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4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5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sdagcc-my.sharepoint.com/personal/prakash_nepal_usda_gov1/Documents/All data/FPL-From March 2020/30X30 Initiative/Manuscript/Nature Communications/Revision/Revision 2/All Data/"/>
    </mc:Choice>
  </mc:AlternateContent>
  <xr:revisionPtr revIDLastSave="77" documentId="8_{82212972-97EE-4915-81B8-5CC5AEA3C5D0}" xr6:coauthVersionLast="47" xr6:coauthVersionMax="47" xr10:uidLastSave="{B6CAC0CE-05CB-48F1-A6FC-A1BF771BC6B8}"/>
  <bookViews>
    <workbookView xWindow="-19310" yWindow="190" windowWidth="19420" windowHeight="11500" firstSheet="17" activeTab="17" xr2:uid="{CD1BE5BC-C259-402F-BF07-5ABCB7647BC7}"/>
  </bookViews>
  <sheets>
    <sheet name="Total_Rndwd_Productn_REF" sheetId="1" r:id="rId1"/>
    <sheet name="Total_Rndwd_Productn_AF" sheetId="2" r:id="rId2"/>
    <sheet name="Total_Rndwd_Productn_BF" sheetId="3" r:id="rId3"/>
    <sheet name="Total_Rndwd_Productn_BAC" sheetId="4" r:id="rId4"/>
    <sheet name="Total_Rndwd_Cons_REF" sheetId="5" r:id="rId5"/>
    <sheet name="Total_Rndwd_Cons_AF" sheetId="6" r:id="rId6"/>
    <sheet name="Total_Rndwd_Cons_BF" sheetId="7" r:id="rId7"/>
    <sheet name="Total_Rndwd_Cons_BAC" sheetId="8" r:id="rId8"/>
    <sheet name="Total_Rndwood_Trade_REF" sheetId="9" r:id="rId9"/>
    <sheet name="Total_Rndwood_Trade_AF" sheetId="10" r:id="rId10"/>
    <sheet name="Total_Rndwood_Trade_BF" sheetId="11" r:id="rId11"/>
    <sheet name="Total_Rndwood_Trade_BAC" sheetId="12" r:id="rId12"/>
    <sheet name="Total_Rndwd_Avg_Price_REF" sheetId="13" r:id="rId13"/>
    <sheet name="Total_Rndwd_Avg_Price_AF" sheetId="14" r:id="rId14"/>
    <sheet name="Total_Rndwd_Avg_Price_BF" sheetId="15" r:id="rId15"/>
    <sheet name="Total_Rndwd_Avg_Price_BAC" sheetId="16" r:id="rId16"/>
    <sheet name="All_Country_Rndwd_Prod_Val" sheetId="18" r:id="rId17"/>
    <sheet name="Total_Rndwd_Prod_Val_REF_N" sheetId="17" r:id="rId18"/>
    <sheet name="Total_Rndwd_Prod_Val_AF_N" sheetId="20" r:id="rId19"/>
    <sheet name="Total_Rndwd_Prod_Val_BF_N" sheetId="21" r:id="rId20"/>
    <sheet name="Total_Rndwd_Prod_Val_BAC_N" sheetId="22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" i="1" l="1"/>
  <c r="P153" i="22"/>
  <c r="H98" i="22"/>
  <c r="G98" i="22"/>
  <c r="T153" i="22"/>
  <c r="S153" i="22"/>
  <c r="D153" i="22"/>
  <c r="C153" i="22"/>
  <c r="U153" i="22"/>
  <c r="Q153" i="22"/>
  <c r="K153" i="22"/>
  <c r="H153" i="22"/>
  <c r="G153" i="22"/>
  <c r="E153" i="22"/>
  <c r="R98" i="22"/>
  <c r="T98" i="22"/>
  <c r="S98" i="22"/>
  <c r="Q98" i="22"/>
  <c r="D98" i="22"/>
  <c r="C98" i="22"/>
  <c r="R153" i="22"/>
  <c r="O153" i="22"/>
  <c r="M153" i="22"/>
  <c r="L153" i="22"/>
  <c r="I153" i="22"/>
  <c r="B153" i="22"/>
  <c r="D138" i="22"/>
  <c r="C138" i="22"/>
  <c r="U138" i="22"/>
  <c r="Q138" i="22"/>
  <c r="N138" i="22"/>
  <c r="K138" i="22"/>
  <c r="H138" i="22"/>
  <c r="G138" i="22"/>
  <c r="E138" i="22"/>
  <c r="T138" i="22"/>
  <c r="S138" i="22"/>
  <c r="R138" i="22"/>
  <c r="P138" i="22"/>
  <c r="O138" i="22"/>
  <c r="M138" i="22"/>
  <c r="L138" i="22"/>
  <c r="I138" i="22"/>
  <c r="B138" i="22"/>
  <c r="U98" i="22"/>
  <c r="K98" i="22"/>
  <c r="E98" i="22"/>
  <c r="P98" i="22"/>
  <c r="O98" i="22"/>
  <c r="M98" i="22"/>
  <c r="L98" i="22"/>
  <c r="I98" i="22"/>
  <c r="H81" i="22"/>
  <c r="L81" i="22"/>
  <c r="K81" i="22"/>
  <c r="S81" i="22"/>
  <c r="R81" i="22"/>
  <c r="P81" i="22"/>
  <c r="O81" i="22"/>
  <c r="N81" i="22"/>
  <c r="M81" i="22"/>
  <c r="I81" i="22"/>
  <c r="F81" i="22"/>
  <c r="C81" i="22"/>
  <c r="B81" i="22"/>
  <c r="U81" i="22"/>
  <c r="T81" i="22"/>
  <c r="Q81" i="22"/>
  <c r="J81" i="22"/>
  <c r="G81" i="22"/>
  <c r="E81" i="22"/>
  <c r="D81" i="22"/>
  <c r="T200" i="22"/>
  <c r="D200" i="22"/>
  <c r="D58" i="22"/>
  <c r="H58" i="22"/>
  <c r="G58" i="22"/>
  <c r="U58" i="22"/>
  <c r="R58" i="22"/>
  <c r="O58" i="22"/>
  <c r="N58" i="22"/>
  <c r="L58" i="22"/>
  <c r="K58" i="22"/>
  <c r="J58" i="22"/>
  <c r="I58" i="22"/>
  <c r="E58" i="22"/>
  <c r="B58" i="22"/>
  <c r="T58" i="22"/>
  <c r="S58" i="22"/>
  <c r="Q58" i="22"/>
  <c r="P58" i="22"/>
  <c r="M58" i="22"/>
  <c r="F58" i="22"/>
  <c r="C58" i="22"/>
  <c r="U200" i="22"/>
  <c r="P200" i="22"/>
  <c r="O200" i="22"/>
  <c r="M200" i="22"/>
  <c r="L200" i="22"/>
  <c r="K200" i="22"/>
  <c r="I200" i="22"/>
  <c r="H200" i="22"/>
  <c r="E200" i="22"/>
  <c r="B4" i="22"/>
  <c r="J4" i="22"/>
  <c r="D4" i="22"/>
  <c r="C4" i="22"/>
  <c r="U4" i="22"/>
  <c r="U202" i="22" s="1"/>
  <c r="U201" i="22" s="1"/>
  <c r="Q4" i="22"/>
  <c r="Q202" i="22" s="1"/>
  <c r="N4" i="22"/>
  <c r="N202" i="22" s="1"/>
  <c r="K4" i="22"/>
  <c r="H4" i="22"/>
  <c r="G4" i="22"/>
  <c r="E4" i="22"/>
  <c r="T4" i="22"/>
  <c r="T202" i="22" s="1"/>
  <c r="S4" i="22"/>
  <c r="S202" i="22" s="1"/>
  <c r="R4" i="22"/>
  <c r="R202" i="22" s="1"/>
  <c r="P4" i="22"/>
  <c r="P202" i="22" s="1"/>
  <c r="P201" i="22" s="1"/>
  <c r="O4" i="22"/>
  <c r="O202" i="22" s="1"/>
  <c r="M4" i="22"/>
  <c r="L4" i="22"/>
  <c r="L204" i="22" s="1"/>
  <c r="I4" i="22"/>
  <c r="I204" i="22" s="1"/>
  <c r="J98" i="21"/>
  <c r="R153" i="21"/>
  <c r="P153" i="21"/>
  <c r="U98" i="21"/>
  <c r="N98" i="21"/>
  <c r="H98" i="21"/>
  <c r="G98" i="21"/>
  <c r="E98" i="21"/>
  <c r="T153" i="21"/>
  <c r="S153" i="21"/>
  <c r="D153" i="21"/>
  <c r="C153" i="21"/>
  <c r="U153" i="21"/>
  <c r="Q153" i="21"/>
  <c r="K153" i="21"/>
  <c r="H153" i="21"/>
  <c r="G153" i="21"/>
  <c r="E153" i="21"/>
  <c r="R98" i="21"/>
  <c r="B98" i="21"/>
  <c r="T98" i="21"/>
  <c r="S98" i="21"/>
  <c r="Q98" i="21"/>
  <c r="F98" i="21"/>
  <c r="D98" i="21"/>
  <c r="C98" i="21"/>
  <c r="M153" i="21"/>
  <c r="O153" i="21"/>
  <c r="L153" i="21"/>
  <c r="I153" i="21"/>
  <c r="B153" i="21"/>
  <c r="B138" i="21"/>
  <c r="M138" i="21"/>
  <c r="J138" i="21"/>
  <c r="D138" i="21"/>
  <c r="C138" i="21"/>
  <c r="U138" i="21"/>
  <c r="Q138" i="21"/>
  <c r="N138" i="21"/>
  <c r="K138" i="21"/>
  <c r="H138" i="21"/>
  <c r="G138" i="21"/>
  <c r="E138" i="21"/>
  <c r="T138" i="21"/>
  <c r="S138" i="21"/>
  <c r="R138" i="21"/>
  <c r="P138" i="21"/>
  <c r="O138" i="21"/>
  <c r="L138" i="21"/>
  <c r="I138" i="21"/>
  <c r="M98" i="21"/>
  <c r="K98" i="21"/>
  <c r="P98" i="21"/>
  <c r="O98" i="21"/>
  <c r="L98" i="21"/>
  <c r="I98" i="21"/>
  <c r="H81" i="21"/>
  <c r="E81" i="21"/>
  <c r="L81" i="21"/>
  <c r="K81" i="21"/>
  <c r="S81" i="21"/>
  <c r="R81" i="21"/>
  <c r="P81" i="21"/>
  <c r="O81" i="21"/>
  <c r="N81" i="21"/>
  <c r="M81" i="21"/>
  <c r="I81" i="21"/>
  <c r="F81" i="21"/>
  <c r="C81" i="21"/>
  <c r="B81" i="21"/>
  <c r="U81" i="21"/>
  <c r="T81" i="21"/>
  <c r="Q81" i="21"/>
  <c r="J81" i="21"/>
  <c r="G81" i="21"/>
  <c r="D81" i="21"/>
  <c r="T200" i="21"/>
  <c r="D200" i="21"/>
  <c r="D58" i="21"/>
  <c r="H58" i="21"/>
  <c r="G58" i="21"/>
  <c r="U58" i="21"/>
  <c r="R58" i="21"/>
  <c r="O58" i="21"/>
  <c r="N58" i="21"/>
  <c r="L58" i="21"/>
  <c r="K58" i="21"/>
  <c r="J58" i="21"/>
  <c r="I58" i="21"/>
  <c r="E58" i="21"/>
  <c r="B58" i="21"/>
  <c r="T58" i="21"/>
  <c r="S58" i="21"/>
  <c r="Q58" i="21"/>
  <c r="P58" i="21"/>
  <c r="M58" i="21"/>
  <c r="F58" i="21"/>
  <c r="C58" i="21"/>
  <c r="U200" i="21"/>
  <c r="S200" i="21"/>
  <c r="O200" i="21"/>
  <c r="M200" i="21"/>
  <c r="L200" i="21"/>
  <c r="I200" i="21"/>
  <c r="H200" i="21"/>
  <c r="G200" i="21"/>
  <c r="E200" i="21"/>
  <c r="C200" i="21"/>
  <c r="M4" i="21"/>
  <c r="J4" i="21"/>
  <c r="D4" i="21"/>
  <c r="C4" i="21"/>
  <c r="U4" i="21"/>
  <c r="U202" i="21" s="1"/>
  <c r="U201" i="21" s="1"/>
  <c r="Q4" i="21"/>
  <c r="Q202" i="21" s="1"/>
  <c r="N4" i="21"/>
  <c r="N202" i="21" s="1"/>
  <c r="K4" i="21"/>
  <c r="H4" i="21"/>
  <c r="G4" i="21"/>
  <c r="F4" i="21"/>
  <c r="E4" i="21"/>
  <c r="T4" i="21"/>
  <c r="T202" i="21" s="1"/>
  <c r="S4" i="21"/>
  <c r="S202" i="21" s="1"/>
  <c r="R4" i="21"/>
  <c r="R202" i="21" s="1"/>
  <c r="P4" i="21"/>
  <c r="P202" i="21" s="1"/>
  <c r="O4" i="21"/>
  <c r="O202" i="21" s="1"/>
  <c r="L4" i="21"/>
  <c r="I4" i="21"/>
  <c r="B4" i="21"/>
  <c r="R202" i="20"/>
  <c r="T98" i="20"/>
  <c r="R153" i="20"/>
  <c r="P153" i="20"/>
  <c r="N98" i="20"/>
  <c r="G98" i="20"/>
  <c r="T153" i="20"/>
  <c r="S153" i="20"/>
  <c r="Q153" i="20"/>
  <c r="D153" i="20"/>
  <c r="C153" i="20"/>
  <c r="K153" i="20"/>
  <c r="H153" i="20"/>
  <c r="G153" i="20"/>
  <c r="R98" i="20"/>
  <c r="B98" i="20"/>
  <c r="S98" i="20"/>
  <c r="Q98" i="20"/>
  <c r="P98" i="20"/>
  <c r="F98" i="20"/>
  <c r="M153" i="20"/>
  <c r="O153" i="20"/>
  <c r="L153" i="20"/>
  <c r="I153" i="20"/>
  <c r="B153" i="20"/>
  <c r="B138" i="20"/>
  <c r="J138" i="20"/>
  <c r="D138" i="20"/>
  <c r="C138" i="20"/>
  <c r="U138" i="20"/>
  <c r="Q138" i="20"/>
  <c r="N138" i="20"/>
  <c r="K138" i="20"/>
  <c r="I138" i="20"/>
  <c r="H138" i="20"/>
  <c r="G138" i="20"/>
  <c r="T138" i="20"/>
  <c r="S138" i="20"/>
  <c r="R138" i="20"/>
  <c r="P138" i="20"/>
  <c r="O138" i="20"/>
  <c r="L138" i="20"/>
  <c r="L98" i="20"/>
  <c r="I98" i="20"/>
  <c r="K98" i="20"/>
  <c r="O98" i="20"/>
  <c r="M98" i="20"/>
  <c r="C81" i="20"/>
  <c r="H81" i="20"/>
  <c r="G81" i="20"/>
  <c r="E81" i="20"/>
  <c r="L81" i="20"/>
  <c r="K81" i="20"/>
  <c r="J81" i="20"/>
  <c r="I81" i="20"/>
  <c r="R81" i="20"/>
  <c r="P81" i="20"/>
  <c r="O81" i="20"/>
  <c r="N81" i="20"/>
  <c r="M81" i="20"/>
  <c r="B81" i="20"/>
  <c r="U81" i="20"/>
  <c r="T81" i="20"/>
  <c r="S81" i="20"/>
  <c r="Q81" i="20"/>
  <c r="D81" i="20"/>
  <c r="F58" i="20"/>
  <c r="D58" i="20"/>
  <c r="C58" i="20"/>
  <c r="H58" i="20"/>
  <c r="G58" i="20"/>
  <c r="E58" i="20"/>
  <c r="N58" i="20"/>
  <c r="L58" i="20"/>
  <c r="K58" i="20"/>
  <c r="I58" i="20"/>
  <c r="U58" i="20"/>
  <c r="T58" i="20"/>
  <c r="S58" i="20"/>
  <c r="R58" i="20"/>
  <c r="Q58" i="20"/>
  <c r="P58" i="20"/>
  <c r="O58" i="20"/>
  <c r="M58" i="20"/>
  <c r="O200" i="20"/>
  <c r="L200" i="20"/>
  <c r="M4" i="20"/>
  <c r="K4" i="20"/>
  <c r="D4" i="20"/>
  <c r="B4" i="20"/>
  <c r="U4" i="20"/>
  <c r="U202" i="20" s="1"/>
  <c r="S4" i="20"/>
  <c r="S202" i="20" s="1"/>
  <c r="I4" i="20"/>
  <c r="H4" i="20"/>
  <c r="G4" i="20"/>
  <c r="F4" i="20"/>
  <c r="T4" i="20"/>
  <c r="T202" i="20" s="1"/>
  <c r="R4" i="20"/>
  <c r="Q4" i="20"/>
  <c r="Q202" i="20" s="1"/>
  <c r="P4" i="20"/>
  <c r="P202" i="20" s="1"/>
  <c r="O4" i="20"/>
  <c r="O202" i="20" s="1"/>
  <c r="N4" i="20"/>
  <c r="N202" i="20" s="1"/>
  <c r="L4" i="20"/>
  <c r="CA188" i="18"/>
  <c r="CB188" i="18" s="1"/>
  <c r="BQ188" i="18"/>
  <c r="BR188" i="18" s="1"/>
  <c r="BS188" i="18" s="1"/>
  <c r="BP188" i="18"/>
  <c r="BE188" i="18"/>
  <c r="AQ188" i="18"/>
  <c r="AP188" i="18"/>
  <c r="AO188" i="18"/>
  <c r="AN188" i="18"/>
  <c r="AM188" i="18"/>
  <c r="AL188" i="18"/>
  <c r="AK188" i="18"/>
  <c r="AJ188" i="18"/>
  <c r="AI188" i="18"/>
  <c r="AF188" i="18"/>
  <c r="AE188" i="18"/>
  <c r="AD188" i="18"/>
  <c r="AC188" i="18"/>
  <c r="AB188" i="18"/>
  <c r="AA188" i="18"/>
  <c r="Z188" i="18"/>
  <c r="Y188" i="18"/>
  <c r="X188" i="18"/>
  <c r="U188" i="18"/>
  <c r="T188" i="18"/>
  <c r="S188" i="18"/>
  <c r="R188" i="18"/>
  <c r="Q188" i="18"/>
  <c r="P188" i="18"/>
  <c r="O188" i="18"/>
  <c r="N188" i="18"/>
  <c r="M188" i="18"/>
  <c r="BE187" i="18"/>
  <c r="AQ187" i="18"/>
  <c r="AP187" i="18"/>
  <c r="AO187" i="18"/>
  <c r="AN187" i="18"/>
  <c r="AM187" i="18"/>
  <c r="AL187" i="18"/>
  <c r="AK187" i="18"/>
  <c r="AJ187" i="18"/>
  <c r="AI187" i="18"/>
  <c r="CA187" i="18" s="1"/>
  <c r="CB187" i="18" s="1"/>
  <c r="CC187" i="18" s="1"/>
  <c r="CD187" i="18" s="1"/>
  <c r="AF187" i="18"/>
  <c r="AE187" i="18"/>
  <c r="AD187" i="18"/>
  <c r="AC187" i="18"/>
  <c r="AB187" i="18"/>
  <c r="AA187" i="18"/>
  <c r="Z187" i="18"/>
  <c r="Y187" i="18"/>
  <c r="X187" i="18"/>
  <c r="BP187" i="18" s="1"/>
  <c r="U187" i="18"/>
  <c r="T187" i="18"/>
  <c r="S187" i="18"/>
  <c r="R187" i="18"/>
  <c r="Q187" i="18"/>
  <c r="P187" i="18"/>
  <c r="O187" i="18"/>
  <c r="N187" i="18"/>
  <c r="BF187" i="18" s="1"/>
  <c r="M187" i="18"/>
  <c r="BQ186" i="18"/>
  <c r="AQ186" i="18"/>
  <c r="AP186" i="18"/>
  <c r="AO186" i="18"/>
  <c r="AN186" i="18"/>
  <c r="AM186" i="18"/>
  <c r="AL186" i="18"/>
  <c r="AK186" i="18"/>
  <c r="AJ186" i="18"/>
  <c r="AI186" i="18"/>
  <c r="CA186" i="18" s="1"/>
  <c r="AF186" i="18"/>
  <c r="AE186" i="18"/>
  <c r="AD186" i="18"/>
  <c r="AC186" i="18"/>
  <c r="AB186" i="18"/>
  <c r="AA186" i="18"/>
  <c r="Z186" i="18"/>
  <c r="Y186" i="18"/>
  <c r="X186" i="18"/>
  <c r="BP186" i="18" s="1"/>
  <c r="U186" i="18"/>
  <c r="T186" i="18"/>
  <c r="S186" i="18"/>
  <c r="R186" i="18"/>
  <c r="Q186" i="18"/>
  <c r="P186" i="18"/>
  <c r="O186" i="18"/>
  <c r="N186" i="18"/>
  <c r="M186" i="18"/>
  <c r="BE186" i="18" s="1"/>
  <c r="BE185" i="18"/>
  <c r="AQ185" i="18"/>
  <c r="AP185" i="18"/>
  <c r="AO185" i="18"/>
  <c r="AN185" i="18"/>
  <c r="AM185" i="18"/>
  <c r="AL185" i="18"/>
  <c r="AK185" i="18"/>
  <c r="AJ185" i="18"/>
  <c r="AI185" i="18"/>
  <c r="CA185" i="18" s="1"/>
  <c r="AF185" i="18"/>
  <c r="AE185" i="18"/>
  <c r="AD185" i="18"/>
  <c r="AC185" i="18"/>
  <c r="AB185" i="18"/>
  <c r="AA185" i="18"/>
  <c r="Z185" i="18"/>
  <c r="Y185" i="18"/>
  <c r="X185" i="18"/>
  <c r="BP185" i="18" s="1"/>
  <c r="U185" i="18"/>
  <c r="T185" i="18"/>
  <c r="S185" i="18"/>
  <c r="R185" i="18"/>
  <c r="Q185" i="18"/>
  <c r="P185" i="18"/>
  <c r="O185" i="18"/>
  <c r="N185" i="18"/>
  <c r="M185" i="18"/>
  <c r="CA184" i="18"/>
  <c r="CB184" i="18" s="1"/>
  <c r="BP184" i="18"/>
  <c r="BE184" i="18"/>
  <c r="BF184" i="18" s="1"/>
  <c r="AQ184" i="18"/>
  <c r="AP184" i="18"/>
  <c r="AO184" i="18"/>
  <c r="AN184" i="18"/>
  <c r="AM184" i="18"/>
  <c r="AL184" i="18"/>
  <c r="AK184" i="18"/>
  <c r="AJ184" i="18"/>
  <c r="AI184" i="18"/>
  <c r="AF184" i="18"/>
  <c r="AE184" i="18"/>
  <c r="AD184" i="18"/>
  <c r="AC184" i="18"/>
  <c r="AB184" i="18"/>
  <c r="AA184" i="18"/>
  <c r="Z184" i="18"/>
  <c r="Y184" i="18"/>
  <c r="X184" i="18"/>
  <c r="U184" i="18"/>
  <c r="T184" i="18"/>
  <c r="S184" i="18"/>
  <c r="R184" i="18"/>
  <c r="Q184" i="18"/>
  <c r="P184" i="18"/>
  <c r="O184" i="18"/>
  <c r="N184" i="18"/>
  <c r="M184" i="18"/>
  <c r="AQ183" i="18"/>
  <c r="AP183" i="18"/>
  <c r="AO183" i="18"/>
  <c r="AN183" i="18"/>
  <c r="AM183" i="18"/>
  <c r="AL183" i="18"/>
  <c r="AK183" i="18"/>
  <c r="AJ183" i="18"/>
  <c r="AI183" i="18"/>
  <c r="CA183" i="18" s="1"/>
  <c r="AF183" i="18"/>
  <c r="AE183" i="18"/>
  <c r="AD183" i="18"/>
  <c r="AC183" i="18"/>
  <c r="AB183" i="18"/>
  <c r="AA183" i="18"/>
  <c r="Z183" i="18"/>
  <c r="Y183" i="18"/>
  <c r="X183" i="18"/>
  <c r="BP183" i="18" s="1"/>
  <c r="U183" i="18"/>
  <c r="T183" i="18"/>
  <c r="S183" i="18"/>
  <c r="R183" i="18"/>
  <c r="Q183" i="18"/>
  <c r="P183" i="18"/>
  <c r="O183" i="18"/>
  <c r="N183" i="18"/>
  <c r="M183" i="18"/>
  <c r="BE183" i="18" s="1"/>
  <c r="CA182" i="18"/>
  <c r="AQ182" i="18"/>
  <c r="AP182" i="18"/>
  <c r="AO182" i="18"/>
  <c r="AN182" i="18"/>
  <c r="AM182" i="18"/>
  <c r="AL182" i="18"/>
  <c r="AK182" i="18"/>
  <c r="AJ182" i="18"/>
  <c r="AI182" i="18"/>
  <c r="AF182" i="18"/>
  <c r="AE182" i="18"/>
  <c r="AD182" i="18"/>
  <c r="AC182" i="18"/>
  <c r="AB182" i="18"/>
  <c r="AA182" i="18"/>
  <c r="Z182" i="18"/>
  <c r="Y182" i="18"/>
  <c r="X182" i="18"/>
  <c r="BP182" i="18" s="1"/>
  <c r="U182" i="18"/>
  <c r="T182" i="18"/>
  <c r="S182" i="18"/>
  <c r="R182" i="18"/>
  <c r="Q182" i="18"/>
  <c r="P182" i="18"/>
  <c r="O182" i="18"/>
  <c r="N182" i="18"/>
  <c r="M182" i="18"/>
  <c r="BE182" i="18" s="1"/>
  <c r="CA181" i="18"/>
  <c r="CB181" i="18" s="1"/>
  <c r="BP181" i="18"/>
  <c r="AQ181" i="18"/>
  <c r="AP181" i="18"/>
  <c r="AO181" i="18"/>
  <c r="AN181" i="18"/>
  <c r="AM181" i="18"/>
  <c r="AL181" i="18"/>
  <c r="AK181" i="18"/>
  <c r="AJ181" i="18"/>
  <c r="AI181" i="18"/>
  <c r="AF181" i="18"/>
  <c r="AE181" i="18"/>
  <c r="AD181" i="18"/>
  <c r="AC181" i="18"/>
  <c r="AB181" i="18"/>
  <c r="AA181" i="18"/>
  <c r="Z181" i="18"/>
  <c r="Y181" i="18"/>
  <c r="X181" i="18"/>
  <c r="U181" i="18"/>
  <c r="T181" i="18"/>
  <c r="S181" i="18"/>
  <c r="R181" i="18"/>
  <c r="Q181" i="18"/>
  <c r="P181" i="18"/>
  <c r="O181" i="18"/>
  <c r="N181" i="18"/>
  <c r="M181" i="18"/>
  <c r="BE181" i="18" s="1"/>
  <c r="BQ180" i="18"/>
  <c r="BP180" i="18"/>
  <c r="AQ180" i="18"/>
  <c r="AP180" i="18"/>
  <c r="AO180" i="18"/>
  <c r="AN180" i="18"/>
  <c r="AM180" i="18"/>
  <c r="AL180" i="18"/>
  <c r="AK180" i="18"/>
  <c r="AJ180" i="18"/>
  <c r="AI180" i="18"/>
  <c r="CA180" i="18" s="1"/>
  <c r="AF180" i="18"/>
  <c r="AE180" i="18"/>
  <c r="AD180" i="18"/>
  <c r="AC180" i="18"/>
  <c r="AB180" i="18"/>
  <c r="AA180" i="18"/>
  <c r="Z180" i="18"/>
  <c r="BR180" i="18" s="1"/>
  <c r="Y180" i="18"/>
  <c r="X180" i="18"/>
  <c r="U180" i="18"/>
  <c r="T180" i="18"/>
  <c r="S180" i="18"/>
  <c r="R180" i="18"/>
  <c r="Q180" i="18"/>
  <c r="P180" i="18"/>
  <c r="O180" i="18"/>
  <c r="N180" i="18"/>
  <c r="M180" i="18"/>
  <c r="BE180" i="18" s="1"/>
  <c r="BE179" i="18"/>
  <c r="AQ179" i="18"/>
  <c r="AP179" i="18"/>
  <c r="AO179" i="18"/>
  <c r="AN179" i="18"/>
  <c r="AM179" i="18"/>
  <c r="AL179" i="18"/>
  <c r="AK179" i="18"/>
  <c r="AJ179" i="18"/>
  <c r="AI179" i="18"/>
  <c r="CA179" i="18" s="1"/>
  <c r="AF179" i="18"/>
  <c r="AE179" i="18"/>
  <c r="AD179" i="18"/>
  <c r="AC179" i="18"/>
  <c r="AB179" i="18"/>
  <c r="AA179" i="18"/>
  <c r="Z179" i="18"/>
  <c r="Y179" i="18"/>
  <c r="X179" i="18"/>
  <c r="BP179" i="18" s="1"/>
  <c r="U179" i="18"/>
  <c r="T179" i="18"/>
  <c r="S179" i="18"/>
  <c r="R179" i="18"/>
  <c r="Q179" i="18"/>
  <c r="P179" i="18"/>
  <c r="O179" i="18"/>
  <c r="N179" i="18"/>
  <c r="BF179" i="18" s="1"/>
  <c r="M179" i="18"/>
  <c r="AQ178" i="18"/>
  <c r="AP178" i="18"/>
  <c r="AO178" i="18"/>
  <c r="AN178" i="18"/>
  <c r="AM178" i="18"/>
  <c r="AL178" i="18"/>
  <c r="AK178" i="18"/>
  <c r="AJ178" i="18"/>
  <c r="AI178" i="18"/>
  <c r="CA178" i="18" s="1"/>
  <c r="AF178" i="18"/>
  <c r="AE178" i="18"/>
  <c r="AD178" i="18"/>
  <c r="AC178" i="18"/>
  <c r="AB178" i="18"/>
  <c r="AA178" i="18"/>
  <c r="Z178" i="18"/>
  <c r="Y178" i="18"/>
  <c r="X178" i="18"/>
  <c r="BP178" i="18" s="1"/>
  <c r="U178" i="18"/>
  <c r="T178" i="18"/>
  <c r="S178" i="18"/>
  <c r="R178" i="18"/>
  <c r="Q178" i="18"/>
  <c r="P178" i="18"/>
  <c r="O178" i="18"/>
  <c r="N178" i="18"/>
  <c r="M178" i="18"/>
  <c r="BE178" i="18" s="1"/>
  <c r="BE177" i="18"/>
  <c r="AQ177" i="18"/>
  <c r="AP177" i="18"/>
  <c r="AO177" i="18"/>
  <c r="AN177" i="18"/>
  <c r="AM177" i="18"/>
  <c r="AL177" i="18"/>
  <c r="AK177" i="18"/>
  <c r="AJ177" i="18"/>
  <c r="AI177" i="18"/>
  <c r="CA177" i="18" s="1"/>
  <c r="AF177" i="18"/>
  <c r="AE177" i="18"/>
  <c r="AD177" i="18"/>
  <c r="AC177" i="18"/>
  <c r="AB177" i="18"/>
  <c r="AA177" i="18"/>
  <c r="Z177" i="18"/>
  <c r="Y177" i="18"/>
  <c r="X177" i="18"/>
  <c r="BP177" i="18" s="1"/>
  <c r="U177" i="18"/>
  <c r="T177" i="18"/>
  <c r="S177" i="18"/>
  <c r="R177" i="18"/>
  <c r="Q177" i="18"/>
  <c r="P177" i="18"/>
  <c r="O177" i="18"/>
  <c r="N177" i="18"/>
  <c r="M177" i="18"/>
  <c r="CA176" i="18"/>
  <c r="CB176" i="18" s="1"/>
  <c r="BP176" i="18"/>
  <c r="BE176" i="18"/>
  <c r="BF176" i="18" s="1"/>
  <c r="AQ176" i="18"/>
  <c r="AP176" i="18"/>
  <c r="AO176" i="18"/>
  <c r="AN176" i="18"/>
  <c r="AM176" i="18"/>
  <c r="AL176" i="18"/>
  <c r="AK176" i="18"/>
  <c r="AJ176" i="18"/>
  <c r="AI176" i="18"/>
  <c r="AF176" i="18"/>
  <c r="AE176" i="18"/>
  <c r="AD176" i="18"/>
  <c r="AC176" i="18"/>
  <c r="AB176" i="18"/>
  <c r="AA176" i="18"/>
  <c r="Z176" i="18"/>
  <c r="Y176" i="18"/>
  <c r="X176" i="18"/>
  <c r="U176" i="18"/>
  <c r="T176" i="18"/>
  <c r="S176" i="18"/>
  <c r="R176" i="18"/>
  <c r="Q176" i="18"/>
  <c r="P176" i="18"/>
  <c r="O176" i="18"/>
  <c r="N176" i="18"/>
  <c r="M176" i="18"/>
  <c r="AQ175" i="18"/>
  <c r="AP175" i="18"/>
  <c r="AO175" i="18"/>
  <c r="AN175" i="18"/>
  <c r="AM175" i="18"/>
  <c r="AL175" i="18"/>
  <c r="AK175" i="18"/>
  <c r="AJ175" i="18"/>
  <c r="AI175" i="18"/>
  <c r="CA175" i="18" s="1"/>
  <c r="AF175" i="18"/>
  <c r="AE175" i="18"/>
  <c r="AD175" i="18"/>
  <c r="AC175" i="18"/>
  <c r="AB175" i="18"/>
  <c r="AA175" i="18"/>
  <c r="Z175" i="18"/>
  <c r="Y175" i="18"/>
  <c r="X175" i="18"/>
  <c r="BP175" i="18" s="1"/>
  <c r="U175" i="18"/>
  <c r="T175" i="18"/>
  <c r="S175" i="18"/>
  <c r="R175" i="18"/>
  <c r="Q175" i="18"/>
  <c r="P175" i="18"/>
  <c r="O175" i="18"/>
  <c r="N175" i="18"/>
  <c r="M175" i="18"/>
  <c r="BE175" i="18" s="1"/>
  <c r="CA174" i="18"/>
  <c r="AQ174" i="18"/>
  <c r="AP174" i="18"/>
  <c r="AO174" i="18"/>
  <c r="AN174" i="18"/>
  <c r="AM174" i="18"/>
  <c r="AL174" i="18"/>
  <c r="AK174" i="18"/>
  <c r="AJ174" i="18"/>
  <c r="AI174" i="18"/>
  <c r="AF174" i="18"/>
  <c r="AE174" i="18"/>
  <c r="AD174" i="18"/>
  <c r="AC174" i="18"/>
  <c r="AB174" i="18"/>
  <c r="AA174" i="18"/>
  <c r="Z174" i="18"/>
  <c r="Y174" i="18"/>
  <c r="X174" i="18"/>
  <c r="BP174" i="18" s="1"/>
  <c r="U174" i="18"/>
  <c r="T174" i="18"/>
  <c r="S174" i="18"/>
  <c r="R174" i="18"/>
  <c r="Q174" i="18"/>
  <c r="P174" i="18"/>
  <c r="O174" i="18"/>
  <c r="N174" i="18"/>
  <c r="M174" i="18"/>
  <c r="BE174" i="18" s="1"/>
  <c r="CA173" i="18"/>
  <c r="CB173" i="18" s="1"/>
  <c r="BP173" i="18"/>
  <c r="AQ173" i="18"/>
  <c r="AP173" i="18"/>
  <c r="AO173" i="18"/>
  <c r="AN173" i="18"/>
  <c r="AM173" i="18"/>
  <c r="AL173" i="18"/>
  <c r="AK173" i="18"/>
  <c r="AJ173" i="18"/>
  <c r="AI173" i="18"/>
  <c r="AF173" i="18"/>
  <c r="AE173" i="18"/>
  <c r="AD173" i="18"/>
  <c r="AC173" i="18"/>
  <c r="AB173" i="18"/>
  <c r="AA173" i="18"/>
  <c r="Z173" i="18"/>
  <c r="Y173" i="18"/>
  <c r="X173" i="18"/>
  <c r="U173" i="18"/>
  <c r="T173" i="18"/>
  <c r="S173" i="18"/>
  <c r="R173" i="18"/>
  <c r="Q173" i="18"/>
  <c r="P173" i="18"/>
  <c r="O173" i="18"/>
  <c r="N173" i="18"/>
  <c r="M173" i="18"/>
  <c r="BE173" i="18" s="1"/>
  <c r="BQ172" i="18"/>
  <c r="BP172" i="18"/>
  <c r="AQ172" i="18"/>
  <c r="AP172" i="18"/>
  <c r="AO172" i="18"/>
  <c r="AN172" i="18"/>
  <c r="AM172" i="18"/>
  <c r="AL172" i="18"/>
  <c r="AK172" i="18"/>
  <c r="AJ172" i="18"/>
  <c r="AI172" i="18"/>
  <c r="CA172" i="18" s="1"/>
  <c r="AF172" i="18"/>
  <c r="AE172" i="18"/>
  <c r="AD172" i="18"/>
  <c r="AC172" i="18"/>
  <c r="AB172" i="18"/>
  <c r="AA172" i="18"/>
  <c r="Z172" i="18"/>
  <c r="BR172" i="18" s="1"/>
  <c r="Y172" i="18"/>
  <c r="X172" i="18"/>
  <c r="U172" i="18"/>
  <c r="T172" i="18"/>
  <c r="S172" i="18"/>
  <c r="R172" i="18"/>
  <c r="Q172" i="18"/>
  <c r="P172" i="18"/>
  <c r="O172" i="18"/>
  <c r="N172" i="18"/>
  <c r="M172" i="18"/>
  <c r="BE172" i="18" s="1"/>
  <c r="BE171" i="18"/>
  <c r="AQ171" i="18"/>
  <c r="AP171" i="18"/>
  <c r="AO171" i="18"/>
  <c r="AN171" i="18"/>
  <c r="AM171" i="18"/>
  <c r="AL171" i="18"/>
  <c r="AK171" i="18"/>
  <c r="AJ171" i="18"/>
  <c r="AI171" i="18"/>
  <c r="CA171" i="18" s="1"/>
  <c r="AF171" i="18"/>
  <c r="AE171" i="18"/>
  <c r="AD171" i="18"/>
  <c r="AC171" i="18"/>
  <c r="AB171" i="18"/>
  <c r="AA171" i="18"/>
  <c r="Z171" i="18"/>
  <c r="Y171" i="18"/>
  <c r="X171" i="18"/>
  <c r="BP171" i="18" s="1"/>
  <c r="U171" i="18"/>
  <c r="T171" i="18"/>
  <c r="S171" i="18"/>
  <c r="R171" i="18"/>
  <c r="Q171" i="18"/>
  <c r="P171" i="18"/>
  <c r="O171" i="18"/>
  <c r="N171" i="18"/>
  <c r="BF171" i="18" s="1"/>
  <c r="M171" i="18"/>
  <c r="AQ170" i="18"/>
  <c r="AP170" i="18"/>
  <c r="AO170" i="18"/>
  <c r="AN170" i="18"/>
  <c r="AM170" i="18"/>
  <c r="AL170" i="18"/>
  <c r="AK170" i="18"/>
  <c r="AJ170" i="18"/>
  <c r="AI170" i="18"/>
  <c r="CA170" i="18" s="1"/>
  <c r="AF170" i="18"/>
  <c r="AE170" i="18"/>
  <c r="AD170" i="18"/>
  <c r="AC170" i="18"/>
  <c r="AB170" i="18"/>
  <c r="AA170" i="18"/>
  <c r="Z170" i="18"/>
  <c r="Y170" i="18"/>
  <c r="X170" i="18"/>
  <c r="BP170" i="18" s="1"/>
  <c r="U170" i="18"/>
  <c r="T170" i="18"/>
  <c r="S170" i="18"/>
  <c r="R170" i="18"/>
  <c r="Q170" i="18"/>
  <c r="P170" i="18"/>
  <c r="O170" i="18"/>
  <c r="N170" i="18"/>
  <c r="M170" i="18"/>
  <c r="BE170" i="18" s="1"/>
  <c r="BP169" i="18"/>
  <c r="BQ169" i="18" s="1"/>
  <c r="BE169" i="18"/>
  <c r="AQ169" i="18"/>
  <c r="AP169" i="18"/>
  <c r="AO169" i="18"/>
  <c r="AN169" i="18"/>
  <c r="AM169" i="18"/>
  <c r="AL169" i="18"/>
  <c r="AK169" i="18"/>
  <c r="AJ169" i="18"/>
  <c r="AI169" i="18"/>
  <c r="CA169" i="18" s="1"/>
  <c r="AF169" i="18"/>
  <c r="AE169" i="18"/>
  <c r="AD169" i="18"/>
  <c r="AC169" i="18"/>
  <c r="AB169" i="18"/>
  <c r="AA169" i="18"/>
  <c r="Z169" i="18"/>
  <c r="Y169" i="18"/>
  <c r="X169" i="18"/>
  <c r="U169" i="18"/>
  <c r="T169" i="18"/>
  <c r="S169" i="18"/>
  <c r="R169" i="18"/>
  <c r="Q169" i="18"/>
  <c r="P169" i="18"/>
  <c r="O169" i="18"/>
  <c r="N169" i="18"/>
  <c r="M169" i="18"/>
  <c r="CA168" i="18"/>
  <c r="CB168" i="18" s="1"/>
  <c r="BP168" i="18"/>
  <c r="BE168" i="18"/>
  <c r="BF168" i="18" s="1"/>
  <c r="AQ168" i="18"/>
  <c r="AP168" i="18"/>
  <c r="AO168" i="18"/>
  <c r="AN168" i="18"/>
  <c r="AM168" i="18"/>
  <c r="AL168" i="18"/>
  <c r="AK168" i="18"/>
  <c r="AJ168" i="18"/>
  <c r="AI168" i="18"/>
  <c r="AF168" i="18"/>
  <c r="AE168" i="18"/>
  <c r="AD168" i="18"/>
  <c r="AC168" i="18"/>
  <c r="AB168" i="18"/>
  <c r="AA168" i="18"/>
  <c r="Z168" i="18"/>
  <c r="Y168" i="18"/>
  <c r="X168" i="18"/>
  <c r="U168" i="18"/>
  <c r="T168" i="18"/>
  <c r="S168" i="18"/>
  <c r="R168" i="18"/>
  <c r="Q168" i="18"/>
  <c r="P168" i="18"/>
  <c r="O168" i="18"/>
  <c r="N168" i="18"/>
  <c r="M168" i="18"/>
  <c r="AQ167" i="18"/>
  <c r="AP167" i="18"/>
  <c r="AO167" i="18"/>
  <c r="AN167" i="18"/>
  <c r="AM167" i="18"/>
  <c r="AL167" i="18"/>
  <c r="AK167" i="18"/>
  <c r="AJ167" i="18"/>
  <c r="AI167" i="18"/>
  <c r="CA167" i="18" s="1"/>
  <c r="AF167" i="18"/>
  <c r="AE167" i="18"/>
  <c r="AD167" i="18"/>
  <c r="AC167" i="18"/>
  <c r="AB167" i="18"/>
  <c r="AA167" i="18"/>
  <c r="Z167" i="18"/>
  <c r="Y167" i="18"/>
  <c r="X167" i="18"/>
  <c r="BP167" i="18" s="1"/>
  <c r="U167" i="18"/>
  <c r="T167" i="18"/>
  <c r="S167" i="18"/>
  <c r="R167" i="18"/>
  <c r="Q167" i="18"/>
  <c r="P167" i="18"/>
  <c r="O167" i="18"/>
  <c r="N167" i="18"/>
  <c r="M167" i="18"/>
  <c r="BE167" i="18" s="1"/>
  <c r="CA166" i="18"/>
  <c r="AQ166" i="18"/>
  <c r="AP166" i="18"/>
  <c r="AO166" i="18"/>
  <c r="AN166" i="18"/>
  <c r="AM166" i="18"/>
  <c r="AL166" i="18"/>
  <c r="AK166" i="18"/>
  <c r="AJ166" i="18"/>
  <c r="AI166" i="18"/>
  <c r="AF166" i="18"/>
  <c r="AE166" i="18"/>
  <c r="AD166" i="18"/>
  <c r="AC166" i="18"/>
  <c r="AB166" i="18"/>
  <c r="AA166" i="18"/>
  <c r="Z166" i="18"/>
  <c r="Y166" i="18"/>
  <c r="X166" i="18"/>
  <c r="BP166" i="18" s="1"/>
  <c r="U166" i="18"/>
  <c r="T166" i="18"/>
  <c r="S166" i="18"/>
  <c r="R166" i="18"/>
  <c r="Q166" i="18"/>
  <c r="P166" i="18"/>
  <c r="O166" i="18"/>
  <c r="N166" i="18"/>
  <c r="M166" i="18"/>
  <c r="BE166" i="18" s="1"/>
  <c r="CA165" i="18"/>
  <c r="CB165" i="18" s="1"/>
  <c r="BP165" i="18"/>
  <c r="AQ165" i="18"/>
  <c r="AP165" i="18"/>
  <c r="AO165" i="18"/>
  <c r="AN165" i="18"/>
  <c r="AM165" i="18"/>
  <c r="AL165" i="18"/>
  <c r="AK165" i="18"/>
  <c r="AJ165" i="18"/>
  <c r="AI165" i="18"/>
  <c r="AF165" i="18"/>
  <c r="AE165" i="18"/>
  <c r="AD165" i="18"/>
  <c r="AC165" i="18"/>
  <c r="AB165" i="18"/>
  <c r="AA165" i="18"/>
  <c r="Z165" i="18"/>
  <c r="Y165" i="18"/>
  <c r="X165" i="18"/>
  <c r="U165" i="18"/>
  <c r="T165" i="18"/>
  <c r="S165" i="18"/>
  <c r="R165" i="18"/>
  <c r="Q165" i="18"/>
  <c r="P165" i="18"/>
  <c r="O165" i="18"/>
  <c r="N165" i="18"/>
  <c r="M165" i="18"/>
  <c r="BE165" i="18" s="1"/>
  <c r="BQ164" i="18"/>
  <c r="BP164" i="18"/>
  <c r="AQ164" i="18"/>
  <c r="AP164" i="18"/>
  <c r="AO164" i="18"/>
  <c r="AN164" i="18"/>
  <c r="AM164" i="18"/>
  <c r="AL164" i="18"/>
  <c r="AK164" i="18"/>
  <c r="AJ164" i="18"/>
  <c r="AI164" i="18"/>
  <c r="CA164" i="18" s="1"/>
  <c r="AF164" i="18"/>
  <c r="AE164" i="18"/>
  <c r="AD164" i="18"/>
  <c r="AC164" i="18"/>
  <c r="AB164" i="18"/>
  <c r="AA164" i="18"/>
  <c r="Z164" i="18"/>
  <c r="BR164" i="18" s="1"/>
  <c r="Y164" i="18"/>
  <c r="X164" i="18"/>
  <c r="U164" i="18"/>
  <c r="T164" i="18"/>
  <c r="S164" i="18"/>
  <c r="R164" i="18"/>
  <c r="Q164" i="18"/>
  <c r="P164" i="18"/>
  <c r="O164" i="18"/>
  <c r="N164" i="18"/>
  <c r="M164" i="18"/>
  <c r="BE164" i="18" s="1"/>
  <c r="BE163" i="18"/>
  <c r="AQ163" i="18"/>
  <c r="AP163" i="18"/>
  <c r="AO163" i="18"/>
  <c r="AN163" i="18"/>
  <c r="AM163" i="18"/>
  <c r="AL163" i="18"/>
  <c r="AK163" i="18"/>
  <c r="AJ163" i="18"/>
  <c r="AI163" i="18"/>
  <c r="CA163" i="18" s="1"/>
  <c r="AF163" i="18"/>
  <c r="AE163" i="18"/>
  <c r="AD163" i="18"/>
  <c r="AC163" i="18"/>
  <c r="AB163" i="18"/>
  <c r="AA163" i="18"/>
  <c r="Z163" i="18"/>
  <c r="Y163" i="18"/>
  <c r="X163" i="18"/>
  <c r="BP163" i="18" s="1"/>
  <c r="U163" i="18"/>
  <c r="T163" i="18"/>
  <c r="S163" i="18"/>
  <c r="R163" i="18"/>
  <c r="Q163" i="18"/>
  <c r="P163" i="18"/>
  <c r="O163" i="18"/>
  <c r="N163" i="18"/>
  <c r="BF163" i="18" s="1"/>
  <c r="M163" i="18"/>
  <c r="BQ162" i="18"/>
  <c r="AQ162" i="18"/>
  <c r="AP162" i="18"/>
  <c r="AO162" i="18"/>
  <c r="AN162" i="18"/>
  <c r="AM162" i="18"/>
  <c r="AL162" i="18"/>
  <c r="AK162" i="18"/>
  <c r="AJ162" i="18"/>
  <c r="AI162" i="18"/>
  <c r="CA162" i="18" s="1"/>
  <c r="AF162" i="18"/>
  <c r="AE162" i="18"/>
  <c r="AD162" i="18"/>
  <c r="AC162" i="18"/>
  <c r="AB162" i="18"/>
  <c r="AA162" i="18"/>
  <c r="Z162" i="18"/>
  <c r="Y162" i="18"/>
  <c r="X162" i="18"/>
  <c r="BP162" i="18" s="1"/>
  <c r="U162" i="18"/>
  <c r="T162" i="18"/>
  <c r="S162" i="18"/>
  <c r="R162" i="18"/>
  <c r="Q162" i="18"/>
  <c r="P162" i="18"/>
  <c r="O162" i="18"/>
  <c r="N162" i="18"/>
  <c r="M162" i="18"/>
  <c r="BE162" i="18" s="1"/>
  <c r="BE161" i="18"/>
  <c r="AQ161" i="18"/>
  <c r="AP161" i="18"/>
  <c r="AO161" i="18"/>
  <c r="AN161" i="18"/>
  <c r="AM161" i="18"/>
  <c r="AL161" i="18"/>
  <c r="AK161" i="18"/>
  <c r="AJ161" i="18"/>
  <c r="AI161" i="18"/>
  <c r="CA161" i="18" s="1"/>
  <c r="AF161" i="18"/>
  <c r="AE161" i="18"/>
  <c r="AD161" i="18"/>
  <c r="AC161" i="18"/>
  <c r="AB161" i="18"/>
  <c r="AA161" i="18"/>
  <c r="Z161" i="18"/>
  <c r="Y161" i="18"/>
  <c r="X161" i="18"/>
  <c r="BP161" i="18" s="1"/>
  <c r="U161" i="18"/>
  <c r="T161" i="18"/>
  <c r="S161" i="18"/>
  <c r="R161" i="18"/>
  <c r="Q161" i="18"/>
  <c r="P161" i="18"/>
  <c r="O161" i="18"/>
  <c r="N161" i="18"/>
  <c r="M161" i="18"/>
  <c r="CA160" i="18"/>
  <c r="CB160" i="18" s="1"/>
  <c r="BP160" i="18"/>
  <c r="BE160" i="18"/>
  <c r="BF160" i="18" s="1"/>
  <c r="AQ160" i="18"/>
  <c r="AP160" i="18"/>
  <c r="AO160" i="18"/>
  <c r="AN160" i="18"/>
  <c r="AM160" i="18"/>
  <c r="AL160" i="18"/>
  <c r="AK160" i="18"/>
  <c r="AJ160" i="18"/>
  <c r="AI160" i="18"/>
  <c r="AF160" i="18"/>
  <c r="AE160" i="18"/>
  <c r="AD160" i="18"/>
  <c r="AC160" i="18"/>
  <c r="AB160" i="18"/>
  <c r="AA160" i="18"/>
  <c r="Z160" i="18"/>
  <c r="Y160" i="18"/>
  <c r="X160" i="18"/>
  <c r="U160" i="18"/>
  <c r="T160" i="18"/>
  <c r="S160" i="18"/>
  <c r="R160" i="18"/>
  <c r="Q160" i="18"/>
  <c r="P160" i="18"/>
  <c r="O160" i="18"/>
  <c r="N160" i="18"/>
  <c r="M160" i="18"/>
  <c r="AQ159" i="18"/>
  <c r="AP159" i="18"/>
  <c r="AO159" i="18"/>
  <c r="AN159" i="18"/>
  <c r="AM159" i="18"/>
  <c r="AL159" i="18"/>
  <c r="AK159" i="18"/>
  <c r="AJ159" i="18"/>
  <c r="AI159" i="18"/>
  <c r="CA159" i="18" s="1"/>
  <c r="AF159" i="18"/>
  <c r="AE159" i="18"/>
  <c r="AE151" i="18" s="1"/>
  <c r="AD159" i="18"/>
  <c r="AC159" i="18"/>
  <c r="AB159" i="18"/>
  <c r="AA159" i="18"/>
  <c r="Z159" i="18"/>
  <c r="Y159" i="18"/>
  <c r="X159" i="18"/>
  <c r="BP159" i="18" s="1"/>
  <c r="U159" i="18"/>
  <c r="T159" i="18"/>
  <c r="S159" i="18"/>
  <c r="R159" i="18"/>
  <c r="Q159" i="18"/>
  <c r="P159" i="18"/>
  <c r="O159" i="18"/>
  <c r="N159" i="18"/>
  <c r="M159" i="18"/>
  <c r="BE159" i="18" s="1"/>
  <c r="CA158" i="18"/>
  <c r="AQ158" i="18"/>
  <c r="AP158" i="18"/>
  <c r="AO158" i="18"/>
  <c r="AN158" i="18"/>
  <c r="AM158" i="18"/>
  <c r="AL158" i="18"/>
  <c r="AK158" i="18"/>
  <c r="AJ158" i="18"/>
  <c r="AI158" i="18"/>
  <c r="AF158" i="18"/>
  <c r="AE158" i="18"/>
  <c r="AD158" i="18"/>
  <c r="AC158" i="18"/>
  <c r="AB158" i="18"/>
  <c r="AA158" i="18"/>
  <c r="Z158" i="18"/>
  <c r="Y158" i="18"/>
  <c r="X158" i="18"/>
  <c r="BP158" i="18" s="1"/>
  <c r="U158" i="18"/>
  <c r="T158" i="18"/>
  <c r="S158" i="18"/>
  <c r="R158" i="18"/>
  <c r="Q158" i="18"/>
  <c r="P158" i="18"/>
  <c r="O158" i="18"/>
  <c r="N158" i="18"/>
  <c r="M158" i="18"/>
  <c r="BE158" i="18" s="1"/>
  <c r="CA157" i="18"/>
  <c r="CB157" i="18" s="1"/>
  <c r="BP157" i="18"/>
  <c r="AQ157" i="18"/>
  <c r="AP157" i="18"/>
  <c r="AO157" i="18"/>
  <c r="AN157" i="18"/>
  <c r="AM157" i="18"/>
  <c r="AL157" i="18"/>
  <c r="AK157" i="18"/>
  <c r="AJ157" i="18"/>
  <c r="AI157" i="18"/>
  <c r="AF157" i="18"/>
  <c r="AE157" i="18"/>
  <c r="AD157" i="18"/>
  <c r="AC157" i="18"/>
  <c r="AB157" i="18"/>
  <c r="AA157" i="18"/>
  <c r="Z157" i="18"/>
  <c r="Y157" i="18"/>
  <c r="X157" i="18"/>
  <c r="U157" i="18"/>
  <c r="T157" i="18"/>
  <c r="S157" i="18"/>
  <c r="R157" i="18"/>
  <c r="Q157" i="18"/>
  <c r="P157" i="18"/>
  <c r="O157" i="18"/>
  <c r="N157" i="18"/>
  <c r="M157" i="18"/>
  <c r="BE157" i="18" s="1"/>
  <c r="BQ156" i="18"/>
  <c r="BP156" i="18"/>
  <c r="AQ156" i="18"/>
  <c r="AP156" i="18"/>
  <c r="AO156" i="18"/>
  <c r="AN156" i="18"/>
  <c r="AM156" i="18"/>
  <c r="AL156" i="18"/>
  <c r="AK156" i="18"/>
  <c r="AJ156" i="18"/>
  <c r="AI156" i="18"/>
  <c r="CA156" i="18" s="1"/>
  <c r="AF156" i="18"/>
  <c r="AE156" i="18"/>
  <c r="AD156" i="18"/>
  <c r="AC156" i="18"/>
  <c r="AB156" i="18"/>
  <c r="AA156" i="18"/>
  <c r="Z156" i="18"/>
  <c r="BR156" i="18" s="1"/>
  <c r="Y156" i="18"/>
  <c r="X156" i="18"/>
  <c r="U156" i="18"/>
  <c r="T156" i="18"/>
  <c r="S156" i="18"/>
  <c r="R156" i="18"/>
  <c r="Q156" i="18"/>
  <c r="P156" i="18"/>
  <c r="O156" i="18"/>
  <c r="N156" i="18"/>
  <c r="M156" i="18"/>
  <c r="BE156" i="18" s="1"/>
  <c r="BE155" i="18"/>
  <c r="AQ155" i="18"/>
  <c r="AP155" i="18"/>
  <c r="AO155" i="18"/>
  <c r="AN155" i="18"/>
  <c r="AM155" i="18"/>
  <c r="AL155" i="18"/>
  <c r="AK155" i="18"/>
  <c r="AJ155" i="18"/>
  <c r="AI155" i="18"/>
  <c r="CA155" i="18" s="1"/>
  <c r="AF155" i="18"/>
  <c r="AE155" i="18"/>
  <c r="AD155" i="18"/>
  <c r="AC155" i="18"/>
  <c r="AB155" i="18"/>
  <c r="AA155" i="18"/>
  <c r="Z155" i="18"/>
  <c r="Y155" i="18"/>
  <c r="X155" i="18"/>
  <c r="BP155" i="18" s="1"/>
  <c r="U155" i="18"/>
  <c r="T155" i="18"/>
  <c r="S155" i="18"/>
  <c r="R155" i="18"/>
  <c r="Q155" i="18"/>
  <c r="P155" i="18"/>
  <c r="O155" i="18"/>
  <c r="N155" i="18"/>
  <c r="BF155" i="18" s="1"/>
  <c r="M155" i="18"/>
  <c r="AQ154" i="18"/>
  <c r="AP154" i="18"/>
  <c r="AO154" i="18"/>
  <c r="AN154" i="18"/>
  <c r="AM154" i="18"/>
  <c r="AL154" i="18"/>
  <c r="AK154" i="18"/>
  <c r="AJ154" i="18"/>
  <c r="AI154" i="18"/>
  <c r="CA154" i="18" s="1"/>
  <c r="AF154" i="18"/>
  <c r="AE154" i="18"/>
  <c r="AD154" i="18"/>
  <c r="AC154" i="18"/>
  <c r="AB154" i="18"/>
  <c r="AA154" i="18"/>
  <c r="Z154" i="18"/>
  <c r="Y154" i="18"/>
  <c r="X154" i="18"/>
  <c r="BP154" i="18" s="1"/>
  <c r="U154" i="18"/>
  <c r="T154" i="18"/>
  <c r="S154" i="18"/>
  <c r="R154" i="18"/>
  <c r="Q154" i="18"/>
  <c r="P154" i="18"/>
  <c r="O154" i="18"/>
  <c r="N154" i="18"/>
  <c r="M154" i="18"/>
  <c r="BE154" i="18" s="1"/>
  <c r="BE153" i="18"/>
  <c r="AQ153" i="18"/>
  <c r="AP153" i="18"/>
  <c r="AO153" i="18"/>
  <c r="AN153" i="18"/>
  <c r="AM153" i="18"/>
  <c r="AL153" i="18"/>
  <c r="AL151" i="18" s="1"/>
  <c r="AK153" i="18"/>
  <c r="AJ153" i="18"/>
  <c r="AI153" i="18"/>
  <c r="CA153" i="18" s="1"/>
  <c r="AF153" i="18"/>
  <c r="AE153" i="18"/>
  <c r="AD153" i="18"/>
  <c r="AC153" i="18"/>
  <c r="AB153" i="18"/>
  <c r="AA153" i="18"/>
  <c r="Z153" i="18"/>
  <c r="Y153" i="18"/>
  <c r="X153" i="18"/>
  <c r="BP153" i="18" s="1"/>
  <c r="U153" i="18"/>
  <c r="T153" i="18"/>
  <c r="S153" i="18"/>
  <c r="R153" i="18"/>
  <c r="R151" i="18" s="1"/>
  <c r="Q153" i="18"/>
  <c r="P153" i="18"/>
  <c r="O153" i="18"/>
  <c r="N153" i="18"/>
  <c r="M153" i="18"/>
  <c r="CA152" i="18"/>
  <c r="CB152" i="18" s="1"/>
  <c r="BP152" i="18"/>
  <c r="BE152" i="18"/>
  <c r="BF152" i="18" s="1"/>
  <c r="AQ152" i="18"/>
  <c r="AQ151" i="18" s="1"/>
  <c r="AP152" i="18"/>
  <c r="AO152" i="18"/>
  <c r="AN152" i="18"/>
  <c r="AN151" i="18" s="1"/>
  <c r="AM152" i="18"/>
  <c r="AM151" i="18" s="1"/>
  <c r="AL152" i="18"/>
  <c r="AK152" i="18"/>
  <c r="AJ152" i="18"/>
  <c r="AI152" i="18"/>
  <c r="AF152" i="18"/>
  <c r="AE152" i="18"/>
  <c r="AD152" i="18"/>
  <c r="AD151" i="18" s="1"/>
  <c r="AC152" i="18"/>
  <c r="AB152" i="18"/>
  <c r="AB151" i="18" s="1"/>
  <c r="AA152" i="18"/>
  <c r="Z152" i="18"/>
  <c r="Z151" i="18" s="1"/>
  <c r="Y152" i="18"/>
  <c r="Y151" i="18" s="1"/>
  <c r="X152" i="18"/>
  <c r="U152" i="18"/>
  <c r="T152" i="18"/>
  <c r="T151" i="18" s="1"/>
  <c r="S152" i="18"/>
  <c r="S151" i="18" s="1"/>
  <c r="R152" i="18"/>
  <c r="Q152" i="18"/>
  <c r="P152" i="18"/>
  <c r="O152" i="18"/>
  <c r="N152" i="18"/>
  <c r="M152" i="18"/>
  <c r="AP151" i="18"/>
  <c r="AJ151" i="18"/>
  <c r="AF151" i="18"/>
  <c r="X151" i="18"/>
  <c r="P151" i="18"/>
  <c r="N151" i="18"/>
  <c r="M151" i="18"/>
  <c r="CA150" i="18"/>
  <c r="AQ150" i="18"/>
  <c r="AP150" i="18"/>
  <c r="AO150" i="18"/>
  <c r="AN150" i="18"/>
  <c r="AM150" i="18"/>
  <c r="AL150" i="18"/>
  <c r="AK150" i="18"/>
  <c r="AJ150" i="18"/>
  <c r="AI150" i="18"/>
  <c r="AF150" i="18"/>
  <c r="AE150" i="18"/>
  <c r="AD150" i="18"/>
  <c r="AC150" i="18"/>
  <c r="AB150" i="18"/>
  <c r="AA150" i="18"/>
  <c r="Z150" i="18"/>
  <c r="Y150" i="18"/>
  <c r="X150" i="18"/>
  <c r="BP150" i="18" s="1"/>
  <c r="U150" i="18"/>
  <c r="T150" i="18"/>
  <c r="S150" i="18"/>
  <c r="R150" i="18"/>
  <c r="Q150" i="18"/>
  <c r="P150" i="18"/>
  <c r="O150" i="18"/>
  <c r="N150" i="18"/>
  <c r="M150" i="18"/>
  <c r="BE150" i="18" s="1"/>
  <c r="CA149" i="18"/>
  <c r="CB149" i="18" s="1"/>
  <c r="BP149" i="18"/>
  <c r="AQ149" i="18"/>
  <c r="AP149" i="18"/>
  <c r="AO149" i="18"/>
  <c r="AN149" i="18"/>
  <c r="AM149" i="18"/>
  <c r="AL149" i="18"/>
  <c r="AK149" i="18"/>
  <c r="AJ149" i="18"/>
  <c r="AI149" i="18"/>
  <c r="AF149" i="18"/>
  <c r="AE149" i="18"/>
  <c r="AD149" i="18"/>
  <c r="AC149" i="18"/>
  <c r="AB149" i="18"/>
  <c r="AA149" i="18"/>
  <c r="Z149" i="18"/>
  <c r="Y149" i="18"/>
  <c r="X149" i="18"/>
  <c r="U149" i="18"/>
  <c r="T149" i="18"/>
  <c r="S149" i="18"/>
  <c r="R149" i="18"/>
  <c r="Q149" i="18"/>
  <c r="P149" i="18"/>
  <c r="O149" i="18"/>
  <c r="N149" i="18"/>
  <c r="M149" i="18"/>
  <c r="BE149" i="18" s="1"/>
  <c r="BP148" i="18"/>
  <c r="BQ148" i="18" s="1"/>
  <c r="AQ148" i="18"/>
  <c r="AP148" i="18"/>
  <c r="AO148" i="18"/>
  <c r="AN148" i="18"/>
  <c r="AM148" i="18"/>
  <c r="AL148" i="18"/>
  <c r="AK148" i="18"/>
  <c r="AJ148" i="18"/>
  <c r="AI148" i="18"/>
  <c r="CA148" i="18" s="1"/>
  <c r="AF148" i="18"/>
  <c r="AE148" i="18"/>
  <c r="AD148" i="18"/>
  <c r="AC148" i="18"/>
  <c r="AB148" i="18"/>
  <c r="AA148" i="18"/>
  <c r="Z148" i="18"/>
  <c r="Y148" i="18"/>
  <c r="X148" i="18"/>
  <c r="U148" i="18"/>
  <c r="T148" i="18"/>
  <c r="S148" i="18"/>
  <c r="R148" i="18"/>
  <c r="Q148" i="18"/>
  <c r="P148" i="18"/>
  <c r="O148" i="18"/>
  <c r="N148" i="18"/>
  <c r="M148" i="18"/>
  <c r="BE148" i="18" s="1"/>
  <c r="BE147" i="18"/>
  <c r="AQ147" i="18"/>
  <c r="AP147" i="18"/>
  <c r="AO147" i="18"/>
  <c r="AN147" i="18"/>
  <c r="AM147" i="18"/>
  <c r="AL147" i="18"/>
  <c r="AK147" i="18"/>
  <c r="AJ147" i="18"/>
  <c r="AI147" i="18"/>
  <c r="CA147" i="18" s="1"/>
  <c r="AF147" i="18"/>
  <c r="AE147" i="18"/>
  <c r="AD147" i="18"/>
  <c r="AC147" i="18"/>
  <c r="AB147" i="18"/>
  <c r="AA147" i="18"/>
  <c r="Z147" i="18"/>
  <c r="Y147" i="18"/>
  <c r="X147" i="18"/>
  <c r="BP147" i="18" s="1"/>
  <c r="U147" i="18"/>
  <c r="T147" i="18"/>
  <c r="S147" i="18"/>
  <c r="R147" i="18"/>
  <c r="Q147" i="18"/>
  <c r="P147" i="18"/>
  <c r="O147" i="18"/>
  <c r="N147" i="18"/>
  <c r="BF147" i="18" s="1"/>
  <c r="M147" i="18"/>
  <c r="AQ146" i="18"/>
  <c r="AP146" i="18"/>
  <c r="AO146" i="18"/>
  <c r="AN146" i="18"/>
  <c r="AM146" i="18"/>
  <c r="AL146" i="18"/>
  <c r="AK146" i="18"/>
  <c r="AJ146" i="18"/>
  <c r="AI146" i="18"/>
  <c r="CA146" i="18" s="1"/>
  <c r="AF146" i="18"/>
  <c r="AE146" i="18"/>
  <c r="AD146" i="18"/>
  <c r="AC146" i="18"/>
  <c r="AB146" i="18"/>
  <c r="AA146" i="18"/>
  <c r="Z146" i="18"/>
  <c r="Y146" i="18"/>
  <c r="X146" i="18"/>
  <c r="BP146" i="18" s="1"/>
  <c r="U146" i="18"/>
  <c r="T146" i="18"/>
  <c r="S146" i="18"/>
  <c r="R146" i="18"/>
  <c r="Q146" i="18"/>
  <c r="P146" i="18"/>
  <c r="O146" i="18"/>
  <c r="N146" i="18"/>
  <c r="M146" i="18"/>
  <c r="BE146" i="18" s="1"/>
  <c r="BP145" i="18"/>
  <c r="BQ145" i="18" s="1"/>
  <c r="BE145" i="18"/>
  <c r="AQ145" i="18"/>
  <c r="AP145" i="18"/>
  <c r="AO145" i="18"/>
  <c r="AN145" i="18"/>
  <c r="AM145" i="18"/>
  <c r="AL145" i="18"/>
  <c r="AK145" i="18"/>
  <c r="AK139" i="18" s="1"/>
  <c r="AJ145" i="18"/>
  <c r="AI145" i="18"/>
  <c r="CA145" i="18" s="1"/>
  <c r="AF145" i="18"/>
  <c r="AE145" i="18"/>
  <c r="AD145" i="18"/>
  <c r="AC145" i="18"/>
  <c r="AB145" i="18"/>
  <c r="AA145" i="18"/>
  <c r="Z145" i="18"/>
  <c r="Y145" i="18"/>
  <c r="X145" i="18"/>
  <c r="U145" i="18"/>
  <c r="T145" i="18"/>
  <c r="S145" i="18"/>
  <c r="R145" i="18"/>
  <c r="Q145" i="18"/>
  <c r="P145" i="18"/>
  <c r="O145" i="18"/>
  <c r="N145" i="18"/>
  <c r="M145" i="18"/>
  <c r="CA144" i="18"/>
  <c r="CB144" i="18" s="1"/>
  <c r="BP144" i="18"/>
  <c r="BF144" i="18"/>
  <c r="BG144" i="18" s="1"/>
  <c r="BE144" i="18"/>
  <c r="AQ144" i="18"/>
  <c r="AP144" i="18"/>
  <c r="AO144" i="18"/>
  <c r="AN144" i="18"/>
  <c r="AM144" i="18"/>
  <c r="AL144" i="18"/>
  <c r="AK144" i="18"/>
  <c r="AJ144" i="18"/>
  <c r="AI144" i="18"/>
  <c r="AF144" i="18"/>
  <c r="AE144" i="18"/>
  <c r="AD144" i="18"/>
  <c r="AC144" i="18"/>
  <c r="AB144" i="18"/>
  <c r="AA144" i="18"/>
  <c r="Z144" i="18"/>
  <c r="Y144" i="18"/>
  <c r="X144" i="18"/>
  <c r="U144" i="18"/>
  <c r="T144" i="18"/>
  <c r="S144" i="18"/>
  <c r="R144" i="18"/>
  <c r="Q144" i="18"/>
  <c r="P144" i="18"/>
  <c r="O144" i="18"/>
  <c r="N144" i="18"/>
  <c r="M144" i="18"/>
  <c r="AQ143" i="18"/>
  <c r="AP143" i="18"/>
  <c r="AO143" i="18"/>
  <c r="AN143" i="18"/>
  <c r="AM143" i="18"/>
  <c r="AL143" i="18"/>
  <c r="AK143" i="18"/>
  <c r="AJ143" i="18"/>
  <c r="AI143" i="18"/>
  <c r="CA143" i="18" s="1"/>
  <c r="AF143" i="18"/>
  <c r="AE143" i="18"/>
  <c r="AD143" i="18"/>
  <c r="AC143" i="18"/>
  <c r="AB143" i="18"/>
  <c r="AA143" i="18"/>
  <c r="Z143" i="18"/>
  <c r="Y143" i="18"/>
  <c r="X143" i="18"/>
  <c r="BP143" i="18" s="1"/>
  <c r="U143" i="18"/>
  <c r="T143" i="18"/>
  <c r="S143" i="18"/>
  <c r="R143" i="18"/>
  <c r="Q143" i="18"/>
  <c r="P143" i="18"/>
  <c r="O143" i="18"/>
  <c r="N143" i="18"/>
  <c r="M143" i="18"/>
  <c r="BE143" i="18" s="1"/>
  <c r="CA142" i="18"/>
  <c r="AQ142" i="18"/>
  <c r="AQ139" i="18" s="1"/>
  <c r="AP142" i="18"/>
  <c r="AO142" i="18"/>
  <c r="AN142" i="18"/>
  <c r="AM142" i="18"/>
  <c r="AL142" i="18"/>
  <c r="AK142" i="18"/>
  <c r="AJ142" i="18"/>
  <c r="AI142" i="18"/>
  <c r="AF142" i="18"/>
  <c r="AE142" i="18"/>
  <c r="AD142" i="18"/>
  <c r="AC142" i="18"/>
  <c r="AB142" i="18"/>
  <c r="AA142" i="18"/>
  <c r="Z142" i="18"/>
  <c r="Y142" i="18"/>
  <c r="Y139" i="18" s="1"/>
  <c r="X142" i="18"/>
  <c r="BP142" i="18" s="1"/>
  <c r="U142" i="18"/>
  <c r="T142" i="18"/>
  <c r="S142" i="18"/>
  <c r="R142" i="18"/>
  <c r="Q142" i="18"/>
  <c r="P142" i="18"/>
  <c r="O142" i="18"/>
  <c r="N142" i="18"/>
  <c r="M142" i="18"/>
  <c r="BE142" i="18" s="1"/>
  <c r="CA141" i="18"/>
  <c r="CB141" i="18" s="1"/>
  <c r="BP141" i="18"/>
  <c r="AQ141" i="18"/>
  <c r="AP141" i="18"/>
  <c r="AO141" i="18"/>
  <c r="AN141" i="18"/>
  <c r="AM141" i="18"/>
  <c r="AL141" i="18"/>
  <c r="AK141" i="18"/>
  <c r="AJ141" i="18"/>
  <c r="AI141" i="18"/>
  <c r="AF141" i="18"/>
  <c r="AE141" i="18"/>
  <c r="AD141" i="18"/>
  <c r="AC141" i="18"/>
  <c r="AB141" i="18"/>
  <c r="AA141" i="18"/>
  <c r="AA139" i="18" s="1"/>
  <c r="Z141" i="18"/>
  <c r="Y141" i="18"/>
  <c r="X141" i="18"/>
  <c r="U141" i="18"/>
  <c r="T141" i="18"/>
  <c r="S141" i="18"/>
  <c r="R141" i="18"/>
  <c r="Q141" i="18"/>
  <c r="P141" i="18"/>
  <c r="O141" i="18"/>
  <c r="N141" i="18"/>
  <c r="M141" i="18"/>
  <c r="BE141" i="18" s="1"/>
  <c r="BP140" i="18"/>
  <c r="BQ140" i="18" s="1"/>
  <c r="AQ140" i="18"/>
  <c r="AP140" i="18"/>
  <c r="AO140" i="18"/>
  <c r="AN140" i="18"/>
  <c r="AN139" i="18" s="1"/>
  <c r="AM140" i="18"/>
  <c r="AL140" i="18"/>
  <c r="AL139" i="18" s="1"/>
  <c r="AK140" i="18"/>
  <c r="AJ140" i="18"/>
  <c r="AJ139" i="18" s="1"/>
  <c r="AI140" i="18"/>
  <c r="AF140" i="18"/>
  <c r="AE140" i="18"/>
  <c r="AE139" i="18" s="1"/>
  <c r="AD140" i="18"/>
  <c r="AD139" i="18" s="1"/>
  <c r="AC140" i="18"/>
  <c r="AB140" i="18"/>
  <c r="AB139" i="18" s="1"/>
  <c r="AA140" i="18"/>
  <c r="Z140" i="18"/>
  <c r="Y140" i="18"/>
  <c r="X140" i="18"/>
  <c r="U140" i="18"/>
  <c r="T140" i="18"/>
  <c r="T139" i="18" s="1"/>
  <c r="S140" i="18"/>
  <c r="R140" i="18"/>
  <c r="R139" i="18" s="1"/>
  <c r="Q140" i="18"/>
  <c r="P140" i="18"/>
  <c r="P139" i="18" s="1"/>
  <c r="O140" i="18"/>
  <c r="N140" i="18"/>
  <c r="M140" i="18"/>
  <c r="M139" i="18" s="1"/>
  <c r="AP139" i="18"/>
  <c r="AO139" i="18"/>
  <c r="AF139" i="18"/>
  <c r="Z139" i="18"/>
  <c r="X139" i="18"/>
  <c r="U139" i="18"/>
  <c r="N139" i="18"/>
  <c r="BQ138" i="18"/>
  <c r="AQ138" i="18"/>
  <c r="AP138" i="18"/>
  <c r="AO138" i="18"/>
  <c r="AN138" i="18"/>
  <c r="AM138" i="18"/>
  <c r="AL138" i="18"/>
  <c r="AK138" i="18"/>
  <c r="AJ138" i="18"/>
  <c r="AI138" i="18"/>
  <c r="CA138" i="18" s="1"/>
  <c r="AF138" i="18"/>
  <c r="AE138" i="18"/>
  <c r="AD138" i="18"/>
  <c r="AC138" i="18"/>
  <c r="AB138" i="18"/>
  <c r="AA138" i="18"/>
  <c r="Z138" i="18"/>
  <c r="Y138" i="18"/>
  <c r="X138" i="18"/>
  <c r="BP138" i="18" s="1"/>
  <c r="U138" i="18"/>
  <c r="T138" i="18"/>
  <c r="S138" i="18"/>
  <c r="R138" i="18"/>
  <c r="Q138" i="18"/>
  <c r="P138" i="18"/>
  <c r="O138" i="18"/>
  <c r="N138" i="18"/>
  <c r="M138" i="18"/>
  <c r="BE138" i="18" s="1"/>
  <c r="BP137" i="18"/>
  <c r="BQ137" i="18" s="1"/>
  <c r="BE137" i="18"/>
  <c r="AQ137" i="18"/>
  <c r="AP137" i="18"/>
  <c r="AO137" i="18"/>
  <c r="AN137" i="18"/>
  <c r="AM137" i="18"/>
  <c r="AL137" i="18"/>
  <c r="AK137" i="18"/>
  <c r="AJ137" i="18"/>
  <c r="AI137" i="18"/>
  <c r="CA137" i="18" s="1"/>
  <c r="AF137" i="18"/>
  <c r="AE137" i="18"/>
  <c r="AD137" i="18"/>
  <c r="AC137" i="18"/>
  <c r="AB137" i="18"/>
  <c r="AA137" i="18"/>
  <c r="Z137" i="18"/>
  <c r="Y137" i="18"/>
  <c r="X137" i="18"/>
  <c r="U137" i="18"/>
  <c r="T137" i="18"/>
  <c r="S137" i="18"/>
  <c r="R137" i="18"/>
  <c r="Q137" i="18"/>
  <c r="P137" i="18"/>
  <c r="O137" i="18"/>
  <c r="N137" i="18"/>
  <c r="M137" i="18"/>
  <c r="CA136" i="18"/>
  <c r="CB136" i="18" s="1"/>
  <c r="BP136" i="18"/>
  <c r="BF136" i="18"/>
  <c r="BG136" i="18" s="1"/>
  <c r="BE136" i="18"/>
  <c r="AQ136" i="18"/>
  <c r="AP136" i="18"/>
  <c r="AO136" i="18"/>
  <c r="AN136" i="18"/>
  <c r="AM136" i="18"/>
  <c r="AL136" i="18"/>
  <c r="AK136" i="18"/>
  <c r="AJ136" i="18"/>
  <c r="AI136" i="18"/>
  <c r="AF136" i="18"/>
  <c r="AE136" i="18"/>
  <c r="AD136" i="18"/>
  <c r="AC136" i="18"/>
  <c r="AB136" i="18"/>
  <c r="AA136" i="18"/>
  <c r="Z136" i="18"/>
  <c r="Y136" i="18"/>
  <c r="X136" i="18"/>
  <c r="U136" i="18"/>
  <c r="T136" i="18"/>
  <c r="S136" i="18"/>
  <c r="R136" i="18"/>
  <c r="Q136" i="18"/>
  <c r="P136" i="18"/>
  <c r="O136" i="18"/>
  <c r="N136" i="18"/>
  <c r="M136" i="18"/>
  <c r="AQ135" i="18"/>
  <c r="AP135" i="18"/>
  <c r="AO135" i="18"/>
  <c r="AN135" i="18"/>
  <c r="AM135" i="18"/>
  <c r="AL135" i="18"/>
  <c r="AK135" i="18"/>
  <c r="AJ135" i="18"/>
  <c r="AI135" i="18"/>
  <c r="CA135" i="18" s="1"/>
  <c r="AF135" i="18"/>
  <c r="AE135" i="18"/>
  <c r="AD135" i="18"/>
  <c r="AC135" i="18"/>
  <c r="AB135" i="18"/>
  <c r="AA135" i="18"/>
  <c r="Z135" i="18"/>
  <c r="Y135" i="18"/>
  <c r="X135" i="18"/>
  <c r="BP135" i="18" s="1"/>
  <c r="U135" i="18"/>
  <c r="T135" i="18"/>
  <c r="S135" i="18"/>
  <c r="R135" i="18"/>
  <c r="Q135" i="18"/>
  <c r="P135" i="18"/>
  <c r="O135" i="18"/>
  <c r="N135" i="18"/>
  <c r="M135" i="18"/>
  <c r="BE135" i="18" s="1"/>
  <c r="CA134" i="18"/>
  <c r="AQ134" i="18"/>
  <c r="AP134" i="18"/>
  <c r="AO134" i="18"/>
  <c r="AN134" i="18"/>
  <c r="AM134" i="18"/>
  <c r="AL134" i="18"/>
  <c r="AK134" i="18"/>
  <c r="AJ134" i="18"/>
  <c r="AI134" i="18"/>
  <c r="AF134" i="18"/>
  <c r="AE134" i="18"/>
  <c r="AD134" i="18"/>
  <c r="AC134" i="18"/>
  <c r="AB134" i="18"/>
  <c r="AA134" i="18"/>
  <c r="Z134" i="18"/>
  <c r="Y134" i="18"/>
  <c r="X134" i="18"/>
  <c r="BP134" i="18" s="1"/>
  <c r="U134" i="18"/>
  <c r="T134" i="18"/>
  <c r="S134" i="18"/>
  <c r="R134" i="18"/>
  <c r="Q134" i="18"/>
  <c r="P134" i="18"/>
  <c r="O134" i="18"/>
  <c r="N134" i="18"/>
  <c r="M134" i="18"/>
  <c r="BE134" i="18" s="1"/>
  <c r="CA133" i="18"/>
  <c r="CB133" i="18" s="1"/>
  <c r="BP133" i="18"/>
  <c r="AQ133" i="18"/>
  <c r="AP133" i="18"/>
  <c r="AO133" i="18"/>
  <c r="AN133" i="18"/>
  <c r="AM133" i="18"/>
  <c r="AL133" i="18"/>
  <c r="AK133" i="18"/>
  <c r="AJ133" i="18"/>
  <c r="AI133" i="18"/>
  <c r="AF133" i="18"/>
  <c r="AE133" i="18"/>
  <c r="AD133" i="18"/>
  <c r="AC133" i="18"/>
  <c r="AB133" i="18"/>
  <c r="AA133" i="18"/>
  <c r="Z133" i="18"/>
  <c r="Y133" i="18"/>
  <c r="X133" i="18"/>
  <c r="U133" i="18"/>
  <c r="T133" i="18"/>
  <c r="S133" i="18"/>
  <c r="R133" i="18"/>
  <c r="Q133" i="18"/>
  <c r="P133" i="18"/>
  <c r="O133" i="18"/>
  <c r="N133" i="18"/>
  <c r="M133" i="18"/>
  <c r="BE133" i="18" s="1"/>
  <c r="BP132" i="18"/>
  <c r="BQ132" i="18" s="1"/>
  <c r="AQ132" i="18"/>
  <c r="AP132" i="18"/>
  <c r="AO132" i="18"/>
  <c r="AN132" i="18"/>
  <c r="AM132" i="18"/>
  <c r="AL132" i="18"/>
  <c r="AK132" i="18"/>
  <c r="AJ132" i="18"/>
  <c r="AI132" i="18"/>
  <c r="CA132" i="18" s="1"/>
  <c r="AF132" i="18"/>
  <c r="AE132" i="18"/>
  <c r="AD132" i="18"/>
  <c r="AC132" i="18"/>
  <c r="AB132" i="18"/>
  <c r="AA132" i="18"/>
  <c r="Z132" i="18"/>
  <c r="Y132" i="18"/>
  <c r="X132" i="18"/>
  <c r="U132" i="18"/>
  <c r="T132" i="18"/>
  <c r="S132" i="18"/>
  <c r="R132" i="18"/>
  <c r="Q132" i="18"/>
  <c r="P132" i="18"/>
  <c r="O132" i="18"/>
  <c r="N132" i="18"/>
  <c r="M132" i="18"/>
  <c r="BE132" i="18" s="1"/>
  <c r="BE131" i="18"/>
  <c r="AQ131" i="18"/>
  <c r="AP131" i="18"/>
  <c r="AO131" i="18"/>
  <c r="AN131" i="18"/>
  <c r="AM131" i="18"/>
  <c r="AL131" i="18"/>
  <c r="AK131" i="18"/>
  <c r="AJ131" i="18"/>
  <c r="AI131" i="18"/>
  <c r="CA131" i="18" s="1"/>
  <c r="AF131" i="18"/>
  <c r="AE131" i="18"/>
  <c r="AD131" i="18"/>
  <c r="AC131" i="18"/>
  <c r="AB131" i="18"/>
  <c r="AA131" i="18"/>
  <c r="Z131" i="18"/>
  <c r="Y131" i="18"/>
  <c r="X131" i="18"/>
  <c r="BP131" i="18" s="1"/>
  <c r="U131" i="18"/>
  <c r="T131" i="18"/>
  <c r="S131" i="18"/>
  <c r="R131" i="18"/>
  <c r="Q131" i="18"/>
  <c r="P131" i="18"/>
  <c r="O131" i="18"/>
  <c r="N131" i="18"/>
  <c r="BF131" i="18" s="1"/>
  <c r="M131" i="18"/>
  <c r="AQ130" i="18"/>
  <c r="AP130" i="18"/>
  <c r="AO130" i="18"/>
  <c r="AN130" i="18"/>
  <c r="AM130" i="18"/>
  <c r="AL130" i="18"/>
  <c r="AK130" i="18"/>
  <c r="AJ130" i="18"/>
  <c r="AI130" i="18"/>
  <c r="CA130" i="18" s="1"/>
  <c r="AF130" i="18"/>
  <c r="AE130" i="18"/>
  <c r="AD130" i="18"/>
  <c r="AC130" i="18"/>
  <c r="AB130" i="18"/>
  <c r="AA130" i="18"/>
  <c r="Z130" i="18"/>
  <c r="Y130" i="18"/>
  <c r="X130" i="18"/>
  <c r="BP130" i="18" s="1"/>
  <c r="U130" i="18"/>
  <c r="T130" i="18"/>
  <c r="S130" i="18"/>
  <c r="R130" i="18"/>
  <c r="Q130" i="18"/>
  <c r="P130" i="18"/>
  <c r="O130" i="18"/>
  <c r="N130" i="18"/>
  <c r="M130" i="18"/>
  <c r="BE130" i="18" s="1"/>
  <c r="BP129" i="18"/>
  <c r="BQ129" i="18" s="1"/>
  <c r="BE129" i="18"/>
  <c r="AQ129" i="18"/>
  <c r="AP129" i="18"/>
  <c r="AO129" i="18"/>
  <c r="AN129" i="18"/>
  <c r="AM129" i="18"/>
  <c r="AL129" i="18"/>
  <c r="AK129" i="18"/>
  <c r="AJ129" i="18"/>
  <c r="AI129" i="18"/>
  <c r="CA129" i="18" s="1"/>
  <c r="AF129" i="18"/>
  <c r="AE129" i="18"/>
  <c r="AD129" i="18"/>
  <c r="AC129" i="18"/>
  <c r="AB129" i="18"/>
  <c r="AA129" i="18"/>
  <c r="Z129" i="18"/>
  <c r="Y129" i="18"/>
  <c r="X129" i="18"/>
  <c r="U129" i="18"/>
  <c r="T129" i="18"/>
  <c r="S129" i="18"/>
  <c r="R129" i="18"/>
  <c r="Q129" i="18"/>
  <c r="P129" i="18"/>
  <c r="O129" i="18"/>
  <c r="N129" i="18"/>
  <c r="M129" i="18"/>
  <c r="CA128" i="18"/>
  <c r="CB128" i="18" s="1"/>
  <c r="BP128" i="18"/>
  <c r="BF128" i="18"/>
  <c r="BG128" i="18" s="1"/>
  <c r="BE128" i="18"/>
  <c r="AQ128" i="18"/>
  <c r="AP128" i="18"/>
  <c r="AO128" i="18"/>
  <c r="AN128" i="18"/>
  <c r="AM128" i="18"/>
  <c r="AL128" i="18"/>
  <c r="AK128" i="18"/>
  <c r="AJ128" i="18"/>
  <c r="AI128" i="18"/>
  <c r="AF128" i="18"/>
  <c r="AE128" i="18"/>
  <c r="AD128" i="18"/>
  <c r="AC128" i="18"/>
  <c r="AB128" i="18"/>
  <c r="AA128" i="18"/>
  <c r="Z128" i="18"/>
  <c r="Y128" i="18"/>
  <c r="X128" i="18"/>
  <c r="U128" i="18"/>
  <c r="T128" i="18"/>
  <c r="S128" i="18"/>
  <c r="R128" i="18"/>
  <c r="Q128" i="18"/>
  <c r="P128" i="18"/>
  <c r="O128" i="18"/>
  <c r="N128" i="18"/>
  <c r="M128" i="18"/>
  <c r="AQ127" i="18"/>
  <c r="AP127" i="18"/>
  <c r="AO127" i="18"/>
  <c r="AN127" i="18"/>
  <c r="AM127" i="18"/>
  <c r="AL127" i="18"/>
  <c r="AK127" i="18"/>
  <c r="AJ127" i="18"/>
  <c r="AI127" i="18"/>
  <c r="CA127" i="18" s="1"/>
  <c r="AF127" i="18"/>
  <c r="AE127" i="18"/>
  <c r="AD127" i="18"/>
  <c r="AC127" i="18"/>
  <c r="AB127" i="18"/>
  <c r="AA127" i="18"/>
  <c r="Z127" i="18"/>
  <c r="Y127" i="18"/>
  <c r="X127" i="18"/>
  <c r="BP127" i="18" s="1"/>
  <c r="U127" i="18"/>
  <c r="T127" i="18"/>
  <c r="S127" i="18"/>
  <c r="R127" i="18"/>
  <c r="Q127" i="18"/>
  <c r="P127" i="18"/>
  <c r="O127" i="18"/>
  <c r="N127" i="18"/>
  <c r="M127" i="18"/>
  <c r="BE127" i="18" s="1"/>
  <c r="CA126" i="18"/>
  <c r="AQ126" i="18"/>
  <c r="AP126" i="18"/>
  <c r="AO126" i="18"/>
  <c r="AN126" i="18"/>
  <c r="AM126" i="18"/>
  <c r="AL126" i="18"/>
  <c r="AK126" i="18"/>
  <c r="AJ126" i="18"/>
  <c r="AI126" i="18"/>
  <c r="AF126" i="18"/>
  <c r="AE126" i="18"/>
  <c r="AD126" i="18"/>
  <c r="AC126" i="18"/>
  <c r="AB126" i="18"/>
  <c r="AA126" i="18"/>
  <c r="Z126" i="18"/>
  <c r="Y126" i="18"/>
  <c r="X126" i="18"/>
  <c r="BP126" i="18" s="1"/>
  <c r="BQ126" i="18" s="1"/>
  <c r="BR126" i="18" s="1"/>
  <c r="U126" i="18"/>
  <c r="T126" i="18"/>
  <c r="S126" i="18"/>
  <c r="R126" i="18"/>
  <c r="Q126" i="18"/>
  <c r="P126" i="18"/>
  <c r="O126" i="18"/>
  <c r="N126" i="18"/>
  <c r="M126" i="18"/>
  <c r="BE126" i="18" s="1"/>
  <c r="CA125" i="18"/>
  <c r="CB125" i="18" s="1"/>
  <c r="BP125" i="18"/>
  <c r="AQ125" i="18"/>
  <c r="AP125" i="18"/>
  <c r="AO125" i="18"/>
  <c r="AN125" i="18"/>
  <c r="AM125" i="18"/>
  <c r="AL125" i="18"/>
  <c r="AK125" i="18"/>
  <c r="AJ125" i="18"/>
  <c r="AI125" i="18"/>
  <c r="AF125" i="18"/>
  <c r="AE125" i="18"/>
  <c r="AD125" i="18"/>
  <c r="AC125" i="18"/>
  <c r="AB125" i="18"/>
  <c r="AA125" i="18"/>
  <c r="Z125" i="18"/>
  <c r="Y125" i="18"/>
  <c r="X125" i="18"/>
  <c r="U125" i="18"/>
  <c r="T125" i="18"/>
  <c r="S125" i="18"/>
  <c r="R125" i="18"/>
  <c r="Q125" i="18"/>
  <c r="P125" i="18"/>
  <c r="O125" i="18"/>
  <c r="N125" i="18"/>
  <c r="M125" i="18"/>
  <c r="BE125" i="18" s="1"/>
  <c r="BP124" i="18"/>
  <c r="BF124" i="18"/>
  <c r="AQ124" i="18"/>
  <c r="AP124" i="18"/>
  <c r="AO124" i="18"/>
  <c r="AN124" i="18"/>
  <c r="AM124" i="18"/>
  <c r="AL124" i="18"/>
  <c r="AK124" i="18"/>
  <c r="AJ124" i="18"/>
  <c r="AI124" i="18"/>
  <c r="CA124" i="18" s="1"/>
  <c r="AF124" i="18"/>
  <c r="AE124" i="18"/>
  <c r="AD124" i="18"/>
  <c r="AC124" i="18"/>
  <c r="AB124" i="18"/>
  <c r="AA124" i="18"/>
  <c r="Z124" i="18"/>
  <c r="Y124" i="18"/>
  <c r="X124" i="18"/>
  <c r="U124" i="18"/>
  <c r="T124" i="18"/>
  <c r="S124" i="18"/>
  <c r="R124" i="18"/>
  <c r="Q124" i="18"/>
  <c r="P124" i="18"/>
  <c r="O124" i="18"/>
  <c r="N124" i="18"/>
  <c r="M124" i="18"/>
  <c r="BE124" i="18" s="1"/>
  <c r="BE123" i="18"/>
  <c r="AQ123" i="18"/>
  <c r="AP123" i="18"/>
  <c r="AO123" i="18"/>
  <c r="AN123" i="18"/>
  <c r="AM123" i="18"/>
  <c r="AL123" i="18"/>
  <c r="AK123" i="18"/>
  <c r="AJ123" i="18"/>
  <c r="AI123" i="18"/>
  <c r="CA123" i="18" s="1"/>
  <c r="AF123" i="18"/>
  <c r="AE123" i="18"/>
  <c r="AD123" i="18"/>
  <c r="AC123" i="18"/>
  <c r="AB123" i="18"/>
  <c r="AA123" i="18"/>
  <c r="Z123" i="18"/>
  <c r="Y123" i="18"/>
  <c r="X123" i="18"/>
  <c r="BP123" i="18" s="1"/>
  <c r="BQ123" i="18" s="1"/>
  <c r="U123" i="18"/>
  <c r="T123" i="18"/>
  <c r="S123" i="18"/>
  <c r="R123" i="18"/>
  <c r="Q123" i="18"/>
  <c r="P123" i="18"/>
  <c r="O123" i="18"/>
  <c r="N123" i="18"/>
  <c r="M123" i="18"/>
  <c r="AQ122" i="18"/>
  <c r="AP122" i="18"/>
  <c r="AO122" i="18"/>
  <c r="AN122" i="18"/>
  <c r="AM122" i="18"/>
  <c r="AL122" i="18"/>
  <c r="AK122" i="18"/>
  <c r="AJ122" i="18"/>
  <c r="AI122" i="18"/>
  <c r="CA122" i="18" s="1"/>
  <c r="AF122" i="18"/>
  <c r="AE122" i="18"/>
  <c r="AD122" i="18"/>
  <c r="AC122" i="18"/>
  <c r="AB122" i="18"/>
  <c r="AA122" i="18"/>
  <c r="Z122" i="18"/>
  <c r="Y122" i="18"/>
  <c r="X122" i="18"/>
  <c r="BP122" i="18" s="1"/>
  <c r="BQ122" i="18" s="1"/>
  <c r="U122" i="18"/>
  <c r="T122" i="18"/>
  <c r="S122" i="18"/>
  <c r="R122" i="18"/>
  <c r="Q122" i="18"/>
  <c r="P122" i="18"/>
  <c r="O122" i="18"/>
  <c r="N122" i="18"/>
  <c r="M122" i="18"/>
  <c r="BE122" i="18" s="1"/>
  <c r="BQ121" i="18"/>
  <c r="BP121" i="18"/>
  <c r="AQ121" i="18"/>
  <c r="AP121" i="18"/>
  <c r="AO121" i="18"/>
  <c r="AN121" i="18"/>
  <c r="AM121" i="18"/>
  <c r="AL121" i="18"/>
  <c r="AK121" i="18"/>
  <c r="AJ121" i="18"/>
  <c r="AI121" i="18"/>
  <c r="CA121" i="18" s="1"/>
  <c r="CB121" i="18" s="1"/>
  <c r="AF121" i="18"/>
  <c r="AE121" i="18"/>
  <c r="AD121" i="18"/>
  <c r="AC121" i="18"/>
  <c r="AB121" i="18"/>
  <c r="AA121" i="18"/>
  <c r="Z121" i="18"/>
  <c r="Y121" i="18"/>
  <c r="X121" i="18"/>
  <c r="U121" i="18"/>
  <c r="T121" i="18"/>
  <c r="S121" i="18"/>
  <c r="R121" i="18"/>
  <c r="Q121" i="18"/>
  <c r="P121" i="18"/>
  <c r="O121" i="18"/>
  <c r="N121" i="18"/>
  <c r="M121" i="18"/>
  <c r="BE121" i="18" s="1"/>
  <c r="CA120" i="18"/>
  <c r="BP120" i="18"/>
  <c r="BE120" i="18"/>
  <c r="AQ120" i="18"/>
  <c r="AP120" i="18"/>
  <c r="AO120" i="18"/>
  <c r="AN120" i="18"/>
  <c r="AM120" i="18"/>
  <c r="AL120" i="18"/>
  <c r="AK120" i="18"/>
  <c r="AJ120" i="18"/>
  <c r="AI120" i="18"/>
  <c r="AF120" i="18"/>
  <c r="AE120" i="18"/>
  <c r="AD120" i="18"/>
  <c r="AC120" i="18"/>
  <c r="AB120" i="18"/>
  <c r="AA120" i="18"/>
  <c r="Z120" i="18"/>
  <c r="Y120" i="18"/>
  <c r="BQ120" i="18" s="1"/>
  <c r="X120" i="18"/>
  <c r="U120" i="18"/>
  <c r="T120" i="18"/>
  <c r="S120" i="18"/>
  <c r="R120" i="18"/>
  <c r="Q120" i="18"/>
  <c r="P120" i="18"/>
  <c r="O120" i="18"/>
  <c r="N120" i="18"/>
  <c r="M120" i="18"/>
  <c r="AQ119" i="18"/>
  <c r="AP119" i="18"/>
  <c r="AO119" i="18"/>
  <c r="AN119" i="18"/>
  <c r="AM119" i="18"/>
  <c r="AL119" i="18"/>
  <c r="AK119" i="18"/>
  <c r="AJ119" i="18"/>
  <c r="AI119" i="18"/>
  <c r="CA119" i="18" s="1"/>
  <c r="AF119" i="18"/>
  <c r="AE119" i="18"/>
  <c r="AD119" i="18"/>
  <c r="AC119" i="18"/>
  <c r="AB119" i="18"/>
  <c r="AA119" i="18"/>
  <c r="Z119" i="18"/>
  <c r="Y119" i="18"/>
  <c r="X119" i="18"/>
  <c r="BP119" i="18" s="1"/>
  <c r="U119" i="18"/>
  <c r="T119" i="18"/>
  <c r="S119" i="18"/>
  <c r="R119" i="18"/>
  <c r="Q119" i="18"/>
  <c r="P119" i="18"/>
  <c r="O119" i="18"/>
  <c r="N119" i="18"/>
  <c r="M119" i="18"/>
  <c r="BE119" i="18" s="1"/>
  <c r="AQ118" i="18"/>
  <c r="AP118" i="18"/>
  <c r="AO118" i="18"/>
  <c r="AN118" i="18"/>
  <c r="AM118" i="18"/>
  <c r="AL118" i="18"/>
  <c r="AK118" i="18"/>
  <c r="AJ118" i="18"/>
  <c r="AI118" i="18"/>
  <c r="CA118" i="18" s="1"/>
  <c r="AF118" i="18"/>
  <c r="AE118" i="18"/>
  <c r="AD118" i="18"/>
  <c r="AC118" i="18"/>
  <c r="AB118" i="18"/>
  <c r="AA118" i="18"/>
  <c r="Z118" i="18"/>
  <c r="Y118" i="18"/>
  <c r="X118" i="18"/>
  <c r="BP118" i="18" s="1"/>
  <c r="U118" i="18"/>
  <c r="T118" i="18"/>
  <c r="S118" i="18"/>
  <c r="R118" i="18"/>
  <c r="Q118" i="18"/>
  <c r="P118" i="18"/>
  <c r="O118" i="18"/>
  <c r="N118" i="18"/>
  <c r="M118" i="18"/>
  <c r="BE118" i="18" s="1"/>
  <c r="CA117" i="18"/>
  <c r="AQ117" i="18"/>
  <c r="AP117" i="18"/>
  <c r="AO117" i="18"/>
  <c r="AN117" i="18"/>
  <c r="AM117" i="18"/>
  <c r="AL117" i="18"/>
  <c r="AK117" i="18"/>
  <c r="AJ117" i="18"/>
  <c r="AI117" i="18"/>
  <c r="AF117" i="18"/>
  <c r="AE117" i="18"/>
  <c r="AD117" i="18"/>
  <c r="AC117" i="18"/>
  <c r="AB117" i="18"/>
  <c r="AA117" i="18"/>
  <c r="Z117" i="18"/>
  <c r="Y117" i="18"/>
  <c r="X117" i="18"/>
  <c r="BP117" i="18" s="1"/>
  <c r="U117" i="18"/>
  <c r="T117" i="18"/>
  <c r="S117" i="18"/>
  <c r="R117" i="18"/>
  <c r="Q117" i="18"/>
  <c r="P117" i="18"/>
  <c r="O117" i="18"/>
  <c r="N117" i="18"/>
  <c r="M117" i="18"/>
  <c r="BE117" i="18" s="1"/>
  <c r="BF117" i="18" s="1"/>
  <c r="BG117" i="18" s="1"/>
  <c r="BH117" i="18" s="1"/>
  <c r="CA116" i="18"/>
  <c r="BP116" i="18"/>
  <c r="AQ116" i="18"/>
  <c r="AP116" i="18"/>
  <c r="AO116" i="18"/>
  <c r="AN116" i="18"/>
  <c r="AM116" i="18"/>
  <c r="AL116" i="18"/>
  <c r="AK116" i="18"/>
  <c r="AJ116" i="18"/>
  <c r="AI116" i="18"/>
  <c r="AF116" i="18"/>
  <c r="AE116" i="18"/>
  <c r="AD116" i="18"/>
  <c r="AC116" i="18"/>
  <c r="AB116" i="18"/>
  <c r="AA116" i="18"/>
  <c r="Z116" i="18"/>
  <c r="Y116" i="18"/>
  <c r="X116" i="18"/>
  <c r="U116" i="18"/>
  <c r="T116" i="18"/>
  <c r="S116" i="18"/>
  <c r="R116" i="18"/>
  <c r="Q116" i="18"/>
  <c r="P116" i="18"/>
  <c r="O116" i="18"/>
  <c r="N116" i="18"/>
  <c r="M116" i="18"/>
  <c r="BE116" i="18" s="1"/>
  <c r="BE115" i="18"/>
  <c r="AQ115" i="18"/>
  <c r="AP115" i="18"/>
  <c r="AO115" i="18"/>
  <c r="AN115" i="18"/>
  <c r="AM115" i="18"/>
  <c r="AL115" i="18"/>
  <c r="AK115" i="18"/>
  <c r="AJ115" i="18"/>
  <c r="AI115" i="18"/>
  <c r="CA115" i="18" s="1"/>
  <c r="CB115" i="18" s="1"/>
  <c r="CC115" i="18" s="1"/>
  <c r="AF115" i="18"/>
  <c r="AE115" i="18"/>
  <c r="AD115" i="18"/>
  <c r="AC115" i="18"/>
  <c r="AB115" i="18"/>
  <c r="AA115" i="18"/>
  <c r="Z115" i="18"/>
  <c r="Y115" i="18"/>
  <c r="X115" i="18"/>
  <c r="BP115" i="18" s="1"/>
  <c r="BQ115" i="18" s="1"/>
  <c r="U115" i="18"/>
  <c r="T115" i="18"/>
  <c r="S115" i="18"/>
  <c r="R115" i="18"/>
  <c r="Q115" i="18"/>
  <c r="P115" i="18"/>
  <c r="O115" i="18"/>
  <c r="N115" i="18"/>
  <c r="M115" i="18"/>
  <c r="CB114" i="18"/>
  <c r="AQ114" i="18"/>
  <c r="AP114" i="18"/>
  <c r="AO114" i="18"/>
  <c r="AN114" i="18"/>
  <c r="AM114" i="18"/>
  <c r="AL114" i="18"/>
  <c r="AK114" i="18"/>
  <c r="AJ114" i="18"/>
  <c r="AI114" i="18"/>
  <c r="CA114" i="18" s="1"/>
  <c r="AF114" i="18"/>
  <c r="AF91" i="18" s="1"/>
  <c r="AE114" i="18"/>
  <c r="AD114" i="18"/>
  <c r="AC114" i="18"/>
  <c r="AB114" i="18"/>
  <c r="AA114" i="18"/>
  <c r="Z114" i="18"/>
  <c r="Y114" i="18"/>
  <c r="X114" i="18"/>
  <c r="BP114" i="18" s="1"/>
  <c r="U114" i="18"/>
  <c r="T114" i="18"/>
  <c r="S114" i="18"/>
  <c r="R114" i="18"/>
  <c r="Q114" i="18"/>
  <c r="P114" i="18"/>
  <c r="O114" i="18"/>
  <c r="N114" i="18"/>
  <c r="N91" i="18" s="1"/>
  <c r="M114" i="18"/>
  <c r="BE114" i="18" s="1"/>
  <c r="BP113" i="18"/>
  <c r="BQ113" i="18" s="1"/>
  <c r="AQ113" i="18"/>
  <c r="AP113" i="18"/>
  <c r="AO113" i="18"/>
  <c r="AN113" i="18"/>
  <c r="AM113" i="18"/>
  <c r="AL113" i="18"/>
  <c r="AK113" i="18"/>
  <c r="AJ113" i="18"/>
  <c r="AI113" i="18"/>
  <c r="CA113" i="18" s="1"/>
  <c r="CB113" i="18" s="1"/>
  <c r="AF113" i="18"/>
  <c r="AE113" i="18"/>
  <c r="AD113" i="18"/>
  <c r="AC113" i="18"/>
  <c r="AB113" i="18"/>
  <c r="AA113" i="18"/>
  <c r="Z113" i="18"/>
  <c r="Y113" i="18"/>
  <c r="X113" i="18"/>
  <c r="U113" i="18"/>
  <c r="T113" i="18"/>
  <c r="S113" i="18"/>
  <c r="R113" i="18"/>
  <c r="Q113" i="18"/>
  <c r="P113" i="18"/>
  <c r="O113" i="18"/>
  <c r="N113" i="18"/>
  <c r="M113" i="18"/>
  <c r="BE113" i="18" s="1"/>
  <c r="CB112" i="18"/>
  <c r="CC112" i="18" s="1"/>
  <c r="CA112" i="18"/>
  <c r="BR112" i="18"/>
  <c r="BS112" i="18" s="1"/>
  <c r="BQ112" i="18"/>
  <c r="BP112" i="18"/>
  <c r="BG112" i="18"/>
  <c r="BF112" i="18"/>
  <c r="BE112" i="18"/>
  <c r="AQ112" i="18"/>
  <c r="AP112" i="18"/>
  <c r="AO112" i="18"/>
  <c r="AN112" i="18"/>
  <c r="AM112" i="18"/>
  <c r="AL112" i="18"/>
  <c r="AK112" i="18"/>
  <c r="AJ112" i="18"/>
  <c r="AI112" i="18"/>
  <c r="AF112" i="18"/>
  <c r="AE112" i="18"/>
  <c r="AD112" i="18"/>
  <c r="AC112" i="18"/>
  <c r="AB112" i="18"/>
  <c r="AA112" i="18"/>
  <c r="Z112" i="18"/>
  <c r="Y112" i="18"/>
  <c r="X112" i="18"/>
  <c r="U112" i="18"/>
  <c r="T112" i="18"/>
  <c r="S112" i="18"/>
  <c r="R112" i="18"/>
  <c r="Q112" i="18"/>
  <c r="P112" i="18"/>
  <c r="O112" i="18"/>
  <c r="N112" i="18"/>
  <c r="M112" i="18"/>
  <c r="AQ111" i="18"/>
  <c r="AP111" i="18"/>
  <c r="AO111" i="18"/>
  <c r="AN111" i="18"/>
  <c r="AM111" i="18"/>
  <c r="AL111" i="18"/>
  <c r="AK111" i="18"/>
  <c r="AJ111" i="18"/>
  <c r="AI111" i="18"/>
  <c r="CA111" i="18" s="1"/>
  <c r="AF111" i="18"/>
  <c r="AE111" i="18"/>
  <c r="AD111" i="18"/>
  <c r="AC111" i="18"/>
  <c r="AB111" i="18"/>
  <c r="AA111" i="18"/>
  <c r="Z111" i="18"/>
  <c r="Y111" i="18"/>
  <c r="X111" i="18"/>
  <c r="BP111" i="18" s="1"/>
  <c r="U111" i="18"/>
  <c r="T111" i="18"/>
  <c r="S111" i="18"/>
  <c r="R111" i="18"/>
  <c r="Q111" i="18"/>
  <c r="P111" i="18"/>
  <c r="O111" i="18"/>
  <c r="N111" i="18"/>
  <c r="M111" i="18"/>
  <c r="BE111" i="18" s="1"/>
  <c r="AQ110" i="18"/>
  <c r="AP110" i="18"/>
  <c r="AO110" i="18"/>
  <c r="AN110" i="18"/>
  <c r="AM110" i="18"/>
  <c r="AL110" i="18"/>
  <c r="AK110" i="18"/>
  <c r="AJ110" i="18"/>
  <c r="AI110" i="18"/>
  <c r="CA110" i="18" s="1"/>
  <c r="AF110" i="18"/>
  <c r="AE110" i="18"/>
  <c r="AD110" i="18"/>
  <c r="AC110" i="18"/>
  <c r="AB110" i="18"/>
  <c r="AA110" i="18"/>
  <c r="Z110" i="18"/>
  <c r="Y110" i="18"/>
  <c r="X110" i="18"/>
  <c r="BP110" i="18" s="1"/>
  <c r="U110" i="18"/>
  <c r="T110" i="18"/>
  <c r="S110" i="18"/>
  <c r="R110" i="18"/>
  <c r="Q110" i="18"/>
  <c r="P110" i="18"/>
  <c r="O110" i="18"/>
  <c r="N110" i="18"/>
  <c r="M110" i="18"/>
  <c r="BE110" i="18" s="1"/>
  <c r="CA109" i="18"/>
  <c r="AQ109" i="18"/>
  <c r="AP109" i="18"/>
  <c r="AO109" i="18"/>
  <c r="AN109" i="18"/>
  <c r="AM109" i="18"/>
  <c r="AL109" i="18"/>
  <c r="AK109" i="18"/>
  <c r="AJ109" i="18"/>
  <c r="AI109" i="18"/>
  <c r="AF109" i="18"/>
  <c r="AE109" i="18"/>
  <c r="AD109" i="18"/>
  <c r="AC109" i="18"/>
  <c r="AB109" i="18"/>
  <c r="AA109" i="18"/>
  <c r="Z109" i="18"/>
  <c r="Y109" i="18"/>
  <c r="X109" i="18"/>
  <c r="BP109" i="18" s="1"/>
  <c r="U109" i="18"/>
  <c r="T109" i="18"/>
  <c r="S109" i="18"/>
  <c r="R109" i="18"/>
  <c r="Q109" i="18"/>
  <c r="P109" i="18"/>
  <c r="O109" i="18"/>
  <c r="N109" i="18"/>
  <c r="M109" i="18"/>
  <c r="BE109" i="18" s="1"/>
  <c r="CA108" i="18"/>
  <c r="BP108" i="18"/>
  <c r="AQ108" i="18"/>
  <c r="AP108" i="18"/>
  <c r="AO108" i="18"/>
  <c r="AN108" i="18"/>
  <c r="AM108" i="18"/>
  <c r="AL108" i="18"/>
  <c r="AK108" i="18"/>
  <c r="AJ108" i="18"/>
  <c r="AI108" i="18"/>
  <c r="AF108" i="18"/>
  <c r="AE108" i="18"/>
  <c r="AD108" i="18"/>
  <c r="AC108" i="18"/>
  <c r="AB108" i="18"/>
  <c r="AA108" i="18"/>
  <c r="Z108" i="18"/>
  <c r="Y108" i="18"/>
  <c r="X108" i="18"/>
  <c r="U108" i="18"/>
  <c r="T108" i="18"/>
  <c r="S108" i="18"/>
  <c r="R108" i="18"/>
  <c r="Q108" i="18"/>
  <c r="P108" i="18"/>
  <c r="O108" i="18"/>
  <c r="N108" i="18"/>
  <c r="M108" i="18"/>
  <c r="BE108" i="18" s="1"/>
  <c r="BE107" i="18"/>
  <c r="AQ107" i="18"/>
  <c r="AP107" i="18"/>
  <c r="AO107" i="18"/>
  <c r="AN107" i="18"/>
  <c r="AM107" i="18"/>
  <c r="AL107" i="18"/>
  <c r="AK107" i="18"/>
  <c r="AJ107" i="18"/>
  <c r="AI107" i="18"/>
  <c r="CA107" i="18" s="1"/>
  <c r="CB107" i="18" s="1"/>
  <c r="AF107" i="18"/>
  <c r="AE107" i="18"/>
  <c r="AD107" i="18"/>
  <c r="AC107" i="18"/>
  <c r="AB107" i="18"/>
  <c r="AA107" i="18"/>
  <c r="Z107" i="18"/>
  <c r="Y107" i="18"/>
  <c r="X107" i="18"/>
  <c r="BP107" i="18" s="1"/>
  <c r="BQ107" i="18" s="1"/>
  <c r="U107" i="18"/>
  <c r="T107" i="18"/>
  <c r="S107" i="18"/>
  <c r="R107" i="18"/>
  <c r="Q107" i="18"/>
  <c r="P107" i="18"/>
  <c r="O107" i="18"/>
  <c r="N107" i="18"/>
  <c r="M107" i="18"/>
  <c r="AQ106" i="18"/>
  <c r="AP106" i="18"/>
  <c r="AO106" i="18"/>
  <c r="AN106" i="18"/>
  <c r="AM106" i="18"/>
  <c r="AL106" i="18"/>
  <c r="AK106" i="18"/>
  <c r="AJ106" i="18"/>
  <c r="AI106" i="18"/>
  <c r="CA106" i="18" s="1"/>
  <c r="AF106" i="18"/>
  <c r="AE106" i="18"/>
  <c r="AD106" i="18"/>
  <c r="AC106" i="18"/>
  <c r="AB106" i="18"/>
  <c r="AA106" i="18"/>
  <c r="Z106" i="18"/>
  <c r="Y106" i="18"/>
  <c r="X106" i="18"/>
  <c r="BP106" i="18" s="1"/>
  <c r="U106" i="18"/>
  <c r="T106" i="18"/>
  <c r="S106" i="18"/>
  <c r="R106" i="18"/>
  <c r="Q106" i="18"/>
  <c r="P106" i="18"/>
  <c r="O106" i="18"/>
  <c r="N106" i="18"/>
  <c r="M106" i="18"/>
  <c r="BE106" i="18" s="1"/>
  <c r="BF106" i="18" s="1"/>
  <c r="BE105" i="18"/>
  <c r="BF105" i="18" s="1"/>
  <c r="AQ105" i="18"/>
  <c r="AP105" i="18"/>
  <c r="AO105" i="18"/>
  <c r="AN105" i="18"/>
  <c r="AM105" i="18"/>
  <c r="AL105" i="18"/>
  <c r="AK105" i="18"/>
  <c r="AJ105" i="18"/>
  <c r="AI105" i="18"/>
  <c r="CA105" i="18" s="1"/>
  <c r="AF105" i="18"/>
  <c r="AE105" i="18"/>
  <c r="AD105" i="18"/>
  <c r="AC105" i="18"/>
  <c r="AB105" i="18"/>
  <c r="AA105" i="18"/>
  <c r="Z105" i="18"/>
  <c r="Y105" i="18"/>
  <c r="X105" i="18"/>
  <c r="BP105" i="18" s="1"/>
  <c r="BQ105" i="18" s="1"/>
  <c r="U105" i="18"/>
  <c r="T105" i="18"/>
  <c r="S105" i="18"/>
  <c r="R105" i="18"/>
  <c r="Q105" i="18"/>
  <c r="P105" i="18"/>
  <c r="O105" i="18"/>
  <c r="N105" i="18"/>
  <c r="M105" i="18"/>
  <c r="CA104" i="18"/>
  <c r="CB104" i="18" s="1"/>
  <c r="AQ104" i="18"/>
  <c r="AP104" i="18"/>
  <c r="AO104" i="18"/>
  <c r="AN104" i="18"/>
  <c r="AM104" i="18"/>
  <c r="AL104" i="18"/>
  <c r="AK104" i="18"/>
  <c r="AJ104" i="18"/>
  <c r="AI104" i="18"/>
  <c r="AF104" i="18"/>
  <c r="AE104" i="18"/>
  <c r="AD104" i="18"/>
  <c r="AC104" i="18"/>
  <c r="AB104" i="18"/>
  <c r="AA104" i="18"/>
  <c r="Z104" i="18"/>
  <c r="Y104" i="18"/>
  <c r="X104" i="18"/>
  <c r="BP104" i="18" s="1"/>
  <c r="U104" i="18"/>
  <c r="T104" i="18"/>
  <c r="S104" i="18"/>
  <c r="R104" i="18"/>
  <c r="Q104" i="18"/>
  <c r="P104" i="18"/>
  <c r="O104" i="18"/>
  <c r="N104" i="18"/>
  <c r="M104" i="18"/>
  <c r="BE104" i="18" s="1"/>
  <c r="AQ103" i="18"/>
  <c r="AP103" i="18"/>
  <c r="AO103" i="18"/>
  <c r="AN103" i="18"/>
  <c r="AM103" i="18"/>
  <c r="AL103" i="18"/>
  <c r="AK103" i="18"/>
  <c r="AJ103" i="18"/>
  <c r="AI103" i="18"/>
  <c r="CA103" i="18" s="1"/>
  <c r="AF103" i="18"/>
  <c r="AE103" i="18"/>
  <c r="AD103" i="18"/>
  <c r="AC103" i="18"/>
  <c r="AB103" i="18"/>
  <c r="AA103" i="18"/>
  <c r="Z103" i="18"/>
  <c r="Y103" i="18"/>
  <c r="X103" i="18"/>
  <c r="U103" i="18"/>
  <c r="T103" i="18"/>
  <c r="S103" i="18"/>
  <c r="R103" i="18"/>
  <c r="Q103" i="18"/>
  <c r="P103" i="18"/>
  <c r="O103" i="18"/>
  <c r="N103" i="18"/>
  <c r="M103" i="18"/>
  <c r="BE103" i="18" s="1"/>
  <c r="BE102" i="18"/>
  <c r="BF102" i="18" s="1"/>
  <c r="AQ102" i="18"/>
  <c r="AP102" i="18"/>
  <c r="AO102" i="18"/>
  <c r="AN102" i="18"/>
  <c r="AM102" i="18"/>
  <c r="AL102" i="18"/>
  <c r="AK102" i="18"/>
  <c r="AJ102" i="18"/>
  <c r="AI102" i="18"/>
  <c r="CA102" i="18" s="1"/>
  <c r="AF102" i="18"/>
  <c r="AE102" i="18"/>
  <c r="AD102" i="18"/>
  <c r="AC102" i="18"/>
  <c r="AB102" i="18"/>
  <c r="AA102" i="18"/>
  <c r="Z102" i="18"/>
  <c r="Y102" i="18"/>
  <c r="X102" i="18"/>
  <c r="BP102" i="18" s="1"/>
  <c r="U102" i="18"/>
  <c r="T102" i="18"/>
  <c r="S102" i="18"/>
  <c r="R102" i="18"/>
  <c r="Q102" i="18"/>
  <c r="P102" i="18"/>
  <c r="O102" i="18"/>
  <c r="N102" i="18"/>
  <c r="M102" i="18"/>
  <c r="CA101" i="18"/>
  <c r="BQ101" i="18"/>
  <c r="BP101" i="18"/>
  <c r="BF101" i="18"/>
  <c r="BG101" i="18" s="1"/>
  <c r="BE101" i="18"/>
  <c r="AQ101" i="18"/>
  <c r="AP101" i="18"/>
  <c r="AO101" i="18"/>
  <c r="AN101" i="18"/>
  <c r="AM101" i="18"/>
  <c r="AL101" i="18"/>
  <c r="AK101" i="18"/>
  <c r="AJ101" i="18"/>
  <c r="AI101" i="18"/>
  <c r="AF101" i="18"/>
  <c r="AE101" i="18"/>
  <c r="AD101" i="18"/>
  <c r="AC101" i="18"/>
  <c r="AB101" i="18"/>
  <c r="AA101" i="18"/>
  <c r="Z101" i="18"/>
  <c r="BR101" i="18" s="1"/>
  <c r="Y101" i="18"/>
  <c r="X101" i="18"/>
  <c r="U101" i="18"/>
  <c r="T101" i="18"/>
  <c r="S101" i="18"/>
  <c r="R101" i="18"/>
  <c r="Q101" i="18"/>
  <c r="P101" i="18"/>
  <c r="O101" i="18"/>
  <c r="N101" i="18"/>
  <c r="M101" i="18"/>
  <c r="CB100" i="18"/>
  <c r="CC100" i="18" s="1"/>
  <c r="CA100" i="18"/>
  <c r="BQ100" i="18"/>
  <c r="BP100" i="18"/>
  <c r="AQ100" i="18"/>
  <c r="AP100" i="18"/>
  <c r="AO100" i="18"/>
  <c r="AN100" i="18"/>
  <c r="AM100" i="18"/>
  <c r="AL100" i="18"/>
  <c r="AK100" i="18"/>
  <c r="AJ100" i="18"/>
  <c r="AI100" i="18"/>
  <c r="AF100" i="18"/>
  <c r="AE100" i="18"/>
  <c r="AD100" i="18"/>
  <c r="AC100" i="18"/>
  <c r="AB100" i="18"/>
  <c r="AA100" i="18"/>
  <c r="Z100" i="18"/>
  <c r="Y100" i="18"/>
  <c r="X100" i="18"/>
  <c r="U100" i="18"/>
  <c r="T100" i="18"/>
  <c r="S100" i="18"/>
  <c r="R100" i="18"/>
  <c r="Q100" i="18"/>
  <c r="P100" i="18"/>
  <c r="O100" i="18"/>
  <c r="N100" i="18"/>
  <c r="M100" i="18"/>
  <c r="BE100" i="18" s="1"/>
  <c r="BF100" i="18" s="1"/>
  <c r="CD99" i="18"/>
  <c r="CE99" i="18" s="1"/>
  <c r="CC99" i="18"/>
  <c r="CB99" i="18"/>
  <c r="CA99" i="18"/>
  <c r="AQ99" i="18"/>
  <c r="AP99" i="18"/>
  <c r="AO99" i="18"/>
  <c r="AN99" i="18"/>
  <c r="AM99" i="18"/>
  <c r="AL99" i="18"/>
  <c r="AK99" i="18"/>
  <c r="AJ99" i="18"/>
  <c r="AI99" i="18"/>
  <c r="AF99" i="18"/>
  <c r="AE99" i="18"/>
  <c r="AD99" i="18"/>
  <c r="AC99" i="18"/>
  <c r="AB99" i="18"/>
  <c r="AA99" i="18"/>
  <c r="Z99" i="18"/>
  <c r="Y99" i="18"/>
  <c r="X99" i="18"/>
  <c r="BP99" i="18" s="1"/>
  <c r="U99" i="18"/>
  <c r="T99" i="18"/>
  <c r="S99" i="18"/>
  <c r="R99" i="18"/>
  <c r="Q99" i="18"/>
  <c r="P99" i="18"/>
  <c r="O99" i="18"/>
  <c r="N99" i="18"/>
  <c r="M99" i="18"/>
  <c r="BE99" i="18" s="1"/>
  <c r="BP98" i="18"/>
  <c r="BQ98" i="18" s="1"/>
  <c r="AQ98" i="18"/>
  <c r="AP98" i="18"/>
  <c r="AO98" i="18"/>
  <c r="AN98" i="18"/>
  <c r="AM98" i="18"/>
  <c r="AL98" i="18"/>
  <c r="AK98" i="18"/>
  <c r="AJ98" i="18"/>
  <c r="AI98" i="18"/>
  <c r="CA98" i="18" s="1"/>
  <c r="AF98" i="18"/>
  <c r="AE98" i="18"/>
  <c r="AD98" i="18"/>
  <c r="AC98" i="18"/>
  <c r="AB98" i="18"/>
  <c r="AA98" i="18"/>
  <c r="Z98" i="18"/>
  <c r="Y98" i="18"/>
  <c r="X98" i="18"/>
  <c r="U98" i="18"/>
  <c r="T98" i="18"/>
  <c r="S98" i="18"/>
  <c r="R98" i="18"/>
  <c r="Q98" i="18"/>
  <c r="P98" i="18"/>
  <c r="O98" i="18"/>
  <c r="N98" i="18"/>
  <c r="M98" i="18"/>
  <c r="BE98" i="18" s="1"/>
  <c r="AQ97" i="18"/>
  <c r="AP97" i="18"/>
  <c r="AO97" i="18"/>
  <c r="AN97" i="18"/>
  <c r="AM97" i="18"/>
  <c r="AL97" i="18"/>
  <c r="AK97" i="18"/>
  <c r="AJ97" i="18"/>
  <c r="AI97" i="18"/>
  <c r="CA97" i="18" s="1"/>
  <c r="AF97" i="18"/>
  <c r="AE97" i="18"/>
  <c r="AD97" i="18"/>
  <c r="AC97" i="18"/>
  <c r="AB97" i="18"/>
  <c r="AA97" i="18"/>
  <c r="Z97" i="18"/>
  <c r="Y97" i="18"/>
  <c r="X97" i="18"/>
  <c r="BP97" i="18" s="1"/>
  <c r="U97" i="18"/>
  <c r="T97" i="18"/>
  <c r="S97" i="18"/>
  <c r="R97" i="18"/>
  <c r="Q97" i="18"/>
  <c r="P97" i="18"/>
  <c r="O97" i="18"/>
  <c r="N97" i="18"/>
  <c r="M97" i="18"/>
  <c r="CA96" i="18"/>
  <c r="BF96" i="18"/>
  <c r="BG96" i="18" s="1"/>
  <c r="BE96" i="18"/>
  <c r="AQ96" i="18"/>
  <c r="AP96" i="18"/>
  <c r="AO96" i="18"/>
  <c r="AN96" i="18"/>
  <c r="AM96" i="18"/>
  <c r="AL96" i="18"/>
  <c r="AK96" i="18"/>
  <c r="AJ96" i="18"/>
  <c r="AI96" i="18"/>
  <c r="AF96" i="18"/>
  <c r="AE96" i="18"/>
  <c r="AD96" i="18"/>
  <c r="AC96" i="18"/>
  <c r="AB96" i="18"/>
  <c r="AA96" i="18"/>
  <c r="Z96" i="18"/>
  <c r="Y96" i="18"/>
  <c r="X96" i="18"/>
  <c r="BP96" i="18" s="1"/>
  <c r="U96" i="18"/>
  <c r="T96" i="18"/>
  <c r="S96" i="18"/>
  <c r="R96" i="18"/>
  <c r="Q96" i="18"/>
  <c r="P96" i="18"/>
  <c r="O96" i="18"/>
  <c r="N96" i="18"/>
  <c r="M96" i="18"/>
  <c r="CA95" i="18"/>
  <c r="BP95" i="18"/>
  <c r="BQ95" i="18" s="1"/>
  <c r="AQ95" i="18"/>
  <c r="AP95" i="18"/>
  <c r="AO95" i="18"/>
  <c r="AN95" i="18"/>
  <c r="AM95" i="18"/>
  <c r="AL95" i="18"/>
  <c r="AK95" i="18"/>
  <c r="AJ95" i="18"/>
  <c r="AI95" i="18"/>
  <c r="AF95" i="18"/>
  <c r="AE95" i="18"/>
  <c r="AD95" i="18"/>
  <c r="AC95" i="18"/>
  <c r="AB95" i="18"/>
  <c r="AA95" i="18"/>
  <c r="Z95" i="18"/>
  <c r="Y95" i="18"/>
  <c r="X95" i="18"/>
  <c r="U95" i="18"/>
  <c r="T95" i="18"/>
  <c r="S95" i="18"/>
  <c r="R95" i="18"/>
  <c r="Q95" i="18"/>
  <c r="P95" i="18"/>
  <c r="P91" i="18" s="1"/>
  <c r="O95" i="18"/>
  <c r="N95" i="18"/>
  <c r="M95" i="18"/>
  <c r="BE95" i="18" s="1"/>
  <c r="CA94" i="18"/>
  <c r="BR94" i="18"/>
  <c r="BS94" i="18" s="1"/>
  <c r="BQ94" i="18"/>
  <c r="AQ94" i="18"/>
  <c r="AP94" i="18"/>
  <c r="AO94" i="18"/>
  <c r="AN94" i="18"/>
  <c r="AM94" i="18"/>
  <c r="AL94" i="18"/>
  <c r="AK94" i="18"/>
  <c r="AJ94" i="18"/>
  <c r="AI94" i="18"/>
  <c r="AF94" i="18"/>
  <c r="AE94" i="18"/>
  <c r="AD94" i="18"/>
  <c r="AC94" i="18"/>
  <c r="AB94" i="18"/>
  <c r="AA94" i="18"/>
  <c r="Z94" i="18"/>
  <c r="Y94" i="18"/>
  <c r="X94" i="18"/>
  <c r="BP94" i="18" s="1"/>
  <c r="U94" i="18"/>
  <c r="T94" i="18"/>
  <c r="S94" i="18"/>
  <c r="R94" i="18"/>
  <c r="Q94" i="18"/>
  <c r="Q91" i="18" s="1"/>
  <c r="P94" i="18"/>
  <c r="O94" i="18"/>
  <c r="N94" i="18"/>
  <c r="M94" i="18"/>
  <c r="BE94" i="18" s="1"/>
  <c r="BR93" i="18"/>
  <c r="BS93" i="18" s="1"/>
  <c r="BQ93" i="18"/>
  <c r="BP93" i="18"/>
  <c r="AQ93" i="18"/>
  <c r="AP93" i="18"/>
  <c r="AO93" i="18"/>
  <c r="AN93" i="18"/>
  <c r="AM93" i="18"/>
  <c r="AL93" i="18"/>
  <c r="AL91" i="18" s="1"/>
  <c r="AK93" i="18"/>
  <c r="AJ93" i="18"/>
  <c r="AI93" i="18"/>
  <c r="CA93" i="18" s="1"/>
  <c r="AF93" i="18"/>
  <c r="AE93" i="18"/>
  <c r="AD93" i="18"/>
  <c r="AC93" i="18"/>
  <c r="AB93" i="18"/>
  <c r="AA93" i="18"/>
  <c r="AA91" i="18" s="1"/>
  <c r="Z93" i="18"/>
  <c r="Z91" i="18" s="1"/>
  <c r="Y93" i="18"/>
  <c r="X93" i="18"/>
  <c r="U93" i="18"/>
  <c r="U91" i="18" s="1"/>
  <c r="T93" i="18"/>
  <c r="S93" i="18"/>
  <c r="R93" i="18"/>
  <c r="R91" i="18" s="1"/>
  <c r="Q93" i="18"/>
  <c r="P93" i="18"/>
  <c r="O93" i="18"/>
  <c r="O91" i="18" s="1"/>
  <c r="N93" i="18"/>
  <c r="M93" i="18"/>
  <c r="BE93" i="18" s="1"/>
  <c r="BP92" i="18"/>
  <c r="AQ92" i="18"/>
  <c r="AQ91" i="18" s="1"/>
  <c r="AP92" i="18"/>
  <c r="AO92" i="18"/>
  <c r="AN92" i="18"/>
  <c r="AN91" i="18" s="1"/>
  <c r="AM92" i="18"/>
  <c r="AM91" i="18" s="1"/>
  <c r="AL92" i="18"/>
  <c r="AK92" i="18"/>
  <c r="AK91" i="18" s="1"/>
  <c r="AJ92" i="18"/>
  <c r="AJ91" i="18" s="1"/>
  <c r="AI92" i="18"/>
  <c r="CA92" i="18" s="1"/>
  <c r="AF92" i="18"/>
  <c r="AE92" i="18"/>
  <c r="AD92" i="18"/>
  <c r="AC92" i="18"/>
  <c r="AB92" i="18"/>
  <c r="AA92" i="18"/>
  <c r="Z92" i="18"/>
  <c r="Y92" i="18"/>
  <c r="X92" i="18"/>
  <c r="U92" i="18"/>
  <c r="T92" i="18"/>
  <c r="S92" i="18"/>
  <c r="R92" i="18"/>
  <c r="Q92" i="18"/>
  <c r="P92" i="18"/>
  <c r="O92" i="18"/>
  <c r="N92" i="18"/>
  <c r="M92" i="18"/>
  <c r="BE92" i="18" s="1"/>
  <c r="AO91" i="18"/>
  <c r="T91" i="18"/>
  <c r="AQ90" i="18"/>
  <c r="AP90" i="18"/>
  <c r="AO90" i="18"/>
  <c r="AN90" i="18"/>
  <c r="AM90" i="18"/>
  <c r="AL90" i="18"/>
  <c r="AK90" i="18"/>
  <c r="AJ90" i="18"/>
  <c r="AI90" i="18"/>
  <c r="CA90" i="18" s="1"/>
  <c r="AF90" i="18"/>
  <c r="AE90" i="18"/>
  <c r="AD90" i="18"/>
  <c r="AC90" i="18"/>
  <c r="AB90" i="18"/>
  <c r="AA90" i="18"/>
  <c r="Z90" i="18"/>
  <c r="Y90" i="18"/>
  <c r="X90" i="18"/>
  <c r="BP90" i="18" s="1"/>
  <c r="U90" i="18"/>
  <c r="T90" i="18"/>
  <c r="S90" i="18"/>
  <c r="R90" i="18"/>
  <c r="Q90" i="18"/>
  <c r="P90" i="18"/>
  <c r="O90" i="18"/>
  <c r="N90" i="18"/>
  <c r="M90" i="18"/>
  <c r="BE90" i="18" s="1"/>
  <c r="BE89" i="18"/>
  <c r="BF89" i="18" s="1"/>
  <c r="AQ89" i="18"/>
  <c r="AP89" i="18"/>
  <c r="AO89" i="18"/>
  <c r="AN89" i="18"/>
  <c r="AM89" i="18"/>
  <c r="AL89" i="18"/>
  <c r="AK89" i="18"/>
  <c r="AJ89" i="18"/>
  <c r="AI89" i="18"/>
  <c r="CA89" i="18" s="1"/>
  <c r="AF89" i="18"/>
  <c r="AE89" i="18"/>
  <c r="AD89" i="18"/>
  <c r="AC89" i="18"/>
  <c r="AB89" i="18"/>
  <c r="AA89" i="18"/>
  <c r="Z89" i="18"/>
  <c r="Y89" i="18"/>
  <c r="X89" i="18"/>
  <c r="BP89" i="18" s="1"/>
  <c r="U89" i="18"/>
  <c r="T89" i="18"/>
  <c r="S89" i="18"/>
  <c r="R89" i="18"/>
  <c r="Q89" i="18"/>
  <c r="P89" i="18"/>
  <c r="O89" i="18"/>
  <c r="N89" i="18"/>
  <c r="M89" i="18"/>
  <c r="BP88" i="18"/>
  <c r="BE88" i="18"/>
  <c r="BF88" i="18" s="1"/>
  <c r="AQ88" i="18"/>
  <c r="AQ77" i="18" s="1"/>
  <c r="AP88" i="18"/>
  <c r="AO88" i="18"/>
  <c r="AN88" i="18"/>
  <c r="AM88" i="18"/>
  <c r="AL88" i="18"/>
  <c r="AK88" i="18"/>
  <c r="AJ88" i="18"/>
  <c r="AI88" i="18"/>
  <c r="CA88" i="18" s="1"/>
  <c r="AF88" i="18"/>
  <c r="AE88" i="18"/>
  <c r="AD88" i="18"/>
  <c r="AC88" i="18"/>
  <c r="AB88" i="18"/>
  <c r="AA88" i="18"/>
  <c r="Z88" i="18"/>
  <c r="Y88" i="18"/>
  <c r="X88" i="18"/>
  <c r="U88" i="18"/>
  <c r="T88" i="18"/>
  <c r="S88" i="18"/>
  <c r="R88" i="18"/>
  <c r="Q88" i="18"/>
  <c r="P88" i="18"/>
  <c r="O88" i="18"/>
  <c r="N88" i="18"/>
  <c r="M88" i="18"/>
  <c r="CA87" i="18"/>
  <c r="CB87" i="18" s="1"/>
  <c r="CC87" i="18" s="1"/>
  <c r="BP87" i="18"/>
  <c r="BF87" i="18"/>
  <c r="BG87" i="18" s="1"/>
  <c r="BE87" i="18"/>
  <c r="AQ87" i="18"/>
  <c r="AP87" i="18"/>
  <c r="AO87" i="18"/>
  <c r="AN87" i="18"/>
  <c r="AM87" i="18"/>
  <c r="AL87" i="18"/>
  <c r="AK87" i="18"/>
  <c r="AJ87" i="18"/>
  <c r="AI87" i="18"/>
  <c r="AF87" i="18"/>
  <c r="AE87" i="18"/>
  <c r="AD87" i="18"/>
  <c r="AC87" i="18"/>
  <c r="AB87" i="18"/>
  <c r="AA87" i="18"/>
  <c r="Z87" i="18"/>
  <c r="Y87" i="18"/>
  <c r="X87" i="18"/>
  <c r="U87" i="18"/>
  <c r="T87" i="18"/>
  <c r="S87" i="18"/>
  <c r="R87" i="18"/>
  <c r="Q87" i="18"/>
  <c r="P87" i="18"/>
  <c r="O87" i="18"/>
  <c r="N87" i="18"/>
  <c r="M87" i="18"/>
  <c r="CC86" i="18"/>
  <c r="CD86" i="18" s="1"/>
  <c r="CB86" i="18"/>
  <c r="CA86" i="18"/>
  <c r="AQ86" i="18"/>
  <c r="AP86" i="18"/>
  <c r="AO86" i="18"/>
  <c r="AN86" i="18"/>
  <c r="AM86" i="18"/>
  <c r="AL86" i="18"/>
  <c r="AK86" i="18"/>
  <c r="AJ86" i="18"/>
  <c r="AI86" i="18"/>
  <c r="AF86" i="18"/>
  <c r="AE86" i="18"/>
  <c r="AD86" i="18"/>
  <c r="AC86" i="18"/>
  <c r="AB86" i="18"/>
  <c r="AA86" i="18"/>
  <c r="Z86" i="18"/>
  <c r="Y86" i="18"/>
  <c r="X86" i="18"/>
  <c r="BP86" i="18" s="1"/>
  <c r="BQ86" i="18" s="1"/>
  <c r="U86" i="18"/>
  <c r="T86" i="18"/>
  <c r="S86" i="18"/>
  <c r="R86" i="18"/>
  <c r="Q86" i="18"/>
  <c r="P86" i="18"/>
  <c r="O86" i="18"/>
  <c r="N86" i="18"/>
  <c r="M86" i="18"/>
  <c r="BE86" i="18" s="1"/>
  <c r="CD85" i="18"/>
  <c r="CE85" i="18" s="1"/>
  <c r="CC85" i="18"/>
  <c r="CB85" i="18"/>
  <c r="CA85" i="18"/>
  <c r="AQ85" i="18"/>
  <c r="AP85" i="18"/>
  <c r="AO85" i="18"/>
  <c r="AN85" i="18"/>
  <c r="AM85" i="18"/>
  <c r="AL85" i="18"/>
  <c r="AK85" i="18"/>
  <c r="AJ85" i="18"/>
  <c r="AI85" i="18"/>
  <c r="AF85" i="18"/>
  <c r="AE85" i="18"/>
  <c r="AD85" i="18"/>
  <c r="AC85" i="18"/>
  <c r="AB85" i="18"/>
  <c r="AA85" i="18"/>
  <c r="Z85" i="18"/>
  <c r="Y85" i="18"/>
  <c r="X85" i="18"/>
  <c r="BP85" i="18" s="1"/>
  <c r="U85" i="18"/>
  <c r="T85" i="18"/>
  <c r="S85" i="18"/>
  <c r="R85" i="18"/>
  <c r="Q85" i="18"/>
  <c r="P85" i="18"/>
  <c r="O85" i="18"/>
  <c r="N85" i="18"/>
  <c r="M85" i="18"/>
  <c r="BE85" i="18" s="1"/>
  <c r="BQ84" i="18"/>
  <c r="BR84" i="18" s="1"/>
  <c r="BP84" i="18"/>
  <c r="AQ84" i="18"/>
  <c r="AP84" i="18"/>
  <c r="AO84" i="18"/>
  <c r="AN84" i="18"/>
  <c r="AM84" i="18"/>
  <c r="AL84" i="18"/>
  <c r="AK84" i="18"/>
  <c r="AJ84" i="18"/>
  <c r="AI84" i="18"/>
  <c r="CA84" i="18" s="1"/>
  <c r="CB84" i="18" s="1"/>
  <c r="AF84" i="18"/>
  <c r="AE84" i="18"/>
  <c r="AD84" i="18"/>
  <c r="AC84" i="18"/>
  <c r="AB84" i="18"/>
  <c r="AA84" i="18"/>
  <c r="Z84" i="18"/>
  <c r="Y84" i="18"/>
  <c r="X84" i="18"/>
  <c r="U84" i="18"/>
  <c r="T84" i="18"/>
  <c r="S84" i="18"/>
  <c r="R84" i="18"/>
  <c r="Q84" i="18"/>
  <c r="P84" i="18"/>
  <c r="O84" i="18"/>
  <c r="N84" i="18"/>
  <c r="M84" i="18"/>
  <c r="BE84" i="18" s="1"/>
  <c r="CA83" i="18"/>
  <c r="BE83" i="18"/>
  <c r="AQ83" i="18"/>
  <c r="AP83" i="18"/>
  <c r="AO83" i="18"/>
  <c r="AN83" i="18"/>
  <c r="AM83" i="18"/>
  <c r="AL83" i="18"/>
  <c r="AK83" i="18"/>
  <c r="AJ83" i="18"/>
  <c r="AI83" i="18"/>
  <c r="AF83" i="18"/>
  <c r="AE83" i="18"/>
  <c r="AD83" i="18"/>
  <c r="AC83" i="18"/>
  <c r="AB83" i="18"/>
  <c r="AA83" i="18"/>
  <c r="Z83" i="18"/>
  <c r="Y83" i="18"/>
  <c r="X83" i="18"/>
  <c r="BP83" i="18" s="1"/>
  <c r="U83" i="18"/>
  <c r="T83" i="18"/>
  <c r="S83" i="18"/>
  <c r="R83" i="18"/>
  <c r="Q83" i="18"/>
  <c r="P83" i="18"/>
  <c r="O83" i="18"/>
  <c r="N83" i="18"/>
  <c r="BF83" i="18" s="1"/>
  <c r="M83" i="18"/>
  <c r="BP82" i="18"/>
  <c r="BQ82" i="18" s="1"/>
  <c r="BE82" i="18"/>
  <c r="BF82" i="18" s="1"/>
  <c r="AQ82" i="18"/>
  <c r="AP82" i="18"/>
  <c r="AO82" i="18"/>
  <c r="AN82" i="18"/>
  <c r="AM82" i="18"/>
  <c r="AL82" i="18"/>
  <c r="AK82" i="18"/>
  <c r="AJ82" i="18"/>
  <c r="AI82" i="18"/>
  <c r="CA82" i="18" s="1"/>
  <c r="AF82" i="18"/>
  <c r="AE82" i="18"/>
  <c r="AD82" i="18"/>
  <c r="AC82" i="18"/>
  <c r="AB82" i="18"/>
  <c r="AA82" i="18"/>
  <c r="Z82" i="18"/>
  <c r="Y82" i="18"/>
  <c r="X82" i="18"/>
  <c r="U82" i="18"/>
  <c r="T82" i="18"/>
  <c r="S82" i="18"/>
  <c r="R82" i="18"/>
  <c r="Q82" i="18"/>
  <c r="P82" i="18"/>
  <c r="O82" i="18"/>
  <c r="BG82" i="18" s="1"/>
  <c r="N82" i="18"/>
  <c r="M82" i="18"/>
  <c r="CA81" i="18"/>
  <c r="BQ81" i="18"/>
  <c r="BR81" i="18" s="1"/>
  <c r="BP81" i="18"/>
  <c r="BE81" i="18"/>
  <c r="AQ81" i="18"/>
  <c r="AP81" i="18"/>
  <c r="AO81" i="18"/>
  <c r="AN81" i="18"/>
  <c r="AM81" i="18"/>
  <c r="AL81" i="18"/>
  <c r="AK81" i="18"/>
  <c r="AJ81" i="18"/>
  <c r="CB81" i="18" s="1"/>
  <c r="AI81" i="18"/>
  <c r="AF81" i="18"/>
  <c r="AE81" i="18"/>
  <c r="AD81" i="18"/>
  <c r="AC81" i="18"/>
  <c r="AB81" i="18"/>
  <c r="AA81" i="18"/>
  <c r="Z81" i="18"/>
  <c r="Y81" i="18"/>
  <c r="X81" i="18"/>
  <c r="U81" i="18"/>
  <c r="T81" i="18"/>
  <c r="S81" i="18"/>
  <c r="R81" i="18"/>
  <c r="Q81" i="18"/>
  <c r="P81" i="18"/>
  <c r="O81" i="18"/>
  <c r="N81" i="18"/>
  <c r="M81" i="18"/>
  <c r="CA80" i="18"/>
  <c r="BQ80" i="18"/>
  <c r="BR80" i="18" s="1"/>
  <c r="BP80" i="18"/>
  <c r="BF80" i="18"/>
  <c r="AQ80" i="18"/>
  <c r="AP80" i="18"/>
  <c r="AO80" i="18"/>
  <c r="AN80" i="18"/>
  <c r="AM80" i="18"/>
  <c r="AL80" i="18"/>
  <c r="AK80" i="18"/>
  <c r="AJ80" i="18"/>
  <c r="AI80" i="18"/>
  <c r="AF80" i="18"/>
  <c r="AE80" i="18"/>
  <c r="AD80" i="18"/>
  <c r="AC80" i="18"/>
  <c r="AB80" i="18"/>
  <c r="AB77" i="18" s="1"/>
  <c r="AA80" i="18"/>
  <c r="Z80" i="18"/>
  <c r="Y80" i="18"/>
  <c r="X80" i="18"/>
  <c r="U80" i="18"/>
  <c r="T80" i="18"/>
  <c r="S80" i="18"/>
  <c r="R80" i="18"/>
  <c r="Q80" i="18"/>
  <c r="P80" i="18"/>
  <c r="O80" i="18"/>
  <c r="N80" i="18"/>
  <c r="M80" i="18"/>
  <c r="BE80" i="18" s="1"/>
  <c r="AQ79" i="18"/>
  <c r="AP79" i="18"/>
  <c r="AO79" i="18"/>
  <c r="AN79" i="18"/>
  <c r="AM79" i="18"/>
  <c r="AL79" i="18"/>
  <c r="AK79" i="18"/>
  <c r="AJ79" i="18"/>
  <c r="AJ77" i="18" s="1"/>
  <c r="AI79" i="18"/>
  <c r="CA79" i="18" s="1"/>
  <c r="AF79" i="18"/>
  <c r="AF77" i="18" s="1"/>
  <c r="AE79" i="18"/>
  <c r="AE77" i="18" s="1"/>
  <c r="AD79" i="18"/>
  <c r="AC79" i="18"/>
  <c r="AC77" i="18" s="1"/>
  <c r="AB79" i="18"/>
  <c r="AA79" i="18"/>
  <c r="Z79" i="18"/>
  <c r="Y79" i="18"/>
  <c r="X79" i="18"/>
  <c r="BP79" i="18" s="1"/>
  <c r="BQ79" i="18" s="1"/>
  <c r="U79" i="18"/>
  <c r="T79" i="18"/>
  <c r="S79" i="18"/>
  <c r="R79" i="18"/>
  <c r="Q79" i="18"/>
  <c r="P79" i="18"/>
  <c r="O79" i="18"/>
  <c r="N79" i="18"/>
  <c r="M79" i="18"/>
  <c r="BE79" i="18" s="1"/>
  <c r="CA78" i="18"/>
  <c r="CB78" i="18" s="1"/>
  <c r="BF78" i="18"/>
  <c r="BG78" i="18" s="1"/>
  <c r="BE78" i="18"/>
  <c r="AQ78" i="18"/>
  <c r="AP78" i="18"/>
  <c r="AO78" i="18"/>
  <c r="AN78" i="18"/>
  <c r="AN77" i="18" s="1"/>
  <c r="AM78" i="18"/>
  <c r="AM77" i="18" s="1"/>
  <c r="AL78" i="18"/>
  <c r="AL77" i="18" s="1"/>
  <c r="AK78" i="18"/>
  <c r="AJ78" i="18"/>
  <c r="AI78" i="18"/>
  <c r="AF78" i="18"/>
  <c r="AE78" i="18"/>
  <c r="AD78" i="18"/>
  <c r="AC78" i="18"/>
  <c r="AB78" i="18"/>
  <c r="AA78" i="18"/>
  <c r="AA77" i="18" s="1"/>
  <c r="Z78" i="18"/>
  <c r="Y78" i="18"/>
  <c r="X78" i="18"/>
  <c r="U78" i="18"/>
  <c r="T78" i="18"/>
  <c r="T77" i="18" s="1"/>
  <c r="S78" i="18"/>
  <c r="S77" i="18" s="1"/>
  <c r="R78" i="18"/>
  <c r="R77" i="18" s="1"/>
  <c r="Q78" i="18"/>
  <c r="P78" i="18"/>
  <c r="O78" i="18"/>
  <c r="N78" i="18"/>
  <c r="N77" i="18" s="1"/>
  <c r="M78" i="18"/>
  <c r="AI77" i="18"/>
  <c r="AD77" i="18"/>
  <c r="Z77" i="18"/>
  <c r="O77" i="18"/>
  <c r="AQ76" i="18"/>
  <c r="AP76" i="18"/>
  <c r="AO76" i="18"/>
  <c r="AN76" i="18"/>
  <c r="AM76" i="18"/>
  <c r="AL76" i="18"/>
  <c r="AK76" i="18"/>
  <c r="AJ76" i="18"/>
  <c r="AI76" i="18"/>
  <c r="CA76" i="18" s="1"/>
  <c r="AF76" i="18"/>
  <c r="AE76" i="18"/>
  <c r="AD76" i="18"/>
  <c r="AC76" i="18"/>
  <c r="AB76" i="18"/>
  <c r="AA76" i="18"/>
  <c r="Z76" i="18"/>
  <c r="Y76" i="18"/>
  <c r="X76" i="18"/>
  <c r="BP76" i="18" s="1"/>
  <c r="U76" i="18"/>
  <c r="T76" i="18"/>
  <c r="S76" i="18"/>
  <c r="R76" i="18"/>
  <c r="Q76" i="18"/>
  <c r="P76" i="18"/>
  <c r="O76" i="18"/>
  <c r="N76" i="18"/>
  <c r="M76" i="18"/>
  <c r="BE76" i="18" s="1"/>
  <c r="CB75" i="18"/>
  <c r="CC75" i="18" s="1"/>
  <c r="CA75" i="18"/>
  <c r="AQ75" i="18"/>
  <c r="AP75" i="18"/>
  <c r="AO75" i="18"/>
  <c r="AN75" i="18"/>
  <c r="AM75" i="18"/>
  <c r="AL75" i="18"/>
  <c r="AK75" i="18"/>
  <c r="AJ75" i="18"/>
  <c r="AI75" i="18"/>
  <c r="AF75" i="18"/>
  <c r="AE75" i="18"/>
  <c r="AD75" i="18"/>
  <c r="AC75" i="18"/>
  <c r="AB75" i="18"/>
  <c r="AA75" i="18"/>
  <c r="Z75" i="18"/>
  <c r="Y75" i="18"/>
  <c r="X75" i="18"/>
  <c r="BP75" i="18" s="1"/>
  <c r="U75" i="18"/>
  <c r="T75" i="18"/>
  <c r="S75" i="18"/>
  <c r="R75" i="18"/>
  <c r="Q75" i="18"/>
  <c r="P75" i="18"/>
  <c r="O75" i="18"/>
  <c r="N75" i="18"/>
  <c r="M75" i="18"/>
  <c r="BE75" i="18" s="1"/>
  <c r="CB74" i="18"/>
  <c r="CA74" i="18"/>
  <c r="BP74" i="18"/>
  <c r="BQ74" i="18" s="1"/>
  <c r="BE74" i="18"/>
  <c r="AQ74" i="18"/>
  <c r="AP74" i="18"/>
  <c r="AO74" i="18"/>
  <c r="AN74" i="18"/>
  <c r="AM74" i="18"/>
  <c r="AL74" i="18"/>
  <c r="AK74" i="18"/>
  <c r="AJ74" i="18"/>
  <c r="AI74" i="18"/>
  <c r="AF74" i="18"/>
  <c r="AE74" i="18"/>
  <c r="AD74" i="18"/>
  <c r="AC74" i="18"/>
  <c r="AB74" i="18"/>
  <c r="AA74" i="18"/>
  <c r="Z74" i="18"/>
  <c r="Y74" i="18"/>
  <c r="X74" i="18"/>
  <c r="U74" i="18"/>
  <c r="T74" i="18"/>
  <c r="S74" i="18"/>
  <c r="R74" i="18"/>
  <c r="Q74" i="18"/>
  <c r="P74" i="18"/>
  <c r="O74" i="18"/>
  <c r="N74" i="18"/>
  <c r="M74" i="18"/>
  <c r="BP73" i="18"/>
  <c r="BE73" i="18"/>
  <c r="BF73" i="18" s="1"/>
  <c r="AQ73" i="18"/>
  <c r="AP73" i="18"/>
  <c r="AO73" i="18"/>
  <c r="AN73" i="18"/>
  <c r="AM73" i="18"/>
  <c r="AL73" i="18"/>
  <c r="AK73" i="18"/>
  <c r="AJ73" i="18"/>
  <c r="AI73" i="18"/>
  <c r="CA73" i="18" s="1"/>
  <c r="AF73" i="18"/>
  <c r="AE73" i="18"/>
  <c r="AD73" i="18"/>
  <c r="AC73" i="18"/>
  <c r="AB73" i="18"/>
  <c r="AA73" i="18"/>
  <c r="Z73" i="18"/>
  <c r="Y73" i="18"/>
  <c r="X73" i="18"/>
  <c r="U73" i="18"/>
  <c r="T73" i="18"/>
  <c r="S73" i="18"/>
  <c r="R73" i="18"/>
  <c r="Q73" i="18"/>
  <c r="P73" i="18"/>
  <c r="O73" i="18"/>
  <c r="N73" i="18"/>
  <c r="M73" i="18"/>
  <c r="AQ72" i="18"/>
  <c r="AP72" i="18"/>
  <c r="AO72" i="18"/>
  <c r="AN72" i="18"/>
  <c r="AM72" i="18"/>
  <c r="AL72" i="18"/>
  <c r="AK72" i="18"/>
  <c r="AJ72" i="18"/>
  <c r="AI72" i="18"/>
  <c r="CA72" i="18" s="1"/>
  <c r="AF72" i="18"/>
  <c r="AE72" i="18"/>
  <c r="AD72" i="18"/>
  <c r="AC72" i="18"/>
  <c r="AB72" i="18"/>
  <c r="AA72" i="18"/>
  <c r="Z72" i="18"/>
  <c r="Y72" i="18"/>
  <c r="X72" i="18"/>
  <c r="BP72" i="18" s="1"/>
  <c r="BQ72" i="18" s="1"/>
  <c r="U72" i="18"/>
  <c r="T72" i="18"/>
  <c r="S72" i="18"/>
  <c r="R72" i="18"/>
  <c r="Q72" i="18"/>
  <c r="P72" i="18"/>
  <c r="O72" i="18"/>
  <c r="N72" i="18"/>
  <c r="M72" i="18"/>
  <c r="BE72" i="18" s="1"/>
  <c r="CA71" i="18"/>
  <c r="BQ71" i="18"/>
  <c r="BG71" i="18"/>
  <c r="AQ71" i="18"/>
  <c r="AP71" i="18"/>
  <c r="AO71" i="18"/>
  <c r="AN71" i="18"/>
  <c r="AM71" i="18"/>
  <c r="AL71" i="18"/>
  <c r="AK71" i="18"/>
  <c r="AJ71" i="18"/>
  <c r="AI71" i="18"/>
  <c r="AF71" i="18"/>
  <c r="AE71" i="18"/>
  <c r="AD71" i="18"/>
  <c r="AC71" i="18"/>
  <c r="AB71" i="18"/>
  <c r="AA71" i="18"/>
  <c r="Z71" i="18"/>
  <c r="Y71" i="18"/>
  <c r="X71" i="18"/>
  <c r="BP71" i="18" s="1"/>
  <c r="U71" i="18"/>
  <c r="T71" i="18"/>
  <c r="S71" i="18"/>
  <c r="R71" i="18"/>
  <c r="Q71" i="18"/>
  <c r="P71" i="18"/>
  <c r="O71" i="18"/>
  <c r="N71" i="18"/>
  <c r="M71" i="18"/>
  <c r="BE71" i="18" s="1"/>
  <c r="BF71" i="18" s="1"/>
  <c r="CA70" i="18"/>
  <c r="BR70" i="18"/>
  <c r="BE70" i="18"/>
  <c r="BF70" i="18" s="1"/>
  <c r="AQ70" i="18"/>
  <c r="AP70" i="18"/>
  <c r="AO70" i="18"/>
  <c r="AN70" i="18"/>
  <c r="AM70" i="18"/>
  <c r="AL70" i="18"/>
  <c r="AK70" i="18"/>
  <c r="AJ70" i="18"/>
  <c r="AI70" i="18"/>
  <c r="AF70" i="18"/>
  <c r="AE70" i="18"/>
  <c r="AD70" i="18"/>
  <c r="AC70" i="18"/>
  <c r="AB70" i="18"/>
  <c r="AA70" i="18"/>
  <c r="Z70" i="18"/>
  <c r="Y70" i="18"/>
  <c r="X70" i="18"/>
  <c r="BP70" i="18" s="1"/>
  <c r="BQ70" i="18" s="1"/>
  <c r="U70" i="18"/>
  <c r="T70" i="18"/>
  <c r="S70" i="18"/>
  <c r="R70" i="18"/>
  <c r="Q70" i="18"/>
  <c r="P70" i="18"/>
  <c r="O70" i="18"/>
  <c r="N70" i="18"/>
  <c r="M70" i="18"/>
  <c r="BP69" i="18"/>
  <c r="BF69" i="18"/>
  <c r="BE69" i="18"/>
  <c r="AQ69" i="18"/>
  <c r="AP69" i="18"/>
  <c r="AO69" i="18"/>
  <c r="AN69" i="18"/>
  <c r="AM69" i="18"/>
  <c r="AL69" i="18"/>
  <c r="AK69" i="18"/>
  <c r="AJ69" i="18"/>
  <c r="AI69" i="18"/>
  <c r="CA69" i="18" s="1"/>
  <c r="AF69" i="18"/>
  <c r="AE69" i="18"/>
  <c r="AD69" i="18"/>
  <c r="AC69" i="18"/>
  <c r="AB69" i="18"/>
  <c r="AA69" i="18"/>
  <c r="AA54" i="18" s="1"/>
  <c r="Z69" i="18"/>
  <c r="BR69" i="18" s="1"/>
  <c r="Y69" i="18"/>
  <c r="BQ69" i="18" s="1"/>
  <c r="X69" i="18"/>
  <c r="U69" i="18"/>
  <c r="T69" i="18"/>
  <c r="S69" i="18"/>
  <c r="R69" i="18"/>
  <c r="Q69" i="18"/>
  <c r="P69" i="18"/>
  <c r="O69" i="18"/>
  <c r="N69" i="18"/>
  <c r="M69" i="18"/>
  <c r="AQ68" i="18"/>
  <c r="AP68" i="18"/>
  <c r="AO68" i="18"/>
  <c r="AN68" i="18"/>
  <c r="AM68" i="18"/>
  <c r="AL68" i="18"/>
  <c r="AK68" i="18"/>
  <c r="AJ68" i="18"/>
  <c r="AI68" i="18"/>
  <c r="CA68" i="18" s="1"/>
  <c r="AF68" i="18"/>
  <c r="AE68" i="18"/>
  <c r="AD68" i="18"/>
  <c r="AC68" i="18"/>
  <c r="AB68" i="18"/>
  <c r="AA68" i="18"/>
  <c r="Z68" i="18"/>
  <c r="Y68" i="18"/>
  <c r="X68" i="18"/>
  <c r="BP68" i="18" s="1"/>
  <c r="U68" i="18"/>
  <c r="T68" i="18"/>
  <c r="S68" i="18"/>
  <c r="R68" i="18"/>
  <c r="Q68" i="18"/>
  <c r="P68" i="18"/>
  <c r="O68" i="18"/>
  <c r="N68" i="18"/>
  <c r="M68" i="18"/>
  <c r="BE68" i="18" s="1"/>
  <c r="CA67" i="18"/>
  <c r="AQ67" i="18"/>
  <c r="AP67" i="18"/>
  <c r="AO67" i="18"/>
  <c r="AN67" i="18"/>
  <c r="AM67" i="18"/>
  <c r="AL67" i="18"/>
  <c r="AK67" i="18"/>
  <c r="AJ67" i="18"/>
  <c r="AI67" i="18"/>
  <c r="AF67" i="18"/>
  <c r="AE67" i="18"/>
  <c r="AD67" i="18"/>
  <c r="AC67" i="18"/>
  <c r="AB67" i="18"/>
  <c r="AA67" i="18"/>
  <c r="Z67" i="18"/>
  <c r="Y67" i="18"/>
  <c r="X67" i="18"/>
  <c r="BP67" i="18" s="1"/>
  <c r="U67" i="18"/>
  <c r="T67" i="18"/>
  <c r="S67" i="18"/>
  <c r="R67" i="18"/>
  <c r="Q67" i="18"/>
  <c r="P67" i="18"/>
  <c r="O67" i="18"/>
  <c r="N67" i="18"/>
  <c r="M67" i="18"/>
  <c r="BE67" i="18" s="1"/>
  <c r="CA66" i="18"/>
  <c r="BP66" i="18"/>
  <c r="AQ66" i="18"/>
  <c r="AP66" i="18"/>
  <c r="AO66" i="18"/>
  <c r="AN66" i="18"/>
  <c r="AM66" i="18"/>
  <c r="AL66" i="18"/>
  <c r="AK66" i="18"/>
  <c r="AJ66" i="18"/>
  <c r="AI66" i="18"/>
  <c r="AF66" i="18"/>
  <c r="AE66" i="18"/>
  <c r="AD66" i="18"/>
  <c r="AC66" i="18"/>
  <c r="AB66" i="18"/>
  <c r="AA66" i="18"/>
  <c r="Z66" i="18"/>
  <c r="Y66" i="18"/>
  <c r="X66" i="18"/>
  <c r="U66" i="18"/>
  <c r="T66" i="18"/>
  <c r="S66" i="18"/>
  <c r="R66" i="18"/>
  <c r="Q66" i="18"/>
  <c r="P66" i="18"/>
  <c r="O66" i="18"/>
  <c r="N66" i="18"/>
  <c r="M66" i="18"/>
  <c r="BE66" i="18" s="1"/>
  <c r="CA65" i="18"/>
  <c r="BP65" i="18"/>
  <c r="BE65" i="18"/>
  <c r="AQ65" i="18"/>
  <c r="AP65" i="18"/>
  <c r="AO65" i="18"/>
  <c r="AN65" i="18"/>
  <c r="AM65" i="18"/>
  <c r="AL65" i="18"/>
  <c r="AK65" i="18"/>
  <c r="AJ65" i="18"/>
  <c r="AI65" i="18"/>
  <c r="AF65" i="18"/>
  <c r="AE65" i="18"/>
  <c r="AD65" i="18"/>
  <c r="AC65" i="18"/>
  <c r="AB65" i="18"/>
  <c r="AA65" i="18"/>
  <c r="Z65" i="18"/>
  <c r="Y65" i="18"/>
  <c r="X65" i="18"/>
  <c r="U65" i="18"/>
  <c r="T65" i="18"/>
  <c r="S65" i="18"/>
  <c r="R65" i="18"/>
  <c r="Q65" i="18"/>
  <c r="P65" i="18"/>
  <c r="O65" i="18"/>
  <c r="N65" i="18"/>
  <c r="M65" i="18"/>
  <c r="AQ64" i="18"/>
  <c r="AP64" i="18"/>
  <c r="AO64" i="18"/>
  <c r="AN64" i="18"/>
  <c r="AM64" i="18"/>
  <c r="AL64" i="18"/>
  <c r="AK64" i="18"/>
  <c r="AJ64" i="18"/>
  <c r="AI64" i="18"/>
  <c r="CA64" i="18" s="1"/>
  <c r="AF64" i="18"/>
  <c r="AE64" i="18"/>
  <c r="AD64" i="18"/>
  <c r="AC64" i="18"/>
  <c r="AB64" i="18"/>
  <c r="AA64" i="18"/>
  <c r="Z64" i="18"/>
  <c r="Y64" i="18"/>
  <c r="X64" i="18"/>
  <c r="BP64" i="18" s="1"/>
  <c r="U64" i="18"/>
  <c r="T64" i="18"/>
  <c r="S64" i="18"/>
  <c r="R64" i="18"/>
  <c r="Q64" i="18"/>
  <c r="P64" i="18"/>
  <c r="O64" i="18"/>
  <c r="N64" i="18"/>
  <c r="M64" i="18"/>
  <c r="BE64" i="18" s="1"/>
  <c r="BR63" i="18"/>
  <c r="BQ63" i="18"/>
  <c r="AQ63" i="18"/>
  <c r="AP63" i="18"/>
  <c r="AO63" i="18"/>
  <c r="AN63" i="18"/>
  <c r="AM63" i="18"/>
  <c r="AL63" i="18"/>
  <c r="AK63" i="18"/>
  <c r="AJ63" i="18"/>
  <c r="AI63" i="18"/>
  <c r="CA63" i="18" s="1"/>
  <c r="AF63" i="18"/>
  <c r="AE63" i="18"/>
  <c r="AD63" i="18"/>
  <c r="AC63" i="18"/>
  <c r="AB63" i="18"/>
  <c r="AA63" i="18"/>
  <c r="Z63" i="18"/>
  <c r="Y63" i="18"/>
  <c r="X63" i="18"/>
  <c r="BP63" i="18" s="1"/>
  <c r="U63" i="18"/>
  <c r="T63" i="18"/>
  <c r="S63" i="18"/>
  <c r="R63" i="18"/>
  <c r="Q63" i="18"/>
  <c r="P63" i="18"/>
  <c r="O63" i="18"/>
  <c r="N63" i="18"/>
  <c r="M63" i="18"/>
  <c r="BE63" i="18" s="1"/>
  <c r="BF63" i="18" s="1"/>
  <c r="CA62" i="18"/>
  <c r="BG62" i="18"/>
  <c r="BF62" i="18"/>
  <c r="BE62" i="18"/>
  <c r="AQ62" i="18"/>
  <c r="AP62" i="18"/>
  <c r="AO62" i="18"/>
  <c r="AN62" i="18"/>
  <c r="AM62" i="18"/>
  <c r="AL62" i="18"/>
  <c r="AK62" i="18"/>
  <c r="AJ62" i="18"/>
  <c r="AI62" i="18"/>
  <c r="AF62" i="18"/>
  <c r="AE62" i="18"/>
  <c r="AD62" i="18"/>
  <c r="AC62" i="18"/>
  <c r="AB62" i="18"/>
  <c r="AA62" i="18"/>
  <c r="Z62" i="18"/>
  <c r="Y62" i="18"/>
  <c r="X62" i="18"/>
  <c r="BP62" i="18" s="1"/>
  <c r="BQ62" i="18" s="1"/>
  <c r="U62" i="18"/>
  <c r="T62" i="18"/>
  <c r="S62" i="18"/>
  <c r="R62" i="18"/>
  <c r="Q62" i="18"/>
  <c r="P62" i="18"/>
  <c r="O62" i="18"/>
  <c r="N62" i="18"/>
  <c r="M62" i="18"/>
  <c r="BR61" i="18"/>
  <c r="BP61" i="18"/>
  <c r="BF61" i="18"/>
  <c r="BE61" i="18"/>
  <c r="AQ61" i="18"/>
  <c r="AP61" i="18"/>
  <c r="AO61" i="18"/>
  <c r="AN61" i="18"/>
  <c r="AM61" i="18"/>
  <c r="AL61" i="18"/>
  <c r="AK61" i="18"/>
  <c r="AJ61" i="18"/>
  <c r="AI61" i="18"/>
  <c r="CA61" i="18" s="1"/>
  <c r="AF61" i="18"/>
  <c r="AE61" i="18"/>
  <c r="AD61" i="18"/>
  <c r="AC61" i="18"/>
  <c r="AB61" i="18"/>
  <c r="AA61" i="18"/>
  <c r="Z61" i="18"/>
  <c r="Y61" i="18"/>
  <c r="BQ61" i="18" s="1"/>
  <c r="X61" i="18"/>
  <c r="U61" i="18"/>
  <c r="T61" i="18"/>
  <c r="S61" i="18"/>
  <c r="R61" i="18"/>
  <c r="Q61" i="18"/>
  <c r="P61" i="18"/>
  <c r="O61" i="18"/>
  <c r="N61" i="18"/>
  <c r="M61" i="18"/>
  <c r="AQ60" i="18"/>
  <c r="AP60" i="18"/>
  <c r="AO60" i="18"/>
  <c r="AN60" i="18"/>
  <c r="AM60" i="18"/>
  <c r="AL60" i="18"/>
  <c r="AK60" i="18"/>
  <c r="AK54" i="18" s="1"/>
  <c r="AJ60" i="18"/>
  <c r="AI60" i="18"/>
  <c r="CA60" i="18" s="1"/>
  <c r="AF60" i="18"/>
  <c r="AE60" i="18"/>
  <c r="AD60" i="18"/>
  <c r="AC60" i="18"/>
  <c r="AB60" i="18"/>
  <c r="AA60" i="18"/>
  <c r="Z60" i="18"/>
  <c r="Y60" i="18"/>
  <c r="X60" i="18"/>
  <c r="BP60" i="18" s="1"/>
  <c r="U60" i="18"/>
  <c r="T60" i="18"/>
  <c r="S60" i="18"/>
  <c r="R60" i="18"/>
  <c r="Q60" i="18"/>
  <c r="Q54" i="18" s="1"/>
  <c r="P60" i="18"/>
  <c r="O60" i="18"/>
  <c r="N60" i="18"/>
  <c r="M60" i="18"/>
  <c r="BE60" i="18" s="1"/>
  <c r="CA59" i="18"/>
  <c r="BP59" i="18"/>
  <c r="AQ59" i="18"/>
  <c r="AP59" i="18"/>
  <c r="AO59" i="18"/>
  <c r="AN59" i="18"/>
  <c r="AM59" i="18"/>
  <c r="AL59" i="18"/>
  <c r="AK59" i="18"/>
  <c r="AJ59" i="18"/>
  <c r="AI59" i="18"/>
  <c r="AF59" i="18"/>
  <c r="AE59" i="18"/>
  <c r="AD59" i="18"/>
  <c r="AC59" i="18"/>
  <c r="AB59" i="18"/>
  <c r="AA59" i="18"/>
  <c r="Z59" i="18"/>
  <c r="Y59" i="18"/>
  <c r="BQ59" i="18" s="1"/>
  <c r="X59" i="18"/>
  <c r="U59" i="18"/>
  <c r="T59" i="18"/>
  <c r="S59" i="18"/>
  <c r="R59" i="18"/>
  <c r="Q59" i="18"/>
  <c r="P59" i="18"/>
  <c r="O59" i="18"/>
  <c r="N59" i="18"/>
  <c r="M59" i="18"/>
  <c r="BE59" i="18" s="1"/>
  <c r="CB58" i="18"/>
  <c r="CC58" i="18" s="1"/>
  <c r="CA58" i="18"/>
  <c r="BP58" i="18"/>
  <c r="BE58" i="18"/>
  <c r="BF58" i="18" s="1"/>
  <c r="AQ58" i="18"/>
  <c r="AP58" i="18"/>
  <c r="AO58" i="18"/>
  <c r="AN58" i="18"/>
  <c r="AM58" i="18"/>
  <c r="AL58" i="18"/>
  <c r="AK58" i="18"/>
  <c r="AJ58" i="18"/>
  <c r="AI58" i="18"/>
  <c r="AF58" i="18"/>
  <c r="AE58" i="18"/>
  <c r="AD58" i="18"/>
  <c r="AC58" i="18"/>
  <c r="AB58" i="18"/>
  <c r="AA58" i="18"/>
  <c r="Z58" i="18"/>
  <c r="Y58" i="18"/>
  <c r="X58" i="18"/>
  <c r="U58" i="18"/>
  <c r="T58" i="18"/>
  <c r="S58" i="18"/>
  <c r="R58" i="18"/>
  <c r="Q58" i="18"/>
  <c r="P58" i="18"/>
  <c r="O58" i="18"/>
  <c r="N58" i="18"/>
  <c r="M58" i="18"/>
  <c r="BE57" i="18"/>
  <c r="AQ57" i="18"/>
  <c r="AP57" i="18"/>
  <c r="AO57" i="18"/>
  <c r="AN57" i="18"/>
  <c r="AM57" i="18"/>
  <c r="AL57" i="18"/>
  <c r="AK57" i="18"/>
  <c r="AJ57" i="18"/>
  <c r="AI57" i="18"/>
  <c r="CA57" i="18" s="1"/>
  <c r="AF57" i="18"/>
  <c r="AE57" i="18"/>
  <c r="AD57" i="18"/>
  <c r="AC57" i="18"/>
  <c r="AB57" i="18"/>
  <c r="AA57" i="18"/>
  <c r="Z57" i="18"/>
  <c r="Y57" i="18"/>
  <c r="X57" i="18"/>
  <c r="BP57" i="18" s="1"/>
  <c r="U57" i="18"/>
  <c r="T57" i="18"/>
  <c r="S57" i="18"/>
  <c r="R57" i="18"/>
  <c r="Q57" i="18"/>
  <c r="P57" i="18"/>
  <c r="O57" i="18"/>
  <c r="N57" i="18"/>
  <c r="M57" i="18"/>
  <c r="CC56" i="18"/>
  <c r="AQ56" i="18"/>
  <c r="AP56" i="18"/>
  <c r="AO56" i="18"/>
  <c r="AO54" i="18" s="1"/>
  <c r="AN56" i="18"/>
  <c r="AM56" i="18"/>
  <c r="AL56" i="18"/>
  <c r="AK56" i="18"/>
  <c r="AJ56" i="18"/>
  <c r="AI56" i="18"/>
  <c r="CA56" i="18" s="1"/>
  <c r="CB56" i="18" s="1"/>
  <c r="AF56" i="18"/>
  <c r="AE56" i="18"/>
  <c r="AD56" i="18"/>
  <c r="AD54" i="18" s="1"/>
  <c r="AC56" i="18"/>
  <c r="AB56" i="18"/>
  <c r="AA56" i="18"/>
  <c r="Z56" i="18"/>
  <c r="Y56" i="18"/>
  <c r="X56" i="18"/>
  <c r="BP56" i="18" s="1"/>
  <c r="U56" i="18"/>
  <c r="T56" i="18"/>
  <c r="S56" i="18"/>
  <c r="R56" i="18"/>
  <c r="Q56" i="18"/>
  <c r="P56" i="18"/>
  <c r="O56" i="18"/>
  <c r="N56" i="18"/>
  <c r="M56" i="18"/>
  <c r="BE56" i="18" s="1"/>
  <c r="BF56" i="18" s="1"/>
  <c r="AQ55" i="18"/>
  <c r="AP55" i="18"/>
  <c r="AP54" i="18" s="1"/>
  <c r="AO55" i="18"/>
  <c r="AN55" i="18"/>
  <c r="AM55" i="18"/>
  <c r="AL55" i="18"/>
  <c r="AL54" i="18" s="1"/>
  <c r="AK55" i="18"/>
  <c r="AJ55" i="18"/>
  <c r="AI55" i="18"/>
  <c r="AF55" i="18"/>
  <c r="AE55" i="18"/>
  <c r="AD55" i="18"/>
  <c r="AC55" i="18"/>
  <c r="AB55" i="18"/>
  <c r="AA55" i="18"/>
  <c r="Z55" i="18"/>
  <c r="Y55" i="18"/>
  <c r="X55" i="18"/>
  <c r="BP55" i="18" s="1"/>
  <c r="BP54" i="18" s="1"/>
  <c r="U55" i="18"/>
  <c r="T55" i="18"/>
  <c r="S55" i="18"/>
  <c r="R55" i="18"/>
  <c r="R54" i="18" s="1"/>
  <c r="Q55" i="18"/>
  <c r="P55" i="18"/>
  <c r="O55" i="18"/>
  <c r="N55" i="18"/>
  <c r="M55" i="18"/>
  <c r="AC54" i="18"/>
  <c r="AB54" i="18"/>
  <c r="Z54" i="18"/>
  <c r="BP53" i="18"/>
  <c r="BE53" i="18"/>
  <c r="AQ53" i="18"/>
  <c r="AP53" i="18"/>
  <c r="AO53" i="18"/>
  <c r="AN53" i="18"/>
  <c r="AM53" i="18"/>
  <c r="AL53" i="18"/>
  <c r="AK53" i="18"/>
  <c r="AJ53" i="18"/>
  <c r="AI53" i="18"/>
  <c r="CA53" i="18" s="1"/>
  <c r="AF53" i="18"/>
  <c r="AE53" i="18"/>
  <c r="AD53" i="18"/>
  <c r="AC53" i="18"/>
  <c r="AB53" i="18"/>
  <c r="AA53" i="18"/>
  <c r="Z53" i="18"/>
  <c r="Y53" i="18"/>
  <c r="X53" i="18"/>
  <c r="U53" i="18"/>
  <c r="T53" i="18"/>
  <c r="S53" i="18"/>
  <c r="R53" i="18"/>
  <c r="Q53" i="18"/>
  <c r="P53" i="18"/>
  <c r="O53" i="18"/>
  <c r="N53" i="18"/>
  <c r="M53" i="18"/>
  <c r="BS52" i="18"/>
  <c r="AQ52" i="18"/>
  <c r="AP52" i="18"/>
  <c r="AO52" i="18"/>
  <c r="AN52" i="18"/>
  <c r="AM52" i="18"/>
  <c r="AL52" i="18"/>
  <c r="AK52" i="18"/>
  <c r="AJ52" i="18"/>
  <c r="AI52" i="18"/>
  <c r="CA52" i="18" s="1"/>
  <c r="AF52" i="18"/>
  <c r="AE52" i="18"/>
  <c r="AD52" i="18"/>
  <c r="AC52" i="18"/>
  <c r="AB52" i="18"/>
  <c r="AA52" i="18"/>
  <c r="Z52" i="18"/>
  <c r="Y52" i="18"/>
  <c r="X52" i="18"/>
  <c r="BP52" i="18" s="1"/>
  <c r="BQ52" i="18" s="1"/>
  <c r="BR52" i="18" s="1"/>
  <c r="U52" i="18"/>
  <c r="T52" i="18"/>
  <c r="S52" i="18"/>
  <c r="R52" i="18"/>
  <c r="Q52" i="18"/>
  <c r="P52" i="18"/>
  <c r="O52" i="18"/>
  <c r="N52" i="18"/>
  <c r="M52" i="18"/>
  <c r="BE52" i="18" s="1"/>
  <c r="CB51" i="18"/>
  <c r="CA51" i="18"/>
  <c r="BQ51" i="18"/>
  <c r="AQ51" i="18"/>
  <c r="AP51" i="18"/>
  <c r="AO51" i="18"/>
  <c r="AN51" i="18"/>
  <c r="AM51" i="18"/>
  <c r="AL51" i="18"/>
  <c r="AK51" i="18"/>
  <c r="AJ51" i="18"/>
  <c r="AI51" i="18"/>
  <c r="AF51" i="18"/>
  <c r="AE51" i="18"/>
  <c r="AD51" i="18"/>
  <c r="AC51" i="18"/>
  <c r="AB51" i="18"/>
  <c r="AA51" i="18"/>
  <c r="Z51" i="18"/>
  <c r="Y51" i="18"/>
  <c r="X51" i="18"/>
  <c r="BP51" i="18" s="1"/>
  <c r="U51" i="18"/>
  <c r="T51" i="18"/>
  <c r="S51" i="18"/>
  <c r="R51" i="18"/>
  <c r="Q51" i="18"/>
  <c r="P51" i="18"/>
  <c r="O51" i="18"/>
  <c r="N51" i="18"/>
  <c r="M51" i="18"/>
  <c r="BE51" i="18" s="1"/>
  <c r="CB50" i="18"/>
  <c r="CA50" i="18"/>
  <c r="BP50" i="18"/>
  <c r="BF50" i="18"/>
  <c r="BE50" i="18"/>
  <c r="AQ50" i="18"/>
  <c r="AP50" i="18"/>
  <c r="AO50" i="18"/>
  <c r="AN50" i="18"/>
  <c r="AM50" i="18"/>
  <c r="AL50" i="18"/>
  <c r="AK50" i="18"/>
  <c r="AJ50" i="18"/>
  <c r="AI50" i="18"/>
  <c r="AF50" i="18"/>
  <c r="AE50" i="18"/>
  <c r="AD50" i="18"/>
  <c r="AC50" i="18"/>
  <c r="AB50" i="18"/>
  <c r="AA50" i="18"/>
  <c r="Z50" i="18"/>
  <c r="Y50" i="18"/>
  <c r="X50" i="18"/>
  <c r="U50" i="18"/>
  <c r="T50" i="18"/>
  <c r="S50" i="18"/>
  <c r="R50" i="18"/>
  <c r="Q50" i="18"/>
  <c r="P50" i="18"/>
  <c r="O50" i="18"/>
  <c r="N50" i="18"/>
  <c r="M50" i="18"/>
  <c r="BE49" i="18"/>
  <c r="AQ49" i="18"/>
  <c r="AP49" i="18"/>
  <c r="AO49" i="18"/>
  <c r="AN49" i="18"/>
  <c r="AM49" i="18"/>
  <c r="AL49" i="18"/>
  <c r="AK49" i="18"/>
  <c r="AJ49" i="18"/>
  <c r="AI49" i="18"/>
  <c r="CA49" i="18" s="1"/>
  <c r="AF49" i="18"/>
  <c r="AE49" i="18"/>
  <c r="AD49" i="18"/>
  <c r="AC49" i="18"/>
  <c r="AB49" i="18"/>
  <c r="AA49" i="18"/>
  <c r="Z49" i="18"/>
  <c r="Y49" i="18"/>
  <c r="X49" i="18"/>
  <c r="BP49" i="18" s="1"/>
  <c r="U49" i="18"/>
  <c r="T49" i="18"/>
  <c r="S49" i="18"/>
  <c r="R49" i="18"/>
  <c r="Q49" i="18"/>
  <c r="P49" i="18"/>
  <c r="O49" i="18"/>
  <c r="N49" i="18"/>
  <c r="M49" i="18"/>
  <c r="CA48" i="18"/>
  <c r="CB48" i="18" s="1"/>
  <c r="AQ48" i="18"/>
  <c r="AP48" i="18"/>
  <c r="AO48" i="18"/>
  <c r="AN48" i="18"/>
  <c r="AM48" i="18"/>
  <c r="AL48" i="18"/>
  <c r="AK48" i="18"/>
  <c r="AJ48" i="18"/>
  <c r="AI48" i="18"/>
  <c r="AF48" i="18"/>
  <c r="AE48" i="18"/>
  <c r="AD48" i="18"/>
  <c r="AC48" i="18"/>
  <c r="AB48" i="18"/>
  <c r="AA48" i="18"/>
  <c r="Z48" i="18"/>
  <c r="Y48" i="18"/>
  <c r="X48" i="18"/>
  <c r="BP48" i="18" s="1"/>
  <c r="U48" i="18"/>
  <c r="T48" i="18"/>
  <c r="S48" i="18"/>
  <c r="R48" i="18"/>
  <c r="Q48" i="18"/>
  <c r="P48" i="18"/>
  <c r="O48" i="18"/>
  <c r="N48" i="18"/>
  <c r="M48" i="18"/>
  <c r="BE48" i="18" s="1"/>
  <c r="BF48" i="18" s="1"/>
  <c r="BG48" i="18" s="1"/>
  <c r="CA47" i="18"/>
  <c r="AQ47" i="18"/>
  <c r="AP47" i="18"/>
  <c r="AO47" i="18"/>
  <c r="AN47" i="18"/>
  <c r="AM47" i="18"/>
  <c r="AL47" i="18"/>
  <c r="AK47" i="18"/>
  <c r="AJ47" i="18"/>
  <c r="AI47" i="18"/>
  <c r="AF47" i="18"/>
  <c r="AE47" i="18"/>
  <c r="AD47" i="18"/>
  <c r="AC47" i="18"/>
  <c r="AB47" i="18"/>
  <c r="AA47" i="18"/>
  <c r="Z47" i="18"/>
  <c r="Y47" i="18"/>
  <c r="X47" i="18"/>
  <c r="BP47" i="18" s="1"/>
  <c r="U47" i="18"/>
  <c r="T47" i="18"/>
  <c r="S47" i="18"/>
  <c r="R47" i="18"/>
  <c r="Q47" i="18"/>
  <c r="P47" i="18"/>
  <c r="O47" i="18"/>
  <c r="N47" i="18"/>
  <c r="M47" i="18"/>
  <c r="BE47" i="18" s="1"/>
  <c r="BP46" i="18"/>
  <c r="BF46" i="18"/>
  <c r="BG46" i="18" s="1"/>
  <c r="BE46" i="18"/>
  <c r="AQ46" i="18"/>
  <c r="AP46" i="18"/>
  <c r="AO46" i="18"/>
  <c r="AN46" i="18"/>
  <c r="AM46" i="18"/>
  <c r="AL46" i="18"/>
  <c r="AK46" i="18"/>
  <c r="AJ46" i="18"/>
  <c r="AI46" i="18"/>
  <c r="CA46" i="18" s="1"/>
  <c r="AF46" i="18"/>
  <c r="AE46" i="18"/>
  <c r="AD46" i="18"/>
  <c r="AC46" i="18"/>
  <c r="AB46" i="18"/>
  <c r="AA46" i="18"/>
  <c r="Z46" i="18"/>
  <c r="Y46" i="18"/>
  <c r="X46" i="18"/>
  <c r="U46" i="18"/>
  <c r="T46" i="18"/>
  <c r="S46" i="18"/>
  <c r="R46" i="18"/>
  <c r="Q46" i="18"/>
  <c r="P46" i="18"/>
  <c r="O46" i="18"/>
  <c r="N46" i="18"/>
  <c r="M46" i="18"/>
  <c r="BP45" i="18"/>
  <c r="BQ45" i="18" s="1"/>
  <c r="BE45" i="18"/>
  <c r="AQ45" i="18"/>
  <c r="AP45" i="18"/>
  <c r="AO45" i="18"/>
  <c r="AN45" i="18"/>
  <c r="AM45" i="18"/>
  <c r="AL45" i="18"/>
  <c r="AK45" i="18"/>
  <c r="AJ45" i="18"/>
  <c r="AI45" i="18"/>
  <c r="CA45" i="18" s="1"/>
  <c r="AF45" i="18"/>
  <c r="AE45" i="18"/>
  <c r="AD45" i="18"/>
  <c r="AC45" i="18"/>
  <c r="AB45" i="18"/>
  <c r="AA45" i="18"/>
  <c r="Z45" i="18"/>
  <c r="Y45" i="18"/>
  <c r="X45" i="18"/>
  <c r="U45" i="18"/>
  <c r="T45" i="18"/>
  <c r="S45" i="18"/>
  <c r="R45" i="18"/>
  <c r="Q45" i="18"/>
  <c r="P45" i="18"/>
  <c r="O45" i="18"/>
  <c r="N45" i="18"/>
  <c r="M45" i="18"/>
  <c r="BE44" i="18"/>
  <c r="BF44" i="18" s="1"/>
  <c r="AQ44" i="18"/>
  <c r="AP44" i="18"/>
  <c r="AO44" i="18"/>
  <c r="AN44" i="18"/>
  <c r="AM44" i="18"/>
  <c r="AL44" i="18"/>
  <c r="AK44" i="18"/>
  <c r="AJ44" i="18"/>
  <c r="AI44" i="18"/>
  <c r="CA44" i="18" s="1"/>
  <c r="AF44" i="18"/>
  <c r="AE44" i="18"/>
  <c r="AD44" i="18"/>
  <c r="AC44" i="18"/>
  <c r="AB44" i="18"/>
  <c r="AA44" i="18"/>
  <c r="Z44" i="18"/>
  <c r="Y44" i="18"/>
  <c r="X44" i="18"/>
  <c r="BP44" i="18" s="1"/>
  <c r="U44" i="18"/>
  <c r="T44" i="18"/>
  <c r="S44" i="18"/>
  <c r="R44" i="18"/>
  <c r="Q44" i="18"/>
  <c r="P44" i="18"/>
  <c r="O44" i="18"/>
  <c r="N44" i="18"/>
  <c r="M44" i="18"/>
  <c r="CB43" i="18"/>
  <c r="CC43" i="18" s="1"/>
  <c r="CA43" i="18"/>
  <c r="BQ43" i="18"/>
  <c r="BP43" i="18"/>
  <c r="BE43" i="18"/>
  <c r="BF43" i="18" s="1"/>
  <c r="AQ43" i="18"/>
  <c r="AP43" i="18"/>
  <c r="AO43" i="18"/>
  <c r="AN43" i="18"/>
  <c r="AM43" i="18"/>
  <c r="AL43" i="18"/>
  <c r="AK43" i="18"/>
  <c r="AJ43" i="18"/>
  <c r="AI43" i="18"/>
  <c r="AF43" i="18"/>
  <c r="AE43" i="18"/>
  <c r="AD43" i="18"/>
  <c r="AC43" i="18"/>
  <c r="AB43" i="18"/>
  <c r="AA43" i="18"/>
  <c r="Z43" i="18"/>
  <c r="Y43" i="18"/>
  <c r="X43" i="18"/>
  <c r="U43" i="18"/>
  <c r="T43" i="18"/>
  <c r="S43" i="18"/>
  <c r="R43" i="18"/>
  <c r="Q43" i="18"/>
  <c r="P43" i="18"/>
  <c r="O43" i="18"/>
  <c r="N43" i="18"/>
  <c r="M43" i="18"/>
  <c r="CA42" i="18"/>
  <c r="CB42" i="18" s="1"/>
  <c r="BP42" i="18"/>
  <c r="BQ42" i="18" s="1"/>
  <c r="BE42" i="18"/>
  <c r="AQ42" i="18"/>
  <c r="AP42" i="18"/>
  <c r="AO42" i="18"/>
  <c r="AN42" i="18"/>
  <c r="AM42" i="18"/>
  <c r="AL42" i="18"/>
  <c r="AK42" i="18"/>
  <c r="AJ42" i="18"/>
  <c r="AI42" i="18"/>
  <c r="AF42" i="18"/>
  <c r="AE42" i="18"/>
  <c r="AD42" i="18"/>
  <c r="AC42" i="18"/>
  <c r="AB42" i="18"/>
  <c r="AA42" i="18"/>
  <c r="Z42" i="18"/>
  <c r="Y42" i="18"/>
  <c r="X42" i="18"/>
  <c r="U42" i="18"/>
  <c r="T42" i="18"/>
  <c r="S42" i="18"/>
  <c r="R42" i="18"/>
  <c r="Q42" i="18"/>
  <c r="P42" i="18"/>
  <c r="O42" i="18"/>
  <c r="N42" i="18"/>
  <c r="M42" i="18"/>
  <c r="CA41" i="18"/>
  <c r="CB41" i="18" s="1"/>
  <c r="AQ41" i="18"/>
  <c r="AP41" i="18"/>
  <c r="AO41" i="18"/>
  <c r="AN41" i="18"/>
  <c r="AM41" i="18"/>
  <c r="AL41" i="18"/>
  <c r="AK41" i="18"/>
  <c r="AJ41" i="18"/>
  <c r="AI41" i="18"/>
  <c r="AF41" i="18"/>
  <c r="AE41" i="18"/>
  <c r="AD41" i="18"/>
  <c r="AC41" i="18"/>
  <c r="AB41" i="18"/>
  <c r="AA41" i="18"/>
  <c r="Z41" i="18"/>
  <c r="Y41" i="18"/>
  <c r="X41" i="18"/>
  <c r="BP41" i="18" s="1"/>
  <c r="U41" i="18"/>
  <c r="T41" i="18"/>
  <c r="S41" i="18"/>
  <c r="R41" i="18"/>
  <c r="Q41" i="18"/>
  <c r="P41" i="18"/>
  <c r="O41" i="18"/>
  <c r="N41" i="18"/>
  <c r="M41" i="18"/>
  <c r="BE41" i="18" s="1"/>
  <c r="CA40" i="18"/>
  <c r="CB40" i="18" s="1"/>
  <c r="AQ40" i="18"/>
  <c r="AP40" i="18"/>
  <c r="AO40" i="18"/>
  <c r="AN40" i="18"/>
  <c r="AM40" i="18"/>
  <c r="AL40" i="18"/>
  <c r="AK40" i="18"/>
  <c r="AJ40" i="18"/>
  <c r="AI40" i="18"/>
  <c r="AF40" i="18"/>
  <c r="AE40" i="18"/>
  <c r="AD40" i="18"/>
  <c r="AC40" i="18"/>
  <c r="AB40" i="18"/>
  <c r="AA40" i="18"/>
  <c r="Z40" i="18"/>
  <c r="Y40" i="18"/>
  <c r="X40" i="18"/>
  <c r="BP40" i="18" s="1"/>
  <c r="U40" i="18"/>
  <c r="T40" i="18"/>
  <c r="S40" i="18"/>
  <c r="R40" i="18"/>
  <c r="Q40" i="18"/>
  <c r="P40" i="18"/>
  <c r="O40" i="18"/>
  <c r="N40" i="18"/>
  <c r="M40" i="18"/>
  <c r="BE40" i="18" s="1"/>
  <c r="BF40" i="18" s="1"/>
  <c r="BG40" i="18" s="1"/>
  <c r="CA39" i="18"/>
  <c r="AQ39" i="18"/>
  <c r="AP39" i="18"/>
  <c r="AO39" i="18"/>
  <c r="AN39" i="18"/>
  <c r="AM39" i="18"/>
  <c r="AL39" i="18"/>
  <c r="AK39" i="18"/>
  <c r="AJ39" i="18"/>
  <c r="AI39" i="18"/>
  <c r="AF39" i="18"/>
  <c r="AE39" i="18"/>
  <c r="AD39" i="18"/>
  <c r="AC39" i="18"/>
  <c r="AB39" i="18"/>
  <c r="AA39" i="18"/>
  <c r="Z39" i="18"/>
  <c r="Y39" i="18"/>
  <c r="X39" i="18"/>
  <c r="BP39" i="18" s="1"/>
  <c r="U39" i="18"/>
  <c r="T39" i="18"/>
  <c r="S39" i="18"/>
  <c r="R39" i="18"/>
  <c r="Q39" i="18"/>
  <c r="P39" i="18"/>
  <c r="O39" i="18"/>
  <c r="N39" i="18"/>
  <c r="M39" i="18"/>
  <c r="BE39" i="18" s="1"/>
  <c r="BP38" i="18"/>
  <c r="BF38" i="18"/>
  <c r="BG38" i="18" s="1"/>
  <c r="BE38" i="18"/>
  <c r="AQ38" i="18"/>
  <c r="AP38" i="18"/>
  <c r="AO38" i="18"/>
  <c r="AN38" i="18"/>
  <c r="AM38" i="18"/>
  <c r="AL38" i="18"/>
  <c r="AK38" i="18"/>
  <c r="AJ38" i="18"/>
  <c r="AI38" i="18"/>
  <c r="CA38" i="18" s="1"/>
  <c r="AF38" i="18"/>
  <c r="AE38" i="18"/>
  <c r="AD38" i="18"/>
  <c r="AC38" i="18"/>
  <c r="AB38" i="18"/>
  <c r="AA38" i="18"/>
  <c r="Z38" i="18"/>
  <c r="Y38" i="18"/>
  <c r="X38" i="18"/>
  <c r="U38" i="18"/>
  <c r="T38" i="18"/>
  <c r="S38" i="18"/>
  <c r="R38" i="18"/>
  <c r="Q38" i="18"/>
  <c r="P38" i="18"/>
  <c r="O38" i="18"/>
  <c r="N38" i="18"/>
  <c r="M38" i="18"/>
  <c r="BP37" i="18"/>
  <c r="BQ37" i="18" s="1"/>
  <c r="BE37" i="18"/>
  <c r="AQ37" i="18"/>
  <c r="AP37" i="18"/>
  <c r="AO37" i="18"/>
  <c r="AN37" i="18"/>
  <c r="AM37" i="18"/>
  <c r="AL37" i="18"/>
  <c r="AK37" i="18"/>
  <c r="AJ37" i="18"/>
  <c r="AI37" i="18"/>
  <c r="CA37" i="18" s="1"/>
  <c r="AF37" i="18"/>
  <c r="AE37" i="18"/>
  <c r="AD37" i="18"/>
  <c r="AC37" i="18"/>
  <c r="AB37" i="18"/>
  <c r="AA37" i="18"/>
  <c r="Z37" i="18"/>
  <c r="Y37" i="18"/>
  <c r="X37" i="18"/>
  <c r="U37" i="18"/>
  <c r="T37" i="18"/>
  <c r="S37" i="18"/>
  <c r="R37" i="18"/>
  <c r="Q37" i="18"/>
  <c r="P37" i="18"/>
  <c r="O37" i="18"/>
  <c r="N37" i="18"/>
  <c r="M37" i="18"/>
  <c r="BE36" i="18"/>
  <c r="BF36" i="18" s="1"/>
  <c r="AQ36" i="18"/>
  <c r="AP36" i="18"/>
  <c r="AO36" i="18"/>
  <c r="AN36" i="18"/>
  <c r="AM36" i="18"/>
  <c r="AL36" i="18"/>
  <c r="AK36" i="18"/>
  <c r="AJ36" i="18"/>
  <c r="AI36" i="18"/>
  <c r="CA36" i="18" s="1"/>
  <c r="AF36" i="18"/>
  <c r="AE36" i="18"/>
  <c r="AD36" i="18"/>
  <c r="AC36" i="18"/>
  <c r="AB36" i="18"/>
  <c r="AA36" i="18"/>
  <c r="Z36" i="18"/>
  <c r="Y36" i="18"/>
  <c r="X36" i="18"/>
  <c r="BP36" i="18" s="1"/>
  <c r="U36" i="18"/>
  <c r="T36" i="18"/>
  <c r="S36" i="18"/>
  <c r="R36" i="18"/>
  <c r="Q36" i="18"/>
  <c r="P36" i="18"/>
  <c r="O36" i="18"/>
  <c r="N36" i="18"/>
  <c r="M36" i="18"/>
  <c r="CB35" i="18"/>
  <c r="CC35" i="18" s="1"/>
  <c r="CA35" i="18"/>
  <c r="BQ35" i="18"/>
  <c r="BP35" i="18"/>
  <c r="BE35" i="18"/>
  <c r="BF35" i="18" s="1"/>
  <c r="AQ35" i="18"/>
  <c r="AP35" i="18"/>
  <c r="AO35" i="18"/>
  <c r="AN35" i="18"/>
  <c r="AM35" i="18"/>
  <c r="AL35" i="18"/>
  <c r="AK35" i="18"/>
  <c r="AJ35" i="18"/>
  <c r="AI35" i="18"/>
  <c r="AF35" i="18"/>
  <c r="AE35" i="18"/>
  <c r="AD35" i="18"/>
  <c r="AC35" i="18"/>
  <c r="AB35" i="18"/>
  <c r="AA35" i="18"/>
  <c r="Z35" i="18"/>
  <c r="Y35" i="18"/>
  <c r="X35" i="18"/>
  <c r="U35" i="18"/>
  <c r="T35" i="18"/>
  <c r="S35" i="18"/>
  <c r="R35" i="18"/>
  <c r="Q35" i="18"/>
  <c r="P35" i="18"/>
  <c r="O35" i="18"/>
  <c r="N35" i="18"/>
  <c r="M35" i="18"/>
  <c r="CA34" i="18"/>
  <c r="BP34" i="18"/>
  <c r="BE34" i="18"/>
  <c r="AQ34" i="18"/>
  <c r="AP34" i="18"/>
  <c r="AO34" i="18"/>
  <c r="AN34" i="18"/>
  <c r="AM34" i="18"/>
  <c r="AL34" i="18"/>
  <c r="AK34" i="18"/>
  <c r="AJ34" i="18"/>
  <c r="AI34" i="18"/>
  <c r="AF34" i="18"/>
  <c r="AE34" i="18"/>
  <c r="AD34" i="18"/>
  <c r="AC34" i="18"/>
  <c r="AB34" i="18"/>
  <c r="AA34" i="18"/>
  <c r="Z34" i="18"/>
  <c r="Y34" i="18"/>
  <c r="X34" i="18"/>
  <c r="U34" i="18"/>
  <c r="T34" i="18"/>
  <c r="S34" i="18"/>
  <c r="R34" i="18"/>
  <c r="Q34" i="18"/>
  <c r="P34" i="18"/>
  <c r="O34" i="18"/>
  <c r="N34" i="18"/>
  <c r="M34" i="18"/>
  <c r="CA33" i="18"/>
  <c r="CB33" i="18" s="1"/>
  <c r="BS33" i="18"/>
  <c r="AQ33" i="18"/>
  <c r="AP33" i="18"/>
  <c r="AO33" i="18"/>
  <c r="AN33" i="18"/>
  <c r="AM33" i="18"/>
  <c r="AL33" i="18"/>
  <c r="AK33" i="18"/>
  <c r="AJ33" i="18"/>
  <c r="AI33" i="18"/>
  <c r="AF33" i="18"/>
  <c r="AE33" i="18"/>
  <c r="AD33" i="18"/>
  <c r="AC33" i="18"/>
  <c r="AB33" i="18"/>
  <c r="AA33" i="18"/>
  <c r="Z33" i="18"/>
  <c r="Y33" i="18"/>
  <c r="X33" i="18"/>
  <c r="BP33" i="18" s="1"/>
  <c r="BQ33" i="18" s="1"/>
  <c r="BR33" i="18" s="1"/>
  <c r="U33" i="18"/>
  <c r="T33" i="18"/>
  <c r="S33" i="18"/>
  <c r="R33" i="18"/>
  <c r="Q33" i="18"/>
  <c r="P33" i="18"/>
  <c r="O33" i="18"/>
  <c r="N33" i="18"/>
  <c r="M33" i="18"/>
  <c r="BE33" i="18" s="1"/>
  <c r="CA32" i="18"/>
  <c r="BG32" i="18"/>
  <c r="AQ32" i="18"/>
  <c r="AP32" i="18"/>
  <c r="AO32" i="18"/>
  <c r="AN32" i="18"/>
  <c r="AM32" i="18"/>
  <c r="AL32" i="18"/>
  <c r="AK32" i="18"/>
  <c r="AJ32" i="18"/>
  <c r="AI32" i="18"/>
  <c r="AF32" i="18"/>
  <c r="AE32" i="18"/>
  <c r="AD32" i="18"/>
  <c r="AC32" i="18"/>
  <c r="AB32" i="18"/>
  <c r="AA32" i="18"/>
  <c r="Z32" i="18"/>
  <c r="Y32" i="18"/>
  <c r="X32" i="18"/>
  <c r="BP32" i="18" s="1"/>
  <c r="U32" i="18"/>
  <c r="T32" i="18"/>
  <c r="S32" i="18"/>
  <c r="R32" i="18"/>
  <c r="Q32" i="18"/>
  <c r="P32" i="18"/>
  <c r="O32" i="18"/>
  <c r="N32" i="18"/>
  <c r="M32" i="18"/>
  <c r="BE32" i="18" s="1"/>
  <c r="BF32" i="18" s="1"/>
  <c r="CA31" i="18"/>
  <c r="AQ31" i="18"/>
  <c r="AP31" i="18"/>
  <c r="AO31" i="18"/>
  <c r="AN31" i="18"/>
  <c r="AM31" i="18"/>
  <c r="AL31" i="18"/>
  <c r="AK31" i="18"/>
  <c r="AJ31" i="18"/>
  <c r="AI31" i="18"/>
  <c r="AF31" i="18"/>
  <c r="AE31" i="18"/>
  <c r="AD31" i="18"/>
  <c r="AC31" i="18"/>
  <c r="AB31" i="18"/>
  <c r="AA31" i="18"/>
  <c r="Z31" i="18"/>
  <c r="Y31" i="18"/>
  <c r="X31" i="18"/>
  <c r="BP31" i="18" s="1"/>
  <c r="U31" i="18"/>
  <c r="T31" i="18"/>
  <c r="S31" i="18"/>
  <c r="R31" i="18"/>
  <c r="Q31" i="18"/>
  <c r="P31" i="18"/>
  <c r="O31" i="18"/>
  <c r="N31" i="18"/>
  <c r="M31" i="18"/>
  <c r="BE31" i="18" s="1"/>
  <c r="BP30" i="18"/>
  <c r="BF30" i="18"/>
  <c r="BE30" i="18"/>
  <c r="AQ30" i="18"/>
  <c r="AP30" i="18"/>
  <c r="AO30" i="18"/>
  <c r="AN30" i="18"/>
  <c r="AM30" i="18"/>
  <c r="AL30" i="18"/>
  <c r="AK30" i="18"/>
  <c r="AJ30" i="18"/>
  <c r="AI30" i="18"/>
  <c r="CA30" i="18" s="1"/>
  <c r="AF30" i="18"/>
  <c r="AE30" i="18"/>
  <c r="AD30" i="18"/>
  <c r="AC30" i="18"/>
  <c r="AB30" i="18"/>
  <c r="AA30" i="18"/>
  <c r="Z30" i="18"/>
  <c r="Y30" i="18"/>
  <c r="X30" i="18"/>
  <c r="U30" i="18"/>
  <c r="T30" i="18"/>
  <c r="S30" i="18"/>
  <c r="R30" i="18"/>
  <c r="Q30" i="18"/>
  <c r="P30" i="18"/>
  <c r="O30" i="18"/>
  <c r="N30" i="18"/>
  <c r="M30" i="18"/>
  <c r="BP29" i="18"/>
  <c r="BQ29" i="18" s="1"/>
  <c r="BE29" i="18"/>
  <c r="AQ29" i="18"/>
  <c r="AP29" i="18"/>
  <c r="AO29" i="18"/>
  <c r="AN29" i="18"/>
  <c r="AM29" i="18"/>
  <c r="AL29" i="18"/>
  <c r="AK29" i="18"/>
  <c r="AJ29" i="18"/>
  <c r="AI29" i="18"/>
  <c r="CA29" i="18" s="1"/>
  <c r="AF29" i="18"/>
  <c r="AE29" i="18"/>
  <c r="AD29" i="18"/>
  <c r="AC29" i="18"/>
  <c r="AB29" i="18"/>
  <c r="AA29" i="18"/>
  <c r="Z29" i="18"/>
  <c r="Y29" i="18"/>
  <c r="X29" i="18"/>
  <c r="U29" i="18"/>
  <c r="T29" i="18"/>
  <c r="S29" i="18"/>
  <c r="R29" i="18"/>
  <c r="Q29" i="18"/>
  <c r="P29" i="18"/>
  <c r="O29" i="18"/>
  <c r="N29" i="18"/>
  <c r="M29" i="18"/>
  <c r="CB28" i="18"/>
  <c r="BQ28" i="18"/>
  <c r="BE28" i="18"/>
  <c r="BF28" i="18" s="1"/>
  <c r="AQ28" i="18"/>
  <c r="AP28" i="18"/>
  <c r="AO28" i="18"/>
  <c r="AN28" i="18"/>
  <c r="AM28" i="18"/>
  <c r="AL28" i="18"/>
  <c r="AK28" i="18"/>
  <c r="AJ28" i="18"/>
  <c r="AI28" i="18"/>
  <c r="CA28" i="18" s="1"/>
  <c r="AF28" i="18"/>
  <c r="AE28" i="18"/>
  <c r="AD28" i="18"/>
  <c r="AC28" i="18"/>
  <c r="AB28" i="18"/>
  <c r="AA28" i="18"/>
  <c r="Z28" i="18"/>
  <c r="Y28" i="18"/>
  <c r="X28" i="18"/>
  <c r="BP28" i="18" s="1"/>
  <c r="U28" i="18"/>
  <c r="T28" i="18"/>
  <c r="S28" i="18"/>
  <c r="R28" i="18"/>
  <c r="Q28" i="18"/>
  <c r="P28" i="18"/>
  <c r="O28" i="18"/>
  <c r="N28" i="18"/>
  <c r="M28" i="18"/>
  <c r="CB27" i="18"/>
  <c r="CC27" i="18" s="1"/>
  <c r="CA27" i="18"/>
  <c r="BP27" i="18"/>
  <c r="BE27" i="18"/>
  <c r="AQ27" i="18"/>
  <c r="AP27" i="18"/>
  <c r="AO27" i="18"/>
  <c r="AN27" i="18"/>
  <c r="AM27" i="18"/>
  <c r="AL27" i="18"/>
  <c r="AK27" i="18"/>
  <c r="AJ27" i="18"/>
  <c r="AI27" i="18"/>
  <c r="AF27" i="18"/>
  <c r="AE27" i="18"/>
  <c r="AD27" i="18"/>
  <c r="AC27" i="18"/>
  <c r="AB27" i="18"/>
  <c r="AA27" i="18"/>
  <c r="Z27" i="18"/>
  <c r="Y27" i="18"/>
  <c r="X27" i="18"/>
  <c r="U27" i="18"/>
  <c r="T27" i="18"/>
  <c r="S27" i="18"/>
  <c r="R27" i="18"/>
  <c r="Q27" i="18"/>
  <c r="P27" i="18"/>
  <c r="O27" i="18"/>
  <c r="N27" i="18"/>
  <c r="M27" i="18"/>
  <c r="CA26" i="18"/>
  <c r="BP26" i="18"/>
  <c r="BE26" i="18"/>
  <c r="AQ26" i="18"/>
  <c r="AP26" i="18"/>
  <c r="AO26" i="18"/>
  <c r="AN26" i="18"/>
  <c r="AM26" i="18"/>
  <c r="AL26" i="18"/>
  <c r="AK26" i="18"/>
  <c r="AJ26" i="18"/>
  <c r="AI26" i="18"/>
  <c r="AF26" i="18"/>
  <c r="AE26" i="18"/>
  <c r="AD26" i="18"/>
  <c r="AC26" i="18"/>
  <c r="AB26" i="18"/>
  <c r="AA26" i="18"/>
  <c r="Z26" i="18"/>
  <c r="Y26" i="18"/>
  <c r="X26" i="18"/>
  <c r="U26" i="18"/>
  <c r="T26" i="18"/>
  <c r="S26" i="18"/>
  <c r="R26" i="18"/>
  <c r="Q26" i="18"/>
  <c r="P26" i="18"/>
  <c r="O26" i="18"/>
  <c r="N26" i="18"/>
  <c r="M26" i="18"/>
  <c r="CA25" i="18"/>
  <c r="CB25" i="18" s="1"/>
  <c r="BS25" i="18"/>
  <c r="AQ25" i="18"/>
  <c r="AP25" i="18"/>
  <c r="AO25" i="18"/>
  <c r="AN25" i="18"/>
  <c r="AM25" i="18"/>
  <c r="AL25" i="18"/>
  <c r="AK25" i="18"/>
  <c r="AJ25" i="18"/>
  <c r="AI25" i="18"/>
  <c r="AF25" i="18"/>
  <c r="AE25" i="18"/>
  <c r="AD25" i="18"/>
  <c r="AC25" i="18"/>
  <c r="AB25" i="18"/>
  <c r="AA25" i="18"/>
  <c r="Z25" i="18"/>
  <c r="Y25" i="18"/>
  <c r="X25" i="18"/>
  <c r="BP25" i="18" s="1"/>
  <c r="BQ25" i="18" s="1"/>
  <c r="BR25" i="18" s="1"/>
  <c r="U25" i="18"/>
  <c r="T25" i="18"/>
  <c r="S25" i="18"/>
  <c r="R25" i="18"/>
  <c r="Q25" i="18"/>
  <c r="P25" i="18"/>
  <c r="O25" i="18"/>
  <c r="N25" i="18"/>
  <c r="M25" i="18"/>
  <c r="BE25" i="18" s="1"/>
  <c r="CA24" i="18"/>
  <c r="BG24" i="18"/>
  <c r="AQ24" i="18"/>
  <c r="AP24" i="18"/>
  <c r="AO24" i="18"/>
  <c r="AN24" i="18"/>
  <c r="AM24" i="18"/>
  <c r="AL24" i="18"/>
  <c r="AK24" i="18"/>
  <c r="AJ24" i="18"/>
  <c r="AI24" i="18"/>
  <c r="AF24" i="18"/>
  <c r="AE24" i="18"/>
  <c r="AD24" i="18"/>
  <c r="AC24" i="18"/>
  <c r="AB24" i="18"/>
  <c r="AA24" i="18"/>
  <c r="Z24" i="18"/>
  <c r="Y24" i="18"/>
  <c r="X24" i="18"/>
  <c r="BP24" i="18" s="1"/>
  <c r="U24" i="18"/>
  <c r="T24" i="18"/>
  <c r="S24" i="18"/>
  <c r="R24" i="18"/>
  <c r="Q24" i="18"/>
  <c r="P24" i="18"/>
  <c r="O24" i="18"/>
  <c r="N24" i="18"/>
  <c r="M24" i="18"/>
  <c r="BE24" i="18" s="1"/>
  <c r="BF24" i="18" s="1"/>
  <c r="CA23" i="18"/>
  <c r="AQ23" i="18"/>
  <c r="AP23" i="18"/>
  <c r="AO23" i="18"/>
  <c r="AN23" i="18"/>
  <c r="AM23" i="18"/>
  <c r="AL23" i="18"/>
  <c r="AK23" i="18"/>
  <c r="AJ23" i="18"/>
  <c r="AI23" i="18"/>
  <c r="AF23" i="18"/>
  <c r="AE23" i="18"/>
  <c r="AD23" i="18"/>
  <c r="AC23" i="18"/>
  <c r="AB23" i="18"/>
  <c r="AA23" i="18"/>
  <c r="Z23" i="18"/>
  <c r="Y23" i="18"/>
  <c r="X23" i="18"/>
  <c r="BP23" i="18" s="1"/>
  <c r="U23" i="18"/>
  <c r="T23" i="18"/>
  <c r="S23" i="18"/>
  <c r="R23" i="18"/>
  <c r="Q23" i="18"/>
  <c r="P23" i="18"/>
  <c r="O23" i="18"/>
  <c r="N23" i="18"/>
  <c r="M23" i="18"/>
  <c r="BE23" i="18" s="1"/>
  <c r="BF23" i="18" s="1"/>
  <c r="BP22" i="18"/>
  <c r="BF22" i="18"/>
  <c r="BG22" i="18" s="1"/>
  <c r="BE22" i="18"/>
  <c r="AQ22" i="18"/>
  <c r="AP22" i="18"/>
  <c r="AO22" i="18"/>
  <c r="AN22" i="18"/>
  <c r="AM22" i="18"/>
  <c r="AL22" i="18"/>
  <c r="AK22" i="18"/>
  <c r="AJ22" i="18"/>
  <c r="AI22" i="18"/>
  <c r="CA22" i="18" s="1"/>
  <c r="AF22" i="18"/>
  <c r="AE22" i="18"/>
  <c r="AD22" i="18"/>
  <c r="AC22" i="18"/>
  <c r="AB22" i="18"/>
  <c r="AA22" i="18"/>
  <c r="Z22" i="18"/>
  <c r="Y22" i="18"/>
  <c r="X22" i="18"/>
  <c r="U22" i="18"/>
  <c r="T22" i="18"/>
  <c r="S22" i="18"/>
  <c r="R22" i="18"/>
  <c r="Q22" i="18"/>
  <c r="P22" i="18"/>
  <c r="O22" i="18"/>
  <c r="N22" i="18"/>
  <c r="M22" i="18"/>
  <c r="BP21" i="18"/>
  <c r="BQ21" i="18" s="1"/>
  <c r="BE21" i="18"/>
  <c r="AQ21" i="18"/>
  <c r="AP21" i="18"/>
  <c r="AO21" i="18"/>
  <c r="AN21" i="18"/>
  <c r="AM21" i="18"/>
  <c r="AL21" i="18"/>
  <c r="AK21" i="18"/>
  <c r="AJ21" i="18"/>
  <c r="AI21" i="18"/>
  <c r="CA21" i="18" s="1"/>
  <c r="AF21" i="18"/>
  <c r="AE21" i="18"/>
  <c r="AD21" i="18"/>
  <c r="AC21" i="18"/>
  <c r="AB21" i="18"/>
  <c r="AA21" i="18"/>
  <c r="Z21" i="18"/>
  <c r="Y21" i="18"/>
  <c r="X21" i="18"/>
  <c r="U21" i="18"/>
  <c r="T21" i="18"/>
  <c r="S21" i="18"/>
  <c r="R21" i="18"/>
  <c r="Q21" i="18"/>
  <c r="P21" i="18"/>
  <c r="O21" i="18"/>
  <c r="N21" i="18"/>
  <c r="M21" i="18"/>
  <c r="BE20" i="18"/>
  <c r="BF20" i="18" s="1"/>
  <c r="AQ20" i="18"/>
  <c r="AP20" i="18"/>
  <c r="AO20" i="18"/>
  <c r="AN20" i="18"/>
  <c r="AM20" i="18"/>
  <c r="AL20" i="18"/>
  <c r="AK20" i="18"/>
  <c r="AJ20" i="18"/>
  <c r="AI20" i="18"/>
  <c r="CA20" i="18" s="1"/>
  <c r="CB20" i="18" s="1"/>
  <c r="AF20" i="18"/>
  <c r="AE20" i="18"/>
  <c r="AD20" i="18"/>
  <c r="AC20" i="18"/>
  <c r="AB20" i="18"/>
  <c r="AA20" i="18"/>
  <c r="Z20" i="18"/>
  <c r="Y20" i="18"/>
  <c r="X20" i="18"/>
  <c r="BP20" i="18" s="1"/>
  <c r="U20" i="18"/>
  <c r="T20" i="18"/>
  <c r="S20" i="18"/>
  <c r="R20" i="18"/>
  <c r="Q20" i="18"/>
  <c r="P20" i="18"/>
  <c r="O20" i="18"/>
  <c r="N20" i="18"/>
  <c r="M20" i="18"/>
  <c r="CB19" i="18"/>
  <c r="CA19" i="18"/>
  <c r="BQ19" i="18"/>
  <c r="BP19" i="18"/>
  <c r="BE19" i="18"/>
  <c r="AQ19" i="18"/>
  <c r="AP19" i="18"/>
  <c r="AO19" i="18"/>
  <c r="AN19" i="18"/>
  <c r="AM19" i="18"/>
  <c r="AL19" i="18"/>
  <c r="AK19" i="18"/>
  <c r="AJ19" i="18"/>
  <c r="AI19" i="18"/>
  <c r="AF19" i="18"/>
  <c r="AE19" i="18"/>
  <c r="AD19" i="18"/>
  <c r="AC19" i="18"/>
  <c r="AC3" i="18" s="1"/>
  <c r="AB19" i="18"/>
  <c r="AA19" i="18"/>
  <c r="Z19" i="18"/>
  <c r="Y19" i="18"/>
  <c r="X19" i="18"/>
  <c r="U19" i="18"/>
  <c r="T19" i="18"/>
  <c r="S19" i="18"/>
  <c r="R19" i="18"/>
  <c r="Q19" i="18"/>
  <c r="P19" i="18"/>
  <c r="O19" i="18"/>
  <c r="N19" i="18"/>
  <c r="M19" i="18"/>
  <c r="CA18" i="18"/>
  <c r="CB18" i="18" s="1"/>
  <c r="CC18" i="18" s="1"/>
  <c r="BP18" i="18"/>
  <c r="BE18" i="18"/>
  <c r="AQ18" i="18"/>
  <c r="AP18" i="18"/>
  <c r="AO18" i="18"/>
  <c r="AN18" i="18"/>
  <c r="AM18" i="18"/>
  <c r="AL18" i="18"/>
  <c r="AK18" i="18"/>
  <c r="AJ18" i="18"/>
  <c r="AI18" i="18"/>
  <c r="AF18" i="18"/>
  <c r="AE18" i="18"/>
  <c r="AD18" i="18"/>
  <c r="AC18" i="18"/>
  <c r="AB18" i="18"/>
  <c r="AA18" i="18"/>
  <c r="Z18" i="18"/>
  <c r="Y18" i="18"/>
  <c r="X18" i="18"/>
  <c r="U18" i="18"/>
  <c r="T18" i="18"/>
  <c r="S18" i="18"/>
  <c r="R18" i="18"/>
  <c r="Q18" i="18"/>
  <c r="P18" i="18"/>
  <c r="O18" i="18"/>
  <c r="N18" i="18"/>
  <c r="M18" i="18"/>
  <c r="CA17" i="18"/>
  <c r="CB17" i="18" s="1"/>
  <c r="AQ17" i="18"/>
  <c r="AP17" i="18"/>
  <c r="AO17" i="18"/>
  <c r="AN17" i="18"/>
  <c r="AM17" i="18"/>
  <c r="AL17" i="18"/>
  <c r="AK17" i="18"/>
  <c r="AJ17" i="18"/>
  <c r="AI17" i="18"/>
  <c r="AF17" i="18"/>
  <c r="AE17" i="18"/>
  <c r="AD17" i="18"/>
  <c r="AC17" i="18"/>
  <c r="AB17" i="18"/>
  <c r="AA17" i="18"/>
  <c r="Z17" i="18"/>
  <c r="Y17" i="18"/>
  <c r="X17" i="18"/>
  <c r="BP17" i="18" s="1"/>
  <c r="BQ17" i="18" s="1"/>
  <c r="BR17" i="18" s="1"/>
  <c r="U17" i="18"/>
  <c r="T17" i="18"/>
  <c r="S17" i="18"/>
  <c r="R17" i="18"/>
  <c r="Q17" i="18"/>
  <c r="P17" i="18"/>
  <c r="O17" i="18"/>
  <c r="N17" i="18"/>
  <c r="M17" i="18"/>
  <c r="BE17" i="18" s="1"/>
  <c r="CA16" i="18"/>
  <c r="BG16" i="18"/>
  <c r="AQ16" i="18"/>
  <c r="AP16" i="18"/>
  <c r="AO16" i="18"/>
  <c r="AN16" i="18"/>
  <c r="AM16" i="18"/>
  <c r="AL16" i="18"/>
  <c r="AK16" i="18"/>
  <c r="AJ16" i="18"/>
  <c r="AI16" i="18"/>
  <c r="AF16" i="18"/>
  <c r="AE16" i="18"/>
  <c r="AD16" i="18"/>
  <c r="AC16" i="18"/>
  <c r="AB16" i="18"/>
  <c r="AA16" i="18"/>
  <c r="Z16" i="18"/>
  <c r="Y16" i="18"/>
  <c r="X16" i="18"/>
  <c r="BP16" i="18" s="1"/>
  <c r="U16" i="18"/>
  <c r="T16" i="18"/>
  <c r="S16" i="18"/>
  <c r="R16" i="18"/>
  <c r="Q16" i="18"/>
  <c r="P16" i="18"/>
  <c r="O16" i="18"/>
  <c r="N16" i="18"/>
  <c r="M16" i="18"/>
  <c r="BE16" i="18" s="1"/>
  <c r="BF16" i="18" s="1"/>
  <c r="CA15" i="18"/>
  <c r="BF15" i="18"/>
  <c r="AQ15" i="18"/>
  <c r="AP15" i="18"/>
  <c r="AO15" i="18"/>
  <c r="AN15" i="18"/>
  <c r="AM15" i="18"/>
  <c r="AL15" i="18"/>
  <c r="AK15" i="18"/>
  <c r="AJ15" i="18"/>
  <c r="AI15" i="18"/>
  <c r="AF15" i="18"/>
  <c r="AE15" i="18"/>
  <c r="AD15" i="18"/>
  <c r="AC15" i="18"/>
  <c r="AB15" i="18"/>
  <c r="AA15" i="18"/>
  <c r="Z15" i="18"/>
  <c r="Y15" i="18"/>
  <c r="X15" i="18"/>
  <c r="BP15" i="18" s="1"/>
  <c r="U15" i="18"/>
  <c r="T15" i="18"/>
  <c r="S15" i="18"/>
  <c r="R15" i="18"/>
  <c r="Q15" i="18"/>
  <c r="P15" i="18"/>
  <c r="O15" i="18"/>
  <c r="N15" i="18"/>
  <c r="M15" i="18"/>
  <c r="BE15" i="18" s="1"/>
  <c r="CA14" i="18"/>
  <c r="CB14" i="18" s="1"/>
  <c r="BP14" i="18"/>
  <c r="AQ14" i="18"/>
  <c r="AP14" i="18"/>
  <c r="AO14" i="18"/>
  <c r="AN14" i="18"/>
  <c r="AM14" i="18"/>
  <c r="AL14" i="18"/>
  <c r="AK14" i="18"/>
  <c r="AJ14" i="18"/>
  <c r="AI14" i="18"/>
  <c r="AF14" i="18"/>
  <c r="AE14" i="18"/>
  <c r="AD14" i="18"/>
  <c r="AC14" i="18"/>
  <c r="AB14" i="18"/>
  <c r="AA14" i="18"/>
  <c r="Z14" i="18"/>
  <c r="Y14" i="18"/>
  <c r="X14" i="18"/>
  <c r="U14" i="18"/>
  <c r="T14" i="18"/>
  <c r="S14" i="18"/>
  <c r="R14" i="18"/>
  <c r="Q14" i="18"/>
  <c r="P14" i="18"/>
  <c r="O14" i="18"/>
  <c r="N14" i="18"/>
  <c r="M14" i="18"/>
  <c r="BE14" i="18" s="1"/>
  <c r="CA13" i="18"/>
  <c r="CB13" i="18" s="1"/>
  <c r="CC13" i="18" s="1"/>
  <c r="BP13" i="18"/>
  <c r="BE13" i="18"/>
  <c r="AQ13" i="18"/>
  <c r="AP13" i="18"/>
  <c r="AO13" i="18"/>
  <c r="AN13" i="18"/>
  <c r="AM13" i="18"/>
  <c r="AL13" i="18"/>
  <c r="AK13" i="18"/>
  <c r="AJ13" i="18"/>
  <c r="AI13" i="18"/>
  <c r="AF13" i="18"/>
  <c r="AE13" i="18"/>
  <c r="AD13" i="18"/>
  <c r="AC13" i="18"/>
  <c r="AB13" i="18"/>
  <c r="AA13" i="18"/>
  <c r="Z13" i="18"/>
  <c r="Y13" i="18"/>
  <c r="X13" i="18"/>
  <c r="U13" i="18"/>
  <c r="T13" i="18"/>
  <c r="S13" i="18"/>
  <c r="R13" i="18"/>
  <c r="Q13" i="18"/>
  <c r="P13" i="18"/>
  <c r="O13" i="18"/>
  <c r="N13" i="18"/>
  <c r="M13" i="18"/>
  <c r="CA12" i="18"/>
  <c r="CB12" i="18" s="1"/>
  <c r="AQ12" i="18"/>
  <c r="AP12" i="18"/>
  <c r="AO12" i="18"/>
  <c r="AN12" i="18"/>
  <c r="AM12" i="18"/>
  <c r="AL12" i="18"/>
  <c r="AK12" i="18"/>
  <c r="AJ12" i="18"/>
  <c r="AI12" i="18"/>
  <c r="AF12" i="18"/>
  <c r="AE12" i="18"/>
  <c r="AD12" i="18"/>
  <c r="AC12" i="18"/>
  <c r="AB12" i="18"/>
  <c r="AA12" i="18"/>
  <c r="Z12" i="18"/>
  <c r="Y12" i="18"/>
  <c r="X12" i="18"/>
  <c r="BP12" i="18" s="1"/>
  <c r="U12" i="18"/>
  <c r="T12" i="18"/>
  <c r="S12" i="18"/>
  <c r="R12" i="18"/>
  <c r="Q12" i="18"/>
  <c r="P12" i="18"/>
  <c r="O12" i="18"/>
  <c r="N12" i="18"/>
  <c r="M12" i="18"/>
  <c r="BE12" i="18" s="1"/>
  <c r="CA11" i="18"/>
  <c r="BG11" i="18"/>
  <c r="AQ11" i="18"/>
  <c r="AP11" i="18"/>
  <c r="AO11" i="18"/>
  <c r="AN11" i="18"/>
  <c r="AM11" i="18"/>
  <c r="AL11" i="18"/>
  <c r="AK11" i="18"/>
  <c r="AJ11" i="18"/>
  <c r="AI11" i="18"/>
  <c r="AF11" i="18"/>
  <c r="AE11" i="18"/>
  <c r="AD11" i="18"/>
  <c r="AD3" i="18" s="1"/>
  <c r="AC11" i="18"/>
  <c r="AB11" i="18"/>
  <c r="AA11" i="18"/>
  <c r="Z11" i="18"/>
  <c r="Y11" i="18"/>
  <c r="X11" i="18"/>
  <c r="BP11" i="18" s="1"/>
  <c r="U11" i="18"/>
  <c r="T11" i="18"/>
  <c r="S11" i="18"/>
  <c r="R11" i="18"/>
  <c r="Q11" i="18"/>
  <c r="P11" i="18"/>
  <c r="O11" i="18"/>
  <c r="N11" i="18"/>
  <c r="M11" i="18"/>
  <c r="BE11" i="18" s="1"/>
  <c r="BF11" i="18" s="1"/>
  <c r="BP10" i="18"/>
  <c r="BQ10" i="18" s="1"/>
  <c r="AQ10" i="18"/>
  <c r="AP10" i="18"/>
  <c r="AO10" i="18"/>
  <c r="AN10" i="18"/>
  <c r="AM10" i="18"/>
  <c r="AL10" i="18"/>
  <c r="AK10" i="18"/>
  <c r="AJ10" i="18"/>
  <c r="AI10" i="18"/>
  <c r="CA10" i="18" s="1"/>
  <c r="CB10" i="18" s="1"/>
  <c r="AF10" i="18"/>
  <c r="AE10" i="18"/>
  <c r="AD10" i="18"/>
  <c r="AC10" i="18"/>
  <c r="AB10" i="18"/>
  <c r="AA10" i="18"/>
  <c r="Z10" i="18"/>
  <c r="Y10" i="18"/>
  <c r="X10" i="18"/>
  <c r="U10" i="18"/>
  <c r="T10" i="18"/>
  <c r="S10" i="18"/>
  <c r="R10" i="18"/>
  <c r="Q10" i="18"/>
  <c r="P10" i="18"/>
  <c r="O10" i="18"/>
  <c r="N10" i="18"/>
  <c r="M10" i="18"/>
  <c r="BP9" i="18"/>
  <c r="BQ9" i="18" s="1"/>
  <c r="BE9" i="18"/>
  <c r="AQ9" i="18"/>
  <c r="AP9" i="18"/>
  <c r="AO9" i="18"/>
  <c r="AN9" i="18"/>
  <c r="AM9" i="18"/>
  <c r="AL9" i="18"/>
  <c r="AK9" i="18"/>
  <c r="AJ9" i="18"/>
  <c r="AI9" i="18"/>
  <c r="CA9" i="18" s="1"/>
  <c r="AF9" i="18"/>
  <c r="AE9" i="18"/>
  <c r="AD9" i="18"/>
  <c r="AC9" i="18"/>
  <c r="AB9" i="18"/>
  <c r="AA9" i="18"/>
  <c r="Z9" i="18"/>
  <c r="Y9" i="18"/>
  <c r="X9" i="18"/>
  <c r="U9" i="18"/>
  <c r="T9" i="18"/>
  <c r="S9" i="18"/>
  <c r="R9" i="18"/>
  <c r="Q9" i="18"/>
  <c r="P9" i="18"/>
  <c r="O9" i="18"/>
  <c r="N9" i="18"/>
  <c r="M9" i="18"/>
  <c r="BE8" i="18"/>
  <c r="AQ8" i="18"/>
  <c r="AP8" i="18"/>
  <c r="AO8" i="18"/>
  <c r="AN8" i="18"/>
  <c r="AM8" i="18"/>
  <c r="AL8" i="18"/>
  <c r="AK8" i="18"/>
  <c r="AJ8" i="18"/>
  <c r="AI8" i="18"/>
  <c r="CA8" i="18" s="1"/>
  <c r="CB8" i="18" s="1"/>
  <c r="AF8" i="18"/>
  <c r="AE8" i="18"/>
  <c r="AD8" i="18"/>
  <c r="AC8" i="18"/>
  <c r="AB8" i="18"/>
  <c r="AA8" i="18"/>
  <c r="Z8" i="18"/>
  <c r="Y8" i="18"/>
  <c r="X8" i="18"/>
  <c r="BP8" i="18" s="1"/>
  <c r="BQ8" i="18" s="1"/>
  <c r="U8" i="18"/>
  <c r="T8" i="18"/>
  <c r="S8" i="18"/>
  <c r="R8" i="18"/>
  <c r="Q8" i="18"/>
  <c r="P8" i="18"/>
  <c r="P3" i="18" s="1"/>
  <c r="O8" i="18"/>
  <c r="N8" i="18"/>
  <c r="M8" i="18"/>
  <c r="CA7" i="18"/>
  <c r="CB7" i="18" s="1"/>
  <c r="CC7" i="18" s="1"/>
  <c r="BP7" i="18"/>
  <c r="BQ7" i="18" s="1"/>
  <c r="BR7" i="18" s="1"/>
  <c r="BE7" i="18"/>
  <c r="AQ7" i="18"/>
  <c r="AP7" i="18"/>
  <c r="AO7" i="18"/>
  <c r="AN7" i="18"/>
  <c r="AM7" i="18"/>
  <c r="AL7" i="18"/>
  <c r="AK7" i="18"/>
  <c r="AJ7" i="18"/>
  <c r="AI7" i="18"/>
  <c r="AF7" i="18"/>
  <c r="AE7" i="18"/>
  <c r="AD7" i="18"/>
  <c r="AC7" i="18"/>
  <c r="AB7" i="18"/>
  <c r="AA7" i="18"/>
  <c r="Z7" i="18"/>
  <c r="Y7" i="18"/>
  <c r="X7" i="18"/>
  <c r="U7" i="18"/>
  <c r="T7" i="18"/>
  <c r="S7" i="18"/>
  <c r="R7" i="18"/>
  <c r="Q7" i="18"/>
  <c r="P7" i="18"/>
  <c r="O7" i="18"/>
  <c r="N7" i="18"/>
  <c r="M7" i="18"/>
  <c r="CA6" i="18"/>
  <c r="BQ6" i="18"/>
  <c r="BP6" i="18"/>
  <c r="BE6" i="18"/>
  <c r="AQ6" i="18"/>
  <c r="AP6" i="18"/>
  <c r="AO6" i="18"/>
  <c r="AN6" i="18"/>
  <c r="AM6" i="18"/>
  <c r="AL6" i="18"/>
  <c r="AK6" i="18"/>
  <c r="AJ6" i="18"/>
  <c r="AI6" i="18"/>
  <c r="AF6" i="18"/>
  <c r="AE6" i="18"/>
  <c r="AD6" i="18"/>
  <c r="AC6" i="18"/>
  <c r="AB6" i="18"/>
  <c r="AA6" i="18"/>
  <c r="Z6" i="18"/>
  <c r="Y6" i="18"/>
  <c r="X6" i="18"/>
  <c r="U6" i="18"/>
  <c r="T6" i="18"/>
  <c r="S6" i="18"/>
  <c r="R6" i="18"/>
  <c r="Q6" i="18"/>
  <c r="P6" i="18"/>
  <c r="O6" i="18"/>
  <c r="N6" i="18"/>
  <c r="M6" i="18"/>
  <c r="CA5" i="18"/>
  <c r="BF5" i="18"/>
  <c r="AQ5" i="18"/>
  <c r="AP5" i="18"/>
  <c r="AO5" i="18"/>
  <c r="AN5" i="18"/>
  <c r="AM5" i="18"/>
  <c r="AL5" i="18"/>
  <c r="AL3" i="18" s="1"/>
  <c r="AL189" i="18" s="1"/>
  <c r="AK5" i="18"/>
  <c r="AJ5" i="18"/>
  <c r="AI5" i="18"/>
  <c r="AF5" i="18"/>
  <c r="AE5" i="18"/>
  <c r="AD5" i="18"/>
  <c r="AC5" i="18"/>
  <c r="AB5" i="18"/>
  <c r="AA5" i="18"/>
  <c r="Z5" i="18"/>
  <c r="Y5" i="18"/>
  <c r="X5" i="18"/>
  <c r="BP5" i="18" s="1"/>
  <c r="U5" i="18"/>
  <c r="T5" i="18"/>
  <c r="S5" i="18"/>
  <c r="R5" i="18"/>
  <c r="R3" i="18" s="1"/>
  <c r="R189" i="18" s="1"/>
  <c r="Q5" i="18"/>
  <c r="P5" i="18"/>
  <c r="O5" i="18"/>
  <c r="N5" i="18"/>
  <c r="M5" i="18"/>
  <c r="BE5" i="18" s="1"/>
  <c r="CB4" i="18"/>
  <c r="CA4" i="18"/>
  <c r="BP4" i="18"/>
  <c r="AQ4" i="18"/>
  <c r="AP4" i="18"/>
  <c r="AO4" i="18"/>
  <c r="AN4" i="18"/>
  <c r="AN3" i="18" s="1"/>
  <c r="AM4" i="18"/>
  <c r="AL4" i="18"/>
  <c r="AK4" i="18"/>
  <c r="AJ4" i="18"/>
  <c r="AI4" i="18"/>
  <c r="AI3" i="18" s="1"/>
  <c r="AF4" i="18"/>
  <c r="AF3" i="18" s="1"/>
  <c r="AE4" i="18"/>
  <c r="AD4" i="18"/>
  <c r="AC4" i="18"/>
  <c r="AB4" i="18"/>
  <c r="AA4" i="18"/>
  <c r="Z4" i="18"/>
  <c r="Y4" i="18"/>
  <c r="X4" i="18"/>
  <c r="U4" i="18"/>
  <c r="T4" i="18"/>
  <c r="T3" i="18" s="1"/>
  <c r="S4" i="18"/>
  <c r="R4" i="18"/>
  <c r="Q4" i="18"/>
  <c r="P4" i="18"/>
  <c r="O4" i="18"/>
  <c r="O3" i="18" s="1"/>
  <c r="N4" i="18"/>
  <c r="N3" i="18" s="1"/>
  <c r="M4" i="18"/>
  <c r="BE4" i="18" s="1"/>
  <c r="AJ3" i="18"/>
  <c r="AB3" i="18"/>
  <c r="U199" i="17"/>
  <c r="T199" i="17"/>
  <c r="S199" i="17"/>
  <c r="R199" i="17"/>
  <c r="Q199" i="17"/>
  <c r="P199" i="17"/>
  <c r="O199" i="17"/>
  <c r="N199" i="17"/>
  <c r="J138" i="18"/>
  <c r="I138" i="18"/>
  <c r="H138" i="18"/>
  <c r="G138" i="18"/>
  <c r="F138" i="18"/>
  <c r="E138" i="18"/>
  <c r="D138" i="18"/>
  <c r="C138" i="18"/>
  <c r="B138" i="18"/>
  <c r="AT138" i="18" s="1"/>
  <c r="U198" i="17"/>
  <c r="T198" i="17"/>
  <c r="S198" i="17"/>
  <c r="R198" i="17"/>
  <c r="Q198" i="17"/>
  <c r="P198" i="17"/>
  <c r="O198" i="17"/>
  <c r="N198" i="17"/>
  <c r="J188" i="18"/>
  <c r="I188" i="18"/>
  <c r="H188" i="18"/>
  <c r="G188" i="18"/>
  <c r="F188" i="18"/>
  <c r="E188" i="18"/>
  <c r="D188" i="18"/>
  <c r="C188" i="18"/>
  <c r="B188" i="18"/>
  <c r="AT188" i="18" s="1"/>
  <c r="U197" i="17"/>
  <c r="T197" i="17"/>
  <c r="S197" i="17"/>
  <c r="R197" i="17"/>
  <c r="Q197" i="17"/>
  <c r="P197" i="17"/>
  <c r="O197" i="17"/>
  <c r="N197" i="17"/>
  <c r="J137" i="18"/>
  <c r="I137" i="18"/>
  <c r="H137" i="18"/>
  <c r="G137" i="18"/>
  <c r="F137" i="18"/>
  <c r="E137" i="18"/>
  <c r="D137" i="18"/>
  <c r="C137" i="18"/>
  <c r="B137" i="18"/>
  <c r="AT137" i="18" s="1"/>
  <c r="U196" i="17"/>
  <c r="T196" i="17"/>
  <c r="S196" i="17"/>
  <c r="R196" i="17"/>
  <c r="Q196" i="17"/>
  <c r="P196" i="17"/>
  <c r="O196" i="17"/>
  <c r="N196" i="17"/>
  <c r="J136" i="18"/>
  <c r="I136" i="18"/>
  <c r="H136" i="18"/>
  <c r="G136" i="18"/>
  <c r="F136" i="18"/>
  <c r="E136" i="18"/>
  <c r="D136" i="18"/>
  <c r="C136" i="18"/>
  <c r="B136" i="18"/>
  <c r="AT136" i="18" s="1"/>
  <c r="U195" i="17"/>
  <c r="T195" i="17"/>
  <c r="S195" i="17"/>
  <c r="R195" i="17"/>
  <c r="Q195" i="17"/>
  <c r="P195" i="17"/>
  <c r="O195" i="17"/>
  <c r="N195" i="17"/>
  <c r="J187" i="18"/>
  <c r="I187" i="18"/>
  <c r="H187" i="18"/>
  <c r="G187" i="18"/>
  <c r="F187" i="18"/>
  <c r="E187" i="18"/>
  <c r="D187" i="18"/>
  <c r="C187" i="18"/>
  <c r="B187" i="18"/>
  <c r="AT187" i="18" s="1"/>
  <c r="U194" i="17"/>
  <c r="T194" i="17"/>
  <c r="S194" i="17"/>
  <c r="R194" i="17"/>
  <c r="Q194" i="17"/>
  <c r="P194" i="17"/>
  <c r="O194" i="17"/>
  <c r="N194" i="17"/>
  <c r="J186" i="18"/>
  <c r="I186" i="18"/>
  <c r="H186" i="18"/>
  <c r="G186" i="18"/>
  <c r="F186" i="18"/>
  <c r="E186" i="18"/>
  <c r="D186" i="18"/>
  <c r="C186" i="18"/>
  <c r="B186" i="18"/>
  <c r="AT186" i="18" s="1"/>
  <c r="U193" i="17"/>
  <c r="T193" i="17"/>
  <c r="S193" i="17"/>
  <c r="R193" i="17"/>
  <c r="Q193" i="17"/>
  <c r="P193" i="17"/>
  <c r="O193" i="17"/>
  <c r="N193" i="17"/>
  <c r="J185" i="18"/>
  <c r="I185" i="18"/>
  <c r="H185" i="18"/>
  <c r="G185" i="18"/>
  <c r="F185" i="18"/>
  <c r="E185" i="18"/>
  <c r="D185" i="18"/>
  <c r="C185" i="18"/>
  <c r="B185" i="18"/>
  <c r="AT185" i="18" s="1"/>
  <c r="U192" i="17"/>
  <c r="T192" i="17"/>
  <c r="S192" i="17"/>
  <c r="R192" i="17"/>
  <c r="Q192" i="17"/>
  <c r="P192" i="17"/>
  <c r="O192" i="17"/>
  <c r="N192" i="17"/>
  <c r="I184" i="18"/>
  <c r="H184" i="18"/>
  <c r="G184" i="18"/>
  <c r="F184" i="18"/>
  <c r="E184" i="18"/>
  <c r="D184" i="18"/>
  <c r="C184" i="18"/>
  <c r="B184" i="18"/>
  <c r="AT184" i="18" s="1"/>
  <c r="U191" i="17"/>
  <c r="T191" i="17"/>
  <c r="S191" i="17"/>
  <c r="R191" i="17"/>
  <c r="Q191" i="17"/>
  <c r="P191" i="17"/>
  <c r="O191" i="17"/>
  <c r="N191" i="17"/>
  <c r="J135" i="18"/>
  <c r="I135" i="18"/>
  <c r="H135" i="18"/>
  <c r="G135" i="18"/>
  <c r="F135" i="18"/>
  <c r="E135" i="18"/>
  <c r="D135" i="18"/>
  <c r="C135" i="18"/>
  <c r="B135" i="18"/>
  <c r="AT135" i="18" s="1"/>
  <c r="U190" i="17"/>
  <c r="T190" i="17"/>
  <c r="S190" i="17"/>
  <c r="R190" i="17"/>
  <c r="Q190" i="17"/>
  <c r="P190" i="17"/>
  <c r="O190" i="17"/>
  <c r="N190" i="17"/>
  <c r="J134" i="18"/>
  <c r="I134" i="18"/>
  <c r="H134" i="18"/>
  <c r="G134" i="18"/>
  <c r="F134" i="18"/>
  <c r="E134" i="18"/>
  <c r="D134" i="18"/>
  <c r="C134" i="18"/>
  <c r="B134" i="18"/>
  <c r="AT134" i="18" s="1"/>
  <c r="U189" i="17"/>
  <c r="T189" i="17"/>
  <c r="S189" i="17"/>
  <c r="R189" i="17"/>
  <c r="Q189" i="17"/>
  <c r="P189" i="17"/>
  <c r="O189" i="17"/>
  <c r="N189" i="17"/>
  <c r="J133" i="18"/>
  <c r="I133" i="18"/>
  <c r="H133" i="18"/>
  <c r="G133" i="18"/>
  <c r="F133" i="18"/>
  <c r="E133" i="18"/>
  <c r="D133" i="18"/>
  <c r="C133" i="18"/>
  <c r="B133" i="18"/>
  <c r="AT133" i="18" s="1"/>
  <c r="U188" i="17"/>
  <c r="T188" i="17"/>
  <c r="S188" i="17"/>
  <c r="R188" i="17"/>
  <c r="Q188" i="17"/>
  <c r="P188" i="17"/>
  <c r="O188" i="17"/>
  <c r="N188" i="17"/>
  <c r="J183" i="18"/>
  <c r="I183" i="18"/>
  <c r="H183" i="18"/>
  <c r="G183" i="18"/>
  <c r="F183" i="18"/>
  <c r="E183" i="18"/>
  <c r="D183" i="18"/>
  <c r="C183" i="18"/>
  <c r="B183" i="18"/>
  <c r="AT183" i="18" s="1"/>
  <c r="U187" i="17"/>
  <c r="T187" i="17"/>
  <c r="S187" i="17"/>
  <c r="R187" i="17"/>
  <c r="Q187" i="17"/>
  <c r="P187" i="17"/>
  <c r="O187" i="17"/>
  <c r="N187" i="17"/>
  <c r="J182" i="18"/>
  <c r="I182" i="18"/>
  <c r="H182" i="18"/>
  <c r="G182" i="18"/>
  <c r="F182" i="18"/>
  <c r="E182" i="18"/>
  <c r="D182" i="18"/>
  <c r="C182" i="18"/>
  <c r="B182" i="18"/>
  <c r="AT182" i="18" s="1"/>
  <c r="U186" i="17"/>
  <c r="T186" i="17"/>
  <c r="S186" i="17"/>
  <c r="R186" i="17"/>
  <c r="Q186" i="17"/>
  <c r="P186" i="17"/>
  <c r="O186" i="17"/>
  <c r="N186" i="17"/>
  <c r="J132" i="18"/>
  <c r="I132" i="18"/>
  <c r="H132" i="18"/>
  <c r="G132" i="18"/>
  <c r="F132" i="18"/>
  <c r="E132" i="18"/>
  <c r="D132" i="18"/>
  <c r="C132" i="18"/>
  <c r="B132" i="18"/>
  <c r="AT132" i="18" s="1"/>
  <c r="U185" i="17"/>
  <c r="T185" i="17"/>
  <c r="S185" i="17"/>
  <c r="R185" i="17"/>
  <c r="Q185" i="17"/>
  <c r="P185" i="17"/>
  <c r="O185" i="17"/>
  <c r="N185" i="17"/>
  <c r="J131" i="18"/>
  <c r="I131" i="18"/>
  <c r="H131" i="18"/>
  <c r="G131" i="18"/>
  <c r="F131" i="18"/>
  <c r="E131" i="18"/>
  <c r="D131" i="18"/>
  <c r="C131" i="18"/>
  <c r="B131" i="18"/>
  <c r="AT131" i="18" s="1"/>
  <c r="U183" i="17"/>
  <c r="T183" i="17"/>
  <c r="S183" i="17"/>
  <c r="R183" i="17"/>
  <c r="Q183" i="17"/>
  <c r="P183" i="17"/>
  <c r="O183" i="17"/>
  <c r="N183" i="17"/>
  <c r="J181" i="18"/>
  <c r="I181" i="18"/>
  <c r="H181" i="18"/>
  <c r="G181" i="18"/>
  <c r="F181" i="18"/>
  <c r="E181" i="18"/>
  <c r="D181" i="18"/>
  <c r="C181" i="18"/>
  <c r="B181" i="18"/>
  <c r="AT181" i="18" s="1"/>
  <c r="U182" i="17"/>
  <c r="T182" i="17"/>
  <c r="S182" i="17"/>
  <c r="R182" i="17"/>
  <c r="Q182" i="17"/>
  <c r="P182" i="17"/>
  <c r="O182" i="17"/>
  <c r="N182" i="17"/>
  <c r="J180" i="18"/>
  <c r="I180" i="18"/>
  <c r="H180" i="18"/>
  <c r="G180" i="18"/>
  <c r="F180" i="18"/>
  <c r="E180" i="18"/>
  <c r="D180" i="18"/>
  <c r="C180" i="18"/>
  <c r="B180" i="18"/>
  <c r="AT180" i="18" s="1"/>
  <c r="U181" i="17"/>
  <c r="T181" i="17"/>
  <c r="S181" i="17"/>
  <c r="R181" i="17"/>
  <c r="Q181" i="17"/>
  <c r="P181" i="17"/>
  <c r="O181" i="17"/>
  <c r="N181" i="17"/>
  <c r="J179" i="18"/>
  <c r="I179" i="18"/>
  <c r="H179" i="18"/>
  <c r="G179" i="18"/>
  <c r="F179" i="18"/>
  <c r="E179" i="18"/>
  <c r="D179" i="18"/>
  <c r="C179" i="18"/>
  <c r="B179" i="18"/>
  <c r="AT179" i="18" s="1"/>
  <c r="U180" i="17"/>
  <c r="T180" i="17"/>
  <c r="S180" i="17"/>
  <c r="R180" i="17"/>
  <c r="Q180" i="17"/>
  <c r="P180" i="17"/>
  <c r="O180" i="17"/>
  <c r="N180" i="17"/>
  <c r="J178" i="18"/>
  <c r="I178" i="18"/>
  <c r="H178" i="18"/>
  <c r="G178" i="18"/>
  <c r="F178" i="18"/>
  <c r="E178" i="18"/>
  <c r="D178" i="18"/>
  <c r="C178" i="18"/>
  <c r="B178" i="18"/>
  <c r="AT178" i="18" s="1"/>
  <c r="U179" i="17"/>
  <c r="T179" i="17"/>
  <c r="S179" i="17"/>
  <c r="R179" i="17"/>
  <c r="Q179" i="17"/>
  <c r="P179" i="17"/>
  <c r="O179" i="17"/>
  <c r="N179" i="17"/>
  <c r="J177" i="18"/>
  <c r="I177" i="18"/>
  <c r="H177" i="18"/>
  <c r="G177" i="18"/>
  <c r="F177" i="18"/>
  <c r="E177" i="18"/>
  <c r="D177" i="18"/>
  <c r="C177" i="18"/>
  <c r="B177" i="18"/>
  <c r="AT177" i="18" s="1"/>
  <c r="U178" i="17"/>
  <c r="T178" i="17"/>
  <c r="S178" i="17"/>
  <c r="R178" i="17"/>
  <c r="Q178" i="17"/>
  <c r="P178" i="17"/>
  <c r="O178" i="17"/>
  <c r="N178" i="17"/>
  <c r="J176" i="18"/>
  <c r="I176" i="18"/>
  <c r="H176" i="18"/>
  <c r="G176" i="18"/>
  <c r="F176" i="18"/>
  <c r="E176" i="18"/>
  <c r="D176" i="18"/>
  <c r="C176" i="18"/>
  <c r="B176" i="18"/>
  <c r="AT176" i="18" s="1"/>
  <c r="U177" i="17"/>
  <c r="T177" i="17"/>
  <c r="S177" i="17"/>
  <c r="R177" i="17"/>
  <c r="Q177" i="17"/>
  <c r="P177" i="17"/>
  <c r="O177" i="17"/>
  <c r="N177" i="17"/>
  <c r="J175" i="18"/>
  <c r="I175" i="18"/>
  <c r="H175" i="18"/>
  <c r="G175" i="18"/>
  <c r="F175" i="18"/>
  <c r="E175" i="18"/>
  <c r="D175" i="18"/>
  <c r="C175" i="18"/>
  <c r="B175" i="18"/>
  <c r="AT175" i="18" s="1"/>
  <c r="U176" i="17"/>
  <c r="T176" i="17"/>
  <c r="S176" i="17"/>
  <c r="R176" i="17"/>
  <c r="Q176" i="17"/>
  <c r="P176" i="17"/>
  <c r="O176" i="17"/>
  <c r="N176" i="17"/>
  <c r="J174" i="18"/>
  <c r="I174" i="18"/>
  <c r="H174" i="18"/>
  <c r="G174" i="18"/>
  <c r="F174" i="18"/>
  <c r="E174" i="18"/>
  <c r="D174" i="18"/>
  <c r="C174" i="18"/>
  <c r="B174" i="18"/>
  <c r="AT174" i="18" s="1"/>
  <c r="AU174" i="18" s="1"/>
  <c r="U175" i="17"/>
  <c r="T175" i="17"/>
  <c r="S175" i="17"/>
  <c r="R175" i="17"/>
  <c r="Q175" i="17"/>
  <c r="P175" i="17"/>
  <c r="O175" i="17"/>
  <c r="N175" i="17"/>
  <c r="J173" i="18"/>
  <c r="I173" i="18"/>
  <c r="H173" i="18"/>
  <c r="G173" i="18"/>
  <c r="F173" i="18"/>
  <c r="E173" i="18"/>
  <c r="D173" i="18"/>
  <c r="C173" i="18"/>
  <c r="B173" i="18"/>
  <c r="AT173" i="18" s="1"/>
  <c r="AU173" i="18" s="1"/>
  <c r="U174" i="17"/>
  <c r="T174" i="17"/>
  <c r="S174" i="17"/>
  <c r="R174" i="17"/>
  <c r="Q174" i="17"/>
  <c r="P174" i="17"/>
  <c r="O174" i="17"/>
  <c r="N174" i="17"/>
  <c r="J172" i="18"/>
  <c r="I172" i="18"/>
  <c r="H172" i="18"/>
  <c r="G172" i="18"/>
  <c r="F172" i="18"/>
  <c r="E172" i="18"/>
  <c r="D172" i="18"/>
  <c r="C172" i="18"/>
  <c r="B172" i="18"/>
  <c r="AT172" i="18" s="1"/>
  <c r="U173" i="17"/>
  <c r="T173" i="17"/>
  <c r="S173" i="17"/>
  <c r="R173" i="17"/>
  <c r="Q173" i="17"/>
  <c r="P173" i="17"/>
  <c r="O173" i="17"/>
  <c r="N173" i="17"/>
  <c r="J171" i="18"/>
  <c r="I171" i="18"/>
  <c r="H171" i="18"/>
  <c r="G171" i="18"/>
  <c r="F171" i="18"/>
  <c r="E171" i="18"/>
  <c r="D171" i="18"/>
  <c r="C171" i="18"/>
  <c r="B171" i="18"/>
  <c r="AT171" i="18" s="1"/>
  <c r="U172" i="17"/>
  <c r="T172" i="17"/>
  <c r="S172" i="17"/>
  <c r="R172" i="17"/>
  <c r="Q172" i="17"/>
  <c r="P172" i="17"/>
  <c r="O172" i="17"/>
  <c r="N172" i="17"/>
  <c r="J170" i="18"/>
  <c r="I170" i="18"/>
  <c r="H170" i="18"/>
  <c r="G170" i="18"/>
  <c r="F170" i="18"/>
  <c r="E170" i="18"/>
  <c r="D170" i="18"/>
  <c r="C170" i="18"/>
  <c r="B170" i="18"/>
  <c r="AT170" i="18" s="1"/>
  <c r="U171" i="17"/>
  <c r="T171" i="17"/>
  <c r="S171" i="17"/>
  <c r="R171" i="17"/>
  <c r="Q171" i="17"/>
  <c r="P171" i="17"/>
  <c r="O171" i="17"/>
  <c r="N171" i="17"/>
  <c r="J169" i="18"/>
  <c r="I169" i="18"/>
  <c r="H169" i="18"/>
  <c r="G169" i="18"/>
  <c r="F169" i="18"/>
  <c r="E169" i="18"/>
  <c r="D169" i="18"/>
  <c r="C169" i="18"/>
  <c r="B169" i="18"/>
  <c r="AT169" i="18" s="1"/>
  <c r="AU169" i="18" s="1"/>
  <c r="AV169" i="18" s="1"/>
  <c r="U170" i="17"/>
  <c r="T170" i="17"/>
  <c r="S170" i="17"/>
  <c r="R170" i="17"/>
  <c r="Q170" i="17"/>
  <c r="P170" i="17"/>
  <c r="O170" i="17"/>
  <c r="N170" i="17"/>
  <c r="J168" i="18"/>
  <c r="I168" i="18"/>
  <c r="H168" i="18"/>
  <c r="G168" i="18"/>
  <c r="F168" i="18"/>
  <c r="E168" i="18"/>
  <c r="D168" i="18"/>
  <c r="C168" i="18"/>
  <c r="B168" i="18"/>
  <c r="AT168" i="18" s="1"/>
  <c r="U169" i="17"/>
  <c r="T169" i="17"/>
  <c r="S169" i="17"/>
  <c r="R169" i="17"/>
  <c r="Q169" i="17"/>
  <c r="P169" i="17"/>
  <c r="O169" i="17"/>
  <c r="N169" i="17"/>
  <c r="J167" i="18"/>
  <c r="I167" i="18"/>
  <c r="H167" i="18"/>
  <c r="G167" i="18"/>
  <c r="F167" i="18"/>
  <c r="E167" i="18"/>
  <c r="D167" i="18"/>
  <c r="C167" i="18"/>
  <c r="B167" i="18"/>
  <c r="AT167" i="18" s="1"/>
  <c r="U168" i="17"/>
  <c r="T168" i="17"/>
  <c r="S168" i="17"/>
  <c r="R168" i="17"/>
  <c r="Q168" i="17"/>
  <c r="P168" i="17"/>
  <c r="O168" i="17"/>
  <c r="N168" i="17"/>
  <c r="J166" i="18"/>
  <c r="I166" i="18"/>
  <c r="H166" i="18"/>
  <c r="G166" i="18"/>
  <c r="F166" i="18"/>
  <c r="E166" i="18"/>
  <c r="D166" i="18"/>
  <c r="C166" i="18"/>
  <c r="B166" i="18"/>
  <c r="AT166" i="18" s="1"/>
  <c r="U167" i="17"/>
  <c r="T167" i="17"/>
  <c r="S167" i="17"/>
  <c r="R167" i="17"/>
  <c r="Q167" i="17"/>
  <c r="P167" i="17"/>
  <c r="O167" i="17"/>
  <c r="N167" i="17"/>
  <c r="J165" i="18"/>
  <c r="I165" i="18"/>
  <c r="H165" i="18"/>
  <c r="G165" i="18"/>
  <c r="F165" i="18"/>
  <c r="E165" i="18"/>
  <c r="D165" i="18"/>
  <c r="C165" i="18"/>
  <c r="B165" i="18"/>
  <c r="AT165" i="18" s="1"/>
  <c r="AU165" i="18" s="1"/>
  <c r="AV165" i="18" s="1"/>
  <c r="AW165" i="18" s="1"/>
  <c r="U166" i="17"/>
  <c r="T166" i="17"/>
  <c r="S166" i="17"/>
  <c r="R166" i="17"/>
  <c r="Q166" i="17"/>
  <c r="P166" i="17"/>
  <c r="O166" i="17"/>
  <c r="N166" i="17"/>
  <c r="J164" i="18"/>
  <c r="I164" i="18"/>
  <c r="H164" i="18"/>
  <c r="G164" i="18"/>
  <c r="F164" i="18"/>
  <c r="E164" i="18"/>
  <c r="D164" i="18"/>
  <c r="C164" i="18"/>
  <c r="B164" i="18"/>
  <c r="AT164" i="18" s="1"/>
  <c r="U165" i="17"/>
  <c r="T165" i="17"/>
  <c r="S165" i="17"/>
  <c r="R165" i="17"/>
  <c r="Q165" i="17"/>
  <c r="P165" i="17"/>
  <c r="O165" i="17"/>
  <c r="N165" i="17"/>
  <c r="J163" i="18"/>
  <c r="I163" i="18"/>
  <c r="H163" i="18"/>
  <c r="G163" i="18"/>
  <c r="F163" i="18"/>
  <c r="E163" i="18"/>
  <c r="D163" i="18"/>
  <c r="C163" i="18"/>
  <c r="B163" i="18"/>
  <c r="AT163" i="18" s="1"/>
  <c r="U164" i="17"/>
  <c r="T164" i="17"/>
  <c r="S164" i="17"/>
  <c r="R164" i="17"/>
  <c r="Q164" i="17"/>
  <c r="P164" i="17"/>
  <c r="O164" i="17"/>
  <c r="N164" i="17"/>
  <c r="J162" i="18"/>
  <c r="I162" i="18"/>
  <c r="H162" i="18"/>
  <c r="G162" i="18"/>
  <c r="F162" i="18"/>
  <c r="E162" i="18"/>
  <c r="D162" i="18"/>
  <c r="C162" i="18"/>
  <c r="B162" i="18"/>
  <c r="AT162" i="18" s="1"/>
  <c r="AU162" i="18" s="1"/>
  <c r="AV162" i="18" s="1"/>
  <c r="U163" i="17"/>
  <c r="T163" i="17"/>
  <c r="S163" i="17"/>
  <c r="R163" i="17"/>
  <c r="Q163" i="17"/>
  <c r="P163" i="17"/>
  <c r="O163" i="17"/>
  <c r="N163" i="17"/>
  <c r="J161" i="18"/>
  <c r="I161" i="18"/>
  <c r="H161" i="18"/>
  <c r="G161" i="18"/>
  <c r="F161" i="18"/>
  <c r="E161" i="18"/>
  <c r="D161" i="18"/>
  <c r="C161" i="18"/>
  <c r="B161" i="18"/>
  <c r="AT161" i="18" s="1"/>
  <c r="AU161" i="18" s="1"/>
  <c r="U162" i="17"/>
  <c r="T162" i="17"/>
  <c r="S162" i="17"/>
  <c r="R162" i="17"/>
  <c r="Q162" i="17"/>
  <c r="P162" i="17"/>
  <c r="O162" i="17"/>
  <c r="N162" i="17"/>
  <c r="J160" i="18"/>
  <c r="I160" i="18"/>
  <c r="H160" i="18"/>
  <c r="G160" i="18"/>
  <c r="F160" i="18"/>
  <c r="E160" i="18"/>
  <c r="D160" i="18"/>
  <c r="C160" i="18"/>
  <c r="B160" i="18"/>
  <c r="AT160" i="18" s="1"/>
  <c r="U161" i="17"/>
  <c r="T161" i="17"/>
  <c r="S161" i="17"/>
  <c r="R161" i="17"/>
  <c r="Q161" i="17"/>
  <c r="P161" i="17"/>
  <c r="O161" i="17"/>
  <c r="N161" i="17"/>
  <c r="J159" i="18"/>
  <c r="I159" i="18"/>
  <c r="H159" i="18"/>
  <c r="G159" i="18"/>
  <c r="F159" i="18"/>
  <c r="E159" i="18"/>
  <c r="D159" i="18"/>
  <c r="C159" i="18"/>
  <c r="B159" i="18"/>
  <c r="AT159" i="18" s="1"/>
  <c r="U160" i="17"/>
  <c r="T160" i="17"/>
  <c r="S160" i="17"/>
  <c r="R160" i="17"/>
  <c r="Q160" i="17"/>
  <c r="P160" i="17"/>
  <c r="O160" i="17"/>
  <c r="N160" i="17"/>
  <c r="J158" i="18"/>
  <c r="I158" i="18"/>
  <c r="H158" i="18"/>
  <c r="G158" i="18"/>
  <c r="F158" i="18"/>
  <c r="E158" i="18"/>
  <c r="D158" i="18"/>
  <c r="C158" i="18"/>
  <c r="B158" i="18"/>
  <c r="AT158" i="18" s="1"/>
  <c r="U159" i="17"/>
  <c r="T159" i="17"/>
  <c r="S159" i="17"/>
  <c r="R159" i="17"/>
  <c r="Q159" i="17"/>
  <c r="P159" i="17"/>
  <c r="O159" i="17"/>
  <c r="N159" i="17"/>
  <c r="J157" i="18"/>
  <c r="I157" i="18"/>
  <c r="H157" i="18"/>
  <c r="G157" i="18"/>
  <c r="F157" i="18"/>
  <c r="E157" i="18"/>
  <c r="D157" i="18"/>
  <c r="C157" i="18"/>
  <c r="B157" i="18"/>
  <c r="AT157" i="18" s="1"/>
  <c r="AU157" i="18" s="1"/>
  <c r="U158" i="17"/>
  <c r="T158" i="17"/>
  <c r="S158" i="17"/>
  <c r="R158" i="17"/>
  <c r="Q158" i="17"/>
  <c r="P158" i="17"/>
  <c r="O158" i="17"/>
  <c r="N158" i="17"/>
  <c r="J156" i="18"/>
  <c r="I156" i="18"/>
  <c r="H156" i="18"/>
  <c r="G156" i="18"/>
  <c r="F156" i="18"/>
  <c r="E156" i="18"/>
  <c r="D156" i="18"/>
  <c r="C156" i="18"/>
  <c r="B156" i="18"/>
  <c r="AT156" i="18" s="1"/>
  <c r="AU156" i="18" s="1"/>
  <c r="AV156" i="18" s="1"/>
  <c r="AW156" i="18" s="1"/>
  <c r="AX156" i="18" s="1"/>
  <c r="AY156" i="18" s="1"/>
  <c r="U157" i="17"/>
  <c r="T157" i="17"/>
  <c r="S157" i="17"/>
  <c r="R157" i="17"/>
  <c r="Q157" i="17"/>
  <c r="P157" i="17"/>
  <c r="O157" i="17"/>
  <c r="N157" i="17"/>
  <c r="J155" i="18"/>
  <c r="I155" i="18"/>
  <c r="H155" i="18"/>
  <c r="G155" i="18"/>
  <c r="F155" i="18"/>
  <c r="E155" i="18"/>
  <c r="D155" i="18"/>
  <c r="C155" i="18"/>
  <c r="B155" i="18"/>
  <c r="AT155" i="18" s="1"/>
  <c r="U156" i="17"/>
  <c r="T156" i="17"/>
  <c r="S156" i="17"/>
  <c r="R156" i="17"/>
  <c r="Q156" i="17"/>
  <c r="P156" i="17"/>
  <c r="O156" i="17"/>
  <c r="N156" i="17"/>
  <c r="J154" i="18"/>
  <c r="I154" i="18"/>
  <c r="H154" i="18"/>
  <c r="G154" i="18"/>
  <c r="F154" i="18"/>
  <c r="E154" i="18"/>
  <c r="D154" i="18"/>
  <c r="C154" i="18"/>
  <c r="B154" i="18"/>
  <c r="AT154" i="18" s="1"/>
  <c r="U155" i="17"/>
  <c r="T155" i="17"/>
  <c r="S155" i="17"/>
  <c r="R155" i="17"/>
  <c r="Q155" i="17"/>
  <c r="P155" i="17"/>
  <c r="O155" i="17"/>
  <c r="N155" i="17"/>
  <c r="J153" i="18"/>
  <c r="I153" i="18"/>
  <c r="H153" i="18"/>
  <c r="G153" i="18"/>
  <c r="F153" i="18"/>
  <c r="E153" i="18"/>
  <c r="D153" i="18"/>
  <c r="C153" i="18"/>
  <c r="B153" i="18"/>
  <c r="AT153" i="18" s="1"/>
  <c r="AU153" i="18" s="1"/>
  <c r="U154" i="17"/>
  <c r="U153" i="17" s="1"/>
  <c r="T154" i="17"/>
  <c r="T153" i="17" s="1"/>
  <c r="S154" i="17"/>
  <c r="S153" i="17" s="1"/>
  <c r="R154" i="17"/>
  <c r="R153" i="17" s="1"/>
  <c r="Q154" i="17"/>
  <c r="Q153" i="17" s="1"/>
  <c r="P154" i="17"/>
  <c r="O154" i="17"/>
  <c r="N154" i="17"/>
  <c r="J152" i="18"/>
  <c r="I152" i="18"/>
  <c r="H152" i="18"/>
  <c r="G152" i="18"/>
  <c r="F152" i="18"/>
  <c r="E152" i="18"/>
  <c r="D152" i="18"/>
  <c r="C152" i="18"/>
  <c r="B152" i="18"/>
  <c r="U149" i="17"/>
  <c r="T149" i="17"/>
  <c r="S149" i="17"/>
  <c r="R149" i="17"/>
  <c r="Q149" i="17"/>
  <c r="P149" i="17"/>
  <c r="O149" i="17"/>
  <c r="N149" i="17"/>
  <c r="J150" i="18"/>
  <c r="I150" i="18"/>
  <c r="H150" i="18"/>
  <c r="G150" i="18"/>
  <c r="F150" i="18"/>
  <c r="E150" i="18"/>
  <c r="D150" i="18"/>
  <c r="C150" i="18"/>
  <c r="B150" i="18"/>
  <c r="AT150" i="18" s="1"/>
  <c r="U148" i="17"/>
  <c r="T148" i="17"/>
  <c r="S148" i="17"/>
  <c r="R148" i="17"/>
  <c r="Q148" i="17"/>
  <c r="P148" i="17"/>
  <c r="O148" i="17"/>
  <c r="N148" i="17"/>
  <c r="J149" i="18"/>
  <c r="I149" i="18"/>
  <c r="H149" i="18"/>
  <c r="G149" i="18"/>
  <c r="F149" i="18"/>
  <c r="E149" i="18"/>
  <c r="D149" i="18"/>
  <c r="C149" i="18"/>
  <c r="B149" i="18"/>
  <c r="AT149" i="18" s="1"/>
  <c r="U147" i="17"/>
  <c r="T147" i="17"/>
  <c r="S147" i="17"/>
  <c r="R147" i="17"/>
  <c r="Q147" i="17"/>
  <c r="P147" i="17"/>
  <c r="O147" i="17"/>
  <c r="N147" i="17"/>
  <c r="J148" i="18"/>
  <c r="I148" i="18"/>
  <c r="H148" i="18"/>
  <c r="G148" i="18"/>
  <c r="F148" i="18"/>
  <c r="E148" i="18"/>
  <c r="D148" i="18"/>
  <c r="C148" i="18"/>
  <c r="B148" i="18"/>
  <c r="AT148" i="18" s="1"/>
  <c r="U146" i="17"/>
  <c r="T146" i="17"/>
  <c r="S146" i="17"/>
  <c r="R146" i="17"/>
  <c r="Q146" i="17"/>
  <c r="P146" i="17"/>
  <c r="O146" i="17"/>
  <c r="N146" i="17"/>
  <c r="J147" i="18"/>
  <c r="I147" i="18"/>
  <c r="H147" i="18"/>
  <c r="G147" i="18"/>
  <c r="F147" i="18"/>
  <c r="E147" i="18"/>
  <c r="D147" i="18"/>
  <c r="C147" i="18"/>
  <c r="B147" i="18"/>
  <c r="AT147" i="18" s="1"/>
  <c r="U145" i="17"/>
  <c r="T145" i="17"/>
  <c r="S145" i="17"/>
  <c r="R145" i="17"/>
  <c r="Q145" i="17"/>
  <c r="P145" i="17"/>
  <c r="O145" i="17"/>
  <c r="N145" i="17"/>
  <c r="J146" i="18"/>
  <c r="I146" i="18"/>
  <c r="H146" i="18"/>
  <c r="G146" i="18"/>
  <c r="F146" i="18"/>
  <c r="E146" i="18"/>
  <c r="D146" i="18"/>
  <c r="C146" i="18"/>
  <c r="B146" i="18"/>
  <c r="AT146" i="18" s="1"/>
  <c r="U144" i="17"/>
  <c r="T144" i="17"/>
  <c r="S144" i="17"/>
  <c r="R144" i="17"/>
  <c r="Q144" i="17"/>
  <c r="P144" i="17"/>
  <c r="O144" i="17"/>
  <c r="N144" i="17"/>
  <c r="J145" i="18"/>
  <c r="I145" i="18"/>
  <c r="H145" i="18"/>
  <c r="G145" i="18"/>
  <c r="F145" i="18"/>
  <c r="E145" i="18"/>
  <c r="D145" i="18"/>
  <c r="C145" i="18"/>
  <c r="B145" i="18"/>
  <c r="AT145" i="18" s="1"/>
  <c r="U143" i="17"/>
  <c r="T143" i="17"/>
  <c r="S143" i="17"/>
  <c r="R143" i="17"/>
  <c r="Q143" i="17"/>
  <c r="P143" i="17"/>
  <c r="O143" i="17"/>
  <c r="N143" i="17"/>
  <c r="J144" i="18"/>
  <c r="I144" i="18"/>
  <c r="H144" i="18"/>
  <c r="G144" i="18"/>
  <c r="F144" i="18"/>
  <c r="E144" i="18"/>
  <c r="D144" i="18"/>
  <c r="C144" i="18"/>
  <c r="B144" i="18"/>
  <c r="AT144" i="18" s="1"/>
  <c r="U142" i="17"/>
  <c r="T142" i="17"/>
  <c r="S142" i="17"/>
  <c r="R142" i="17"/>
  <c r="Q142" i="17"/>
  <c r="P142" i="17"/>
  <c r="O142" i="17"/>
  <c r="N142" i="17"/>
  <c r="J143" i="18"/>
  <c r="I143" i="18"/>
  <c r="H143" i="18"/>
  <c r="G143" i="18"/>
  <c r="F143" i="18"/>
  <c r="E143" i="18"/>
  <c r="D143" i="18"/>
  <c r="C143" i="18"/>
  <c r="B143" i="18"/>
  <c r="AT143" i="18" s="1"/>
  <c r="U141" i="17"/>
  <c r="T141" i="17"/>
  <c r="S141" i="17"/>
  <c r="R141" i="17"/>
  <c r="Q141" i="17"/>
  <c r="P141" i="17"/>
  <c r="O141" i="17"/>
  <c r="N141" i="17"/>
  <c r="J142" i="18"/>
  <c r="I142" i="18"/>
  <c r="H142" i="18"/>
  <c r="G142" i="18"/>
  <c r="F142" i="18"/>
  <c r="E142" i="18"/>
  <c r="D142" i="18"/>
  <c r="C142" i="18"/>
  <c r="B142" i="18"/>
  <c r="AT142" i="18" s="1"/>
  <c r="U140" i="17"/>
  <c r="T140" i="17"/>
  <c r="S140" i="17"/>
  <c r="R140" i="17"/>
  <c r="Q140" i="17"/>
  <c r="P140" i="17"/>
  <c r="O140" i="17"/>
  <c r="N140" i="17"/>
  <c r="J141" i="18"/>
  <c r="I141" i="18"/>
  <c r="H141" i="18"/>
  <c r="G141" i="18"/>
  <c r="F141" i="18"/>
  <c r="E141" i="18"/>
  <c r="D141" i="18"/>
  <c r="C141" i="18"/>
  <c r="B141" i="18"/>
  <c r="AT141" i="18" s="1"/>
  <c r="U139" i="17"/>
  <c r="U138" i="17" s="1"/>
  <c r="T139" i="17"/>
  <c r="T138" i="17" s="1"/>
  <c r="S139" i="17"/>
  <c r="S138" i="17" s="1"/>
  <c r="R139" i="17"/>
  <c r="R138" i="17" s="1"/>
  <c r="Q139" i="17"/>
  <c r="Q138" i="17" s="1"/>
  <c r="P139" i="17"/>
  <c r="O139" i="17"/>
  <c r="O138" i="17" s="1"/>
  <c r="N139" i="17"/>
  <c r="J140" i="18"/>
  <c r="I140" i="18"/>
  <c r="H140" i="18"/>
  <c r="G140" i="18"/>
  <c r="F140" i="18"/>
  <c r="E140" i="18"/>
  <c r="D140" i="18"/>
  <c r="C140" i="18"/>
  <c r="P138" i="17"/>
  <c r="N138" i="17"/>
  <c r="B138" i="17"/>
  <c r="U137" i="17"/>
  <c r="T137" i="17"/>
  <c r="S137" i="17"/>
  <c r="R137" i="17"/>
  <c r="Q137" i="17"/>
  <c r="P137" i="17"/>
  <c r="O137" i="17"/>
  <c r="N137" i="17"/>
  <c r="J130" i="18"/>
  <c r="I130" i="18"/>
  <c r="H130" i="18"/>
  <c r="G130" i="18"/>
  <c r="F130" i="18"/>
  <c r="E130" i="18"/>
  <c r="D130" i="18"/>
  <c r="C130" i="18"/>
  <c r="B130" i="18"/>
  <c r="AT130" i="18" s="1"/>
  <c r="U136" i="17"/>
  <c r="T136" i="17"/>
  <c r="S136" i="17"/>
  <c r="R136" i="17"/>
  <c r="Q136" i="17"/>
  <c r="P136" i="17"/>
  <c r="O136" i="17"/>
  <c r="N136" i="17"/>
  <c r="J129" i="18"/>
  <c r="I129" i="18"/>
  <c r="H129" i="18"/>
  <c r="G129" i="18"/>
  <c r="F129" i="18"/>
  <c r="E129" i="18"/>
  <c r="D129" i="18"/>
  <c r="C129" i="18"/>
  <c r="B129" i="18"/>
  <c r="AT129" i="18" s="1"/>
  <c r="U135" i="17"/>
  <c r="T135" i="17"/>
  <c r="S135" i="17"/>
  <c r="R135" i="17"/>
  <c r="Q135" i="17"/>
  <c r="P135" i="17"/>
  <c r="O135" i="17"/>
  <c r="N135" i="17"/>
  <c r="J128" i="18"/>
  <c r="I128" i="18"/>
  <c r="H128" i="18"/>
  <c r="G128" i="18"/>
  <c r="F128" i="18"/>
  <c r="E128" i="18"/>
  <c r="D128" i="18"/>
  <c r="C128" i="18"/>
  <c r="B128" i="18"/>
  <c r="AT128" i="18" s="1"/>
  <c r="U134" i="17"/>
  <c r="T134" i="17"/>
  <c r="S134" i="17"/>
  <c r="R134" i="17"/>
  <c r="Q134" i="17"/>
  <c r="P134" i="17"/>
  <c r="O134" i="17"/>
  <c r="N134" i="17"/>
  <c r="J127" i="18"/>
  <c r="I127" i="18"/>
  <c r="H127" i="18"/>
  <c r="G127" i="18"/>
  <c r="F127" i="18"/>
  <c r="E127" i="18"/>
  <c r="D127" i="18"/>
  <c r="C127" i="18"/>
  <c r="B127" i="18"/>
  <c r="AT127" i="18" s="1"/>
  <c r="U133" i="17"/>
  <c r="T133" i="17"/>
  <c r="S133" i="17"/>
  <c r="R133" i="17"/>
  <c r="Q133" i="17"/>
  <c r="P133" i="17"/>
  <c r="O133" i="17"/>
  <c r="N133" i="17"/>
  <c r="J126" i="18"/>
  <c r="I126" i="18"/>
  <c r="H126" i="18"/>
  <c r="G126" i="18"/>
  <c r="F126" i="18"/>
  <c r="E126" i="18"/>
  <c r="D126" i="18"/>
  <c r="C126" i="18"/>
  <c r="B126" i="18"/>
  <c r="AT126" i="18" s="1"/>
  <c r="U132" i="17"/>
  <c r="T132" i="17"/>
  <c r="S132" i="17"/>
  <c r="R132" i="17"/>
  <c r="Q132" i="17"/>
  <c r="P132" i="17"/>
  <c r="O132" i="17"/>
  <c r="N132" i="17"/>
  <c r="J125" i="18"/>
  <c r="I125" i="18"/>
  <c r="H125" i="18"/>
  <c r="G125" i="18"/>
  <c r="F125" i="18"/>
  <c r="E125" i="18"/>
  <c r="D125" i="18"/>
  <c r="C125" i="18"/>
  <c r="B125" i="18"/>
  <c r="AT125" i="18" s="1"/>
  <c r="U131" i="17"/>
  <c r="T131" i="17"/>
  <c r="S131" i="17"/>
  <c r="R131" i="17"/>
  <c r="Q131" i="17"/>
  <c r="P131" i="17"/>
  <c r="O131" i="17"/>
  <c r="N131" i="17"/>
  <c r="J124" i="18"/>
  <c r="I124" i="18"/>
  <c r="H124" i="18"/>
  <c r="G124" i="18"/>
  <c r="F124" i="18"/>
  <c r="E124" i="18"/>
  <c r="D124" i="18"/>
  <c r="C124" i="18"/>
  <c r="B124" i="18"/>
  <c r="AT124" i="18" s="1"/>
  <c r="U130" i="17"/>
  <c r="T130" i="17"/>
  <c r="S130" i="17"/>
  <c r="R130" i="17"/>
  <c r="Q130" i="17"/>
  <c r="P130" i="17"/>
  <c r="O130" i="17"/>
  <c r="N130" i="17"/>
  <c r="J123" i="18"/>
  <c r="I123" i="18"/>
  <c r="H123" i="18"/>
  <c r="G123" i="18"/>
  <c r="F123" i="18"/>
  <c r="E123" i="18"/>
  <c r="D123" i="18"/>
  <c r="C123" i="18"/>
  <c r="B123" i="18"/>
  <c r="AT123" i="18" s="1"/>
  <c r="U129" i="17"/>
  <c r="T129" i="17"/>
  <c r="S129" i="17"/>
  <c r="R129" i="17"/>
  <c r="Q129" i="17"/>
  <c r="P129" i="17"/>
  <c r="O129" i="17"/>
  <c r="N129" i="17"/>
  <c r="J122" i="18"/>
  <c r="I122" i="18"/>
  <c r="H122" i="18"/>
  <c r="G122" i="18"/>
  <c r="F122" i="18"/>
  <c r="E122" i="18"/>
  <c r="D122" i="18"/>
  <c r="C122" i="18"/>
  <c r="B122" i="18"/>
  <c r="AT122" i="18" s="1"/>
  <c r="U128" i="17"/>
  <c r="T128" i="17"/>
  <c r="S128" i="17"/>
  <c r="R128" i="17"/>
  <c r="Q128" i="17"/>
  <c r="P128" i="17"/>
  <c r="O128" i="17"/>
  <c r="N128" i="17"/>
  <c r="J121" i="18"/>
  <c r="I121" i="18"/>
  <c r="H121" i="18"/>
  <c r="G121" i="18"/>
  <c r="F121" i="18"/>
  <c r="E121" i="18"/>
  <c r="D121" i="18"/>
  <c r="C121" i="18"/>
  <c r="B121" i="18"/>
  <c r="AT121" i="18" s="1"/>
  <c r="U127" i="17"/>
  <c r="T127" i="17"/>
  <c r="S127" i="17"/>
  <c r="R127" i="17"/>
  <c r="Q127" i="17"/>
  <c r="P127" i="17"/>
  <c r="O127" i="17"/>
  <c r="N127" i="17"/>
  <c r="J120" i="18"/>
  <c r="I120" i="18"/>
  <c r="H120" i="18"/>
  <c r="G120" i="18"/>
  <c r="F120" i="18"/>
  <c r="E120" i="18"/>
  <c r="D120" i="18"/>
  <c r="C120" i="18"/>
  <c r="B120" i="18"/>
  <c r="AT120" i="18" s="1"/>
  <c r="U126" i="17"/>
  <c r="T126" i="17"/>
  <c r="S126" i="17"/>
  <c r="R126" i="17"/>
  <c r="Q126" i="17"/>
  <c r="P126" i="17"/>
  <c r="O126" i="17"/>
  <c r="N126" i="17"/>
  <c r="J119" i="18"/>
  <c r="I119" i="18"/>
  <c r="H119" i="18"/>
  <c r="G119" i="18"/>
  <c r="F119" i="18"/>
  <c r="E119" i="18"/>
  <c r="D119" i="18"/>
  <c r="C119" i="18"/>
  <c r="B119" i="18"/>
  <c r="AT119" i="18" s="1"/>
  <c r="U125" i="17"/>
  <c r="T125" i="17"/>
  <c r="S125" i="17"/>
  <c r="R125" i="17"/>
  <c r="Q125" i="17"/>
  <c r="P125" i="17"/>
  <c r="O125" i="17"/>
  <c r="N125" i="17"/>
  <c r="J118" i="18"/>
  <c r="I118" i="18"/>
  <c r="H118" i="18"/>
  <c r="G118" i="18"/>
  <c r="F118" i="18"/>
  <c r="E118" i="18"/>
  <c r="D118" i="18"/>
  <c r="C118" i="18"/>
  <c r="B118" i="18"/>
  <c r="AT118" i="18" s="1"/>
  <c r="U124" i="17"/>
  <c r="T124" i="17"/>
  <c r="S124" i="17"/>
  <c r="R124" i="17"/>
  <c r="Q124" i="17"/>
  <c r="P124" i="17"/>
  <c r="O124" i="17"/>
  <c r="N124" i="17"/>
  <c r="J117" i="18"/>
  <c r="I117" i="18"/>
  <c r="H117" i="18"/>
  <c r="G117" i="18"/>
  <c r="F117" i="18"/>
  <c r="E117" i="18"/>
  <c r="D117" i="18"/>
  <c r="C117" i="18"/>
  <c r="B117" i="18"/>
  <c r="AT117" i="18" s="1"/>
  <c r="U123" i="17"/>
  <c r="T123" i="17"/>
  <c r="S123" i="17"/>
  <c r="R123" i="17"/>
  <c r="Q123" i="17"/>
  <c r="P123" i="17"/>
  <c r="O123" i="17"/>
  <c r="N123" i="17"/>
  <c r="J116" i="18"/>
  <c r="I116" i="18"/>
  <c r="H116" i="18"/>
  <c r="G116" i="18"/>
  <c r="F116" i="18"/>
  <c r="E116" i="18"/>
  <c r="D116" i="18"/>
  <c r="C116" i="18"/>
  <c r="B116" i="18"/>
  <c r="AT116" i="18" s="1"/>
  <c r="U122" i="17"/>
  <c r="T122" i="17"/>
  <c r="S122" i="17"/>
  <c r="R122" i="17"/>
  <c r="Q122" i="17"/>
  <c r="P122" i="17"/>
  <c r="O122" i="17"/>
  <c r="N122" i="17"/>
  <c r="J115" i="18"/>
  <c r="I115" i="18"/>
  <c r="H115" i="18"/>
  <c r="G115" i="18"/>
  <c r="F115" i="18"/>
  <c r="E115" i="18"/>
  <c r="D115" i="18"/>
  <c r="C115" i="18"/>
  <c r="B115" i="18"/>
  <c r="AT115" i="18" s="1"/>
  <c r="U121" i="17"/>
  <c r="T121" i="17"/>
  <c r="S121" i="17"/>
  <c r="R121" i="17"/>
  <c r="Q121" i="17"/>
  <c r="P121" i="17"/>
  <c r="O121" i="17"/>
  <c r="N121" i="17"/>
  <c r="J114" i="18"/>
  <c r="I114" i="18"/>
  <c r="H114" i="18"/>
  <c r="G114" i="18"/>
  <c r="F114" i="18"/>
  <c r="E114" i="18"/>
  <c r="D114" i="18"/>
  <c r="C114" i="18"/>
  <c r="B114" i="18"/>
  <c r="AT114" i="18" s="1"/>
  <c r="U120" i="17"/>
  <c r="T120" i="17"/>
  <c r="S120" i="17"/>
  <c r="R120" i="17"/>
  <c r="Q120" i="17"/>
  <c r="P120" i="17"/>
  <c r="O120" i="17"/>
  <c r="N120" i="17"/>
  <c r="J113" i="18"/>
  <c r="I113" i="18"/>
  <c r="H113" i="18"/>
  <c r="G113" i="18"/>
  <c r="F113" i="18"/>
  <c r="E113" i="18"/>
  <c r="D113" i="18"/>
  <c r="C113" i="18"/>
  <c r="B113" i="18"/>
  <c r="AT113" i="18" s="1"/>
  <c r="U119" i="17"/>
  <c r="T119" i="17"/>
  <c r="S119" i="17"/>
  <c r="R119" i="17"/>
  <c r="Q119" i="17"/>
  <c r="P119" i="17"/>
  <c r="O119" i="17"/>
  <c r="N119" i="17"/>
  <c r="J112" i="18"/>
  <c r="I112" i="18"/>
  <c r="H112" i="18"/>
  <c r="G112" i="18"/>
  <c r="F112" i="18"/>
  <c r="E112" i="18"/>
  <c r="D112" i="18"/>
  <c r="C112" i="18"/>
  <c r="B112" i="18"/>
  <c r="AT112" i="18" s="1"/>
  <c r="U118" i="17"/>
  <c r="T118" i="17"/>
  <c r="S118" i="17"/>
  <c r="R118" i="17"/>
  <c r="Q118" i="17"/>
  <c r="P118" i="17"/>
  <c r="O118" i="17"/>
  <c r="N118" i="17"/>
  <c r="J111" i="18"/>
  <c r="I111" i="18"/>
  <c r="H111" i="18"/>
  <c r="G111" i="18"/>
  <c r="F111" i="18"/>
  <c r="E111" i="18"/>
  <c r="D111" i="18"/>
  <c r="C111" i="18"/>
  <c r="B111" i="18"/>
  <c r="AT111" i="18" s="1"/>
  <c r="AU111" i="18" s="1"/>
  <c r="AV111" i="18" s="1"/>
  <c r="AW111" i="18" s="1"/>
  <c r="U117" i="17"/>
  <c r="T117" i="17"/>
  <c r="S117" i="17"/>
  <c r="R117" i="17"/>
  <c r="Q117" i="17"/>
  <c r="P117" i="17"/>
  <c r="O117" i="17"/>
  <c r="N117" i="17"/>
  <c r="J110" i="18"/>
  <c r="I110" i="18"/>
  <c r="H110" i="18"/>
  <c r="G110" i="18"/>
  <c r="F110" i="18"/>
  <c r="E110" i="18"/>
  <c r="D110" i="18"/>
  <c r="C110" i="18"/>
  <c r="B110" i="18"/>
  <c r="AT110" i="18" s="1"/>
  <c r="U116" i="17"/>
  <c r="T116" i="17"/>
  <c r="S116" i="17"/>
  <c r="R116" i="17"/>
  <c r="Q116" i="17"/>
  <c r="P116" i="17"/>
  <c r="O116" i="17"/>
  <c r="N116" i="17"/>
  <c r="J109" i="18"/>
  <c r="I109" i="18"/>
  <c r="H109" i="18"/>
  <c r="G109" i="18"/>
  <c r="F109" i="18"/>
  <c r="E109" i="18"/>
  <c r="D109" i="18"/>
  <c r="C109" i="18"/>
  <c r="B109" i="18"/>
  <c r="AT109" i="18" s="1"/>
  <c r="U115" i="17"/>
  <c r="T115" i="17"/>
  <c r="S115" i="17"/>
  <c r="R115" i="17"/>
  <c r="Q115" i="17"/>
  <c r="P115" i="17"/>
  <c r="O115" i="17"/>
  <c r="N115" i="17"/>
  <c r="J108" i="18"/>
  <c r="I108" i="18"/>
  <c r="H108" i="18"/>
  <c r="G108" i="18"/>
  <c r="F108" i="18"/>
  <c r="E108" i="18"/>
  <c r="D108" i="18"/>
  <c r="C108" i="18"/>
  <c r="B108" i="18"/>
  <c r="AT108" i="18" s="1"/>
  <c r="U114" i="17"/>
  <c r="T114" i="17"/>
  <c r="S114" i="17"/>
  <c r="R114" i="17"/>
  <c r="Q114" i="17"/>
  <c r="P114" i="17"/>
  <c r="O114" i="17"/>
  <c r="N114" i="17"/>
  <c r="J107" i="18"/>
  <c r="I107" i="18"/>
  <c r="H107" i="18"/>
  <c r="G107" i="18"/>
  <c r="F107" i="18"/>
  <c r="E107" i="18"/>
  <c r="D107" i="18"/>
  <c r="C107" i="18"/>
  <c r="B107" i="18"/>
  <c r="AT107" i="18" s="1"/>
  <c r="U113" i="17"/>
  <c r="T113" i="17"/>
  <c r="S113" i="17"/>
  <c r="R113" i="17"/>
  <c r="Q113" i="17"/>
  <c r="P113" i="17"/>
  <c r="O113" i="17"/>
  <c r="N113" i="17"/>
  <c r="J106" i="18"/>
  <c r="I106" i="18"/>
  <c r="H106" i="18"/>
  <c r="G106" i="18"/>
  <c r="F106" i="18"/>
  <c r="E106" i="18"/>
  <c r="D106" i="18"/>
  <c r="C106" i="18"/>
  <c r="B106" i="18"/>
  <c r="AT106" i="18" s="1"/>
  <c r="U112" i="17"/>
  <c r="T112" i="17"/>
  <c r="S112" i="17"/>
  <c r="R112" i="17"/>
  <c r="Q112" i="17"/>
  <c r="P112" i="17"/>
  <c r="O112" i="17"/>
  <c r="N112" i="17"/>
  <c r="J105" i="18"/>
  <c r="I105" i="18"/>
  <c r="H105" i="18"/>
  <c r="G105" i="18"/>
  <c r="F105" i="18"/>
  <c r="E105" i="18"/>
  <c r="D105" i="18"/>
  <c r="C105" i="18"/>
  <c r="B105" i="18"/>
  <c r="AT105" i="18" s="1"/>
  <c r="U111" i="17"/>
  <c r="T111" i="17"/>
  <c r="S111" i="17"/>
  <c r="R111" i="17"/>
  <c r="Q111" i="17"/>
  <c r="P111" i="17"/>
  <c r="O111" i="17"/>
  <c r="N111" i="17"/>
  <c r="J104" i="18"/>
  <c r="I104" i="18"/>
  <c r="H104" i="18"/>
  <c r="G104" i="18"/>
  <c r="F104" i="18"/>
  <c r="E104" i="18"/>
  <c r="D104" i="18"/>
  <c r="C104" i="18"/>
  <c r="B104" i="18"/>
  <c r="AT104" i="18" s="1"/>
  <c r="U110" i="17"/>
  <c r="T110" i="17"/>
  <c r="S110" i="17"/>
  <c r="R110" i="17"/>
  <c r="Q110" i="17"/>
  <c r="P110" i="17"/>
  <c r="O110" i="17"/>
  <c r="N110" i="17"/>
  <c r="J103" i="18"/>
  <c r="I103" i="18"/>
  <c r="H103" i="18"/>
  <c r="G103" i="18"/>
  <c r="F103" i="18"/>
  <c r="E103" i="18"/>
  <c r="D103" i="18"/>
  <c r="C103" i="18"/>
  <c r="B103" i="18"/>
  <c r="AT103" i="18" s="1"/>
  <c r="AU103" i="18" s="1"/>
  <c r="U109" i="17"/>
  <c r="T109" i="17"/>
  <c r="S109" i="17"/>
  <c r="R109" i="17"/>
  <c r="Q109" i="17"/>
  <c r="P109" i="17"/>
  <c r="O109" i="17"/>
  <c r="N109" i="17"/>
  <c r="J102" i="18"/>
  <c r="I102" i="18"/>
  <c r="H102" i="18"/>
  <c r="G102" i="18"/>
  <c r="F102" i="18"/>
  <c r="E102" i="18"/>
  <c r="D102" i="18"/>
  <c r="C102" i="18"/>
  <c r="B102" i="18"/>
  <c r="AT102" i="18" s="1"/>
  <c r="U108" i="17"/>
  <c r="T108" i="17"/>
  <c r="S108" i="17"/>
  <c r="R108" i="17"/>
  <c r="Q108" i="17"/>
  <c r="P108" i="17"/>
  <c r="O108" i="17"/>
  <c r="N108" i="17"/>
  <c r="J101" i="18"/>
  <c r="I101" i="18"/>
  <c r="H101" i="18"/>
  <c r="G101" i="18"/>
  <c r="F101" i="18"/>
  <c r="E101" i="18"/>
  <c r="D101" i="18"/>
  <c r="C101" i="18"/>
  <c r="B101" i="18"/>
  <c r="AT101" i="18" s="1"/>
  <c r="U107" i="17"/>
  <c r="T107" i="17"/>
  <c r="S107" i="17"/>
  <c r="R107" i="17"/>
  <c r="Q107" i="17"/>
  <c r="P107" i="17"/>
  <c r="O107" i="17"/>
  <c r="N107" i="17"/>
  <c r="J100" i="18"/>
  <c r="I100" i="18"/>
  <c r="H100" i="18"/>
  <c r="G100" i="18"/>
  <c r="F100" i="18"/>
  <c r="E100" i="18"/>
  <c r="D100" i="18"/>
  <c r="C100" i="18"/>
  <c r="B100" i="18"/>
  <c r="AT100" i="18" s="1"/>
  <c r="U106" i="17"/>
  <c r="T106" i="17"/>
  <c r="S106" i="17"/>
  <c r="R106" i="17"/>
  <c r="Q106" i="17"/>
  <c r="P106" i="17"/>
  <c r="O106" i="17"/>
  <c r="N106" i="17"/>
  <c r="J99" i="18"/>
  <c r="I99" i="18"/>
  <c r="H99" i="18"/>
  <c r="G99" i="18"/>
  <c r="F99" i="18"/>
  <c r="E99" i="18"/>
  <c r="D99" i="18"/>
  <c r="C99" i="18"/>
  <c r="B99" i="18"/>
  <c r="AT99" i="18" s="1"/>
  <c r="U105" i="17"/>
  <c r="T105" i="17"/>
  <c r="S105" i="17"/>
  <c r="R105" i="17"/>
  <c r="Q105" i="17"/>
  <c r="P105" i="17"/>
  <c r="O105" i="17"/>
  <c r="N105" i="17"/>
  <c r="J98" i="18"/>
  <c r="I98" i="18"/>
  <c r="H98" i="18"/>
  <c r="G98" i="18"/>
  <c r="F98" i="18"/>
  <c r="E98" i="18"/>
  <c r="D98" i="18"/>
  <c r="C98" i="18"/>
  <c r="B98" i="18"/>
  <c r="AT98" i="18" s="1"/>
  <c r="U104" i="17"/>
  <c r="T104" i="17"/>
  <c r="S104" i="17"/>
  <c r="R104" i="17"/>
  <c r="Q104" i="17"/>
  <c r="P104" i="17"/>
  <c r="O104" i="17"/>
  <c r="N104" i="17"/>
  <c r="J97" i="18"/>
  <c r="I97" i="18"/>
  <c r="H97" i="18"/>
  <c r="G97" i="18"/>
  <c r="F97" i="18"/>
  <c r="E97" i="18"/>
  <c r="D97" i="18"/>
  <c r="C97" i="18"/>
  <c r="B97" i="18"/>
  <c r="AT97" i="18" s="1"/>
  <c r="U103" i="17"/>
  <c r="T103" i="17"/>
  <c r="S103" i="17"/>
  <c r="R103" i="17"/>
  <c r="Q103" i="17"/>
  <c r="P103" i="17"/>
  <c r="O103" i="17"/>
  <c r="N103" i="17"/>
  <c r="J96" i="18"/>
  <c r="I96" i="18"/>
  <c r="H96" i="18"/>
  <c r="G96" i="18"/>
  <c r="F96" i="18"/>
  <c r="E96" i="18"/>
  <c r="D96" i="18"/>
  <c r="C96" i="18"/>
  <c r="B96" i="18"/>
  <c r="AT96" i="18" s="1"/>
  <c r="U102" i="17"/>
  <c r="T102" i="17"/>
  <c r="S102" i="17"/>
  <c r="R102" i="17"/>
  <c r="Q102" i="17"/>
  <c r="P102" i="17"/>
  <c r="O102" i="17"/>
  <c r="N102" i="17"/>
  <c r="J95" i="18"/>
  <c r="I95" i="18"/>
  <c r="H95" i="18"/>
  <c r="G95" i="18"/>
  <c r="F95" i="18"/>
  <c r="E95" i="18"/>
  <c r="D95" i="18"/>
  <c r="C95" i="18"/>
  <c r="B95" i="18"/>
  <c r="AT95" i="18" s="1"/>
  <c r="U101" i="17"/>
  <c r="T101" i="17"/>
  <c r="S101" i="17"/>
  <c r="R101" i="17"/>
  <c r="Q101" i="17"/>
  <c r="P101" i="17"/>
  <c r="O101" i="17"/>
  <c r="N101" i="17"/>
  <c r="J94" i="18"/>
  <c r="I94" i="18"/>
  <c r="H94" i="18"/>
  <c r="G94" i="18"/>
  <c r="F94" i="18"/>
  <c r="E94" i="18"/>
  <c r="D94" i="18"/>
  <c r="C94" i="18"/>
  <c r="B94" i="18"/>
  <c r="AT94" i="18" s="1"/>
  <c r="U100" i="17"/>
  <c r="T100" i="17"/>
  <c r="S100" i="17"/>
  <c r="R100" i="17"/>
  <c r="Q100" i="17"/>
  <c r="P100" i="17"/>
  <c r="O100" i="17"/>
  <c r="N100" i="17"/>
  <c r="J93" i="18"/>
  <c r="I93" i="18"/>
  <c r="H93" i="18"/>
  <c r="G93" i="18"/>
  <c r="F93" i="18"/>
  <c r="D93" i="18"/>
  <c r="B93" i="18"/>
  <c r="AT93" i="18" s="1"/>
  <c r="U99" i="17"/>
  <c r="T99" i="17"/>
  <c r="S99" i="17"/>
  <c r="R99" i="17"/>
  <c r="Q99" i="17"/>
  <c r="Q98" i="17" s="1"/>
  <c r="P99" i="17"/>
  <c r="O99" i="17"/>
  <c r="O98" i="17" s="1"/>
  <c r="N99" i="17"/>
  <c r="N98" i="17" s="1"/>
  <c r="J92" i="18"/>
  <c r="H92" i="18"/>
  <c r="F92" i="18"/>
  <c r="E92" i="18"/>
  <c r="D92" i="18"/>
  <c r="C92" i="18"/>
  <c r="B92" i="18"/>
  <c r="U98" i="17"/>
  <c r="T98" i="17"/>
  <c r="S98" i="17"/>
  <c r="R98" i="17"/>
  <c r="P98" i="17"/>
  <c r="U94" i="17"/>
  <c r="T94" i="17"/>
  <c r="S94" i="17"/>
  <c r="R94" i="17"/>
  <c r="Q94" i="17"/>
  <c r="P94" i="17"/>
  <c r="O94" i="17"/>
  <c r="N94" i="17"/>
  <c r="J90" i="18"/>
  <c r="I90" i="18"/>
  <c r="H90" i="18"/>
  <c r="G90" i="18"/>
  <c r="F90" i="18"/>
  <c r="E90" i="18"/>
  <c r="D90" i="18"/>
  <c r="C90" i="18"/>
  <c r="B90" i="18"/>
  <c r="AT90" i="18" s="1"/>
  <c r="U93" i="17"/>
  <c r="T93" i="17"/>
  <c r="S93" i="17"/>
  <c r="R93" i="17"/>
  <c r="Q93" i="17"/>
  <c r="P93" i="17"/>
  <c r="O93" i="17"/>
  <c r="N93" i="17"/>
  <c r="J89" i="18"/>
  <c r="I89" i="18"/>
  <c r="H89" i="18"/>
  <c r="G89" i="18"/>
  <c r="F89" i="18"/>
  <c r="E89" i="18"/>
  <c r="D89" i="18"/>
  <c r="C89" i="18"/>
  <c r="B89" i="18"/>
  <c r="AT89" i="18" s="1"/>
  <c r="U92" i="17"/>
  <c r="T92" i="17"/>
  <c r="S92" i="17"/>
  <c r="R92" i="17"/>
  <c r="Q92" i="17"/>
  <c r="P92" i="17"/>
  <c r="O92" i="17"/>
  <c r="N92" i="17"/>
  <c r="J88" i="18"/>
  <c r="I88" i="18"/>
  <c r="H88" i="18"/>
  <c r="G88" i="18"/>
  <c r="F88" i="18"/>
  <c r="E88" i="18"/>
  <c r="D88" i="18"/>
  <c r="C88" i="18"/>
  <c r="B88" i="18"/>
  <c r="AT88" i="18" s="1"/>
  <c r="U91" i="17"/>
  <c r="T91" i="17"/>
  <c r="S91" i="17"/>
  <c r="R91" i="17"/>
  <c r="Q91" i="17"/>
  <c r="P91" i="17"/>
  <c r="O91" i="17"/>
  <c r="N91" i="17"/>
  <c r="J87" i="18"/>
  <c r="I87" i="18"/>
  <c r="H87" i="18"/>
  <c r="G87" i="18"/>
  <c r="F87" i="18"/>
  <c r="E87" i="18"/>
  <c r="D87" i="18"/>
  <c r="C87" i="18"/>
  <c r="U90" i="17"/>
  <c r="T90" i="17"/>
  <c r="S90" i="17"/>
  <c r="R90" i="17"/>
  <c r="Q90" i="17"/>
  <c r="P90" i="17"/>
  <c r="O90" i="17"/>
  <c r="N90" i="17"/>
  <c r="J86" i="18"/>
  <c r="I86" i="18"/>
  <c r="H86" i="18"/>
  <c r="G86" i="18"/>
  <c r="F86" i="18"/>
  <c r="E86" i="18"/>
  <c r="D86" i="18"/>
  <c r="C86" i="18"/>
  <c r="B86" i="18"/>
  <c r="AT86" i="18" s="1"/>
  <c r="U89" i="17"/>
  <c r="T89" i="17"/>
  <c r="S89" i="17"/>
  <c r="R89" i="17"/>
  <c r="Q89" i="17"/>
  <c r="P89" i="17"/>
  <c r="O89" i="17"/>
  <c r="N89" i="17"/>
  <c r="J85" i="18"/>
  <c r="I85" i="18"/>
  <c r="H85" i="18"/>
  <c r="G85" i="18"/>
  <c r="F85" i="18"/>
  <c r="E85" i="18"/>
  <c r="D85" i="18"/>
  <c r="C85" i="18"/>
  <c r="B85" i="18"/>
  <c r="AT85" i="18" s="1"/>
  <c r="U88" i="17"/>
  <c r="T88" i="17"/>
  <c r="S88" i="17"/>
  <c r="R88" i="17"/>
  <c r="Q88" i="17"/>
  <c r="P88" i="17"/>
  <c r="O88" i="17"/>
  <c r="N88" i="17"/>
  <c r="J84" i="18"/>
  <c r="I84" i="18"/>
  <c r="H84" i="18"/>
  <c r="G84" i="18"/>
  <c r="F84" i="18"/>
  <c r="E84" i="18"/>
  <c r="D84" i="18"/>
  <c r="C84" i="18"/>
  <c r="B84" i="18"/>
  <c r="AT84" i="18" s="1"/>
  <c r="U87" i="17"/>
  <c r="T87" i="17"/>
  <c r="S87" i="17"/>
  <c r="R87" i="17"/>
  <c r="Q87" i="17"/>
  <c r="P87" i="17"/>
  <c r="O87" i="17"/>
  <c r="N87" i="17"/>
  <c r="J83" i="18"/>
  <c r="I83" i="18"/>
  <c r="H83" i="18"/>
  <c r="G83" i="18"/>
  <c r="F83" i="18"/>
  <c r="E83" i="18"/>
  <c r="D83" i="18"/>
  <c r="C83" i="18"/>
  <c r="B83" i="18"/>
  <c r="AT83" i="18" s="1"/>
  <c r="U86" i="17"/>
  <c r="T86" i="17"/>
  <c r="S86" i="17"/>
  <c r="R86" i="17"/>
  <c r="Q86" i="17"/>
  <c r="P86" i="17"/>
  <c r="O86" i="17"/>
  <c r="N86" i="17"/>
  <c r="J82" i="18"/>
  <c r="I82" i="18"/>
  <c r="H82" i="18"/>
  <c r="G82" i="18"/>
  <c r="F82" i="18"/>
  <c r="E82" i="18"/>
  <c r="D82" i="18"/>
  <c r="C82" i="18"/>
  <c r="B82" i="18"/>
  <c r="AT82" i="18" s="1"/>
  <c r="U85" i="17"/>
  <c r="T85" i="17"/>
  <c r="S85" i="17"/>
  <c r="R85" i="17"/>
  <c r="Q85" i="17"/>
  <c r="P85" i="17"/>
  <c r="O85" i="17"/>
  <c r="N85" i="17"/>
  <c r="J81" i="18"/>
  <c r="I81" i="18"/>
  <c r="H81" i="18"/>
  <c r="G81" i="18"/>
  <c r="F81" i="18"/>
  <c r="E81" i="18"/>
  <c r="D81" i="18"/>
  <c r="C81" i="18"/>
  <c r="B81" i="18"/>
  <c r="AT81" i="18" s="1"/>
  <c r="U84" i="17"/>
  <c r="T84" i="17"/>
  <c r="S84" i="17"/>
  <c r="R84" i="17"/>
  <c r="Q84" i="17"/>
  <c r="P84" i="17"/>
  <c r="O84" i="17"/>
  <c r="N84" i="17"/>
  <c r="J80" i="18"/>
  <c r="I80" i="18"/>
  <c r="H80" i="18"/>
  <c r="G80" i="18"/>
  <c r="F80" i="18"/>
  <c r="E80" i="18"/>
  <c r="D80" i="18"/>
  <c r="C80" i="18"/>
  <c r="B80" i="18"/>
  <c r="AT80" i="18" s="1"/>
  <c r="U83" i="17"/>
  <c r="T83" i="17"/>
  <c r="S83" i="17"/>
  <c r="R83" i="17"/>
  <c r="Q83" i="17"/>
  <c r="P83" i="17"/>
  <c r="O83" i="17"/>
  <c r="N83" i="17"/>
  <c r="J79" i="18"/>
  <c r="H79" i="18"/>
  <c r="G79" i="18"/>
  <c r="F79" i="18"/>
  <c r="E79" i="18"/>
  <c r="D79" i="18"/>
  <c r="C79" i="18"/>
  <c r="B79" i="18"/>
  <c r="AT79" i="18" s="1"/>
  <c r="U82" i="17"/>
  <c r="U81" i="17" s="1"/>
  <c r="T82" i="17"/>
  <c r="T81" i="17" s="1"/>
  <c r="S82" i="17"/>
  <c r="S81" i="17" s="1"/>
  <c r="R82" i="17"/>
  <c r="R81" i="17" s="1"/>
  <c r="Q82" i="17"/>
  <c r="P82" i="17"/>
  <c r="O82" i="17"/>
  <c r="O81" i="17" s="1"/>
  <c r="N82" i="17"/>
  <c r="N81" i="17" s="1"/>
  <c r="J78" i="18"/>
  <c r="I78" i="18"/>
  <c r="H78" i="18"/>
  <c r="G78" i="18"/>
  <c r="F78" i="18"/>
  <c r="E78" i="18"/>
  <c r="Z21" i="17"/>
  <c r="C78" i="18"/>
  <c r="B78" i="18"/>
  <c r="Q81" i="17"/>
  <c r="P81" i="17"/>
  <c r="I81" i="17"/>
  <c r="U80" i="17"/>
  <c r="T80" i="17"/>
  <c r="S80" i="17"/>
  <c r="R80" i="17"/>
  <c r="Q80" i="17"/>
  <c r="P80" i="17"/>
  <c r="O80" i="17"/>
  <c r="N80" i="17"/>
  <c r="J76" i="18"/>
  <c r="I76" i="18"/>
  <c r="H76" i="18"/>
  <c r="G76" i="18"/>
  <c r="F76" i="18"/>
  <c r="E76" i="18"/>
  <c r="D76" i="18"/>
  <c r="C76" i="18"/>
  <c r="B76" i="18"/>
  <c r="AT76" i="18" s="1"/>
  <c r="U79" i="17"/>
  <c r="T79" i="17"/>
  <c r="S79" i="17"/>
  <c r="R79" i="17"/>
  <c r="Q79" i="17"/>
  <c r="P79" i="17"/>
  <c r="O79" i="17"/>
  <c r="N79" i="17"/>
  <c r="J75" i="18"/>
  <c r="I75" i="18"/>
  <c r="H75" i="18"/>
  <c r="G75" i="18"/>
  <c r="F75" i="18"/>
  <c r="E75" i="18"/>
  <c r="D75" i="18"/>
  <c r="C75" i="18"/>
  <c r="B75" i="18"/>
  <c r="AT75" i="18" s="1"/>
  <c r="U78" i="17"/>
  <c r="T78" i="17"/>
  <c r="S78" i="17"/>
  <c r="R78" i="17"/>
  <c r="Q78" i="17"/>
  <c r="P78" i="17"/>
  <c r="O78" i="17"/>
  <c r="N78" i="17"/>
  <c r="J74" i="18"/>
  <c r="I74" i="18"/>
  <c r="H74" i="18"/>
  <c r="G74" i="18"/>
  <c r="F74" i="18"/>
  <c r="E74" i="18"/>
  <c r="D74" i="18"/>
  <c r="C74" i="18"/>
  <c r="B74" i="18"/>
  <c r="AT74" i="18" s="1"/>
  <c r="U77" i="17"/>
  <c r="T77" i="17"/>
  <c r="S77" i="17"/>
  <c r="R77" i="17"/>
  <c r="Q77" i="17"/>
  <c r="P77" i="17"/>
  <c r="O77" i="17"/>
  <c r="N77" i="17"/>
  <c r="J73" i="18"/>
  <c r="I73" i="18"/>
  <c r="H73" i="18"/>
  <c r="G73" i="18"/>
  <c r="F73" i="18"/>
  <c r="E73" i="18"/>
  <c r="D73" i="18"/>
  <c r="C73" i="18"/>
  <c r="B73" i="18"/>
  <c r="AT73" i="18" s="1"/>
  <c r="U76" i="17"/>
  <c r="T76" i="17"/>
  <c r="S76" i="17"/>
  <c r="R76" i="17"/>
  <c r="Q76" i="17"/>
  <c r="P76" i="17"/>
  <c r="O76" i="17"/>
  <c r="N76" i="17"/>
  <c r="J72" i="18"/>
  <c r="I72" i="18"/>
  <c r="H72" i="18"/>
  <c r="G72" i="18"/>
  <c r="F72" i="18"/>
  <c r="E72" i="18"/>
  <c r="D72" i="18"/>
  <c r="C72" i="18"/>
  <c r="B72" i="18"/>
  <c r="AT72" i="18" s="1"/>
  <c r="U75" i="17"/>
  <c r="T75" i="17"/>
  <c r="S75" i="17"/>
  <c r="R75" i="17"/>
  <c r="Q75" i="17"/>
  <c r="P75" i="17"/>
  <c r="O75" i="17"/>
  <c r="N75" i="17"/>
  <c r="J71" i="18"/>
  <c r="I71" i="18"/>
  <c r="H71" i="18"/>
  <c r="G71" i="18"/>
  <c r="F71" i="18"/>
  <c r="E71" i="18"/>
  <c r="D71" i="18"/>
  <c r="C71" i="18"/>
  <c r="B71" i="18"/>
  <c r="AT71" i="18" s="1"/>
  <c r="U74" i="17"/>
  <c r="T74" i="17"/>
  <c r="S74" i="17"/>
  <c r="R74" i="17"/>
  <c r="Q74" i="17"/>
  <c r="P74" i="17"/>
  <c r="O74" i="17"/>
  <c r="N74" i="17"/>
  <c r="J70" i="18"/>
  <c r="I70" i="18"/>
  <c r="H70" i="18"/>
  <c r="G70" i="18"/>
  <c r="F70" i="18"/>
  <c r="E70" i="18"/>
  <c r="D70" i="18"/>
  <c r="C70" i="18"/>
  <c r="U73" i="17"/>
  <c r="T73" i="17"/>
  <c r="S73" i="17"/>
  <c r="R73" i="17"/>
  <c r="Q73" i="17"/>
  <c r="P73" i="17"/>
  <c r="O73" i="17"/>
  <c r="N73" i="17"/>
  <c r="J69" i="18"/>
  <c r="I69" i="18"/>
  <c r="H69" i="18"/>
  <c r="G69" i="18"/>
  <c r="F69" i="18"/>
  <c r="E69" i="18"/>
  <c r="D69" i="18"/>
  <c r="C69" i="18"/>
  <c r="B69" i="18"/>
  <c r="AT69" i="18" s="1"/>
  <c r="U72" i="17"/>
  <c r="T72" i="17"/>
  <c r="S72" i="17"/>
  <c r="R72" i="17"/>
  <c r="Q72" i="17"/>
  <c r="P72" i="17"/>
  <c r="O72" i="17"/>
  <c r="N72" i="17"/>
  <c r="J68" i="18"/>
  <c r="I68" i="18"/>
  <c r="H68" i="18"/>
  <c r="G68" i="18"/>
  <c r="F68" i="18"/>
  <c r="E68" i="18"/>
  <c r="D68" i="18"/>
  <c r="C68" i="18"/>
  <c r="B68" i="18"/>
  <c r="AT68" i="18" s="1"/>
  <c r="U71" i="17"/>
  <c r="T71" i="17"/>
  <c r="S71" i="17"/>
  <c r="R71" i="17"/>
  <c r="Q71" i="17"/>
  <c r="P71" i="17"/>
  <c r="O71" i="17"/>
  <c r="N71" i="17"/>
  <c r="J67" i="18"/>
  <c r="I67" i="18"/>
  <c r="H67" i="18"/>
  <c r="G67" i="18"/>
  <c r="F67" i="18"/>
  <c r="E67" i="18"/>
  <c r="D67" i="18"/>
  <c r="C67" i="18"/>
  <c r="B67" i="18"/>
  <c r="AT67" i="18" s="1"/>
  <c r="U70" i="17"/>
  <c r="T70" i="17"/>
  <c r="S70" i="17"/>
  <c r="R70" i="17"/>
  <c r="Q70" i="17"/>
  <c r="P70" i="17"/>
  <c r="O70" i="17"/>
  <c r="N70" i="17"/>
  <c r="J66" i="18"/>
  <c r="I66" i="18"/>
  <c r="H66" i="18"/>
  <c r="G66" i="18"/>
  <c r="F66" i="18"/>
  <c r="E66" i="18"/>
  <c r="D66" i="18"/>
  <c r="C66" i="18"/>
  <c r="B66" i="18"/>
  <c r="AT66" i="18" s="1"/>
  <c r="U69" i="17"/>
  <c r="T69" i="17"/>
  <c r="S69" i="17"/>
  <c r="R69" i="17"/>
  <c r="Q69" i="17"/>
  <c r="P69" i="17"/>
  <c r="O69" i="17"/>
  <c r="N69" i="17"/>
  <c r="J65" i="18"/>
  <c r="I65" i="18"/>
  <c r="H65" i="18"/>
  <c r="G65" i="18"/>
  <c r="F65" i="18"/>
  <c r="E65" i="18"/>
  <c r="D65" i="18"/>
  <c r="C65" i="18"/>
  <c r="B65" i="18"/>
  <c r="AT65" i="18" s="1"/>
  <c r="U68" i="17"/>
  <c r="T68" i="17"/>
  <c r="S68" i="17"/>
  <c r="R68" i="17"/>
  <c r="Q68" i="17"/>
  <c r="P68" i="17"/>
  <c r="O68" i="17"/>
  <c r="N68" i="17"/>
  <c r="J64" i="18"/>
  <c r="I64" i="18"/>
  <c r="H64" i="18"/>
  <c r="G64" i="18"/>
  <c r="F64" i="18"/>
  <c r="E64" i="18"/>
  <c r="D64" i="18"/>
  <c r="C64" i="18"/>
  <c r="B64" i="18"/>
  <c r="AT64" i="18" s="1"/>
  <c r="U67" i="17"/>
  <c r="T67" i="17"/>
  <c r="S67" i="17"/>
  <c r="R67" i="17"/>
  <c r="Q67" i="17"/>
  <c r="P67" i="17"/>
  <c r="O67" i="17"/>
  <c r="N67" i="17"/>
  <c r="J63" i="18"/>
  <c r="I63" i="18"/>
  <c r="H63" i="18"/>
  <c r="G63" i="18"/>
  <c r="F63" i="18"/>
  <c r="E63" i="18"/>
  <c r="D63" i="18"/>
  <c r="C63" i="18"/>
  <c r="B63" i="18"/>
  <c r="AT63" i="18" s="1"/>
  <c r="U66" i="17"/>
  <c r="T66" i="17"/>
  <c r="S66" i="17"/>
  <c r="R66" i="17"/>
  <c r="Q66" i="17"/>
  <c r="P66" i="17"/>
  <c r="O66" i="17"/>
  <c r="N66" i="17"/>
  <c r="J62" i="18"/>
  <c r="I62" i="18"/>
  <c r="H62" i="18"/>
  <c r="G62" i="18"/>
  <c r="F62" i="18"/>
  <c r="E62" i="18"/>
  <c r="D62" i="18"/>
  <c r="C62" i="18"/>
  <c r="B62" i="18"/>
  <c r="AT62" i="18" s="1"/>
  <c r="U65" i="17"/>
  <c r="T65" i="17"/>
  <c r="S65" i="17"/>
  <c r="R65" i="17"/>
  <c r="Q65" i="17"/>
  <c r="P65" i="17"/>
  <c r="O65" i="17"/>
  <c r="N65" i="17"/>
  <c r="J61" i="18"/>
  <c r="I61" i="18"/>
  <c r="H61" i="18"/>
  <c r="G61" i="18"/>
  <c r="F61" i="18"/>
  <c r="E61" i="18"/>
  <c r="D61" i="18"/>
  <c r="C61" i="18"/>
  <c r="B61" i="18"/>
  <c r="AT61" i="18" s="1"/>
  <c r="U64" i="17"/>
  <c r="T64" i="17"/>
  <c r="S64" i="17"/>
  <c r="R64" i="17"/>
  <c r="Q64" i="17"/>
  <c r="P64" i="17"/>
  <c r="O64" i="17"/>
  <c r="N64" i="17"/>
  <c r="J60" i="18"/>
  <c r="I60" i="18"/>
  <c r="H60" i="18"/>
  <c r="G60" i="18"/>
  <c r="F60" i="18"/>
  <c r="E60" i="18"/>
  <c r="D60" i="18"/>
  <c r="C60" i="18"/>
  <c r="B60" i="18"/>
  <c r="AT60" i="18" s="1"/>
  <c r="U63" i="17"/>
  <c r="T63" i="17"/>
  <c r="S63" i="17"/>
  <c r="R63" i="17"/>
  <c r="Q63" i="17"/>
  <c r="P63" i="17"/>
  <c r="O63" i="17"/>
  <c r="N63" i="17"/>
  <c r="J59" i="18"/>
  <c r="I59" i="18"/>
  <c r="H59" i="18"/>
  <c r="G59" i="18"/>
  <c r="F59" i="18"/>
  <c r="E59" i="18"/>
  <c r="D59" i="18"/>
  <c r="C59" i="18"/>
  <c r="B59" i="18"/>
  <c r="AT59" i="18" s="1"/>
  <c r="U62" i="17"/>
  <c r="T62" i="17"/>
  <c r="S62" i="17"/>
  <c r="R62" i="17"/>
  <c r="Q62" i="17"/>
  <c r="P62" i="17"/>
  <c r="O62" i="17"/>
  <c r="N62" i="17"/>
  <c r="J58" i="18"/>
  <c r="I58" i="18"/>
  <c r="H58" i="18"/>
  <c r="G58" i="18"/>
  <c r="F58" i="18"/>
  <c r="E58" i="18"/>
  <c r="D58" i="18"/>
  <c r="C58" i="18"/>
  <c r="B58" i="18"/>
  <c r="AT58" i="18" s="1"/>
  <c r="U61" i="17"/>
  <c r="T61" i="17"/>
  <c r="S61" i="17"/>
  <c r="R61" i="17"/>
  <c r="Q61" i="17"/>
  <c r="P61" i="17"/>
  <c r="O61" i="17"/>
  <c r="N61" i="17"/>
  <c r="J57" i="18"/>
  <c r="I57" i="18"/>
  <c r="H57" i="18"/>
  <c r="G57" i="18"/>
  <c r="F57" i="18"/>
  <c r="E57" i="18"/>
  <c r="D57" i="18"/>
  <c r="C57" i="18"/>
  <c r="B57" i="18"/>
  <c r="AT57" i="18" s="1"/>
  <c r="U60" i="17"/>
  <c r="T60" i="17"/>
  <c r="S60" i="17"/>
  <c r="R60" i="17"/>
  <c r="Q60" i="17"/>
  <c r="P60" i="17"/>
  <c r="O60" i="17"/>
  <c r="N60" i="17"/>
  <c r="J56" i="18"/>
  <c r="I56" i="18"/>
  <c r="G56" i="18"/>
  <c r="F56" i="18"/>
  <c r="E56" i="18"/>
  <c r="D56" i="18"/>
  <c r="C56" i="18"/>
  <c r="B56" i="18"/>
  <c r="AT56" i="18" s="1"/>
  <c r="U59" i="17"/>
  <c r="U58" i="17" s="1"/>
  <c r="T59" i="17"/>
  <c r="T58" i="17" s="1"/>
  <c r="S59" i="17"/>
  <c r="S58" i="17" s="1"/>
  <c r="R59" i="17"/>
  <c r="R58" i="17" s="1"/>
  <c r="Q59" i="17"/>
  <c r="Q58" i="17" s="1"/>
  <c r="P59" i="17"/>
  <c r="O59" i="17"/>
  <c r="O58" i="17" s="1"/>
  <c r="N59" i="17"/>
  <c r="N58" i="17" s="1"/>
  <c r="J55" i="18"/>
  <c r="I55" i="18"/>
  <c r="H55" i="18"/>
  <c r="F55" i="18"/>
  <c r="D55" i="18"/>
  <c r="C55" i="18"/>
  <c r="B55" i="18"/>
  <c r="C58" i="17"/>
  <c r="P58" i="17"/>
  <c r="U54" i="17"/>
  <c r="T54" i="17"/>
  <c r="S54" i="17"/>
  <c r="R54" i="17"/>
  <c r="Q54" i="17"/>
  <c r="P54" i="17"/>
  <c r="O54" i="17"/>
  <c r="N54" i="17"/>
  <c r="J53" i="18"/>
  <c r="I53" i="18"/>
  <c r="H53" i="18"/>
  <c r="G53" i="18"/>
  <c r="F53" i="18"/>
  <c r="E53" i="18"/>
  <c r="D53" i="18"/>
  <c r="C53" i="18"/>
  <c r="B53" i="18"/>
  <c r="AT53" i="18" s="1"/>
  <c r="U53" i="17"/>
  <c r="T53" i="17"/>
  <c r="S53" i="17"/>
  <c r="R53" i="17"/>
  <c r="Q53" i="17"/>
  <c r="P53" i="17"/>
  <c r="O53" i="17"/>
  <c r="N53" i="17"/>
  <c r="J52" i="18"/>
  <c r="I52" i="18"/>
  <c r="H52" i="18"/>
  <c r="G52" i="18"/>
  <c r="F52" i="18"/>
  <c r="E52" i="18"/>
  <c r="D52" i="18"/>
  <c r="C52" i="18"/>
  <c r="B52" i="18"/>
  <c r="AT52" i="18" s="1"/>
  <c r="U52" i="17"/>
  <c r="T52" i="17"/>
  <c r="S52" i="17"/>
  <c r="R52" i="17"/>
  <c r="Q52" i="17"/>
  <c r="P52" i="17"/>
  <c r="O52" i="17"/>
  <c r="N52" i="17"/>
  <c r="J51" i="18"/>
  <c r="I51" i="18"/>
  <c r="H51" i="18"/>
  <c r="G51" i="18"/>
  <c r="F51" i="18"/>
  <c r="E51" i="18"/>
  <c r="D51" i="18"/>
  <c r="C51" i="18"/>
  <c r="B51" i="18"/>
  <c r="AT51" i="18" s="1"/>
  <c r="U51" i="17"/>
  <c r="T51" i="17"/>
  <c r="S51" i="17"/>
  <c r="R51" i="17"/>
  <c r="Q51" i="17"/>
  <c r="P51" i="17"/>
  <c r="O51" i="17"/>
  <c r="N51" i="17"/>
  <c r="J50" i="18"/>
  <c r="I50" i="18"/>
  <c r="H50" i="18"/>
  <c r="G50" i="18"/>
  <c r="F50" i="18"/>
  <c r="E50" i="18"/>
  <c r="D50" i="18"/>
  <c r="C50" i="18"/>
  <c r="B50" i="18"/>
  <c r="AT50" i="18" s="1"/>
  <c r="U50" i="17"/>
  <c r="T50" i="17"/>
  <c r="S50" i="17"/>
  <c r="R50" i="17"/>
  <c r="Q50" i="17"/>
  <c r="P50" i="17"/>
  <c r="O50" i="17"/>
  <c r="N50" i="17"/>
  <c r="J49" i="18"/>
  <c r="I49" i="18"/>
  <c r="H49" i="18"/>
  <c r="G49" i="18"/>
  <c r="F49" i="18"/>
  <c r="E49" i="18"/>
  <c r="D49" i="18"/>
  <c r="C49" i="18"/>
  <c r="B49" i="18"/>
  <c r="AT49" i="18" s="1"/>
  <c r="U49" i="17"/>
  <c r="T49" i="17"/>
  <c r="S49" i="17"/>
  <c r="R49" i="17"/>
  <c r="Q49" i="17"/>
  <c r="P49" i="17"/>
  <c r="O49" i="17"/>
  <c r="N49" i="17"/>
  <c r="J48" i="18"/>
  <c r="I48" i="18"/>
  <c r="H48" i="18"/>
  <c r="G48" i="18"/>
  <c r="F48" i="18"/>
  <c r="E48" i="18"/>
  <c r="D48" i="18"/>
  <c r="C48" i="18"/>
  <c r="B48" i="18"/>
  <c r="AT48" i="18" s="1"/>
  <c r="BJ48" i="17"/>
  <c r="BI48" i="17"/>
  <c r="BH48" i="17"/>
  <c r="BG48" i="17"/>
  <c r="BF48" i="17"/>
  <c r="BE48" i="17"/>
  <c r="BD48" i="17"/>
  <c r="BC48" i="17"/>
  <c r="BB48" i="17"/>
  <c r="BB97" i="17" s="1"/>
  <c r="AZ48" i="17"/>
  <c r="AY48" i="17"/>
  <c r="AX48" i="17"/>
  <c r="AW48" i="17"/>
  <c r="AV48" i="17"/>
  <c r="AU48" i="17"/>
  <c r="AT48" i="17"/>
  <c r="AS48" i="17"/>
  <c r="AR48" i="17"/>
  <c r="AR97" i="17" s="1"/>
  <c r="AP48" i="17"/>
  <c r="AO48" i="17"/>
  <c r="AN48" i="17"/>
  <c r="AM48" i="17"/>
  <c r="AL48" i="17"/>
  <c r="AK48" i="17"/>
  <c r="AJ48" i="17"/>
  <c r="AI48" i="17"/>
  <c r="AH48" i="17"/>
  <c r="AH97" i="17" s="1"/>
  <c r="AF48" i="17"/>
  <c r="AE48" i="17"/>
  <c r="AD48" i="17"/>
  <c r="AC48" i="17"/>
  <c r="AB48" i="17"/>
  <c r="AA48" i="17"/>
  <c r="Z48" i="17"/>
  <c r="Y48" i="17"/>
  <c r="X48" i="17"/>
  <c r="X97" i="17" s="1"/>
  <c r="U48" i="17"/>
  <c r="T48" i="17"/>
  <c r="S48" i="17"/>
  <c r="R48" i="17"/>
  <c r="Q48" i="17"/>
  <c r="P48" i="17"/>
  <c r="O48" i="17"/>
  <c r="N48" i="17"/>
  <c r="J47" i="18"/>
  <c r="I47" i="18"/>
  <c r="H47" i="18"/>
  <c r="G47" i="18"/>
  <c r="F47" i="18"/>
  <c r="E47" i="18"/>
  <c r="D47" i="18"/>
  <c r="C47" i="18"/>
  <c r="B47" i="18"/>
  <c r="AT47" i="18" s="1"/>
  <c r="BJ47" i="17"/>
  <c r="BI47" i="17"/>
  <c r="BH47" i="17"/>
  <c r="BG47" i="17"/>
  <c r="BF47" i="17"/>
  <c r="BE47" i="17"/>
  <c r="BD47" i="17"/>
  <c r="BC47" i="17"/>
  <c r="BB47" i="17"/>
  <c r="BB96" i="17" s="1"/>
  <c r="AZ47" i="17"/>
  <c r="AY47" i="17"/>
  <c r="AX47" i="17"/>
  <c r="AW47" i="17"/>
  <c r="AV47" i="17"/>
  <c r="AU47" i="17"/>
  <c r="AT47" i="17"/>
  <c r="AS47" i="17"/>
  <c r="AR47" i="17"/>
  <c r="AR96" i="17" s="1"/>
  <c r="AP47" i="17"/>
  <c r="AO47" i="17"/>
  <c r="AN47" i="17"/>
  <c r="AM47" i="17"/>
  <c r="AL47" i="17"/>
  <c r="AK47" i="17"/>
  <c r="AJ47" i="17"/>
  <c r="AI47" i="17"/>
  <c r="AH47" i="17"/>
  <c r="AH96" i="17" s="1"/>
  <c r="AF47" i="17"/>
  <c r="AE47" i="17"/>
  <c r="AB47" i="17"/>
  <c r="AA47" i="17"/>
  <c r="Z47" i="17"/>
  <c r="Y47" i="17"/>
  <c r="X47" i="17"/>
  <c r="X96" i="17" s="1"/>
  <c r="U47" i="17"/>
  <c r="T47" i="17"/>
  <c r="S47" i="17"/>
  <c r="R47" i="17"/>
  <c r="Q47" i="17"/>
  <c r="P47" i="17"/>
  <c r="O47" i="17"/>
  <c r="N47" i="17"/>
  <c r="J46" i="18"/>
  <c r="I46" i="18"/>
  <c r="H46" i="18"/>
  <c r="G46" i="18"/>
  <c r="F46" i="18"/>
  <c r="E46" i="18"/>
  <c r="D46" i="18"/>
  <c r="C46" i="18"/>
  <c r="B46" i="18"/>
  <c r="AT46" i="18" s="1"/>
  <c r="BJ46" i="17"/>
  <c r="BI46" i="17"/>
  <c r="BH46" i="17"/>
  <c r="BG46" i="17"/>
  <c r="BF46" i="17"/>
  <c r="BE46" i="17"/>
  <c r="BD46" i="17"/>
  <c r="BC46" i="17"/>
  <c r="BB46" i="17"/>
  <c r="BB95" i="17" s="1"/>
  <c r="AZ46" i="17"/>
  <c r="AY46" i="17"/>
  <c r="AX46" i="17"/>
  <c r="AW46" i="17"/>
  <c r="AV46" i="17"/>
  <c r="AU46" i="17"/>
  <c r="AT46" i="17"/>
  <c r="AS46" i="17"/>
  <c r="AR46" i="17"/>
  <c r="AR95" i="17" s="1"/>
  <c r="AP46" i="17"/>
  <c r="AO46" i="17"/>
  <c r="AN46" i="17"/>
  <c r="AM46" i="17"/>
  <c r="AL46" i="17"/>
  <c r="AK46" i="17"/>
  <c r="AJ46" i="17"/>
  <c r="AI46" i="17"/>
  <c r="AH46" i="17"/>
  <c r="AH95" i="17" s="1"/>
  <c r="AF46" i="17"/>
  <c r="AE46" i="17"/>
  <c r="AD46" i="17"/>
  <c r="AC46" i="17"/>
  <c r="AB46" i="17"/>
  <c r="AA46" i="17"/>
  <c r="Z46" i="17"/>
  <c r="Y46" i="17"/>
  <c r="X46" i="17"/>
  <c r="X95" i="17" s="1"/>
  <c r="U46" i="17"/>
  <c r="T46" i="17"/>
  <c r="S46" i="17"/>
  <c r="R46" i="17"/>
  <c r="Q46" i="17"/>
  <c r="P46" i="17"/>
  <c r="O46" i="17"/>
  <c r="N46" i="17"/>
  <c r="J45" i="18"/>
  <c r="I45" i="18"/>
  <c r="H45" i="18"/>
  <c r="G45" i="18"/>
  <c r="F45" i="18"/>
  <c r="E45" i="18"/>
  <c r="D45" i="18"/>
  <c r="C45" i="18"/>
  <c r="B45" i="18"/>
  <c r="AT45" i="18" s="1"/>
  <c r="BJ45" i="17"/>
  <c r="BI45" i="17"/>
  <c r="BH45" i="17"/>
  <c r="BG45" i="17"/>
  <c r="BF45" i="17"/>
  <c r="BE45" i="17"/>
  <c r="BD45" i="17"/>
  <c r="BC45" i="17"/>
  <c r="BB45" i="17"/>
  <c r="BB94" i="17" s="1"/>
  <c r="AZ45" i="17"/>
  <c r="AY45" i="17"/>
  <c r="AX45" i="17"/>
  <c r="AW45" i="17"/>
  <c r="AV45" i="17"/>
  <c r="AU45" i="17"/>
  <c r="AT45" i="17"/>
  <c r="AS45" i="17"/>
  <c r="AR45" i="17"/>
  <c r="AR94" i="17" s="1"/>
  <c r="AP45" i="17"/>
  <c r="AO45" i="17"/>
  <c r="AN45" i="17"/>
  <c r="AM45" i="17"/>
  <c r="AL45" i="17"/>
  <c r="AK45" i="17"/>
  <c r="AJ45" i="17"/>
  <c r="AI45" i="17"/>
  <c r="AH45" i="17"/>
  <c r="AH94" i="17" s="1"/>
  <c r="AF45" i="17"/>
  <c r="AE45" i="17"/>
  <c r="AD45" i="17"/>
  <c r="AC45" i="17"/>
  <c r="AB45" i="17"/>
  <c r="AA45" i="17"/>
  <c r="Z45" i="17"/>
  <c r="Y45" i="17"/>
  <c r="X45" i="17"/>
  <c r="X94" i="17" s="1"/>
  <c r="U45" i="17"/>
  <c r="T45" i="17"/>
  <c r="T200" i="17" s="1"/>
  <c r="S45" i="17"/>
  <c r="R45" i="17"/>
  <c r="Q45" i="17"/>
  <c r="P45" i="17"/>
  <c r="O45" i="17"/>
  <c r="N45" i="17"/>
  <c r="BJ44" i="17"/>
  <c r="BI44" i="17"/>
  <c r="BH44" i="17"/>
  <c r="BG44" i="17"/>
  <c r="BF44" i="17"/>
  <c r="BE44" i="17"/>
  <c r="BD44" i="17"/>
  <c r="BC44" i="17"/>
  <c r="BB44" i="17"/>
  <c r="BB93" i="17" s="1"/>
  <c r="AZ44" i="17"/>
  <c r="AY44" i="17"/>
  <c r="AX44" i="17"/>
  <c r="AW44" i="17"/>
  <c r="AV44" i="17"/>
  <c r="AU44" i="17"/>
  <c r="AT44" i="17"/>
  <c r="AS44" i="17"/>
  <c r="AR44" i="17"/>
  <c r="AR93" i="17" s="1"/>
  <c r="AS93" i="17" s="1"/>
  <c r="AP44" i="17"/>
  <c r="AO44" i="17"/>
  <c r="AN44" i="17"/>
  <c r="AM44" i="17"/>
  <c r="AL44" i="17"/>
  <c r="AK44" i="17"/>
  <c r="AJ44" i="17"/>
  <c r="AI44" i="17"/>
  <c r="AH44" i="17"/>
  <c r="AH93" i="17" s="1"/>
  <c r="AF44" i="17"/>
  <c r="AE44" i="17"/>
  <c r="AD44" i="17"/>
  <c r="AC44" i="17"/>
  <c r="AB44" i="17"/>
  <c r="AA44" i="17"/>
  <c r="Z44" i="17"/>
  <c r="Y44" i="17"/>
  <c r="X44" i="17"/>
  <c r="X93" i="17" s="1"/>
  <c r="Y93" i="17" s="1"/>
  <c r="U44" i="17"/>
  <c r="T44" i="17"/>
  <c r="S44" i="17"/>
  <c r="R44" i="17"/>
  <c r="Q44" i="17"/>
  <c r="P44" i="17"/>
  <c r="O44" i="17"/>
  <c r="N44" i="17"/>
  <c r="J43" i="18"/>
  <c r="I43" i="18"/>
  <c r="H43" i="18"/>
  <c r="G43" i="18"/>
  <c r="F43" i="18"/>
  <c r="E43" i="18"/>
  <c r="D43" i="18"/>
  <c r="C43" i="18"/>
  <c r="B43" i="18"/>
  <c r="AT43" i="18" s="1"/>
  <c r="BJ43" i="17"/>
  <c r="BI43" i="17"/>
  <c r="BH43" i="17"/>
  <c r="BG43" i="17"/>
  <c r="BF43" i="17"/>
  <c r="BE43" i="17"/>
  <c r="BD43" i="17"/>
  <c r="BC43" i="17"/>
  <c r="BB43" i="17"/>
  <c r="BB92" i="17" s="1"/>
  <c r="AZ43" i="17"/>
  <c r="AY43" i="17"/>
  <c r="AX43" i="17"/>
  <c r="AW43" i="17"/>
  <c r="AV43" i="17"/>
  <c r="AU43" i="17"/>
  <c r="AT43" i="17"/>
  <c r="AS43" i="17"/>
  <c r="AR43" i="17"/>
  <c r="AR92" i="17" s="1"/>
  <c r="AP43" i="17"/>
  <c r="AO43" i="17"/>
  <c r="AN43" i="17"/>
  <c r="AM43" i="17"/>
  <c r="AL43" i="17"/>
  <c r="AK43" i="17"/>
  <c r="AJ43" i="17"/>
  <c r="AI43" i="17"/>
  <c r="AH43" i="17"/>
  <c r="AH92" i="17" s="1"/>
  <c r="AF43" i="17"/>
  <c r="AE43" i="17"/>
  <c r="AD43" i="17"/>
  <c r="AC43" i="17"/>
  <c r="AB43" i="17"/>
  <c r="AA43" i="17"/>
  <c r="Z43" i="17"/>
  <c r="Y43" i="17"/>
  <c r="X43" i="17"/>
  <c r="X92" i="17" s="1"/>
  <c r="U43" i="17"/>
  <c r="T43" i="17"/>
  <c r="S43" i="17"/>
  <c r="R43" i="17"/>
  <c r="Q43" i="17"/>
  <c r="P43" i="17"/>
  <c r="O43" i="17"/>
  <c r="N43" i="17"/>
  <c r="J42" i="18"/>
  <c r="I42" i="18"/>
  <c r="H42" i="18"/>
  <c r="G42" i="18"/>
  <c r="F42" i="18"/>
  <c r="E42" i="18"/>
  <c r="D42" i="18"/>
  <c r="C42" i="18"/>
  <c r="B42" i="18"/>
  <c r="AT42" i="18" s="1"/>
  <c r="BJ42" i="17"/>
  <c r="BI42" i="17"/>
  <c r="BH42" i="17"/>
  <c r="BG42" i="17"/>
  <c r="BF42" i="17"/>
  <c r="BE42" i="17"/>
  <c r="BD42" i="17"/>
  <c r="BC42" i="17"/>
  <c r="BB42" i="17"/>
  <c r="BB91" i="17" s="1"/>
  <c r="AZ42" i="17"/>
  <c r="AY42" i="17"/>
  <c r="AX42" i="17"/>
  <c r="AW42" i="17"/>
  <c r="AV42" i="17"/>
  <c r="AU42" i="17"/>
  <c r="AT42" i="17"/>
  <c r="AS42" i="17"/>
  <c r="AR42" i="17"/>
  <c r="AR91" i="17" s="1"/>
  <c r="AP42" i="17"/>
  <c r="AO42" i="17"/>
  <c r="AN42" i="17"/>
  <c r="AM42" i="17"/>
  <c r="AL42" i="17"/>
  <c r="AK42" i="17"/>
  <c r="AJ42" i="17"/>
  <c r="AI42" i="17"/>
  <c r="AH42" i="17"/>
  <c r="AH91" i="17" s="1"/>
  <c r="AF42" i="17"/>
  <c r="AE42" i="17"/>
  <c r="AD42" i="17"/>
  <c r="AC42" i="17"/>
  <c r="AB42" i="17"/>
  <c r="AA42" i="17"/>
  <c r="X42" i="17"/>
  <c r="X91" i="17" s="1"/>
  <c r="U42" i="17"/>
  <c r="T42" i="17"/>
  <c r="S42" i="17"/>
  <c r="R42" i="17"/>
  <c r="Q42" i="17"/>
  <c r="P42" i="17"/>
  <c r="O42" i="17"/>
  <c r="N42" i="17"/>
  <c r="J41" i="18"/>
  <c r="I41" i="18"/>
  <c r="H41" i="18"/>
  <c r="G41" i="18"/>
  <c r="F41" i="18"/>
  <c r="E41" i="18"/>
  <c r="D41" i="18"/>
  <c r="C41" i="18"/>
  <c r="B41" i="18"/>
  <c r="AT41" i="18" s="1"/>
  <c r="BJ41" i="17"/>
  <c r="BI41" i="17"/>
  <c r="BH41" i="17"/>
  <c r="BG41" i="17"/>
  <c r="BF41" i="17"/>
  <c r="BE41" i="17"/>
  <c r="BD41" i="17"/>
  <c r="BC41" i="17"/>
  <c r="BB41" i="17"/>
  <c r="BB90" i="17" s="1"/>
  <c r="AZ41" i="17"/>
  <c r="AY41" i="17"/>
  <c r="AX41" i="17"/>
  <c r="AW41" i="17"/>
  <c r="AV41" i="17"/>
  <c r="AU41" i="17"/>
  <c r="AT41" i="17"/>
  <c r="AS41" i="17"/>
  <c r="AR41" i="17"/>
  <c r="AR90" i="17" s="1"/>
  <c r="AP41" i="17"/>
  <c r="AO41" i="17"/>
  <c r="AN41" i="17"/>
  <c r="AM41" i="17"/>
  <c r="AL41" i="17"/>
  <c r="AK41" i="17"/>
  <c r="AJ41" i="17"/>
  <c r="AI41" i="17"/>
  <c r="AH41" i="17"/>
  <c r="AH90" i="17" s="1"/>
  <c r="AF41" i="17"/>
  <c r="AE41" i="17"/>
  <c r="AB41" i="17"/>
  <c r="AA41" i="17"/>
  <c r="Z41" i="17"/>
  <c r="Y41" i="17"/>
  <c r="X41" i="17"/>
  <c r="X90" i="17" s="1"/>
  <c r="U41" i="17"/>
  <c r="T41" i="17"/>
  <c r="S41" i="17"/>
  <c r="R41" i="17"/>
  <c r="Q41" i="17"/>
  <c r="P41" i="17"/>
  <c r="O41" i="17"/>
  <c r="N41" i="17"/>
  <c r="J40" i="18"/>
  <c r="I40" i="18"/>
  <c r="H40" i="18"/>
  <c r="G40" i="18"/>
  <c r="F40" i="18"/>
  <c r="E40" i="18"/>
  <c r="D40" i="18"/>
  <c r="C40" i="18"/>
  <c r="B40" i="18"/>
  <c r="AT40" i="18" s="1"/>
  <c r="BJ40" i="17"/>
  <c r="BI40" i="17"/>
  <c r="BH40" i="17"/>
  <c r="BG40" i="17"/>
  <c r="BF40" i="17"/>
  <c r="BE40" i="17"/>
  <c r="BD40" i="17"/>
  <c r="BC40" i="17"/>
  <c r="BB40" i="17"/>
  <c r="BB89" i="17" s="1"/>
  <c r="AZ40" i="17"/>
  <c r="AY40" i="17"/>
  <c r="AX40" i="17"/>
  <c r="AW40" i="17"/>
  <c r="AV40" i="17"/>
  <c r="AU40" i="17"/>
  <c r="AT40" i="17"/>
  <c r="AS40" i="17"/>
  <c r="AR40" i="17"/>
  <c r="AR89" i="17" s="1"/>
  <c r="AP40" i="17"/>
  <c r="AO40" i="17"/>
  <c r="AN40" i="17"/>
  <c r="AM40" i="17"/>
  <c r="AL40" i="17"/>
  <c r="AK40" i="17"/>
  <c r="AJ40" i="17"/>
  <c r="AI40" i="17"/>
  <c r="AH40" i="17"/>
  <c r="AH89" i="17" s="1"/>
  <c r="AF40" i="17"/>
  <c r="AE40" i="17"/>
  <c r="AD40" i="17"/>
  <c r="AC40" i="17"/>
  <c r="AB40" i="17"/>
  <c r="AA40" i="17"/>
  <c r="Z40" i="17"/>
  <c r="Y40" i="17"/>
  <c r="X40" i="17"/>
  <c r="X89" i="17" s="1"/>
  <c r="U40" i="17"/>
  <c r="T40" i="17"/>
  <c r="S40" i="17"/>
  <c r="R40" i="17"/>
  <c r="Q40" i="17"/>
  <c r="P40" i="17"/>
  <c r="O40" i="17"/>
  <c r="N40" i="17"/>
  <c r="J39" i="18"/>
  <c r="I39" i="18"/>
  <c r="H39" i="18"/>
  <c r="G39" i="18"/>
  <c r="F39" i="18"/>
  <c r="E39" i="18"/>
  <c r="D39" i="18"/>
  <c r="C39" i="18"/>
  <c r="B39" i="18"/>
  <c r="AT39" i="18" s="1"/>
  <c r="BJ39" i="17"/>
  <c r="BI39" i="17"/>
  <c r="BH39" i="17"/>
  <c r="BG39" i="17"/>
  <c r="BF39" i="17"/>
  <c r="BE39" i="17"/>
  <c r="BD39" i="17"/>
  <c r="BC39" i="17"/>
  <c r="BB39" i="17"/>
  <c r="BB88" i="17" s="1"/>
  <c r="AZ39" i="17"/>
  <c r="AY39" i="17"/>
  <c r="AX39" i="17"/>
  <c r="AW39" i="17"/>
  <c r="AV39" i="17"/>
  <c r="AU39" i="17"/>
  <c r="AT39" i="17"/>
  <c r="AS39" i="17"/>
  <c r="AR39" i="17"/>
  <c r="AR88" i="17" s="1"/>
  <c r="AP39" i="17"/>
  <c r="AO39" i="17"/>
  <c r="AN39" i="17"/>
  <c r="AM39" i="17"/>
  <c r="AL39" i="17"/>
  <c r="AK39" i="17"/>
  <c r="AJ39" i="17"/>
  <c r="AI39" i="17"/>
  <c r="AH39" i="17"/>
  <c r="AH88" i="17" s="1"/>
  <c r="AF39" i="17"/>
  <c r="AE39" i="17"/>
  <c r="AD39" i="17"/>
  <c r="AC39" i="17"/>
  <c r="AB39" i="17"/>
  <c r="AA39" i="17"/>
  <c r="Z39" i="17"/>
  <c r="Y39" i="17"/>
  <c r="X39" i="17"/>
  <c r="X88" i="17" s="1"/>
  <c r="U39" i="17"/>
  <c r="T39" i="17"/>
  <c r="S39" i="17"/>
  <c r="R39" i="17"/>
  <c r="Q39" i="17"/>
  <c r="P39" i="17"/>
  <c r="O39" i="17"/>
  <c r="N39" i="17"/>
  <c r="J38" i="18"/>
  <c r="I38" i="18"/>
  <c r="H38" i="18"/>
  <c r="G38" i="18"/>
  <c r="F38" i="18"/>
  <c r="E38" i="18"/>
  <c r="D38" i="18"/>
  <c r="C38" i="18"/>
  <c r="B38" i="18"/>
  <c r="AT38" i="18" s="1"/>
  <c r="BJ38" i="17"/>
  <c r="BI38" i="17"/>
  <c r="BH38" i="17"/>
  <c r="BG38" i="17"/>
  <c r="BF38" i="17"/>
  <c r="BE38" i="17"/>
  <c r="BD38" i="17"/>
  <c r="BC38" i="17"/>
  <c r="BB38" i="17"/>
  <c r="BB87" i="17" s="1"/>
  <c r="AZ38" i="17"/>
  <c r="AY38" i="17"/>
  <c r="AX38" i="17"/>
  <c r="AW38" i="17"/>
  <c r="AV38" i="17"/>
  <c r="AU38" i="17"/>
  <c r="AT38" i="17"/>
  <c r="AS38" i="17"/>
  <c r="AR38" i="17"/>
  <c r="AR87" i="17" s="1"/>
  <c r="AP38" i="17"/>
  <c r="AO38" i="17"/>
  <c r="AN38" i="17"/>
  <c r="AM38" i="17"/>
  <c r="AL38" i="17"/>
  <c r="AK38" i="17"/>
  <c r="AJ38" i="17"/>
  <c r="AI38" i="17"/>
  <c r="AH38" i="17"/>
  <c r="AH87" i="17" s="1"/>
  <c r="AF38" i="17"/>
  <c r="AE38" i="17"/>
  <c r="AB38" i="17"/>
  <c r="AA38" i="17"/>
  <c r="Z38" i="17"/>
  <c r="Y38" i="17"/>
  <c r="X38" i="17"/>
  <c r="X87" i="17" s="1"/>
  <c r="Y87" i="17" s="1"/>
  <c r="U38" i="17"/>
  <c r="T38" i="17"/>
  <c r="S38" i="17"/>
  <c r="R38" i="17"/>
  <c r="Q38" i="17"/>
  <c r="P38" i="17"/>
  <c r="O38" i="17"/>
  <c r="N38" i="17"/>
  <c r="I37" i="18"/>
  <c r="H37" i="18"/>
  <c r="G37" i="18"/>
  <c r="F37" i="18"/>
  <c r="E37" i="18"/>
  <c r="D37" i="18"/>
  <c r="C37" i="18"/>
  <c r="B37" i="18"/>
  <c r="AT37" i="18" s="1"/>
  <c r="BJ37" i="17"/>
  <c r="BI37" i="17"/>
  <c r="BH37" i="17"/>
  <c r="BG37" i="17"/>
  <c r="BF37" i="17"/>
  <c r="BE37" i="17"/>
  <c r="BD37" i="17"/>
  <c r="BC37" i="17"/>
  <c r="BB37" i="17"/>
  <c r="BB86" i="17" s="1"/>
  <c r="AZ37" i="17"/>
  <c r="AY37" i="17"/>
  <c r="AX37" i="17"/>
  <c r="AW37" i="17"/>
  <c r="AV37" i="17"/>
  <c r="AU37" i="17"/>
  <c r="AT37" i="17"/>
  <c r="AS37" i="17"/>
  <c r="AR37" i="17"/>
  <c r="AR86" i="17" s="1"/>
  <c r="AP37" i="17"/>
  <c r="AO37" i="17"/>
  <c r="AN37" i="17"/>
  <c r="AM37" i="17"/>
  <c r="AL37" i="17"/>
  <c r="AK37" i="17"/>
  <c r="AJ37" i="17"/>
  <c r="AI37" i="17"/>
  <c r="AH37" i="17"/>
  <c r="AH86" i="17" s="1"/>
  <c r="AF37" i="17"/>
  <c r="AE37" i="17"/>
  <c r="AD37" i="17"/>
  <c r="AC37" i="17"/>
  <c r="AB37" i="17"/>
  <c r="AA37" i="17"/>
  <c r="Z37" i="17"/>
  <c r="Y37" i="17"/>
  <c r="X37" i="17"/>
  <c r="X86" i="17" s="1"/>
  <c r="U37" i="17"/>
  <c r="T37" i="17"/>
  <c r="S37" i="17"/>
  <c r="R37" i="17"/>
  <c r="Q37" i="17"/>
  <c r="P37" i="17"/>
  <c r="O37" i="17"/>
  <c r="N37" i="17"/>
  <c r="J36" i="18"/>
  <c r="I36" i="18"/>
  <c r="H36" i="18"/>
  <c r="G36" i="18"/>
  <c r="F36" i="18"/>
  <c r="E36" i="18"/>
  <c r="D36" i="18"/>
  <c r="C36" i="18"/>
  <c r="B36" i="18"/>
  <c r="AT36" i="18" s="1"/>
  <c r="BJ36" i="17"/>
  <c r="AF145" i="17" s="1"/>
  <c r="BI36" i="17"/>
  <c r="AE145" i="17" s="1"/>
  <c r="BH36" i="17"/>
  <c r="AD145" i="17" s="1"/>
  <c r="BF36" i="17"/>
  <c r="AB145" i="17" s="1"/>
  <c r="BE36" i="17"/>
  <c r="AA145" i="17" s="1"/>
  <c r="BD36" i="17"/>
  <c r="Z145" i="17" s="1"/>
  <c r="BB36" i="17"/>
  <c r="AZ36" i="17"/>
  <c r="AF144" i="17" s="1"/>
  <c r="AY36" i="17"/>
  <c r="AE144" i="17" s="1"/>
  <c r="AX36" i="17"/>
  <c r="AD144" i="17" s="1"/>
  <c r="AV36" i="17"/>
  <c r="AB144" i="17" s="1"/>
  <c r="AU36" i="17"/>
  <c r="AA144" i="17" s="1"/>
  <c r="AT36" i="17"/>
  <c r="Z144" i="17" s="1"/>
  <c r="AR36" i="17"/>
  <c r="AP36" i="17"/>
  <c r="AF143" i="17" s="1"/>
  <c r="AO36" i="17"/>
  <c r="AE143" i="17" s="1"/>
  <c r="AN36" i="17"/>
  <c r="AD143" i="17" s="1"/>
  <c r="AL36" i="17"/>
  <c r="AB143" i="17" s="1"/>
  <c r="AK36" i="17"/>
  <c r="AA143" i="17" s="1"/>
  <c r="AJ36" i="17"/>
  <c r="Z143" i="17" s="1"/>
  <c r="U36" i="17"/>
  <c r="T36" i="17"/>
  <c r="S36" i="17"/>
  <c r="R36" i="17"/>
  <c r="Q36" i="17"/>
  <c r="P36" i="17"/>
  <c r="O36" i="17"/>
  <c r="N36" i="17"/>
  <c r="J35" i="18"/>
  <c r="I35" i="18"/>
  <c r="H35" i="18"/>
  <c r="G35" i="18"/>
  <c r="F35" i="18"/>
  <c r="E35" i="18"/>
  <c r="D35" i="18"/>
  <c r="C35" i="18"/>
  <c r="B35" i="18"/>
  <c r="AT35" i="18" s="1"/>
  <c r="BJ35" i="17"/>
  <c r="BI35" i="17"/>
  <c r="BH35" i="17"/>
  <c r="BG35" i="17"/>
  <c r="BF35" i="17"/>
  <c r="BE35" i="17"/>
  <c r="BD35" i="17"/>
  <c r="BC35" i="17"/>
  <c r="BB35" i="17"/>
  <c r="BB84" i="17" s="1"/>
  <c r="AZ35" i="17"/>
  <c r="AY35" i="17"/>
  <c r="AX35" i="17"/>
  <c r="AW35" i="17"/>
  <c r="AV35" i="17"/>
  <c r="AU35" i="17"/>
  <c r="AT35" i="17"/>
  <c r="AS35" i="17"/>
  <c r="AR35" i="17"/>
  <c r="AR84" i="17" s="1"/>
  <c r="AS84" i="17" s="1"/>
  <c r="AP35" i="17"/>
  <c r="AO35" i="17"/>
  <c r="AN35" i="17"/>
  <c r="AM35" i="17"/>
  <c r="AL35" i="17"/>
  <c r="AK35" i="17"/>
  <c r="AJ35" i="17"/>
  <c r="AI35" i="17"/>
  <c r="AH35" i="17"/>
  <c r="AH84" i="17" s="1"/>
  <c r="AF35" i="17"/>
  <c r="AE35" i="17"/>
  <c r="AB35" i="17"/>
  <c r="AA35" i="17"/>
  <c r="Z35" i="17"/>
  <c r="Y35" i="17"/>
  <c r="X35" i="17"/>
  <c r="X84" i="17" s="1"/>
  <c r="U35" i="17"/>
  <c r="T35" i="17"/>
  <c r="S35" i="17"/>
  <c r="R35" i="17"/>
  <c r="Q35" i="17"/>
  <c r="P35" i="17"/>
  <c r="O35" i="17"/>
  <c r="N35" i="17"/>
  <c r="J34" i="18"/>
  <c r="I34" i="18"/>
  <c r="H34" i="18"/>
  <c r="G34" i="18"/>
  <c r="F34" i="18"/>
  <c r="E34" i="18"/>
  <c r="D34" i="18"/>
  <c r="C34" i="18"/>
  <c r="B34" i="18"/>
  <c r="AT34" i="18" s="1"/>
  <c r="BJ34" i="17"/>
  <c r="BI34" i="17"/>
  <c r="BH34" i="17"/>
  <c r="BG34" i="17"/>
  <c r="BF34" i="17"/>
  <c r="BE34" i="17"/>
  <c r="BD34" i="17"/>
  <c r="BC34" i="17"/>
  <c r="BB34" i="17"/>
  <c r="BB83" i="17" s="1"/>
  <c r="AZ34" i="17"/>
  <c r="AY34" i="17"/>
  <c r="AX34" i="17"/>
  <c r="AW34" i="17"/>
  <c r="AV34" i="17"/>
  <c r="AU34" i="17"/>
  <c r="AT34" i="17"/>
  <c r="AS34" i="17"/>
  <c r="AR34" i="17"/>
  <c r="AR83" i="17" s="1"/>
  <c r="AP34" i="17"/>
  <c r="AO34" i="17"/>
  <c r="AN34" i="17"/>
  <c r="AM34" i="17"/>
  <c r="AL34" i="17"/>
  <c r="AK34" i="17"/>
  <c r="AJ34" i="17"/>
  <c r="AI34" i="17"/>
  <c r="AH34" i="17"/>
  <c r="AH83" i="17" s="1"/>
  <c r="AF34" i="17"/>
  <c r="AE34" i="17"/>
  <c r="AD34" i="17"/>
  <c r="AC34" i="17"/>
  <c r="AB34" i="17"/>
  <c r="AA34" i="17"/>
  <c r="Z34" i="17"/>
  <c r="Y34" i="17"/>
  <c r="X34" i="17"/>
  <c r="X83" i="17" s="1"/>
  <c r="U34" i="17"/>
  <c r="T34" i="17"/>
  <c r="S34" i="17"/>
  <c r="R34" i="17"/>
  <c r="Q34" i="17"/>
  <c r="P34" i="17"/>
  <c r="O34" i="17"/>
  <c r="N34" i="17"/>
  <c r="J33" i="18"/>
  <c r="I33" i="18"/>
  <c r="H33" i="18"/>
  <c r="G33" i="18"/>
  <c r="F33" i="18"/>
  <c r="E33" i="18"/>
  <c r="D33" i="18"/>
  <c r="C33" i="18"/>
  <c r="B33" i="18"/>
  <c r="AT33" i="18" s="1"/>
  <c r="BJ33" i="17"/>
  <c r="AF137" i="17" s="1"/>
  <c r="BI33" i="17"/>
  <c r="AE137" i="17" s="1"/>
  <c r="BH33" i="17"/>
  <c r="AD137" i="17" s="1"/>
  <c r="BF33" i="17"/>
  <c r="AB137" i="17" s="1"/>
  <c r="BE33" i="17"/>
  <c r="AA137" i="17" s="1"/>
  <c r="BD33" i="17"/>
  <c r="Z137" i="17" s="1"/>
  <c r="BB33" i="17"/>
  <c r="AZ33" i="17"/>
  <c r="AF136" i="17" s="1"/>
  <c r="AY33" i="17"/>
  <c r="AE136" i="17" s="1"/>
  <c r="AX33" i="17"/>
  <c r="AD136" i="17" s="1"/>
  <c r="AW33" i="17"/>
  <c r="AC136" i="17" s="1"/>
  <c r="AV33" i="17"/>
  <c r="AB136" i="17" s="1"/>
  <c r="AU33" i="17"/>
  <c r="AA136" i="17" s="1"/>
  <c r="AT33" i="17"/>
  <c r="Z136" i="17" s="1"/>
  <c r="AR33" i="17"/>
  <c r="AO33" i="17"/>
  <c r="AE135" i="17" s="1"/>
  <c r="AN33" i="17"/>
  <c r="AD135" i="17" s="1"/>
  <c r="AM33" i="17"/>
  <c r="AC135" i="17" s="1"/>
  <c r="AL33" i="17"/>
  <c r="AB135" i="17" s="1"/>
  <c r="AK33" i="17"/>
  <c r="AA135" i="17" s="1"/>
  <c r="AJ33" i="17"/>
  <c r="Z135" i="17" s="1"/>
  <c r="U33" i="17"/>
  <c r="T33" i="17"/>
  <c r="S33" i="17"/>
  <c r="R33" i="17"/>
  <c r="Q33" i="17"/>
  <c r="P33" i="17"/>
  <c r="O33" i="17"/>
  <c r="N33" i="17"/>
  <c r="J32" i="18"/>
  <c r="I32" i="18"/>
  <c r="H32" i="18"/>
  <c r="G32" i="18"/>
  <c r="F32" i="18"/>
  <c r="E32" i="18"/>
  <c r="D32" i="18"/>
  <c r="C32" i="18"/>
  <c r="B32" i="18"/>
  <c r="AT32" i="18" s="1"/>
  <c r="BJ32" i="17"/>
  <c r="BI32" i="17"/>
  <c r="BH32" i="17"/>
  <c r="BG32" i="17"/>
  <c r="BF32" i="17"/>
  <c r="BE32" i="17"/>
  <c r="BD32" i="17"/>
  <c r="BC32" i="17"/>
  <c r="BB32" i="17"/>
  <c r="BB81" i="17" s="1"/>
  <c r="BC81" i="17" s="1"/>
  <c r="BD81" i="17" s="1"/>
  <c r="AZ32" i="17"/>
  <c r="AY32" i="17"/>
  <c r="AX32" i="17"/>
  <c r="AW32" i="17"/>
  <c r="AV32" i="17"/>
  <c r="AU32" i="17"/>
  <c r="AT32" i="17"/>
  <c r="AS32" i="17"/>
  <c r="AR32" i="17"/>
  <c r="AR81" i="17" s="1"/>
  <c r="AP32" i="17"/>
  <c r="AO32" i="17"/>
  <c r="AN32" i="17"/>
  <c r="AM32" i="17"/>
  <c r="AL32" i="17"/>
  <c r="AK32" i="17"/>
  <c r="AJ32" i="17"/>
  <c r="AI32" i="17"/>
  <c r="AH32" i="17"/>
  <c r="AH81" i="17" s="1"/>
  <c r="AF32" i="17"/>
  <c r="AE32" i="17"/>
  <c r="AD32" i="17"/>
  <c r="AC32" i="17"/>
  <c r="AB32" i="17"/>
  <c r="AA32" i="17"/>
  <c r="Z32" i="17"/>
  <c r="Y32" i="17"/>
  <c r="X32" i="17"/>
  <c r="X81" i="17" s="1"/>
  <c r="U32" i="17"/>
  <c r="T32" i="17"/>
  <c r="S32" i="17"/>
  <c r="R32" i="17"/>
  <c r="Q32" i="17"/>
  <c r="P32" i="17"/>
  <c r="O32" i="17"/>
  <c r="N32" i="17"/>
  <c r="J31" i="18"/>
  <c r="I31" i="18"/>
  <c r="H31" i="18"/>
  <c r="G31" i="18"/>
  <c r="F31" i="18"/>
  <c r="E31" i="18"/>
  <c r="D31" i="18"/>
  <c r="C31" i="18"/>
  <c r="B31" i="18"/>
  <c r="AT31" i="18" s="1"/>
  <c r="BJ31" i="17"/>
  <c r="BI31" i="17"/>
  <c r="BH31" i="17"/>
  <c r="BG31" i="17"/>
  <c r="BF31" i="17"/>
  <c r="BE31" i="17"/>
  <c r="BD31" i="17"/>
  <c r="BC31" i="17"/>
  <c r="BB31" i="17"/>
  <c r="BB80" i="17" s="1"/>
  <c r="AZ31" i="17"/>
  <c r="AY31" i="17"/>
  <c r="AX31" i="17"/>
  <c r="AW31" i="17"/>
  <c r="AV31" i="17"/>
  <c r="AU31" i="17"/>
  <c r="AT31" i="17"/>
  <c r="AS31" i="17"/>
  <c r="AR31" i="17"/>
  <c r="AR80" i="17" s="1"/>
  <c r="AP31" i="17"/>
  <c r="AO31" i="17"/>
  <c r="AN31" i="17"/>
  <c r="AM31" i="17"/>
  <c r="AL31" i="17"/>
  <c r="AK31" i="17"/>
  <c r="AJ31" i="17"/>
  <c r="AI31" i="17"/>
  <c r="AH31" i="17"/>
  <c r="AH80" i="17" s="1"/>
  <c r="AF31" i="17"/>
  <c r="AE31" i="17"/>
  <c r="AD31" i="17"/>
  <c r="AC31" i="17"/>
  <c r="AB31" i="17"/>
  <c r="AA31" i="17"/>
  <c r="Z31" i="17"/>
  <c r="X31" i="17"/>
  <c r="X80" i="17" s="1"/>
  <c r="U31" i="17"/>
  <c r="T31" i="17"/>
  <c r="S31" i="17"/>
  <c r="R31" i="17"/>
  <c r="Q31" i="17"/>
  <c r="P31" i="17"/>
  <c r="O31" i="17"/>
  <c r="N31" i="17"/>
  <c r="J30" i="18"/>
  <c r="I30" i="18"/>
  <c r="H30" i="18"/>
  <c r="G30" i="18"/>
  <c r="F30" i="18"/>
  <c r="E30" i="18"/>
  <c r="D30" i="18"/>
  <c r="C30" i="18"/>
  <c r="B30" i="18"/>
  <c r="AT30" i="18" s="1"/>
  <c r="BJ30" i="17"/>
  <c r="BI30" i="17"/>
  <c r="BH30" i="17"/>
  <c r="BG30" i="17"/>
  <c r="BF30" i="17"/>
  <c r="BE30" i="17"/>
  <c r="BD30" i="17"/>
  <c r="BC30" i="17"/>
  <c r="BB30" i="17"/>
  <c r="BB79" i="17" s="1"/>
  <c r="AZ30" i="17"/>
  <c r="AY30" i="17"/>
  <c r="AX30" i="17"/>
  <c r="AW30" i="17"/>
  <c r="AV30" i="17"/>
  <c r="AU30" i="17"/>
  <c r="AT30" i="17"/>
  <c r="AS30" i="17"/>
  <c r="AR30" i="17"/>
  <c r="AR79" i="17" s="1"/>
  <c r="AP30" i="17"/>
  <c r="AO30" i="17"/>
  <c r="AN30" i="17"/>
  <c r="AM30" i="17"/>
  <c r="AL30" i="17"/>
  <c r="AK30" i="17"/>
  <c r="AJ30" i="17"/>
  <c r="AI30" i="17"/>
  <c r="AH30" i="17"/>
  <c r="AH79" i="17" s="1"/>
  <c r="AF30" i="17"/>
  <c r="AE30" i="17"/>
  <c r="AD30" i="17"/>
  <c r="AC30" i="17"/>
  <c r="AB30" i="17"/>
  <c r="AA30" i="17"/>
  <c r="X30" i="17"/>
  <c r="X79" i="17" s="1"/>
  <c r="U30" i="17"/>
  <c r="T30" i="17"/>
  <c r="S30" i="17"/>
  <c r="R30" i="17"/>
  <c r="Q30" i="17"/>
  <c r="P30" i="17"/>
  <c r="O30" i="17"/>
  <c r="N30" i="17"/>
  <c r="J29" i="18"/>
  <c r="I29" i="18"/>
  <c r="H29" i="18"/>
  <c r="G29" i="18"/>
  <c r="F29" i="18"/>
  <c r="E29" i="18"/>
  <c r="D29" i="18"/>
  <c r="C29" i="18"/>
  <c r="BJ29" i="17"/>
  <c r="BI29" i="17"/>
  <c r="BH29" i="17"/>
  <c r="BG29" i="17"/>
  <c r="BF29" i="17"/>
  <c r="BE29" i="17"/>
  <c r="BD29" i="17"/>
  <c r="BC29" i="17"/>
  <c r="BB29" i="17"/>
  <c r="BB78" i="17" s="1"/>
  <c r="BC78" i="17" s="1"/>
  <c r="AZ29" i="17"/>
  <c r="AY29" i="17"/>
  <c r="AX29" i="17"/>
  <c r="AW29" i="17"/>
  <c r="AV29" i="17"/>
  <c r="AU29" i="17"/>
  <c r="AT29" i="17"/>
  <c r="AS29" i="17"/>
  <c r="AR29" i="17"/>
  <c r="AR78" i="17" s="1"/>
  <c r="AP29" i="17"/>
  <c r="AO29" i="17"/>
  <c r="AN29" i="17"/>
  <c r="AM29" i="17"/>
  <c r="AL29" i="17"/>
  <c r="AK29" i="17"/>
  <c r="AJ29" i="17"/>
  <c r="AI29" i="17"/>
  <c r="AH29" i="17"/>
  <c r="AH78" i="17" s="1"/>
  <c r="AF29" i="17"/>
  <c r="AE29" i="17"/>
  <c r="AD29" i="17"/>
  <c r="AC29" i="17"/>
  <c r="AB29" i="17"/>
  <c r="AA29" i="17"/>
  <c r="Z29" i="17"/>
  <c r="X29" i="17"/>
  <c r="X78" i="17" s="1"/>
  <c r="U29" i="17"/>
  <c r="T29" i="17"/>
  <c r="S29" i="17"/>
  <c r="R29" i="17"/>
  <c r="Q29" i="17"/>
  <c r="P29" i="17"/>
  <c r="O29" i="17"/>
  <c r="N29" i="17"/>
  <c r="J28" i="18"/>
  <c r="I28" i="18"/>
  <c r="H28" i="18"/>
  <c r="G28" i="18"/>
  <c r="F28" i="18"/>
  <c r="E28" i="18"/>
  <c r="D28" i="18"/>
  <c r="C28" i="18"/>
  <c r="B28" i="18"/>
  <c r="AT28" i="18" s="1"/>
  <c r="BJ28" i="17"/>
  <c r="BI28" i="17"/>
  <c r="BH28" i="17"/>
  <c r="BG28" i="17"/>
  <c r="BF28" i="17"/>
  <c r="BE28" i="17"/>
  <c r="BD28" i="17"/>
  <c r="BC28" i="17"/>
  <c r="BB28" i="17"/>
  <c r="BB77" i="17" s="1"/>
  <c r="AZ28" i="17"/>
  <c r="AY28" i="17"/>
  <c r="AX28" i="17"/>
  <c r="AW28" i="17"/>
  <c r="AV28" i="17"/>
  <c r="AU28" i="17"/>
  <c r="AT28" i="17"/>
  <c r="AS28" i="17"/>
  <c r="AR28" i="17"/>
  <c r="AR77" i="17" s="1"/>
  <c r="AP28" i="17"/>
  <c r="AO28" i="17"/>
  <c r="AN28" i="17"/>
  <c r="AM28" i="17"/>
  <c r="AL28" i="17"/>
  <c r="AK28" i="17"/>
  <c r="AJ28" i="17"/>
  <c r="AI28" i="17"/>
  <c r="AH28" i="17"/>
  <c r="AH77" i="17" s="1"/>
  <c r="AF28" i="17"/>
  <c r="AE28" i="17"/>
  <c r="AB28" i="17"/>
  <c r="AA28" i="17"/>
  <c r="Z28" i="17"/>
  <c r="Y28" i="17"/>
  <c r="X28" i="17"/>
  <c r="X77" i="17" s="1"/>
  <c r="Y77" i="17" s="1"/>
  <c r="Z77" i="17" s="1"/>
  <c r="U28" i="17"/>
  <c r="T28" i="17"/>
  <c r="S28" i="17"/>
  <c r="R28" i="17"/>
  <c r="Q28" i="17"/>
  <c r="P28" i="17"/>
  <c r="O28" i="17"/>
  <c r="N28" i="17"/>
  <c r="J27" i="18"/>
  <c r="I27" i="18"/>
  <c r="H27" i="18"/>
  <c r="G27" i="18"/>
  <c r="F27" i="18"/>
  <c r="E27" i="18"/>
  <c r="D27" i="18"/>
  <c r="C27" i="18"/>
  <c r="B27" i="18"/>
  <c r="AT27" i="18" s="1"/>
  <c r="BJ27" i="17"/>
  <c r="BI27" i="17"/>
  <c r="BH27" i="17"/>
  <c r="BG27" i="17"/>
  <c r="BF27" i="17"/>
  <c r="BE27" i="17"/>
  <c r="BD27" i="17"/>
  <c r="BC27" i="17"/>
  <c r="BB27" i="17"/>
  <c r="BB76" i="17" s="1"/>
  <c r="BC76" i="17" s="1"/>
  <c r="AZ27" i="17"/>
  <c r="AY27" i="17"/>
  <c r="AX27" i="17"/>
  <c r="AW27" i="17"/>
  <c r="AV27" i="17"/>
  <c r="AU27" i="17"/>
  <c r="AT27" i="17"/>
  <c r="AS27" i="17"/>
  <c r="AR27" i="17"/>
  <c r="AR76" i="17" s="1"/>
  <c r="AP27" i="17"/>
  <c r="AO27" i="17"/>
  <c r="AN27" i="17"/>
  <c r="AM27" i="17"/>
  <c r="AL27" i="17"/>
  <c r="AK27" i="17"/>
  <c r="AJ27" i="17"/>
  <c r="AI27" i="17"/>
  <c r="AH27" i="17"/>
  <c r="AH76" i="17" s="1"/>
  <c r="AF27" i="17"/>
  <c r="AE27" i="17"/>
  <c r="AD27" i="17"/>
  <c r="AC27" i="17"/>
  <c r="AB27" i="17"/>
  <c r="AA27" i="17"/>
  <c r="Z27" i="17"/>
  <c r="X27" i="17"/>
  <c r="X76" i="17" s="1"/>
  <c r="U27" i="17"/>
  <c r="T27" i="17"/>
  <c r="S27" i="17"/>
  <c r="R27" i="17"/>
  <c r="Q27" i="17"/>
  <c r="P27" i="17"/>
  <c r="O27" i="17"/>
  <c r="N27" i="17"/>
  <c r="J26" i="18"/>
  <c r="I26" i="18"/>
  <c r="H26" i="18"/>
  <c r="G26" i="18"/>
  <c r="F26" i="18"/>
  <c r="E26" i="18"/>
  <c r="D26" i="18"/>
  <c r="C26" i="18"/>
  <c r="B26" i="18"/>
  <c r="AT26" i="18" s="1"/>
  <c r="BJ26" i="17"/>
  <c r="AF129" i="17" s="1"/>
  <c r="BI26" i="17"/>
  <c r="AE129" i="17" s="1"/>
  <c r="BH26" i="17"/>
  <c r="AD129" i="17" s="1"/>
  <c r="BF26" i="17"/>
  <c r="AB129" i="17" s="1"/>
  <c r="BE26" i="17"/>
  <c r="AA129" i="17" s="1"/>
  <c r="BD26" i="17"/>
  <c r="Z129" i="17" s="1"/>
  <c r="BB26" i="17"/>
  <c r="AZ26" i="17"/>
  <c r="AF128" i="17" s="1"/>
  <c r="AY26" i="17"/>
  <c r="AE128" i="17" s="1"/>
  <c r="AX26" i="17"/>
  <c r="AD128" i="17" s="1"/>
  <c r="AW26" i="17"/>
  <c r="AC128" i="17" s="1"/>
  <c r="AV26" i="17"/>
  <c r="AB128" i="17" s="1"/>
  <c r="AU26" i="17"/>
  <c r="AA128" i="17" s="1"/>
  <c r="AT26" i="17"/>
  <c r="Z128" i="17" s="1"/>
  <c r="AS26" i="17"/>
  <c r="Y128" i="17" s="1"/>
  <c r="AR26" i="17"/>
  <c r="AP26" i="17"/>
  <c r="AF127" i="17" s="1"/>
  <c r="AO26" i="17"/>
  <c r="AE127" i="17" s="1"/>
  <c r="AN26" i="17"/>
  <c r="AD127" i="17" s="1"/>
  <c r="AL26" i="17"/>
  <c r="AB127" i="17" s="1"/>
  <c r="AJ26" i="17"/>
  <c r="Z127" i="17" s="1"/>
  <c r="AI26" i="17"/>
  <c r="Y127" i="17" s="1"/>
  <c r="U26" i="17"/>
  <c r="T26" i="17"/>
  <c r="S26" i="17"/>
  <c r="R26" i="17"/>
  <c r="Q26" i="17"/>
  <c r="P26" i="17"/>
  <c r="O26" i="17"/>
  <c r="N26" i="17"/>
  <c r="J25" i="18"/>
  <c r="I25" i="18"/>
  <c r="H25" i="18"/>
  <c r="G25" i="18"/>
  <c r="F25" i="18"/>
  <c r="E25" i="18"/>
  <c r="D25" i="18"/>
  <c r="C25" i="18"/>
  <c r="B25" i="18"/>
  <c r="AT25" i="18" s="1"/>
  <c r="BJ25" i="17"/>
  <c r="BI25" i="17"/>
  <c r="BH25" i="17"/>
  <c r="BG25" i="17"/>
  <c r="BF25" i="17"/>
  <c r="BE25" i="17"/>
  <c r="BD25" i="17"/>
  <c r="BC25" i="17"/>
  <c r="BB25" i="17"/>
  <c r="BB74" i="17" s="1"/>
  <c r="AZ25" i="17"/>
  <c r="AY25" i="17"/>
  <c r="AX25" i="17"/>
  <c r="AW25" i="17"/>
  <c r="AV25" i="17"/>
  <c r="AU25" i="17"/>
  <c r="AT25" i="17"/>
  <c r="AS25" i="17"/>
  <c r="AR25" i="17"/>
  <c r="AR74" i="17" s="1"/>
  <c r="AP25" i="17"/>
  <c r="AO25" i="17"/>
  <c r="AN25" i="17"/>
  <c r="AM25" i="17"/>
  <c r="AL25" i="17"/>
  <c r="AK25" i="17"/>
  <c r="AJ25" i="17"/>
  <c r="AI25" i="17"/>
  <c r="AH25" i="17"/>
  <c r="AH74" i="17" s="1"/>
  <c r="AF25" i="17"/>
  <c r="AE25" i="17"/>
  <c r="AD25" i="17"/>
  <c r="AC25" i="17"/>
  <c r="AB25" i="17"/>
  <c r="Z25" i="17"/>
  <c r="Y25" i="17"/>
  <c r="X25" i="17"/>
  <c r="X74" i="17" s="1"/>
  <c r="U25" i="17"/>
  <c r="T25" i="17"/>
  <c r="S25" i="17"/>
  <c r="R25" i="17"/>
  <c r="Q25" i="17"/>
  <c r="P25" i="17"/>
  <c r="O25" i="17"/>
  <c r="N25" i="17"/>
  <c r="J24" i="18"/>
  <c r="I24" i="18"/>
  <c r="H24" i="18"/>
  <c r="G24" i="18"/>
  <c r="F24" i="18"/>
  <c r="E24" i="18"/>
  <c r="D24" i="18"/>
  <c r="C24" i="18"/>
  <c r="B24" i="18"/>
  <c r="AT24" i="18" s="1"/>
  <c r="BJ24" i="17"/>
  <c r="BI24" i="17"/>
  <c r="BH24" i="17"/>
  <c r="BG24" i="17"/>
  <c r="BF24" i="17"/>
  <c r="BE24" i="17"/>
  <c r="BD24" i="17"/>
  <c r="BC24" i="17"/>
  <c r="BB24" i="17"/>
  <c r="BB73" i="17" s="1"/>
  <c r="AZ24" i="17"/>
  <c r="AY24" i="17"/>
  <c r="AX24" i="17"/>
  <c r="AW24" i="17"/>
  <c r="AV24" i="17"/>
  <c r="AU24" i="17"/>
  <c r="AT24" i="17"/>
  <c r="AS24" i="17"/>
  <c r="AR24" i="17"/>
  <c r="AR73" i="17" s="1"/>
  <c r="AP24" i="17"/>
  <c r="AO24" i="17"/>
  <c r="AN24" i="17"/>
  <c r="AM24" i="17"/>
  <c r="AL24" i="17"/>
  <c r="AK24" i="17"/>
  <c r="AJ24" i="17"/>
  <c r="AI24" i="17"/>
  <c r="AH24" i="17"/>
  <c r="AH73" i="17" s="1"/>
  <c r="AF24" i="17"/>
  <c r="AE24" i="17"/>
  <c r="AD24" i="17"/>
  <c r="AC24" i="17"/>
  <c r="AB24" i="17"/>
  <c r="Y24" i="17"/>
  <c r="X24" i="17"/>
  <c r="X73" i="17" s="1"/>
  <c r="U24" i="17"/>
  <c r="T24" i="17"/>
  <c r="S24" i="17"/>
  <c r="R24" i="17"/>
  <c r="Q24" i="17"/>
  <c r="P24" i="17"/>
  <c r="O24" i="17"/>
  <c r="N24" i="17"/>
  <c r="J23" i="18"/>
  <c r="I23" i="18"/>
  <c r="H23" i="18"/>
  <c r="G23" i="18"/>
  <c r="F23" i="18"/>
  <c r="E23" i="18"/>
  <c r="D23" i="18"/>
  <c r="C23" i="18"/>
  <c r="B23" i="18"/>
  <c r="AT23" i="18" s="1"/>
  <c r="BJ23" i="17"/>
  <c r="BI23" i="17"/>
  <c r="BH23" i="17"/>
  <c r="BG23" i="17"/>
  <c r="BF23" i="17"/>
  <c r="BE23" i="17"/>
  <c r="BD23" i="17"/>
  <c r="BC23" i="17"/>
  <c r="BB23" i="17"/>
  <c r="BB72" i="17" s="1"/>
  <c r="AZ23" i="17"/>
  <c r="AY23" i="17"/>
  <c r="AX23" i="17"/>
  <c r="AW23" i="17"/>
  <c r="AV23" i="17"/>
  <c r="AU23" i="17"/>
  <c r="AT23" i="17"/>
  <c r="AS23" i="17"/>
  <c r="AR23" i="17"/>
  <c r="AR72" i="17" s="1"/>
  <c r="AP23" i="17"/>
  <c r="AO23" i="17"/>
  <c r="AN23" i="17"/>
  <c r="AM23" i="17"/>
  <c r="AL23" i="17"/>
  <c r="AK23" i="17"/>
  <c r="AJ23" i="17"/>
  <c r="AI23" i="17"/>
  <c r="AH23" i="17"/>
  <c r="AH72" i="17" s="1"/>
  <c r="AF23" i="17"/>
  <c r="AB23" i="17"/>
  <c r="AA23" i="17"/>
  <c r="Z23" i="17"/>
  <c r="Y23" i="17"/>
  <c r="X23" i="17"/>
  <c r="X72" i="17" s="1"/>
  <c r="U23" i="17"/>
  <c r="T23" i="17"/>
  <c r="S23" i="17"/>
  <c r="R23" i="17"/>
  <c r="Q23" i="17"/>
  <c r="P23" i="17"/>
  <c r="O23" i="17"/>
  <c r="N23" i="17"/>
  <c r="J22" i="18"/>
  <c r="I22" i="18"/>
  <c r="H22" i="18"/>
  <c r="G22" i="18"/>
  <c r="F22" i="18"/>
  <c r="E22" i="18"/>
  <c r="D22" i="18"/>
  <c r="C22" i="18"/>
  <c r="B22" i="18"/>
  <c r="AT22" i="18" s="1"/>
  <c r="BJ22" i="17"/>
  <c r="BI22" i="17"/>
  <c r="BH22" i="17"/>
  <c r="BG22" i="17"/>
  <c r="BF22" i="17"/>
  <c r="BE22" i="17"/>
  <c r="BD22" i="17"/>
  <c r="BC22" i="17"/>
  <c r="BB22" i="17"/>
  <c r="BB71" i="17" s="1"/>
  <c r="AZ22" i="17"/>
  <c r="AY22" i="17"/>
  <c r="AX22" i="17"/>
  <c r="AW22" i="17"/>
  <c r="AV22" i="17"/>
  <c r="AU22" i="17"/>
  <c r="AT22" i="17"/>
  <c r="AS22" i="17"/>
  <c r="AR22" i="17"/>
  <c r="AR71" i="17" s="1"/>
  <c r="AP22" i="17"/>
  <c r="AO22" i="17"/>
  <c r="AN22" i="17"/>
  <c r="AM22" i="17"/>
  <c r="AL22" i="17"/>
  <c r="AK22" i="17"/>
  <c r="AJ22" i="17"/>
  <c r="AI22" i="17"/>
  <c r="AH22" i="17"/>
  <c r="AH71" i="17" s="1"/>
  <c r="AF22" i="17"/>
  <c r="AE22" i="17"/>
  <c r="AD22" i="17"/>
  <c r="AC22" i="17"/>
  <c r="AB22" i="17"/>
  <c r="AA22" i="17"/>
  <c r="Z22" i="17"/>
  <c r="Y22" i="17"/>
  <c r="X22" i="17"/>
  <c r="X71" i="17" s="1"/>
  <c r="U22" i="17"/>
  <c r="T22" i="17"/>
  <c r="S22" i="17"/>
  <c r="R22" i="17"/>
  <c r="Q22" i="17"/>
  <c r="P22" i="17"/>
  <c r="O22" i="17"/>
  <c r="N22" i="17"/>
  <c r="J21" i="18"/>
  <c r="I21" i="18"/>
  <c r="H21" i="18"/>
  <c r="G21" i="18"/>
  <c r="F21" i="18"/>
  <c r="E21" i="18"/>
  <c r="D21" i="18"/>
  <c r="C21" i="18"/>
  <c r="B21" i="18"/>
  <c r="AT21" i="18" s="1"/>
  <c r="BJ21" i="17"/>
  <c r="BI21" i="17"/>
  <c r="BH21" i="17"/>
  <c r="BG21" i="17"/>
  <c r="BF21" i="17"/>
  <c r="BE21" i="17"/>
  <c r="BD21" i="17"/>
  <c r="BC21" i="17"/>
  <c r="BB21" i="17"/>
  <c r="BB70" i="17" s="1"/>
  <c r="AZ21" i="17"/>
  <c r="AY21" i="17"/>
  <c r="AX21" i="17"/>
  <c r="AW21" i="17"/>
  <c r="AV21" i="17"/>
  <c r="AU21" i="17"/>
  <c r="AT21" i="17"/>
  <c r="AS21" i="17"/>
  <c r="AR21" i="17"/>
  <c r="AR70" i="17" s="1"/>
  <c r="AP21" i="17"/>
  <c r="AO21" i="17"/>
  <c r="AN21" i="17"/>
  <c r="AM21" i="17"/>
  <c r="AL21" i="17"/>
  <c r="AK21" i="17"/>
  <c r="AJ21" i="17"/>
  <c r="AI21" i="17"/>
  <c r="AH21" i="17"/>
  <c r="AH70" i="17" s="1"/>
  <c r="AF21" i="17"/>
  <c r="AE21" i="17"/>
  <c r="AD21" i="17"/>
  <c r="AC21" i="17"/>
  <c r="AB21" i="17"/>
  <c r="Y21" i="17"/>
  <c r="X21" i="17"/>
  <c r="X70" i="17" s="1"/>
  <c r="U21" i="17"/>
  <c r="T21" i="17"/>
  <c r="S21" i="17"/>
  <c r="R21" i="17"/>
  <c r="Q21" i="17"/>
  <c r="P21" i="17"/>
  <c r="O21" i="17"/>
  <c r="N21" i="17"/>
  <c r="J20" i="18"/>
  <c r="I20" i="18"/>
  <c r="H20" i="18"/>
  <c r="G20" i="18"/>
  <c r="F20" i="18"/>
  <c r="E20" i="18"/>
  <c r="D20" i="18"/>
  <c r="C20" i="18"/>
  <c r="B20" i="18"/>
  <c r="AT20" i="18" s="1"/>
  <c r="BJ20" i="17"/>
  <c r="AF121" i="17" s="1"/>
  <c r="BI20" i="17"/>
  <c r="AE121" i="17" s="1"/>
  <c r="BH20" i="17"/>
  <c r="AD121" i="17" s="1"/>
  <c r="BG20" i="17"/>
  <c r="AC121" i="17" s="1"/>
  <c r="BF20" i="17"/>
  <c r="AB121" i="17" s="1"/>
  <c r="BE20" i="17"/>
  <c r="AA121" i="17" s="1"/>
  <c r="BD20" i="17"/>
  <c r="Z121" i="17" s="1"/>
  <c r="BC20" i="17"/>
  <c r="Y121" i="17" s="1"/>
  <c r="BB20" i="17"/>
  <c r="AZ20" i="17"/>
  <c r="AF120" i="17" s="1"/>
  <c r="AY20" i="17"/>
  <c r="AE120" i="17" s="1"/>
  <c r="AX20" i="17"/>
  <c r="AD120" i="17" s="1"/>
  <c r="AW20" i="17"/>
  <c r="AC120" i="17" s="1"/>
  <c r="AV20" i="17"/>
  <c r="AB120" i="17" s="1"/>
  <c r="AU20" i="17"/>
  <c r="AA120" i="17" s="1"/>
  <c r="AT20" i="17"/>
  <c r="Z120" i="17" s="1"/>
  <c r="AS20" i="17"/>
  <c r="Y120" i="17" s="1"/>
  <c r="AR20" i="17"/>
  <c r="AP20" i="17"/>
  <c r="AF119" i="17" s="1"/>
  <c r="AO20" i="17"/>
  <c r="AE119" i="17" s="1"/>
  <c r="AN20" i="17"/>
  <c r="AD119" i="17" s="1"/>
  <c r="AM20" i="17"/>
  <c r="AC119" i="17" s="1"/>
  <c r="AL20" i="17"/>
  <c r="AB119" i="17" s="1"/>
  <c r="AK20" i="17"/>
  <c r="AA119" i="17" s="1"/>
  <c r="AJ20" i="17"/>
  <c r="Z119" i="17" s="1"/>
  <c r="AH20" i="17"/>
  <c r="AB20" i="17"/>
  <c r="AB118" i="17" s="1"/>
  <c r="U20" i="17"/>
  <c r="T20" i="17"/>
  <c r="S20" i="17"/>
  <c r="R20" i="17"/>
  <c r="Q20" i="17"/>
  <c r="P20" i="17"/>
  <c r="O20" i="17"/>
  <c r="N20" i="17"/>
  <c r="J19" i="18"/>
  <c r="I19" i="18"/>
  <c r="H19" i="18"/>
  <c r="G19" i="18"/>
  <c r="F19" i="18"/>
  <c r="E19" i="18"/>
  <c r="D19" i="18"/>
  <c r="C19" i="18"/>
  <c r="B19" i="18"/>
  <c r="AT19" i="18" s="1"/>
  <c r="BJ19" i="17"/>
  <c r="BI19" i="17"/>
  <c r="BH19" i="17"/>
  <c r="BG19" i="17"/>
  <c r="BF19" i="17"/>
  <c r="BE19" i="17"/>
  <c r="BD19" i="17"/>
  <c r="BC19" i="17"/>
  <c r="BB19" i="17"/>
  <c r="BB68" i="17" s="1"/>
  <c r="AZ19" i="17"/>
  <c r="AY19" i="17"/>
  <c r="AX19" i="17"/>
  <c r="AW19" i="17"/>
  <c r="AV19" i="17"/>
  <c r="AU19" i="17"/>
  <c r="AT19" i="17"/>
  <c r="AS19" i="17"/>
  <c r="AR19" i="17"/>
  <c r="AR68" i="17" s="1"/>
  <c r="AP19" i="17"/>
  <c r="AO19" i="17"/>
  <c r="AN19" i="17"/>
  <c r="AM19" i="17"/>
  <c r="AL19" i="17"/>
  <c r="AK19" i="17"/>
  <c r="AJ19" i="17"/>
  <c r="AI19" i="17"/>
  <c r="AH19" i="17"/>
  <c r="AH68" i="17" s="1"/>
  <c r="AF19" i="17"/>
  <c r="AE19" i="17"/>
  <c r="AD19" i="17"/>
  <c r="AB19" i="17"/>
  <c r="Z19" i="17"/>
  <c r="Y19" i="17"/>
  <c r="X19" i="17"/>
  <c r="X68" i="17" s="1"/>
  <c r="U19" i="17"/>
  <c r="T19" i="17"/>
  <c r="S19" i="17"/>
  <c r="R19" i="17"/>
  <c r="Q19" i="17"/>
  <c r="P19" i="17"/>
  <c r="O19" i="17"/>
  <c r="N19" i="17"/>
  <c r="J18" i="18"/>
  <c r="I18" i="18"/>
  <c r="H18" i="18"/>
  <c r="G18" i="18"/>
  <c r="F18" i="18"/>
  <c r="E18" i="18"/>
  <c r="D18" i="18"/>
  <c r="C18" i="18"/>
  <c r="B18" i="18"/>
  <c r="AT18" i="18" s="1"/>
  <c r="BJ18" i="17"/>
  <c r="BI18" i="17"/>
  <c r="BH18" i="17"/>
  <c r="BG18" i="17"/>
  <c r="BF18" i="17"/>
  <c r="BE18" i="17"/>
  <c r="BD18" i="17"/>
  <c r="BC18" i="17"/>
  <c r="BB18" i="17"/>
  <c r="BB67" i="17" s="1"/>
  <c r="AZ18" i="17"/>
  <c r="AY18" i="17"/>
  <c r="AX18" i="17"/>
  <c r="AW18" i="17"/>
  <c r="AV18" i="17"/>
  <c r="AU18" i="17"/>
  <c r="AT18" i="17"/>
  <c r="AS18" i="17"/>
  <c r="AR18" i="17"/>
  <c r="AR67" i="17" s="1"/>
  <c r="AP18" i="17"/>
  <c r="AO18" i="17"/>
  <c r="AN18" i="17"/>
  <c r="AM18" i="17"/>
  <c r="AL18" i="17"/>
  <c r="AK18" i="17"/>
  <c r="AJ18" i="17"/>
  <c r="AI18" i="17"/>
  <c r="AH18" i="17"/>
  <c r="AH67" i="17" s="1"/>
  <c r="AF18" i="17"/>
  <c r="AE18" i="17"/>
  <c r="AD18" i="17"/>
  <c r="AC18" i="17"/>
  <c r="AB18" i="17"/>
  <c r="Y18" i="17"/>
  <c r="U18" i="17"/>
  <c r="T18" i="17"/>
  <c r="S18" i="17"/>
  <c r="R18" i="17"/>
  <c r="Q18" i="17"/>
  <c r="P18" i="17"/>
  <c r="O18" i="17"/>
  <c r="N18" i="17"/>
  <c r="J17" i="18"/>
  <c r="I17" i="18"/>
  <c r="H17" i="18"/>
  <c r="G17" i="18"/>
  <c r="F17" i="18"/>
  <c r="E17" i="18"/>
  <c r="D17" i="18"/>
  <c r="C17" i="18"/>
  <c r="B17" i="18"/>
  <c r="AT17" i="18" s="1"/>
  <c r="BJ17" i="17"/>
  <c r="BI17" i="17"/>
  <c r="BH17" i="17"/>
  <c r="BG17" i="17"/>
  <c r="BF17" i="17"/>
  <c r="BE17" i="17"/>
  <c r="BD17" i="17"/>
  <c r="BC17" i="17"/>
  <c r="BB17" i="17"/>
  <c r="BB66" i="17" s="1"/>
  <c r="BC66" i="17" s="1"/>
  <c r="AZ17" i="17"/>
  <c r="AY17" i="17"/>
  <c r="AX17" i="17"/>
  <c r="AW17" i="17"/>
  <c r="AV17" i="17"/>
  <c r="AU17" i="17"/>
  <c r="AT17" i="17"/>
  <c r="AS17" i="17"/>
  <c r="AR17" i="17"/>
  <c r="AR66" i="17" s="1"/>
  <c r="AP17" i="17"/>
  <c r="AO17" i="17"/>
  <c r="AN17" i="17"/>
  <c r="AM17" i="17"/>
  <c r="AL17" i="17"/>
  <c r="AK17" i="17"/>
  <c r="AJ17" i="17"/>
  <c r="AI17" i="17"/>
  <c r="AH17" i="17"/>
  <c r="AH66" i="17" s="1"/>
  <c r="AF17" i="17"/>
  <c r="AE17" i="17"/>
  <c r="AD17" i="17"/>
  <c r="AB17" i="17"/>
  <c r="Y17" i="17"/>
  <c r="X17" i="17"/>
  <c r="X66" i="17" s="1"/>
  <c r="U17" i="17"/>
  <c r="T17" i="17"/>
  <c r="S17" i="17"/>
  <c r="R17" i="17"/>
  <c r="Q17" i="17"/>
  <c r="P17" i="17"/>
  <c r="O17" i="17"/>
  <c r="N17" i="17"/>
  <c r="J16" i="18"/>
  <c r="I16" i="18"/>
  <c r="H16" i="18"/>
  <c r="G16" i="18"/>
  <c r="F16" i="18"/>
  <c r="E16" i="18"/>
  <c r="D16" i="18"/>
  <c r="C16" i="18"/>
  <c r="B16" i="18"/>
  <c r="AT16" i="18" s="1"/>
  <c r="BJ16" i="17"/>
  <c r="BI16" i="17"/>
  <c r="BH16" i="17"/>
  <c r="BG16" i="17"/>
  <c r="BF16" i="17"/>
  <c r="BE16" i="17"/>
  <c r="BD16" i="17"/>
  <c r="BC16" i="17"/>
  <c r="BB16" i="17"/>
  <c r="BB65" i="17" s="1"/>
  <c r="AZ16" i="17"/>
  <c r="AY16" i="17"/>
  <c r="AX16" i="17"/>
  <c r="AW16" i="17"/>
  <c r="AV16" i="17"/>
  <c r="AU16" i="17"/>
  <c r="AT16" i="17"/>
  <c r="AS16" i="17"/>
  <c r="AR16" i="17"/>
  <c r="AR65" i="17" s="1"/>
  <c r="AP16" i="17"/>
  <c r="AO16" i="17"/>
  <c r="AN16" i="17"/>
  <c r="AM16" i="17"/>
  <c r="AL16" i="17"/>
  <c r="AK16" i="17"/>
  <c r="AJ16" i="17"/>
  <c r="AI16" i="17"/>
  <c r="AH16" i="17"/>
  <c r="AH65" i="17" s="1"/>
  <c r="AF16" i="17"/>
  <c r="AE16" i="17"/>
  <c r="AD16" i="17"/>
  <c r="AC16" i="17"/>
  <c r="AB16" i="17"/>
  <c r="Z16" i="17"/>
  <c r="Y16" i="17"/>
  <c r="X16" i="17"/>
  <c r="X65" i="17" s="1"/>
  <c r="U16" i="17"/>
  <c r="T16" i="17"/>
  <c r="S16" i="17"/>
  <c r="R16" i="17"/>
  <c r="Q16" i="17"/>
  <c r="P16" i="17"/>
  <c r="O16" i="17"/>
  <c r="N16" i="17"/>
  <c r="J15" i="18"/>
  <c r="I15" i="18"/>
  <c r="H15" i="18"/>
  <c r="G15" i="18"/>
  <c r="F15" i="18"/>
  <c r="E15" i="18"/>
  <c r="D15" i="18"/>
  <c r="C15" i="18"/>
  <c r="B15" i="18"/>
  <c r="AT15" i="18" s="1"/>
  <c r="BJ15" i="17"/>
  <c r="AF113" i="17" s="1"/>
  <c r="BI15" i="17"/>
  <c r="AE113" i="17" s="1"/>
  <c r="BH15" i="17"/>
  <c r="AD113" i="17" s="1"/>
  <c r="BG15" i="17"/>
  <c r="AC113" i="17" s="1"/>
  <c r="BF15" i="17"/>
  <c r="AB113" i="17" s="1"/>
  <c r="BE15" i="17"/>
  <c r="AA113" i="17" s="1"/>
  <c r="BD15" i="17"/>
  <c r="Z113" i="17" s="1"/>
  <c r="BC15" i="17"/>
  <c r="Y113" i="17" s="1"/>
  <c r="BB15" i="17"/>
  <c r="X113" i="17" s="1"/>
  <c r="X173" i="17" s="1"/>
  <c r="AZ15" i="17"/>
  <c r="AF112" i="17" s="1"/>
  <c r="AY15" i="17"/>
  <c r="AE112" i="17" s="1"/>
  <c r="AX15" i="17"/>
  <c r="AD112" i="17" s="1"/>
  <c r="AW15" i="17"/>
  <c r="AC112" i="17" s="1"/>
  <c r="AV15" i="17"/>
  <c r="AB112" i="17" s="1"/>
  <c r="AU15" i="17"/>
  <c r="AA112" i="17" s="1"/>
  <c r="AT15" i="17"/>
  <c r="Z112" i="17" s="1"/>
  <c r="AS15" i="17"/>
  <c r="Y112" i="17" s="1"/>
  <c r="AR15" i="17"/>
  <c r="AP15" i="17"/>
  <c r="AF111" i="17" s="1"/>
  <c r="AO15" i="17"/>
  <c r="AE111" i="17" s="1"/>
  <c r="AN15" i="17"/>
  <c r="AD111" i="17" s="1"/>
  <c r="AL15" i="17"/>
  <c r="AB111" i="17" s="1"/>
  <c r="AK15" i="17"/>
  <c r="AA111" i="17" s="1"/>
  <c r="AJ15" i="17"/>
  <c r="Z111" i="17" s="1"/>
  <c r="AI15" i="17"/>
  <c r="Y111" i="17" s="1"/>
  <c r="AH15" i="17"/>
  <c r="U15" i="17"/>
  <c r="T15" i="17"/>
  <c r="S15" i="17"/>
  <c r="R15" i="17"/>
  <c r="Q15" i="17"/>
  <c r="P15" i="17"/>
  <c r="O15" i="17"/>
  <c r="N15" i="17"/>
  <c r="J14" i="18"/>
  <c r="I14" i="18"/>
  <c r="H14" i="18"/>
  <c r="G14" i="18"/>
  <c r="F14" i="18"/>
  <c r="E14" i="18"/>
  <c r="D14" i="18"/>
  <c r="C14" i="18"/>
  <c r="B14" i="18"/>
  <c r="AT14" i="18" s="1"/>
  <c r="BJ14" i="17"/>
  <c r="BI14" i="17"/>
  <c r="BH14" i="17"/>
  <c r="BG14" i="17"/>
  <c r="BF14" i="17"/>
  <c r="BE14" i="17"/>
  <c r="BD14" i="17"/>
  <c r="BC14" i="17"/>
  <c r="BB14" i="17"/>
  <c r="BB63" i="17" s="1"/>
  <c r="AZ14" i="17"/>
  <c r="AY14" i="17"/>
  <c r="AX14" i="17"/>
  <c r="AW14" i="17"/>
  <c r="AV14" i="17"/>
  <c r="AU14" i="17"/>
  <c r="AT14" i="17"/>
  <c r="AS14" i="17"/>
  <c r="AR14" i="17"/>
  <c r="AR63" i="17" s="1"/>
  <c r="AP14" i="17"/>
  <c r="AO14" i="17"/>
  <c r="AN14" i="17"/>
  <c r="AM14" i="17"/>
  <c r="AL14" i="17"/>
  <c r="AK14" i="17"/>
  <c r="AJ14" i="17"/>
  <c r="AI14" i="17"/>
  <c r="AH14" i="17"/>
  <c r="AH63" i="17" s="1"/>
  <c r="AF14" i="17"/>
  <c r="AE14" i="17"/>
  <c r="AD14" i="17"/>
  <c r="AC14" i="17"/>
  <c r="AB14" i="17"/>
  <c r="AA14" i="17"/>
  <c r="Z14" i="17"/>
  <c r="Y14" i="17"/>
  <c r="X14" i="17"/>
  <c r="X63" i="17" s="1"/>
  <c r="U14" i="17"/>
  <c r="T14" i="17"/>
  <c r="S14" i="17"/>
  <c r="R14" i="17"/>
  <c r="Q14" i="17"/>
  <c r="P14" i="17"/>
  <c r="O14" i="17"/>
  <c r="N14" i="17"/>
  <c r="J13" i="18"/>
  <c r="I13" i="18"/>
  <c r="H13" i="18"/>
  <c r="G13" i="18"/>
  <c r="F13" i="18"/>
  <c r="E13" i="18"/>
  <c r="D13" i="18"/>
  <c r="C13" i="18"/>
  <c r="B13" i="18"/>
  <c r="AT13" i="18" s="1"/>
  <c r="BJ13" i="17"/>
  <c r="BI13" i="17"/>
  <c r="BH13" i="17"/>
  <c r="BG13" i="17"/>
  <c r="BF13" i="17"/>
  <c r="BE13" i="17"/>
  <c r="BD13" i="17"/>
  <c r="BC13" i="17"/>
  <c r="BB13" i="17"/>
  <c r="BB62" i="17" s="1"/>
  <c r="BC62" i="17" s="1"/>
  <c r="AZ13" i="17"/>
  <c r="AY13" i="17"/>
  <c r="AX13" i="17"/>
  <c r="AW13" i="17"/>
  <c r="AV13" i="17"/>
  <c r="AU13" i="17"/>
  <c r="AT13" i="17"/>
  <c r="AS13" i="17"/>
  <c r="AR13" i="17"/>
  <c r="AR62" i="17" s="1"/>
  <c r="AP13" i="17"/>
  <c r="AO13" i="17"/>
  <c r="AN13" i="17"/>
  <c r="AM13" i="17"/>
  <c r="AL13" i="17"/>
  <c r="AK13" i="17"/>
  <c r="AJ13" i="17"/>
  <c r="AI13" i="17"/>
  <c r="AH13" i="17"/>
  <c r="AH62" i="17" s="1"/>
  <c r="AE13" i="17"/>
  <c r="AD13" i="17"/>
  <c r="AB13" i="17"/>
  <c r="AA13" i="17"/>
  <c r="Z13" i="17"/>
  <c r="X13" i="17"/>
  <c r="X62" i="17" s="1"/>
  <c r="U13" i="17"/>
  <c r="T13" i="17"/>
  <c r="S13" i="17"/>
  <c r="R13" i="17"/>
  <c r="Q13" i="17"/>
  <c r="P13" i="17"/>
  <c r="O13" i="17"/>
  <c r="N13" i="17"/>
  <c r="J12" i="18"/>
  <c r="I12" i="18"/>
  <c r="H12" i="18"/>
  <c r="G12" i="18"/>
  <c r="F12" i="18"/>
  <c r="D12" i="18"/>
  <c r="C12" i="18"/>
  <c r="B12" i="18"/>
  <c r="AT12" i="18" s="1"/>
  <c r="BJ12" i="17"/>
  <c r="BI12" i="17"/>
  <c r="BH12" i="17"/>
  <c r="BG12" i="17"/>
  <c r="BF12" i="17"/>
  <c r="BE12" i="17"/>
  <c r="BD12" i="17"/>
  <c r="BC12" i="17"/>
  <c r="BB12" i="17"/>
  <c r="BB61" i="17" s="1"/>
  <c r="AZ12" i="17"/>
  <c r="AY12" i="17"/>
  <c r="AX12" i="17"/>
  <c r="AW12" i="17"/>
  <c r="AV12" i="17"/>
  <c r="AU12" i="17"/>
  <c r="AT12" i="17"/>
  <c r="AS12" i="17"/>
  <c r="AR12" i="17"/>
  <c r="AR61" i="17" s="1"/>
  <c r="AP12" i="17"/>
  <c r="AO12" i="17"/>
  <c r="AN12" i="17"/>
  <c r="AM12" i="17"/>
  <c r="AL12" i="17"/>
  <c r="AK12" i="17"/>
  <c r="AJ12" i="17"/>
  <c r="AI12" i="17"/>
  <c r="AH12" i="17"/>
  <c r="AH61" i="17" s="1"/>
  <c r="AF12" i="17"/>
  <c r="AE12" i="17"/>
  <c r="AC12" i="17"/>
  <c r="Z12" i="17"/>
  <c r="Y12" i="17"/>
  <c r="U12" i="17"/>
  <c r="T12" i="17"/>
  <c r="S12" i="17"/>
  <c r="R12" i="17"/>
  <c r="Q12" i="17"/>
  <c r="P12" i="17"/>
  <c r="O12" i="17"/>
  <c r="N12" i="17"/>
  <c r="J11" i="18"/>
  <c r="I11" i="18"/>
  <c r="H11" i="18"/>
  <c r="G11" i="18"/>
  <c r="F11" i="18"/>
  <c r="E11" i="18"/>
  <c r="D11" i="18"/>
  <c r="C11" i="18"/>
  <c r="B11" i="18"/>
  <c r="AT11" i="18" s="1"/>
  <c r="BJ11" i="17"/>
  <c r="BI11" i="17"/>
  <c r="BH11" i="17"/>
  <c r="BG11" i="17"/>
  <c r="BF11" i="17"/>
  <c r="BE11" i="17"/>
  <c r="BD11" i="17"/>
  <c r="BC11" i="17"/>
  <c r="BB11" i="17"/>
  <c r="BB60" i="17" s="1"/>
  <c r="AZ11" i="17"/>
  <c r="AY11" i="17"/>
  <c r="AX11" i="17"/>
  <c r="AW11" i="17"/>
  <c r="AV11" i="17"/>
  <c r="AU11" i="17"/>
  <c r="AT11" i="17"/>
  <c r="AS11" i="17"/>
  <c r="AR11" i="17"/>
  <c r="AR60" i="17" s="1"/>
  <c r="AP11" i="17"/>
  <c r="AO11" i="17"/>
  <c r="AN11" i="17"/>
  <c r="AM11" i="17"/>
  <c r="AL11" i="17"/>
  <c r="AK11" i="17"/>
  <c r="AJ11" i="17"/>
  <c r="AI11" i="17"/>
  <c r="AH11" i="17"/>
  <c r="AH60" i="17" s="1"/>
  <c r="AI60" i="17" s="1"/>
  <c r="AD11" i="17"/>
  <c r="AC11" i="17"/>
  <c r="Z11" i="17"/>
  <c r="Y11" i="17"/>
  <c r="X11" i="17"/>
  <c r="X60" i="17" s="1"/>
  <c r="U11" i="17"/>
  <c r="T11" i="17"/>
  <c r="S11" i="17"/>
  <c r="R11" i="17"/>
  <c r="Q11" i="17"/>
  <c r="P11" i="17"/>
  <c r="O11" i="17"/>
  <c r="N11" i="17"/>
  <c r="J10" i="18"/>
  <c r="I10" i="18"/>
  <c r="H10" i="18"/>
  <c r="G10" i="18"/>
  <c r="F10" i="18"/>
  <c r="E10" i="18"/>
  <c r="D10" i="18"/>
  <c r="C10" i="18"/>
  <c r="B10" i="18"/>
  <c r="AT10" i="18" s="1"/>
  <c r="BJ10" i="17"/>
  <c r="BI10" i="17"/>
  <c r="BH10" i="17"/>
  <c r="BG10" i="17"/>
  <c r="BF10" i="17"/>
  <c r="BE10" i="17"/>
  <c r="BD10" i="17"/>
  <c r="BC10" i="17"/>
  <c r="BB10" i="17"/>
  <c r="BB59" i="17" s="1"/>
  <c r="AZ10" i="17"/>
  <c r="AY10" i="17"/>
  <c r="AX10" i="17"/>
  <c r="AW10" i="17"/>
  <c r="AV10" i="17"/>
  <c r="AU10" i="17"/>
  <c r="AT10" i="17"/>
  <c r="AS10" i="17"/>
  <c r="AR10" i="17"/>
  <c r="AR59" i="17" s="1"/>
  <c r="AS59" i="17" s="1"/>
  <c r="AP10" i="17"/>
  <c r="AO10" i="17"/>
  <c r="AN10" i="17"/>
  <c r="AM10" i="17"/>
  <c r="AL10" i="17"/>
  <c r="AK10" i="17"/>
  <c r="AJ10" i="17"/>
  <c r="AI10" i="17"/>
  <c r="AH10" i="17"/>
  <c r="AH59" i="17" s="1"/>
  <c r="AI59" i="17" s="1"/>
  <c r="AC10" i="17"/>
  <c r="U10" i="17"/>
  <c r="T10" i="17"/>
  <c r="S10" i="17"/>
  <c r="R10" i="17"/>
  <c r="Q10" i="17"/>
  <c r="P10" i="17"/>
  <c r="O10" i="17"/>
  <c r="N10" i="17"/>
  <c r="J9" i="18"/>
  <c r="I9" i="18"/>
  <c r="H9" i="18"/>
  <c r="G9" i="18"/>
  <c r="F9" i="18"/>
  <c r="E9" i="18"/>
  <c r="D9" i="18"/>
  <c r="C9" i="18"/>
  <c r="B9" i="18"/>
  <c r="AT9" i="18" s="1"/>
  <c r="BJ9" i="17"/>
  <c r="BI9" i="17"/>
  <c r="BH9" i="17"/>
  <c r="BG9" i="17"/>
  <c r="BF9" i="17"/>
  <c r="BE9" i="17"/>
  <c r="BD9" i="17"/>
  <c r="BC9" i="17"/>
  <c r="BB9" i="17"/>
  <c r="BB58" i="17" s="1"/>
  <c r="AZ9" i="17"/>
  <c r="AY9" i="17"/>
  <c r="AX9" i="17"/>
  <c r="AW9" i="17"/>
  <c r="AV9" i="17"/>
  <c r="AU9" i="17"/>
  <c r="AT9" i="17"/>
  <c r="AS9" i="17"/>
  <c r="AR9" i="17"/>
  <c r="AR58" i="17" s="1"/>
  <c r="AP9" i="17"/>
  <c r="AO9" i="17"/>
  <c r="AN9" i="17"/>
  <c r="AM9" i="17"/>
  <c r="AL9" i="17"/>
  <c r="AK9" i="17"/>
  <c r="AJ9" i="17"/>
  <c r="AI9" i="17"/>
  <c r="AH9" i="17"/>
  <c r="AH58" i="17" s="1"/>
  <c r="AE9" i="17"/>
  <c r="AD9" i="17"/>
  <c r="X9" i="17"/>
  <c r="X58" i="17" s="1"/>
  <c r="U9" i="17"/>
  <c r="T9" i="17"/>
  <c r="S9" i="17"/>
  <c r="R9" i="17"/>
  <c r="Q9" i="17"/>
  <c r="P9" i="17"/>
  <c r="O9" i="17"/>
  <c r="N9" i="17"/>
  <c r="J8" i="18"/>
  <c r="I8" i="18"/>
  <c r="H8" i="18"/>
  <c r="G8" i="18"/>
  <c r="F8" i="18"/>
  <c r="E8" i="18"/>
  <c r="D8" i="18"/>
  <c r="C8" i="18"/>
  <c r="B8" i="18"/>
  <c r="AT8" i="18" s="1"/>
  <c r="BJ8" i="17"/>
  <c r="BI8" i="17"/>
  <c r="BH8" i="17"/>
  <c r="BG8" i="17"/>
  <c r="BF8" i="17"/>
  <c r="BE8" i="17"/>
  <c r="BD8" i="17"/>
  <c r="BC8" i="17"/>
  <c r="BB8" i="17"/>
  <c r="BB57" i="17" s="1"/>
  <c r="AZ8" i="17"/>
  <c r="AY8" i="17"/>
  <c r="AX8" i="17"/>
  <c r="AW8" i="17"/>
  <c r="AV8" i="17"/>
  <c r="AU8" i="17"/>
  <c r="AT8" i="17"/>
  <c r="AS8" i="17"/>
  <c r="AR8" i="17"/>
  <c r="AR57" i="17" s="1"/>
  <c r="AP8" i="17"/>
  <c r="AO8" i="17"/>
  <c r="AN8" i="17"/>
  <c r="AM8" i="17"/>
  <c r="AL8" i="17"/>
  <c r="AK8" i="17"/>
  <c r="AJ8" i="17"/>
  <c r="AI8" i="17"/>
  <c r="AH8" i="17"/>
  <c r="AH57" i="17" s="1"/>
  <c r="AF8" i="17"/>
  <c r="AE8" i="17"/>
  <c r="AD8" i="17"/>
  <c r="AC8" i="17"/>
  <c r="AB8" i="17"/>
  <c r="AA8" i="17"/>
  <c r="Z8" i="17"/>
  <c r="Y8" i="17"/>
  <c r="X8" i="17"/>
  <c r="X57" i="17" s="1"/>
  <c r="U8" i="17"/>
  <c r="T8" i="17"/>
  <c r="S8" i="17"/>
  <c r="R8" i="17"/>
  <c r="Q8" i="17"/>
  <c r="P8" i="17"/>
  <c r="O8" i="17"/>
  <c r="N8" i="17"/>
  <c r="J7" i="18"/>
  <c r="I7" i="18"/>
  <c r="H7" i="18"/>
  <c r="G7" i="18"/>
  <c r="F7" i="18"/>
  <c r="C7" i="18"/>
  <c r="B7" i="18"/>
  <c r="AT7" i="18" s="1"/>
  <c r="BJ7" i="17"/>
  <c r="BI7" i="17"/>
  <c r="BH7" i="17"/>
  <c r="BG7" i="17"/>
  <c r="BF7" i="17"/>
  <c r="BE7" i="17"/>
  <c r="BD7" i="17"/>
  <c r="BC7" i="17"/>
  <c r="BB7" i="17"/>
  <c r="BB56" i="17" s="1"/>
  <c r="AZ7" i="17"/>
  <c r="AY7" i="17"/>
  <c r="AX7" i="17"/>
  <c r="AW7" i="17"/>
  <c r="AV7" i="17"/>
  <c r="AU7" i="17"/>
  <c r="AT7" i="17"/>
  <c r="AS7" i="17"/>
  <c r="AR7" i="17"/>
  <c r="AR56" i="17" s="1"/>
  <c r="AP7" i="17"/>
  <c r="AO7" i="17"/>
  <c r="AN7" i="17"/>
  <c r="AM7" i="17"/>
  <c r="AL7" i="17"/>
  <c r="AK7" i="17"/>
  <c r="AJ7" i="17"/>
  <c r="AI7" i="17"/>
  <c r="AH7" i="17"/>
  <c r="AH56" i="17" s="1"/>
  <c r="AI56" i="17" s="1"/>
  <c r="AC7" i="17"/>
  <c r="Z7" i="17"/>
  <c r="U7" i="17"/>
  <c r="T7" i="17"/>
  <c r="S7" i="17"/>
  <c r="R7" i="17"/>
  <c r="Q7" i="17"/>
  <c r="P7" i="17"/>
  <c r="O7" i="17"/>
  <c r="N7" i="17"/>
  <c r="J6" i="18"/>
  <c r="I6" i="18"/>
  <c r="H6" i="18"/>
  <c r="G6" i="18"/>
  <c r="F6" i="18"/>
  <c r="E6" i="18"/>
  <c r="D6" i="18"/>
  <c r="C6" i="18"/>
  <c r="B6" i="18"/>
  <c r="AT6" i="18" s="1"/>
  <c r="BJ6" i="17"/>
  <c r="BI6" i="17"/>
  <c r="BH6" i="17"/>
  <c r="BG6" i="17"/>
  <c r="BF6" i="17"/>
  <c r="BE6" i="17"/>
  <c r="BD6" i="17"/>
  <c r="BC6" i="17"/>
  <c r="BB6" i="17"/>
  <c r="BB55" i="17" s="1"/>
  <c r="AZ6" i="17"/>
  <c r="AY6" i="17"/>
  <c r="AX6" i="17"/>
  <c r="AW6" i="17"/>
  <c r="AV6" i="17"/>
  <c r="AU6" i="17"/>
  <c r="AT6" i="17"/>
  <c r="AS6" i="17"/>
  <c r="AR6" i="17"/>
  <c r="AR55" i="17" s="1"/>
  <c r="AP6" i="17"/>
  <c r="AO6" i="17"/>
  <c r="AN6" i="17"/>
  <c r="AM6" i="17"/>
  <c r="AL6" i="17"/>
  <c r="AK6" i="17"/>
  <c r="AJ6" i="17"/>
  <c r="AI6" i="17"/>
  <c r="AH6" i="17"/>
  <c r="AH55" i="17" s="1"/>
  <c r="AI55" i="17" s="1"/>
  <c r="AD6" i="17"/>
  <c r="AA6" i="17"/>
  <c r="X6" i="17"/>
  <c r="X55" i="17" s="1"/>
  <c r="U6" i="17"/>
  <c r="T6" i="17"/>
  <c r="S6" i="17"/>
  <c r="R6" i="17"/>
  <c r="Q6" i="17"/>
  <c r="P6" i="17"/>
  <c r="O6" i="17"/>
  <c r="N6" i="17"/>
  <c r="I5" i="18"/>
  <c r="H5" i="18"/>
  <c r="G5" i="18"/>
  <c r="F5" i="18"/>
  <c r="E5" i="18"/>
  <c r="D5" i="18"/>
  <c r="C5" i="18"/>
  <c r="B5" i="18"/>
  <c r="AT5" i="18" s="1"/>
  <c r="BJ5" i="17"/>
  <c r="BI5" i="17"/>
  <c r="BH5" i="17"/>
  <c r="BG5" i="17"/>
  <c r="BF5" i="17"/>
  <c r="BE5" i="17"/>
  <c r="BD5" i="17"/>
  <c r="BC5" i="17"/>
  <c r="BB5" i="17"/>
  <c r="BB54" i="17" s="1"/>
  <c r="AZ5" i="17"/>
  <c r="AY5" i="17"/>
  <c r="AX5" i="17"/>
  <c r="AW5" i="17"/>
  <c r="AV5" i="17"/>
  <c r="AU5" i="17"/>
  <c r="AT5" i="17"/>
  <c r="AS5" i="17"/>
  <c r="AR5" i="17"/>
  <c r="AR54" i="17" s="1"/>
  <c r="AS54" i="17" s="1"/>
  <c r="AP5" i="17"/>
  <c r="AO5" i="17"/>
  <c r="AN5" i="17"/>
  <c r="AM5" i="17"/>
  <c r="AL5" i="17"/>
  <c r="AK5" i="17"/>
  <c r="AJ5" i="17"/>
  <c r="AI5" i="17"/>
  <c r="AH5" i="17"/>
  <c r="AH54" i="17" s="1"/>
  <c r="AI54" i="17" s="1"/>
  <c r="U5" i="17"/>
  <c r="U4" i="17" s="1"/>
  <c r="U202" i="17" s="1"/>
  <c r="T5" i="17"/>
  <c r="T4" i="17" s="1"/>
  <c r="T202" i="17" s="1"/>
  <c r="T201" i="17" s="1"/>
  <c r="S5" i="17"/>
  <c r="S4" i="17" s="1"/>
  <c r="S202" i="17" s="1"/>
  <c r="R5" i="17"/>
  <c r="R4" i="17" s="1"/>
  <c r="R202" i="17" s="1"/>
  <c r="Q5" i="17"/>
  <c r="Q4" i="17" s="1"/>
  <c r="Q202" i="17" s="1"/>
  <c r="P5" i="17"/>
  <c r="P4" i="17" s="1"/>
  <c r="P202" i="17" s="1"/>
  <c r="O5" i="17"/>
  <c r="O4" i="17" s="1"/>
  <c r="O202" i="17" s="1"/>
  <c r="N5" i="17"/>
  <c r="N4" i="17" s="1"/>
  <c r="N202" i="17" s="1"/>
  <c r="J4" i="18"/>
  <c r="I4" i="18"/>
  <c r="H4" i="18"/>
  <c r="G4" i="18"/>
  <c r="F4" i="18"/>
  <c r="E4" i="18"/>
  <c r="D4" i="18"/>
  <c r="C4" i="18"/>
  <c r="B4" i="18"/>
  <c r="BJ4" i="17"/>
  <c r="AF105" i="17" s="1"/>
  <c r="BI4" i="17"/>
  <c r="AE105" i="17" s="1"/>
  <c r="BH4" i="17"/>
  <c r="AD105" i="17" s="1"/>
  <c r="BG4" i="17"/>
  <c r="AC105" i="17" s="1"/>
  <c r="BF4" i="17"/>
  <c r="AB105" i="17" s="1"/>
  <c r="BE4" i="17"/>
  <c r="AA105" i="17" s="1"/>
  <c r="BD4" i="17"/>
  <c r="Z105" i="17" s="1"/>
  <c r="BB4" i="17"/>
  <c r="X105" i="17" s="1"/>
  <c r="X165" i="17" s="1"/>
  <c r="AZ4" i="17"/>
  <c r="AF104" i="17" s="1"/>
  <c r="AY4" i="17"/>
  <c r="AE104" i="17" s="1"/>
  <c r="AX4" i="17"/>
  <c r="AD104" i="17" s="1"/>
  <c r="AW4" i="17"/>
  <c r="AC104" i="17" s="1"/>
  <c r="AV4" i="17"/>
  <c r="AB104" i="17" s="1"/>
  <c r="AU4" i="17"/>
  <c r="AA104" i="17" s="1"/>
  <c r="AT4" i="17"/>
  <c r="Z104" i="17" s="1"/>
  <c r="AS4" i="17"/>
  <c r="Y104" i="17" s="1"/>
  <c r="AR4" i="17"/>
  <c r="X104" i="17" s="1"/>
  <c r="X164" i="17" s="1"/>
  <c r="AP4" i="17"/>
  <c r="AF103" i="17" s="1"/>
  <c r="AO4" i="17"/>
  <c r="AE103" i="17" s="1"/>
  <c r="AN4" i="17"/>
  <c r="AD103" i="17" s="1"/>
  <c r="AL4" i="17"/>
  <c r="AB103" i="17" s="1"/>
  <c r="AK4" i="17"/>
  <c r="AA103" i="17" s="1"/>
  <c r="AJ4" i="17"/>
  <c r="Z103" i="17" s="1"/>
  <c r="AI4" i="17"/>
  <c r="Y103" i="17" s="1"/>
  <c r="U199" i="16"/>
  <c r="T199" i="16"/>
  <c r="S199" i="16"/>
  <c r="R199" i="16"/>
  <c r="Q199" i="16"/>
  <c r="P199" i="16"/>
  <c r="O199" i="16"/>
  <c r="N199" i="16"/>
  <c r="U198" i="16"/>
  <c r="T198" i="16"/>
  <c r="S198" i="16"/>
  <c r="R198" i="16"/>
  <c r="Q198" i="16"/>
  <c r="P198" i="16"/>
  <c r="O198" i="16"/>
  <c r="N198" i="16"/>
  <c r="U197" i="16"/>
  <c r="T197" i="16"/>
  <c r="S197" i="16"/>
  <c r="R197" i="16"/>
  <c r="Q197" i="16"/>
  <c r="P197" i="16"/>
  <c r="O197" i="16"/>
  <c r="N197" i="16"/>
  <c r="U196" i="16"/>
  <c r="T196" i="16"/>
  <c r="S196" i="16"/>
  <c r="R196" i="16"/>
  <c r="Q196" i="16"/>
  <c r="P196" i="16"/>
  <c r="O196" i="16"/>
  <c r="N196" i="16"/>
  <c r="U195" i="16"/>
  <c r="T195" i="16"/>
  <c r="S195" i="16"/>
  <c r="R195" i="16"/>
  <c r="Q195" i="16"/>
  <c r="P195" i="16"/>
  <c r="O195" i="16"/>
  <c r="N195" i="16"/>
  <c r="U194" i="16"/>
  <c r="T194" i="16"/>
  <c r="S194" i="16"/>
  <c r="R194" i="16"/>
  <c r="Q194" i="16"/>
  <c r="P194" i="16"/>
  <c r="P153" i="16" s="1"/>
  <c r="O194" i="16"/>
  <c r="N194" i="16"/>
  <c r="U193" i="16"/>
  <c r="T193" i="16"/>
  <c r="T153" i="16" s="1"/>
  <c r="S193" i="16"/>
  <c r="S153" i="16" s="1"/>
  <c r="R193" i="16"/>
  <c r="R153" i="16" s="1"/>
  <c r="Q193" i="16"/>
  <c r="P193" i="16"/>
  <c r="O193" i="16"/>
  <c r="N193" i="16"/>
  <c r="U192" i="16"/>
  <c r="T192" i="16"/>
  <c r="S192" i="16"/>
  <c r="R192" i="16"/>
  <c r="Q192" i="16"/>
  <c r="P192" i="16"/>
  <c r="O192" i="16"/>
  <c r="N192" i="16"/>
  <c r="U191" i="16"/>
  <c r="T191" i="16"/>
  <c r="S191" i="16"/>
  <c r="R191" i="16"/>
  <c r="Q191" i="16"/>
  <c r="P191" i="16"/>
  <c r="O191" i="16"/>
  <c r="N191" i="16"/>
  <c r="U190" i="16"/>
  <c r="T190" i="16"/>
  <c r="S190" i="16"/>
  <c r="R190" i="16"/>
  <c r="Q190" i="16"/>
  <c r="P190" i="16"/>
  <c r="O190" i="16"/>
  <c r="N190" i="16"/>
  <c r="U189" i="16"/>
  <c r="T189" i="16"/>
  <c r="S189" i="16"/>
  <c r="R189" i="16"/>
  <c r="Q189" i="16"/>
  <c r="P189" i="16"/>
  <c r="O189" i="16"/>
  <c r="N189" i="16"/>
  <c r="U188" i="16"/>
  <c r="U153" i="16" s="1"/>
  <c r="T188" i="16"/>
  <c r="S188" i="16"/>
  <c r="R188" i="16"/>
  <c r="Q188" i="16"/>
  <c r="P188" i="16"/>
  <c r="O188" i="16"/>
  <c r="N188" i="16"/>
  <c r="U187" i="16"/>
  <c r="T187" i="16"/>
  <c r="S187" i="16"/>
  <c r="R187" i="16"/>
  <c r="Q187" i="16"/>
  <c r="P187" i="16"/>
  <c r="O187" i="16"/>
  <c r="N187" i="16"/>
  <c r="U186" i="16"/>
  <c r="T186" i="16"/>
  <c r="S186" i="16"/>
  <c r="R186" i="16"/>
  <c r="Q186" i="16"/>
  <c r="P186" i="16"/>
  <c r="P98" i="16" s="1"/>
  <c r="O186" i="16"/>
  <c r="O98" i="16" s="1"/>
  <c r="N186" i="16"/>
  <c r="N98" i="16" s="1"/>
  <c r="U185" i="16"/>
  <c r="T185" i="16"/>
  <c r="T98" i="16" s="1"/>
  <c r="S185" i="16"/>
  <c r="R185" i="16"/>
  <c r="R98" i="16" s="1"/>
  <c r="Q185" i="16"/>
  <c r="Q98" i="16" s="1"/>
  <c r="P185" i="16"/>
  <c r="O185" i="16"/>
  <c r="N185" i="16"/>
  <c r="U183" i="16"/>
  <c r="T183" i="16"/>
  <c r="S183" i="16"/>
  <c r="R183" i="16"/>
  <c r="Q183" i="16"/>
  <c r="P183" i="16"/>
  <c r="O183" i="16"/>
  <c r="N183" i="16"/>
  <c r="U182" i="16"/>
  <c r="T182" i="16"/>
  <c r="S182" i="16"/>
  <c r="R182" i="16"/>
  <c r="Q182" i="16"/>
  <c r="P182" i="16"/>
  <c r="O182" i="16"/>
  <c r="N182" i="16"/>
  <c r="U181" i="16"/>
  <c r="T181" i="16"/>
  <c r="S181" i="16"/>
  <c r="R181" i="16"/>
  <c r="Q181" i="16"/>
  <c r="P181" i="16"/>
  <c r="O181" i="16"/>
  <c r="N181" i="16"/>
  <c r="U180" i="16"/>
  <c r="T180" i="16"/>
  <c r="S180" i="16"/>
  <c r="R180" i="16"/>
  <c r="Q180" i="16"/>
  <c r="P180" i="16"/>
  <c r="O180" i="16"/>
  <c r="N180" i="16"/>
  <c r="U179" i="16"/>
  <c r="T179" i="16"/>
  <c r="S179" i="16"/>
  <c r="R179" i="16"/>
  <c r="Q179" i="16"/>
  <c r="P179" i="16"/>
  <c r="O179" i="16"/>
  <c r="N179" i="16"/>
  <c r="U178" i="16"/>
  <c r="T178" i="16"/>
  <c r="S178" i="16"/>
  <c r="R178" i="16"/>
  <c r="Q178" i="16"/>
  <c r="P178" i="16"/>
  <c r="O178" i="16"/>
  <c r="N178" i="16"/>
  <c r="U177" i="16"/>
  <c r="T177" i="16"/>
  <c r="S177" i="16"/>
  <c r="R177" i="16"/>
  <c r="Q177" i="16"/>
  <c r="P177" i="16"/>
  <c r="O177" i="16"/>
  <c r="N177" i="16"/>
  <c r="U176" i="16"/>
  <c r="T176" i="16"/>
  <c r="S176" i="16"/>
  <c r="R176" i="16"/>
  <c r="Q176" i="16"/>
  <c r="P176" i="16"/>
  <c r="O176" i="16"/>
  <c r="N176" i="16"/>
  <c r="U175" i="16"/>
  <c r="T175" i="16"/>
  <c r="S175" i="16"/>
  <c r="R175" i="16"/>
  <c r="Q175" i="16"/>
  <c r="P175" i="16"/>
  <c r="O175" i="16"/>
  <c r="N175" i="16"/>
  <c r="U174" i="16"/>
  <c r="T174" i="16"/>
  <c r="S174" i="16"/>
  <c r="R174" i="16"/>
  <c r="Q174" i="16"/>
  <c r="P174" i="16"/>
  <c r="O174" i="16"/>
  <c r="N174" i="16"/>
  <c r="U173" i="16"/>
  <c r="T173" i="16"/>
  <c r="S173" i="16"/>
  <c r="R173" i="16"/>
  <c r="Q173" i="16"/>
  <c r="P173" i="16"/>
  <c r="O173" i="16"/>
  <c r="N173" i="16"/>
  <c r="U172" i="16"/>
  <c r="T172" i="16"/>
  <c r="S172" i="16"/>
  <c r="R172" i="16"/>
  <c r="Q172" i="16"/>
  <c r="P172" i="16"/>
  <c r="O172" i="16"/>
  <c r="N172" i="16"/>
  <c r="U171" i="16"/>
  <c r="T171" i="16"/>
  <c r="S171" i="16"/>
  <c r="R171" i="16"/>
  <c r="Q171" i="16"/>
  <c r="P171" i="16"/>
  <c r="O171" i="16"/>
  <c r="N171" i="16"/>
  <c r="U170" i="16"/>
  <c r="T170" i="16"/>
  <c r="S170" i="16"/>
  <c r="R170" i="16"/>
  <c r="Q170" i="16"/>
  <c r="P170" i="16"/>
  <c r="O170" i="16"/>
  <c r="N170" i="16"/>
  <c r="U169" i="16"/>
  <c r="T169" i="16"/>
  <c r="S169" i="16"/>
  <c r="R169" i="16"/>
  <c r="Q169" i="16"/>
  <c r="P169" i="16"/>
  <c r="O169" i="16"/>
  <c r="N169" i="16"/>
  <c r="U168" i="16"/>
  <c r="T168" i="16"/>
  <c r="S168" i="16"/>
  <c r="R168" i="16"/>
  <c r="Q168" i="16"/>
  <c r="P168" i="16"/>
  <c r="O168" i="16"/>
  <c r="N168" i="16"/>
  <c r="U167" i="16"/>
  <c r="T167" i="16"/>
  <c r="S167" i="16"/>
  <c r="R167" i="16"/>
  <c r="Q167" i="16"/>
  <c r="P167" i="16"/>
  <c r="O167" i="16"/>
  <c r="N167" i="16"/>
  <c r="U166" i="16"/>
  <c r="T166" i="16"/>
  <c r="S166" i="16"/>
  <c r="R166" i="16"/>
  <c r="Q166" i="16"/>
  <c r="P166" i="16"/>
  <c r="O166" i="16"/>
  <c r="N166" i="16"/>
  <c r="U165" i="16"/>
  <c r="T165" i="16"/>
  <c r="S165" i="16"/>
  <c r="R165" i="16"/>
  <c r="Q165" i="16"/>
  <c r="P165" i="16"/>
  <c r="O165" i="16"/>
  <c r="N165" i="16"/>
  <c r="U164" i="16"/>
  <c r="T164" i="16"/>
  <c r="S164" i="16"/>
  <c r="R164" i="16"/>
  <c r="Q164" i="16"/>
  <c r="P164" i="16"/>
  <c r="O164" i="16"/>
  <c r="N164" i="16"/>
  <c r="U163" i="16"/>
  <c r="T163" i="16"/>
  <c r="S163" i="16"/>
  <c r="R163" i="16"/>
  <c r="Q163" i="16"/>
  <c r="P163" i="16"/>
  <c r="O163" i="16"/>
  <c r="N163" i="16"/>
  <c r="U162" i="16"/>
  <c r="T162" i="16"/>
  <c r="S162" i="16"/>
  <c r="R162" i="16"/>
  <c r="Q162" i="16"/>
  <c r="P162" i="16"/>
  <c r="O162" i="16"/>
  <c r="N162" i="16"/>
  <c r="U161" i="16"/>
  <c r="T161" i="16"/>
  <c r="S161" i="16"/>
  <c r="R161" i="16"/>
  <c r="Q161" i="16"/>
  <c r="P161" i="16"/>
  <c r="O161" i="16"/>
  <c r="N161" i="16"/>
  <c r="U160" i="16"/>
  <c r="T160" i="16"/>
  <c r="S160" i="16"/>
  <c r="R160" i="16"/>
  <c r="Q160" i="16"/>
  <c r="P160" i="16"/>
  <c r="O160" i="16"/>
  <c r="N160" i="16"/>
  <c r="U159" i="16"/>
  <c r="T159" i="16"/>
  <c r="S159" i="16"/>
  <c r="R159" i="16"/>
  <c r="Q159" i="16"/>
  <c r="P159" i="16"/>
  <c r="O159" i="16"/>
  <c r="N159" i="16"/>
  <c r="U158" i="16"/>
  <c r="T158" i="16"/>
  <c r="S158" i="16"/>
  <c r="R158" i="16"/>
  <c r="Q158" i="16"/>
  <c r="P158" i="16"/>
  <c r="O158" i="16"/>
  <c r="N158" i="16"/>
  <c r="U157" i="16"/>
  <c r="T157" i="16"/>
  <c r="S157" i="16"/>
  <c r="R157" i="16"/>
  <c r="Q157" i="16"/>
  <c r="P157" i="16"/>
  <c r="O157" i="16"/>
  <c r="N157" i="16"/>
  <c r="U156" i="16"/>
  <c r="T156" i="16"/>
  <c r="S156" i="16"/>
  <c r="R156" i="16"/>
  <c r="Q156" i="16"/>
  <c r="P156" i="16"/>
  <c r="O156" i="16"/>
  <c r="N156" i="16"/>
  <c r="U155" i="16"/>
  <c r="T155" i="16"/>
  <c r="S155" i="16"/>
  <c r="R155" i="16"/>
  <c r="Q155" i="16"/>
  <c r="P155" i="16"/>
  <c r="O155" i="16"/>
  <c r="N155" i="16"/>
  <c r="U154" i="16"/>
  <c r="T154" i="16"/>
  <c r="S154" i="16"/>
  <c r="R154" i="16"/>
  <c r="Q154" i="16"/>
  <c r="P154" i="16"/>
  <c r="O154" i="16"/>
  <c r="N154" i="16"/>
  <c r="Q153" i="16"/>
  <c r="O153" i="16"/>
  <c r="N153" i="16"/>
  <c r="U149" i="16"/>
  <c r="T149" i="16"/>
  <c r="S149" i="16"/>
  <c r="R149" i="16"/>
  <c r="Q149" i="16"/>
  <c r="P149" i="16"/>
  <c r="O149" i="16"/>
  <c r="N149" i="16"/>
  <c r="U148" i="16"/>
  <c r="T148" i="16"/>
  <c r="S148" i="16"/>
  <c r="R148" i="16"/>
  <c r="Q148" i="16"/>
  <c r="P148" i="16"/>
  <c r="O148" i="16"/>
  <c r="N148" i="16"/>
  <c r="U147" i="16"/>
  <c r="T147" i="16"/>
  <c r="S147" i="16"/>
  <c r="R147" i="16"/>
  <c r="Q147" i="16"/>
  <c r="P147" i="16"/>
  <c r="O147" i="16"/>
  <c r="N147" i="16"/>
  <c r="U146" i="16"/>
  <c r="T146" i="16"/>
  <c r="S146" i="16"/>
  <c r="R146" i="16"/>
  <c r="Q146" i="16"/>
  <c r="P146" i="16"/>
  <c r="O146" i="16"/>
  <c r="N146" i="16"/>
  <c r="U145" i="16"/>
  <c r="T145" i="16"/>
  <c r="S145" i="16"/>
  <c r="R145" i="16"/>
  <c r="Q145" i="16"/>
  <c r="P145" i="16"/>
  <c r="O145" i="16"/>
  <c r="N145" i="16"/>
  <c r="U144" i="16"/>
  <c r="T144" i="16"/>
  <c r="S144" i="16"/>
  <c r="R144" i="16"/>
  <c r="Q144" i="16"/>
  <c r="P144" i="16"/>
  <c r="O144" i="16"/>
  <c r="N144" i="16"/>
  <c r="U143" i="16"/>
  <c r="T143" i="16"/>
  <c r="S143" i="16"/>
  <c r="R143" i="16"/>
  <c r="Q143" i="16"/>
  <c r="P143" i="16"/>
  <c r="O143" i="16"/>
  <c r="N143" i="16"/>
  <c r="U142" i="16"/>
  <c r="T142" i="16"/>
  <c r="S142" i="16"/>
  <c r="R142" i="16"/>
  <c r="Q142" i="16"/>
  <c r="P142" i="16"/>
  <c r="O142" i="16"/>
  <c r="N142" i="16"/>
  <c r="U141" i="16"/>
  <c r="T141" i="16"/>
  <c r="S141" i="16"/>
  <c r="R141" i="16"/>
  <c r="Q141" i="16"/>
  <c r="P141" i="16"/>
  <c r="O141" i="16"/>
  <c r="N141" i="16"/>
  <c r="U140" i="16"/>
  <c r="T140" i="16"/>
  <c r="S140" i="16"/>
  <c r="R140" i="16"/>
  <c r="Q140" i="16"/>
  <c r="P140" i="16"/>
  <c r="O140" i="16"/>
  <c r="N140" i="16"/>
  <c r="U139" i="16"/>
  <c r="T139" i="16"/>
  <c r="S139" i="16"/>
  <c r="R139" i="16"/>
  <c r="Q139" i="16"/>
  <c r="P139" i="16"/>
  <c r="P138" i="16" s="1"/>
  <c r="O139" i="16"/>
  <c r="O138" i="16" s="1"/>
  <c r="N139" i="16"/>
  <c r="N138" i="16" s="1"/>
  <c r="U138" i="16"/>
  <c r="T138" i="16"/>
  <c r="S138" i="16"/>
  <c r="R138" i="16"/>
  <c r="Q138" i="16"/>
  <c r="U137" i="16"/>
  <c r="T137" i="16"/>
  <c r="S137" i="16"/>
  <c r="R137" i="16"/>
  <c r="Q137" i="16"/>
  <c r="P137" i="16"/>
  <c r="O137" i="16"/>
  <c r="N137" i="16"/>
  <c r="U136" i="16"/>
  <c r="T136" i="16"/>
  <c r="S136" i="16"/>
  <c r="R136" i="16"/>
  <c r="Q136" i="16"/>
  <c r="P136" i="16"/>
  <c r="O136" i="16"/>
  <c r="N136" i="16"/>
  <c r="U135" i="16"/>
  <c r="T135" i="16"/>
  <c r="S135" i="16"/>
  <c r="R135" i="16"/>
  <c r="Q135" i="16"/>
  <c r="P135" i="16"/>
  <c r="O135" i="16"/>
  <c r="N135" i="16"/>
  <c r="U134" i="16"/>
  <c r="T134" i="16"/>
  <c r="S134" i="16"/>
  <c r="R134" i="16"/>
  <c r="Q134" i="16"/>
  <c r="P134" i="16"/>
  <c r="O134" i="16"/>
  <c r="N134" i="16"/>
  <c r="U133" i="16"/>
  <c r="T133" i="16"/>
  <c r="S133" i="16"/>
  <c r="R133" i="16"/>
  <c r="Q133" i="16"/>
  <c r="P133" i="16"/>
  <c r="O133" i="16"/>
  <c r="N133" i="16"/>
  <c r="U132" i="16"/>
  <c r="T132" i="16"/>
  <c r="S132" i="16"/>
  <c r="R132" i="16"/>
  <c r="Q132" i="16"/>
  <c r="P132" i="16"/>
  <c r="O132" i="16"/>
  <c r="N132" i="16"/>
  <c r="U131" i="16"/>
  <c r="T131" i="16"/>
  <c r="S131" i="16"/>
  <c r="R131" i="16"/>
  <c r="Q131" i="16"/>
  <c r="P131" i="16"/>
  <c r="O131" i="16"/>
  <c r="N131" i="16"/>
  <c r="U130" i="16"/>
  <c r="T130" i="16"/>
  <c r="S130" i="16"/>
  <c r="R130" i="16"/>
  <c r="Q130" i="16"/>
  <c r="P130" i="16"/>
  <c r="O130" i="16"/>
  <c r="N130" i="16"/>
  <c r="U129" i="16"/>
  <c r="T129" i="16"/>
  <c r="S129" i="16"/>
  <c r="R129" i="16"/>
  <c r="Q129" i="16"/>
  <c r="P129" i="16"/>
  <c r="O129" i="16"/>
  <c r="N129" i="16"/>
  <c r="U128" i="16"/>
  <c r="T128" i="16"/>
  <c r="S128" i="16"/>
  <c r="R128" i="16"/>
  <c r="Q128" i="16"/>
  <c r="P128" i="16"/>
  <c r="O128" i="16"/>
  <c r="N128" i="16"/>
  <c r="U127" i="16"/>
  <c r="T127" i="16"/>
  <c r="S127" i="16"/>
  <c r="R127" i="16"/>
  <c r="Q127" i="16"/>
  <c r="P127" i="16"/>
  <c r="O127" i="16"/>
  <c r="N127" i="16"/>
  <c r="U126" i="16"/>
  <c r="T126" i="16"/>
  <c r="S126" i="16"/>
  <c r="R126" i="16"/>
  <c r="Q126" i="16"/>
  <c r="P126" i="16"/>
  <c r="O126" i="16"/>
  <c r="N126" i="16"/>
  <c r="U125" i="16"/>
  <c r="T125" i="16"/>
  <c r="S125" i="16"/>
  <c r="R125" i="16"/>
  <c r="Q125" i="16"/>
  <c r="P125" i="16"/>
  <c r="O125" i="16"/>
  <c r="N125" i="16"/>
  <c r="U124" i="16"/>
  <c r="T124" i="16"/>
  <c r="S124" i="16"/>
  <c r="R124" i="16"/>
  <c r="Q124" i="16"/>
  <c r="P124" i="16"/>
  <c r="O124" i="16"/>
  <c r="N124" i="16"/>
  <c r="U123" i="16"/>
  <c r="T123" i="16"/>
  <c r="S123" i="16"/>
  <c r="R123" i="16"/>
  <c r="Q123" i="16"/>
  <c r="P123" i="16"/>
  <c r="O123" i="16"/>
  <c r="N123" i="16"/>
  <c r="U122" i="16"/>
  <c r="T122" i="16"/>
  <c r="S122" i="16"/>
  <c r="R122" i="16"/>
  <c r="Q122" i="16"/>
  <c r="P122" i="16"/>
  <c r="O122" i="16"/>
  <c r="N122" i="16"/>
  <c r="U121" i="16"/>
  <c r="T121" i="16"/>
  <c r="S121" i="16"/>
  <c r="R121" i="16"/>
  <c r="Q121" i="16"/>
  <c r="P121" i="16"/>
  <c r="O121" i="16"/>
  <c r="N121" i="16"/>
  <c r="U120" i="16"/>
  <c r="T120" i="16"/>
  <c r="S120" i="16"/>
  <c r="R120" i="16"/>
  <c r="Q120" i="16"/>
  <c r="P120" i="16"/>
  <c r="O120" i="16"/>
  <c r="N120" i="16"/>
  <c r="U119" i="16"/>
  <c r="T119" i="16"/>
  <c r="S119" i="16"/>
  <c r="R119" i="16"/>
  <c r="Q119" i="16"/>
  <c r="P119" i="16"/>
  <c r="O119" i="16"/>
  <c r="N119" i="16"/>
  <c r="U118" i="16"/>
  <c r="T118" i="16"/>
  <c r="S118" i="16"/>
  <c r="R118" i="16"/>
  <c r="Q118" i="16"/>
  <c r="P118" i="16"/>
  <c r="O118" i="16"/>
  <c r="N118" i="16"/>
  <c r="U117" i="16"/>
  <c r="T117" i="16"/>
  <c r="S117" i="16"/>
  <c r="R117" i="16"/>
  <c r="Q117" i="16"/>
  <c r="P117" i="16"/>
  <c r="O117" i="16"/>
  <c r="N117" i="16"/>
  <c r="U116" i="16"/>
  <c r="T116" i="16"/>
  <c r="S116" i="16"/>
  <c r="R116" i="16"/>
  <c r="Q116" i="16"/>
  <c r="P116" i="16"/>
  <c r="O116" i="16"/>
  <c r="N116" i="16"/>
  <c r="U115" i="16"/>
  <c r="T115" i="16"/>
  <c r="S115" i="16"/>
  <c r="R115" i="16"/>
  <c r="Q115" i="16"/>
  <c r="P115" i="16"/>
  <c r="O115" i="16"/>
  <c r="N115" i="16"/>
  <c r="U114" i="16"/>
  <c r="T114" i="16"/>
  <c r="S114" i="16"/>
  <c r="R114" i="16"/>
  <c r="Q114" i="16"/>
  <c r="P114" i="16"/>
  <c r="O114" i="16"/>
  <c r="N114" i="16"/>
  <c r="U113" i="16"/>
  <c r="T113" i="16"/>
  <c r="S113" i="16"/>
  <c r="R113" i="16"/>
  <c r="Q113" i="16"/>
  <c r="P113" i="16"/>
  <c r="O113" i="16"/>
  <c r="N113" i="16"/>
  <c r="U112" i="16"/>
  <c r="T112" i="16"/>
  <c r="S112" i="16"/>
  <c r="R112" i="16"/>
  <c r="Q112" i="16"/>
  <c r="P112" i="16"/>
  <c r="O112" i="16"/>
  <c r="N112" i="16"/>
  <c r="U111" i="16"/>
  <c r="T111" i="16"/>
  <c r="S111" i="16"/>
  <c r="R111" i="16"/>
  <c r="Q111" i="16"/>
  <c r="P111" i="16"/>
  <c r="O111" i="16"/>
  <c r="N111" i="16"/>
  <c r="U110" i="16"/>
  <c r="T110" i="16"/>
  <c r="S110" i="16"/>
  <c r="R110" i="16"/>
  <c r="Q110" i="16"/>
  <c r="P110" i="16"/>
  <c r="O110" i="16"/>
  <c r="N110" i="16"/>
  <c r="U109" i="16"/>
  <c r="T109" i="16"/>
  <c r="S109" i="16"/>
  <c r="R109" i="16"/>
  <c r="Q109" i="16"/>
  <c r="P109" i="16"/>
  <c r="O109" i="16"/>
  <c r="N109" i="16"/>
  <c r="U108" i="16"/>
  <c r="T108" i="16"/>
  <c r="S108" i="16"/>
  <c r="R108" i="16"/>
  <c r="Q108" i="16"/>
  <c r="P108" i="16"/>
  <c r="O108" i="16"/>
  <c r="N108" i="16"/>
  <c r="U107" i="16"/>
  <c r="T107" i="16"/>
  <c r="S107" i="16"/>
  <c r="R107" i="16"/>
  <c r="Q107" i="16"/>
  <c r="P107" i="16"/>
  <c r="O107" i="16"/>
  <c r="N107" i="16"/>
  <c r="U106" i="16"/>
  <c r="T106" i="16"/>
  <c r="S106" i="16"/>
  <c r="R106" i="16"/>
  <c r="Q106" i="16"/>
  <c r="P106" i="16"/>
  <c r="O106" i="16"/>
  <c r="N106" i="16"/>
  <c r="U105" i="16"/>
  <c r="T105" i="16"/>
  <c r="S105" i="16"/>
  <c r="R105" i="16"/>
  <c r="Q105" i="16"/>
  <c r="P105" i="16"/>
  <c r="O105" i="16"/>
  <c r="N105" i="16"/>
  <c r="U104" i="16"/>
  <c r="T104" i="16"/>
  <c r="S104" i="16"/>
  <c r="R104" i="16"/>
  <c r="Q104" i="16"/>
  <c r="P104" i="16"/>
  <c r="O104" i="16"/>
  <c r="N104" i="16"/>
  <c r="U103" i="16"/>
  <c r="T103" i="16"/>
  <c r="S103" i="16"/>
  <c r="R103" i="16"/>
  <c r="Q103" i="16"/>
  <c r="P103" i="16"/>
  <c r="O103" i="16"/>
  <c r="N103" i="16"/>
  <c r="U102" i="16"/>
  <c r="T102" i="16"/>
  <c r="S102" i="16"/>
  <c r="R102" i="16"/>
  <c r="Q102" i="16"/>
  <c r="P102" i="16"/>
  <c r="O102" i="16"/>
  <c r="N102" i="16"/>
  <c r="U101" i="16"/>
  <c r="T101" i="16"/>
  <c r="S101" i="16"/>
  <c r="R101" i="16"/>
  <c r="Q101" i="16"/>
  <c r="P101" i="16"/>
  <c r="O101" i="16"/>
  <c r="N101" i="16"/>
  <c r="U100" i="16"/>
  <c r="T100" i="16"/>
  <c r="S100" i="16"/>
  <c r="R100" i="16"/>
  <c r="Q100" i="16"/>
  <c r="P100" i="16"/>
  <c r="O100" i="16"/>
  <c r="N100" i="16"/>
  <c r="U99" i="16"/>
  <c r="T99" i="16"/>
  <c r="S99" i="16"/>
  <c r="R99" i="16"/>
  <c r="Q99" i="16"/>
  <c r="P99" i="16"/>
  <c r="O99" i="16"/>
  <c r="N99" i="16"/>
  <c r="U98" i="16"/>
  <c r="U94" i="16"/>
  <c r="T94" i="16"/>
  <c r="S94" i="16"/>
  <c r="R94" i="16"/>
  <c r="Q94" i="16"/>
  <c r="P94" i="16"/>
  <c r="O94" i="16"/>
  <c r="N94" i="16"/>
  <c r="U93" i="16"/>
  <c r="T93" i="16"/>
  <c r="S93" i="16"/>
  <c r="R93" i="16"/>
  <c r="Q93" i="16"/>
  <c r="P93" i="16"/>
  <c r="O93" i="16"/>
  <c r="N93" i="16"/>
  <c r="U92" i="16"/>
  <c r="T92" i="16"/>
  <c r="S92" i="16"/>
  <c r="R92" i="16"/>
  <c r="Q92" i="16"/>
  <c r="P92" i="16"/>
  <c r="O92" i="16"/>
  <c r="N92" i="16"/>
  <c r="U91" i="16"/>
  <c r="T91" i="16"/>
  <c r="S91" i="16"/>
  <c r="R91" i="16"/>
  <c r="Q91" i="16"/>
  <c r="P91" i="16"/>
  <c r="O91" i="16"/>
  <c r="N91" i="16"/>
  <c r="U90" i="16"/>
  <c r="T90" i="16"/>
  <c r="S90" i="16"/>
  <c r="R90" i="16"/>
  <c r="Q90" i="16"/>
  <c r="P90" i="16"/>
  <c r="O90" i="16"/>
  <c r="N90" i="16"/>
  <c r="U89" i="16"/>
  <c r="T89" i="16"/>
  <c r="S89" i="16"/>
  <c r="R89" i="16"/>
  <c r="Q89" i="16"/>
  <c r="P89" i="16"/>
  <c r="O89" i="16"/>
  <c r="N89" i="16"/>
  <c r="U88" i="16"/>
  <c r="T88" i="16"/>
  <c r="S88" i="16"/>
  <c r="R88" i="16"/>
  <c r="Q88" i="16"/>
  <c r="P88" i="16"/>
  <c r="O88" i="16"/>
  <c r="N88" i="16"/>
  <c r="U87" i="16"/>
  <c r="T87" i="16"/>
  <c r="S87" i="16"/>
  <c r="R87" i="16"/>
  <c r="Q87" i="16"/>
  <c r="P87" i="16"/>
  <c r="O87" i="16"/>
  <c r="N87" i="16"/>
  <c r="U86" i="16"/>
  <c r="T86" i="16"/>
  <c r="S86" i="16"/>
  <c r="R86" i="16"/>
  <c r="Q86" i="16"/>
  <c r="P86" i="16"/>
  <c r="O86" i="16"/>
  <c r="N86" i="16"/>
  <c r="U85" i="16"/>
  <c r="T85" i="16"/>
  <c r="S85" i="16"/>
  <c r="R85" i="16"/>
  <c r="Q85" i="16"/>
  <c r="P85" i="16"/>
  <c r="O85" i="16"/>
  <c r="N85" i="16"/>
  <c r="U84" i="16"/>
  <c r="T84" i="16"/>
  <c r="S84" i="16"/>
  <c r="R84" i="16"/>
  <c r="Q84" i="16"/>
  <c r="P84" i="16"/>
  <c r="O84" i="16"/>
  <c r="N84" i="16"/>
  <c r="U83" i="16"/>
  <c r="T83" i="16"/>
  <c r="S83" i="16"/>
  <c r="R83" i="16"/>
  <c r="Q83" i="16"/>
  <c r="P83" i="16"/>
  <c r="O83" i="16"/>
  <c r="N83" i="16"/>
  <c r="U82" i="16"/>
  <c r="T82" i="16"/>
  <c r="S82" i="16"/>
  <c r="R82" i="16"/>
  <c r="Q82" i="16"/>
  <c r="P82" i="16"/>
  <c r="P81" i="16" s="1"/>
  <c r="O82" i="16"/>
  <c r="O81" i="16" s="1"/>
  <c r="N82" i="16"/>
  <c r="N81" i="16" s="1"/>
  <c r="U81" i="16"/>
  <c r="T81" i="16"/>
  <c r="S81" i="16"/>
  <c r="R81" i="16"/>
  <c r="Q81" i="16"/>
  <c r="U80" i="16"/>
  <c r="T80" i="16"/>
  <c r="S80" i="16"/>
  <c r="R80" i="16"/>
  <c r="Q80" i="16"/>
  <c r="P80" i="16"/>
  <c r="O80" i="16"/>
  <c r="N80" i="16"/>
  <c r="U79" i="16"/>
  <c r="T79" i="16"/>
  <c r="S79" i="16"/>
  <c r="R79" i="16"/>
  <c r="Q79" i="16"/>
  <c r="P79" i="16"/>
  <c r="O79" i="16"/>
  <c r="N79" i="16"/>
  <c r="U78" i="16"/>
  <c r="T78" i="16"/>
  <c r="S78" i="16"/>
  <c r="R78" i="16"/>
  <c r="Q78" i="16"/>
  <c r="P78" i="16"/>
  <c r="O78" i="16"/>
  <c r="N78" i="16"/>
  <c r="U77" i="16"/>
  <c r="T77" i="16"/>
  <c r="S77" i="16"/>
  <c r="R77" i="16"/>
  <c r="Q77" i="16"/>
  <c r="P77" i="16"/>
  <c r="O77" i="16"/>
  <c r="N77" i="16"/>
  <c r="U76" i="16"/>
  <c r="T76" i="16"/>
  <c r="S76" i="16"/>
  <c r="R76" i="16"/>
  <c r="Q76" i="16"/>
  <c r="P76" i="16"/>
  <c r="O76" i="16"/>
  <c r="N76" i="16"/>
  <c r="U75" i="16"/>
  <c r="T75" i="16"/>
  <c r="S75" i="16"/>
  <c r="R75" i="16"/>
  <c r="Q75" i="16"/>
  <c r="P75" i="16"/>
  <c r="O75" i="16"/>
  <c r="N75" i="16"/>
  <c r="U74" i="16"/>
  <c r="T74" i="16"/>
  <c r="S74" i="16"/>
  <c r="R74" i="16"/>
  <c r="Q74" i="16"/>
  <c r="P74" i="16"/>
  <c r="O74" i="16"/>
  <c r="N74" i="16"/>
  <c r="U73" i="16"/>
  <c r="T73" i="16"/>
  <c r="S73" i="16"/>
  <c r="R73" i="16"/>
  <c r="Q73" i="16"/>
  <c r="P73" i="16"/>
  <c r="O73" i="16"/>
  <c r="N73" i="16"/>
  <c r="U72" i="16"/>
  <c r="T72" i="16"/>
  <c r="S72" i="16"/>
  <c r="R72" i="16"/>
  <c r="Q72" i="16"/>
  <c r="P72" i="16"/>
  <c r="O72" i="16"/>
  <c r="N72" i="16"/>
  <c r="U71" i="16"/>
  <c r="T71" i="16"/>
  <c r="S71" i="16"/>
  <c r="R71" i="16"/>
  <c r="Q71" i="16"/>
  <c r="P71" i="16"/>
  <c r="O71" i="16"/>
  <c r="N71" i="16"/>
  <c r="U70" i="16"/>
  <c r="T70" i="16"/>
  <c r="S70" i="16"/>
  <c r="R70" i="16"/>
  <c r="Q70" i="16"/>
  <c r="P70" i="16"/>
  <c r="O70" i="16"/>
  <c r="N70" i="16"/>
  <c r="U69" i="16"/>
  <c r="T69" i="16"/>
  <c r="S69" i="16"/>
  <c r="R69" i="16"/>
  <c r="Q69" i="16"/>
  <c r="P69" i="16"/>
  <c r="O69" i="16"/>
  <c r="N69" i="16"/>
  <c r="U68" i="16"/>
  <c r="T68" i="16"/>
  <c r="S68" i="16"/>
  <c r="R68" i="16"/>
  <c r="Q68" i="16"/>
  <c r="P68" i="16"/>
  <c r="O68" i="16"/>
  <c r="N68" i="16"/>
  <c r="U67" i="16"/>
  <c r="T67" i="16"/>
  <c r="S67" i="16"/>
  <c r="R67" i="16"/>
  <c r="Q67" i="16"/>
  <c r="P67" i="16"/>
  <c r="O67" i="16"/>
  <c r="N67" i="16"/>
  <c r="U66" i="16"/>
  <c r="T66" i="16"/>
  <c r="S66" i="16"/>
  <c r="R66" i="16"/>
  <c r="Q66" i="16"/>
  <c r="P66" i="16"/>
  <c r="O66" i="16"/>
  <c r="N66" i="16"/>
  <c r="U65" i="16"/>
  <c r="T65" i="16"/>
  <c r="S65" i="16"/>
  <c r="R65" i="16"/>
  <c r="Q65" i="16"/>
  <c r="P65" i="16"/>
  <c r="O65" i="16"/>
  <c r="N65" i="16"/>
  <c r="U64" i="16"/>
  <c r="T64" i="16"/>
  <c r="S64" i="16"/>
  <c r="R64" i="16"/>
  <c r="Q64" i="16"/>
  <c r="P64" i="16"/>
  <c r="O64" i="16"/>
  <c r="N64" i="16"/>
  <c r="U63" i="16"/>
  <c r="T63" i="16"/>
  <c r="S63" i="16"/>
  <c r="R63" i="16"/>
  <c r="Q63" i="16"/>
  <c r="P63" i="16"/>
  <c r="O63" i="16"/>
  <c r="N63" i="16"/>
  <c r="U62" i="16"/>
  <c r="T62" i="16"/>
  <c r="T200" i="16" s="1"/>
  <c r="S62" i="16"/>
  <c r="S200" i="16" s="1"/>
  <c r="R62" i="16"/>
  <c r="Q62" i="16"/>
  <c r="P62" i="16"/>
  <c r="O62" i="16"/>
  <c r="N62" i="16"/>
  <c r="U61" i="16"/>
  <c r="T61" i="16"/>
  <c r="S61" i="16"/>
  <c r="R61" i="16"/>
  <c r="Q61" i="16"/>
  <c r="P61" i="16"/>
  <c r="O61" i="16"/>
  <c r="N61" i="16"/>
  <c r="U60" i="16"/>
  <c r="T60" i="16"/>
  <c r="S60" i="16"/>
  <c r="R60" i="16"/>
  <c r="Q60" i="16"/>
  <c r="P60" i="16"/>
  <c r="O60" i="16"/>
  <c r="N60" i="16"/>
  <c r="U59" i="16"/>
  <c r="T59" i="16"/>
  <c r="S59" i="16"/>
  <c r="R59" i="16"/>
  <c r="Q59" i="16"/>
  <c r="P59" i="16"/>
  <c r="P58" i="16" s="1"/>
  <c r="O59" i="16"/>
  <c r="O58" i="16" s="1"/>
  <c r="N59" i="16"/>
  <c r="N58" i="16" s="1"/>
  <c r="U58" i="16"/>
  <c r="T58" i="16"/>
  <c r="S58" i="16"/>
  <c r="R58" i="16"/>
  <c r="Q58" i="16"/>
  <c r="U54" i="16"/>
  <c r="T54" i="16"/>
  <c r="S54" i="16"/>
  <c r="R54" i="16"/>
  <c r="Q54" i="16"/>
  <c r="P54" i="16"/>
  <c r="O54" i="16"/>
  <c r="N54" i="16"/>
  <c r="U53" i="16"/>
  <c r="T53" i="16"/>
  <c r="S53" i="16"/>
  <c r="R53" i="16"/>
  <c r="Q53" i="16"/>
  <c r="P53" i="16"/>
  <c r="O53" i="16"/>
  <c r="N53" i="16"/>
  <c r="U52" i="16"/>
  <c r="T52" i="16"/>
  <c r="S52" i="16"/>
  <c r="R52" i="16"/>
  <c r="Q52" i="16"/>
  <c r="P52" i="16"/>
  <c r="O52" i="16"/>
  <c r="N52" i="16"/>
  <c r="U51" i="16"/>
  <c r="T51" i="16"/>
  <c r="S51" i="16"/>
  <c r="R51" i="16"/>
  <c r="Q51" i="16"/>
  <c r="P51" i="16"/>
  <c r="O51" i="16"/>
  <c r="N51" i="16"/>
  <c r="U50" i="16"/>
  <c r="T50" i="16"/>
  <c r="S50" i="16"/>
  <c r="R50" i="16"/>
  <c r="Q50" i="16"/>
  <c r="P50" i="16"/>
  <c r="O50" i="16"/>
  <c r="N50" i="16"/>
  <c r="U49" i="16"/>
  <c r="T49" i="16"/>
  <c r="S49" i="16"/>
  <c r="R49" i="16"/>
  <c r="Q49" i="16"/>
  <c r="P49" i="16"/>
  <c r="O49" i="16"/>
  <c r="N49" i="16"/>
  <c r="U48" i="16"/>
  <c r="T48" i="16"/>
  <c r="S48" i="16"/>
  <c r="R48" i="16"/>
  <c r="Q48" i="16"/>
  <c r="P48" i="16"/>
  <c r="O48" i="16"/>
  <c r="N48" i="16"/>
  <c r="U47" i="16"/>
  <c r="T47" i="16"/>
  <c r="S47" i="16"/>
  <c r="R47" i="16"/>
  <c r="Q47" i="16"/>
  <c r="P47" i="16"/>
  <c r="O47" i="16"/>
  <c r="N47" i="16"/>
  <c r="U46" i="16"/>
  <c r="T46" i="16"/>
  <c r="S46" i="16"/>
  <c r="R46" i="16"/>
  <c r="Q46" i="16"/>
  <c r="P46" i="16"/>
  <c r="O46" i="16"/>
  <c r="N46" i="16"/>
  <c r="U45" i="16"/>
  <c r="T45" i="16"/>
  <c r="S45" i="16"/>
  <c r="R45" i="16"/>
  <c r="Q45" i="16"/>
  <c r="Q200" i="16" s="1"/>
  <c r="P45" i="16"/>
  <c r="O45" i="16"/>
  <c r="N45" i="16"/>
  <c r="N200" i="16" s="1"/>
  <c r="U44" i="16"/>
  <c r="T44" i="16"/>
  <c r="S44" i="16"/>
  <c r="R44" i="16"/>
  <c r="Q44" i="16"/>
  <c r="P44" i="16"/>
  <c r="O44" i="16"/>
  <c r="N44" i="16"/>
  <c r="U43" i="16"/>
  <c r="T43" i="16"/>
  <c r="S43" i="16"/>
  <c r="R43" i="16"/>
  <c r="Q43" i="16"/>
  <c r="P43" i="16"/>
  <c r="O43" i="16"/>
  <c r="N43" i="16"/>
  <c r="U42" i="16"/>
  <c r="T42" i="16"/>
  <c r="S42" i="16"/>
  <c r="R42" i="16"/>
  <c r="Q42" i="16"/>
  <c r="P42" i="16"/>
  <c r="O42" i="16"/>
  <c r="N42" i="16"/>
  <c r="U41" i="16"/>
  <c r="T41" i="16"/>
  <c r="S41" i="16"/>
  <c r="R41" i="16"/>
  <c r="Q41" i="16"/>
  <c r="P41" i="16"/>
  <c r="O41" i="16"/>
  <c r="N41" i="16"/>
  <c r="U40" i="16"/>
  <c r="T40" i="16"/>
  <c r="S40" i="16"/>
  <c r="R40" i="16"/>
  <c r="Q40" i="16"/>
  <c r="P40" i="16"/>
  <c r="O40" i="16"/>
  <c r="N40" i="16"/>
  <c r="U39" i="16"/>
  <c r="T39" i="16"/>
  <c r="S39" i="16"/>
  <c r="R39" i="16"/>
  <c r="Q39" i="16"/>
  <c r="P39" i="16"/>
  <c r="O39" i="16"/>
  <c r="N39" i="16"/>
  <c r="U38" i="16"/>
  <c r="T38" i="16"/>
  <c r="S38" i="16"/>
  <c r="R38" i="16"/>
  <c r="Q38" i="16"/>
  <c r="P38" i="16"/>
  <c r="O38" i="16"/>
  <c r="N38" i="16"/>
  <c r="U37" i="16"/>
  <c r="T37" i="16"/>
  <c r="S37" i="16"/>
  <c r="R37" i="16"/>
  <c r="Q37" i="16"/>
  <c r="P37" i="16"/>
  <c r="O37" i="16"/>
  <c r="N37" i="16"/>
  <c r="U36" i="16"/>
  <c r="T36" i="16"/>
  <c r="S36" i="16"/>
  <c r="R36" i="16"/>
  <c r="Q36" i="16"/>
  <c r="P36" i="16"/>
  <c r="O36" i="16"/>
  <c r="N36" i="16"/>
  <c r="U35" i="16"/>
  <c r="T35" i="16"/>
  <c r="S35" i="16"/>
  <c r="R35" i="16"/>
  <c r="Q35" i="16"/>
  <c r="P35" i="16"/>
  <c r="O35" i="16"/>
  <c r="N35" i="16"/>
  <c r="U34" i="16"/>
  <c r="T34" i="16"/>
  <c r="S34" i="16"/>
  <c r="R34" i="16"/>
  <c r="Q34" i="16"/>
  <c r="P34" i="16"/>
  <c r="O34" i="16"/>
  <c r="N34" i="16"/>
  <c r="U33" i="16"/>
  <c r="T33" i="16"/>
  <c r="S33" i="16"/>
  <c r="R33" i="16"/>
  <c r="Q33" i="16"/>
  <c r="P33" i="16"/>
  <c r="O33" i="16"/>
  <c r="N33" i="16"/>
  <c r="U32" i="16"/>
  <c r="T32" i="16"/>
  <c r="S32" i="16"/>
  <c r="R32" i="16"/>
  <c r="Q32" i="16"/>
  <c r="P32" i="16"/>
  <c r="O32" i="16"/>
  <c r="N32" i="16"/>
  <c r="U31" i="16"/>
  <c r="T31" i="16"/>
  <c r="S31" i="16"/>
  <c r="R31" i="16"/>
  <c r="Q31" i="16"/>
  <c r="P31" i="16"/>
  <c r="O31" i="16"/>
  <c r="N31" i="16"/>
  <c r="U30" i="16"/>
  <c r="T30" i="16"/>
  <c r="S30" i="16"/>
  <c r="R30" i="16"/>
  <c r="Q30" i="16"/>
  <c r="P30" i="16"/>
  <c r="O30" i="16"/>
  <c r="N30" i="16"/>
  <c r="U29" i="16"/>
  <c r="T29" i="16"/>
  <c r="S29" i="16"/>
  <c r="R29" i="16"/>
  <c r="Q29" i="16"/>
  <c r="P29" i="16"/>
  <c r="O29" i="16"/>
  <c r="N29" i="16"/>
  <c r="U28" i="16"/>
  <c r="T28" i="16"/>
  <c r="S28" i="16"/>
  <c r="R28" i="16"/>
  <c r="Q28" i="16"/>
  <c r="P28" i="16"/>
  <c r="O28" i="16"/>
  <c r="N28" i="16"/>
  <c r="U27" i="16"/>
  <c r="T27" i="16"/>
  <c r="S27" i="16"/>
  <c r="R27" i="16"/>
  <c r="Q27" i="16"/>
  <c r="P27" i="16"/>
  <c r="O27" i="16"/>
  <c r="N27" i="16"/>
  <c r="U26" i="16"/>
  <c r="T26" i="16"/>
  <c r="S26" i="16"/>
  <c r="R26" i="16"/>
  <c r="Q26" i="16"/>
  <c r="P26" i="16"/>
  <c r="O26" i="16"/>
  <c r="N26" i="16"/>
  <c r="U25" i="16"/>
  <c r="T25" i="16"/>
  <c r="S25" i="16"/>
  <c r="R25" i="16"/>
  <c r="Q25" i="16"/>
  <c r="P25" i="16"/>
  <c r="O25" i="16"/>
  <c r="N25" i="16"/>
  <c r="U24" i="16"/>
  <c r="T24" i="16"/>
  <c r="S24" i="16"/>
  <c r="R24" i="16"/>
  <c r="Q24" i="16"/>
  <c r="P24" i="16"/>
  <c r="O24" i="16"/>
  <c r="N24" i="16"/>
  <c r="U23" i="16"/>
  <c r="T23" i="16"/>
  <c r="S23" i="16"/>
  <c r="R23" i="16"/>
  <c r="Q23" i="16"/>
  <c r="P23" i="16"/>
  <c r="O23" i="16"/>
  <c r="N23" i="16"/>
  <c r="U22" i="16"/>
  <c r="T22" i="16"/>
  <c r="S22" i="16"/>
  <c r="R22" i="16"/>
  <c r="Q22" i="16"/>
  <c r="P22" i="16"/>
  <c r="O22" i="16"/>
  <c r="N22" i="16"/>
  <c r="U21" i="16"/>
  <c r="T21" i="16"/>
  <c r="S21" i="16"/>
  <c r="R21" i="16"/>
  <c r="Q21" i="16"/>
  <c r="P21" i="16"/>
  <c r="O21" i="16"/>
  <c r="N21" i="16"/>
  <c r="U20" i="16"/>
  <c r="T20" i="16"/>
  <c r="S20" i="16"/>
  <c r="R20" i="16"/>
  <c r="Q20" i="16"/>
  <c r="P20" i="16"/>
  <c r="O20" i="16"/>
  <c r="N20" i="16"/>
  <c r="U19" i="16"/>
  <c r="T19" i="16"/>
  <c r="S19" i="16"/>
  <c r="R19" i="16"/>
  <c r="Q19" i="16"/>
  <c r="P19" i="16"/>
  <c r="O19" i="16"/>
  <c r="N19" i="16"/>
  <c r="U18" i="16"/>
  <c r="T18" i="16"/>
  <c r="S18" i="16"/>
  <c r="R18" i="16"/>
  <c r="Q18" i="16"/>
  <c r="P18" i="16"/>
  <c r="O18" i="16"/>
  <c r="N18" i="16"/>
  <c r="U17" i="16"/>
  <c r="T17" i="16"/>
  <c r="S17" i="16"/>
  <c r="R17" i="16"/>
  <c r="Q17" i="16"/>
  <c r="P17" i="16"/>
  <c r="O17" i="16"/>
  <c r="N17" i="16"/>
  <c r="U16" i="16"/>
  <c r="T16" i="16"/>
  <c r="S16" i="16"/>
  <c r="R16" i="16"/>
  <c r="Q16" i="16"/>
  <c r="P16" i="16"/>
  <c r="O16" i="16"/>
  <c r="N16" i="16"/>
  <c r="U15" i="16"/>
  <c r="T15" i="16"/>
  <c r="S15" i="16"/>
  <c r="R15" i="16"/>
  <c r="Q15" i="16"/>
  <c r="P15" i="16"/>
  <c r="O15" i="16"/>
  <c r="N15" i="16"/>
  <c r="U14" i="16"/>
  <c r="T14" i="16"/>
  <c r="S14" i="16"/>
  <c r="R14" i="16"/>
  <c r="Q14" i="16"/>
  <c r="P14" i="16"/>
  <c r="O14" i="16"/>
  <c r="N14" i="16"/>
  <c r="U13" i="16"/>
  <c r="T13" i="16"/>
  <c r="S13" i="16"/>
  <c r="R13" i="16"/>
  <c r="Q13" i="16"/>
  <c r="P13" i="16"/>
  <c r="O13" i="16"/>
  <c r="N13" i="16"/>
  <c r="U12" i="16"/>
  <c r="T12" i="16"/>
  <c r="S12" i="16"/>
  <c r="R12" i="16"/>
  <c r="Q12" i="16"/>
  <c r="P12" i="16"/>
  <c r="O12" i="16"/>
  <c r="N12" i="16"/>
  <c r="U11" i="16"/>
  <c r="T11" i="16"/>
  <c r="S11" i="16"/>
  <c r="R11" i="16"/>
  <c r="Q11" i="16"/>
  <c r="P11" i="16"/>
  <c r="O11" i="16"/>
  <c r="N11" i="16"/>
  <c r="U10" i="16"/>
  <c r="T10" i="16"/>
  <c r="S10" i="16"/>
  <c r="R10" i="16"/>
  <c r="Q10" i="16"/>
  <c r="P10" i="16"/>
  <c r="O10" i="16"/>
  <c r="N10" i="16"/>
  <c r="U9" i="16"/>
  <c r="T9" i="16"/>
  <c r="S9" i="16"/>
  <c r="R9" i="16"/>
  <c r="Q9" i="16"/>
  <c r="P9" i="16"/>
  <c r="O9" i="16"/>
  <c r="N9" i="16"/>
  <c r="U8" i="16"/>
  <c r="T8" i="16"/>
  <c r="S8" i="16"/>
  <c r="R8" i="16"/>
  <c r="Q8" i="16"/>
  <c r="P8" i="16"/>
  <c r="O8" i="16"/>
  <c r="N8" i="16"/>
  <c r="U7" i="16"/>
  <c r="T7" i="16"/>
  <c r="S7" i="16"/>
  <c r="R7" i="16"/>
  <c r="Q7" i="16"/>
  <c r="P7" i="16"/>
  <c r="O7" i="16"/>
  <c r="N7" i="16"/>
  <c r="U6" i="16"/>
  <c r="T6" i="16"/>
  <c r="S6" i="16"/>
  <c r="R6" i="16"/>
  <c r="Q6" i="16"/>
  <c r="P6" i="16"/>
  <c r="O6" i="16"/>
  <c r="N6" i="16"/>
  <c r="U5" i="16"/>
  <c r="T5" i="16"/>
  <c r="S5" i="16"/>
  <c r="R5" i="16"/>
  <c r="Q5" i="16"/>
  <c r="P5" i="16"/>
  <c r="P4" i="16" s="1"/>
  <c r="P202" i="16" s="1"/>
  <c r="O5" i="16"/>
  <c r="O4" i="16" s="1"/>
  <c r="O202" i="16" s="1"/>
  <c r="N5" i="16"/>
  <c r="N4" i="16" s="1"/>
  <c r="N202" i="16" s="1"/>
  <c r="N201" i="16" s="1"/>
  <c r="U4" i="16"/>
  <c r="U202" i="16" s="1"/>
  <c r="T4" i="16"/>
  <c r="T202" i="16" s="1"/>
  <c r="S4" i="16"/>
  <c r="S202" i="16" s="1"/>
  <c r="R4" i="16"/>
  <c r="R202" i="16" s="1"/>
  <c r="Q4" i="16"/>
  <c r="Q202" i="16" s="1"/>
  <c r="Q201" i="16" s="1"/>
  <c r="N202" i="15"/>
  <c r="U199" i="15"/>
  <c r="T199" i="15"/>
  <c r="S199" i="15"/>
  <c r="R199" i="15"/>
  <c r="Q199" i="15"/>
  <c r="P199" i="15"/>
  <c r="O199" i="15"/>
  <c r="N199" i="15"/>
  <c r="U198" i="15"/>
  <c r="T198" i="15"/>
  <c r="S198" i="15"/>
  <c r="R198" i="15"/>
  <c r="Q198" i="15"/>
  <c r="P198" i="15"/>
  <c r="O198" i="15"/>
  <c r="N198" i="15"/>
  <c r="U197" i="15"/>
  <c r="T197" i="15"/>
  <c r="S197" i="15"/>
  <c r="R197" i="15"/>
  <c r="Q197" i="15"/>
  <c r="P197" i="15"/>
  <c r="O197" i="15"/>
  <c r="N197" i="15"/>
  <c r="U196" i="15"/>
  <c r="T196" i="15"/>
  <c r="S196" i="15"/>
  <c r="R196" i="15"/>
  <c r="Q196" i="15"/>
  <c r="P196" i="15"/>
  <c r="O196" i="15"/>
  <c r="N196" i="15"/>
  <c r="U195" i="15"/>
  <c r="T195" i="15"/>
  <c r="S195" i="15"/>
  <c r="R195" i="15"/>
  <c r="Q195" i="15"/>
  <c r="P195" i="15"/>
  <c r="O195" i="15"/>
  <c r="N195" i="15"/>
  <c r="U194" i="15"/>
  <c r="T194" i="15"/>
  <c r="S194" i="15"/>
  <c r="R194" i="15"/>
  <c r="Q194" i="15"/>
  <c r="P194" i="15"/>
  <c r="O194" i="15"/>
  <c r="N194" i="15"/>
  <c r="U193" i="15"/>
  <c r="T193" i="15"/>
  <c r="S193" i="15"/>
  <c r="R193" i="15"/>
  <c r="Q193" i="15"/>
  <c r="P193" i="15"/>
  <c r="O193" i="15"/>
  <c r="N193" i="15"/>
  <c r="U192" i="15"/>
  <c r="T192" i="15"/>
  <c r="S192" i="15"/>
  <c r="R192" i="15"/>
  <c r="Q192" i="15"/>
  <c r="P192" i="15"/>
  <c r="O192" i="15"/>
  <c r="N192" i="15"/>
  <c r="U191" i="15"/>
  <c r="T191" i="15"/>
  <c r="S191" i="15"/>
  <c r="R191" i="15"/>
  <c r="Q191" i="15"/>
  <c r="P191" i="15"/>
  <c r="P98" i="15" s="1"/>
  <c r="O191" i="15"/>
  <c r="O98" i="15" s="1"/>
  <c r="N191" i="15"/>
  <c r="U190" i="15"/>
  <c r="T190" i="15"/>
  <c r="S190" i="15"/>
  <c r="R190" i="15"/>
  <c r="Q190" i="15"/>
  <c r="P190" i="15"/>
  <c r="O190" i="15"/>
  <c r="N190" i="15"/>
  <c r="U189" i="15"/>
  <c r="T189" i="15"/>
  <c r="S189" i="15"/>
  <c r="R189" i="15"/>
  <c r="Q189" i="15"/>
  <c r="P189" i="15"/>
  <c r="O189" i="15"/>
  <c r="N189" i="15"/>
  <c r="U188" i="15"/>
  <c r="T188" i="15"/>
  <c r="S188" i="15"/>
  <c r="R188" i="15"/>
  <c r="Q188" i="15"/>
  <c r="P188" i="15"/>
  <c r="O188" i="15"/>
  <c r="N188" i="15"/>
  <c r="U187" i="15"/>
  <c r="T187" i="15"/>
  <c r="S187" i="15"/>
  <c r="R187" i="15"/>
  <c r="Q187" i="15"/>
  <c r="P187" i="15"/>
  <c r="O187" i="15"/>
  <c r="N187" i="15"/>
  <c r="N153" i="15" s="1"/>
  <c r="U186" i="15"/>
  <c r="T186" i="15"/>
  <c r="S186" i="15"/>
  <c r="S98" i="15" s="1"/>
  <c r="R186" i="15"/>
  <c r="R98" i="15" s="1"/>
  <c r="Q186" i="15"/>
  <c r="Q98" i="15" s="1"/>
  <c r="P186" i="15"/>
  <c r="O186" i="15"/>
  <c r="N186" i="15"/>
  <c r="U185" i="15"/>
  <c r="U98" i="15" s="1"/>
  <c r="T185" i="15"/>
  <c r="S185" i="15"/>
  <c r="R185" i="15"/>
  <c r="Q185" i="15"/>
  <c r="P185" i="15"/>
  <c r="O185" i="15"/>
  <c r="N185" i="15"/>
  <c r="U183" i="15"/>
  <c r="T183" i="15"/>
  <c r="S183" i="15"/>
  <c r="R183" i="15"/>
  <c r="Q183" i="15"/>
  <c r="P183" i="15"/>
  <c r="O183" i="15"/>
  <c r="N183" i="15"/>
  <c r="U182" i="15"/>
  <c r="T182" i="15"/>
  <c r="S182" i="15"/>
  <c r="R182" i="15"/>
  <c r="Q182" i="15"/>
  <c r="P182" i="15"/>
  <c r="O182" i="15"/>
  <c r="N182" i="15"/>
  <c r="U181" i="15"/>
  <c r="T181" i="15"/>
  <c r="S181" i="15"/>
  <c r="R181" i="15"/>
  <c r="Q181" i="15"/>
  <c r="P181" i="15"/>
  <c r="O181" i="15"/>
  <c r="N181" i="15"/>
  <c r="U180" i="15"/>
  <c r="T180" i="15"/>
  <c r="S180" i="15"/>
  <c r="R180" i="15"/>
  <c r="Q180" i="15"/>
  <c r="P180" i="15"/>
  <c r="O180" i="15"/>
  <c r="N180" i="15"/>
  <c r="U179" i="15"/>
  <c r="T179" i="15"/>
  <c r="S179" i="15"/>
  <c r="R179" i="15"/>
  <c r="Q179" i="15"/>
  <c r="P179" i="15"/>
  <c r="O179" i="15"/>
  <c r="N179" i="15"/>
  <c r="U178" i="15"/>
  <c r="T178" i="15"/>
  <c r="S178" i="15"/>
  <c r="R178" i="15"/>
  <c r="Q178" i="15"/>
  <c r="P178" i="15"/>
  <c r="O178" i="15"/>
  <c r="N178" i="15"/>
  <c r="U177" i="15"/>
  <c r="T177" i="15"/>
  <c r="S177" i="15"/>
  <c r="R177" i="15"/>
  <c r="Q177" i="15"/>
  <c r="P177" i="15"/>
  <c r="O177" i="15"/>
  <c r="N177" i="15"/>
  <c r="U176" i="15"/>
  <c r="T176" i="15"/>
  <c r="S176" i="15"/>
  <c r="R176" i="15"/>
  <c r="Q176" i="15"/>
  <c r="P176" i="15"/>
  <c r="O176" i="15"/>
  <c r="N176" i="15"/>
  <c r="U175" i="15"/>
  <c r="T175" i="15"/>
  <c r="S175" i="15"/>
  <c r="R175" i="15"/>
  <c r="Q175" i="15"/>
  <c r="P175" i="15"/>
  <c r="O175" i="15"/>
  <c r="N175" i="15"/>
  <c r="U174" i="15"/>
  <c r="T174" i="15"/>
  <c r="S174" i="15"/>
  <c r="R174" i="15"/>
  <c r="Q174" i="15"/>
  <c r="P174" i="15"/>
  <c r="O174" i="15"/>
  <c r="N174" i="15"/>
  <c r="U173" i="15"/>
  <c r="T173" i="15"/>
  <c r="S173" i="15"/>
  <c r="R173" i="15"/>
  <c r="Q173" i="15"/>
  <c r="P173" i="15"/>
  <c r="O173" i="15"/>
  <c r="N173" i="15"/>
  <c r="U172" i="15"/>
  <c r="T172" i="15"/>
  <c r="S172" i="15"/>
  <c r="R172" i="15"/>
  <c r="Q172" i="15"/>
  <c r="P172" i="15"/>
  <c r="O172" i="15"/>
  <c r="N172" i="15"/>
  <c r="U171" i="15"/>
  <c r="T171" i="15"/>
  <c r="S171" i="15"/>
  <c r="R171" i="15"/>
  <c r="Q171" i="15"/>
  <c r="P171" i="15"/>
  <c r="O171" i="15"/>
  <c r="N171" i="15"/>
  <c r="U170" i="15"/>
  <c r="T170" i="15"/>
  <c r="S170" i="15"/>
  <c r="R170" i="15"/>
  <c r="Q170" i="15"/>
  <c r="P170" i="15"/>
  <c r="O170" i="15"/>
  <c r="N170" i="15"/>
  <c r="U169" i="15"/>
  <c r="T169" i="15"/>
  <c r="S169" i="15"/>
  <c r="R169" i="15"/>
  <c r="Q169" i="15"/>
  <c r="P169" i="15"/>
  <c r="O169" i="15"/>
  <c r="N169" i="15"/>
  <c r="U168" i="15"/>
  <c r="T168" i="15"/>
  <c r="S168" i="15"/>
  <c r="R168" i="15"/>
  <c r="Q168" i="15"/>
  <c r="P168" i="15"/>
  <c r="O168" i="15"/>
  <c r="N168" i="15"/>
  <c r="U167" i="15"/>
  <c r="T167" i="15"/>
  <c r="S167" i="15"/>
  <c r="R167" i="15"/>
  <c r="Q167" i="15"/>
  <c r="P167" i="15"/>
  <c r="O167" i="15"/>
  <c r="N167" i="15"/>
  <c r="U166" i="15"/>
  <c r="T166" i="15"/>
  <c r="S166" i="15"/>
  <c r="R166" i="15"/>
  <c r="Q166" i="15"/>
  <c r="P166" i="15"/>
  <c r="O166" i="15"/>
  <c r="N166" i="15"/>
  <c r="U165" i="15"/>
  <c r="T165" i="15"/>
  <c r="S165" i="15"/>
  <c r="R165" i="15"/>
  <c r="Q165" i="15"/>
  <c r="P165" i="15"/>
  <c r="O165" i="15"/>
  <c r="N165" i="15"/>
  <c r="U164" i="15"/>
  <c r="T164" i="15"/>
  <c r="S164" i="15"/>
  <c r="R164" i="15"/>
  <c r="Q164" i="15"/>
  <c r="P164" i="15"/>
  <c r="O164" i="15"/>
  <c r="N164" i="15"/>
  <c r="U163" i="15"/>
  <c r="T163" i="15"/>
  <c r="S163" i="15"/>
  <c r="R163" i="15"/>
  <c r="Q163" i="15"/>
  <c r="P163" i="15"/>
  <c r="O163" i="15"/>
  <c r="N163" i="15"/>
  <c r="U162" i="15"/>
  <c r="T162" i="15"/>
  <c r="S162" i="15"/>
  <c r="R162" i="15"/>
  <c r="Q162" i="15"/>
  <c r="P162" i="15"/>
  <c r="O162" i="15"/>
  <c r="N162" i="15"/>
  <c r="U161" i="15"/>
  <c r="T161" i="15"/>
  <c r="S161" i="15"/>
  <c r="R161" i="15"/>
  <c r="Q161" i="15"/>
  <c r="P161" i="15"/>
  <c r="O161" i="15"/>
  <c r="N161" i="15"/>
  <c r="U160" i="15"/>
  <c r="T160" i="15"/>
  <c r="S160" i="15"/>
  <c r="R160" i="15"/>
  <c r="Q160" i="15"/>
  <c r="P160" i="15"/>
  <c r="O160" i="15"/>
  <c r="N160" i="15"/>
  <c r="U159" i="15"/>
  <c r="T159" i="15"/>
  <c r="S159" i="15"/>
  <c r="R159" i="15"/>
  <c r="Q159" i="15"/>
  <c r="P159" i="15"/>
  <c r="O159" i="15"/>
  <c r="N159" i="15"/>
  <c r="U158" i="15"/>
  <c r="T158" i="15"/>
  <c r="S158" i="15"/>
  <c r="R158" i="15"/>
  <c r="Q158" i="15"/>
  <c r="P158" i="15"/>
  <c r="O158" i="15"/>
  <c r="N158" i="15"/>
  <c r="U157" i="15"/>
  <c r="T157" i="15"/>
  <c r="S157" i="15"/>
  <c r="R157" i="15"/>
  <c r="Q157" i="15"/>
  <c r="P157" i="15"/>
  <c r="O157" i="15"/>
  <c r="N157" i="15"/>
  <c r="U156" i="15"/>
  <c r="T156" i="15"/>
  <c r="S156" i="15"/>
  <c r="R156" i="15"/>
  <c r="Q156" i="15"/>
  <c r="P156" i="15"/>
  <c r="O156" i="15"/>
  <c r="N156" i="15"/>
  <c r="U155" i="15"/>
  <c r="T155" i="15"/>
  <c r="S155" i="15"/>
  <c r="R155" i="15"/>
  <c r="Q155" i="15"/>
  <c r="P155" i="15"/>
  <c r="O155" i="15"/>
  <c r="N155" i="15"/>
  <c r="U154" i="15"/>
  <c r="T154" i="15"/>
  <c r="S154" i="15"/>
  <c r="R154" i="15"/>
  <c r="Q154" i="15"/>
  <c r="P154" i="15"/>
  <c r="O154" i="15"/>
  <c r="N154" i="15"/>
  <c r="U153" i="15"/>
  <c r="T153" i="15"/>
  <c r="S153" i="15"/>
  <c r="R153" i="15"/>
  <c r="Q153" i="15"/>
  <c r="U149" i="15"/>
  <c r="T149" i="15"/>
  <c r="S149" i="15"/>
  <c r="R149" i="15"/>
  <c r="Q149" i="15"/>
  <c r="P149" i="15"/>
  <c r="O149" i="15"/>
  <c r="N149" i="15"/>
  <c r="U148" i="15"/>
  <c r="T148" i="15"/>
  <c r="S148" i="15"/>
  <c r="R148" i="15"/>
  <c r="Q148" i="15"/>
  <c r="P148" i="15"/>
  <c r="O148" i="15"/>
  <c r="N148" i="15"/>
  <c r="U147" i="15"/>
  <c r="T147" i="15"/>
  <c r="S147" i="15"/>
  <c r="R147" i="15"/>
  <c r="Q147" i="15"/>
  <c r="P147" i="15"/>
  <c r="O147" i="15"/>
  <c r="N147" i="15"/>
  <c r="U146" i="15"/>
  <c r="T146" i="15"/>
  <c r="S146" i="15"/>
  <c r="R146" i="15"/>
  <c r="Q146" i="15"/>
  <c r="P146" i="15"/>
  <c r="O146" i="15"/>
  <c r="N146" i="15"/>
  <c r="U145" i="15"/>
  <c r="T145" i="15"/>
  <c r="S145" i="15"/>
  <c r="R145" i="15"/>
  <c r="Q145" i="15"/>
  <c r="P145" i="15"/>
  <c r="O145" i="15"/>
  <c r="N145" i="15"/>
  <c r="U144" i="15"/>
  <c r="T144" i="15"/>
  <c r="S144" i="15"/>
  <c r="R144" i="15"/>
  <c r="Q144" i="15"/>
  <c r="P144" i="15"/>
  <c r="O144" i="15"/>
  <c r="N144" i="15"/>
  <c r="U143" i="15"/>
  <c r="T143" i="15"/>
  <c r="S143" i="15"/>
  <c r="R143" i="15"/>
  <c r="Q143" i="15"/>
  <c r="P143" i="15"/>
  <c r="O143" i="15"/>
  <c r="N143" i="15"/>
  <c r="U142" i="15"/>
  <c r="T142" i="15"/>
  <c r="S142" i="15"/>
  <c r="R142" i="15"/>
  <c r="Q142" i="15"/>
  <c r="P142" i="15"/>
  <c r="O142" i="15"/>
  <c r="N142" i="15"/>
  <c r="U141" i="15"/>
  <c r="T141" i="15"/>
  <c r="S141" i="15"/>
  <c r="R141" i="15"/>
  <c r="Q141" i="15"/>
  <c r="P141" i="15"/>
  <c r="O141" i="15"/>
  <c r="N141" i="15"/>
  <c r="U140" i="15"/>
  <c r="T140" i="15"/>
  <c r="S140" i="15"/>
  <c r="R140" i="15"/>
  <c r="Q140" i="15"/>
  <c r="P140" i="15"/>
  <c r="O140" i="15"/>
  <c r="N140" i="15"/>
  <c r="U139" i="15"/>
  <c r="T139" i="15"/>
  <c r="T138" i="15" s="1"/>
  <c r="S139" i="15"/>
  <c r="S138" i="15" s="1"/>
  <c r="R139" i="15"/>
  <c r="R138" i="15" s="1"/>
  <c r="Q139" i="15"/>
  <c r="Q138" i="15" s="1"/>
  <c r="P139" i="15"/>
  <c r="P138" i="15" s="1"/>
  <c r="O139" i="15"/>
  <c r="N139" i="15"/>
  <c r="U138" i="15"/>
  <c r="O138" i="15"/>
  <c r="N138" i="15"/>
  <c r="U137" i="15"/>
  <c r="T137" i="15"/>
  <c r="S137" i="15"/>
  <c r="R137" i="15"/>
  <c r="Q137" i="15"/>
  <c r="P137" i="15"/>
  <c r="O137" i="15"/>
  <c r="N137" i="15"/>
  <c r="U136" i="15"/>
  <c r="T136" i="15"/>
  <c r="S136" i="15"/>
  <c r="R136" i="15"/>
  <c r="Q136" i="15"/>
  <c r="P136" i="15"/>
  <c r="O136" i="15"/>
  <c r="N136" i="15"/>
  <c r="U135" i="15"/>
  <c r="T135" i="15"/>
  <c r="S135" i="15"/>
  <c r="R135" i="15"/>
  <c r="Q135" i="15"/>
  <c r="P135" i="15"/>
  <c r="O135" i="15"/>
  <c r="N135" i="15"/>
  <c r="U134" i="15"/>
  <c r="T134" i="15"/>
  <c r="S134" i="15"/>
  <c r="R134" i="15"/>
  <c r="Q134" i="15"/>
  <c r="P134" i="15"/>
  <c r="O134" i="15"/>
  <c r="N134" i="15"/>
  <c r="U133" i="15"/>
  <c r="T133" i="15"/>
  <c r="S133" i="15"/>
  <c r="R133" i="15"/>
  <c r="Q133" i="15"/>
  <c r="P133" i="15"/>
  <c r="O133" i="15"/>
  <c r="N133" i="15"/>
  <c r="U132" i="15"/>
  <c r="T132" i="15"/>
  <c r="S132" i="15"/>
  <c r="R132" i="15"/>
  <c r="Q132" i="15"/>
  <c r="P132" i="15"/>
  <c r="O132" i="15"/>
  <c r="N132" i="15"/>
  <c r="U131" i="15"/>
  <c r="T131" i="15"/>
  <c r="S131" i="15"/>
  <c r="R131" i="15"/>
  <c r="Q131" i="15"/>
  <c r="P131" i="15"/>
  <c r="O131" i="15"/>
  <c r="N131" i="15"/>
  <c r="U130" i="15"/>
  <c r="T130" i="15"/>
  <c r="S130" i="15"/>
  <c r="R130" i="15"/>
  <c r="Q130" i="15"/>
  <c r="P130" i="15"/>
  <c r="O130" i="15"/>
  <c r="N130" i="15"/>
  <c r="U129" i="15"/>
  <c r="T129" i="15"/>
  <c r="S129" i="15"/>
  <c r="R129" i="15"/>
  <c r="Q129" i="15"/>
  <c r="P129" i="15"/>
  <c r="O129" i="15"/>
  <c r="N129" i="15"/>
  <c r="U128" i="15"/>
  <c r="T128" i="15"/>
  <c r="S128" i="15"/>
  <c r="R128" i="15"/>
  <c r="Q128" i="15"/>
  <c r="P128" i="15"/>
  <c r="O128" i="15"/>
  <c r="N128" i="15"/>
  <c r="U127" i="15"/>
  <c r="T127" i="15"/>
  <c r="S127" i="15"/>
  <c r="R127" i="15"/>
  <c r="Q127" i="15"/>
  <c r="P127" i="15"/>
  <c r="O127" i="15"/>
  <c r="N127" i="15"/>
  <c r="U126" i="15"/>
  <c r="T126" i="15"/>
  <c r="S126" i="15"/>
  <c r="R126" i="15"/>
  <c r="Q126" i="15"/>
  <c r="P126" i="15"/>
  <c r="O126" i="15"/>
  <c r="N126" i="15"/>
  <c r="U125" i="15"/>
  <c r="T125" i="15"/>
  <c r="S125" i="15"/>
  <c r="R125" i="15"/>
  <c r="Q125" i="15"/>
  <c r="P125" i="15"/>
  <c r="O125" i="15"/>
  <c r="N125" i="15"/>
  <c r="U124" i="15"/>
  <c r="T124" i="15"/>
  <c r="S124" i="15"/>
  <c r="R124" i="15"/>
  <c r="Q124" i="15"/>
  <c r="P124" i="15"/>
  <c r="O124" i="15"/>
  <c r="N124" i="15"/>
  <c r="U123" i="15"/>
  <c r="T123" i="15"/>
  <c r="S123" i="15"/>
  <c r="R123" i="15"/>
  <c r="Q123" i="15"/>
  <c r="P123" i="15"/>
  <c r="O123" i="15"/>
  <c r="N123" i="15"/>
  <c r="U122" i="15"/>
  <c r="T122" i="15"/>
  <c r="S122" i="15"/>
  <c r="R122" i="15"/>
  <c r="Q122" i="15"/>
  <c r="P122" i="15"/>
  <c r="O122" i="15"/>
  <c r="N122" i="15"/>
  <c r="U121" i="15"/>
  <c r="T121" i="15"/>
  <c r="S121" i="15"/>
  <c r="R121" i="15"/>
  <c r="Q121" i="15"/>
  <c r="P121" i="15"/>
  <c r="O121" i="15"/>
  <c r="N121" i="15"/>
  <c r="U120" i="15"/>
  <c r="T120" i="15"/>
  <c r="S120" i="15"/>
  <c r="R120" i="15"/>
  <c r="Q120" i="15"/>
  <c r="P120" i="15"/>
  <c r="O120" i="15"/>
  <c r="N120" i="15"/>
  <c r="U119" i="15"/>
  <c r="T119" i="15"/>
  <c r="S119" i="15"/>
  <c r="R119" i="15"/>
  <c r="Q119" i="15"/>
  <c r="P119" i="15"/>
  <c r="O119" i="15"/>
  <c r="N119" i="15"/>
  <c r="U118" i="15"/>
  <c r="T118" i="15"/>
  <c r="S118" i="15"/>
  <c r="R118" i="15"/>
  <c r="Q118" i="15"/>
  <c r="P118" i="15"/>
  <c r="O118" i="15"/>
  <c r="N118" i="15"/>
  <c r="U117" i="15"/>
  <c r="T117" i="15"/>
  <c r="S117" i="15"/>
  <c r="R117" i="15"/>
  <c r="Q117" i="15"/>
  <c r="P117" i="15"/>
  <c r="O117" i="15"/>
  <c r="N117" i="15"/>
  <c r="U116" i="15"/>
  <c r="T116" i="15"/>
  <c r="S116" i="15"/>
  <c r="R116" i="15"/>
  <c r="Q116" i="15"/>
  <c r="P116" i="15"/>
  <c r="O116" i="15"/>
  <c r="N116" i="15"/>
  <c r="U115" i="15"/>
  <c r="T115" i="15"/>
  <c r="S115" i="15"/>
  <c r="R115" i="15"/>
  <c r="Q115" i="15"/>
  <c r="P115" i="15"/>
  <c r="O115" i="15"/>
  <c r="N115" i="15"/>
  <c r="U114" i="15"/>
  <c r="T114" i="15"/>
  <c r="S114" i="15"/>
  <c r="R114" i="15"/>
  <c r="Q114" i="15"/>
  <c r="P114" i="15"/>
  <c r="O114" i="15"/>
  <c r="N114" i="15"/>
  <c r="U113" i="15"/>
  <c r="T113" i="15"/>
  <c r="S113" i="15"/>
  <c r="R113" i="15"/>
  <c r="Q113" i="15"/>
  <c r="P113" i="15"/>
  <c r="O113" i="15"/>
  <c r="N113" i="15"/>
  <c r="U112" i="15"/>
  <c r="T112" i="15"/>
  <c r="S112" i="15"/>
  <c r="R112" i="15"/>
  <c r="Q112" i="15"/>
  <c r="P112" i="15"/>
  <c r="O112" i="15"/>
  <c r="N112" i="15"/>
  <c r="U111" i="15"/>
  <c r="T111" i="15"/>
  <c r="S111" i="15"/>
  <c r="R111" i="15"/>
  <c r="Q111" i="15"/>
  <c r="P111" i="15"/>
  <c r="O111" i="15"/>
  <c r="N111" i="15"/>
  <c r="U110" i="15"/>
  <c r="T110" i="15"/>
  <c r="S110" i="15"/>
  <c r="R110" i="15"/>
  <c r="Q110" i="15"/>
  <c r="P110" i="15"/>
  <c r="O110" i="15"/>
  <c r="N110" i="15"/>
  <c r="U109" i="15"/>
  <c r="T109" i="15"/>
  <c r="S109" i="15"/>
  <c r="R109" i="15"/>
  <c r="Q109" i="15"/>
  <c r="P109" i="15"/>
  <c r="O109" i="15"/>
  <c r="N109" i="15"/>
  <c r="U108" i="15"/>
  <c r="T108" i="15"/>
  <c r="S108" i="15"/>
  <c r="R108" i="15"/>
  <c r="Q108" i="15"/>
  <c r="P108" i="15"/>
  <c r="O108" i="15"/>
  <c r="N108" i="15"/>
  <c r="U107" i="15"/>
  <c r="T107" i="15"/>
  <c r="S107" i="15"/>
  <c r="R107" i="15"/>
  <c r="Q107" i="15"/>
  <c r="P107" i="15"/>
  <c r="O107" i="15"/>
  <c r="N107" i="15"/>
  <c r="U106" i="15"/>
  <c r="T106" i="15"/>
  <c r="S106" i="15"/>
  <c r="R106" i="15"/>
  <c r="Q106" i="15"/>
  <c r="P106" i="15"/>
  <c r="O106" i="15"/>
  <c r="N106" i="15"/>
  <c r="U105" i="15"/>
  <c r="T105" i="15"/>
  <c r="S105" i="15"/>
  <c r="R105" i="15"/>
  <c r="Q105" i="15"/>
  <c r="P105" i="15"/>
  <c r="O105" i="15"/>
  <c r="N105" i="15"/>
  <c r="U104" i="15"/>
  <c r="T104" i="15"/>
  <c r="S104" i="15"/>
  <c r="R104" i="15"/>
  <c r="Q104" i="15"/>
  <c r="P104" i="15"/>
  <c r="O104" i="15"/>
  <c r="N104" i="15"/>
  <c r="U103" i="15"/>
  <c r="T103" i="15"/>
  <c r="S103" i="15"/>
  <c r="R103" i="15"/>
  <c r="Q103" i="15"/>
  <c r="P103" i="15"/>
  <c r="O103" i="15"/>
  <c r="N103" i="15"/>
  <c r="U102" i="15"/>
  <c r="T102" i="15"/>
  <c r="S102" i="15"/>
  <c r="R102" i="15"/>
  <c r="Q102" i="15"/>
  <c r="P102" i="15"/>
  <c r="O102" i="15"/>
  <c r="N102" i="15"/>
  <c r="U101" i="15"/>
  <c r="T101" i="15"/>
  <c r="S101" i="15"/>
  <c r="R101" i="15"/>
  <c r="Q101" i="15"/>
  <c r="P101" i="15"/>
  <c r="O101" i="15"/>
  <c r="N101" i="15"/>
  <c r="U100" i="15"/>
  <c r="T100" i="15"/>
  <c r="S100" i="15"/>
  <c r="R100" i="15"/>
  <c r="Q100" i="15"/>
  <c r="P100" i="15"/>
  <c r="O100" i="15"/>
  <c r="N100" i="15"/>
  <c r="U99" i="15"/>
  <c r="T99" i="15"/>
  <c r="S99" i="15"/>
  <c r="R99" i="15"/>
  <c r="Q99" i="15"/>
  <c r="P99" i="15"/>
  <c r="O99" i="15"/>
  <c r="N99" i="15"/>
  <c r="N98" i="15"/>
  <c r="U94" i="15"/>
  <c r="T94" i="15"/>
  <c r="S94" i="15"/>
  <c r="R94" i="15"/>
  <c r="Q94" i="15"/>
  <c r="P94" i="15"/>
  <c r="O94" i="15"/>
  <c r="N94" i="15"/>
  <c r="U93" i="15"/>
  <c r="T93" i="15"/>
  <c r="S93" i="15"/>
  <c r="R93" i="15"/>
  <c r="Q93" i="15"/>
  <c r="P93" i="15"/>
  <c r="O93" i="15"/>
  <c r="N93" i="15"/>
  <c r="U92" i="15"/>
  <c r="T92" i="15"/>
  <c r="S92" i="15"/>
  <c r="R92" i="15"/>
  <c r="Q92" i="15"/>
  <c r="P92" i="15"/>
  <c r="O92" i="15"/>
  <c r="N92" i="15"/>
  <c r="U91" i="15"/>
  <c r="T91" i="15"/>
  <c r="S91" i="15"/>
  <c r="R91" i="15"/>
  <c r="Q91" i="15"/>
  <c r="P91" i="15"/>
  <c r="O91" i="15"/>
  <c r="N91" i="15"/>
  <c r="U90" i="15"/>
  <c r="T90" i="15"/>
  <c r="S90" i="15"/>
  <c r="R90" i="15"/>
  <c r="Q90" i="15"/>
  <c r="P90" i="15"/>
  <c r="O90" i="15"/>
  <c r="N90" i="15"/>
  <c r="U89" i="15"/>
  <c r="T89" i="15"/>
  <c r="S89" i="15"/>
  <c r="R89" i="15"/>
  <c r="Q89" i="15"/>
  <c r="P89" i="15"/>
  <c r="O89" i="15"/>
  <c r="N89" i="15"/>
  <c r="U88" i="15"/>
  <c r="T88" i="15"/>
  <c r="S88" i="15"/>
  <c r="R88" i="15"/>
  <c r="Q88" i="15"/>
  <c r="P88" i="15"/>
  <c r="O88" i="15"/>
  <c r="N88" i="15"/>
  <c r="U87" i="15"/>
  <c r="T87" i="15"/>
  <c r="S87" i="15"/>
  <c r="R87" i="15"/>
  <c r="Q87" i="15"/>
  <c r="P87" i="15"/>
  <c r="O87" i="15"/>
  <c r="N87" i="15"/>
  <c r="U86" i="15"/>
  <c r="T86" i="15"/>
  <c r="S86" i="15"/>
  <c r="R86" i="15"/>
  <c r="Q86" i="15"/>
  <c r="P86" i="15"/>
  <c r="O86" i="15"/>
  <c r="N86" i="15"/>
  <c r="U85" i="15"/>
  <c r="T85" i="15"/>
  <c r="S85" i="15"/>
  <c r="R85" i="15"/>
  <c r="Q85" i="15"/>
  <c r="P85" i="15"/>
  <c r="O85" i="15"/>
  <c r="N85" i="15"/>
  <c r="U84" i="15"/>
  <c r="T84" i="15"/>
  <c r="S84" i="15"/>
  <c r="R84" i="15"/>
  <c r="Q84" i="15"/>
  <c r="P84" i="15"/>
  <c r="O84" i="15"/>
  <c r="N84" i="15"/>
  <c r="U83" i="15"/>
  <c r="T83" i="15"/>
  <c r="S83" i="15"/>
  <c r="R83" i="15"/>
  <c r="Q83" i="15"/>
  <c r="P83" i="15"/>
  <c r="O83" i="15"/>
  <c r="N83" i="15"/>
  <c r="U82" i="15"/>
  <c r="T82" i="15"/>
  <c r="T81" i="15" s="1"/>
  <c r="S82" i="15"/>
  <c r="S81" i="15" s="1"/>
  <c r="R82" i="15"/>
  <c r="R81" i="15" s="1"/>
  <c r="Q82" i="15"/>
  <c r="Q81" i="15" s="1"/>
  <c r="P82" i="15"/>
  <c r="P81" i="15" s="1"/>
  <c r="O82" i="15"/>
  <c r="N82" i="15"/>
  <c r="U81" i="15"/>
  <c r="O81" i="15"/>
  <c r="N81" i="15"/>
  <c r="U80" i="15"/>
  <c r="T80" i="15"/>
  <c r="S80" i="15"/>
  <c r="R80" i="15"/>
  <c r="Q80" i="15"/>
  <c r="P80" i="15"/>
  <c r="O80" i="15"/>
  <c r="N80" i="15"/>
  <c r="U79" i="15"/>
  <c r="T79" i="15"/>
  <c r="S79" i="15"/>
  <c r="R79" i="15"/>
  <c r="Q79" i="15"/>
  <c r="P79" i="15"/>
  <c r="O79" i="15"/>
  <c r="N79" i="15"/>
  <c r="U78" i="15"/>
  <c r="T78" i="15"/>
  <c r="S78" i="15"/>
  <c r="R78" i="15"/>
  <c r="Q78" i="15"/>
  <c r="P78" i="15"/>
  <c r="O78" i="15"/>
  <c r="N78" i="15"/>
  <c r="U77" i="15"/>
  <c r="T77" i="15"/>
  <c r="S77" i="15"/>
  <c r="R77" i="15"/>
  <c r="Q77" i="15"/>
  <c r="P77" i="15"/>
  <c r="O77" i="15"/>
  <c r="N77" i="15"/>
  <c r="U76" i="15"/>
  <c r="T76" i="15"/>
  <c r="S76" i="15"/>
  <c r="R76" i="15"/>
  <c r="Q76" i="15"/>
  <c r="P76" i="15"/>
  <c r="O76" i="15"/>
  <c r="N76" i="15"/>
  <c r="U75" i="15"/>
  <c r="T75" i="15"/>
  <c r="S75" i="15"/>
  <c r="R75" i="15"/>
  <c r="Q75" i="15"/>
  <c r="P75" i="15"/>
  <c r="O75" i="15"/>
  <c r="N75" i="15"/>
  <c r="U74" i="15"/>
  <c r="T74" i="15"/>
  <c r="S74" i="15"/>
  <c r="R74" i="15"/>
  <c r="Q74" i="15"/>
  <c r="P74" i="15"/>
  <c r="O74" i="15"/>
  <c r="N74" i="15"/>
  <c r="U73" i="15"/>
  <c r="T73" i="15"/>
  <c r="S73" i="15"/>
  <c r="R73" i="15"/>
  <c r="Q73" i="15"/>
  <c r="P73" i="15"/>
  <c r="O73" i="15"/>
  <c r="N73" i="15"/>
  <c r="U72" i="15"/>
  <c r="T72" i="15"/>
  <c r="S72" i="15"/>
  <c r="R72" i="15"/>
  <c r="Q72" i="15"/>
  <c r="P72" i="15"/>
  <c r="O72" i="15"/>
  <c r="N72" i="15"/>
  <c r="U71" i="15"/>
  <c r="T71" i="15"/>
  <c r="S71" i="15"/>
  <c r="R71" i="15"/>
  <c r="Q71" i="15"/>
  <c r="P71" i="15"/>
  <c r="O71" i="15"/>
  <c r="N71" i="15"/>
  <c r="U70" i="15"/>
  <c r="T70" i="15"/>
  <c r="S70" i="15"/>
  <c r="R70" i="15"/>
  <c r="Q70" i="15"/>
  <c r="P70" i="15"/>
  <c r="O70" i="15"/>
  <c r="N70" i="15"/>
  <c r="U69" i="15"/>
  <c r="T69" i="15"/>
  <c r="S69" i="15"/>
  <c r="R69" i="15"/>
  <c r="Q69" i="15"/>
  <c r="P69" i="15"/>
  <c r="O69" i="15"/>
  <c r="N69" i="15"/>
  <c r="U68" i="15"/>
  <c r="T68" i="15"/>
  <c r="S68" i="15"/>
  <c r="R68" i="15"/>
  <c r="Q68" i="15"/>
  <c r="P68" i="15"/>
  <c r="O68" i="15"/>
  <c r="N68" i="15"/>
  <c r="U67" i="15"/>
  <c r="T67" i="15"/>
  <c r="S67" i="15"/>
  <c r="R67" i="15"/>
  <c r="Q67" i="15"/>
  <c r="P67" i="15"/>
  <c r="O67" i="15"/>
  <c r="N67" i="15"/>
  <c r="U66" i="15"/>
  <c r="T66" i="15"/>
  <c r="S66" i="15"/>
  <c r="R66" i="15"/>
  <c r="Q66" i="15"/>
  <c r="P66" i="15"/>
  <c r="O66" i="15"/>
  <c r="N66" i="15"/>
  <c r="U65" i="15"/>
  <c r="T65" i="15"/>
  <c r="S65" i="15"/>
  <c r="R65" i="15"/>
  <c r="Q65" i="15"/>
  <c r="P65" i="15"/>
  <c r="O65" i="15"/>
  <c r="N65" i="15"/>
  <c r="U64" i="15"/>
  <c r="T64" i="15"/>
  <c r="S64" i="15"/>
  <c r="R64" i="15"/>
  <c r="Q64" i="15"/>
  <c r="P64" i="15"/>
  <c r="O64" i="15"/>
  <c r="N64" i="15"/>
  <c r="U63" i="15"/>
  <c r="T63" i="15"/>
  <c r="S63" i="15"/>
  <c r="R63" i="15"/>
  <c r="Q63" i="15"/>
  <c r="P63" i="15"/>
  <c r="O63" i="15"/>
  <c r="N63" i="15"/>
  <c r="U62" i="15"/>
  <c r="T62" i="15"/>
  <c r="S62" i="15"/>
  <c r="R62" i="15"/>
  <c r="Q62" i="15"/>
  <c r="P62" i="15"/>
  <c r="O62" i="15"/>
  <c r="N62" i="15"/>
  <c r="U61" i="15"/>
  <c r="T61" i="15"/>
  <c r="S61" i="15"/>
  <c r="R61" i="15"/>
  <c r="Q61" i="15"/>
  <c r="P61" i="15"/>
  <c r="O61" i="15"/>
  <c r="N61" i="15"/>
  <c r="U60" i="15"/>
  <c r="T60" i="15"/>
  <c r="S60" i="15"/>
  <c r="R60" i="15"/>
  <c r="Q60" i="15"/>
  <c r="P60" i="15"/>
  <c r="O60" i="15"/>
  <c r="N60" i="15"/>
  <c r="U59" i="15"/>
  <c r="T59" i="15"/>
  <c r="T58" i="15" s="1"/>
  <c r="S59" i="15"/>
  <c r="S58" i="15" s="1"/>
  <c r="R59" i="15"/>
  <c r="R58" i="15" s="1"/>
  <c r="Q59" i="15"/>
  <c r="Q58" i="15" s="1"/>
  <c r="P59" i="15"/>
  <c r="P58" i="15" s="1"/>
  <c r="O59" i="15"/>
  <c r="N59" i="15"/>
  <c r="U58" i="15"/>
  <c r="O58" i="15"/>
  <c r="N58" i="15"/>
  <c r="U54" i="15"/>
  <c r="T54" i="15"/>
  <c r="S54" i="15"/>
  <c r="R54" i="15"/>
  <c r="Q54" i="15"/>
  <c r="P54" i="15"/>
  <c r="O54" i="15"/>
  <c r="N54" i="15"/>
  <c r="U53" i="15"/>
  <c r="T53" i="15"/>
  <c r="S53" i="15"/>
  <c r="R53" i="15"/>
  <c r="Q53" i="15"/>
  <c r="P53" i="15"/>
  <c r="O53" i="15"/>
  <c r="N53" i="15"/>
  <c r="U52" i="15"/>
  <c r="T52" i="15"/>
  <c r="S52" i="15"/>
  <c r="R52" i="15"/>
  <c r="Q52" i="15"/>
  <c r="P52" i="15"/>
  <c r="O52" i="15"/>
  <c r="N52" i="15"/>
  <c r="U51" i="15"/>
  <c r="T51" i="15"/>
  <c r="S51" i="15"/>
  <c r="R51" i="15"/>
  <c r="Q51" i="15"/>
  <c r="P51" i="15"/>
  <c r="O51" i="15"/>
  <c r="N51" i="15"/>
  <c r="U50" i="15"/>
  <c r="T50" i="15"/>
  <c r="S50" i="15"/>
  <c r="R50" i="15"/>
  <c r="Q50" i="15"/>
  <c r="P50" i="15"/>
  <c r="O50" i="15"/>
  <c r="N50" i="15"/>
  <c r="U49" i="15"/>
  <c r="T49" i="15"/>
  <c r="S49" i="15"/>
  <c r="R49" i="15"/>
  <c r="Q49" i="15"/>
  <c r="P49" i="15"/>
  <c r="O49" i="15"/>
  <c r="N49" i="15"/>
  <c r="U48" i="15"/>
  <c r="T48" i="15"/>
  <c r="S48" i="15"/>
  <c r="R48" i="15"/>
  <c r="Q48" i="15"/>
  <c r="P48" i="15"/>
  <c r="O48" i="15"/>
  <c r="N48" i="15"/>
  <c r="U47" i="15"/>
  <c r="T47" i="15"/>
  <c r="S47" i="15"/>
  <c r="R47" i="15"/>
  <c r="Q47" i="15"/>
  <c r="P47" i="15"/>
  <c r="O47" i="15"/>
  <c r="N47" i="15"/>
  <c r="U46" i="15"/>
  <c r="T46" i="15"/>
  <c r="S46" i="15"/>
  <c r="R46" i="15"/>
  <c r="Q46" i="15"/>
  <c r="P46" i="15"/>
  <c r="O46" i="15"/>
  <c r="N46" i="15"/>
  <c r="U45" i="15"/>
  <c r="U200" i="15" s="1"/>
  <c r="T45" i="15"/>
  <c r="S45" i="15"/>
  <c r="S200" i="15" s="1"/>
  <c r="R45" i="15"/>
  <c r="R200" i="15" s="1"/>
  <c r="Q45" i="15"/>
  <c r="Q200" i="15" s="1"/>
  <c r="P45" i="15"/>
  <c r="O45" i="15"/>
  <c r="N45" i="15"/>
  <c r="N200" i="15" s="1"/>
  <c r="N201" i="15" s="1"/>
  <c r="U44" i="15"/>
  <c r="T44" i="15"/>
  <c r="S44" i="15"/>
  <c r="R44" i="15"/>
  <c r="Q44" i="15"/>
  <c r="P44" i="15"/>
  <c r="O44" i="15"/>
  <c r="N44" i="15"/>
  <c r="U43" i="15"/>
  <c r="T43" i="15"/>
  <c r="S43" i="15"/>
  <c r="R43" i="15"/>
  <c r="Q43" i="15"/>
  <c r="P43" i="15"/>
  <c r="O43" i="15"/>
  <c r="N43" i="15"/>
  <c r="U42" i="15"/>
  <c r="T42" i="15"/>
  <c r="S42" i="15"/>
  <c r="R42" i="15"/>
  <c r="Q42" i="15"/>
  <c r="P42" i="15"/>
  <c r="O42" i="15"/>
  <c r="N42" i="15"/>
  <c r="U41" i="15"/>
  <c r="T41" i="15"/>
  <c r="S41" i="15"/>
  <c r="R41" i="15"/>
  <c r="Q41" i="15"/>
  <c r="P41" i="15"/>
  <c r="O41" i="15"/>
  <c r="N41" i="15"/>
  <c r="U40" i="15"/>
  <c r="T40" i="15"/>
  <c r="S40" i="15"/>
  <c r="R40" i="15"/>
  <c r="Q40" i="15"/>
  <c r="P40" i="15"/>
  <c r="O40" i="15"/>
  <c r="N40" i="15"/>
  <c r="U39" i="15"/>
  <c r="T39" i="15"/>
  <c r="S39" i="15"/>
  <c r="R39" i="15"/>
  <c r="Q39" i="15"/>
  <c r="P39" i="15"/>
  <c r="O39" i="15"/>
  <c r="N39" i="15"/>
  <c r="U38" i="15"/>
  <c r="T38" i="15"/>
  <c r="S38" i="15"/>
  <c r="R38" i="15"/>
  <c r="Q38" i="15"/>
  <c r="P38" i="15"/>
  <c r="O38" i="15"/>
  <c r="N38" i="15"/>
  <c r="U37" i="15"/>
  <c r="T37" i="15"/>
  <c r="S37" i="15"/>
  <c r="R37" i="15"/>
  <c r="Q37" i="15"/>
  <c r="P37" i="15"/>
  <c r="O37" i="15"/>
  <c r="N37" i="15"/>
  <c r="U36" i="15"/>
  <c r="T36" i="15"/>
  <c r="S36" i="15"/>
  <c r="R36" i="15"/>
  <c r="Q36" i="15"/>
  <c r="P36" i="15"/>
  <c r="O36" i="15"/>
  <c r="N36" i="15"/>
  <c r="U35" i="15"/>
  <c r="T35" i="15"/>
  <c r="S35" i="15"/>
  <c r="R35" i="15"/>
  <c r="Q35" i="15"/>
  <c r="P35" i="15"/>
  <c r="O35" i="15"/>
  <c r="N35" i="15"/>
  <c r="U34" i="15"/>
  <c r="T34" i="15"/>
  <c r="S34" i="15"/>
  <c r="R34" i="15"/>
  <c r="Q34" i="15"/>
  <c r="P34" i="15"/>
  <c r="O34" i="15"/>
  <c r="N34" i="15"/>
  <c r="U33" i="15"/>
  <c r="T33" i="15"/>
  <c r="S33" i="15"/>
  <c r="R33" i="15"/>
  <c r="Q33" i="15"/>
  <c r="P33" i="15"/>
  <c r="O33" i="15"/>
  <c r="N33" i="15"/>
  <c r="U32" i="15"/>
  <c r="T32" i="15"/>
  <c r="S32" i="15"/>
  <c r="R32" i="15"/>
  <c r="Q32" i="15"/>
  <c r="P32" i="15"/>
  <c r="O32" i="15"/>
  <c r="N32" i="15"/>
  <c r="U31" i="15"/>
  <c r="T31" i="15"/>
  <c r="S31" i="15"/>
  <c r="R31" i="15"/>
  <c r="Q31" i="15"/>
  <c r="P31" i="15"/>
  <c r="O31" i="15"/>
  <c r="N31" i="15"/>
  <c r="U30" i="15"/>
  <c r="T30" i="15"/>
  <c r="S30" i="15"/>
  <c r="R30" i="15"/>
  <c r="Q30" i="15"/>
  <c r="P30" i="15"/>
  <c r="O30" i="15"/>
  <c r="N30" i="15"/>
  <c r="U29" i="15"/>
  <c r="T29" i="15"/>
  <c r="S29" i="15"/>
  <c r="R29" i="15"/>
  <c r="Q29" i="15"/>
  <c r="P29" i="15"/>
  <c r="O29" i="15"/>
  <c r="N29" i="15"/>
  <c r="U28" i="15"/>
  <c r="T28" i="15"/>
  <c r="S28" i="15"/>
  <c r="R28" i="15"/>
  <c r="Q28" i="15"/>
  <c r="P28" i="15"/>
  <c r="O28" i="15"/>
  <c r="N28" i="15"/>
  <c r="U27" i="15"/>
  <c r="T27" i="15"/>
  <c r="S27" i="15"/>
  <c r="R27" i="15"/>
  <c r="Q27" i="15"/>
  <c r="P27" i="15"/>
  <c r="O27" i="15"/>
  <c r="N27" i="15"/>
  <c r="U26" i="15"/>
  <c r="T26" i="15"/>
  <c r="S26" i="15"/>
  <c r="R26" i="15"/>
  <c r="Q26" i="15"/>
  <c r="P26" i="15"/>
  <c r="O26" i="15"/>
  <c r="N26" i="15"/>
  <c r="U25" i="15"/>
  <c r="T25" i="15"/>
  <c r="S25" i="15"/>
  <c r="R25" i="15"/>
  <c r="Q25" i="15"/>
  <c r="P25" i="15"/>
  <c r="O25" i="15"/>
  <c r="N25" i="15"/>
  <c r="U24" i="15"/>
  <c r="T24" i="15"/>
  <c r="S24" i="15"/>
  <c r="R24" i="15"/>
  <c r="Q24" i="15"/>
  <c r="P24" i="15"/>
  <c r="O24" i="15"/>
  <c r="N24" i="15"/>
  <c r="U23" i="15"/>
  <c r="T23" i="15"/>
  <c r="S23" i="15"/>
  <c r="R23" i="15"/>
  <c r="Q23" i="15"/>
  <c r="P23" i="15"/>
  <c r="O23" i="15"/>
  <c r="N23" i="15"/>
  <c r="U22" i="15"/>
  <c r="T22" i="15"/>
  <c r="S22" i="15"/>
  <c r="R22" i="15"/>
  <c r="Q22" i="15"/>
  <c r="P22" i="15"/>
  <c r="O22" i="15"/>
  <c r="N22" i="15"/>
  <c r="U21" i="15"/>
  <c r="T21" i="15"/>
  <c r="S21" i="15"/>
  <c r="R21" i="15"/>
  <c r="Q21" i="15"/>
  <c r="P21" i="15"/>
  <c r="O21" i="15"/>
  <c r="N21" i="15"/>
  <c r="U20" i="15"/>
  <c r="T20" i="15"/>
  <c r="S20" i="15"/>
  <c r="R20" i="15"/>
  <c r="Q20" i="15"/>
  <c r="P20" i="15"/>
  <c r="O20" i="15"/>
  <c r="N20" i="15"/>
  <c r="U19" i="15"/>
  <c r="T19" i="15"/>
  <c r="S19" i="15"/>
  <c r="R19" i="15"/>
  <c r="Q19" i="15"/>
  <c r="P19" i="15"/>
  <c r="O19" i="15"/>
  <c r="N19" i="15"/>
  <c r="U18" i="15"/>
  <c r="T18" i="15"/>
  <c r="S18" i="15"/>
  <c r="R18" i="15"/>
  <c r="Q18" i="15"/>
  <c r="P18" i="15"/>
  <c r="O18" i="15"/>
  <c r="N18" i="15"/>
  <c r="U17" i="15"/>
  <c r="T17" i="15"/>
  <c r="S17" i="15"/>
  <c r="R17" i="15"/>
  <c r="Q17" i="15"/>
  <c r="P17" i="15"/>
  <c r="O17" i="15"/>
  <c r="N17" i="15"/>
  <c r="U16" i="15"/>
  <c r="T16" i="15"/>
  <c r="S16" i="15"/>
  <c r="R16" i="15"/>
  <c r="Q16" i="15"/>
  <c r="P16" i="15"/>
  <c r="O16" i="15"/>
  <c r="N16" i="15"/>
  <c r="U15" i="15"/>
  <c r="T15" i="15"/>
  <c r="S15" i="15"/>
  <c r="R15" i="15"/>
  <c r="Q15" i="15"/>
  <c r="P15" i="15"/>
  <c r="O15" i="15"/>
  <c r="N15" i="15"/>
  <c r="U14" i="15"/>
  <c r="T14" i="15"/>
  <c r="S14" i="15"/>
  <c r="R14" i="15"/>
  <c r="Q14" i="15"/>
  <c r="P14" i="15"/>
  <c r="O14" i="15"/>
  <c r="N14" i="15"/>
  <c r="U13" i="15"/>
  <c r="T13" i="15"/>
  <c r="S13" i="15"/>
  <c r="R13" i="15"/>
  <c r="Q13" i="15"/>
  <c r="P13" i="15"/>
  <c r="O13" i="15"/>
  <c r="N13" i="15"/>
  <c r="U12" i="15"/>
  <c r="T12" i="15"/>
  <c r="S12" i="15"/>
  <c r="R12" i="15"/>
  <c r="Q12" i="15"/>
  <c r="P12" i="15"/>
  <c r="O12" i="15"/>
  <c r="N12" i="15"/>
  <c r="U11" i="15"/>
  <c r="T11" i="15"/>
  <c r="S11" i="15"/>
  <c r="R11" i="15"/>
  <c r="Q11" i="15"/>
  <c r="P11" i="15"/>
  <c r="O11" i="15"/>
  <c r="N11" i="15"/>
  <c r="U10" i="15"/>
  <c r="T10" i="15"/>
  <c r="S10" i="15"/>
  <c r="R10" i="15"/>
  <c r="Q10" i="15"/>
  <c r="P10" i="15"/>
  <c r="O10" i="15"/>
  <c r="N10" i="15"/>
  <c r="U9" i="15"/>
  <c r="T9" i="15"/>
  <c r="S9" i="15"/>
  <c r="R9" i="15"/>
  <c r="Q9" i="15"/>
  <c r="P9" i="15"/>
  <c r="O9" i="15"/>
  <c r="N9" i="15"/>
  <c r="U8" i="15"/>
  <c r="T8" i="15"/>
  <c r="S8" i="15"/>
  <c r="R8" i="15"/>
  <c r="Q8" i="15"/>
  <c r="P8" i="15"/>
  <c r="O8" i="15"/>
  <c r="N8" i="15"/>
  <c r="U7" i="15"/>
  <c r="T7" i="15"/>
  <c r="S7" i="15"/>
  <c r="R7" i="15"/>
  <c r="Q7" i="15"/>
  <c r="P7" i="15"/>
  <c r="O7" i="15"/>
  <c r="N7" i="15"/>
  <c r="U6" i="15"/>
  <c r="T6" i="15"/>
  <c r="S6" i="15"/>
  <c r="R6" i="15"/>
  <c r="Q6" i="15"/>
  <c r="P6" i="15"/>
  <c r="O6" i="15"/>
  <c r="N6" i="15"/>
  <c r="U5" i="15"/>
  <c r="T5" i="15"/>
  <c r="T4" i="15" s="1"/>
  <c r="T202" i="15" s="1"/>
  <c r="S5" i="15"/>
  <c r="S4" i="15" s="1"/>
  <c r="S202" i="15" s="1"/>
  <c r="S201" i="15" s="1"/>
  <c r="R5" i="15"/>
  <c r="R4" i="15" s="1"/>
  <c r="R202" i="15" s="1"/>
  <c r="R201" i="15" s="1"/>
  <c r="Q5" i="15"/>
  <c r="Q4" i="15" s="1"/>
  <c r="Q202" i="15" s="1"/>
  <c r="Q201" i="15" s="1"/>
  <c r="P5" i="15"/>
  <c r="P4" i="15" s="1"/>
  <c r="P202" i="15" s="1"/>
  <c r="O5" i="15"/>
  <c r="N5" i="15"/>
  <c r="U4" i="15"/>
  <c r="U202" i="15" s="1"/>
  <c r="U201" i="15" s="1"/>
  <c r="O4" i="15"/>
  <c r="O202" i="15" s="1"/>
  <c r="N4" i="15"/>
  <c r="R202" i="14"/>
  <c r="Q202" i="14"/>
  <c r="P202" i="14"/>
  <c r="O202" i="14"/>
  <c r="O201" i="14" s="1"/>
  <c r="U199" i="14"/>
  <c r="T199" i="14"/>
  <c r="S199" i="14"/>
  <c r="R199" i="14"/>
  <c r="Q199" i="14"/>
  <c r="P199" i="14"/>
  <c r="O199" i="14"/>
  <c r="N199" i="14"/>
  <c r="U198" i="14"/>
  <c r="T198" i="14"/>
  <c r="S198" i="14"/>
  <c r="R198" i="14"/>
  <c r="Q198" i="14"/>
  <c r="P198" i="14"/>
  <c r="O198" i="14"/>
  <c r="N198" i="14"/>
  <c r="U197" i="14"/>
  <c r="T197" i="14"/>
  <c r="S197" i="14"/>
  <c r="R197" i="14"/>
  <c r="Q197" i="14"/>
  <c r="P197" i="14"/>
  <c r="O197" i="14"/>
  <c r="N197" i="14"/>
  <c r="U196" i="14"/>
  <c r="T196" i="14"/>
  <c r="S196" i="14"/>
  <c r="R196" i="14"/>
  <c r="Q196" i="14"/>
  <c r="P196" i="14"/>
  <c r="P98" i="14" s="1"/>
  <c r="O196" i="14"/>
  <c r="N196" i="14"/>
  <c r="U195" i="14"/>
  <c r="T195" i="14"/>
  <c r="S195" i="14"/>
  <c r="R195" i="14"/>
  <c r="Q195" i="14"/>
  <c r="P195" i="14"/>
  <c r="O195" i="14"/>
  <c r="N195" i="14"/>
  <c r="U194" i="14"/>
  <c r="T194" i="14"/>
  <c r="S194" i="14"/>
  <c r="R194" i="14"/>
  <c r="Q194" i="14"/>
  <c r="P194" i="14"/>
  <c r="O194" i="14"/>
  <c r="N194" i="14"/>
  <c r="U193" i="14"/>
  <c r="T193" i="14"/>
  <c r="S193" i="14"/>
  <c r="R193" i="14"/>
  <c r="Q193" i="14"/>
  <c r="P193" i="14"/>
  <c r="O193" i="14"/>
  <c r="N193" i="14"/>
  <c r="U192" i="14"/>
  <c r="T192" i="14"/>
  <c r="S192" i="14"/>
  <c r="R192" i="14"/>
  <c r="Q192" i="14"/>
  <c r="P192" i="14"/>
  <c r="O192" i="14"/>
  <c r="N192" i="14"/>
  <c r="U191" i="14"/>
  <c r="T191" i="14"/>
  <c r="T98" i="14" s="1"/>
  <c r="S191" i="14"/>
  <c r="S98" i="14" s="1"/>
  <c r="R191" i="14"/>
  <c r="Q191" i="14"/>
  <c r="P191" i="14"/>
  <c r="O191" i="14"/>
  <c r="N191" i="14"/>
  <c r="U190" i="14"/>
  <c r="T190" i="14"/>
  <c r="S190" i="14"/>
  <c r="R190" i="14"/>
  <c r="Q190" i="14"/>
  <c r="P190" i="14"/>
  <c r="O190" i="14"/>
  <c r="N190" i="14"/>
  <c r="U189" i="14"/>
  <c r="T189" i="14"/>
  <c r="S189" i="14"/>
  <c r="R189" i="14"/>
  <c r="Q189" i="14"/>
  <c r="P189" i="14"/>
  <c r="O189" i="14"/>
  <c r="N189" i="14"/>
  <c r="U188" i="14"/>
  <c r="T188" i="14"/>
  <c r="S188" i="14"/>
  <c r="R188" i="14"/>
  <c r="Q188" i="14"/>
  <c r="P188" i="14"/>
  <c r="O188" i="14"/>
  <c r="O153" i="14" s="1"/>
  <c r="N188" i="14"/>
  <c r="N153" i="14" s="1"/>
  <c r="U187" i="14"/>
  <c r="T187" i="14"/>
  <c r="S187" i="14"/>
  <c r="R187" i="14"/>
  <c r="R153" i="14" s="1"/>
  <c r="Q187" i="14"/>
  <c r="Q153" i="14" s="1"/>
  <c r="P187" i="14"/>
  <c r="O187" i="14"/>
  <c r="N187" i="14"/>
  <c r="U186" i="14"/>
  <c r="U98" i="14" s="1"/>
  <c r="T186" i="14"/>
  <c r="S186" i="14"/>
  <c r="R186" i="14"/>
  <c r="Q186" i="14"/>
  <c r="P186" i="14"/>
  <c r="O186" i="14"/>
  <c r="N186" i="14"/>
  <c r="U185" i="14"/>
  <c r="T185" i="14"/>
  <c r="S185" i="14"/>
  <c r="R185" i="14"/>
  <c r="Q185" i="14"/>
  <c r="P185" i="14"/>
  <c r="O185" i="14"/>
  <c r="N185" i="14"/>
  <c r="U183" i="14"/>
  <c r="T183" i="14"/>
  <c r="S183" i="14"/>
  <c r="R183" i="14"/>
  <c r="Q183" i="14"/>
  <c r="P183" i="14"/>
  <c r="O183" i="14"/>
  <c r="N183" i="14"/>
  <c r="U182" i="14"/>
  <c r="T182" i="14"/>
  <c r="S182" i="14"/>
  <c r="R182" i="14"/>
  <c r="Q182" i="14"/>
  <c r="P182" i="14"/>
  <c r="O182" i="14"/>
  <c r="N182" i="14"/>
  <c r="U181" i="14"/>
  <c r="T181" i="14"/>
  <c r="S181" i="14"/>
  <c r="R181" i="14"/>
  <c r="Q181" i="14"/>
  <c r="P181" i="14"/>
  <c r="O181" i="14"/>
  <c r="N181" i="14"/>
  <c r="U180" i="14"/>
  <c r="T180" i="14"/>
  <c r="S180" i="14"/>
  <c r="R180" i="14"/>
  <c r="Q180" i="14"/>
  <c r="P180" i="14"/>
  <c r="O180" i="14"/>
  <c r="N180" i="14"/>
  <c r="U179" i="14"/>
  <c r="T179" i="14"/>
  <c r="S179" i="14"/>
  <c r="R179" i="14"/>
  <c r="Q179" i="14"/>
  <c r="P179" i="14"/>
  <c r="O179" i="14"/>
  <c r="N179" i="14"/>
  <c r="U178" i="14"/>
  <c r="T178" i="14"/>
  <c r="S178" i="14"/>
  <c r="R178" i="14"/>
  <c r="Q178" i="14"/>
  <c r="P178" i="14"/>
  <c r="O178" i="14"/>
  <c r="N178" i="14"/>
  <c r="U177" i="14"/>
  <c r="T177" i="14"/>
  <c r="S177" i="14"/>
  <c r="R177" i="14"/>
  <c r="Q177" i="14"/>
  <c r="P177" i="14"/>
  <c r="O177" i="14"/>
  <c r="N177" i="14"/>
  <c r="U176" i="14"/>
  <c r="T176" i="14"/>
  <c r="S176" i="14"/>
  <c r="R176" i="14"/>
  <c r="Q176" i="14"/>
  <c r="P176" i="14"/>
  <c r="O176" i="14"/>
  <c r="N176" i="14"/>
  <c r="U175" i="14"/>
  <c r="T175" i="14"/>
  <c r="S175" i="14"/>
  <c r="R175" i="14"/>
  <c r="Q175" i="14"/>
  <c r="P175" i="14"/>
  <c r="O175" i="14"/>
  <c r="N175" i="14"/>
  <c r="U174" i="14"/>
  <c r="T174" i="14"/>
  <c r="S174" i="14"/>
  <c r="R174" i="14"/>
  <c r="Q174" i="14"/>
  <c r="P174" i="14"/>
  <c r="O174" i="14"/>
  <c r="N174" i="14"/>
  <c r="U173" i="14"/>
  <c r="T173" i="14"/>
  <c r="S173" i="14"/>
  <c r="R173" i="14"/>
  <c r="Q173" i="14"/>
  <c r="P173" i="14"/>
  <c r="O173" i="14"/>
  <c r="N173" i="14"/>
  <c r="U172" i="14"/>
  <c r="T172" i="14"/>
  <c r="S172" i="14"/>
  <c r="R172" i="14"/>
  <c r="Q172" i="14"/>
  <c r="P172" i="14"/>
  <c r="O172" i="14"/>
  <c r="N172" i="14"/>
  <c r="U171" i="14"/>
  <c r="T171" i="14"/>
  <c r="S171" i="14"/>
  <c r="R171" i="14"/>
  <c r="Q171" i="14"/>
  <c r="P171" i="14"/>
  <c r="O171" i="14"/>
  <c r="N171" i="14"/>
  <c r="U170" i="14"/>
  <c r="T170" i="14"/>
  <c r="S170" i="14"/>
  <c r="R170" i="14"/>
  <c r="Q170" i="14"/>
  <c r="P170" i="14"/>
  <c r="O170" i="14"/>
  <c r="N170" i="14"/>
  <c r="U169" i="14"/>
  <c r="T169" i="14"/>
  <c r="S169" i="14"/>
  <c r="R169" i="14"/>
  <c r="Q169" i="14"/>
  <c r="P169" i="14"/>
  <c r="O169" i="14"/>
  <c r="N169" i="14"/>
  <c r="U168" i="14"/>
  <c r="T168" i="14"/>
  <c r="S168" i="14"/>
  <c r="R168" i="14"/>
  <c r="Q168" i="14"/>
  <c r="P168" i="14"/>
  <c r="O168" i="14"/>
  <c r="N168" i="14"/>
  <c r="U167" i="14"/>
  <c r="T167" i="14"/>
  <c r="S167" i="14"/>
  <c r="R167" i="14"/>
  <c r="Q167" i="14"/>
  <c r="P167" i="14"/>
  <c r="O167" i="14"/>
  <c r="N167" i="14"/>
  <c r="U166" i="14"/>
  <c r="T166" i="14"/>
  <c r="S166" i="14"/>
  <c r="R166" i="14"/>
  <c r="Q166" i="14"/>
  <c r="P166" i="14"/>
  <c r="O166" i="14"/>
  <c r="N166" i="14"/>
  <c r="U165" i="14"/>
  <c r="T165" i="14"/>
  <c r="S165" i="14"/>
  <c r="R165" i="14"/>
  <c r="Q165" i="14"/>
  <c r="P165" i="14"/>
  <c r="O165" i="14"/>
  <c r="N165" i="14"/>
  <c r="U164" i="14"/>
  <c r="T164" i="14"/>
  <c r="S164" i="14"/>
  <c r="R164" i="14"/>
  <c r="Q164" i="14"/>
  <c r="P164" i="14"/>
  <c r="O164" i="14"/>
  <c r="N164" i="14"/>
  <c r="U163" i="14"/>
  <c r="T163" i="14"/>
  <c r="S163" i="14"/>
  <c r="R163" i="14"/>
  <c r="Q163" i="14"/>
  <c r="P163" i="14"/>
  <c r="O163" i="14"/>
  <c r="N163" i="14"/>
  <c r="U162" i="14"/>
  <c r="T162" i="14"/>
  <c r="S162" i="14"/>
  <c r="R162" i="14"/>
  <c r="Q162" i="14"/>
  <c r="P162" i="14"/>
  <c r="O162" i="14"/>
  <c r="N162" i="14"/>
  <c r="U161" i="14"/>
  <c r="T161" i="14"/>
  <c r="S161" i="14"/>
  <c r="R161" i="14"/>
  <c r="Q161" i="14"/>
  <c r="P161" i="14"/>
  <c r="O161" i="14"/>
  <c r="N161" i="14"/>
  <c r="U160" i="14"/>
  <c r="T160" i="14"/>
  <c r="S160" i="14"/>
  <c r="R160" i="14"/>
  <c r="Q160" i="14"/>
  <c r="P160" i="14"/>
  <c r="O160" i="14"/>
  <c r="N160" i="14"/>
  <c r="U159" i="14"/>
  <c r="T159" i="14"/>
  <c r="S159" i="14"/>
  <c r="R159" i="14"/>
  <c r="Q159" i="14"/>
  <c r="P159" i="14"/>
  <c r="O159" i="14"/>
  <c r="N159" i="14"/>
  <c r="U158" i="14"/>
  <c r="T158" i="14"/>
  <c r="S158" i="14"/>
  <c r="R158" i="14"/>
  <c r="Q158" i="14"/>
  <c r="P158" i="14"/>
  <c r="O158" i="14"/>
  <c r="N158" i="14"/>
  <c r="U157" i="14"/>
  <c r="T157" i="14"/>
  <c r="S157" i="14"/>
  <c r="R157" i="14"/>
  <c r="Q157" i="14"/>
  <c r="P157" i="14"/>
  <c r="O157" i="14"/>
  <c r="N157" i="14"/>
  <c r="U156" i="14"/>
  <c r="T156" i="14"/>
  <c r="S156" i="14"/>
  <c r="R156" i="14"/>
  <c r="Q156" i="14"/>
  <c r="P156" i="14"/>
  <c r="O156" i="14"/>
  <c r="N156" i="14"/>
  <c r="U155" i="14"/>
  <c r="T155" i="14"/>
  <c r="S155" i="14"/>
  <c r="R155" i="14"/>
  <c r="Q155" i="14"/>
  <c r="P155" i="14"/>
  <c r="O155" i="14"/>
  <c r="N155" i="14"/>
  <c r="U154" i="14"/>
  <c r="T154" i="14"/>
  <c r="S154" i="14"/>
  <c r="R154" i="14"/>
  <c r="Q154" i="14"/>
  <c r="P154" i="14"/>
  <c r="O154" i="14"/>
  <c r="N154" i="14"/>
  <c r="U153" i="14"/>
  <c r="U149" i="14"/>
  <c r="T149" i="14"/>
  <c r="S149" i="14"/>
  <c r="R149" i="14"/>
  <c r="Q149" i="14"/>
  <c r="P149" i="14"/>
  <c r="O149" i="14"/>
  <c r="N149" i="14"/>
  <c r="U148" i="14"/>
  <c r="T148" i="14"/>
  <c r="S148" i="14"/>
  <c r="R148" i="14"/>
  <c r="Q148" i="14"/>
  <c r="P148" i="14"/>
  <c r="O148" i="14"/>
  <c r="N148" i="14"/>
  <c r="U147" i="14"/>
  <c r="T147" i="14"/>
  <c r="S147" i="14"/>
  <c r="R147" i="14"/>
  <c r="Q147" i="14"/>
  <c r="P147" i="14"/>
  <c r="O147" i="14"/>
  <c r="N147" i="14"/>
  <c r="U146" i="14"/>
  <c r="T146" i="14"/>
  <c r="S146" i="14"/>
  <c r="R146" i="14"/>
  <c r="Q146" i="14"/>
  <c r="P146" i="14"/>
  <c r="O146" i="14"/>
  <c r="N146" i="14"/>
  <c r="U145" i="14"/>
  <c r="T145" i="14"/>
  <c r="S145" i="14"/>
  <c r="R145" i="14"/>
  <c r="Q145" i="14"/>
  <c r="P145" i="14"/>
  <c r="O145" i="14"/>
  <c r="N145" i="14"/>
  <c r="U144" i="14"/>
  <c r="T144" i="14"/>
  <c r="S144" i="14"/>
  <c r="R144" i="14"/>
  <c r="Q144" i="14"/>
  <c r="P144" i="14"/>
  <c r="O144" i="14"/>
  <c r="N144" i="14"/>
  <c r="U143" i="14"/>
  <c r="T143" i="14"/>
  <c r="S143" i="14"/>
  <c r="R143" i="14"/>
  <c r="Q143" i="14"/>
  <c r="P143" i="14"/>
  <c r="O143" i="14"/>
  <c r="N143" i="14"/>
  <c r="U142" i="14"/>
  <c r="T142" i="14"/>
  <c r="S142" i="14"/>
  <c r="R142" i="14"/>
  <c r="Q142" i="14"/>
  <c r="P142" i="14"/>
  <c r="O142" i="14"/>
  <c r="N142" i="14"/>
  <c r="U141" i="14"/>
  <c r="T141" i="14"/>
  <c r="S141" i="14"/>
  <c r="R141" i="14"/>
  <c r="Q141" i="14"/>
  <c r="P141" i="14"/>
  <c r="O141" i="14"/>
  <c r="N141" i="14"/>
  <c r="U140" i="14"/>
  <c r="T140" i="14"/>
  <c r="S140" i="14"/>
  <c r="R140" i="14"/>
  <c r="Q140" i="14"/>
  <c r="P140" i="14"/>
  <c r="O140" i="14"/>
  <c r="N140" i="14"/>
  <c r="U139" i="14"/>
  <c r="U138" i="14" s="1"/>
  <c r="T139" i="14"/>
  <c r="T138" i="14" s="1"/>
  <c r="S139" i="14"/>
  <c r="R139" i="14"/>
  <c r="Q139" i="14"/>
  <c r="P139" i="14"/>
  <c r="O139" i="14"/>
  <c r="N139" i="14"/>
  <c r="S138" i="14"/>
  <c r="R138" i="14"/>
  <c r="Q138" i="14"/>
  <c r="P138" i="14"/>
  <c r="O138" i="14"/>
  <c r="N138" i="14"/>
  <c r="U137" i="14"/>
  <c r="T137" i="14"/>
  <c r="S137" i="14"/>
  <c r="R137" i="14"/>
  <c r="Q137" i="14"/>
  <c r="P137" i="14"/>
  <c r="O137" i="14"/>
  <c r="N137" i="14"/>
  <c r="U136" i="14"/>
  <c r="T136" i="14"/>
  <c r="S136" i="14"/>
  <c r="R136" i="14"/>
  <c r="Q136" i="14"/>
  <c r="P136" i="14"/>
  <c r="O136" i="14"/>
  <c r="N136" i="14"/>
  <c r="U135" i="14"/>
  <c r="T135" i="14"/>
  <c r="S135" i="14"/>
  <c r="R135" i="14"/>
  <c r="Q135" i="14"/>
  <c r="P135" i="14"/>
  <c r="O135" i="14"/>
  <c r="N135" i="14"/>
  <c r="U134" i="14"/>
  <c r="T134" i="14"/>
  <c r="S134" i="14"/>
  <c r="R134" i="14"/>
  <c r="Q134" i="14"/>
  <c r="P134" i="14"/>
  <c r="O134" i="14"/>
  <c r="N134" i="14"/>
  <c r="U133" i="14"/>
  <c r="T133" i="14"/>
  <c r="S133" i="14"/>
  <c r="R133" i="14"/>
  <c r="Q133" i="14"/>
  <c r="P133" i="14"/>
  <c r="O133" i="14"/>
  <c r="N133" i="14"/>
  <c r="U132" i="14"/>
  <c r="T132" i="14"/>
  <c r="S132" i="14"/>
  <c r="R132" i="14"/>
  <c r="Q132" i="14"/>
  <c r="P132" i="14"/>
  <c r="O132" i="14"/>
  <c r="N132" i="14"/>
  <c r="U131" i="14"/>
  <c r="T131" i="14"/>
  <c r="S131" i="14"/>
  <c r="R131" i="14"/>
  <c r="Q131" i="14"/>
  <c r="P131" i="14"/>
  <c r="O131" i="14"/>
  <c r="N131" i="14"/>
  <c r="U130" i="14"/>
  <c r="T130" i="14"/>
  <c r="S130" i="14"/>
  <c r="R130" i="14"/>
  <c r="Q130" i="14"/>
  <c r="P130" i="14"/>
  <c r="O130" i="14"/>
  <c r="N130" i="14"/>
  <c r="U129" i="14"/>
  <c r="T129" i="14"/>
  <c r="S129" i="14"/>
  <c r="R129" i="14"/>
  <c r="Q129" i="14"/>
  <c r="P129" i="14"/>
  <c r="O129" i="14"/>
  <c r="N129" i="14"/>
  <c r="U128" i="14"/>
  <c r="T128" i="14"/>
  <c r="S128" i="14"/>
  <c r="R128" i="14"/>
  <c r="Q128" i="14"/>
  <c r="P128" i="14"/>
  <c r="O128" i="14"/>
  <c r="N128" i="14"/>
  <c r="U127" i="14"/>
  <c r="T127" i="14"/>
  <c r="S127" i="14"/>
  <c r="R127" i="14"/>
  <c r="Q127" i="14"/>
  <c r="P127" i="14"/>
  <c r="O127" i="14"/>
  <c r="N127" i="14"/>
  <c r="U126" i="14"/>
  <c r="T126" i="14"/>
  <c r="S126" i="14"/>
  <c r="R126" i="14"/>
  <c r="Q126" i="14"/>
  <c r="P126" i="14"/>
  <c r="O126" i="14"/>
  <c r="N126" i="14"/>
  <c r="U125" i="14"/>
  <c r="T125" i="14"/>
  <c r="S125" i="14"/>
  <c r="R125" i="14"/>
  <c r="Q125" i="14"/>
  <c r="P125" i="14"/>
  <c r="O125" i="14"/>
  <c r="N125" i="14"/>
  <c r="U124" i="14"/>
  <c r="T124" i="14"/>
  <c r="S124" i="14"/>
  <c r="R124" i="14"/>
  <c r="Q124" i="14"/>
  <c r="P124" i="14"/>
  <c r="O124" i="14"/>
  <c r="N124" i="14"/>
  <c r="U123" i="14"/>
  <c r="T123" i="14"/>
  <c r="S123" i="14"/>
  <c r="R123" i="14"/>
  <c r="Q123" i="14"/>
  <c r="P123" i="14"/>
  <c r="O123" i="14"/>
  <c r="N123" i="14"/>
  <c r="U122" i="14"/>
  <c r="T122" i="14"/>
  <c r="S122" i="14"/>
  <c r="R122" i="14"/>
  <c r="Q122" i="14"/>
  <c r="P122" i="14"/>
  <c r="O122" i="14"/>
  <c r="N122" i="14"/>
  <c r="U121" i="14"/>
  <c r="T121" i="14"/>
  <c r="S121" i="14"/>
  <c r="R121" i="14"/>
  <c r="Q121" i="14"/>
  <c r="P121" i="14"/>
  <c r="O121" i="14"/>
  <c r="N121" i="14"/>
  <c r="U120" i="14"/>
  <c r="T120" i="14"/>
  <c r="S120" i="14"/>
  <c r="R120" i="14"/>
  <c r="Q120" i="14"/>
  <c r="P120" i="14"/>
  <c r="O120" i="14"/>
  <c r="N120" i="14"/>
  <c r="U119" i="14"/>
  <c r="T119" i="14"/>
  <c r="S119" i="14"/>
  <c r="R119" i="14"/>
  <c r="Q119" i="14"/>
  <c r="P119" i="14"/>
  <c r="O119" i="14"/>
  <c r="N119" i="14"/>
  <c r="U118" i="14"/>
  <c r="T118" i="14"/>
  <c r="S118" i="14"/>
  <c r="R118" i="14"/>
  <c r="Q118" i="14"/>
  <c r="P118" i="14"/>
  <c r="O118" i="14"/>
  <c r="N118" i="14"/>
  <c r="U117" i="14"/>
  <c r="T117" i="14"/>
  <c r="S117" i="14"/>
  <c r="R117" i="14"/>
  <c r="Q117" i="14"/>
  <c r="P117" i="14"/>
  <c r="O117" i="14"/>
  <c r="N117" i="14"/>
  <c r="U116" i="14"/>
  <c r="T116" i="14"/>
  <c r="S116" i="14"/>
  <c r="R116" i="14"/>
  <c r="Q116" i="14"/>
  <c r="P116" i="14"/>
  <c r="O116" i="14"/>
  <c r="N116" i="14"/>
  <c r="U115" i="14"/>
  <c r="T115" i="14"/>
  <c r="S115" i="14"/>
  <c r="R115" i="14"/>
  <c r="Q115" i="14"/>
  <c r="P115" i="14"/>
  <c r="O115" i="14"/>
  <c r="N115" i="14"/>
  <c r="U114" i="14"/>
  <c r="T114" i="14"/>
  <c r="S114" i="14"/>
  <c r="R114" i="14"/>
  <c r="Q114" i="14"/>
  <c r="P114" i="14"/>
  <c r="O114" i="14"/>
  <c r="N114" i="14"/>
  <c r="U113" i="14"/>
  <c r="T113" i="14"/>
  <c r="S113" i="14"/>
  <c r="R113" i="14"/>
  <c r="Q113" i="14"/>
  <c r="P113" i="14"/>
  <c r="O113" i="14"/>
  <c r="N113" i="14"/>
  <c r="U112" i="14"/>
  <c r="T112" i="14"/>
  <c r="S112" i="14"/>
  <c r="R112" i="14"/>
  <c r="Q112" i="14"/>
  <c r="P112" i="14"/>
  <c r="O112" i="14"/>
  <c r="N112" i="14"/>
  <c r="U111" i="14"/>
  <c r="T111" i="14"/>
  <c r="S111" i="14"/>
  <c r="R111" i="14"/>
  <c r="Q111" i="14"/>
  <c r="P111" i="14"/>
  <c r="O111" i="14"/>
  <c r="N111" i="14"/>
  <c r="U110" i="14"/>
  <c r="T110" i="14"/>
  <c r="S110" i="14"/>
  <c r="R110" i="14"/>
  <c r="Q110" i="14"/>
  <c r="P110" i="14"/>
  <c r="O110" i="14"/>
  <c r="N110" i="14"/>
  <c r="U109" i="14"/>
  <c r="T109" i="14"/>
  <c r="S109" i="14"/>
  <c r="R109" i="14"/>
  <c r="Q109" i="14"/>
  <c r="P109" i="14"/>
  <c r="O109" i="14"/>
  <c r="N109" i="14"/>
  <c r="U108" i="14"/>
  <c r="T108" i="14"/>
  <c r="S108" i="14"/>
  <c r="R108" i="14"/>
  <c r="Q108" i="14"/>
  <c r="P108" i="14"/>
  <c r="O108" i="14"/>
  <c r="N108" i="14"/>
  <c r="U107" i="14"/>
  <c r="T107" i="14"/>
  <c r="S107" i="14"/>
  <c r="R107" i="14"/>
  <c r="Q107" i="14"/>
  <c r="P107" i="14"/>
  <c r="O107" i="14"/>
  <c r="N107" i="14"/>
  <c r="U106" i="14"/>
  <c r="T106" i="14"/>
  <c r="S106" i="14"/>
  <c r="R106" i="14"/>
  <c r="Q106" i="14"/>
  <c r="P106" i="14"/>
  <c r="O106" i="14"/>
  <c r="N106" i="14"/>
  <c r="U105" i="14"/>
  <c r="T105" i="14"/>
  <c r="S105" i="14"/>
  <c r="R105" i="14"/>
  <c r="Q105" i="14"/>
  <c r="P105" i="14"/>
  <c r="O105" i="14"/>
  <c r="N105" i="14"/>
  <c r="U104" i="14"/>
  <c r="T104" i="14"/>
  <c r="S104" i="14"/>
  <c r="R104" i="14"/>
  <c r="Q104" i="14"/>
  <c r="P104" i="14"/>
  <c r="O104" i="14"/>
  <c r="N104" i="14"/>
  <c r="U103" i="14"/>
  <c r="T103" i="14"/>
  <c r="S103" i="14"/>
  <c r="R103" i="14"/>
  <c r="Q103" i="14"/>
  <c r="P103" i="14"/>
  <c r="O103" i="14"/>
  <c r="N103" i="14"/>
  <c r="U102" i="14"/>
  <c r="T102" i="14"/>
  <c r="S102" i="14"/>
  <c r="R102" i="14"/>
  <c r="Q102" i="14"/>
  <c r="P102" i="14"/>
  <c r="O102" i="14"/>
  <c r="N102" i="14"/>
  <c r="U101" i="14"/>
  <c r="T101" i="14"/>
  <c r="S101" i="14"/>
  <c r="R101" i="14"/>
  <c r="Q101" i="14"/>
  <c r="P101" i="14"/>
  <c r="O101" i="14"/>
  <c r="N101" i="14"/>
  <c r="U100" i="14"/>
  <c r="T100" i="14"/>
  <c r="S100" i="14"/>
  <c r="R100" i="14"/>
  <c r="Q100" i="14"/>
  <c r="P100" i="14"/>
  <c r="O100" i="14"/>
  <c r="N100" i="14"/>
  <c r="U99" i="14"/>
  <c r="T99" i="14"/>
  <c r="S99" i="14"/>
  <c r="R99" i="14"/>
  <c r="Q99" i="14"/>
  <c r="P99" i="14"/>
  <c r="O99" i="14"/>
  <c r="N99" i="14"/>
  <c r="R98" i="14"/>
  <c r="Q98" i="14"/>
  <c r="O98" i="14"/>
  <c r="N98" i="14"/>
  <c r="U94" i="14"/>
  <c r="T94" i="14"/>
  <c r="S94" i="14"/>
  <c r="R94" i="14"/>
  <c r="Q94" i="14"/>
  <c r="P94" i="14"/>
  <c r="O94" i="14"/>
  <c r="N94" i="14"/>
  <c r="U93" i="14"/>
  <c r="T93" i="14"/>
  <c r="S93" i="14"/>
  <c r="R93" i="14"/>
  <c r="Q93" i="14"/>
  <c r="P93" i="14"/>
  <c r="O93" i="14"/>
  <c r="N93" i="14"/>
  <c r="U92" i="14"/>
  <c r="T92" i="14"/>
  <c r="S92" i="14"/>
  <c r="R92" i="14"/>
  <c r="Q92" i="14"/>
  <c r="P92" i="14"/>
  <c r="O92" i="14"/>
  <c r="N92" i="14"/>
  <c r="U91" i="14"/>
  <c r="T91" i="14"/>
  <c r="S91" i="14"/>
  <c r="R91" i="14"/>
  <c r="Q91" i="14"/>
  <c r="P91" i="14"/>
  <c r="O91" i="14"/>
  <c r="N91" i="14"/>
  <c r="U90" i="14"/>
  <c r="T90" i="14"/>
  <c r="S90" i="14"/>
  <c r="R90" i="14"/>
  <c r="Q90" i="14"/>
  <c r="P90" i="14"/>
  <c r="O90" i="14"/>
  <c r="N90" i="14"/>
  <c r="U89" i="14"/>
  <c r="T89" i="14"/>
  <c r="S89" i="14"/>
  <c r="R89" i="14"/>
  <c r="Q89" i="14"/>
  <c r="P89" i="14"/>
  <c r="O89" i="14"/>
  <c r="N89" i="14"/>
  <c r="U88" i="14"/>
  <c r="T88" i="14"/>
  <c r="S88" i="14"/>
  <c r="R88" i="14"/>
  <c r="Q88" i="14"/>
  <c r="P88" i="14"/>
  <c r="O88" i="14"/>
  <c r="N88" i="14"/>
  <c r="U87" i="14"/>
  <c r="T87" i="14"/>
  <c r="S87" i="14"/>
  <c r="R87" i="14"/>
  <c r="Q87" i="14"/>
  <c r="P87" i="14"/>
  <c r="O87" i="14"/>
  <c r="N87" i="14"/>
  <c r="U86" i="14"/>
  <c r="T86" i="14"/>
  <c r="S86" i="14"/>
  <c r="R86" i="14"/>
  <c r="Q86" i="14"/>
  <c r="P86" i="14"/>
  <c r="O86" i="14"/>
  <c r="N86" i="14"/>
  <c r="U85" i="14"/>
  <c r="T85" i="14"/>
  <c r="S85" i="14"/>
  <c r="R85" i="14"/>
  <c r="Q85" i="14"/>
  <c r="P85" i="14"/>
  <c r="O85" i="14"/>
  <c r="N85" i="14"/>
  <c r="U84" i="14"/>
  <c r="T84" i="14"/>
  <c r="S84" i="14"/>
  <c r="R84" i="14"/>
  <c r="Q84" i="14"/>
  <c r="P84" i="14"/>
  <c r="O84" i="14"/>
  <c r="N84" i="14"/>
  <c r="U83" i="14"/>
  <c r="T83" i="14"/>
  <c r="S83" i="14"/>
  <c r="R83" i="14"/>
  <c r="Q83" i="14"/>
  <c r="P83" i="14"/>
  <c r="O83" i="14"/>
  <c r="N83" i="14"/>
  <c r="U82" i="14"/>
  <c r="U81" i="14" s="1"/>
  <c r="T82" i="14"/>
  <c r="T81" i="14" s="1"/>
  <c r="S82" i="14"/>
  <c r="R82" i="14"/>
  <c r="Q82" i="14"/>
  <c r="P82" i="14"/>
  <c r="O82" i="14"/>
  <c r="N82" i="14"/>
  <c r="S81" i="14"/>
  <c r="R81" i="14"/>
  <c r="Q81" i="14"/>
  <c r="P81" i="14"/>
  <c r="O81" i="14"/>
  <c r="N81" i="14"/>
  <c r="U80" i="14"/>
  <c r="T80" i="14"/>
  <c r="S80" i="14"/>
  <c r="R80" i="14"/>
  <c r="Q80" i="14"/>
  <c r="P80" i="14"/>
  <c r="O80" i="14"/>
  <c r="N80" i="14"/>
  <c r="AK19" i="13"/>
  <c r="AK68" i="13" s="1"/>
  <c r="U79" i="14"/>
  <c r="T79" i="14"/>
  <c r="S79" i="14"/>
  <c r="R79" i="14"/>
  <c r="Q79" i="14"/>
  <c r="P79" i="14"/>
  <c r="O79" i="14"/>
  <c r="N79" i="14"/>
  <c r="U78" i="14"/>
  <c r="T78" i="14"/>
  <c r="S78" i="14"/>
  <c r="R78" i="14"/>
  <c r="Q78" i="14"/>
  <c r="P78" i="14"/>
  <c r="O78" i="14"/>
  <c r="N78" i="14"/>
  <c r="U77" i="14"/>
  <c r="T77" i="14"/>
  <c r="S77" i="14"/>
  <c r="R77" i="14"/>
  <c r="Q77" i="14"/>
  <c r="P77" i="14"/>
  <c r="O77" i="14"/>
  <c r="N77" i="14"/>
  <c r="U76" i="14"/>
  <c r="T76" i="14"/>
  <c r="S76" i="14"/>
  <c r="R76" i="14"/>
  <c r="Q76" i="14"/>
  <c r="P76" i="14"/>
  <c r="O76" i="14"/>
  <c r="N76" i="14"/>
  <c r="U75" i="14"/>
  <c r="T75" i="14"/>
  <c r="S75" i="14"/>
  <c r="R75" i="14"/>
  <c r="Q75" i="14"/>
  <c r="P75" i="14"/>
  <c r="O75" i="14"/>
  <c r="N75" i="14"/>
  <c r="U74" i="14"/>
  <c r="T74" i="14"/>
  <c r="S74" i="14"/>
  <c r="R74" i="14"/>
  <c r="Q74" i="14"/>
  <c r="P74" i="14"/>
  <c r="O74" i="14"/>
  <c r="N74" i="14"/>
  <c r="U73" i="14"/>
  <c r="T73" i="14"/>
  <c r="S73" i="14"/>
  <c r="R73" i="14"/>
  <c r="Q73" i="14"/>
  <c r="P73" i="14"/>
  <c r="O73" i="14"/>
  <c r="N73" i="14"/>
  <c r="U72" i="14"/>
  <c r="T72" i="14"/>
  <c r="S72" i="14"/>
  <c r="R72" i="14"/>
  <c r="Q72" i="14"/>
  <c r="P72" i="14"/>
  <c r="O72" i="14"/>
  <c r="N72" i="14"/>
  <c r="U71" i="14"/>
  <c r="T71" i="14"/>
  <c r="S71" i="14"/>
  <c r="R71" i="14"/>
  <c r="Q71" i="14"/>
  <c r="P71" i="14"/>
  <c r="O71" i="14"/>
  <c r="N71" i="14"/>
  <c r="U70" i="14"/>
  <c r="T70" i="14"/>
  <c r="S70" i="14"/>
  <c r="R70" i="14"/>
  <c r="Q70" i="14"/>
  <c r="P70" i="14"/>
  <c r="O70" i="14"/>
  <c r="N70" i="14"/>
  <c r="U69" i="14"/>
  <c r="T69" i="14"/>
  <c r="S69" i="14"/>
  <c r="R69" i="14"/>
  <c r="Q69" i="14"/>
  <c r="P69" i="14"/>
  <c r="O69" i="14"/>
  <c r="N69" i="14"/>
  <c r="U68" i="14"/>
  <c r="T68" i="14"/>
  <c r="S68" i="14"/>
  <c r="R68" i="14"/>
  <c r="Q68" i="14"/>
  <c r="P68" i="14"/>
  <c r="O68" i="14"/>
  <c r="N68" i="14"/>
  <c r="U67" i="14"/>
  <c r="T67" i="14"/>
  <c r="S67" i="14"/>
  <c r="R67" i="14"/>
  <c r="Q67" i="14"/>
  <c r="P67" i="14"/>
  <c r="O67" i="14"/>
  <c r="N67" i="14"/>
  <c r="U66" i="14"/>
  <c r="T66" i="14"/>
  <c r="S66" i="14"/>
  <c r="R66" i="14"/>
  <c r="Q66" i="14"/>
  <c r="P66" i="14"/>
  <c r="O66" i="14"/>
  <c r="N66" i="14"/>
  <c r="U65" i="14"/>
  <c r="T65" i="14"/>
  <c r="S65" i="14"/>
  <c r="R65" i="14"/>
  <c r="Q65" i="14"/>
  <c r="P65" i="14"/>
  <c r="O65" i="14"/>
  <c r="N65" i="14"/>
  <c r="U64" i="14"/>
  <c r="T64" i="14"/>
  <c r="S64" i="14"/>
  <c r="R64" i="14"/>
  <c r="Q64" i="14"/>
  <c r="P64" i="14"/>
  <c r="O64" i="14"/>
  <c r="N64" i="14"/>
  <c r="AK17" i="13"/>
  <c r="AK66" i="13" s="1"/>
  <c r="U63" i="14"/>
  <c r="T63" i="14"/>
  <c r="S63" i="14"/>
  <c r="R63" i="14"/>
  <c r="Q63" i="14"/>
  <c r="P63" i="14"/>
  <c r="O63" i="14"/>
  <c r="N63" i="14"/>
  <c r="U62" i="14"/>
  <c r="T62" i="14"/>
  <c r="S62" i="14"/>
  <c r="R62" i="14"/>
  <c r="Q62" i="14"/>
  <c r="P62" i="14"/>
  <c r="O62" i="14"/>
  <c r="O200" i="14" s="1"/>
  <c r="N62" i="14"/>
  <c r="N200" i="14" s="1"/>
  <c r="U61" i="14"/>
  <c r="T61" i="14"/>
  <c r="S61" i="14"/>
  <c r="R61" i="14"/>
  <c r="Q61" i="14"/>
  <c r="P61" i="14"/>
  <c r="O61" i="14"/>
  <c r="N61" i="14"/>
  <c r="U60" i="14"/>
  <c r="T60" i="14"/>
  <c r="S60" i="14"/>
  <c r="R60" i="14"/>
  <c r="Q60" i="14"/>
  <c r="P60" i="14"/>
  <c r="O60" i="14"/>
  <c r="N60" i="14"/>
  <c r="U59" i="14"/>
  <c r="U58" i="14" s="1"/>
  <c r="T59" i="14"/>
  <c r="T58" i="14" s="1"/>
  <c r="S59" i="14"/>
  <c r="R59" i="14"/>
  <c r="Q59" i="14"/>
  <c r="P59" i="14"/>
  <c r="O59" i="14"/>
  <c r="N59" i="14"/>
  <c r="S58" i="14"/>
  <c r="R58" i="14"/>
  <c r="Q58" i="14"/>
  <c r="P58" i="14"/>
  <c r="O58" i="14"/>
  <c r="N58" i="14"/>
  <c r="U54" i="14"/>
  <c r="T54" i="14"/>
  <c r="S54" i="14"/>
  <c r="R54" i="14"/>
  <c r="Q54" i="14"/>
  <c r="P54" i="14"/>
  <c r="O54" i="14"/>
  <c r="N54" i="14"/>
  <c r="U53" i="14"/>
  <c r="T53" i="14"/>
  <c r="S53" i="14"/>
  <c r="R53" i="14"/>
  <c r="Q53" i="14"/>
  <c r="P53" i="14"/>
  <c r="O53" i="14"/>
  <c r="N53" i="14"/>
  <c r="U52" i="14"/>
  <c r="T52" i="14"/>
  <c r="S52" i="14"/>
  <c r="R52" i="14"/>
  <c r="Q52" i="14"/>
  <c r="P52" i="14"/>
  <c r="O52" i="14"/>
  <c r="N52" i="14"/>
  <c r="U51" i="14"/>
  <c r="T51" i="14"/>
  <c r="S51" i="14"/>
  <c r="R51" i="14"/>
  <c r="Q51" i="14"/>
  <c r="P51" i="14"/>
  <c r="O51" i="14"/>
  <c r="N51" i="14"/>
  <c r="U50" i="14"/>
  <c r="T50" i="14"/>
  <c r="S50" i="14"/>
  <c r="R50" i="14"/>
  <c r="Q50" i="14"/>
  <c r="P50" i="14"/>
  <c r="O50" i="14"/>
  <c r="N50" i="14"/>
  <c r="U49" i="14"/>
  <c r="T49" i="14"/>
  <c r="S49" i="14"/>
  <c r="R49" i="14"/>
  <c r="Q49" i="14"/>
  <c r="P49" i="14"/>
  <c r="O49" i="14"/>
  <c r="N49" i="14"/>
  <c r="U48" i="14"/>
  <c r="T48" i="14"/>
  <c r="S48" i="14"/>
  <c r="R48" i="14"/>
  <c r="Q48" i="14"/>
  <c r="P48" i="14"/>
  <c r="O48" i="14"/>
  <c r="N48" i="14"/>
  <c r="U47" i="14"/>
  <c r="T47" i="14"/>
  <c r="S47" i="14"/>
  <c r="R47" i="14"/>
  <c r="Q47" i="14"/>
  <c r="P47" i="14"/>
  <c r="O47" i="14"/>
  <c r="N47" i="14"/>
  <c r="U46" i="14"/>
  <c r="T46" i="14"/>
  <c r="S46" i="14"/>
  <c r="R46" i="14"/>
  <c r="Q46" i="14"/>
  <c r="P46" i="14"/>
  <c r="O46" i="14"/>
  <c r="N46" i="14"/>
  <c r="AI14" i="13"/>
  <c r="AI63" i="13" s="1"/>
  <c r="U45" i="14"/>
  <c r="U200" i="14" s="1"/>
  <c r="T45" i="14"/>
  <c r="S45" i="14"/>
  <c r="R45" i="14"/>
  <c r="R200" i="14" s="1"/>
  <c r="R201" i="14" s="1"/>
  <c r="Q45" i="14"/>
  <c r="Q200" i="14" s="1"/>
  <c r="Q201" i="14" s="1"/>
  <c r="P45" i="14"/>
  <c r="O45" i="14"/>
  <c r="N45" i="14"/>
  <c r="U44" i="14"/>
  <c r="T44" i="14"/>
  <c r="S44" i="14"/>
  <c r="R44" i="14"/>
  <c r="Q44" i="14"/>
  <c r="P44" i="14"/>
  <c r="O44" i="14"/>
  <c r="N44" i="14"/>
  <c r="U43" i="14"/>
  <c r="T43" i="14"/>
  <c r="S43" i="14"/>
  <c r="R43" i="14"/>
  <c r="Q43" i="14"/>
  <c r="P43" i="14"/>
  <c r="O43" i="14"/>
  <c r="N43" i="14"/>
  <c r="U42" i="14"/>
  <c r="T42" i="14"/>
  <c r="S42" i="14"/>
  <c r="R42" i="14"/>
  <c r="Q42" i="14"/>
  <c r="P42" i="14"/>
  <c r="O42" i="14"/>
  <c r="N42" i="14"/>
  <c r="U41" i="14"/>
  <c r="T41" i="14"/>
  <c r="S41" i="14"/>
  <c r="R41" i="14"/>
  <c r="Q41" i="14"/>
  <c r="P41" i="14"/>
  <c r="O41" i="14"/>
  <c r="N41" i="14"/>
  <c r="U40" i="14"/>
  <c r="T40" i="14"/>
  <c r="S40" i="14"/>
  <c r="R40" i="14"/>
  <c r="Q40" i="14"/>
  <c r="P40" i="14"/>
  <c r="O40" i="14"/>
  <c r="N40" i="14"/>
  <c r="U39" i="14"/>
  <c r="T39" i="14"/>
  <c r="S39" i="14"/>
  <c r="R39" i="14"/>
  <c r="Q39" i="14"/>
  <c r="P39" i="14"/>
  <c r="O39" i="14"/>
  <c r="N39" i="14"/>
  <c r="U38" i="14"/>
  <c r="T38" i="14"/>
  <c r="S38" i="14"/>
  <c r="R38" i="14"/>
  <c r="Q38" i="14"/>
  <c r="P38" i="14"/>
  <c r="O38" i="14"/>
  <c r="N38" i="14"/>
  <c r="AI13" i="13"/>
  <c r="AI62" i="13" s="1"/>
  <c r="U37" i="14"/>
  <c r="T37" i="14"/>
  <c r="S37" i="14"/>
  <c r="R37" i="14"/>
  <c r="Q37" i="14"/>
  <c r="P37" i="14"/>
  <c r="O37" i="14"/>
  <c r="N37" i="14"/>
  <c r="U36" i="14"/>
  <c r="T36" i="14"/>
  <c r="S36" i="14"/>
  <c r="R36" i="14"/>
  <c r="Q36" i="14"/>
  <c r="P36" i="14"/>
  <c r="O36" i="14"/>
  <c r="N36" i="14"/>
  <c r="U35" i="14"/>
  <c r="T35" i="14"/>
  <c r="S35" i="14"/>
  <c r="R35" i="14"/>
  <c r="Q35" i="14"/>
  <c r="P35" i="14"/>
  <c r="O35" i="14"/>
  <c r="N35" i="14"/>
  <c r="U34" i="14"/>
  <c r="T34" i="14"/>
  <c r="S34" i="14"/>
  <c r="R34" i="14"/>
  <c r="Q34" i="14"/>
  <c r="P34" i="14"/>
  <c r="O34" i="14"/>
  <c r="N34" i="14"/>
  <c r="U33" i="14"/>
  <c r="T33" i="14"/>
  <c r="S33" i="14"/>
  <c r="R33" i="14"/>
  <c r="Q33" i="14"/>
  <c r="P33" i="14"/>
  <c r="O33" i="14"/>
  <c r="N33" i="14"/>
  <c r="U32" i="14"/>
  <c r="T32" i="14"/>
  <c r="S32" i="14"/>
  <c r="R32" i="14"/>
  <c r="Q32" i="14"/>
  <c r="P32" i="14"/>
  <c r="O32" i="14"/>
  <c r="N32" i="14"/>
  <c r="U31" i="14"/>
  <c r="T31" i="14"/>
  <c r="S31" i="14"/>
  <c r="R31" i="14"/>
  <c r="Q31" i="14"/>
  <c r="P31" i="14"/>
  <c r="O31" i="14"/>
  <c r="N31" i="14"/>
  <c r="U30" i="14"/>
  <c r="T30" i="14"/>
  <c r="S30" i="14"/>
  <c r="R30" i="14"/>
  <c r="Q30" i="14"/>
  <c r="P30" i="14"/>
  <c r="O30" i="14"/>
  <c r="N30" i="14"/>
  <c r="AI12" i="13"/>
  <c r="AI61" i="13" s="1"/>
  <c r="U29" i="14"/>
  <c r="T29" i="14"/>
  <c r="S29" i="14"/>
  <c r="R29" i="14"/>
  <c r="Q29" i="14"/>
  <c r="P29" i="14"/>
  <c r="O29" i="14"/>
  <c r="N29" i="14"/>
  <c r="U28" i="14"/>
  <c r="T28" i="14"/>
  <c r="S28" i="14"/>
  <c r="R28" i="14"/>
  <c r="Q28" i="14"/>
  <c r="P28" i="14"/>
  <c r="O28" i="14"/>
  <c r="N28" i="14"/>
  <c r="U27" i="14"/>
  <c r="T27" i="14"/>
  <c r="S27" i="14"/>
  <c r="R27" i="14"/>
  <c r="Q27" i="14"/>
  <c r="P27" i="14"/>
  <c r="O27" i="14"/>
  <c r="N27" i="14"/>
  <c r="U26" i="14"/>
  <c r="T26" i="14"/>
  <c r="S26" i="14"/>
  <c r="R26" i="14"/>
  <c r="Q26" i="14"/>
  <c r="P26" i="14"/>
  <c r="O26" i="14"/>
  <c r="N26" i="14"/>
  <c r="U25" i="14"/>
  <c r="T25" i="14"/>
  <c r="S25" i="14"/>
  <c r="R25" i="14"/>
  <c r="Q25" i="14"/>
  <c r="P25" i="14"/>
  <c r="O25" i="14"/>
  <c r="N25" i="14"/>
  <c r="U24" i="14"/>
  <c r="T24" i="14"/>
  <c r="S24" i="14"/>
  <c r="R24" i="14"/>
  <c r="Q24" i="14"/>
  <c r="P24" i="14"/>
  <c r="O24" i="14"/>
  <c r="N24" i="14"/>
  <c r="U23" i="14"/>
  <c r="T23" i="14"/>
  <c r="S23" i="14"/>
  <c r="R23" i="14"/>
  <c r="Q23" i="14"/>
  <c r="P23" i="14"/>
  <c r="O23" i="14"/>
  <c r="N23" i="14"/>
  <c r="U22" i="14"/>
  <c r="T22" i="14"/>
  <c r="S22" i="14"/>
  <c r="R22" i="14"/>
  <c r="Q22" i="14"/>
  <c r="P22" i="14"/>
  <c r="O22" i="14"/>
  <c r="N22" i="14"/>
  <c r="U21" i="14"/>
  <c r="T21" i="14"/>
  <c r="S21" i="14"/>
  <c r="R21" i="14"/>
  <c r="Q21" i="14"/>
  <c r="P21" i="14"/>
  <c r="O21" i="14"/>
  <c r="N21" i="14"/>
  <c r="AM11" i="13"/>
  <c r="AM60" i="13" s="1"/>
  <c r="U20" i="14"/>
  <c r="T20" i="14"/>
  <c r="S20" i="14"/>
  <c r="R20" i="14"/>
  <c r="Q20" i="14"/>
  <c r="P20" i="14"/>
  <c r="O20" i="14"/>
  <c r="N20" i="14"/>
  <c r="U19" i="14"/>
  <c r="T19" i="14"/>
  <c r="S19" i="14"/>
  <c r="R19" i="14"/>
  <c r="Q19" i="14"/>
  <c r="P19" i="14"/>
  <c r="O19" i="14"/>
  <c r="N19" i="14"/>
  <c r="U18" i="14"/>
  <c r="T18" i="14"/>
  <c r="S18" i="14"/>
  <c r="R18" i="14"/>
  <c r="Q18" i="14"/>
  <c r="P18" i="14"/>
  <c r="O18" i="14"/>
  <c r="N18" i="14"/>
  <c r="U17" i="14"/>
  <c r="T17" i="14"/>
  <c r="S17" i="14"/>
  <c r="R17" i="14"/>
  <c r="Q17" i="14"/>
  <c r="P17" i="14"/>
  <c r="O17" i="14"/>
  <c r="N17" i="14"/>
  <c r="U16" i="14"/>
  <c r="T16" i="14"/>
  <c r="S16" i="14"/>
  <c r="R16" i="14"/>
  <c r="Q16" i="14"/>
  <c r="P16" i="14"/>
  <c r="O16" i="14"/>
  <c r="N16" i="14"/>
  <c r="U15" i="14"/>
  <c r="T15" i="14"/>
  <c r="S15" i="14"/>
  <c r="R15" i="14"/>
  <c r="Q15" i="14"/>
  <c r="P15" i="14"/>
  <c r="O15" i="14"/>
  <c r="N15" i="14"/>
  <c r="U14" i="14"/>
  <c r="T14" i="14"/>
  <c r="S14" i="14"/>
  <c r="R14" i="14"/>
  <c r="Q14" i="14"/>
  <c r="P14" i="14"/>
  <c r="O14" i="14"/>
  <c r="N14" i="14"/>
  <c r="U13" i="14"/>
  <c r="T13" i="14"/>
  <c r="S13" i="14"/>
  <c r="R13" i="14"/>
  <c r="Q13" i="14"/>
  <c r="P13" i="14"/>
  <c r="O13" i="14"/>
  <c r="N13" i="14"/>
  <c r="AM7" i="13"/>
  <c r="AM56" i="13" s="1"/>
  <c r="U12" i="14"/>
  <c r="T12" i="14"/>
  <c r="S12" i="14"/>
  <c r="R12" i="14"/>
  <c r="Q12" i="14"/>
  <c r="P12" i="14"/>
  <c r="O12" i="14"/>
  <c r="N12" i="14"/>
  <c r="U11" i="14"/>
  <c r="T11" i="14"/>
  <c r="S11" i="14"/>
  <c r="R11" i="14"/>
  <c r="Q11" i="14"/>
  <c r="P11" i="14"/>
  <c r="O11" i="14"/>
  <c r="N11" i="14"/>
  <c r="U10" i="14"/>
  <c r="T10" i="14"/>
  <c r="S10" i="14"/>
  <c r="R10" i="14"/>
  <c r="Q10" i="14"/>
  <c r="P10" i="14"/>
  <c r="O10" i="14"/>
  <c r="N10" i="14"/>
  <c r="U9" i="14"/>
  <c r="T9" i="14"/>
  <c r="S9" i="14"/>
  <c r="R9" i="14"/>
  <c r="Q9" i="14"/>
  <c r="P9" i="14"/>
  <c r="O9" i="14"/>
  <c r="N9" i="14"/>
  <c r="U8" i="14"/>
  <c r="T8" i="14"/>
  <c r="S8" i="14"/>
  <c r="R8" i="14"/>
  <c r="Q8" i="14"/>
  <c r="P8" i="14"/>
  <c r="O8" i="14"/>
  <c r="N8" i="14"/>
  <c r="U7" i="14"/>
  <c r="T7" i="14"/>
  <c r="S7" i="14"/>
  <c r="R7" i="14"/>
  <c r="Q7" i="14"/>
  <c r="P7" i="14"/>
  <c r="O7" i="14"/>
  <c r="N7" i="14"/>
  <c r="U6" i="14"/>
  <c r="T6" i="14"/>
  <c r="S6" i="14"/>
  <c r="R6" i="14"/>
  <c r="Q6" i="14"/>
  <c r="P6" i="14"/>
  <c r="O6" i="14"/>
  <c r="N6" i="14"/>
  <c r="AI5" i="13"/>
  <c r="AI54" i="13" s="1"/>
  <c r="U5" i="14"/>
  <c r="U4" i="14" s="1"/>
  <c r="U202" i="14" s="1"/>
  <c r="U201" i="14" s="1"/>
  <c r="T5" i="14"/>
  <c r="T4" i="14" s="1"/>
  <c r="T202" i="14" s="1"/>
  <c r="S5" i="14"/>
  <c r="R5" i="14"/>
  <c r="Q5" i="14"/>
  <c r="P5" i="14"/>
  <c r="O5" i="14"/>
  <c r="N5" i="14"/>
  <c r="S4" i="14"/>
  <c r="S202" i="14" s="1"/>
  <c r="R4" i="14"/>
  <c r="Q4" i="14"/>
  <c r="P4" i="14"/>
  <c r="O4" i="14"/>
  <c r="N4" i="14"/>
  <c r="N202" i="14" s="1"/>
  <c r="N201" i="14" s="1"/>
  <c r="AB256" i="13"/>
  <c r="X205" i="13"/>
  <c r="U199" i="13"/>
  <c r="T199" i="13"/>
  <c r="S199" i="13"/>
  <c r="R199" i="13"/>
  <c r="Q199" i="13"/>
  <c r="P199" i="13"/>
  <c r="O199" i="13"/>
  <c r="N199" i="13"/>
  <c r="U198" i="13"/>
  <c r="T198" i="13"/>
  <c r="S198" i="13"/>
  <c r="R198" i="13"/>
  <c r="Q198" i="13"/>
  <c r="P198" i="13"/>
  <c r="O198" i="13"/>
  <c r="N198" i="13"/>
  <c r="U197" i="13"/>
  <c r="T197" i="13"/>
  <c r="S197" i="13"/>
  <c r="R197" i="13"/>
  <c r="Q197" i="13"/>
  <c r="P197" i="13"/>
  <c r="O197" i="13"/>
  <c r="N197" i="13"/>
  <c r="U196" i="13"/>
  <c r="T196" i="13"/>
  <c r="S196" i="13"/>
  <c r="R196" i="13"/>
  <c r="Q196" i="13"/>
  <c r="P196" i="13"/>
  <c r="O196" i="13"/>
  <c r="N196" i="13"/>
  <c r="Z195" i="13"/>
  <c r="U195" i="13"/>
  <c r="T195" i="13"/>
  <c r="S195" i="13"/>
  <c r="R195" i="13"/>
  <c r="Q195" i="13"/>
  <c r="P195" i="13"/>
  <c r="O195" i="13"/>
  <c r="N195" i="13"/>
  <c r="U194" i="13"/>
  <c r="T194" i="13"/>
  <c r="S194" i="13"/>
  <c r="R194" i="13"/>
  <c r="Q194" i="13"/>
  <c r="P194" i="13"/>
  <c r="O194" i="13"/>
  <c r="N194" i="13"/>
  <c r="U193" i="13"/>
  <c r="T193" i="13"/>
  <c r="S193" i="13"/>
  <c r="R193" i="13"/>
  <c r="Q193" i="13"/>
  <c r="P193" i="13"/>
  <c r="O193" i="13"/>
  <c r="N193" i="13"/>
  <c r="U192" i="13"/>
  <c r="T192" i="13"/>
  <c r="S192" i="13"/>
  <c r="R192" i="13"/>
  <c r="Q192" i="13"/>
  <c r="P192" i="13"/>
  <c r="O192" i="13"/>
  <c r="N192" i="13"/>
  <c r="U191" i="13"/>
  <c r="T191" i="13"/>
  <c r="S191" i="13"/>
  <c r="R191" i="13"/>
  <c r="Q191" i="13"/>
  <c r="P191" i="13"/>
  <c r="P200" i="13" s="1"/>
  <c r="O191" i="13"/>
  <c r="N191" i="13"/>
  <c r="AF190" i="13"/>
  <c r="AM190" i="13" s="1"/>
  <c r="U190" i="13"/>
  <c r="T190" i="13"/>
  <c r="S190" i="13"/>
  <c r="R190" i="13"/>
  <c r="Q190" i="13"/>
  <c r="P190" i="13"/>
  <c r="O190" i="13"/>
  <c r="N190" i="13"/>
  <c r="U189" i="13"/>
  <c r="T189" i="13"/>
  <c r="S189" i="13"/>
  <c r="R189" i="13"/>
  <c r="Q189" i="13"/>
  <c r="P189" i="13"/>
  <c r="O189" i="13"/>
  <c r="N189" i="13"/>
  <c r="U188" i="13"/>
  <c r="T188" i="13"/>
  <c r="S188" i="13"/>
  <c r="R188" i="13"/>
  <c r="Q188" i="13"/>
  <c r="Q153" i="13" s="1"/>
  <c r="P188" i="13"/>
  <c r="O188" i="13"/>
  <c r="N188" i="13"/>
  <c r="U187" i="13"/>
  <c r="T187" i="13"/>
  <c r="S187" i="13"/>
  <c r="R187" i="13"/>
  <c r="Q187" i="13"/>
  <c r="P187" i="13"/>
  <c r="O187" i="13"/>
  <c r="O153" i="13" s="1"/>
  <c r="N187" i="13"/>
  <c r="U186" i="13"/>
  <c r="T186" i="13"/>
  <c r="T98" i="13" s="1"/>
  <c r="S186" i="13"/>
  <c r="R186" i="13"/>
  <c r="Q186" i="13"/>
  <c r="P186" i="13"/>
  <c r="O186" i="13"/>
  <c r="N186" i="13"/>
  <c r="U185" i="13"/>
  <c r="T185" i="13"/>
  <c r="S185" i="13"/>
  <c r="R185" i="13"/>
  <c r="Q185" i="13"/>
  <c r="P185" i="13"/>
  <c r="O185" i="13"/>
  <c r="N185" i="13"/>
  <c r="N98" i="13" s="1"/>
  <c r="U183" i="13"/>
  <c r="T183" i="13"/>
  <c r="S183" i="13"/>
  <c r="R183" i="13"/>
  <c r="Q183" i="13"/>
  <c r="P183" i="13"/>
  <c r="O183" i="13"/>
  <c r="N183" i="13"/>
  <c r="U182" i="13"/>
  <c r="T182" i="13"/>
  <c r="S182" i="13"/>
  <c r="R182" i="13"/>
  <c r="Q182" i="13"/>
  <c r="P182" i="13"/>
  <c r="O182" i="13"/>
  <c r="N182" i="13"/>
  <c r="U181" i="13"/>
  <c r="T181" i="13"/>
  <c r="S181" i="13"/>
  <c r="R181" i="13"/>
  <c r="Q181" i="13"/>
  <c r="P181" i="13"/>
  <c r="O181" i="13"/>
  <c r="N181" i="13"/>
  <c r="U180" i="13"/>
  <c r="T180" i="13"/>
  <c r="S180" i="13"/>
  <c r="R180" i="13"/>
  <c r="Q180" i="13"/>
  <c r="P180" i="13"/>
  <c r="O180" i="13"/>
  <c r="N180" i="13"/>
  <c r="U179" i="13"/>
  <c r="T179" i="13"/>
  <c r="S179" i="13"/>
  <c r="R179" i="13"/>
  <c r="Q179" i="13"/>
  <c r="P179" i="13"/>
  <c r="O179" i="13"/>
  <c r="N179" i="13"/>
  <c r="U178" i="13"/>
  <c r="T178" i="13"/>
  <c r="S178" i="13"/>
  <c r="R178" i="13"/>
  <c r="Q178" i="13"/>
  <c r="P178" i="13"/>
  <c r="O178" i="13"/>
  <c r="N178" i="13"/>
  <c r="U177" i="13"/>
  <c r="T177" i="13"/>
  <c r="S177" i="13"/>
  <c r="R177" i="13"/>
  <c r="Q177" i="13"/>
  <c r="P177" i="13"/>
  <c r="O177" i="13"/>
  <c r="N177" i="13"/>
  <c r="U176" i="13"/>
  <c r="T176" i="13"/>
  <c r="S176" i="13"/>
  <c r="R176" i="13"/>
  <c r="Q176" i="13"/>
  <c r="P176" i="13"/>
  <c r="O176" i="13"/>
  <c r="N176" i="13"/>
  <c r="U175" i="13"/>
  <c r="T175" i="13"/>
  <c r="S175" i="13"/>
  <c r="R175" i="13"/>
  <c r="Q175" i="13"/>
  <c r="P175" i="13"/>
  <c r="O175" i="13"/>
  <c r="N175" i="13"/>
  <c r="U174" i="13"/>
  <c r="T174" i="13"/>
  <c r="S174" i="13"/>
  <c r="R174" i="13"/>
  <c r="Q174" i="13"/>
  <c r="P174" i="13"/>
  <c r="O174" i="13"/>
  <c r="N174" i="13"/>
  <c r="AF44" i="13"/>
  <c r="U173" i="13"/>
  <c r="T173" i="13"/>
  <c r="S173" i="13"/>
  <c r="R173" i="13"/>
  <c r="Q173" i="13"/>
  <c r="P173" i="13"/>
  <c r="O173" i="13"/>
  <c r="N173" i="13"/>
  <c r="X43" i="13"/>
  <c r="X92" i="13" s="1"/>
  <c r="U172" i="13"/>
  <c r="T172" i="13"/>
  <c r="S172" i="13"/>
  <c r="R172" i="13"/>
  <c r="Q172" i="13"/>
  <c r="P172" i="13"/>
  <c r="O172" i="13"/>
  <c r="N172" i="13"/>
  <c r="U171" i="13"/>
  <c r="T171" i="13"/>
  <c r="S171" i="13"/>
  <c r="R171" i="13"/>
  <c r="Q171" i="13"/>
  <c r="P171" i="13"/>
  <c r="O171" i="13"/>
  <c r="N171" i="13"/>
  <c r="U170" i="13"/>
  <c r="T170" i="13"/>
  <c r="S170" i="13"/>
  <c r="R170" i="13"/>
  <c r="Q170" i="13"/>
  <c r="P170" i="13"/>
  <c r="O170" i="13"/>
  <c r="N170" i="13"/>
  <c r="U169" i="13"/>
  <c r="T169" i="13"/>
  <c r="S169" i="13"/>
  <c r="R169" i="13"/>
  <c r="Q169" i="13"/>
  <c r="P169" i="13"/>
  <c r="O169" i="13"/>
  <c r="N169" i="13"/>
  <c r="U168" i="13"/>
  <c r="T168" i="13"/>
  <c r="S168" i="13"/>
  <c r="R168" i="13"/>
  <c r="Q168" i="13"/>
  <c r="P168" i="13"/>
  <c r="O168" i="13"/>
  <c r="N168" i="13"/>
  <c r="U167" i="13"/>
  <c r="T167" i="13"/>
  <c r="S167" i="13"/>
  <c r="R167" i="13"/>
  <c r="Q167" i="13"/>
  <c r="P167" i="13"/>
  <c r="O167" i="13"/>
  <c r="N167" i="13"/>
  <c r="U166" i="13"/>
  <c r="T166" i="13"/>
  <c r="S166" i="13"/>
  <c r="R166" i="13"/>
  <c r="Q166" i="13"/>
  <c r="P166" i="13"/>
  <c r="O166" i="13"/>
  <c r="N166" i="13"/>
  <c r="U165" i="13"/>
  <c r="T165" i="13"/>
  <c r="S165" i="13"/>
  <c r="R165" i="13"/>
  <c r="Q165" i="13"/>
  <c r="P165" i="13"/>
  <c r="O165" i="13"/>
  <c r="N165" i="13"/>
  <c r="U164" i="13"/>
  <c r="T164" i="13"/>
  <c r="S164" i="13"/>
  <c r="R164" i="13"/>
  <c r="Q164" i="13"/>
  <c r="P164" i="13"/>
  <c r="O164" i="13"/>
  <c r="N164" i="13"/>
  <c r="U163" i="13"/>
  <c r="T163" i="13"/>
  <c r="S163" i="13"/>
  <c r="R163" i="13"/>
  <c r="Q163" i="13"/>
  <c r="P163" i="13"/>
  <c r="O163" i="13"/>
  <c r="N163" i="13"/>
  <c r="U162" i="13"/>
  <c r="T162" i="13"/>
  <c r="S162" i="13"/>
  <c r="R162" i="13"/>
  <c r="Q162" i="13"/>
  <c r="P162" i="13"/>
  <c r="O162" i="13"/>
  <c r="N162" i="13"/>
  <c r="U161" i="13"/>
  <c r="T161" i="13"/>
  <c r="S161" i="13"/>
  <c r="R161" i="13"/>
  <c r="Q161" i="13"/>
  <c r="P161" i="13"/>
  <c r="O161" i="13"/>
  <c r="N161" i="13"/>
  <c r="U160" i="13"/>
  <c r="T160" i="13"/>
  <c r="S160" i="13"/>
  <c r="R160" i="13"/>
  <c r="Q160" i="13"/>
  <c r="P160" i="13"/>
  <c r="O160" i="13"/>
  <c r="N160" i="13"/>
  <c r="Z38" i="13"/>
  <c r="Z87" i="13" s="1"/>
  <c r="U159" i="13"/>
  <c r="T159" i="13"/>
  <c r="S159" i="13"/>
  <c r="R159" i="13"/>
  <c r="Q159" i="13"/>
  <c r="P159" i="13"/>
  <c r="O159" i="13"/>
  <c r="N159" i="13"/>
  <c r="U158" i="13"/>
  <c r="T158" i="13"/>
  <c r="S158" i="13"/>
  <c r="R158" i="13"/>
  <c r="Q158" i="13"/>
  <c r="P158" i="13"/>
  <c r="O158" i="13"/>
  <c r="N158" i="13"/>
  <c r="U157" i="13"/>
  <c r="T157" i="13"/>
  <c r="S157" i="13"/>
  <c r="R157" i="13"/>
  <c r="Q157" i="13"/>
  <c r="P157" i="13"/>
  <c r="O157" i="13"/>
  <c r="N157" i="13"/>
  <c r="U156" i="13"/>
  <c r="T156" i="13"/>
  <c r="S156" i="13"/>
  <c r="R156" i="13"/>
  <c r="Q156" i="13"/>
  <c r="P156" i="13"/>
  <c r="O156" i="13"/>
  <c r="N156" i="13"/>
  <c r="U155" i="13"/>
  <c r="T155" i="13"/>
  <c r="S155" i="13"/>
  <c r="R155" i="13"/>
  <c r="Q155" i="13"/>
  <c r="P155" i="13"/>
  <c r="O155" i="13"/>
  <c r="N155" i="13"/>
  <c r="U154" i="13"/>
  <c r="T154" i="13"/>
  <c r="S154" i="13"/>
  <c r="R154" i="13"/>
  <c r="Q154" i="13"/>
  <c r="P154" i="13"/>
  <c r="P153" i="13" s="1"/>
  <c r="O154" i="13"/>
  <c r="N154" i="13"/>
  <c r="U149" i="13"/>
  <c r="T149" i="13"/>
  <c r="S149" i="13"/>
  <c r="R149" i="13"/>
  <c r="Q149" i="13"/>
  <c r="P149" i="13"/>
  <c r="O149" i="13"/>
  <c r="N149" i="13"/>
  <c r="U148" i="13"/>
  <c r="T148" i="13"/>
  <c r="S148" i="13"/>
  <c r="R148" i="13"/>
  <c r="Q148" i="13"/>
  <c r="P148" i="13"/>
  <c r="O148" i="13"/>
  <c r="N148" i="13"/>
  <c r="U147" i="13"/>
  <c r="T147" i="13"/>
  <c r="S147" i="13"/>
  <c r="R147" i="13"/>
  <c r="Q147" i="13"/>
  <c r="P147" i="13"/>
  <c r="O147" i="13"/>
  <c r="N147" i="13"/>
  <c r="U146" i="13"/>
  <c r="T146" i="13"/>
  <c r="S146" i="13"/>
  <c r="R146" i="13"/>
  <c r="Q146" i="13"/>
  <c r="P146" i="13"/>
  <c r="O146" i="13"/>
  <c r="N146" i="13"/>
  <c r="U145" i="13"/>
  <c r="T145" i="13"/>
  <c r="S145" i="13"/>
  <c r="R145" i="13"/>
  <c r="Q145" i="13"/>
  <c r="P145" i="13"/>
  <c r="O145" i="13"/>
  <c r="N145" i="13"/>
  <c r="U144" i="13"/>
  <c r="T144" i="13"/>
  <c r="S144" i="13"/>
  <c r="R144" i="13"/>
  <c r="Q144" i="13"/>
  <c r="P144" i="13"/>
  <c r="O144" i="13"/>
  <c r="N144" i="13"/>
  <c r="AB143" i="13"/>
  <c r="U143" i="13"/>
  <c r="T143" i="13"/>
  <c r="S143" i="13"/>
  <c r="R143" i="13"/>
  <c r="Q143" i="13"/>
  <c r="P143" i="13"/>
  <c r="O143" i="13"/>
  <c r="N143" i="13"/>
  <c r="U142" i="13"/>
  <c r="T142" i="13"/>
  <c r="S142" i="13"/>
  <c r="R142" i="13"/>
  <c r="Q142" i="13"/>
  <c r="P142" i="13"/>
  <c r="O142" i="13"/>
  <c r="N142" i="13"/>
  <c r="U141" i="13"/>
  <c r="T141" i="13"/>
  <c r="S141" i="13"/>
  <c r="R141" i="13"/>
  <c r="Q141" i="13"/>
  <c r="P141" i="13"/>
  <c r="O141" i="13"/>
  <c r="N141" i="13"/>
  <c r="U140" i="13"/>
  <c r="T140" i="13"/>
  <c r="S140" i="13"/>
  <c r="R140" i="13"/>
  <c r="Q140" i="13"/>
  <c r="P140" i="13"/>
  <c r="O140" i="13"/>
  <c r="N140" i="13"/>
  <c r="U139" i="13"/>
  <c r="T139" i="13"/>
  <c r="S139" i="13"/>
  <c r="S138" i="13" s="1"/>
  <c r="R139" i="13"/>
  <c r="R138" i="13" s="1"/>
  <c r="Q139" i="13"/>
  <c r="P139" i="13"/>
  <c r="O139" i="13"/>
  <c r="N139" i="13"/>
  <c r="U138" i="13"/>
  <c r="T138" i="13"/>
  <c r="Q138" i="13"/>
  <c r="P138" i="13"/>
  <c r="O138" i="13"/>
  <c r="N138" i="13"/>
  <c r="U137" i="13"/>
  <c r="T137" i="13"/>
  <c r="S137" i="13"/>
  <c r="R137" i="13"/>
  <c r="Q137" i="13"/>
  <c r="P137" i="13"/>
  <c r="O137" i="13"/>
  <c r="N137" i="13"/>
  <c r="U136" i="13"/>
  <c r="T136" i="13"/>
  <c r="S136" i="13"/>
  <c r="R136" i="13"/>
  <c r="Q136" i="13"/>
  <c r="P136" i="13"/>
  <c r="O136" i="13"/>
  <c r="N136" i="13"/>
  <c r="U135" i="13"/>
  <c r="T135" i="13"/>
  <c r="S135" i="13"/>
  <c r="R135" i="13"/>
  <c r="Q135" i="13"/>
  <c r="P135" i="13"/>
  <c r="O135" i="13"/>
  <c r="N135" i="13"/>
  <c r="U134" i="13"/>
  <c r="T134" i="13"/>
  <c r="S134" i="13"/>
  <c r="R134" i="13"/>
  <c r="Q134" i="13"/>
  <c r="P134" i="13"/>
  <c r="O134" i="13"/>
  <c r="N134" i="13"/>
  <c r="U133" i="13"/>
  <c r="T133" i="13"/>
  <c r="S133" i="13"/>
  <c r="R133" i="13"/>
  <c r="Q133" i="13"/>
  <c r="P133" i="13"/>
  <c r="O133" i="13"/>
  <c r="N133" i="13"/>
  <c r="U132" i="13"/>
  <c r="T132" i="13"/>
  <c r="S132" i="13"/>
  <c r="R132" i="13"/>
  <c r="Q132" i="13"/>
  <c r="P132" i="13"/>
  <c r="O132" i="13"/>
  <c r="N132" i="13"/>
  <c r="U131" i="13"/>
  <c r="T131" i="13"/>
  <c r="S131" i="13"/>
  <c r="R131" i="13"/>
  <c r="Q131" i="13"/>
  <c r="P131" i="13"/>
  <c r="O131" i="13"/>
  <c r="N131" i="13"/>
  <c r="U130" i="13"/>
  <c r="T130" i="13"/>
  <c r="S130" i="13"/>
  <c r="R130" i="13"/>
  <c r="Q130" i="13"/>
  <c r="P130" i="13"/>
  <c r="O130" i="13"/>
  <c r="N130" i="13"/>
  <c r="U129" i="13"/>
  <c r="T129" i="13"/>
  <c r="S129" i="13"/>
  <c r="R129" i="13"/>
  <c r="Q129" i="13"/>
  <c r="P129" i="13"/>
  <c r="O129" i="13"/>
  <c r="N129" i="13"/>
  <c r="U128" i="13"/>
  <c r="T128" i="13"/>
  <c r="S128" i="13"/>
  <c r="R128" i="13"/>
  <c r="Q128" i="13"/>
  <c r="P128" i="13"/>
  <c r="O128" i="13"/>
  <c r="N128" i="13"/>
  <c r="U127" i="13"/>
  <c r="T127" i="13"/>
  <c r="S127" i="13"/>
  <c r="R127" i="13"/>
  <c r="Q127" i="13"/>
  <c r="P127" i="13"/>
  <c r="O127" i="13"/>
  <c r="N127" i="13"/>
  <c r="Y32" i="13"/>
  <c r="Y81" i="13" s="1"/>
  <c r="U126" i="13"/>
  <c r="T126" i="13"/>
  <c r="S126" i="13"/>
  <c r="R126" i="13"/>
  <c r="Q126" i="13"/>
  <c r="P126" i="13"/>
  <c r="O126" i="13"/>
  <c r="N126" i="13"/>
  <c r="U125" i="13"/>
  <c r="T125" i="13"/>
  <c r="S125" i="13"/>
  <c r="R125" i="13"/>
  <c r="Q125" i="13"/>
  <c r="P125" i="13"/>
  <c r="O125" i="13"/>
  <c r="N125" i="13"/>
  <c r="U124" i="13"/>
  <c r="T124" i="13"/>
  <c r="S124" i="13"/>
  <c r="R124" i="13"/>
  <c r="Q124" i="13"/>
  <c r="P124" i="13"/>
  <c r="O124" i="13"/>
  <c r="N124" i="13"/>
  <c r="U123" i="13"/>
  <c r="T123" i="13"/>
  <c r="S123" i="13"/>
  <c r="R123" i="13"/>
  <c r="Q123" i="13"/>
  <c r="P123" i="13"/>
  <c r="O123" i="13"/>
  <c r="N123" i="13"/>
  <c r="U122" i="13"/>
  <c r="T122" i="13"/>
  <c r="S122" i="13"/>
  <c r="R122" i="13"/>
  <c r="Q122" i="13"/>
  <c r="P122" i="13"/>
  <c r="O122" i="13"/>
  <c r="N122" i="13"/>
  <c r="U121" i="13"/>
  <c r="T121" i="13"/>
  <c r="S121" i="13"/>
  <c r="R121" i="13"/>
  <c r="Q121" i="13"/>
  <c r="P121" i="13"/>
  <c r="O121" i="13"/>
  <c r="N121" i="13"/>
  <c r="AA31" i="13"/>
  <c r="AA80" i="13" s="1"/>
  <c r="U120" i="13"/>
  <c r="T120" i="13"/>
  <c r="S120" i="13"/>
  <c r="R120" i="13"/>
  <c r="Q120" i="13"/>
  <c r="P120" i="13"/>
  <c r="O120" i="13"/>
  <c r="N120" i="13"/>
  <c r="Z119" i="13"/>
  <c r="U119" i="13"/>
  <c r="T119" i="13"/>
  <c r="S119" i="13"/>
  <c r="R119" i="13"/>
  <c r="Q119" i="13"/>
  <c r="P119" i="13"/>
  <c r="O119" i="13"/>
  <c r="N119" i="13"/>
  <c r="U118" i="13"/>
  <c r="T118" i="13"/>
  <c r="S118" i="13"/>
  <c r="R118" i="13"/>
  <c r="Q118" i="13"/>
  <c r="P118" i="13"/>
  <c r="O118" i="13"/>
  <c r="N118" i="13"/>
  <c r="U117" i="13"/>
  <c r="T117" i="13"/>
  <c r="S117" i="13"/>
  <c r="R117" i="13"/>
  <c r="Q117" i="13"/>
  <c r="P117" i="13"/>
  <c r="O117" i="13"/>
  <c r="N117" i="13"/>
  <c r="U116" i="13"/>
  <c r="T116" i="13"/>
  <c r="S116" i="13"/>
  <c r="R116" i="13"/>
  <c r="Q116" i="13"/>
  <c r="P116" i="13"/>
  <c r="O116" i="13"/>
  <c r="N116" i="13"/>
  <c r="U115" i="13"/>
  <c r="T115" i="13"/>
  <c r="S115" i="13"/>
  <c r="R115" i="13"/>
  <c r="Q115" i="13"/>
  <c r="P115" i="13"/>
  <c r="O115" i="13"/>
  <c r="N115" i="13"/>
  <c r="U114" i="13"/>
  <c r="T114" i="13"/>
  <c r="S114" i="13"/>
  <c r="R114" i="13"/>
  <c r="Q114" i="13"/>
  <c r="P114" i="13"/>
  <c r="O114" i="13"/>
  <c r="N114" i="13"/>
  <c r="U113" i="13"/>
  <c r="T113" i="13"/>
  <c r="S113" i="13"/>
  <c r="R113" i="13"/>
  <c r="Q113" i="13"/>
  <c r="P113" i="13"/>
  <c r="O113" i="13"/>
  <c r="N113" i="13"/>
  <c r="U112" i="13"/>
  <c r="T112" i="13"/>
  <c r="S112" i="13"/>
  <c r="R112" i="13"/>
  <c r="Q112" i="13"/>
  <c r="P112" i="13"/>
  <c r="O112" i="13"/>
  <c r="N112" i="13"/>
  <c r="U111" i="13"/>
  <c r="T111" i="13"/>
  <c r="S111" i="13"/>
  <c r="R111" i="13"/>
  <c r="Q111" i="13"/>
  <c r="P111" i="13"/>
  <c r="O111" i="13"/>
  <c r="N111" i="13"/>
  <c r="U110" i="13"/>
  <c r="T110" i="13"/>
  <c r="S110" i="13"/>
  <c r="R110" i="13"/>
  <c r="Q110" i="13"/>
  <c r="P110" i="13"/>
  <c r="O110" i="13"/>
  <c r="N110" i="13"/>
  <c r="U109" i="13"/>
  <c r="T109" i="13"/>
  <c r="S109" i="13"/>
  <c r="R109" i="13"/>
  <c r="Q109" i="13"/>
  <c r="P109" i="13"/>
  <c r="O109" i="13"/>
  <c r="N109" i="13"/>
  <c r="U108" i="13"/>
  <c r="T108" i="13"/>
  <c r="S108" i="13"/>
  <c r="R108" i="13"/>
  <c r="Q108" i="13"/>
  <c r="P108" i="13"/>
  <c r="O108" i="13"/>
  <c r="N108" i="13"/>
  <c r="U107" i="13"/>
  <c r="T107" i="13"/>
  <c r="S107" i="13"/>
  <c r="R107" i="13"/>
  <c r="Q107" i="13"/>
  <c r="P107" i="13"/>
  <c r="O107" i="13"/>
  <c r="N107" i="13"/>
  <c r="U106" i="13"/>
  <c r="T106" i="13"/>
  <c r="S106" i="13"/>
  <c r="R106" i="13"/>
  <c r="Q106" i="13"/>
  <c r="P106" i="13"/>
  <c r="O106" i="13"/>
  <c r="N106" i="13"/>
  <c r="U105" i="13"/>
  <c r="T105" i="13"/>
  <c r="S105" i="13"/>
  <c r="R105" i="13"/>
  <c r="Q105" i="13"/>
  <c r="P105" i="13"/>
  <c r="O105" i="13"/>
  <c r="N105" i="13"/>
  <c r="U104" i="13"/>
  <c r="T104" i="13"/>
  <c r="S104" i="13"/>
  <c r="R104" i="13"/>
  <c r="Q104" i="13"/>
  <c r="P104" i="13"/>
  <c r="O104" i="13"/>
  <c r="N104" i="13"/>
  <c r="U103" i="13"/>
  <c r="T103" i="13"/>
  <c r="S103" i="13"/>
  <c r="R103" i="13"/>
  <c r="Q103" i="13"/>
  <c r="P103" i="13"/>
  <c r="O103" i="13"/>
  <c r="N103" i="13"/>
  <c r="U102" i="13"/>
  <c r="T102" i="13"/>
  <c r="S102" i="13"/>
  <c r="R102" i="13"/>
  <c r="Q102" i="13"/>
  <c r="P102" i="13"/>
  <c r="O102" i="13"/>
  <c r="N102" i="13"/>
  <c r="U101" i="13"/>
  <c r="T101" i="13"/>
  <c r="S101" i="13"/>
  <c r="R101" i="13"/>
  <c r="Q101" i="13"/>
  <c r="P101" i="13"/>
  <c r="O101" i="13"/>
  <c r="N101" i="13"/>
  <c r="U100" i="13"/>
  <c r="T100" i="13"/>
  <c r="S100" i="13"/>
  <c r="R100" i="13"/>
  <c r="Q100" i="13"/>
  <c r="P100" i="13"/>
  <c r="O100" i="13"/>
  <c r="N100" i="13"/>
  <c r="U99" i="13"/>
  <c r="T99" i="13"/>
  <c r="S99" i="13"/>
  <c r="R99" i="13"/>
  <c r="Q99" i="13"/>
  <c r="P99" i="13"/>
  <c r="O99" i="13"/>
  <c r="O98" i="13" s="1"/>
  <c r="N99" i="13"/>
  <c r="BD98" i="13"/>
  <c r="Z153" i="13" s="1"/>
  <c r="AF98" i="13"/>
  <c r="AF150" i="13" s="1"/>
  <c r="S98" i="13"/>
  <c r="R98" i="13"/>
  <c r="AY97" i="13"/>
  <c r="AK97" i="13"/>
  <c r="BB96" i="13"/>
  <c r="AK96" i="13"/>
  <c r="BH95" i="13"/>
  <c r="AC94" i="13"/>
  <c r="U94" i="13"/>
  <c r="T94" i="13"/>
  <c r="S94" i="13"/>
  <c r="R94" i="13"/>
  <c r="Q94" i="13"/>
  <c r="P94" i="13"/>
  <c r="O94" i="13"/>
  <c r="N94" i="13"/>
  <c r="AL93" i="13"/>
  <c r="U93" i="13"/>
  <c r="T93" i="13"/>
  <c r="S93" i="13"/>
  <c r="R93" i="13"/>
  <c r="Q93" i="13"/>
  <c r="P93" i="13"/>
  <c r="O93" i="13"/>
  <c r="N93" i="13"/>
  <c r="BI92" i="13"/>
  <c r="U92" i="13"/>
  <c r="T92" i="13"/>
  <c r="S92" i="13"/>
  <c r="R92" i="13"/>
  <c r="Q92" i="13"/>
  <c r="P92" i="13"/>
  <c r="O92" i="13"/>
  <c r="N92" i="13"/>
  <c r="AM91" i="13"/>
  <c r="U91" i="13"/>
  <c r="T91" i="13"/>
  <c r="S91" i="13"/>
  <c r="R91" i="13"/>
  <c r="Q91" i="13"/>
  <c r="P91" i="13"/>
  <c r="O91" i="13"/>
  <c r="N91" i="13"/>
  <c r="U90" i="13"/>
  <c r="T90" i="13"/>
  <c r="S90" i="13"/>
  <c r="R90" i="13"/>
  <c r="Q90" i="13"/>
  <c r="P90" i="13"/>
  <c r="O90" i="13"/>
  <c r="N90" i="13"/>
  <c r="AF89" i="13"/>
  <c r="U89" i="13"/>
  <c r="T89" i="13"/>
  <c r="S89" i="13"/>
  <c r="R89" i="13"/>
  <c r="Q89" i="13"/>
  <c r="P89" i="13"/>
  <c r="O89" i="13"/>
  <c r="N89" i="13"/>
  <c r="AI88" i="13"/>
  <c r="U88" i="13"/>
  <c r="T88" i="13"/>
  <c r="S88" i="13"/>
  <c r="R88" i="13"/>
  <c r="Q88" i="13"/>
  <c r="P88" i="13"/>
  <c r="O88" i="13"/>
  <c r="N88" i="13"/>
  <c r="AD87" i="13"/>
  <c r="U87" i="13"/>
  <c r="T87" i="13"/>
  <c r="S87" i="13"/>
  <c r="R87" i="13"/>
  <c r="Q87" i="13"/>
  <c r="P87" i="13"/>
  <c r="O87" i="13"/>
  <c r="N87" i="13"/>
  <c r="Z86" i="13"/>
  <c r="U86" i="13"/>
  <c r="T86" i="13"/>
  <c r="S86" i="13"/>
  <c r="R86" i="13"/>
  <c r="Q86" i="13"/>
  <c r="P86" i="13"/>
  <c r="O86" i="13"/>
  <c r="N86" i="13"/>
  <c r="Z85" i="13"/>
  <c r="Z142" i="13" s="1"/>
  <c r="U85" i="13"/>
  <c r="T85" i="13"/>
  <c r="S85" i="13"/>
  <c r="R85" i="13"/>
  <c r="Q85" i="13"/>
  <c r="P85" i="13"/>
  <c r="O85" i="13"/>
  <c r="N85" i="13"/>
  <c r="AA23" i="13"/>
  <c r="AA72" i="13" s="1"/>
  <c r="AD84" i="13"/>
  <c r="U84" i="13"/>
  <c r="T84" i="13"/>
  <c r="S84" i="13"/>
  <c r="R84" i="13"/>
  <c r="Q84" i="13"/>
  <c r="P84" i="13"/>
  <c r="O84" i="13"/>
  <c r="N84" i="13"/>
  <c r="AB22" i="13"/>
  <c r="AB71" i="13" s="1"/>
  <c r="AI83" i="13"/>
  <c r="U83" i="13"/>
  <c r="T83" i="13"/>
  <c r="S83" i="13"/>
  <c r="R83" i="13"/>
  <c r="Q83" i="13"/>
  <c r="P83" i="13"/>
  <c r="O83" i="13"/>
  <c r="N83" i="13"/>
  <c r="BC82" i="13"/>
  <c r="Y137" i="13" s="1"/>
  <c r="U82" i="13"/>
  <c r="T82" i="13"/>
  <c r="T81" i="13" s="1"/>
  <c r="S82" i="13"/>
  <c r="S81" i="13" s="1"/>
  <c r="R82" i="13"/>
  <c r="R81" i="13" s="1"/>
  <c r="Q82" i="13"/>
  <c r="Q81" i="13" s="1"/>
  <c r="P82" i="13"/>
  <c r="P81" i="13" s="1"/>
  <c r="O82" i="13"/>
  <c r="O81" i="13" s="1"/>
  <c r="N82" i="13"/>
  <c r="AC81" i="13"/>
  <c r="U81" i="13"/>
  <c r="N81" i="13"/>
  <c r="AV80" i="13"/>
  <c r="U80" i="13"/>
  <c r="T80" i="13"/>
  <c r="S80" i="13"/>
  <c r="R80" i="13"/>
  <c r="Q80" i="13"/>
  <c r="P80" i="13"/>
  <c r="O80" i="13"/>
  <c r="N80" i="13"/>
  <c r="AD79" i="13"/>
  <c r="U79" i="13"/>
  <c r="T79" i="13"/>
  <c r="S79" i="13"/>
  <c r="R79" i="13"/>
  <c r="Q79" i="13"/>
  <c r="P79" i="13"/>
  <c r="O79" i="13"/>
  <c r="N79" i="13"/>
  <c r="AM78" i="13"/>
  <c r="U78" i="13"/>
  <c r="T78" i="13"/>
  <c r="S78" i="13"/>
  <c r="R78" i="13"/>
  <c r="Q78" i="13"/>
  <c r="P78" i="13"/>
  <c r="O78" i="13"/>
  <c r="N78" i="13"/>
  <c r="BI77" i="13"/>
  <c r="AB77" i="13"/>
  <c r="U77" i="13"/>
  <c r="T77" i="13"/>
  <c r="S77" i="13"/>
  <c r="R77" i="13"/>
  <c r="Q77" i="13"/>
  <c r="P77" i="13"/>
  <c r="O77" i="13"/>
  <c r="N77" i="13"/>
  <c r="AU76" i="13"/>
  <c r="U76" i="13"/>
  <c r="T76" i="13"/>
  <c r="S76" i="13"/>
  <c r="R76" i="13"/>
  <c r="Q76" i="13"/>
  <c r="P76" i="13"/>
  <c r="O76" i="13"/>
  <c r="N76" i="13"/>
  <c r="AI75" i="13"/>
  <c r="Y127" i="13" s="1"/>
  <c r="U75" i="13"/>
  <c r="T75" i="13"/>
  <c r="S75" i="13"/>
  <c r="R75" i="13"/>
  <c r="Q75" i="13"/>
  <c r="P75" i="13"/>
  <c r="O75" i="13"/>
  <c r="N75" i="13"/>
  <c r="BD74" i="13"/>
  <c r="AB74" i="13"/>
  <c r="U74" i="13"/>
  <c r="T74" i="13"/>
  <c r="S74" i="13"/>
  <c r="R74" i="13"/>
  <c r="Q74" i="13"/>
  <c r="P74" i="13"/>
  <c r="O74" i="13"/>
  <c r="N74" i="13"/>
  <c r="AW73" i="13"/>
  <c r="X73" i="13"/>
  <c r="U73" i="13"/>
  <c r="T73" i="13"/>
  <c r="S73" i="13"/>
  <c r="R73" i="13"/>
  <c r="Q73" i="13"/>
  <c r="P73" i="13"/>
  <c r="O73" i="13"/>
  <c r="N73" i="13"/>
  <c r="AR72" i="13"/>
  <c r="U72" i="13"/>
  <c r="T72" i="13"/>
  <c r="S72" i="13"/>
  <c r="R72" i="13"/>
  <c r="Q72" i="13"/>
  <c r="P72" i="13"/>
  <c r="O72" i="13"/>
  <c r="N72" i="13"/>
  <c r="AM71" i="13"/>
  <c r="U71" i="13"/>
  <c r="T71" i="13"/>
  <c r="S71" i="13"/>
  <c r="R71" i="13"/>
  <c r="Q71" i="13"/>
  <c r="P71" i="13"/>
  <c r="O71" i="13"/>
  <c r="N71" i="13"/>
  <c r="BG70" i="13"/>
  <c r="AB70" i="13"/>
  <c r="U70" i="13"/>
  <c r="T70" i="13"/>
  <c r="S70" i="13"/>
  <c r="R70" i="13"/>
  <c r="Q70" i="13"/>
  <c r="P70" i="13"/>
  <c r="O70" i="13"/>
  <c r="N70" i="13"/>
  <c r="AX69" i="13"/>
  <c r="AD120" i="13" s="1"/>
  <c r="U69" i="13"/>
  <c r="T69" i="13"/>
  <c r="S69" i="13"/>
  <c r="R69" i="13"/>
  <c r="Q69" i="13"/>
  <c r="P69" i="13"/>
  <c r="O69" i="13"/>
  <c r="N69" i="13"/>
  <c r="AO68" i="13"/>
  <c r="U68" i="13"/>
  <c r="T68" i="13"/>
  <c r="S68" i="13"/>
  <c r="R68" i="13"/>
  <c r="Q68" i="13"/>
  <c r="P68" i="13"/>
  <c r="O68" i="13"/>
  <c r="N68" i="13"/>
  <c r="BH67" i="13"/>
  <c r="AJ67" i="13"/>
  <c r="U67" i="13"/>
  <c r="T67" i="13"/>
  <c r="S67" i="13"/>
  <c r="R67" i="13"/>
  <c r="Q67" i="13"/>
  <c r="P67" i="13"/>
  <c r="O67" i="13"/>
  <c r="N67" i="13"/>
  <c r="BC66" i="13"/>
  <c r="X66" i="13"/>
  <c r="U66" i="13"/>
  <c r="T66" i="13"/>
  <c r="S66" i="13"/>
  <c r="R66" i="13"/>
  <c r="Q66" i="13"/>
  <c r="P66" i="13"/>
  <c r="O66" i="13"/>
  <c r="N66" i="13"/>
  <c r="AS65" i="13"/>
  <c r="U65" i="13"/>
  <c r="T65" i="13"/>
  <c r="S65" i="13"/>
  <c r="R65" i="13"/>
  <c r="Q65" i="13"/>
  <c r="P65" i="13"/>
  <c r="O65" i="13"/>
  <c r="N65" i="13"/>
  <c r="AK64" i="13"/>
  <c r="AA111" i="13" s="1"/>
  <c r="U64" i="13"/>
  <c r="T64" i="13"/>
  <c r="S64" i="13"/>
  <c r="R64" i="13"/>
  <c r="Q64" i="13"/>
  <c r="P64" i="13"/>
  <c r="O64" i="13"/>
  <c r="N64" i="13"/>
  <c r="AF17" i="13"/>
  <c r="BE63" i="13"/>
  <c r="U63" i="13"/>
  <c r="T63" i="13"/>
  <c r="S63" i="13"/>
  <c r="R63" i="13"/>
  <c r="Q63" i="13"/>
  <c r="P63" i="13"/>
  <c r="O63" i="13"/>
  <c r="N63" i="13"/>
  <c r="AB62" i="13"/>
  <c r="U62" i="13"/>
  <c r="T62" i="13"/>
  <c r="S62" i="13"/>
  <c r="R62" i="13"/>
  <c r="Q62" i="13"/>
  <c r="P62" i="13"/>
  <c r="O62" i="13"/>
  <c r="N62" i="13"/>
  <c r="AW61" i="13"/>
  <c r="U61" i="13"/>
  <c r="T61" i="13"/>
  <c r="S61" i="13"/>
  <c r="R61" i="13"/>
  <c r="Q61" i="13"/>
  <c r="P61" i="13"/>
  <c r="O61" i="13"/>
  <c r="N61" i="13"/>
  <c r="AU60" i="13"/>
  <c r="U60" i="13"/>
  <c r="T60" i="13"/>
  <c r="S60" i="13"/>
  <c r="R60" i="13"/>
  <c r="Q60" i="13"/>
  <c r="P60" i="13"/>
  <c r="O60" i="13"/>
  <c r="N60" i="13"/>
  <c r="AV59" i="13"/>
  <c r="Y59" i="13"/>
  <c r="U59" i="13"/>
  <c r="T59" i="13"/>
  <c r="S59" i="13"/>
  <c r="R59" i="13"/>
  <c r="R58" i="13" s="1"/>
  <c r="Q59" i="13"/>
  <c r="P59" i="13"/>
  <c r="O59" i="13"/>
  <c r="O58" i="13" s="1"/>
  <c r="N59" i="13"/>
  <c r="N58" i="13" s="1"/>
  <c r="U58" i="13"/>
  <c r="T58" i="13"/>
  <c r="S58" i="13"/>
  <c r="Q58" i="13"/>
  <c r="P58" i="13"/>
  <c r="BC57" i="13"/>
  <c r="AD57" i="13"/>
  <c r="BB56" i="13"/>
  <c r="BC55" i="13"/>
  <c r="AH55" i="13"/>
  <c r="BF54" i="13"/>
  <c r="AK54" i="13"/>
  <c r="U54" i="13"/>
  <c r="T54" i="13"/>
  <c r="S54" i="13"/>
  <c r="R54" i="13"/>
  <c r="Q54" i="13"/>
  <c r="P54" i="13"/>
  <c r="O54" i="13"/>
  <c r="N54" i="13"/>
  <c r="AS53" i="13"/>
  <c r="Y104" i="13" s="1"/>
  <c r="X53" i="13"/>
  <c r="X102" i="13" s="1"/>
  <c r="U53" i="13"/>
  <c r="T53" i="13"/>
  <c r="S53" i="13"/>
  <c r="R53" i="13"/>
  <c r="Q53" i="13"/>
  <c r="P53" i="13"/>
  <c r="O53" i="13"/>
  <c r="N53" i="13"/>
  <c r="U52" i="13"/>
  <c r="T52" i="13"/>
  <c r="S52" i="13"/>
  <c r="R52" i="13"/>
  <c r="Q52" i="13"/>
  <c r="P52" i="13"/>
  <c r="O52" i="13"/>
  <c r="N52" i="13"/>
  <c r="AC8" i="13"/>
  <c r="AC57" i="13" s="1"/>
  <c r="U51" i="13"/>
  <c r="T51" i="13"/>
  <c r="S51" i="13"/>
  <c r="R51" i="13"/>
  <c r="Q51" i="13"/>
  <c r="P51" i="13"/>
  <c r="O51" i="13"/>
  <c r="N51" i="13"/>
  <c r="U50" i="13"/>
  <c r="T50" i="13"/>
  <c r="S50" i="13"/>
  <c r="R50" i="13"/>
  <c r="Q50" i="13"/>
  <c r="P50" i="13"/>
  <c r="O50" i="13"/>
  <c r="N50" i="13"/>
  <c r="BJ49" i="13"/>
  <c r="AA205" i="13" s="1"/>
  <c r="AH205" i="13" s="1"/>
  <c r="AO205" i="13" s="1"/>
  <c r="BI49" i="13"/>
  <c r="BI98" i="13" s="1"/>
  <c r="AE153" i="13" s="1"/>
  <c r="BH49" i="13"/>
  <c r="BH98" i="13" s="1"/>
  <c r="AD153" i="13" s="1"/>
  <c r="BG49" i="13"/>
  <c r="BG98" i="13" s="1"/>
  <c r="AC153" i="13" s="1"/>
  <c r="BF49" i="13"/>
  <c r="BF98" i="13" s="1"/>
  <c r="AB153" i="13" s="1"/>
  <c r="BE49" i="13"/>
  <c r="BE98" i="13" s="1"/>
  <c r="AA153" i="13" s="1"/>
  <c r="BD49" i="13"/>
  <c r="BC49" i="13"/>
  <c r="BC98" i="13" s="1"/>
  <c r="Y153" i="13" s="1"/>
  <c r="BB49" i="13"/>
  <c r="BB98" i="13" s="1"/>
  <c r="X153" i="13" s="1"/>
  <c r="AZ49" i="13"/>
  <c r="AY49" i="13"/>
  <c r="AY98" i="13" s="1"/>
  <c r="AE152" i="13" s="1"/>
  <c r="AX49" i="13"/>
  <c r="AX98" i="13" s="1"/>
  <c r="AD152" i="13" s="1"/>
  <c r="AW49" i="13"/>
  <c r="AW98" i="13" s="1"/>
  <c r="AC152" i="13" s="1"/>
  <c r="AV49" i="13"/>
  <c r="AV98" i="13" s="1"/>
  <c r="AB152" i="13" s="1"/>
  <c r="AU49" i="13"/>
  <c r="AU98" i="13" s="1"/>
  <c r="AA152" i="13" s="1"/>
  <c r="AT49" i="13"/>
  <c r="AT98" i="13" s="1"/>
  <c r="Z152" i="13" s="1"/>
  <c r="AS49" i="13"/>
  <c r="AS98" i="13" s="1"/>
  <c r="Y152" i="13" s="1"/>
  <c r="AR49" i="13"/>
  <c r="AR98" i="13" s="1"/>
  <c r="X152" i="13" s="1"/>
  <c r="AP49" i="13"/>
  <c r="AO49" i="13"/>
  <c r="AO98" i="13" s="1"/>
  <c r="AE151" i="13" s="1"/>
  <c r="AN49" i="13"/>
  <c r="AN98" i="13" s="1"/>
  <c r="AD151" i="13" s="1"/>
  <c r="AM49" i="13"/>
  <c r="AM98" i="13" s="1"/>
  <c r="AC151" i="13" s="1"/>
  <c r="AL49" i="13"/>
  <c r="AL98" i="13" s="1"/>
  <c r="AB151" i="13" s="1"/>
  <c r="AK49" i="13"/>
  <c r="AK98" i="13" s="1"/>
  <c r="AA151" i="13" s="1"/>
  <c r="AJ49" i="13"/>
  <c r="AJ98" i="13" s="1"/>
  <c r="Z151" i="13" s="1"/>
  <c r="AI49" i="13"/>
  <c r="AI98" i="13" s="1"/>
  <c r="Y151" i="13" s="1"/>
  <c r="AH49" i="13"/>
  <c r="AH98" i="13" s="1"/>
  <c r="X151" i="13" s="1"/>
  <c r="AF49" i="13"/>
  <c r="AE49" i="13"/>
  <c r="AE98" i="13" s="1"/>
  <c r="AE150" i="13" s="1"/>
  <c r="AD49" i="13"/>
  <c r="AD98" i="13" s="1"/>
  <c r="AD150" i="13" s="1"/>
  <c r="AC49" i="13"/>
  <c r="AC98" i="13" s="1"/>
  <c r="AC150" i="13" s="1"/>
  <c r="AB49" i="13"/>
  <c r="AB98" i="13" s="1"/>
  <c r="AB150" i="13" s="1"/>
  <c r="AA49" i="13"/>
  <c r="AA98" i="13" s="1"/>
  <c r="AA150" i="13" s="1"/>
  <c r="Z49" i="13"/>
  <c r="Z98" i="13" s="1"/>
  <c r="Z150" i="13" s="1"/>
  <c r="Y49" i="13"/>
  <c r="Y98" i="13" s="1"/>
  <c r="Y150" i="13" s="1"/>
  <c r="X49" i="13"/>
  <c r="X98" i="13" s="1"/>
  <c r="X150" i="13" s="1"/>
  <c r="U49" i="13"/>
  <c r="T49" i="13"/>
  <c r="S49" i="13"/>
  <c r="R49" i="13"/>
  <c r="Q49" i="13"/>
  <c r="P49" i="13"/>
  <c r="O49" i="13"/>
  <c r="N49" i="13"/>
  <c r="BJ48" i="13"/>
  <c r="AA204" i="13" s="1"/>
  <c r="BI48" i="13"/>
  <c r="BI97" i="13" s="1"/>
  <c r="BH48" i="13"/>
  <c r="BH97" i="13" s="1"/>
  <c r="BG48" i="13"/>
  <c r="BG97" i="13" s="1"/>
  <c r="BF48" i="13"/>
  <c r="BF97" i="13" s="1"/>
  <c r="BE48" i="13"/>
  <c r="BE97" i="13" s="1"/>
  <c r="BD48" i="13"/>
  <c r="BD97" i="13" s="1"/>
  <c r="BC48" i="13"/>
  <c r="BC97" i="13" s="1"/>
  <c r="BB48" i="13"/>
  <c r="BB97" i="13" s="1"/>
  <c r="AZ48" i="13"/>
  <c r="AY48" i="13"/>
  <c r="AX48" i="13"/>
  <c r="AX97" i="13" s="1"/>
  <c r="AW48" i="13"/>
  <c r="AW97" i="13" s="1"/>
  <c r="AV48" i="13"/>
  <c r="AV97" i="13" s="1"/>
  <c r="AU48" i="13"/>
  <c r="AU97" i="13" s="1"/>
  <c r="AT48" i="13"/>
  <c r="AT97" i="13" s="1"/>
  <c r="AS48" i="13"/>
  <c r="AS97" i="13" s="1"/>
  <c r="AR48" i="13"/>
  <c r="AR97" i="13" s="1"/>
  <c r="AP48" i="13"/>
  <c r="AO48" i="13"/>
  <c r="AO97" i="13" s="1"/>
  <c r="AN48" i="13"/>
  <c r="AN97" i="13" s="1"/>
  <c r="AM48" i="13"/>
  <c r="AM97" i="13" s="1"/>
  <c r="AL48" i="13"/>
  <c r="AL97" i="13" s="1"/>
  <c r="AK48" i="13"/>
  <c r="AJ48" i="13"/>
  <c r="AJ97" i="13" s="1"/>
  <c r="AI48" i="13"/>
  <c r="AI97" i="13" s="1"/>
  <c r="AH48" i="13"/>
  <c r="AH97" i="13" s="1"/>
  <c r="AF48" i="13"/>
  <c r="AE48" i="13"/>
  <c r="AE97" i="13" s="1"/>
  <c r="AD48" i="13"/>
  <c r="AD97" i="13" s="1"/>
  <c r="AC48" i="13"/>
  <c r="AC97" i="13" s="1"/>
  <c r="AB48" i="13"/>
  <c r="AB97" i="13" s="1"/>
  <c r="AA48" i="13"/>
  <c r="AA97" i="13" s="1"/>
  <c r="Z48" i="13"/>
  <c r="Z97" i="13" s="1"/>
  <c r="Y48" i="13"/>
  <c r="Y97" i="13" s="1"/>
  <c r="X48" i="13"/>
  <c r="X97" i="13" s="1"/>
  <c r="U48" i="13"/>
  <c r="T48" i="13"/>
  <c r="S48" i="13"/>
  <c r="R48" i="13"/>
  <c r="Q48" i="13"/>
  <c r="P48" i="13"/>
  <c r="O48" i="13"/>
  <c r="N48" i="13"/>
  <c r="BJ47" i="13"/>
  <c r="AA203" i="13" s="1"/>
  <c r="AH203" i="13" s="1"/>
  <c r="AO203" i="13" s="1"/>
  <c r="BI47" i="13"/>
  <c r="BI96" i="13" s="1"/>
  <c r="BH47" i="13"/>
  <c r="BH96" i="13" s="1"/>
  <c r="BG47" i="13"/>
  <c r="BG96" i="13" s="1"/>
  <c r="BF47" i="13"/>
  <c r="BF96" i="13" s="1"/>
  <c r="BE47" i="13"/>
  <c r="BE96" i="13" s="1"/>
  <c r="BD47" i="13"/>
  <c r="BD96" i="13" s="1"/>
  <c r="BC47" i="13"/>
  <c r="BC96" i="13" s="1"/>
  <c r="BB47" i="13"/>
  <c r="AZ47" i="13"/>
  <c r="AY47" i="13"/>
  <c r="AY96" i="13" s="1"/>
  <c r="AX47" i="13"/>
  <c r="AX96" i="13" s="1"/>
  <c r="AW47" i="13"/>
  <c r="AW96" i="13" s="1"/>
  <c r="AV47" i="13"/>
  <c r="AV96" i="13" s="1"/>
  <c r="AU47" i="13"/>
  <c r="AU96" i="13" s="1"/>
  <c r="AT47" i="13"/>
  <c r="AT96" i="13" s="1"/>
  <c r="AS47" i="13"/>
  <c r="AS96" i="13" s="1"/>
  <c r="AR47" i="13"/>
  <c r="AR96" i="13" s="1"/>
  <c r="AP47" i="13"/>
  <c r="AO47" i="13"/>
  <c r="AO96" i="13" s="1"/>
  <c r="AN47" i="13"/>
  <c r="AN96" i="13" s="1"/>
  <c r="AM47" i="13"/>
  <c r="AM96" i="13" s="1"/>
  <c r="AL47" i="13"/>
  <c r="AL96" i="13" s="1"/>
  <c r="AK47" i="13"/>
  <c r="AJ47" i="13"/>
  <c r="AJ96" i="13" s="1"/>
  <c r="AI47" i="13"/>
  <c r="AI96" i="13" s="1"/>
  <c r="AH47" i="13"/>
  <c r="AH96" i="13" s="1"/>
  <c r="AF47" i="13"/>
  <c r="X203" i="13" s="1"/>
  <c r="AE47" i="13"/>
  <c r="AE96" i="13" s="1"/>
  <c r="AD47" i="13"/>
  <c r="AD96" i="13" s="1"/>
  <c r="AC47" i="13"/>
  <c r="AC96" i="13" s="1"/>
  <c r="AB47" i="13"/>
  <c r="AB96" i="13" s="1"/>
  <c r="AA47" i="13"/>
  <c r="AA96" i="13" s="1"/>
  <c r="Z47" i="13"/>
  <c r="Z96" i="13" s="1"/>
  <c r="Y47" i="13"/>
  <c r="Y96" i="13" s="1"/>
  <c r="X47" i="13"/>
  <c r="X96" i="13" s="1"/>
  <c r="U47" i="13"/>
  <c r="T47" i="13"/>
  <c r="S47" i="13"/>
  <c r="R47" i="13"/>
  <c r="Q47" i="13"/>
  <c r="P47" i="13"/>
  <c r="O47" i="13"/>
  <c r="N47" i="13"/>
  <c r="BJ46" i="13"/>
  <c r="BI46" i="13"/>
  <c r="BI95" i="13" s="1"/>
  <c r="BH46" i="13"/>
  <c r="BG46" i="13"/>
  <c r="BG95" i="13" s="1"/>
  <c r="BF46" i="13"/>
  <c r="BF95" i="13" s="1"/>
  <c r="BE46" i="13"/>
  <c r="BE95" i="13" s="1"/>
  <c r="BD46" i="13"/>
  <c r="BD95" i="13" s="1"/>
  <c r="BC46" i="13"/>
  <c r="BC95" i="13" s="1"/>
  <c r="BB46" i="13"/>
  <c r="BB95" i="13" s="1"/>
  <c r="AZ46" i="13"/>
  <c r="AY46" i="13"/>
  <c r="AY95" i="13" s="1"/>
  <c r="AX46" i="13"/>
  <c r="AX95" i="13" s="1"/>
  <c r="AW46" i="13"/>
  <c r="AW95" i="13" s="1"/>
  <c r="AV46" i="13"/>
  <c r="AV95" i="13" s="1"/>
  <c r="AU46" i="13"/>
  <c r="AU95" i="13" s="1"/>
  <c r="AT46" i="13"/>
  <c r="AT95" i="13" s="1"/>
  <c r="AS46" i="13"/>
  <c r="AS95" i="13" s="1"/>
  <c r="AR46" i="13"/>
  <c r="AR95" i="13" s="1"/>
  <c r="AP46" i="13"/>
  <c r="Y202" i="13" s="1"/>
  <c r="AO46" i="13"/>
  <c r="AO95" i="13" s="1"/>
  <c r="AN46" i="13"/>
  <c r="AN95" i="13" s="1"/>
  <c r="AM46" i="13"/>
  <c r="AM95" i="13" s="1"/>
  <c r="AL46" i="13"/>
  <c r="AL95" i="13" s="1"/>
  <c r="AK46" i="13"/>
  <c r="AK95" i="13" s="1"/>
  <c r="AJ46" i="13"/>
  <c r="AJ95" i="13" s="1"/>
  <c r="AI46" i="13"/>
  <c r="AI95" i="13" s="1"/>
  <c r="AH46" i="13"/>
  <c r="AH95" i="13" s="1"/>
  <c r="AF46" i="13"/>
  <c r="AE46" i="13"/>
  <c r="AE95" i="13" s="1"/>
  <c r="AD46" i="13"/>
  <c r="AD95" i="13" s="1"/>
  <c r="AC46" i="13"/>
  <c r="AC95" i="13" s="1"/>
  <c r="AB46" i="13"/>
  <c r="AB95" i="13" s="1"/>
  <c r="AA46" i="13"/>
  <c r="AA95" i="13" s="1"/>
  <c r="Z46" i="13"/>
  <c r="Z95" i="13" s="1"/>
  <c r="Y46" i="13"/>
  <c r="Y95" i="13" s="1"/>
  <c r="X46" i="13"/>
  <c r="X95" i="13" s="1"/>
  <c r="U46" i="13"/>
  <c r="T46" i="13"/>
  <c r="S46" i="13"/>
  <c r="R46" i="13"/>
  <c r="Q46" i="13"/>
  <c r="P46" i="13"/>
  <c r="O46" i="13"/>
  <c r="N46" i="13"/>
  <c r="BJ45" i="13"/>
  <c r="BI45" i="13"/>
  <c r="BI94" i="13" s="1"/>
  <c r="BH45" i="13"/>
  <c r="BH94" i="13" s="1"/>
  <c r="BG45" i="13"/>
  <c r="BG94" i="13" s="1"/>
  <c r="BF45" i="13"/>
  <c r="BF94" i="13" s="1"/>
  <c r="BE45" i="13"/>
  <c r="BE94" i="13" s="1"/>
  <c r="BD45" i="13"/>
  <c r="BD94" i="13" s="1"/>
  <c r="BC45" i="13"/>
  <c r="BC94" i="13" s="1"/>
  <c r="BB45" i="13"/>
  <c r="BB94" i="13" s="1"/>
  <c r="AZ45" i="13"/>
  <c r="Z201" i="13" s="1"/>
  <c r="AY45" i="13"/>
  <c r="AY94" i="13" s="1"/>
  <c r="AX45" i="13"/>
  <c r="AX94" i="13" s="1"/>
  <c r="AW45" i="13"/>
  <c r="AW94" i="13" s="1"/>
  <c r="AV45" i="13"/>
  <c r="AV94" i="13" s="1"/>
  <c r="AU45" i="13"/>
  <c r="AU94" i="13" s="1"/>
  <c r="AT45" i="13"/>
  <c r="AT94" i="13" s="1"/>
  <c r="AS45" i="13"/>
  <c r="AS94" i="13" s="1"/>
  <c r="AR45" i="13"/>
  <c r="AR94" i="13" s="1"/>
  <c r="AP45" i="13"/>
  <c r="AO45" i="13"/>
  <c r="AO94" i="13" s="1"/>
  <c r="AN45" i="13"/>
  <c r="AN94" i="13" s="1"/>
  <c r="AM45" i="13"/>
  <c r="AM94" i="13" s="1"/>
  <c r="AL45" i="13"/>
  <c r="AL94" i="13" s="1"/>
  <c r="AK45" i="13"/>
  <c r="AK94" i="13" s="1"/>
  <c r="AJ45" i="13"/>
  <c r="AJ94" i="13" s="1"/>
  <c r="AI45" i="13"/>
  <c r="AI94" i="13" s="1"/>
  <c r="AH45" i="13"/>
  <c r="AH94" i="13" s="1"/>
  <c r="AF45" i="13"/>
  <c r="AF94" i="13" s="1"/>
  <c r="AE45" i="13"/>
  <c r="AE94" i="13" s="1"/>
  <c r="AD45" i="13"/>
  <c r="AD94" i="13" s="1"/>
  <c r="AC45" i="13"/>
  <c r="AB45" i="13"/>
  <c r="AB94" i="13" s="1"/>
  <c r="AA45" i="13"/>
  <c r="AA94" i="13" s="1"/>
  <c r="Z45" i="13"/>
  <c r="Z94" i="13" s="1"/>
  <c r="Y45" i="13"/>
  <c r="Y94" i="13" s="1"/>
  <c r="X45" i="13"/>
  <c r="X94" i="13" s="1"/>
  <c r="U45" i="13"/>
  <c r="T45" i="13"/>
  <c r="S45" i="13"/>
  <c r="R45" i="13"/>
  <c r="Q45" i="13"/>
  <c r="P45" i="13"/>
  <c r="O45" i="13"/>
  <c r="O200" i="13" s="1"/>
  <c r="N45" i="13"/>
  <c r="BJ44" i="13"/>
  <c r="BI44" i="13"/>
  <c r="BI93" i="13" s="1"/>
  <c r="BH44" i="13"/>
  <c r="BH93" i="13" s="1"/>
  <c r="BG44" i="13"/>
  <c r="BG93" i="13" s="1"/>
  <c r="BF44" i="13"/>
  <c r="BF93" i="13" s="1"/>
  <c r="BE44" i="13"/>
  <c r="BE93" i="13" s="1"/>
  <c r="BD44" i="13"/>
  <c r="BD93" i="13" s="1"/>
  <c r="BC44" i="13"/>
  <c r="BC93" i="13" s="1"/>
  <c r="BB44" i="13"/>
  <c r="BB93" i="13" s="1"/>
  <c r="AZ44" i="13"/>
  <c r="AY44" i="13"/>
  <c r="AY93" i="13" s="1"/>
  <c r="AX44" i="13"/>
  <c r="AX93" i="13" s="1"/>
  <c r="AW44" i="13"/>
  <c r="AW93" i="13" s="1"/>
  <c r="AV44" i="13"/>
  <c r="AV93" i="13" s="1"/>
  <c r="AU44" i="13"/>
  <c r="AU93" i="13" s="1"/>
  <c r="AT44" i="13"/>
  <c r="AT93" i="13" s="1"/>
  <c r="AS44" i="13"/>
  <c r="AS93" i="13" s="1"/>
  <c r="AR44" i="13"/>
  <c r="AR93" i="13" s="1"/>
  <c r="AP44" i="13"/>
  <c r="AO44" i="13"/>
  <c r="AO93" i="13" s="1"/>
  <c r="AN44" i="13"/>
  <c r="AN93" i="13" s="1"/>
  <c r="AM44" i="13"/>
  <c r="AM93" i="13" s="1"/>
  <c r="AL44" i="13"/>
  <c r="AK44" i="13"/>
  <c r="AK93" i="13" s="1"/>
  <c r="AJ44" i="13"/>
  <c r="AJ93" i="13" s="1"/>
  <c r="AI44" i="13"/>
  <c r="AI93" i="13" s="1"/>
  <c r="AH44" i="13"/>
  <c r="AH93" i="13" s="1"/>
  <c r="AE44" i="13"/>
  <c r="AE93" i="13" s="1"/>
  <c r="AD44" i="13"/>
  <c r="AD93" i="13" s="1"/>
  <c r="AC44" i="13"/>
  <c r="AC93" i="13" s="1"/>
  <c r="AB44" i="13"/>
  <c r="AB93" i="13" s="1"/>
  <c r="AA44" i="13"/>
  <c r="AA93" i="13" s="1"/>
  <c r="Z44" i="13"/>
  <c r="Z93" i="13" s="1"/>
  <c r="Y44" i="13"/>
  <c r="Y93" i="13" s="1"/>
  <c r="X44" i="13"/>
  <c r="X93" i="13" s="1"/>
  <c r="U44" i="13"/>
  <c r="T44" i="13"/>
  <c r="S44" i="13"/>
  <c r="R44" i="13"/>
  <c r="Q44" i="13"/>
  <c r="P44" i="13"/>
  <c r="O44" i="13"/>
  <c r="N44" i="13"/>
  <c r="BJ43" i="13"/>
  <c r="AA199" i="13" s="1"/>
  <c r="BI43" i="13"/>
  <c r="BH43" i="13"/>
  <c r="BH92" i="13" s="1"/>
  <c r="BG43" i="13"/>
  <c r="BG92" i="13" s="1"/>
  <c r="BF43" i="13"/>
  <c r="BF92" i="13" s="1"/>
  <c r="BE43" i="13"/>
  <c r="BE92" i="13" s="1"/>
  <c r="BD43" i="13"/>
  <c r="BD92" i="13" s="1"/>
  <c r="BC43" i="13"/>
  <c r="BC92" i="13" s="1"/>
  <c r="BB43" i="13"/>
  <c r="BB92" i="13" s="1"/>
  <c r="AZ43" i="13"/>
  <c r="AY43" i="13"/>
  <c r="AY92" i="13" s="1"/>
  <c r="AX43" i="13"/>
  <c r="AX92" i="13" s="1"/>
  <c r="AW43" i="13"/>
  <c r="AW92" i="13" s="1"/>
  <c r="AV43" i="13"/>
  <c r="AV92" i="13" s="1"/>
  <c r="AU43" i="13"/>
  <c r="AU92" i="13" s="1"/>
  <c r="AT43" i="13"/>
  <c r="AT92" i="13" s="1"/>
  <c r="AS43" i="13"/>
  <c r="AS92" i="13" s="1"/>
  <c r="AR43" i="13"/>
  <c r="AR92" i="13" s="1"/>
  <c r="AP43" i="13"/>
  <c r="AO43" i="13"/>
  <c r="AO92" i="13" s="1"/>
  <c r="AN43" i="13"/>
  <c r="AN92" i="13" s="1"/>
  <c r="AM43" i="13"/>
  <c r="AM92" i="13" s="1"/>
  <c r="AL43" i="13"/>
  <c r="AL92" i="13" s="1"/>
  <c r="AK43" i="13"/>
  <c r="AK92" i="13" s="1"/>
  <c r="AJ43" i="13"/>
  <c r="AJ92" i="13" s="1"/>
  <c r="AI43" i="13"/>
  <c r="AI92" i="13" s="1"/>
  <c r="AH43" i="13"/>
  <c r="AH92" i="13" s="1"/>
  <c r="AF43" i="13"/>
  <c r="AE43" i="13"/>
  <c r="AE92" i="13" s="1"/>
  <c r="AD43" i="13"/>
  <c r="AD92" i="13" s="1"/>
  <c r="AC43" i="13"/>
  <c r="AC92" i="13" s="1"/>
  <c r="AB43" i="13"/>
  <c r="AB92" i="13" s="1"/>
  <c r="AA43" i="13"/>
  <c r="AA92" i="13" s="1"/>
  <c r="Z43" i="13"/>
  <c r="Z92" i="13" s="1"/>
  <c r="Y43" i="13"/>
  <c r="Y92" i="13" s="1"/>
  <c r="U43" i="13"/>
  <c r="T43" i="13"/>
  <c r="S43" i="13"/>
  <c r="R43" i="13"/>
  <c r="Q43" i="13"/>
  <c r="P43" i="13"/>
  <c r="O43" i="13"/>
  <c r="N43" i="13"/>
  <c r="BJ42" i="13"/>
  <c r="AA198" i="13" s="1"/>
  <c r="BI42" i="13"/>
  <c r="BI91" i="13" s="1"/>
  <c r="BH42" i="13"/>
  <c r="BH91" i="13" s="1"/>
  <c r="BG42" i="13"/>
  <c r="BG91" i="13" s="1"/>
  <c r="BF42" i="13"/>
  <c r="BF91" i="13" s="1"/>
  <c r="BE42" i="13"/>
  <c r="BE91" i="13" s="1"/>
  <c r="BD42" i="13"/>
  <c r="BD91" i="13" s="1"/>
  <c r="BC42" i="13"/>
  <c r="BC91" i="13" s="1"/>
  <c r="BB42" i="13"/>
  <c r="BB91" i="13" s="1"/>
  <c r="AZ42" i="13"/>
  <c r="AY42" i="13"/>
  <c r="AY91" i="13" s="1"/>
  <c r="AX42" i="13"/>
  <c r="AX91" i="13" s="1"/>
  <c r="AW42" i="13"/>
  <c r="AW91" i="13" s="1"/>
  <c r="AV42" i="13"/>
  <c r="AV91" i="13" s="1"/>
  <c r="AU42" i="13"/>
  <c r="AU91" i="13" s="1"/>
  <c r="AT42" i="13"/>
  <c r="AT91" i="13" s="1"/>
  <c r="AS42" i="13"/>
  <c r="AS91" i="13" s="1"/>
  <c r="AR42" i="13"/>
  <c r="AR91" i="13" s="1"/>
  <c r="AP42" i="13"/>
  <c r="Y198" i="13" s="1"/>
  <c r="AO42" i="13"/>
  <c r="AO91" i="13" s="1"/>
  <c r="AN42" i="13"/>
  <c r="AN91" i="13" s="1"/>
  <c r="AM42" i="13"/>
  <c r="AL42" i="13"/>
  <c r="AL91" i="13" s="1"/>
  <c r="AK42" i="13"/>
  <c r="AK91" i="13" s="1"/>
  <c r="AJ42" i="13"/>
  <c r="AJ91" i="13" s="1"/>
  <c r="AI42" i="13"/>
  <c r="AI91" i="13" s="1"/>
  <c r="AH42" i="13"/>
  <c r="AH91" i="13" s="1"/>
  <c r="AF42" i="13"/>
  <c r="AE42" i="13"/>
  <c r="AE91" i="13" s="1"/>
  <c r="AD42" i="13"/>
  <c r="AD91" i="13" s="1"/>
  <c r="AC42" i="13"/>
  <c r="AC91" i="13" s="1"/>
  <c r="AB42" i="13"/>
  <c r="AB91" i="13" s="1"/>
  <c r="AA42" i="13"/>
  <c r="AA91" i="13" s="1"/>
  <c r="Z42" i="13"/>
  <c r="Z91" i="13" s="1"/>
  <c r="Y42" i="13"/>
  <c r="Y91" i="13" s="1"/>
  <c r="X42" i="13"/>
  <c r="X91" i="13" s="1"/>
  <c r="U42" i="13"/>
  <c r="T42" i="13"/>
  <c r="S42" i="13"/>
  <c r="R42" i="13"/>
  <c r="Q42" i="13"/>
  <c r="P42" i="13"/>
  <c r="O42" i="13"/>
  <c r="N42" i="13"/>
  <c r="BJ41" i="13"/>
  <c r="AA197" i="13" s="1"/>
  <c r="AH197" i="13" s="1"/>
  <c r="AO197" i="13" s="1"/>
  <c r="BI41" i="13"/>
  <c r="BI90" i="13" s="1"/>
  <c r="BH41" i="13"/>
  <c r="BH90" i="13" s="1"/>
  <c r="BG41" i="13"/>
  <c r="BG90" i="13" s="1"/>
  <c r="BF41" i="13"/>
  <c r="BF90" i="13" s="1"/>
  <c r="BE41" i="13"/>
  <c r="BE90" i="13" s="1"/>
  <c r="BD41" i="13"/>
  <c r="BD90" i="13" s="1"/>
  <c r="BC41" i="13"/>
  <c r="BC90" i="13" s="1"/>
  <c r="BB41" i="13"/>
  <c r="BB90" i="13" s="1"/>
  <c r="AZ41" i="13"/>
  <c r="AY41" i="13"/>
  <c r="AY90" i="13" s="1"/>
  <c r="AX41" i="13"/>
  <c r="AX90" i="13" s="1"/>
  <c r="AW41" i="13"/>
  <c r="AW90" i="13" s="1"/>
  <c r="AV41" i="13"/>
  <c r="AV90" i="13" s="1"/>
  <c r="AU41" i="13"/>
  <c r="AU90" i="13" s="1"/>
  <c r="AT41" i="13"/>
  <c r="AT90" i="13" s="1"/>
  <c r="AS41" i="13"/>
  <c r="AS90" i="13" s="1"/>
  <c r="AR41" i="13"/>
  <c r="AR90" i="13" s="1"/>
  <c r="AP41" i="13"/>
  <c r="AO41" i="13"/>
  <c r="AO90" i="13" s="1"/>
  <c r="AN41" i="13"/>
  <c r="AN90" i="13" s="1"/>
  <c r="AM41" i="13"/>
  <c r="AM90" i="13" s="1"/>
  <c r="AL41" i="13"/>
  <c r="AL90" i="13" s="1"/>
  <c r="AK41" i="13"/>
  <c r="AK90" i="13" s="1"/>
  <c r="AJ41" i="13"/>
  <c r="AJ90" i="13" s="1"/>
  <c r="AI41" i="13"/>
  <c r="AI90" i="13" s="1"/>
  <c r="AH41" i="13"/>
  <c r="AH90" i="13" s="1"/>
  <c r="AF41" i="13"/>
  <c r="X197" i="13" s="1"/>
  <c r="AE41" i="13"/>
  <c r="AE90" i="13" s="1"/>
  <c r="AD41" i="13"/>
  <c r="AD90" i="13" s="1"/>
  <c r="AC41" i="13"/>
  <c r="AC90" i="13" s="1"/>
  <c r="AB41" i="13"/>
  <c r="AB90" i="13" s="1"/>
  <c r="AA41" i="13"/>
  <c r="AA90" i="13" s="1"/>
  <c r="Z41" i="13"/>
  <c r="Z90" i="13" s="1"/>
  <c r="Y41" i="13"/>
  <c r="Y90" i="13" s="1"/>
  <c r="X41" i="13"/>
  <c r="X90" i="13" s="1"/>
  <c r="U41" i="13"/>
  <c r="T41" i="13"/>
  <c r="S41" i="13"/>
  <c r="R41" i="13"/>
  <c r="Q41" i="13"/>
  <c r="P41" i="13"/>
  <c r="O41" i="13"/>
  <c r="N41" i="13"/>
  <c r="BJ40" i="13"/>
  <c r="BI40" i="13"/>
  <c r="BI89" i="13" s="1"/>
  <c r="BH40" i="13"/>
  <c r="BH89" i="13" s="1"/>
  <c r="BG40" i="13"/>
  <c r="BG89" i="13" s="1"/>
  <c r="BF40" i="13"/>
  <c r="BF89" i="13" s="1"/>
  <c r="BE40" i="13"/>
  <c r="BE89" i="13" s="1"/>
  <c r="BD40" i="13"/>
  <c r="BD89" i="13" s="1"/>
  <c r="BC40" i="13"/>
  <c r="BC89" i="13" s="1"/>
  <c r="BB40" i="13"/>
  <c r="BB89" i="13" s="1"/>
  <c r="AZ40" i="13"/>
  <c r="Z196" i="13" s="1"/>
  <c r="AG196" i="13" s="1"/>
  <c r="AN196" i="13" s="1"/>
  <c r="AY40" i="13"/>
  <c r="AY89" i="13" s="1"/>
  <c r="AX40" i="13"/>
  <c r="AX89" i="13" s="1"/>
  <c r="AW40" i="13"/>
  <c r="AW89" i="13" s="1"/>
  <c r="AV40" i="13"/>
  <c r="AV89" i="13" s="1"/>
  <c r="AU40" i="13"/>
  <c r="AU89" i="13" s="1"/>
  <c r="AT40" i="13"/>
  <c r="AT89" i="13" s="1"/>
  <c r="AS40" i="13"/>
  <c r="AS89" i="13" s="1"/>
  <c r="AR40" i="13"/>
  <c r="AR89" i="13" s="1"/>
  <c r="AP40" i="13"/>
  <c r="AO40" i="13"/>
  <c r="AO89" i="13" s="1"/>
  <c r="AN40" i="13"/>
  <c r="AN89" i="13" s="1"/>
  <c r="AM40" i="13"/>
  <c r="AM89" i="13" s="1"/>
  <c r="AL40" i="13"/>
  <c r="AL89" i="13" s="1"/>
  <c r="AK40" i="13"/>
  <c r="AK89" i="13" s="1"/>
  <c r="AJ40" i="13"/>
  <c r="AJ89" i="13" s="1"/>
  <c r="AI40" i="13"/>
  <c r="AI89" i="13" s="1"/>
  <c r="AH40" i="13"/>
  <c r="AH89" i="13" s="1"/>
  <c r="AF40" i="13"/>
  <c r="X196" i="13" s="1"/>
  <c r="AE40" i="13"/>
  <c r="AE89" i="13" s="1"/>
  <c r="AD40" i="13"/>
  <c r="AD89" i="13" s="1"/>
  <c r="AC40" i="13"/>
  <c r="AC89" i="13" s="1"/>
  <c r="AB40" i="13"/>
  <c r="AB89" i="13" s="1"/>
  <c r="AA40" i="13"/>
  <c r="AA89" i="13" s="1"/>
  <c r="Z40" i="13"/>
  <c r="Z89" i="13" s="1"/>
  <c r="Y40" i="13"/>
  <c r="Y89" i="13" s="1"/>
  <c r="X40" i="13"/>
  <c r="X89" i="13" s="1"/>
  <c r="U40" i="13"/>
  <c r="T40" i="13"/>
  <c r="S40" i="13"/>
  <c r="R40" i="13"/>
  <c r="Q40" i="13"/>
  <c r="P40" i="13"/>
  <c r="O40" i="13"/>
  <c r="N40" i="13"/>
  <c r="BJ39" i="13"/>
  <c r="BJ88" i="13" s="1"/>
  <c r="BI39" i="13"/>
  <c r="BI88" i="13" s="1"/>
  <c r="BH39" i="13"/>
  <c r="BH88" i="13" s="1"/>
  <c r="BG39" i="13"/>
  <c r="BG88" i="13" s="1"/>
  <c r="BF39" i="13"/>
  <c r="BF88" i="13" s="1"/>
  <c r="BE39" i="13"/>
  <c r="BE88" i="13" s="1"/>
  <c r="BD39" i="13"/>
  <c r="BD88" i="13" s="1"/>
  <c r="BC39" i="13"/>
  <c r="BC88" i="13" s="1"/>
  <c r="BB39" i="13"/>
  <c r="BB88" i="13" s="1"/>
  <c r="AZ39" i="13"/>
  <c r="AZ88" i="13" s="1"/>
  <c r="AY39" i="13"/>
  <c r="AY88" i="13" s="1"/>
  <c r="AX39" i="13"/>
  <c r="AX88" i="13" s="1"/>
  <c r="AW39" i="13"/>
  <c r="AW88" i="13" s="1"/>
  <c r="AV39" i="13"/>
  <c r="AV88" i="13" s="1"/>
  <c r="AU39" i="13"/>
  <c r="AU88" i="13" s="1"/>
  <c r="AT39" i="13"/>
  <c r="AT88" i="13" s="1"/>
  <c r="AS39" i="13"/>
  <c r="AS88" i="13" s="1"/>
  <c r="AR39" i="13"/>
  <c r="AR88" i="13" s="1"/>
  <c r="AP39" i="13"/>
  <c r="AO39" i="13"/>
  <c r="AO88" i="13" s="1"/>
  <c r="AN39" i="13"/>
  <c r="AN88" i="13" s="1"/>
  <c r="AM39" i="13"/>
  <c r="AM88" i="13" s="1"/>
  <c r="AL39" i="13"/>
  <c r="AL88" i="13" s="1"/>
  <c r="AK39" i="13"/>
  <c r="AK88" i="13" s="1"/>
  <c r="AJ39" i="13"/>
  <c r="AJ88" i="13" s="1"/>
  <c r="AI39" i="13"/>
  <c r="AH39" i="13"/>
  <c r="AH88" i="13" s="1"/>
  <c r="AF39" i="13"/>
  <c r="AE39" i="13"/>
  <c r="AE88" i="13" s="1"/>
  <c r="AD39" i="13"/>
  <c r="AD88" i="13" s="1"/>
  <c r="AC39" i="13"/>
  <c r="AC88" i="13" s="1"/>
  <c r="AB39" i="13"/>
  <c r="AB88" i="13" s="1"/>
  <c r="AA39" i="13"/>
  <c r="AA88" i="13" s="1"/>
  <c r="Z39" i="13"/>
  <c r="Z88" i="13" s="1"/>
  <c r="Y39" i="13"/>
  <c r="Y88" i="13" s="1"/>
  <c r="X39" i="13"/>
  <c r="X88" i="13" s="1"/>
  <c r="U39" i="13"/>
  <c r="T39" i="13"/>
  <c r="S39" i="13"/>
  <c r="R39" i="13"/>
  <c r="Q39" i="13"/>
  <c r="P39" i="13"/>
  <c r="O39" i="13"/>
  <c r="N39" i="13"/>
  <c r="BJ38" i="13"/>
  <c r="BI38" i="13"/>
  <c r="BI87" i="13" s="1"/>
  <c r="BH38" i="13"/>
  <c r="BH87" i="13" s="1"/>
  <c r="BG38" i="13"/>
  <c r="BG87" i="13" s="1"/>
  <c r="BF38" i="13"/>
  <c r="BF87" i="13" s="1"/>
  <c r="BE38" i="13"/>
  <c r="BE87" i="13" s="1"/>
  <c r="BD38" i="13"/>
  <c r="BD87" i="13" s="1"/>
  <c r="BC38" i="13"/>
  <c r="BC87" i="13" s="1"/>
  <c r="BB38" i="13"/>
  <c r="BB87" i="13" s="1"/>
  <c r="AZ38" i="13"/>
  <c r="Z194" i="13" s="1"/>
  <c r="AY38" i="13"/>
  <c r="AY87" i="13" s="1"/>
  <c r="AX38" i="13"/>
  <c r="AX87" i="13" s="1"/>
  <c r="AW38" i="13"/>
  <c r="AW87" i="13" s="1"/>
  <c r="AV38" i="13"/>
  <c r="AV87" i="13" s="1"/>
  <c r="AU38" i="13"/>
  <c r="AU87" i="13" s="1"/>
  <c r="AT38" i="13"/>
  <c r="AT87" i="13" s="1"/>
  <c r="AS38" i="13"/>
  <c r="AS87" i="13" s="1"/>
  <c r="AR38" i="13"/>
  <c r="AR87" i="13" s="1"/>
  <c r="AP38" i="13"/>
  <c r="Y194" i="13" s="1"/>
  <c r="AO38" i="13"/>
  <c r="AO87" i="13" s="1"/>
  <c r="AN38" i="13"/>
  <c r="AN87" i="13" s="1"/>
  <c r="AM38" i="13"/>
  <c r="AM87" i="13" s="1"/>
  <c r="AL38" i="13"/>
  <c r="AL87" i="13" s="1"/>
  <c r="AK38" i="13"/>
  <c r="AK87" i="13" s="1"/>
  <c r="AJ38" i="13"/>
  <c r="AJ87" i="13" s="1"/>
  <c r="AI38" i="13"/>
  <c r="AI87" i="13" s="1"/>
  <c r="AH38" i="13"/>
  <c r="AH87" i="13" s="1"/>
  <c r="AF38" i="13"/>
  <c r="AE38" i="13"/>
  <c r="AE87" i="13" s="1"/>
  <c r="AD38" i="13"/>
  <c r="AC38" i="13"/>
  <c r="AC87" i="13" s="1"/>
  <c r="AB38" i="13"/>
  <c r="AB87" i="13" s="1"/>
  <c r="AA38" i="13"/>
  <c r="AA87" i="13" s="1"/>
  <c r="Y38" i="13"/>
  <c r="Y87" i="13" s="1"/>
  <c r="X38" i="13"/>
  <c r="X87" i="13" s="1"/>
  <c r="U38" i="13"/>
  <c r="T38" i="13"/>
  <c r="S38" i="13"/>
  <c r="R38" i="13"/>
  <c r="Q38" i="13"/>
  <c r="P38" i="13"/>
  <c r="O38" i="13"/>
  <c r="N38" i="13"/>
  <c r="Y13" i="13"/>
  <c r="Y62" i="13" s="1"/>
  <c r="BJ37" i="13"/>
  <c r="BI37" i="13"/>
  <c r="BI86" i="13" s="1"/>
  <c r="BH37" i="13"/>
  <c r="BH86" i="13" s="1"/>
  <c r="BG37" i="13"/>
  <c r="BG86" i="13" s="1"/>
  <c r="BF37" i="13"/>
  <c r="BF86" i="13" s="1"/>
  <c r="BE37" i="13"/>
  <c r="BE86" i="13" s="1"/>
  <c r="BD37" i="13"/>
  <c r="BD86" i="13" s="1"/>
  <c r="BC37" i="13"/>
  <c r="BC86" i="13" s="1"/>
  <c r="BB37" i="13"/>
  <c r="BB86" i="13" s="1"/>
  <c r="AZ37" i="13"/>
  <c r="AY37" i="13"/>
  <c r="AY86" i="13" s="1"/>
  <c r="AX37" i="13"/>
  <c r="AX86" i="13" s="1"/>
  <c r="AW37" i="13"/>
  <c r="AW86" i="13" s="1"/>
  <c r="AV37" i="13"/>
  <c r="AV86" i="13" s="1"/>
  <c r="AU37" i="13"/>
  <c r="AU86" i="13" s="1"/>
  <c r="AT37" i="13"/>
  <c r="AT86" i="13" s="1"/>
  <c r="AS37" i="13"/>
  <c r="AS86" i="13" s="1"/>
  <c r="AR37" i="13"/>
  <c r="AR86" i="13" s="1"/>
  <c r="AP37" i="13"/>
  <c r="AO37" i="13"/>
  <c r="AO86" i="13" s="1"/>
  <c r="AN37" i="13"/>
  <c r="AN86" i="13" s="1"/>
  <c r="AM37" i="13"/>
  <c r="AM86" i="13" s="1"/>
  <c r="AL37" i="13"/>
  <c r="AL86" i="13" s="1"/>
  <c r="AK37" i="13"/>
  <c r="AK86" i="13" s="1"/>
  <c r="AJ37" i="13"/>
  <c r="AJ86" i="13" s="1"/>
  <c r="AI37" i="13"/>
  <c r="AI86" i="13" s="1"/>
  <c r="AH37" i="13"/>
  <c r="AH86" i="13" s="1"/>
  <c r="AF37" i="13"/>
  <c r="AF86" i="13" s="1"/>
  <c r="AE37" i="13"/>
  <c r="AE86" i="13" s="1"/>
  <c r="AD37" i="13"/>
  <c r="AD86" i="13" s="1"/>
  <c r="AC37" i="13"/>
  <c r="AC86" i="13" s="1"/>
  <c r="AB37" i="13"/>
  <c r="AB86" i="13" s="1"/>
  <c r="AA37" i="13"/>
  <c r="AA86" i="13" s="1"/>
  <c r="Z37" i="13"/>
  <c r="Y37" i="13"/>
  <c r="Y86" i="13" s="1"/>
  <c r="X37" i="13"/>
  <c r="X86" i="13" s="1"/>
  <c r="U37" i="13"/>
  <c r="T37" i="13"/>
  <c r="S37" i="13"/>
  <c r="R37" i="13"/>
  <c r="Q37" i="13"/>
  <c r="P37" i="13"/>
  <c r="O37" i="13"/>
  <c r="N37" i="13"/>
  <c r="BJ36" i="13"/>
  <c r="BJ85" i="13" s="1"/>
  <c r="AF145" i="13" s="1"/>
  <c r="BI36" i="13"/>
  <c r="BI85" i="13" s="1"/>
  <c r="AE145" i="13" s="1"/>
  <c r="BH36" i="13"/>
  <c r="BH85" i="13" s="1"/>
  <c r="AD145" i="13" s="1"/>
  <c r="BG36" i="13"/>
  <c r="BG85" i="13" s="1"/>
  <c r="AC145" i="13" s="1"/>
  <c r="BF36" i="13"/>
  <c r="BF85" i="13" s="1"/>
  <c r="AB145" i="13" s="1"/>
  <c r="BE36" i="13"/>
  <c r="BE85" i="13" s="1"/>
  <c r="AA145" i="13" s="1"/>
  <c r="BD36" i="13"/>
  <c r="BD85" i="13" s="1"/>
  <c r="Z145" i="13" s="1"/>
  <c r="BC36" i="13"/>
  <c r="BC85" i="13" s="1"/>
  <c r="Y145" i="13" s="1"/>
  <c r="BB36" i="13"/>
  <c r="BB85" i="13" s="1"/>
  <c r="X145" i="13" s="1"/>
  <c r="AZ36" i="13"/>
  <c r="AZ85" i="13" s="1"/>
  <c r="AF144" i="13" s="1"/>
  <c r="AY36" i="13"/>
  <c r="AY85" i="13" s="1"/>
  <c r="AE144" i="13" s="1"/>
  <c r="AX36" i="13"/>
  <c r="AX85" i="13" s="1"/>
  <c r="AD144" i="13" s="1"/>
  <c r="AW36" i="13"/>
  <c r="AW85" i="13" s="1"/>
  <c r="AC144" i="13" s="1"/>
  <c r="AV36" i="13"/>
  <c r="AV85" i="13" s="1"/>
  <c r="AB144" i="13" s="1"/>
  <c r="AU36" i="13"/>
  <c r="AU85" i="13" s="1"/>
  <c r="AA144" i="13" s="1"/>
  <c r="AT36" i="13"/>
  <c r="AT85" i="13" s="1"/>
  <c r="Z144" i="13" s="1"/>
  <c r="AS36" i="13"/>
  <c r="AS85" i="13" s="1"/>
  <c r="Y144" i="13" s="1"/>
  <c r="AR36" i="13"/>
  <c r="AR85" i="13" s="1"/>
  <c r="X144" i="13" s="1"/>
  <c r="AP36" i="13"/>
  <c r="AP85" i="13" s="1"/>
  <c r="AF143" i="13" s="1"/>
  <c r="AO36" i="13"/>
  <c r="AO85" i="13" s="1"/>
  <c r="AE143" i="13" s="1"/>
  <c r="AN36" i="13"/>
  <c r="AN85" i="13" s="1"/>
  <c r="AD143" i="13" s="1"/>
  <c r="AM36" i="13"/>
  <c r="AM85" i="13" s="1"/>
  <c r="AC143" i="13" s="1"/>
  <c r="AL36" i="13"/>
  <c r="AL85" i="13" s="1"/>
  <c r="AK36" i="13"/>
  <c r="AK85" i="13" s="1"/>
  <c r="AA143" i="13" s="1"/>
  <c r="AJ36" i="13"/>
  <c r="AJ85" i="13" s="1"/>
  <c r="Z143" i="13" s="1"/>
  <c r="AI36" i="13"/>
  <c r="AI85" i="13" s="1"/>
  <c r="Y143" i="13" s="1"/>
  <c r="AH36" i="13"/>
  <c r="AH85" i="13" s="1"/>
  <c r="X143" i="13" s="1"/>
  <c r="AF36" i="13"/>
  <c r="AF85" i="13" s="1"/>
  <c r="AF142" i="13" s="1"/>
  <c r="AE36" i="13"/>
  <c r="AE85" i="13" s="1"/>
  <c r="AE142" i="13" s="1"/>
  <c r="AD36" i="13"/>
  <c r="AD85" i="13" s="1"/>
  <c r="AD142" i="13" s="1"/>
  <c r="AC36" i="13"/>
  <c r="AC85" i="13" s="1"/>
  <c r="AC142" i="13" s="1"/>
  <c r="AB36" i="13"/>
  <c r="AB85" i="13" s="1"/>
  <c r="AB142" i="13" s="1"/>
  <c r="AA36" i="13"/>
  <c r="AA85" i="13" s="1"/>
  <c r="AA142" i="13" s="1"/>
  <c r="Z36" i="13"/>
  <c r="Y36" i="13"/>
  <c r="Y85" i="13" s="1"/>
  <c r="Y142" i="13" s="1"/>
  <c r="X36" i="13"/>
  <c r="X85" i="13" s="1"/>
  <c r="X142" i="13" s="1"/>
  <c r="U36" i="13"/>
  <c r="T36" i="13"/>
  <c r="S36" i="13"/>
  <c r="R36" i="13"/>
  <c r="Q36" i="13"/>
  <c r="P36" i="13"/>
  <c r="O36" i="13"/>
  <c r="N36" i="13"/>
  <c r="BJ35" i="13"/>
  <c r="BI35" i="13"/>
  <c r="BI84" i="13" s="1"/>
  <c r="BH35" i="13"/>
  <c r="BH84" i="13" s="1"/>
  <c r="BG35" i="13"/>
  <c r="BG84" i="13" s="1"/>
  <c r="BF35" i="13"/>
  <c r="BF84" i="13" s="1"/>
  <c r="BE35" i="13"/>
  <c r="BE84" i="13" s="1"/>
  <c r="BD35" i="13"/>
  <c r="BD84" i="13" s="1"/>
  <c r="BC35" i="13"/>
  <c r="BC84" i="13" s="1"/>
  <c r="BB35" i="13"/>
  <c r="BB84" i="13" s="1"/>
  <c r="AZ35" i="13"/>
  <c r="Z191" i="13" s="1"/>
  <c r="AY35" i="13"/>
  <c r="AY84" i="13" s="1"/>
  <c r="AX35" i="13"/>
  <c r="AX84" i="13" s="1"/>
  <c r="AW35" i="13"/>
  <c r="AW84" i="13" s="1"/>
  <c r="AV35" i="13"/>
  <c r="AV84" i="13" s="1"/>
  <c r="AU35" i="13"/>
  <c r="AU84" i="13" s="1"/>
  <c r="AT35" i="13"/>
  <c r="AT84" i="13" s="1"/>
  <c r="AS35" i="13"/>
  <c r="AS84" i="13" s="1"/>
  <c r="AR35" i="13"/>
  <c r="AR84" i="13" s="1"/>
  <c r="AP35" i="13"/>
  <c r="AO35" i="13"/>
  <c r="AO84" i="13" s="1"/>
  <c r="AN35" i="13"/>
  <c r="AN84" i="13" s="1"/>
  <c r="AM35" i="13"/>
  <c r="AM84" i="13" s="1"/>
  <c r="AL35" i="13"/>
  <c r="AL84" i="13" s="1"/>
  <c r="AK35" i="13"/>
  <c r="AK84" i="13" s="1"/>
  <c r="AJ35" i="13"/>
  <c r="AJ84" i="13" s="1"/>
  <c r="AI35" i="13"/>
  <c r="AI84" i="13" s="1"/>
  <c r="AH35" i="13"/>
  <c r="AH84" i="13" s="1"/>
  <c r="AF35" i="13"/>
  <c r="AE35" i="13"/>
  <c r="AE84" i="13" s="1"/>
  <c r="AD35" i="13"/>
  <c r="AC35" i="13"/>
  <c r="AC84" i="13" s="1"/>
  <c r="AB35" i="13"/>
  <c r="AB84" i="13" s="1"/>
  <c r="AA35" i="13"/>
  <c r="AA84" i="13" s="1"/>
  <c r="Z35" i="13"/>
  <c r="Z84" i="13" s="1"/>
  <c r="Y35" i="13"/>
  <c r="Y84" i="13" s="1"/>
  <c r="X35" i="13"/>
  <c r="X84" i="13" s="1"/>
  <c r="U35" i="13"/>
  <c r="T35" i="13"/>
  <c r="S35" i="13"/>
  <c r="R35" i="13"/>
  <c r="Q35" i="13"/>
  <c r="P35" i="13"/>
  <c r="O35" i="13"/>
  <c r="N35" i="13"/>
  <c r="BJ34" i="13"/>
  <c r="BJ83" i="13" s="1"/>
  <c r="BI34" i="13"/>
  <c r="BI83" i="13" s="1"/>
  <c r="BH34" i="13"/>
  <c r="BH83" i="13" s="1"/>
  <c r="BG34" i="13"/>
  <c r="BG83" i="13" s="1"/>
  <c r="BF34" i="13"/>
  <c r="BF83" i="13" s="1"/>
  <c r="BE34" i="13"/>
  <c r="BE83" i="13" s="1"/>
  <c r="BD34" i="13"/>
  <c r="BD83" i="13" s="1"/>
  <c r="BC34" i="13"/>
  <c r="BC83" i="13" s="1"/>
  <c r="BB34" i="13"/>
  <c r="BB83" i="13" s="1"/>
  <c r="AZ34" i="13"/>
  <c r="Z190" i="13" s="1"/>
  <c r="AG190" i="13" s="1"/>
  <c r="AN190" i="13" s="1"/>
  <c r="AY34" i="13"/>
  <c r="AY83" i="13" s="1"/>
  <c r="AX34" i="13"/>
  <c r="AX83" i="13" s="1"/>
  <c r="AW34" i="13"/>
  <c r="AW83" i="13" s="1"/>
  <c r="AV34" i="13"/>
  <c r="AV83" i="13" s="1"/>
  <c r="AU34" i="13"/>
  <c r="AU83" i="13" s="1"/>
  <c r="AT34" i="13"/>
  <c r="AT83" i="13" s="1"/>
  <c r="AS34" i="13"/>
  <c r="AS83" i="13" s="1"/>
  <c r="AR34" i="13"/>
  <c r="AR83" i="13" s="1"/>
  <c r="AP34" i="13"/>
  <c r="Y190" i="13" s="1"/>
  <c r="AO34" i="13"/>
  <c r="AO83" i="13" s="1"/>
  <c r="AN34" i="13"/>
  <c r="AN83" i="13" s="1"/>
  <c r="AM34" i="13"/>
  <c r="AM83" i="13" s="1"/>
  <c r="AL34" i="13"/>
  <c r="AL83" i="13" s="1"/>
  <c r="AK34" i="13"/>
  <c r="AK83" i="13" s="1"/>
  <c r="AJ34" i="13"/>
  <c r="AJ83" i="13" s="1"/>
  <c r="AI34" i="13"/>
  <c r="AH34" i="13"/>
  <c r="AH83" i="13" s="1"/>
  <c r="AF34" i="13"/>
  <c r="X190" i="13" s="1"/>
  <c r="AE34" i="13"/>
  <c r="AE83" i="13" s="1"/>
  <c r="AD34" i="13"/>
  <c r="AD83" i="13" s="1"/>
  <c r="AC34" i="13"/>
  <c r="AC83" i="13" s="1"/>
  <c r="AB34" i="13"/>
  <c r="AB83" i="13" s="1"/>
  <c r="AA34" i="13"/>
  <c r="AA83" i="13" s="1"/>
  <c r="Z34" i="13"/>
  <c r="Z83" i="13" s="1"/>
  <c r="Y34" i="13"/>
  <c r="Y83" i="13" s="1"/>
  <c r="X34" i="13"/>
  <c r="X83" i="13" s="1"/>
  <c r="U34" i="13"/>
  <c r="T34" i="13"/>
  <c r="S34" i="13"/>
  <c r="R34" i="13"/>
  <c r="Q34" i="13"/>
  <c r="P34" i="13"/>
  <c r="O34" i="13"/>
  <c r="N34" i="13"/>
  <c r="BJ33" i="13"/>
  <c r="BJ82" i="13" s="1"/>
  <c r="AF137" i="13" s="1"/>
  <c r="BI33" i="13"/>
  <c r="BI82" i="13" s="1"/>
  <c r="AE137" i="13" s="1"/>
  <c r="BH33" i="13"/>
  <c r="BH82" i="13" s="1"/>
  <c r="AD137" i="13" s="1"/>
  <c r="BG33" i="13"/>
  <c r="BG82" i="13" s="1"/>
  <c r="AC137" i="13" s="1"/>
  <c r="BF33" i="13"/>
  <c r="BF82" i="13" s="1"/>
  <c r="AB137" i="13" s="1"/>
  <c r="BE33" i="13"/>
  <c r="BE82" i="13" s="1"/>
  <c r="AA137" i="13" s="1"/>
  <c r="BD33" i="13"/>
  <c r="BD82" i="13" s="1"/>
  <c r="Z137" i="13" s="1"/>
  <c r="BC33" i="13"/>
  <c r="BB33" i="13"/>
  <c r="BB82" i="13" s="1"/>
  <c r="X137" i="13" s="1"/>
  <c r="AZ33" i="13"/>
  <c r="AZ82" i="13" s="1"/>
  <c r="AF136" i="13" s="1"/>
  <c r="AY33" i="13"/>
  <c r="AY82" i="13" s="1"/>
  <c r="AE136" i="13" s="1"/>
  <c r="AX33" i="13"/>
  <c r="AX82" i="13" s="1"/>
  <c r="AD136" i="13" s="1"/>
  <c r="AW33" i="13"/>
  <c r="AW82" i="13" s="1"/>
  <c r="AC136" i="13" s="1"/>
  <c r="AV33" i="13"/>
  <c r="AV82" i="13" s="1"/>
  <c r="AB136" i="13" s="1"/>
  <c r="AU33" i="13"/>
  <c r="AU82" i="13" s="1"/>
  <c r="AA136" i="13" s="1"/>
  <c r="AT33" i="13"/>
  <c r="AT82" i="13" s="1"/>
  <c r="Z136" i="13" s="1"/>
  <c r="AS33" i="13"/>
  <c r="AS82" i="13" s="1"/>
  <c r="Y136" i="13" s="1"/>
  <c r="AR33" i="13"/>
  <c r="AR82" i="13" s="1"/>
  <c r="X136" i="13" s="1"/>
  <c r="AP33" i="13"/>
  <c r="AP82" i="13" s="1"/>
  <c r="AF135" i="13" s="1"/>
  <c r="AO33" i="13"/>
  <c r="AO82" i="13" s="1"/>
  <c r="AE135" i="13" s="1"/>
  <c r="AN33" i="13"/>
  <c r="AN82" i="13" s="1"/>
  <c r="AD135" i="13" s="1"/>
  <c r="AM33" i="13"/>
  <c r="AM82" i="13" s="1"/>
  <c r="AC135" i="13" s="1"/>
  <c r="AL33" i="13"/>
  <c r="AL82" i="13" s="1"/>
  <c r="AB135" i="13" s="1"/>
  <c r="AK33" i="13"/>
  <c r="AK82" i="13" s="1"/>
  <c r="AA135" i="13" s="1"/>
  <c r="AJ33" i="13"/>
  <c r="AJ82" i="13" s="1"/>
  <c r="Z135" i="13" s="1"/>
  <c r="AI33" i="13"/>
  <c r="AI82" i="13" s="1"/>
  <c r="Y135" i="13" s="1"/>
  <c r="AH33" i="13"/>
  <c r="AH82" i="13" s="1"/>
  <c r="X135" i="13" s="1"/>
  <c r="AF33" i="13"/>
  <c r="AF82" i="13" s="1"/>
  <c r="AF134" i="13" s="1"/>
  <c r="AE33" i="13"/>
  <c r="AE82" i="13" s="1"/>
  <c r="AE134" i="13" s="1"/>
  <c r="AD33" i="13"/>
  <c r="AD82" i="13" s="1"/>
  <c r="AD134" i="13" s="1"/>
  <c r="AC33" i="13"/>
  <c r="AC82" i="13" s="1"/>
  <c r="AC134" i="13" s="1"/>
  <c r="AB33" i="13"/>
  <c r="AB82" i="13" s="1"/>
  <c r="AB134" i="13" s="1"/>
  <c r="AA33" i="13"/>
  <c r="AA82" i="13" s="1"/>
  <c r="AA134" i="13" s="1"/>
  <c r="Z33" i="13"/>
  <c r="Z82" i="13" s="1"/>
  <c r="Z134" i="13" s="1"/>
  <c r="Y33" i="13"/>
  <c r="Y82" i="13" s="1"/>
  <c r="Y134" i="13" s="1"/>
  <c r="X33" i="13"/>
  <c r="X82" i="13" s="1"/>
  <c r="X134" i="13" s="1"/>
  <c r="U33" i="13"/>
  <c r="T33" i="13"/>
  <c r="S33" i="13"/>
  <c r="R33" i="13"/>
  <c r="Q33" i="13"/>
  <c r="P33" i="13"/>
  <c r="O33" i="13"/>
  <c r="N33" i="13"/>
  <c r="BJ32" i="13"/>
  <c r="AA188" i="13" s="1"/>
  <c r="AH188" i="13" s="1"/>
  <c r="AO188" i="13" s="1"/>
  <c r="BI32" i="13"/>
  <c r="BI81" i="13" s="1"/>
  <c r="BH32" i="13"/>
  <c r="BH81" i="13" s="1"/>
  <c r="BG32" i="13"/>
  <c r="BG81" i="13" s="1"/>
  <c r="BF32" i="13"/>
  <c r="BF81" i="13" s="1"/>
  <c r="BE32" i="13"/>
  <c r="BE81" i="13" s="1"/>
  <c r="BD32" i="13"/>
  <c r="BD81" i="13" s="1"/>
  <c r="BC32" i="13"/>
  <c r="BC81" i="13" s="1"/>
  <c r="BB32" i="13"/>
  <c r="BB81" i="13" s="1"/>
  <c r="AZ32" i="13"/>
  <c r="AY32" i="13"/>
  <c r="AY81" i="13" s="1"/>
  <c r="AX32" i="13"/>
  <c r="AX81" i="13" s="1"/>
  <c r="AW32" i="13"/>
  <c r="AW81" i="13" s="1"/>
  <c r="AV32" i="13"/>
  <c r="AV81" i="13" s="1"/>
  <c r="AU32" i="13"/>
  <c r="AU81" i="13" s="1"/>
  <c r="AT32" i="13"/>
  <c r="AT81" i="13" s="1"/>
  <c r="AS32" i="13"/>
  <c r="AS81" i="13" s="1"/>
  <c r="AR32" i="13"/>
  <c r="AR81" i="13" s="1"/>
  <c r="AP32" i="13"/>
  <c r="Y188" i="13" s="1"/>
  <c r="AF188" i="13" s="1"/>
  <c r="AM188" i="13" s="1"/>
  <c r="AO32" i="13"/>
  <c r="AO81" i="13" s="1"/>
  <c r="AN32" i="13"/>
  <c r="AN81" i="13" s="1"/>
  <c r="AM32" i="13"/>
  <c r="AM81" i="13" s="1"/>
  <c r="AL32" i="13"/>
  <c r="AL81" i="13" s="1"/>
  <c r="AK32" i="13"/>
  <c r="AK81" i="13" s="1"/>
  <c r="AJ32" i="13"/>
  <c r="AJ81" i="13" s="1"/>
  <c r="AI32" i="13"/>
  <c r="AI81" i="13" s="1"/>
  <c r="AH32" i="13"/>
  <c r="AH81" i="13" s="1"/>
  <c r="AF32" i="13"/>
  <c r="X188" i="13" s="1"/>
  <c r="AE32" i="13"/>
  <c r="AE81" i="13" s="1"/>
  <c r="AD32" i="13"/>
  <c r="AD81" i="13" s="1"/>
  <c r="AC32" i="13"/>
  <c r="AB32" i="13"/>
  <c r="AB81" i="13" s="1"/>
  <c r="AA32" i="13"/>
  <c r="AA81" i="13" s="1"/>
  <c r="Z32" i="13"/>
  <c r="Z81" i="13" s="1"/>
  <c r="X32" i="13"/>
  <c r="X81" i="13" s="1"/>
  <c r="U32" i="13"/>
  <c r="T32" i="13"/>
  <c r="S32" i="13"/>
  <c r="R32" i="13"/>
  <c r="Q32" i="13"/>
  <c r="P32" i="13"/>
  <c r="O32" i="13"/>
  <c r="N32" i="13"/>
  <c r="BJ31" i="13"/>
  <c r="AA187" i="13" s="1"/>
  <c r="AH187" i="13" s="1"/>
  <c r="AO187" i="13" s="1"/>
  <c r="BI31" i="13"/>
  <c r="BI80" i="13" s="1"/>
  <c r="BH31" i="13"/>
  <c r="BH80" i="13" s="1"/>
  <c r="BG31" i="13"/>
  <c r="BG80" i="13" s="1"/>
  <c r="BF31" i="13"/>
  <c r="BF80" i="13" s="1"/>
  <c r="BE31" i="13"/>
  <c r="BE80" i="13" s="1"/>
  <c r="BD31" i="13"/>
  <c r="BD80" i="13" s="1"/>
  <c r="BC31" i="13"/>
  <c r="BC80" i="13" s="1"/>
  <c r="BB31" i="13"/>
  <c r="BB80" i="13" s="1"/>
  <c r="AZ31" i="13"/>
  <c r="AY31" i="13"/>
  <c r="AY80" i="13" s="1"/>
  <c r="AX31" i="13"/>
  <c r="AX80" i="13" s="1"/>
  <c r="AW31" i="13"/>
  <c r="AW80" i="13" s="1"/>
  <c r="AV31" i="13"/>
  <c r="AU31" i="13"/>
  <c r="AU80" i="13" s="1"/>
  <c r="AT31" i="13"/>
  <c r="AT80" i="13" s="1"/>
  <c r="AS31" i="13"/>
  <c r="AS80" i="13" s="1"/>
  <c r="AR31" i="13"/>
  <c r="AR80" i="13" s="1"/>
  <c r="AP31" i="13"/>
  <c r="AO31" i="13"/>
  <c r="AO80" i="13" s="1"/>
  <c r="AN31" i="13"/>
  <c r="AN80" i="13" s="1"/>
  <c r="AM31" i="13"/>
  <c r="AM80" i="13" s="1"/>
  <c r="AL31" i="13"/>
  <c r="AL80" i="13" s="1"/>
  <c r="AK31" i="13"/>
  <c r="AK80" i="13" s="1"/>
  <c r="AJ31" i="13"/>
  <c r="AJ80" i="13" s="1"/>
  <c r="AI31" i="13"/>
  <c r="AI80" i="13" s="1"/>
  <c r="AH31" i="13"/>
  <c r="AH80" i="13" s="1"/>
  <c r="AF31" i="13"/>
  <c r="X187" i="13" s="1"/>
  <c r="AE31" i="13"/>
  <c r="AE80" i="13" s="1"/>
  <c r="AD31" i="13"/>
  <c r="AD80" i="13" s="1"/>
  <c r="AC31" i="13"/>
  <c r="AC80" i="13" s="1"/>
  <c r="AB31" i="13"/>
  <c r="AB80" i="13" s="1"/>
  <c r="Z31" i="13"/>
  <c r="Z80" i="13" s="1"/>
  <c r="Y31" i="13"/>
  <c r="Y80" i="13" s="1"/>
  <c r="X31" i="13"/>
  <c r="X80" i="13" s="1"/>
  <c r="U31" i="13"/>
  <c r="T31" i="13"/>
  <c r="S31" i="13"/>
  <c r="R31" i="13"/>
  <c r="Q31" i="13"/>
  <c r="P31" i="13"/>
  <c r="O31" i="13"/>
  <c r="N31" i="13"/>
  <c r="BJ30" i="13"/>
  <c r="BI30" i="13"/>
  <c r="BI79" i="13" s="1"/>
  <c r="BH30" i="13"/>
  <c r="BH79" i="13" s="1"/>
  <c r="BG30" i="13"/>
  <c r="BG79" i="13" s="1"/>
  <c r="BF30" i="13"/>
  <c r="BF79" i="13" s="1"/>
  <c r="BE30" i="13"/>
  <c r="BE79" i="13" s="1"/>
  <c r="BD30" i="13"/>
  <c r="BD79" i="13" s="1"/>
  <c r="BC30" i="13"/>
  <c r="BC79" i="13" s="1"/>
  <c r="BB30" i="13"/>
  <c r="BB79" i="13" s="1"/>
  <c r="AZ30" i="13"/>
  <c r="Z186" i="13" s="1"/>
  <c r="AY30" i="13"/>
  <c r="AY79" i="13" s="1"/>
  <c r="AX30" i="13"/>
  <c r="AX79" i="13" s="1"/>
  <c r="AW30" i="13"/>
  <c r="AW79" i="13" s="1"/>
  <c r="AV30" i="13"/>
  <c r="AV79" i="13" s="1"/>
  <c r="AU30" i="13"/>
  <c r="AU79" i="13" s="1"/>
  <c r="AT30" i="13"/>
  <c r="AT79" i="13" s="1"/>
  <c r="AS30" i="13"/>
  <c r="AS79" i="13" s="1"/>
  <c r="AR30" i="13"/>
  <c r="AR79" i="13" s="1"/>
  <c r="AP30" i="13"/>
  <c r="Y186" i="13" s="1"/>
  <c r="AO30" i="13"/>
  <c r="AO79" i="13" s="1"/>
  <c r="AN30" i="13"/>
  <c r="AN79" i="13" s="1"/>
  <c r="AM30" i="13"/>
  <c r="AM79" i="13" s="1"/>
  <c r="AL30" i="13"/>
  <c r="AL79" i="13" s="1"/>
  <c r="AK30" i="13"/>
  <c r="AK79" i="13" s="1"/>
  <c r="AJ30" i="13"/>
  <c r="AJ79" i="13" s="1"/>
  <c r="AI30" i="13"/>
  <c r="AI79" i="13" s="1"/>
  <c r="AH30" i="13"/>
  <c r="AH79" i="13" s="1"/>
  <c r="AF30" i="13"/>
  <c r="AE30" i="13"/>
  <c r="AE79" i="13" s="1"/>
  <c r="AD30" i="13"/>
  <c r="AC30" i="13"/>
  <c r="AC79" i="13" s="1"/>
  <c r="AB30" i="13"/>
  <c r="AB79" i="13" s="1"/>
  <c r="AA30" i="13"/>
  <c r="AA79" i="13" s="1"/>
  <c r="Z30" i="13"/>
  <c r="Z79" i="13" s="1"/>
  <c r="Y30" i="13"/>
  <c r="Y79" i="13" s="1"/>
  <c r="X30" i="13"/>
  <c r="X79" i="13" s="1"/>
  <c r="U30" i="13"/>
  <c r="T30" i="13"/>
  <c r="S30" i="13"/>
  <c r="R30" i="13"/>
  <c r="Q30" i="13"/>
  <c r="P30" i="13"/>
  <c r="O30" i="13"/>
  <c r="N30" i="13"/>
  <c r="AC12" i="13"/>
  <c r="AC61" i="13" s="1"/>
  <c r="BJ29" i="13"/>
  <c r="BJ78" i="13" s="1"/>
  <c r="BI29" i="13"/>
  <c r="BI78" i="13" s="1"/>
  <c r="BH29" i="13"/>
  <c r="BH78" i="13" s="1"/>
  <c r="BG29" i="13"/>
  <c r="BG78" i="13" s="1"/>
  <c r="BF29" i="13"/>
  <c r="BF78" i="13" s="1"/>
  <c r="BE29" i="13"/>
  <c r="BE78" i="13" s="1"/>
  <c r="BD29" i="13"/>
  <c r="BD78" i="13" s="1"/>
  <c r="BC29" i="13"/>
  <c r="BC78" i="13" s="1"/>
  <c r="BB29" i="13"/>
  <c r="BB78" i="13" s="1"/>
  <c r="AZ29" i="13"/>
  <c r="Z185" i="13" s="1"/>
  <c r="AY29" i="13"/>
  <c r="AY78" i="13" s="1"/>
  <c r="AX29" i="13"/>
  <c r="AX78" i="13" s="1"/>
  <c r="AW29" i="13"/>
  <c r="AW78" i="13" s="1"/>
  <c r="AV29" i="13"/>
  <c r="AV78" i="13" s="1"/>
  <c r="AU29" i="13"/>
  <c r="AU78" i="13" s="1"/>
  <c r="AT29" i="13"/>
  <c r="AT78" i="13" s="1"/>
  <c r="AS29" i="13"/>
  <c r="AS78" i="13" s="1"/>
  <c r="AR29" i="13"/>
  <c r="AR78" i="13" s="1"/>
  <c r="AP29" i="13"/>
  <c r="Y185" i="13" s="1"/>
  <c r="AO29" i="13"/>
  <c r="AO78" i="13" s="1"/>
  <c r="AN29" i="13"/>
  <c r="AN78" i="13" s="1"/>
  <c r="AM29" i="13"/>
  <c r="AL29" i="13"/>
  <c r="AL78" i="13" s="1"/>
  <c r="AK29" i="13"/>
  <c r="AK78" i="13" s="1"/>
  <c r="AJ29" i="13"/>
  <c r="AJ78" i="13" s="1"/>
  <c r="AI29" i="13"/>
  <c r="AI78" i="13" s="1"/>
  <c r="AH29" i="13"/>
  <c r="AH78" i="13" s="1"/>
  <c r="AF29" i="13"/>
  <c r="AF78" i="13" s="1"/>
  <c r="AE29" i="13"/>
  <c r="AE78" i="13" s="1"/>
  <c r="AD29" i="13"/>
  <c r="AD78" i="13" s="1"/>
  <c r="AC29" i="13"/>
  <c r="AC78" i="13" s="1"/>
  <c r="AB29" i="13"/>
  <c r="AB78" i="13" s="1"/>
  <c r="AA29" i="13"/>
  <c r="AA78" i="13" s="1"/>
  <c r="Z29" i="13"/>
  <c r="Z78" i="13" s="1"/>
  <c r="Y29" i="13"/>
  <c r="Y78" i="13" s="1"/>
  <c r="X29" i="13"/>
  <c r="X78" i="13" s="1"/>
  <c r="U29" i="13"/>
  <c r="T29" i="13"/>
  <c r="S29" i="13"/>
  <c r="R29" i="13"/>
  <c r="Q29" i="13"/>
  <c r="P29" i="13"/>
  <c r="O29" i="13"/>
  <c r="N29" i="13"/>
  <c r="BJ28" i="13"/>
  <c r="AA184" i="13" s="1"/>
  <c r="AH184" i="13" s="1"/>
  <c r="AO184" i="13" s="1"/>
  <c r="BI28" i="13"/>
  <c r="BH28" i="13"/>
  <c r="BH77" i="13" s="1"/>
  <c r="BG28" i="13"/>
  <c r="BG77" i="13" s="1"/>
  <c r="BF28" i="13"/>
  <c r="BF77" i="13" s="1"/>
  <c r="BE28" i="13"/>
  <c r="BE77" i="13" s="1"/>
  <c r="BD28" i="13"/>
  <c r="BD77" i="13" s="1"/>
  <c r="BC28" i="13"/>
  <c r="BC77" i="13" s="1"/>
  <c r="BB28" i="13"/>
  <c r="BB77" i="13" s="1"/>
  <c r="AZ28" i="13"/>
  <c r="AY28" i="13"/>
  <c r="AY77" i="13" s="1"/>
  <c r="AX28" i="13"/>
  <c r="AX77" i="13" s="1"/>
  <c r="AW28" i="13"/>
  <c r="AW77" i="13" s="1"/>
  <c r="AV28" i="13"/>
  <c r="AV77" i="13" s="1"/>
  <c r="AU28" i="13"/>
  <c r="AU77" i="13" s="1"/>
  <c r="AT28" i="13"/>
  <c r="AT77" i="13" s="1"/>
  <c r="AS28" i="13"/>
  <c r="AS77" i="13" s="1"/>
  <c r="AR28" i="13"/>
  <c r="AR77" i="13" s="1"/>
  <c r="AP28" i="13"/>
  <c r="Y184" i="13" s="1"/>
  <c r="AF184" i="13" s="1"/>
  <c r="AM184" i="13" s="1"/>
  <c r="AO28" i="13"/>
  <c r="AO77" i="13" s="1"/>
  <c r="AN28" i="13"/>
  <c r="AN77" i="13" s="1"/>
  <c r="AM28" i="13"/>
  <c r="AM77" i="13" s="1"/>
  <c r="AL28" i="13"/>
  <c r="AL77" i="13" s="1"/>
  <c r="AK28" i="13"/>
  <c r="AK77" i="13" s="1"/>
  <c r="AJ28" i="13"/>
  <c r="AJ77" i="13" s="1"/>
  <c r="AI28" i="13"/>
  <c r="AI77" i="13" s="1"/>
  <c r="AH28" i="13"/>
  <c r="AH77" i="13" s="1"/>
  <c r="AF28" i="13"/>
  <c r="X184" i="13" s="1"/>
  <c r="AE28" i="13"/>
  <c r="AE77" i="13" s="1"/>
  <c r="AD28" i="13"/>
  <c r="AD77" i="13" s="1"/>
  <c r="AC28" i="13"/>
  <c r="AC77" i="13" s="1"/>
  <c r="AB28" i="13"/>
  <c r="AA28" i="13"/>
  <c r="AA77" i="13" s="1"/>
  <c r="Z28" i="13"/>
  <c r="Z77" i="13" s="1"/>
  <c r="Y28" i="13"/>
  <c r="Y77" i="13" s="1"/>
  <c r="X28" i="13"/>
  <c r="X77" i="13" s="1"/>
  <c r="U28" i="13"/>
  <c r="T28" i="13"/>
  <c r="S28" i="13"/>
  <c r="R28" i="13"/>
  <c r="Q28" i="13"/>
  <c r="P28" i="13"/>
  <c r="O28" i="13"/>
  <c r="N28" i="13"/>
  <c r="BJ27" i="13"/>
  <c r="AA183" i="13" s="1"/>
  <c r="AH183" i="13" s="1"/>
  <c r="AO183" i="13" s="1"/>
  <c r="BI27" i="13"/>
  <c r="BI76" i="13" s="1"/>
  <c r="BH27" i="13"/>
  <c r="BH76" i="13" s="1"/>
  <c r="BG27" i="13"/>
  <c r="BG76" i="13" s="1"/>
  <c r="BF27" i="13"/>
  <c r="BF76" i="13" s="1"/>
  <c r="BE27" i="13"/>
  <c r="BE76" i="13" s="1"/>
  <c r="BD27" i="13"/>
  <c r="BD76" i="13" s="1"/>
  <c r="BC27" i="13"/>
  <c r="BC76" i="13" s="1"/>
  <c r="BB27" i="13"/>
  <c r="BB76" i="13" s="1"/>
  <c r="AZ27" i="13"/>
  <c r="Z183" i="13" s="1"/>
  <c r="AG183" i="13" s="1"/>
  <c r="AN183" i="13" s="1"/>
  <c r="AY27" i="13"/>
  <c r="AY76" i="13" s="1"/>
  <c r="AX27" i="13"/>
  <c r="AX76" i="13" s="1"/>
  <c r="AW27" i="13"/>
  <c r="AW76" i="13" s="1"/>
  <c r="AV27" i="13"/>
  <c r="AV76" i="13" s="1"/>
  <c r="AU27" i="13"/>
  <c r="AT27" i="13"/>
  <c r="AT76" i="13" s="1"/>
  <c r="AS27" i="13"/>
  <c r="AS76" i="13" s="1"/>
  <c r="AR27" i="13"/>
  <c r="AR76" i="13" s="1"/>
  <c r="AP27" i="13"/>
  <c r="AP76" i="13" s="1"/>
  <c r="AO27" i="13"/>
  <c r="AO76" i="13" s="1"/>
  <c r="AN27" i="13"/>
  <c r="AN76" i="13" s="1"/>
  <c r="AM27" i="13"/>
  <c r="AM76" i="13" s="1"/>
  <c r="AL27" i="13"/>
  <c r="AL76" i="13" s="1"/>
  <c r="AK27" i="13"/>
  <c r="AK76" i="13" s="1"/>
  <c r="AJ27" i="13"/>
  <c r="AJ76" i="13" s="1"/>
  <c r="AI27" i="13"/>
  <c r="AI76" i="13" s="1"/>
  <c r="AH27" i="13"/>
  <c r="AH76" i="13" s="1"/>
  <c r="AF27" i="13"/>
  <c r="X183" i="13" s="1"/>
  <c r="AE27" i="13"/>
  <c r="AE76" i="13" s="1"/>
  <c r="AD27" i="13"/>
  <c r="AD76" i="13" s="1"/>
  <c r="AC27" i="13"/>
  <c r="AC76" i="13" s="1"/>
  <c r="AB27" i="13"/>
  <c r="AB76" i="13" s="1"/>
  <c r="AA27" i="13"/>
  <c r="AA76" i="13" s="1"/>
  <c r="Z27" i="13"/>
  <c r="Z76" i="13" s="1"/>
  <c r="Y27" i="13"/>
  <c r="Y76" i="13" s="1"/>
  <c r="X27" i="13"/>
  <c r="X76" i="13" s="1"/>
  <c r="U27" i="13"/>
  <c r="T27" i="13"/>
  <c r="S27" i="13"/>
  <c r="R27" i="13"/>
  <c r="Q27" i="13"/>
  <c r="P27" i="13"/>
  <c r="O27" i="13"/>
  <c r="N27" i="13"/>
  <c r="BJ26" i="13"/>
  <c r="BJ75" i="13" s="1"/>
  <c r="AF129" i="13" s="1"/>
  <c r="BI26" i="13"/>
  <c r="BI75" i="13" s="1"/>
  <c r="AE129" i="13" s="1"/>
  <c r="BH26" i="13"/>
  <c r="BH75" i="13" s="1"/>
  <c r="AD129" i="13" s="1"/>
  <c r="BG26" i="13"/>
  <c r="BG75" i="13" s="1"/>
  <c r="AC129" i="13" s="1"/>
  <c r="BF26" i="13"/>
  <c r="BF75" i="13" s="1"/>
  <c r="AB129" i="13" s="1"/>
  <c r="BE26" i="13"/>
  <c r="BE75" i="13" s="1"/>
  <c r="AA129" i="13" s="1"/>
  <c r="BD26" i="13"/>
  <c r="BD75" i="13" s="1"/>
  <c r="Z129" i="13" s="1"/>
  <c r="BC26" i="13"/>
  <c r="BC75" i="13" s="1"/>
  <c r="Y129" i="13" s="1"/>
  <c r="BB26" i="13"/>
  <c r="BB75" i="13" s="1"/>
  <c r="X129" i="13" s="1"/>
  <c r="AZ26" i="13"/>
  <c r="AZ75" i="13" s="1"/>
  <c r="AF128" i="13" s="1"/>
  <c r="AY26" i="13"/>
  <c r="AY75" i="13" s="1"/>
  <c r="AE128" i="13" s="1"/>
  <c r="AX26" i="13"/>
  <c r="AX75" i="13" s="1"/>
  <c r="AD128" i="13" s="1"/>
  <c r="AW26" i="13"/>
  <c r="AW75" i="13" s="1"/>
  <c r="AC128" i="13" s="1"/>
  <c r="AV26" i="13"/>
  <c r="AV75" i="13" s="1"/>
  <c r="AB128" i="13" s="1"/>
  <c r="AU26" i="13"/>
  <c r="AU75" i="13" s="1"/>
  <c r="AA128" i="13" s="1"/>
  <c r="AT26" i="13"/>
  <c r="AT75" i="13" s="1"/>
  <c r="Z128" i="13" s="1"/>
  <c r="AS26" i="13"/>
  <c r="AS75" i="13" s="1"/>
  <c r="Y128" i="13" s="1"/>
  <c r="AR26" i="13"/>
  <c r="AR75" i="13" s="1"/>
  <c r="X128" i="13" s="1"/>
  <c r="AP26" i="13"/>
  <c r="AP75" i="13" s="1"/>
  <c r="AF127" i="13" s="1"/>
  <c r="AO26" i="13"/>
  <c r="AO75" i="13" s="1"/>
  <c r="AE127" i="13" s="1"/>
  <c r="AN26" i="13"/>
  <c r="AN75" i="13" s="1"/>
  <c r="AD127" i="13" s="1"/>
  <c r="AM26" i="13"/>
  <c r="AM75" i="13" s="1"/>
  <c r="AC127" i="13" s="1"/>
  <c r="AL26" i="13"/>
  <c r="AL75" i="13" s="1"/>
  <c r="AB127" i="13" s="1"/>
  <c r="AK26" i="13"/>
  <c r="AK75" i="13" s="1"/>
  <c r="AA127" i="13" s="1"/>
  <c r="AJ26" i="13"/>
  <c r="AJ75" i="13" s="1"/>
  <c r="Z127" i="13" s="1"/>
  <c r="AI26" i="13"/>
  <c r="AH26" i="13"/>
  <c r="AH75" i="13" s="1"/>
  <c r="X127" i="13" s="1"/>
  <c r="AF26" i="13"/>
  <c r="AF75" i="13" s="1"/>
  <c r="AF126" i="13" s="1"/>
  <c r="AE26" i="13"/>
  <c r="AE75" i="13" s="1"/>
  <c r="AE126" i="13" s="1"/>
  <c r="AD26" i="13"/>
  <c r="AD75" i="13" s="1"/>
  <c r="AD126" i="13" s="1"/>
  <c r="AC26" i="13"/>
  <c r="AC75" i="13" s="1"/>
  <c r="AC126" i="13" s="1"/>
  <c r="AB26" i="13"/>
  <c r="AB75" i="13" s="1"/>
  <c r="AB126" i="13" s="1"/>
  <c r="AA26" i="13"/>
  <c r="AA75" i="13" s="1"/>
  <c r="AA126" i="13" s="1"/>
  <c r="Z26" i="13"/>
  <c r="Z75" i="13" s="1"/>
  <c r="Z126" i="13" s="1"/>
  <c r="Y26" i="13"/>
  <c r="Y75" i="13" s="1"/>
  <c r="Y126" i="13" s="1"/>
  <c r="X26" i="13"/>
  <c r="X75" i="13" s="1"/>
  <c r="X126" i="13" s="1"/>
  <c r="U26" i="13"/>
  <c r="T26" i="13"/>
  <c r="S26" i="13"/>
  <c r="R26" i="13"/>
  <c r="Q26" i="13"/>
  <c r="P26" i="13"/>
  <c r="O26" i="13"/>
  <c r="N26" i="13"/>
  <c r="BJ25" i="13"/>
  <c r="BI25" i="13"/>
  <c r="BI74" i="13" s="1"/>
  <c r="BH25" i="13"/>
  <c r="BH74" i="13" s="1"/>
  <c r="BG25" i="13"/>
  <c r="BG74" i="13" s="1"/>
  <c r="BF25" i="13"/>
  <c r="BF74" i="13" s="1"/>
  <c r="BE25" i="13"/>
  <c r="BE74" i="13" s="1"/>
  <c r="BD25" i="13"/>
  <c r="BC25" i="13"/>
  <c r="BC74" i="13" s="1"/>
  <c r="BB25" i="13"/>
  <c r="BB74" i="13" s="1"/>
  <c r="AZ25" i="13"/>
  <c r="Z181" i="13" s="1"/>
  <c r="AG181" i="13" s="1"/>
  <c r="AN181" i="13" s="1"/>
  <c r="AY25" i="13"/>
  <c r="AY74" i="13" s="1"/>
  <c r="AX25" i="13"/>
  <c r="AX74" i="13" s="1"/>
  <c r="AW25" i="13"/>
  <c r="AW74" i="13" s="1"/>
  <c r="AV25" i="13"/>
  <c r="AV74" i="13" s="1"/>
  <c r="AU25" i="13"/>
  <c r="AU74" i="13" s="1"/>
  <c r="AT25" i="13"/>
  <c r="AT74" i="13" s="1"/>
  <c r="AS25" i="13"/>
  <c r="AS74" i="13" s="1"/>
  <c r="AR25" i="13"/>
  <c r="AR74" i="13" s="1"/>
  <c r="AP25" i="13"/>
  <c r="Y181" i="13" s="1"/>
  <c r="AF181" i="13" s="1"/>
  <c r="AM181" i="13" s="1"/>
  <c r="AO25" i="13"/>
  <c r="AO74" i="13" s="1"/>
  <c r="AN25" i="13"/>
  <c r="AN74" i="13" s="1"/>
  <c r="AM25" i="13"/>
  <c r="AM74" i="13" s="1"/>
  <c r="AL25" i="13"/>
  <c r="AL74" i="13" s="1"/>
  <c r="AK25" i="13"/>
  <c r="AK74" i="13" s="1"/>
  <c r="AJ25" i="13"/>
  <c r="AJ74" i="13" s="1"/>
  <c r="AI25" i="13"/>
  <c r="AI74" i="13" s="1"/>
  <c r="AH25" i="13"/>
  <c r="AH74" i="13" s="1"/>
  <c r="AF25" i="13"/>
  <c r="X181" i="13" s="1"/>
  <c r="AE25" i="13"/>
  <c r="AE74" i="13" s="1"/>
  <c r="AD25" i="13"/>
  <c r="AD74" i="13" s="1"/>
  <c r="AC25" i="13"/>
  <c r="AC74" i="13" s="1"/>
  <c r="AB25" i="13"/>
  <c r="AA25" i="13"/>
  <c r="AA74" i="13" s="1"/>
  <c r="Z25" i="13"/>
  <c r="Z74" i="13" s="1"/>
  <c r="Y25" i="13"/>
  <c r="Y74" i="13" s="1"/>
  <c r="X25" i="13"/>
  <c r="X74" i="13" s="1"/>
  <c r="U25" i="13"/>
  <c r="T25" i="13"/>
  <c r="S25" i="13"/>
  <c r="R25" i="13"/>
  <c r="Q25" i="13"/>
  <c r="P25" i="13"/>
  <c r="O25" i="13"/>
  <c r="N25" i="13"/>
  <c r="BJ24" i="13"/>
  <c r="AA180" i="13" s="1"/>
  <c r="BI24" i="13"/>
  <c r="BI73" i="13" s="1"/>
  <c r="BH24" i="13"/>
  <c r="BH73" i="13" s="1"/>
  <c r="BG24" i="13"/>
  <c r="BG73" i="13" s="1"/>
  <c r="BF24" i="13"/>
  <c r="BF73" i="13" s="1"/>
  <c r="BE24" i="13"/>
  <c r="BE73" i="13" s="1"/>
  <c r="BD24" i="13"/>
  <c r="BD73" i="13" s="1"/>
  <c r="BC24" i="13"/>
  <c r="BC73" i="13" s="1"/>
  <c r="BB24" i="13"/>
  <c r="BB73" i="13" s="1"/>
  <c r="AZ24" i="13"/>
  <c r="AZ73" i="13" s="1"/>
  <c r="AY24" i="13"/>
  <c r="AY73" i="13" s="1"/>
  <c r="AX24" i="13"/>
  <c r="AX73" i="13" s="1"/>
  <c r="AW24" i="13"/>
  <c r="AV24" i="13"/>
  <c r="AV73" i="13" s="1"/>
  <c r="AU24" i="13"/>
  <c r="AU73" i="13" s="1"/>
  <c r="AT24" i="13"/>
  <c r="AT73" i="13" s="1"/>
  <c r="AS24" i="13"/>
  <c r="AS73" i="13" s="1"/>
  <c r="AR24" i="13"/>
  <c r="AR73" i="13" s="1"/>
  <c r="AP24" i="13"/>
  <c r="Y180" i="13" s="1"/>
  <c r="AO24" i="13"/>
  <c r="AO73" i="13" s="1"/>
  <c r="AN24" i="13"/>
  <c r="AN73" i="13" s="1"/>
  <c r="AM24" i="13"/>
  <c r="AM73" i="13" s="1"/>
  <c r="AL24" i="13"/>
  <c r="AL73" i="13" s="1"/>
  <c r="AK24" i="13"/>
  <c r="AK73" i="13" s="1"/>
  <c r="AJ24" i="13"/>
  <c r="AJ73" i="13" s="1"/>
  <c r="AI24" i="13"/>
  <c r="AI73" i="13" s="1"/>
  <c r="AH24" i="13"/>
  <c r="AH73" i="13" s="1"/>
  <c r="AF24" i="13"/>
  <c r="AE24" i="13"/>
  <c r="AE73" i="13" s="1"/>
  <c r="AD24" i="13"/>
  <c r="AD73" i="13" s="1"/>
  <c r="AC24" i="13"/>
  <c r="AC73" i="13" s="1"/>
  <c r="AB24" i="13"/>
  <c r="AB73" i="13" s="1"/>
  <c r="AA24" i="13"/>
  <c r="AA73" i="13" s="1"/>
  <c r="Z24" i="13"/>
  <c r="Z73" i="13" s="1"/>
  <c r="Y24" i="13"/>
  <c r="Y73" i="13" s="1"/>
  <c r="X24" i="13"/>
  <c r="U24" i="13"/>
  <c r="T24" i="13"/>
  <c r="S24" i="13"/>
  <c r="R24" i="13"/>
  <c r="Q24" i="13"/>
  <c r="P24" i="13"/>
  <c r="O24" i="13"/>
  <c r="N24" i="13"/>
  <c r="BJ23" i="13"/>
  <c r="AA179" i="13" s="1"/>
  <c r="BI23" i="13"/>
  <c r="BI72" i="13" s="1"/>
  <c r="BH23" i="13"/>
  <c r="BH72" i="13" s="1"/>
  <c r="BG23" i="13"/>
  <c r="BG72" i="13" s="1"/>
  <c r="BF23" i="13"/>
  <c r="BF72" i="13" s="1"/>
  <c r="BE23" i="13"/>
  <c r="BE72" i="13" s="1"/>
  <c r="BD23" i="13"/>
  <c r="BD72" i="13" s="1"/>
  <c r="BC23" i="13"/>
  <c r="BC72" i="13" s="1"/>
  <c r="BB23" i="13"/>
  <c r="BB72" i="13" s="1"/>
  <c r="AZ23" i="13"/>
  <c r="Z179" i="13" s="1"/>
  <c r="AG179" i="13" s="1"/>
  <c r="AN179" i="13" s="1"/>
  <c r="AY23" i="13"/>
  <c r="AY72" i="13" s="1"/>
  <c r="AX23" i="13"/>
  <c r="AX72" i="13" s="1"/>
  <c r="AW23" i="13"/>
  <c r="AW72" i="13" s="1"/>
  <c r="AV23" i="13"/>
  <c r="AV72" i="13" s="1"/>
  <c r="AU23" i="13"/>
  <c r="AU72" i="13" s="1"/>
  <c r="AT23" i="13"/>
  <c r="AT72" i="13" s="1"/>
  <c r="AS23" i="13"/>
  <c r="AS72" i="13" s="1"/>
  <c r="AR23" i="13"/>
  <c r="AP23" i="13"/>
  <c r="Y179" i="13" s="1"/>
  <c r="AF179" i="13" s="1"/>
  <c r="AM179" i="13" s="1"/>
  <c r="AO23" i="13"/>
  <c r="AO72" i="13" s="1"/>
  <c r="AN23" i="13"/>
  <c r="AN72" i="13" s="1"/>
  <c r="AM23" i="13"/>
  <c r="AM72" i="13" s="1"/>
  <c r="AL23" i="13"/>
  <c r="AL72" i="13" s="1"/>
  <c r="AK23" i="13"/>
  <c r="AK72" i="13" s="1"/>
  <c r="AJ23" i="13"/>
  <c r="AJ72" i="13" s="1"/>
  <c r="AI23" i="13"/>
  <c r="AI72" i="13" s="1"/>
  <c r="AH23" i="13"/>
  <c r="AH72" i="13" s="1"/>
  <c r="AF23" i="13"/>
  <c r="X179" i="13" s="1"/>
  <c r="AE23" i="13"/>
  <c r="AE72" i="13" s="1"/>
  <c r="AD23" i="13"/>
  <c r="AD72" i="13" s="1"/>
  <c r="AC23" i="13"/>
  <c r="AC72" i="13" s="1"/>
  <c r="AB23" i="13"/>
  <c r="AB72" i="13" s="1"/>
  <c r="Z23" i="13"/>
  <c r="Z72" i="13" s="1"/>
  <c r="Y23" i="13"/>
  <c r="Y72" i="13" s="1"/>
  <c r="X23" i="13"/>
  <c r="X72" i="13" s="1"/>
  <c r="U23" i="13"/>
  <c r="T23" i="13"/>
  <c r="S23" i="13"/>
  <c r="R23" i="13"/>
  <c r="Q23" i="13"/>
  <c r="P23" i="13"/>
  <c r="O23" i="13"/>
  <c r="N23" i="13"/>
  <c r="BJ22" i="13"/>
  <c r="AA178" i="13" s="1"/>
  <c r="BI22" i="13"/>
  <c r="BI71" i="13" s="1"/>
  <c r="BH22" i="13"/>
  <c r="BH71" i="13" s="1"/>
  <c r="BG22" i="13"/>
  <c r="BG71" i="13" s="1"/>
  <c r="BF22" i="13"/>
  <c r="BF71" i="13" s="1"/>
  <c r="BE22" i="13"/>
  <c r="BE71" i="13" s="1"/>
  <c r="BD22" i="13"/>
  <c r="BD71" i="13" s="1"/>
  <c r="BC22" i="13"/>
  <c r="BC71" i="13" s="1"/>
  <c r="BB22" i="13"/>
  <c r="BB71" i="13" s="1"/>
  <c r="AZ22" i="13"/>
  <c r="AZ71" i="13" s="1"/>
  <c r="AY22" i="13"/>
  <c r="AY71" i="13" s="1"/>
  <c r="AX22" i="13"/>
  <c r="AX71" i="13" s="1"/>
  <c r="AW22" i="13"/>
  <c r="AW71" i="13" s="1"/>
  <c r="AV22" i="13"/>
  <c r="AV71" i="13" s="1"/>
  <c r="AU22" i="13"/>
  <c r="AU71" i="13" s="1"/>
  <c r="AT22" i="13"/>
  <c r="AT71" i="13" s="1"/>
  <c r="AS22" i="13"/>
  <c r="AS71" i="13" s="1"/>
  <c r="AR22" i="13"/>
  <c r="AR71" i="13" s="1"/>
  <c r="AP22" i="13"/>
  <c r="Y178" i="13" s="1"/>
  <c r="AO22" i="13"/>
  <c r="AO71" i="13" s="1"/>
  <c r="AN22" i="13"/>
  <c r="AN71" i="13" s="1"/>
  <c r="AM22" i="13"/>
  <c r="AL22" i="13"/>
  <c r="AL71" i="13" s="1"/>
  <c r="AK22" i="13"/>
  <c r="AK71" i="13" s="1"/>
  <c r="AJ22" i="13"/>
  <c r="AJ71" i="13" s="1"/>
  <c r="AI22" i="13"/>
  <c r="AI71" i="13" s="1"/>
  <c r="AH22" i="13"/>
  <c r="AH71" i="13" s="1"/>
  <c r="AF22" i="13"/>
  <c r="AE22" i="13"/>
  <c r="AE71" i="13" s="1"/>
  <c r="AD22" i="13"/>
  <c r="AD71" i="13" s="1"/>
  <c r="AC22" i="13"/>
  <c r="AC71" i="13" s="1"/>
  <c r="AA22" i="13"/>
  <c r="AA71" i="13" s="1"/>
  <c r="Z22" i="13"/>
  <c r="Z71" i="13" s="1"/>
  <c r="Y22" i="13"/>
  <c r="Y71" i="13" s="1"/>
  <c r="X22" i="13"/>
  <c r="X71" i="13" s="1"/>
  <c r="U22" i="13"/>
  <c r="T22" i="13"/>
  <c r="S22" i="13"/>
  <c r="R22" i="13"/>
  <c r="Q22" i="13"/>
  <c r="P22" i="13"/>
  <c r="O22" i="13"/>
  <c r="N22" i="13"/>
  <c r="BJ21" i="13"/>
  <c r="AA177" i="13" s="1"/>
  <c r="BI21" i="13"/>
  <c r="BI70" i="13" s="1"/>
  <c r="BH21" i="13"/>
  <c r="BH70" i="13" s="1"/>
  <c r="BG21" i="13"/>
  <c r="BF21" i="13"/>
  <c r="BF70" i="13" s="1"/>
  <c r="BE21" i="13"/>
  <c r="BE70" i="13" s="1"/>
  <c r="BD21" i="13"/>
  <c r="BD70" i="13" s="1"/>
  <c r="BC21" i="13"/>
  <c r="BC70" i="13" s="1"/>
  <c r="BB21" i="13"/>
  <c r="BB70" i="13" s="1"/>
  <c r="AZ21" i="13"/>
  <c r="AZ70" i="13" s="1"/>
  <c r="AY21" i="13"/>
  <c r="AY70" i="13" s="1"/>
  <c r="AX21" i="13"/>
  <c r="AX70" i="13" s="1"/>
  <c r="AW21" i="13"/>
  <c r="AW70" i="13" s="1"/>
  <c r="AV21" i="13"/>
  <c r="AV70" i="13" s="1"/>
  <c r="AU21" i="13"/>
  <c r="AU70" i="13" s="1"/>
  <c r="AT21" i="13"/>
  <c r="AT70" i="13" s="1"/>
  <c r="AS21" i="13"/>
  <c r="AS70" i="13" s="1"/>
  <c r="AR21" i="13"/>
  <c r="AR70" i="13" s="1"/>
  <c r="AP21" i="13"/>
  <c r="Y177" i="13" s="1"/>
  <c r="AO21" i="13"/>
  <c r="AO70" i="13" s="1"/>
  <c r="AN21" i="13"/>
  <c r="AN70" i="13" s="1"/>
  <c r="AM21" i="13"/>
  <c r="AM70" i="13" s="1"/>
  <c r="AL21" i="13"/>
  <c r="AL70" i="13" s="1"/>
  <c r="AK21" i="13"/>
  <c r="AK70" i="13" s="1"/>
  <c r="AJ21" i="13"/>
  <c r="AJ70" i="13" s="1"/>
  <c r="AI21" i="13"/>
  <c r="AI70" i="13" s="1"/>
  <c r="AH21" i="13"/>
  <c r="AH70" i="13" s="1"/>
  <c r="AF21" i="13"/>
  <c r="AE21" i="13"/>
  <c r="AE70" i="13" s="1"/>
  <c r="AD21" i="13"/>
  <c r="AD70" i="13" s="1"/>
  <c r="AC21" i="13"/>
  <c r="AC70" i="13" s="1"/>
  <c r="AB21" i="13"/>
  <c r="AA21" i="13"/>
  <c r="AA70" i="13" s="1"/>
  <c r="Z21" i="13"/>
  <c r="Z70" i="13" s="1"/>
  <c r="Y21" i="13"/>
  <c r="Y70" i="13" s="1"/>
  <c r="X21" i="13"/>
  <c r="X70" i="13" s="1"/>
  <c r="U21" i="13"/>
  <c r="T21" i="13"/>
  <c r="S21" i="13"/>
  <c r="R21" i="13"/>
  <c r="Q21" i="13"/>
  <c r="P21" i="13"/>
  <c r="O21" i="13"/>
  <c r="N21" i="13"/>
  <c r="AF11" i="13"/>
  <c r="AE11" i="13"/>
  <c r="AE60" i="13" s="1"/>
  <c r="AB11" i="13"/>
  <c r="AB60" i="13" s="1"/>
  <c r="Z11" i="13"/>
  <c r="Z60" i="13" s="1"/>
  <c r="X11" i="13"/>
  <c r="X60" i="13" s="1"/>
  <c r="BJ20" i="13"/>
  <c r="BJ69" i="13" s="1"/>
  <c r="AF121" i="13" s="1"/>
  <c r="BI20" i="13"/>
  <c r="BI69" i="13" s="1"/>
  <c r="AE121" i="13" s="1"/>
  <c r="BH20" i="13"/>
  <c r="BH69" i="13" s="1"/>
  <c r="AD121" i="13" s="1"/>
  <c r="BG20" i="13"/>
  <c r="BG69" i="13" s="1"/>
  <c r="AC121" i="13" s="1"/>
  <c r="BF20" i="13"/>
  <c r="BF69" i="13" s="1"/>
  <c r="AB121" i="13" s="1"/>
  <c r="BE20" i="13"/>
  <c r="BE69" i="13" s="1"/>
  <c r="AA121" i="13" s="1"/>
  <c r="BD20" i="13"/>
  <c r="BD69" i="13" s="1"/>
  <c r="Z121" i="13" s="1"/>
  <c r="BC20" i="13"/>
  <c r="BC69" i="13" s="1"/>
  <c r="Y121" i="13" s="1"/>
  <c r="BB20" i="13"/>
  <c r="BB69" i="13" s="1"/>
  <c r="X121" i="13" s="1"/>
  <c r="AZ20" i="13"/>
  <c r="AZ69" i="13" s="1"/>
  <c r="AF120" i="13" s="1"/>
  <c r="AY20" i="13"/>
  <c r="AY69" i="13" s="1"/>
  <c r="AE120" i="13" s="1"/>
  <c r="AX20" i="13"/>
  <c r="AW20" i="13"/>
  <c r="AW69" i="13" s="1"/>
  <c r="AC120" i="13" s="1"/>
  <c r="AV20" i="13"/>
  <c r="AV69" i="13" s="1"/>
  <c r="AB120" i="13" s="1"/>
  <c r="AU20" i="13"/>
  <c r="AU69" i="13" s="1"/>
  <c r="AA120" i="13" s="1"/>
  <c r="AT20" i="13"/>
  <c r="AT69" i="13" s="1"/>
  <c r="Z120" i="13" s="1"/>
  <c r="AS20" i="13"/>
  <c r="AS69" i="13" s="1"/>
  <c r="Y120" i="13" s="1"/>
  <c r="AR20" i="13"/>
  <c r="AR69" i="13" s="1"/>
  <c r="X120" i="13" s="1"/>
  <c r="AP20" i="13"/>
  <c r="AP69" i="13" s="1"/>
  <c r="AF119" i="13" s="1"/>
  <c r="AO20" i="13"/>
  <c r="AO69" i="13" s="1"/>
  <c r="AE119" i="13" s="1"/>
  <c r="AN20" i="13"/>
  <c r="AN69" i="13" s="1"/>
  <c r="AD119" i="13" s="1"/>
  <c r="AM20" i="13"/>
  <c r="AM69" i="13" s="1"/>
  <c r="AC119" i="13" s="1"/>
  <c r="AL20" i="13"/>
  <c r="AL69" i="13" s="1"/>
  <c r="AB119" i="13" s="1"/>
  <c r="AK20" i="13"/>
  <c r="AK69" i="13" s="1"/>
  <c r="AA119" i="13" s="1"/>
  <c r="AJ20" i="13"/>
  <c r="AJ69" i="13" s="1"/>
  <c r="AI20" i="13"/>
  <c r="AI69" i="13" s="1"/>
  <c r="Y119" i="13" s="1"/>
  <c r="AH20" i="13"/>
  <c r="AH69" i="13" s="1"/>
  <c r="X119" i="13" s="1"/>
  <c r="AF20" i="13"/>
  <c r="AF69" i="13" s="1"/>
  <c r="AF118" i="13" s="1"/>
  <c r="AE20" i="13"/>
  <c r="AE69" i="13" s="1"/>
  <c r="AE118" i="13" s="1"/>
  <c r="AD20" i="13"/>
  <c r="AD69" i="13" s="1"/>
  <c r="AD118" i="13" s="1"/>
  <c r="AC20" i="13"/>
  <c r="AC69" i="13" s="1"/>
  <c r="AC118" i="13" s="1"/>
  <c r="AB20" i="13"/>
  <c r="AB69" i="13" s="1"/>
  <c r="AB118" i="13" s="1"/>
  <c r="AA20" i="13"/>
  <c r="AA69" i="13" s="1"/>
  <c r="AA118" i="13" s="1"/>
  <c r="Z20" i="13"/>
  <c r="Z69" i="13" s="1"/>
  <c r="Z118" i="13" s="1"/>
  <c r="Y20" i="13"/>
  <c r="Y69" i="13" s="1"/>
  <c r="Y118" i="13" s="1"/>
  <c r="X20" i="13"/>
  <c r="X69" i="13" s="1"/>
  <c r="X118" i="13" s="1"/>
  <c r="U20" i="13"/>
  <c r="T20" i="13"/>
  <c r="S20" i="13"/>
  <c r="R20" i="13"/>
  <c r="Q20" i="13"/>
  <c r="P20" i="13"/>
  <c r="O20" i="13"/>
  <c r="N20" i="13"/>
  <c r="BJ19" i="13"/>
  <c r="AA175" i="13" s="1"/>
  <c r="BI19" i="13"/>
  <c r="BI68" i="13" s="1"/>
  <c r="BH19" i="13"/>
  <c r="BH68" i="13" s="1"/>
  <c r="BG19" i="13"/>
  <c r="BG68" i="13" s="1"/>
  <c r="BF19" i="13"/>
  <c r="BF68" i="13" s="1"/>
  <c r="BE19" i="13"/>
  <c r="BE68" i="13" s="1"/>
  <c r="BD19" i="13"/>
  <c r="BD68" i="13" s="1"/>
  <c r="BC19" i="13"/>
  <c r="BC68" i="13" s="1"/>
  <c r="BB19" i="13"/>
  <c r="BB68" i="13" s="1"/>
  <c r="AZ19" i="13"/>
  <c r="Z175" i="13" s="1"/>
  <c r="AY19" i="13"/>
  <c r="AY68" i="13" s="1"/>
  <c r="AX19" i="13"/>
  <c r="AX68" i="13" s="1"/>
  <c r="AW19" i="13"/>
  <c r="AW68" i="13" s="1"/>
  <c r="AV19" i="13"/>
  <c r="AV68" i="13" s="1"/>
  <c r="AU19" i="13"/>
  <c r="AU68" i="13" s="1"/>
  <c r="AT19" i="13"/>
  <c r="AT68" i="13" s="1"/>
  <c r="AS19" i="13"/>
  <c r="AS68" i="13" s="1"/>
  <c r="AR19" i="13"/>
  <c r="AR68" i="13" s="1"/>
  <c r="AP19" i="13"/>
  <c r="Y175" i="13" s="1"/>
  <c r="AO19" i="13"/>
  <c r="AN19" i="13"/>
  <c r="AN68" i="13" s="1"/>
  <c r="AM19" i="13"/>
  <c r="AM68" i="13" s="1"/>
  <c r="AL19" i="13"/>
  <c r="AL68" i="13" s="1"/>
  <c r="AJ19" i="13"/>
  <c r="AJ68" i="13" s="1"/>
  <c r="AI19" i="13"/>
  <c r="AI68" i="13" s="1"/>
  <c r="AH19" i="13"/>
  <c r="AH68" i="13" s="1"/>
  <c r="AF19" i="13"/>
  <c r="AE19" i="13"/>
  <c r="AE68" i="13" s="1"/>
  <c r="AD19" i="13"/>
  <c r="AD68" i="13" s="1"/>
  <c r="AC19" i="13"/>
  <c r="AC68" i="13" s="1"/>
  <c r="AB19" i="13"/>
  <c r="AB68" i="13" s="1"/>
  <c r="AA19" i="13"/>
  <c r="AA68" i="13" s="1"/>
  <c r="Z19" i="13"/>
  <c r="Z68" i="13" s="1"/>
  <c r="Y19" i="13"/>
  <c r="Y68" i="13" s="1"/>
  <c r="X19" i="13"/>
  <c r="X68" i="13" s="1"/>
  <c r="U19" i="13"/>
  <c r="T19" i="13"/>
  <c r="S19" i="13"/>
  <c r="R19" i="13"/>
  <c r="Q19" i="13"/>
  <c r="P19" i="13"/>
  <c r="O19" i="13"/>
  <c r="N19" i="13"/>
  <c r="BJ18" i="13"/>
  <c r="AA174" i="13" s="1"/>
  <c r="BI18" i="13"/>
  <c r="BI67" i="13" s="1"/>
  <c r="BH18" i="13"/>
  <c r="BG18" i="13"/>
  <c r="BG67" i="13" s="1"/>
  <c r="BF18" i="13"/>
  <c r="BF67" i="13" s="1"/>
  <c r="BE18" i="13"/>
  <c r="BE67" i="13" s="1"/>
  <c r="BD18" i="13"/>
  <c r="BD67" i="13" s="1"/>
  <c r="BC18" i="13"/>
  <c r="BC67" i="13" s="1"/>
  <c r="BB18" i="13"/>
  <c r="BB67" i="13" s="1"/>
  <c r="AZ18" i="13"/>
  <c r="AY18" i="13"/>
  <c r="AY67" i="13" s="1"/>
  <c r="AX18" i="13"/>
  <c r="AX67" i="13" s="1"/>
  <c r="AW18" i="13"/>
  <c r="AW67" i="13" s="1"/>
  <c r="AV18" i="13"/>
  <c r="AV67" i="13" s="1"/>
  <c r="AU18" i="13"/>
  <c r="AU67" i="13" s="1"/>
  <c r="AT18" i="13"/>
  <c r="AT67" i="13" s="1"/>
  <c r="AS18" i="13"/>
  <c r="AS67" i="13" s="1"/>
  <c r="AR18" i="13"/>
  <c r="AR67" i="13" s="1"/>
  <c r="AP18" i="13"/>
  <c r="Y174" i="13" s="1"/>
  <c r="AO18" i="13"/>
  <c r="AO67" i="13" s="1"/>
  <c r="AN18" i="13"/>
  <c r="AN67" i="13" s="1"/>
  <c r="AM18" i="13"/>
  <c r="AM67" i="13" s="1"/>
  <c r="AL18" i="13"/>
  <c r="AL67" i="13" s="1"/>
  <c r="AK18" i="13"/>
  <c r="AK67" i="13" s="1"/>
  <c r="AJ18" i="13"/>
  <c r="AI18" i="13"/>
  <c r="AI67" i="13" s="1"/>
  <c r="AH18" i="13"/>
  <c r="AH67" i="13" s="1"/>
  <c r="AF18" i="13"/>
  <c r="AE18" i="13"/>
  <c r="AE67" i="13" s="1"/>
  <c r="AD18" i="13"/>
  <c r="AD67" i="13" s="1"/>
  <c r="AC18" i="13"/>
  <c r="AC67" i="13" s="1"/>
  <c r="AB18" i="13"/>
  <c r="AB67" i="13" s="1"/>
  <c r="AA18" i="13"/>
  <c r="AA67" i="13" s="1"/>
  <c r="Z18" i="13"/>
  <c r="Z67" i="13" s="1"/>
  <c r="Y18" i="13"/>
  <c r="Y67" i="13" s="1"/>
  <c r="X18" i="13"/>
  <c r="X67" i="13" s="1"/>
  <c r="U18" i="13"/>
  <c r="T18" i="13"/>
  <c r="S18" i="13"/>
  <c r="R18" i="13"/>
  <c r="Q18" i="13"/>
  <c r="P18" i="13"/>
  <c r="O18" i="13"/>
  <c r="N18" i="13"/>
  <c r="BJ17" i="13"/>
  <c r="BI17" i="13"/>
  <c r="BI66" i="13" s="1"/>
  <c r="BH17" i="13"/>
  <c r="BH66" i="13" s="1"/>
  <c r="BG17" i="13"/>
  <c r="BG66" i="13" s="1"/>
  <c r="BF17" i="13"/>
  <c r="BF66" i="13" s="1"/>
  <c r="BE17" i="13"/>
  <c r="BE66" i="13" s="1"/>
  <c r="BD17" i="13"/>
  <c r="BD66" i="13" s="1"/>
  <c r="BC17" i="13"/>
  <c r="BB17" i="13"/>
  <c r="BB66" i="13" s="1"/>
  <c r="AZ17" i="13"/>
  <c r="AZ66" i="13" s="1"/>
  <c r="AY17" i="13"/>
  <c r="AY66" i="13" s="1"/>
  <c r="AX17" i="13"/>
  <c r="AX66" i="13" s="1"/>
  <c r="AW17" i="13"/>
  <c r="AW66" i="13" s="1"/>
  <c r="AV17" i="13"/>
  <c r="AV66" i="13" s="1"/>
  <c r="AU17" i="13"/>
  <c r="AU66" i="13" s="1"/>
  <c r="AT17" i="13"/>
  <c r="AT66" i="13" s="1"/>
  <c r="AS17" i="13"/>
  <c r="AS66" i="13" s="1"/>
  <c r="AR17" i="13"/>
  <c r="AR66" i="13" s="1"/>
  <c r="AP17" i="13"/>
  <c r="Y173" i="13" s="1"/>
  <c r="AO17" i="13"/>
  <c r="AO66" i="13" s="1"/>
  <c r="AN17" i="13"/>
  <c r="AN66" i="13" s="1"/>
  <c r="AM17" i="13"/>
  <c r="AM66" i="13" s="1"/>
  <c r="AL17" i="13"/>
  <c r="AL66" i="13" s="1"/>
  <c r="AJ17" i="13"/>
  <c r="AJ66" i="13" s="1"/>
  <c r="AI17" i="13"/>
  <c r="AI66" i="13" s="1"/>
  <c r="AH17" i="13"/>
  <c r="AH66" i="13" s="1"/>
  <c r="AE17" i="13"/>
  <c r="AE66" i="13" s="1"/>
  <c r="AD17" i="13"/>
  <c r="AD66" i="13" s="1"/>
  <c r="AC17" i="13"/>
  <c r="AC66" i="13" s="1"/>
  <c r="AB17" i="13"/>
  <c r="AB66" i="13" s="1"/>
  <c r="AA17" i="13"/>
  <c r="AA66" i="13" s="1"/>
  <c r="Z17" i="13"/>
  <c r="Z66" i="13" s="1"/>
  <c r="Y17" i="13"/>
  <c r="Y66" i="13" s="1"/>
  <c r="X17" i="13"/>
  <c r="U17" i="13"/>
  <c r="T17" i="13"/>
  <c r="S17" i="13"/>
  <c r="R17" i="13"/>
  <c r="Q17" i="13"/>
  <c r="P17" i="13"/>
  <c r="O17" i="13"/>
  <c r="N17" i="13"/>
  <c r="BJ16" i="13"/>
  <c r="BI16" i="13"/>
  <c r="BI65" i="13" s="1"/>
  <c r="BH16" i="13"/>
  <c r="BH65" i="13" s="1"/>
  <c r="BG16" i="13"/>
  <c r="BG65" i="13" s="1"/>
  <c r="BF16" i="13"/>
  <c r="BF65" i="13" s="1"/>
  <c r="BE16" i="13"/>
  <c r="BE65" i="13" s="1"/>
  <c r="BD16" i="13"/>
  <c r="BD65" i="13" s="1"/>
  <c r="BC16" i="13"/>
  <c r="BC65" i="13" s="1"/>
  <c r="BB16" i="13"/>
  <c r="BB65" i="13" s="1"/>
  <c r="AZ16" i="13"/>
  <c r="Z172" i="13" s="1"/>
  <c r="AG172" i="13" s="1"/>
  <c r="AN172" i="13" s="1"/>
  <c r="AY16" i="13"/>
  <c r="AY65" i="13" s="1"/>
  <c r="AX16" i="13"/>
  <c r="AX65" i="13" s="1"/>
  <c r="AW16" i="13"/>
  <c r="AW65" i="13" s="1"/>
  <c r="AV16" i="13"/>
  <c r="AV65" i="13" s="1"/>
  <c r="AU16" i="13"/>
  <c r="AU65" i="13" s="1"/>
  <c r="AT16" i="13"/>
  <c r="AT65" i="13" s="1"/>
  <c r="AS16" i="13"/>
  <c r="AR16" i="13"/>
  <c r="AR65" i="13" s="1"/>
  <c r="AP16" i="13"/>
  <c r="AO16" i="13"/>
  <c r="AO65" i="13" s="1"/>
  <c r="AN16" i="13"/>
  <c r="AN65" i="13" s="1"/>
  <c r="AM16" i="13"/>
  <c r="AM65" i="13" s="1"/>
  <c r="AL16" i="13"/>
  <c r="AL65" i="13" s="1"/>
  <c r="AK16" i="13"/>
  <c r="AK65" i="13" s="1"/>
  <c r="AJ16" i="13"/>
  <c r="AJ65" i="13" s="1"/>
  <c r="AI16" i="13"/>
  <c r="AI65" i="13" s="1"/>
  <c r="AH16" i="13"/>
  <c r="AH65" i="13" s="1"/>
  <c r="AF16" i="13"/>
  <c r="X172" i="13" s="1"/>
  <c r="AE16" i="13"/>
  <c r="AE65" i="13" s="1"/>
  <c r="AD16" i="13"/>
  <c r="AD65" i="13" s="1"/>
  <c r="AC16" i="13"/>
  <c r="AC65" i="13" s="1"/>
  <c r="AB16" i="13"/>
  <c r="AB65" i="13" s="1"/>
  <c r="AA16" i="13"/>
  <c r="AA65" i="13" s="1"/>
  <c r="Z16" i="13"/>
  <c r="Z65" i="13" s="1"/>
  <c r="Y16" i="13"/>
  <c r="Y65" i="13" s="1"/>
  <c r="X16" i="13"/>
  <c r="X65" i="13" s="1"/>
  <c r="U16" i="13"/>
  <c r="T16" i="13"/>
  <c r="S16" i="13"/>
  <c r="R16" i="13"/>
  <c r="Q16" i="13"/>
  <c r="P16" i="13"/>
  <c r="O16" i="13"/>
  <c r="N16" i="13"/>
  <c r="AE10" i="13"/>
  <c r="AE59" i="13" s="1"/>
  <c r="AC10" i="13"/>
  <c r="AC59" i="13" s="1"/>
  <c r="AA10" i="13"/>
  <c r="AA59" i="13" s="1"/>
  <c r="X10" i="13"/>
  <c r="X59" i="13" s="1"/>
  <c r="BJ15" i="13"/>
  <c r="BJ64" i="13" s="1"/>
  <c r="AF113" i="13" s="1"/>
  <c r="BI15" i="13"/>
  <c r="BI64" i="13" s="1"/>
  <c r="AE113" i="13" s="1"/>
  <c r="BH15" i="13"/>
  <c r="BH64" i="13" s="1"/>
  <c r="AD113" i="13" s="1"/>
  <c r="BG15" i="13"/>
  <c r="BG64" i="13" s="1"/>
  <c r="AC113" i="13" s="1"/>
  <c r="BF15" i="13"/>
  <c r="BF64" i="13" s="1"/>
  <c r="AB113" i="13" s="1"/>
  <c r="BE15" i="13"/>
  <c r="BE64" i="13" s="1"/>
  <c r="AA113" i="13" s="1"/>
  <c r="BD15" i="13"/>
  <c r="BD64" i="13" s="1"/>
  <c r="Z113" i="13" s="1"/>
  <c r="BC15" i="13"/>
  <c r="BC64" i="13" s="1"/>
  <c r="Y113" i="13" s="1"/>
  <c r="BB15" i="13"/>
  <c r="BB64" i="13" s="1"/>
  <c r="X113" i="13" s="1"/>
  <c r="AZ15" i="13"/>
  <c r="AZ64" i="13" s="1"/>
  <c r="AF112" i="13" s="1"/>
  <c r="AY15" i="13"/>
  <c r="AY64" i="13" s="1"/>
  <c r="AE112" i="13" s="1"/>
  <c r="AX15" i="13"/>
  <c r="AX64" i="13" s="1"/>
  <c r="AD112" i="13" s="1"/>
  <c r="AW15" i="13"/>
  <c r="AW64" i="13" s="1"/>
  <c r="AC112" i="13" s="1"/>
  <c r="AV15" i="13"/>
  <c r="AV64" i="13" s="1"/>
  <c r="AB112" i="13" s="1"/>
  <c r="AU15" i="13"/>
  <c r="AU64" i="13" s="1"/>
  <c r="AA112" i="13" s="1"/>
  <c r="AT15" i="13"/>
  <c r="AT64" i="13" s="1"/>
  <c r="Z112" i="13" s="1"/>
  <c r="AS15" i="13"/>
  <c r="AS64" i="13" s="1"/>
  <c r="Y112" i="13" s="1"/>
  <c r="AR15" i="13"/>
  <c r="AR64" i="13" s="1"/>
  <c r="X112" i="13" s="1"/>
  <c r="AP15" i="13"/>
  <c r="AP64" i="13" s="1"/>
  <c r="AF111" i="13" s="1"/>
  <c r="AO15" i="13"/>
  <c r="AO64" i="13" s="1"/>
  <c r="AE111" i="13" s="1"/>
  <c r="AN15" i="13"/>
  <c r="AN64" i="13" s="1"/>
  <c r="AD111" i="13" s="1"/>
  <c r="AM15" i="13"/>
  <c r="AM64" i="13" s="1"/>
  <c r="AC111" i="13" s="1"/>
  <c r="AL15" i="13"/>
  <c r="AL64" i="13" s="1"/>
  <c r="AB111" i="13" s="1"/>
  <c r="AK15" i="13"/>
  <c r="AJ15" i="13"/>
  <c r="AJ64" i="13" s="1"/>
  <c r="Z111" i="13" s="1"/>
  <c r="AI15" i="13"/>
  <c r="AI64" i="13" s="1"/>
  <c r="Y111" i="13" s="1"/>
  <c r="AH15" i="13"/>
  <c r="AH64" i="13" s="1"/>
  <c r="X111" i="13" s="1"/>
  <c r="AF15" i="13"/>
  <c r="AF64" i="13" s="1"/>
  <c r="AF110" i="13" s="1"/>
  <c r="AE15" i="13"/>
  <c r="AE64" i="13" s="1"/>
  <c r="AE110" i="13" s="1"/>
  <c r="AD15" i="13"/>
  <c r="AD64" i="13" s="1"/>
  <c r="AD110" i="13" s="1"/>
  <c r="AC15" i="13"/>
  <c r="AC64" i="13" s="1"/>
  <c r="AC110" i="13" s="1"/>
  <c r="AB15" i="13"/>
  <c r="AB64" i="13" s="1"/>
  <c r="AB110" i="13" s="1"/>
  <c r="AA15" i="13"/>
  <c r="AA64" i="13" s="1"/>
  <c r="AA110" i="13" s="1"/>
  <c r="Z15" i="13"/>
  <c r="Z64" i="13" s="1"/>
  <c r="Z110" i="13" s="1"/>
  <c r="Y15" i="13"/>
  <c r="Y64" i="13" s="1"/>
  <c r="Y110" i="13" s="1"/>
  <c r="X15" i="13"/>
  <c r="X64" i="13" s="1"/>
  <c r="X110" i="13" s="1"/>
  <c r="U15" i="13"/>
  <c r="T15" i="13"/>
  <c r="S15" i="13"/>
  <c r="R15" i="13"/>
  <c r="Q15" i="13"/>
  <c r="P15" i="13"/>
  <c r="O15" i="13"/>
  <c r="N15" i="13"/>
  <c r="AF9" i="13"/>
  <c r="AD9" i="13"/>
  <c r="AD58" i="13" s="1"/>
  <c r="AA9" i="13"/>
  <c r="AA58" i="13" s="1"/>
  <c r="Y9" i="13"/>
  <c r="Y58" i="13" s="1"/>
  <c r="BJ14" i="13"/>
  <c r="BI14" i="13"/>
  <c r="BI63" i="13" s="1"/>
  <c r="BH14" i="13"/>
  <c r="BH63" i="13" s="1"/>
  <c r="BG14" i="13"/>
  <c r="BG63" i="13" s="1"/>
  <c r="BF14" i="13"/>
  <c r="BF63" i="13" s="1"/>
  <c r="BE14" i="13"/>
  <c r="BD14" i="13"/>
  <c r="BD63" i="13" s="1"/>
  <c r="BC14" i="13"/>
  <c r="BC63" i="13" s="1"/>
  <c r="BB14" i="13"/>
  <c r="BB63" i="13" s="1"/>
  <c r="AZ14" i="13"/>
  <c r="Z170" i="13" s="1"/>
  <c r="AY14" i="13"/>
  <c r="AY63" i="13" s="1"/>
  <c r="AX14" i="13"/>
  <c r="AX63" i="13" s="1"/>
  <c r="AW14" i="13"/>
  <c r="AW63" i="13" s="1"/>
  <c r="AV14" i="13"/>
  <c r="AV63" i="13" s="1"/>
  <c r="AU14" i="13"/>
  <c r="AU63" i="13" s="1"/>
  <c r="AT14" i="13"/>
  <c r="AT63" i="13" s="1"/>
  <c r="AS14" i="13"/>
  <c r="AS63" i="13" s="1"/>
  <c r="AR14" i="13"/>
  <c r="AR63" i="13" s="1"/>
  <c r="AP14" i="13"/>
  <c r="Y170" i="13" s="1"/>
  <c r="AO14" i="13"/>
  <c r="AO63" i="13" s="1"/>
  <c r="AN14" i="13"/>
  <c r="AN63" i="13" s="1"/>
  <c r="AM14" i="13"/>
  <c r="AM63" i="13" s="1"/>
  <c r="AL14" i="13"/>
  <c r="AL63" i="13" s="1"/>
  <c r="AK14" i="13"/>
  <c r="AK63" i="13" s="1"/>
  <c r="AJ14" i="13"/>
  <c r="AJ63" i="13" s="1"/>
  <c r="AH14" i="13"/>
  <c r="AH63" i="13" s="1"/>
  <c r="AF14" i="13"/>
  <c r="X170" i="13" s="1"/>
  <c r="AE14" i="13"/>
  <c r="AE63" i="13" s="1"/>
  <c r="AD14" i="13"/>
  <c r="AD63" i="13" s="1"/>
  <c r="AC14" i="13"/>
  <c r="AC63" i="13" s="1"/>
  <c r="AB14" i="13"/>
  <c r="AB63" i="13" s="1"/>
  <c r="AA14" i="13"/>
  <c r="AA63" i="13" s="1"/>
  <c r="Z14" i="13"/>
  <c r="Z63" i="13" s="1"/>
  <c r="Y14" i="13"/>
  <c r="Y63" i="13" s="1"/>
  <c r="X14" i="13"/>
  <c r="X63" i="13" s="1"/>
  <c r="U14" i="13"/>
  <c r="T14" i="13"/>
  <c r="S14" i="13"/>
  <c r="R14" i="13"/>
  <c r="Q14" i="13"/>
  <c r="P14" i="13"/>
  <c r="O14" i="13"/>
  <c r="N14" i="13"/>
  <c r="BJ13" i="13"/>
  <c r="BI13" i="13"/>
  <c r="BI62" i="13" s="1"/>
  <c r="BH13" i="13"/>
  <c r="BH62" i="13" s="1"/>
  <c r="BG13" i="13"/>
  <c r="BG62" i="13" s="1"/>
  <c r="BF13" i="13"/>
  <c r="BF62" i="13" s="1"/>
  <c r="BE13" i="13"/>
  <c r="BE62" i="13" s="1"/>
  <c r="BD13" i="13"/>
  <c r="BD62" i="13" s="1"/>
  <c r="BC13" i="13"/>
  <c r="BC62" i="13" s="1"/>
  <c r="BB13" i="13"/>
  <c r="BB62" i="13" s="1"/>
  <c r="AZ13" i="13"/>
  <c r="Z169" i="13" s="1"/>
  <c r="AY13" i="13"/>
  <c r="AY62" i="13" s="1"/>
  <c r="AX13" i="13"/>
  <c r="AX62" i="13" s="1"/>
  <c r="AW13" i="13"/>
  <c r="AW62" i="13" s="1"/>
  <c r="AV13" i="13"/>
  <c r="AV62" i="13" s="1"/>
  <c r="AU13" i="13"/>
  <c r="AU62" i="13" s="1"/>
  <c r="AT13" i="13"/>
  <c r="AT62" i="13" s="1"/>
  <c r="AS13" i="13"/>
  <c r="AS62" i="13" s="1"/>
  <c r="AR13" i="13"/>
  <c r="AR62" i="13" s="1"/>
  <c r="AP13" i="13"/>
  <c r="AO13" i="13"/>
  <c r="AO62" i="13" s="1"/>
  <c r="AN13" i="13"/>
  <c r="AN62" i="13" s="1"/>
  <c r="AM13" i="13"/>
  <c r="AM62" i="13" s="1"/>
  <c r="AL13" i="13"/>
  <c r="AL62" i="13" s="1"/>
  <c r="AK13" i="13"/>
  <c r="AK62" i="13" s="1"/>
  <c r="AJ13" i="13"/>
  <c r="AJ62" i="13" s="1"/>
  <c r="AH13" i="13"/>
  <c r="AH62" i="13" s="1"/>
  <c r="AF13" i="13"/>
  <c r="X169" i="13" s="1"/>
  <c r="AE13" i="13"/>
  <c r="AE62" i="13" s="1"/>
  <c r="AD13" i="13"/>
  <c r="AD62" i="13" s="1"/>
  <c r="AC13" i="13"/>
  <c r="AC62" i="13" s="1"/>
  <c r="AB13" i="13"/>
  <c r="AA13" i="13"/>
  <c r="AA62" i="13" s="1"/>
  <c r="Z13" i="13"/>
  <c r="Z62" i="13" s="1"/>
  <c r="X13" i="13"/>
  <c r="X62" i="13" s="1"/>
  <c r="U13" i="13"/>
  <c r="T13" i="13"/>
  <c r="S13" i="13"/>
  <c r="R13" i="13"/>
  <c r="Q13" i="13"/>
  <c r="P13" i="13"/>
  <c r="O13" i="13"/>
  <c r="N13" i="13"/>
  <c r="AE7" i="13"/>
  <c r="AE56" i="13" s="1"/>
  <c r="AB7" i="13"/>
  <c r="AB56" i="13" s="1"/>
  <c r="X7" i="13"/>
  <c r="X56" i="13" s="1"/>
  <c r="BJ12" i="13"/>
  <c r="AA168" i="13" s="1"/>
  <c r="BI12" i="13"/>
  <c r="BI61" i="13" s="1"/>
  <c r="BH12" i="13"/>
  <c r="BH61" i="13" s="1"/>
  <c r="BG12" i="13"/>
  <c r="BG61" i="13" s="1"/>
  <c r="BF12" i="13"/>
  <c r="BF61" i="13" s="1"/>
  <c r="BE12" i="13"/>
  <c r="BE61" i="13" s="1"/>
  <c r="BD12" i="13"/>
  <c r="BD61" i="13" s="1"/>
  <c r="BC12" i="13"/>
  <c r="BC61" i="13" s="1"/>
  <c r="BB12" i="13"/>
  <c r="BB61" i="13" s="1"/>
  <c r="AZ12" i="13"/>
  <c r="AY12" i="13"/>
  <c r="AY61" i="13" s="1"/>
  <c r="AX12" i="13"/>
  <c r="AX61" i="13" s="1"/>
  <c r="AW12" i="13"/>
  <c r="AV12" i="13"/>
  <c r="AV61" i="13" s="1"/>
  <c r="AU12" i="13"/>
  <c r="AU61" i="13" s="1"/>
  <c r="AT12" i="13"/>
  <c r="AT61" i="13" s="1"/>
  <c r="AS12" i="13"/>
  <c r="AS61" i="13" s="1"/>
  <c r="AR12" i="13"/>
  <c r="AR61" i="13" s="1"/>
  <c r="AP12" i="13"/>
  <c r="AP61" i="13" s="1"/>
  <c r="AO12" i="13"/>
  <c r="AO61" i="13" s="1"/>
  <c r="AN12" i="13"/>
  <c r="AN61" i="13" s="1"/>
  <c r="AM12" i="13"/>
  <c r="AM61" i="13" s="1"/>
  <c r="AL12" i="13"/>
  <c r="AL61" i="13" s="1"/>
  <c r="AK12" i="13"/>
  <c r="AK61" i="13" s="1"/>
  <c r="AJ12" i="13"/>
  <c r="AJ61" i="13" s="1"/>
  <c r="AH12" i="13"/>
  <c r="AH61" i="13" s="1"/>
  <c r="AF12" i="13"/>
  <c r="X168" i="13" s="1"/>
  <c r="AE12" i="13"/>
  <c r="AE61" i="13" s="1"/>
  <c r="AD12" i="13"/>
  <c r="AD61" i="13" s="1"/>
  <c r="AB12" i="13"/>
  <c r="AB61" i="13" s="1"/>
  <c r="AA12" i="13"/>
  <c r="AA61" i="13" s="1"/>
  <c r="Z12" i="13"/>
  <c r="Z61" i="13" s="1"/>
  <c r="Y12" i="13"/>
  <c r="Y61" i="13" s="1"/>
  <c r="X12" i="13"/>
  <c r="X61" i="13" s="1"/>
  <c r="U12" i="13"/>
  <c r="T12" i="13"/>
  <c r="S12" i="13"/>
  <c r="R12" i="13"/>
  <c r="Q12" i="13"/>
  <c r="P12" i="13"/>
  <c r="O12" i="13"/>
  <c r="N12" i="13"/>
  <c r="BJ11" i="13"/>
  <c r="BJ60" i="13" s="1"/>
  <c r="BI11" i="13"/>
  <c r="BI60" i="13" s="1"/>
  <c r="BH11" i="13"/>
  <c r="BH60" i="13" s="1"/>
  <c r="BG11" i="13"/>
  <c r="BG60" i="13" s="1"/>
  <c r="BF11" i="13"/>
  <c r="BF60" i="13" s="1"/>
  <c r="BE11" i="13"/>
  <c r="BE60" i="13" s="1"/>
  <c r="BD11" i="13"/>
  <c r="BD60" i="13" s="1"/>
  <c r="BC11" i="13"/>
  <c r="BC60" i="13" s="1"/>
  <c r="BB11" i="13"/>
  <c r="BB60" i="13" s="1"/>
  <c r="AZ11" i="13"/>
  <c r="Z167" i="13" s="1"/>
  <c r="AY11" i="13"/>
  <c r="AY60" i="13" s="1"/>
  <c r="AX11" i="13"/>
  <c r="AX60" i="13" s="1"/>
  <c r="AW11" i="13"/>
  <c r="AW60" i="13" s="1"/>
  <c r="AV11" i="13"/>
  <c r="AV60" i="13" s="1"/>
  <c r="AU11" i="13"/>
  <c r="AT11" i="13"/>
  <c r="AT60" i="13" s="1"/>
  <c r="AS11" i="13"/>
  <c r="AS60" i="13" s="1"/>
  <c r="AR11" i="13"/>
  <c r="AR60" i="13" s="1"/>
  <c r="AP11" i="13"/>
  <c r="Y167" i="13" s="1"/>
  <c r="AO11" i="13"/>
  <c r="AO60" i="13" s="1"/>
  <c r="AN11" i="13"/>
  <c r="AN60" i="13" s="1"/>
  <c r="AL11" i="13"/>
  <c r="AL60" i="13" s="1"/>
  <c r="AK11" i="13"/>
  <c r="AK60" i="13" s="1"/>
  <c r="AJ11" i="13"/>
  <c r="AJ60" i="13" s="1"/>
  <c r="AI11" i="13"/>
  <c r="AI60" i="13" s="1"/>
  <c r="AH11" i="13"/>
  <c r="AH60" i="13" s="1"/>
  <c r="AD11" i="13"/>
  <c r="AD60" i="13" s="1"/>
  <c r="AC11" i="13"/>
  <c r="AC60" i="13" s="1"/>
  <c r="AA11" i="13"/>
  <c r="AA60" i="13" s="1"/>
  <c r="Y11" i="13"/>
  <c r="Y60" i="13" s="1"/>
  <c r="U11" i="13"/>
  <c r="T11" i="13"/>
  <c r="S11" i="13"/>
  <c r="R11" i="13"/>
  <c r="Q11" i="13"/>
  <c r="P11" i="13"/>
  <c r="O11" i="13"/>
  <c r="N11" i="13"/>
  <c r="AE6" i="13"/>
  <c r="AE55" i="13" s="1"/>
  <c r="AD6" i="13"/>
  <c r="AD55" i="13" s="1"/>
  <c r="Z6" i="13"/>
  <c r="Z55" i="13" s="1"/>
  <c r="BJ10" i="13"/>
  <c r="AA166" i="13" s="1"/>
  <c r="AH166" i="13" s="1"/>
  <c r="AO166" i="13" s="1"/>
  <c r="BI10" i="13"/>
  <c r="BI59" i="13" s="1"/>
  <c r="BH10" i="13"/>
  <c r="BH59" i="13" s="1"/>
  <c r="BG10" i="13"/>
  <c r="BG59" i="13" s="1"/>
  <c r="BF10" i="13"/>
  <c r="BF59" i="13" s="1"/>
  <c r="BE10" i="13"/>
  <c r="BE59" i="13" s="1"/>
  <c r="BD10" i="13"/>
  <c r="BD59" i="13" s="1"/>
  <c r="BC10" i="13"/>
  <c r="BC59" i="13" s="1"/>
  <c r="BB10" i="13"/>
  <c r="BB59" i="13" s="1"/>
  <c r="AZ10" i="13"/>
  <c r="Z166" i="13" s="1"/>
  <c r="AY10" i="13"/>
  <c r="AY59" i="13" s="1"/>
  <c r="AX10" i="13"/>
  <c r="AX59" i="13" s="1"/>
  <c r="AW10" i="13"/>
  <c r="AW59" i="13" s="1"/>
  <c r="AV10" i="13"/>
  <c r="AU10" i="13"/>
  <c r="AU59" i="13" s="1"/>
  <c r="AT10" i="13"/>
  <c r="AT59" i="13" s="1"/>
  <c r="AS10" i="13"/>
  <c r="AS59" i="13" s="1"/>
  <c r="AR10" i="13"/>
  <c r="AR59" i="13" s="1"/>
  <c r="AP10" i="13"/>
  <c r="Y166" i="13" s="1"/>
  <c r="AO10" i="13"/>
  <c r="AO59" i="13" s="1"/>
  <c r="AN10" i="13"/>
  <c r="AN59" i="13" s="1"/>
  <c r="AM10" i="13"/>
  <c r="AM59" i="13" s="1"/>
  <c r="AL10" i="13"/>
  <c r="AL59" i="13" s="1"/>
  <c r="AK10" i="13"/>
  <c r="AK59" i="13" s="1"/>
  <c r="AJ10" i="13"/>
  <c r="AJ59" i="13" s="1"/>
  <c r="AI10" i="13"/>
  <c r="AI59" i="13" s="1"/>
  <c r="AH10" i="13"/>
  <c r="AH59" i="13" s="1"/>
  <c r="AF10" i="13"/>
  <c r="X166" i="13" s="1"/>
  <c r="AD10" i="13"/>
  <c r="AD59" i="13" s="1"/>
  <c r="AB10" i="13"/>
  <c r="AB59" i="13" s="1"/>
  <c r="Z10" i="13"/>
  <c r="Z59" i="13" s="1"/>
  <c r="Y10" i="13"/>
  <c r="U10" i="13"/>
  <c r="T10" i="13"/>
  <c r="S10" i="13"/>
  <c r="R10" i="13"/>
  <c r="Q10" i="13"/>
  <c r="P10" i="13"/>
  <c r="O10" i="13"/>
  <c r="N10" i="13"/>
  <c r="BJ9" i="13"/>
  <c r="BJ58" i="13" s="1"/>
  <c r="BI9" i="13"/>
  <c r="BI58" i="13" s="1"/>
  <c r="BH9" i="13"/>
  <c r="BH58" i="13" s="1"/>
  <c r="BG9" i="13"/>
  <c r="BG58" i="13" s="1"/>
  <c r="BF9" i="13"/>
  <c r="BF58" i="13" s="1"/>
  <c r="BE9" i="13"/>
  <c r="BE58" i="13" s="1"/>
  <c r="BD9" i="13"/>
  <c r="BD58" i="13" s="1"/>
  <c r="BC9" i="13"/>
  <c r="BC58" i="13" s="1"/>
  <c r="BB9" i="13"/>
  <c r="BB58" i="13" s="1"/>
  <c r="AZ9" i="13"/>
  <c r="Z165" i="13" s="1"/>
  <c r="AY9" i="13"/>
  <c r="AY58" i="13" s="1"/>
  <c r="AX9" i="13"/>
  <c r="AX58" i="13" s="1"/>
  <c r="AW9" i="13"/>
  <c r="AW58" i="13" s="1"/>
  <c r="AV9" i="13"/>
  <c r="AV58" i="13" s="1"/>
  <c r="AU9" i="13"/>
  <c r="AU58" i="13" s="1"/>
  <c r="AT9" i="13"/>
  <c r="AT58" i="13" s="1"/>
  <c r="AS9" i="13"/>
  <c r="AS58" i="13" s="1"/>
  <c r="AR9" i="13"/>
  <c r="AR58" i="13" s="1"/>
  <c r="AP9" i="13"/>
  <c r="Y165" i="13" s="1"/>
  <c r="AO9" i="13"/>
  <c r="AO58" i="13" s="1"/>
  <c r="AN9" i="13"/>
  <c r="AN58" i="13" s="1"/>
  <c r="AM9" i="13"/>
  <c r="AM58" i="13" s="1"/>
  <c r="AL9" i="13"/>
  <c r="AL58" i="13" s="1"/>
  <c r="AK9" i="13"/>
  <c r="AK58" i="13" s="1"/>
  <c r="AJ9" i="13"/>
  <c r="AJ58" i="13" s="1"/>
  <c r="AI9" i="13"/>
  <c r="AI58" i="13" s="1"/>
  <c r="AH9" i="13"/>
  <c r="AH58" i="13" s="1"/>
  <c r="AE9" i="13"/>
  <c r="AE58" i="13" s="1"/>
  <c r="AC9" i="13"/>
  <c r="AC58" i="13" s="1"/>
  <c r="AB9" i="13"/>
  <c r="AB58" i="13" s="1"/>
  <c r="Z9" i="13"/>
  <c r="Z58" i="13" s="1"/>
  <c r="X9" i="13"/>
  <c r="X58" i="13" s="1"/>
  <c r="U9" i="13"/>
  <c r="T9" i="13"/>
  <c r="S9" i="13"/>
  <c r="R9" i="13"/>
  <c r="Q9" i="13"/>
  <c r="P9" i="13"/>
  <c r="O9" i="13"/>
  <c r="N9" i="13"/>
  <c r="BJ8" i="13"/>
  <c r="AA164" i="13" s="1"/>
  <c r="AH164" i="13" s="1"/>
  <c r="AO164" i="13" s="1"/>
  <c r="BI8" i="13"/>
  <c r="BI57" i="13" s="1"/>
  <c r="BH8" i="13"/>
  <c r="BH57" i="13" s="1"/>
  <c r="BG8" i="13"/>
  <c r="BG57" i="13" s="1"/>
  <c r="BF8" i="13"/>
  <c r="BF57" i="13" s="1"/>
  <c r="BE8" i="13"/>
  <c r="BE57" i="13" s="1"/>
  <c r="BD8" i="13"/>
  <c r="BD57" i="13" s="1"/>
  <c r="BC8" i="13"/>
  <c r="BB8" i="13"/>
  <c r="BB57" i="13" s="1"/>
  <c r="AZ8" i="13"/>
  <c r="AZ57" i="13" s="1"/>
  <c r="AY8" i="13"/>
  <c r="AY57" i="13" s="1"/>
  <c r="AX8" i="13"/>
  <c r="AX57" i="13" s="1"/>
  <c r="AW8" i="13"/>
  <c r="AW57" i="13" s="1"/>
  <c r="AV8" i="13"/>
  <c r="AV57" i="13" s="1"/>
  <c r="AU8" i="13"/>
  <c r="AU57" i="13" s="1"/>
  <c r="AT8" i="13"/>
  <c r="AT57" i="13" s="1"/>
  <c r="AS8" i="13"/>
  <c r="AS57" i="13" s="1"/>
  <c r="AR8" i="13"/>
  <c r="AR57" i="13" s="1"/>
  <c r="AP8" i="13"/>
  <c r="AO8" i="13"/>
  <c r="AO57" i="13" s="1"/>
  <c r="AN8" i="13"/>
  <c r="AN57" i="13" s="1"/>
  <c r="AM8" i="13"/>
  <c r="AM57" i="13" s="1"/>
  <c r="AL8" i="13"/>
  <c r="AL57" i="13" s="1"/>
  <c r="AK8" i="13"/>
  <c r="AK57" i="13" s="1"/>
  <c r="AJ8" i="13"/>
  <c r="AJ57" i="13" s="1"/>
  <c r="AI8" i="13"/>
  <c r="AI57" i="13" s="1"/>
  <c r="AH8" i="13"/>
  <c r="AH57" i="13" s="1"/>
  <c r="AF8" i="13"/>
  <c r="X164" i="13" s="1"/>
  <c r="AE8" i="13"/>
  <c r="AE57" i="13" s="1"/>
  <c r="AD8" i="13"/>
  <c r="AB8" i="13"/>
  <c r="AB57" i="13" s="1"/>
  <c r="AA8" i="13"/>
  <c r="AA57" i="13" s="1"/>
  <c r="Z8" i="13"/>
  <c r="Z57" i="13" s="1"/>
  <c r="Y8" i="13"/>
  <c r="Y57" i="13" s="1"/>
  <c r="X8" i="13"/>
  <c r="X57" i="13" s="1"/>
  <c r="U8" i="13"/>
  <c r="T8" i="13"/>
  <c r="S8" i="13"/>
  <c r="R8" i="13"/>
  <c r="Q8" i="13"/>
  <c r="P8" i="13"/>
  <c r="O8" i="13"/>
  <c r="N8" i="13"/>
  <c r="BJ7" i="13"/>
  <c r="BJ56" i="13" s="1"/>
  <c r="BI7" i="13"/>
  <c r="BI56" i="13" s="1"/>
  <c r="BH7" i="13"/>
  <c r="BH56" i="13" s="1"/>
  <c r="BG7" i="13"/>
  <c r="BG56" i="13" s="1"/>
  <c r="BF7" i="13"/>
  <c r="BF56" i="13" s="1"/>
  <c r="BE7" i="13"/>
  <c r="BE56" i="13" s="1"/>
  <c r="BD7" i="13"/>
  <c r="BD56" i="13" s="1"/>
  <c r="BC7" i="13"/>
  <c r="BC56" i="13" s="1"/>
  <c r="BB7" i="13"/>
  <c r="AZ7" i="13"/>
  <c r="AY7" i="13"/>
  <c r="AY56" i="13" s="1"/>
  <c r="AX7" i="13"/>
  <c r="AX56" i="13" s="1"/>
  <c r="AW7" i="13"/>
  <c r="AW56" i="13" s="1"/>
  <c r="AV7" i="13"/>
  <c r="AV56" i="13" s="1"/>
  <c r="AU7" i="13"/>
  <c r="AU56" i="13" s="1"/>
  <c r="AT7" i="13"/>
  <c r="AT56" i="13" s="1"/>
  <c r="AS7" i="13"/>
  <c r="AS56" i="13" s="1"/>
  <c r="AR7" i="13"/>
  <c r="AR56" i="13" s="1"/>
  <c r="AP7" i="13"/>
  <c r="Y163" i="13" s="1"/>
  <c r="AO7" i="13"/>
  <c r="AO56" i="13" s="1"/>
  <c r="AN7" i="13"/>
  <c r="AN56" i="13" s="1"/>
  <c r="AL7" i="13"/>
  <c r="AL56" i="13" s="1"/>
  <c r="AK7" i="13"/>
  <c r="AK56" i="13" s="1"/>
  <c r="AJ7" i="13"/>
  <c r="AJ56" i="13" s="1"/>
  <c r="AI7" i="13"/>
  <c r="AI56" i="13" s="1"/>
  <c r="AH7" i="13"/>
  <c r="AH56" i="13" s="1"/>
  <c r="AF7" i="13"/>
  <c r="AD7" i="13"/>
  <c r="AD56" i="13" s="1"/>
  <c r="AC7" i="13"/>
  <c r="AC56" i="13" s="1"/>
  <c r="AA7" i="13"/>
  <c r="AA56" i="13" s="1"/>
  <c r="Z7" i="13"/>
  <c r="Z56" i="13" s="1"/>
  <c r="Y7" i="13"/>
  <c r="Y56" i="13" s="1"/>
  <c r="U7" i="13"/>
  <c r="T7" i="13"/>
  <c r="S7" i="13"/>
  <c r="R7" i="13"/>
  <c r="Q7" i="13"/>
  <c r="P7" i="13"/>
  <c r="O7" i="13"/>
  <c r="N7" i="13"/>
  <c r="BJ6" i="13"/>
  <c r="AA162" i="13" s="1"/>
  <c r="BI6" i="13"/>
  <c r="BI55" i="13" s="1"/>
  <c r="BH6" i="13"/>
  <c r="BH55" i="13" s="1"/>
  <c r="BG6" i="13"/>
  <c r="BG55" i="13" s="1"/>
  <c r="BF6" i="13"/>
  <c r="BF55" i="13" s="1"/>
  <c r="BE6" i="13"/>
  <c r="BE55" i="13" s="1"/>
  <c r="BD6" i="13"/>
  <c r="BD55" i="13" s="1"/>
  <c r="BC6" i="13"/>
  <c r="BB6" i="13"/>
  <c r="BB55" i="13" s="1"/>
  <c r="AZ6" i="13"/>
  <c r="Z162" i="13" s="1"/>
  <c r="AY6" i="13"/>
  <c r="AY55" i="13" s="1"/>
  <c r="AX6" i="13"/>
  <c r="AX55" i="13" s="1"/>
  <c r="AW6" i="13"/>
  <c r="AW55" i="13" s="1"/>
  <c r="AV6" i="13"/>
  <c r="AV55" i="13" s="1"/>
  <c r="AU6" i="13"/>
  <c r="AU55" i="13" s="1"/>
  <c r="AT6" i="13"/>
  <c r="AT55" i="13" s="1"/>
  <c r="AS6" i="13"/>
  <c r="AS55" i="13" s="1"/>
  <c r="AR6" i="13"/>
  <c r="AR55" i="13" s="1"/>
  <c r="AP6" i="13"/>
  <c r="Y162" i="13" s="1"/>
  <c r="AO6" i="13"/>
  <c r="AO55" i="13" s="1"/>
  <c r="AN6" i="13"/>
  <c r="AN55" i="13" s="1"/>
  <c r="AM6" i="13"/>
  <c r="AM55" i="13" s="1"/>
  <c r="AL6" i="13"/>
  <c r="AL55" i="13" s="1"/>
  <c r="AK6" i="13"/>
  <c r="AK55" i="13" s="1"/>
  <c r="AJ6" i="13"/>
  <c r="AJ55" i="13" s="1"/>
  <c r="AI6" i="13"/>
  <c r="AI55" i="13" s="1"/>
  <c r="AH6" i="13"/>
  <c r="AF6" i="13"/>
  <c r="AC6" i="13"/>
  <c r="AC55" i="13" s="1"/>
  <c r="AB6" i="13"/>
  <c r="AB55" i="13" s="1"/>
  <c r="AA6" i="13"/>
  <c r="AA55" i="13" s="1"/>
  <c r="Y6" i="13"/>
  <c r="Y55" i="13" s="1"/>
  <c r="X6" i="13"/>
  <c r="X55" i="13" s="1"/>
  <c r="U6" i="13"/>
  <c r="T6" i="13"/>
  <c r="S6" i="13"/>
  <c r="R6" i="13"/>
  <c r="Q6" i="13"/>
  <c r="P6" i="13"/>
  <c r="O6" i="13"/>
  <c r="N6" i="13"/>
  <c r="AD5" i="13"/>
  <c r="AD54" i="13" s="1"/>
  <c r="AC5" i="13"/>
  <c r="AC54" i="13" s="1"/>
  <c r="AB5" i="13"/>
  <c r="AB54" i="13" s="1"/>
  <c r="Z5" i="13"/>
  <c r="Z54" i="13" s="1"/>
  <c r="Y5" i="13"/>
  <c r="Y54" i="13" s="1"/>
  <c r="BJ5" i="13"/>
  <c r="AA161" i="13" s="1"/>
  <c r="BI5" i="13"/>
  <c r="BI54" i="13" s="1"/>
  <c r="BH5" i="13"/>
  <c r="BH54" i="13" s="1"/>
  <c r="BG5" i="13"/>
  <c r="BG54" i="13" s="1"/>
  <c r="BF5" i="13"/>
  <c r="BE5" i="13"/>
  <c r="BE54" i="13" s="1"/>
  <c r="BD5" i="13"/>
  <c r="BD54" i="13" s="1"/>
  <c r="BC5" i="13"/>
  <c r="BC54" i="13" s="1"/>
  <c r="BB5" i="13"/>
  <c r="BB54" i="13" s="1"/>
  <c r="AZ5" i="13"/>
  <c r="Z161" i="13" s="1"/>
  <c r="AY5" i="13"/>
  <c r="AY54" i="13" s="1"/>
  <c r="AX5" i="13"/>
  <c r="AX54" i="13" s="1"/>
  <c r="AW5" i="13"/>
  <c r="AW54" i="13" s="1"/>
  <c r="AV5" i="13"/>
  <c r="AV54" i="13" s="1"/>
  <c r="AU5" i="13"/>
  <c r="AU54" i="13" s="1"/>
  <c r="AT5" i="13"/>
  <c r="AT54" i="13" s="1"/>
  <c r="AS5" i="13"/>
  <c r="AS54" i="13" s="1"/>
  <c r="AR5" i="13"/>
  <c r="AR54" i="13" s="1"/>
  <c r="AP5" i="13"/>
  <c r="Y161" i="13" s="1"/>
  <c r="AO5" i="13"/>
  <c r="AO54" i="13" s="1"/>
  <c r="AN5" i="13"/>
  <c r="AN54" i="13" s="1"/>
  <c r="AM5" i="13"/>
  <c r="AM54" i="13" s="1"/>
  <c r="AL5" i="13"/>
  <c r="AL54" i="13" s="1"/>
  <c r="AK5" i="13"/>
  <c r="AJ5" i="13"/>
  <c r="AJ54" i="13" s="1"/>
  <c r="AH5" i="13"/>
  <c r="AH54" i="13" s="1"/>
  <c r="AF5" i="13"/>
  <c r="AF54" i="13" s="1"/>
  <c r="AE5" i="13"/>
  <c r="AE54" i="13" s="1"/>
  <c r="AA5" i="13"/>
  <c r="AA54" i="13" s="1"/>
  <c r="X5" i="13"/>
  <c r="X54" i="13" s="1"/>
  <c r="U5" i="13"/>
  <c r="U4" i="13" s="1"/>
  <c r="U202" i="13" s="1"/>
  <c r="T5" i="13"/>
  <c r="T4" i="13" s="1"/>
  <c r="T202" i="13" s="1"/>
  <c r="S5" i="13"/>
  <c r="S4" i="13" s="1"/>
  <c r="S202" i="13" s="1"/>
  <c r="R5" i="13"/>
  <c r="Q5" i="13"/>
  <c r="P5" i="13"/>
  <c r="O5" i="13"/>
  <c r="N5" i="13"/>
  <c r="N4" i="13" s="1"/>
  <c r="N202" i="13" s="1"/>
  <c r="BJ4" i="13"/>
  <c r="BJ53" i="13" s="1"/>
  <c r="AF105" i="13" s="1"/>
  <c r="BI4" i="13"/>
  <c r="BI53" i="13" s="1"/>
  <c r="AE105" i="13" s="1"/>
  <c r="BH4" i="13"/>
  <c r="BH53" i="13" s="1"/>
  <c r="AD105" i="13" s="1"/>
  <c r="BG4" i="13"/>
  <c r="BG53" i="13" s="1"/>
  <c r="AC105" i="13" s="1"/>
  <c r="BF4" i="13"/>
  <c r="BF53" i="13" s="1"/>
  <c r="AB105" i="13" s="1"/>
  <c r="BE4" i="13"/>
  <c r="BE53" i="13" s="1"/>
  <c r="AA105" i="13" s="1"/>
  <c r="BD4" i="13"/>
  <c r="BD53" i="13" s="1"/>
  <c r="Z105" i="13" s="1"/>
  <c r="BC4" i="13"/>
  <c r="BC53" i="13" s="1"/>
  <c r="Y105" i="13" s="1"/>
  <c r="BB4" i="13"/>
  <c r="BB53" i="13" s="1"/>
  <c r="X105" i="13" s="1"/>
  <c r="AZ4" i="13"/>
  <c r="AZ53" i="13" s="1"/>
  <c r="AF104" i="13" s="1"/>
  <c r="AY4" i="13"/>
  <c r="AY53" i="13" s="1"/>
  <c r="AE104" i="13" s="1"/>
  <c r="AX4" i="13"/>
  <c r="AX53" i="13" s="1"/>
  <c r="AD104" i="13" s="1"/>
  <c r="AW4" i="13"/>
  <c r="AW53" i="13" s="1"/>
  <c r="AC104" i="13" s="1"/>
  <c r="AV4" i="13"/>
  <c r="AV53" i="13" s="1"/>
  <c r="AB104" i="13" s="1"/>
  <c r="AU4" i="13"/>
  <c r="AU53" i="13" s="1"/>
  <c r="AA104" i="13" s="1"/>
  <c r="AT4" i="13"/>
  <c r="AT53" i="13" s="1"/>
  <c r="Z104" i="13" s="1"/>
  <c r="AS4" i="13"/>
  <c r="AR4" i="13"/>
  <c r="AR53" i="13" s="1"/>
  <c r="X104" i="13" s="1"/>
  <c r="AP4" i="13"/>
  <c r="AP53" i="13" s="1"/>
  <c r="AF103" i="13" s="1"/>
  <c r="AO4" i="13"/>
  <c r="AO53" i="13" s="1"/>
  <c r="AE103" i="13" s="1"/>
  <c r="AN4" i="13"/>
  <c r="AN53" i="13" s="1"/>
  <c r="AD103" i="13" s="1"/>
  <c r="AM4" i="13"/>
  <c r="AM53" i="13" s="1"/>
  <c r="AC103" i="13" s="1"/>
  <c r="AL4" i="13"/>
  <c r="AL53" i="13" s="1"/>
  <c r="AB103" i="13" s="1"/>
  <c r="AK4" i="13"/>
  <c r="AK53" i="13" s="1"/>
  <c r="AA103" i="13" s="1"/>
  <c r="AJ4" i="13"/>
  <c r="AJ53" i="13" s="1"/>
  <c r="Z103" i="13" s="1"/>
  <c r="AI4" i="13"/>
  <c r="AI53" i="13" s="1"/>
  <c r="Y103" i="13" s="1"/>
  <c r="AH4" i="13"/>
  <c r="AH53" i="13" s="1"/>
  <c r="X103" i="13" s="1"/>
  <c r="AF4" i="13"/>
  <c r="AF53" i="13" s="1"/>
  <c r="AF102" i="13" s="1"/>
  <c r="AE4" i="13"/>
  <c r="AE53" i="13" s="1"/>
  <c r="AE102" i="13" s="1"/>
  <c r="AD4" i="13"/>
  <c r="AD53" i="13" s="1"/>
  <c r="AD102" i="13" s="1"/>
  <c r="AC4" i="13"/>
  <c r="AC53" i="13" s="1"/>
  <c r="AC102" i="13" s="1"/>
  <c r="AB4" i="13"/>
  <c r="AB53" i="13" s="1"/>
  <c r="AB102" i="13" s="1"/>
  <c r="AA4" i="13"/>
  <c r="AA53" i="13" s="1"/>
  <c r="AA102" i="13" s="1"/>
  <c r="Z4" i="13"/>
  <c r="Z53" i="13" s="1"/>
  <c r="Z102" i="13" s="1"/>
  <c r="Y4" i="13"/>
  <c r="Y53" i="13" s="1"/>
  <c r="Y102" i="13" s="1"/>
  <c r="X4" i="13"/>
  <c r="R4" i="13"/>
  <c r="R202" i="13" s="1"/>
  <c r="Q4" i="13"/>
  <c r="Q202" i="13" s="1"/>
  <c r="P4" i="13"/>
  <c r="P202" i="13" s="1"/>
  <c r="O4" i="13"/>
  <c r="O202" i="13" s="1"/>
  <c r="O201" i="13" s="1"/>
  <c r="AO199" i="12"/>
  <c r="AN199" i="12"/>
  <c r="AL199" i="12"/>
  <c r="AJ199" i="12"/>
  <c r="AH199" i="12"/>
  <c r="AE199" i="12"/>
  <c r="AF199" i="12"/>
  <c r="AD199" i="12"/>
  <c r="AN198" i="12"/>
  <c r="AI198" i="12"/>
  <c r="AF198" i="12"/>
  <c r="AE198" i="12"/>
  <c r="AD198" i="12"/>
  <c r="AM197" i="12"/>
  <c r="AG197" i="12"/>
  <c r="AF197" i="12"/>
  <c r="AD197" i="12"/>
  <c r="AE197" i="12"/>
  <c r="AK196" i="12"/>
  <c r="AJ196" i="12"/>
  <c r="AH196" i="12"/>
  <c r="AF196" i="12"/>
  <c r="AE196" i="12"/>
  <c r="AD196" i="12"/>
  <c r="AO195" i="12"/>
  <c r="AN195" i="12"/>
  <c r="AL195" i="12"/>
  <c r="AJ195" i="12"/>
  <c r="AE195" i="12"/>
  <c r="AF195" i="12"/>
  <c r="AD195" i="12"/>
  <c r="AN194" i="12"/>
  <c r="AI194" i="12"/>
  <c r="D153" i="12"/>
  <c r="AE194" i="12"/>
  <c r="AD194" i="12"/>
  <c r="AG193" i="12"/>
  <c r="AF193" i="12"/>
  <c r="AD193" i="12"/>
  <c r="AE193" i="12"/>
  <c r="AK192" i="12"/>
  <c r="AJ192" i="12"/>
  <c r="AH192" i="12"/>
  <c r="AF192" i="12"/>
  <c r="AD192" i="12"/>
  <c r="AE192" i="12"/>
  <c r="AO191" i="12"/>
  <c r="AN191" i="12"/>
  <c r="AL191" i="12"/>
  <c r="AJ191" i="12"/>
  <c r="AH191" i="12"/>
  <c r="AE191" i="12"/>
  <c r="R98" i="12"/>
  <c r="AF191" i="12"/>
  <c r="AD191" i="12"/>
  <c r="AN190" i="12"/>
  <c r="AL190" i="12"/>
  <c r="AI190" i="12"/>
  <c r="AF190" i="12"/>
  <c r="AE190" i="12"/>
  <c r="AD190" i="12"/>
  <c r="AG189" i="12"/>
  <c r="AF189" i="12"/>
  <c r="AD189" i="12"/>
  <c r="AE189" i="12"/>
  <c r="AJ188" i="12"/>
  <c r="AI188" i="12"/>
  <c r="AH188" i="12"/>
  <c r="AF188" i="12"/>
  <c r="AD188" i="12"/>
  <c r="AE188" i="12"/>
  <c r="AL187" i="12"/>
  <c r="AJ187" i="12"/>
  <c r="AH187" i="12"/>
  <c r="AG187" i="12"/>
  <c r="R153" i="12"/>
  <c r="AF187" i="12"/>
  <c r="AE187" i="12"/>
  <c r="AD187" i="12"/>
  <c r="AN186" i="12"/>
  <c r="AL186" i="12"/>
  <c r="AK186" i="12"/>
  <c r="AF186" i="12"/>
  <c r="AE186" i="12"/>
  <c r="AD186" i="12"/>
  <c r="AO185" i="12"/>
  <c r="AD185" i="12"/>
  <c r="AF185" i="12"/>
  <c r="AE185" i="12"/>
  <c r="AE184" i="12"/>
  <c r="AD184" i="12"/>
  <c r="Q184" i="12"/>
  <c r="P184" i="12"/>
  <c r="C184" i="12"/>
  <c r="B184" i="12"/>
  <c r="AO183" i="12"/>
  <c r="AN183" i="12"/>
  <c r="AL183" i="12"/>
  <c r="AJ183" i="12"/>
  <c r="AI183" i="12"/>
  <c r="AF183" i="12"/>
  <c r="AE183" i="12"/>
  <c r="AD183" i="12"/>
  <c r="AN182" i="12"/>
  <c r="AM182" i="12"/>
  <c r="AD182" i="12"/>
  <c r="AF182" i="12"/>
  <c r="AE182" i="12"/>
  <c r="AH181" i="12"/>
  <c r="AF181" i="12"/>
  <c r="AD181" i="12"/>
  <c r="AE181" i="12"/>
  <c r="AL180" i="12"/>
  <c r="AJ180" i="12"/>
  <c r="AH180" i="12"/>
  <c r="AF180" i="12"/>
  <c r="AE180" i="12"/>
  <c r="AD180" i="12"/>
  <c r="AO179" i="12"/>
  <c r="AN179" i="12"/>
  <c r="AL179" i="12"/>
  <c r="AJ179" i="12"/>
  <c r="AI179" i="12"/>
  <c r="AF179" i="12"/>
  <c r="AE179" i="12"/>
  <c r="AD179" i="12"/>
  <c r="AN178" i="12"/>
  <c r="AM178" i="12"/>
  <c r="AD178" i="12"/>
  <c r="AF178" i="12"/>
  <c r="AE178" i="12"/>
  <c r="AG177" i="12"/>
  <c r="AF177" i="12"/>
  <c r="AD177" i="12"/>
  <c r="AE177" i="12"/>
  <c r="AK176" i="12"/>
  <c r="AJ176" i="12"/>
  <c r="AH176" i="12"/>
  <c r="AF176" i="12"/>
  <c r="AE176" i="12"/>
  <c r="AD176" i="12"/>
  <c r="AO175" i="12"/>
  <c r="AN175" i="12"/>
  <c r="AL175" i="12"/>
  <c r="AJ175" i="12"/>
  <c r="AI175" i="12"/>
  <c r="AF175" i="12"/>
  <c r="AE175" i="12"/>
  <c r="AD175" i="12"/>
  <c r="AN174" i="12"/>
  <c r="AM174" i="12"/>
  <c r="AF174" i="12"/>
  <c r="AE174" i="12"/>
  <c r="AD174" i="12"/>
  <c r="AG173" i="12"/>
  <c r="AF173" i="12"/>
  <c r="AD173" i="12"/>
  <c r="AE173" i="12"/>
  <c r="AK172" i="12"/>
  <c r="AJ172" i="12"/>
  <c r="AH172" i="12"/>
  <c r="AF172" i="12"/>
  <c r="AE172" i="12"/>
  <c r="AD172" i="12"/>
  <c r="AO171" i="12"/>
  <c r="AN171" i="12"/>
  <c r="AL171" i="12"/>
  <c r="AJ171" i="12"/>
  <c r="AI171" i="12"/>
  <c r="AF171" i="12"/>
  <c r="AE171" i="12"/>
  <c r="AD171" i="12"/>
  <c r="AN170" i="12"/>
  <c r="AM170" i="12"/>
  <c r="AF170" i="12"/>
  <c r="AE170" i="12"/>
  <c r="AD170" i="12"/>
  <c r="AG169" i="12"/>
  <c r="AF169" i="12"/>
  <c r="AD169" i="12"/>
  <c r="AE169" i="12"/>
  <c r="AK168" i="12"/>
  <c r="AJ168" i="12"/>
  <c r="AH168" i="12"/>
  <c r="AF168" i="12"/>
  <c r="AE168" i="12"/>
  <c r="AD168" i="12"/>
  <c r="AO167" i="12"/>
  <c r="AN167" i="12"/>
  <c r="AL167" i="12"/>
  <c r="AJ167" i="12"/>
  <c r="AI167" i="12"/>
  <c r="AF167" i="12"/>
  <c r="AE167" i="12"/>
  <c r="AD167" i="12"/>
  <c r="AN166" i="12"/>
  <c r="AM166" i="12"/>
  <c r="AF166" i="12"/>
  <c r="AE166" i="12"/>
  <c r="AD166" i="12"/>
  <c r="AG165" i="12"/>
  <c r="AF165" i="12"/>
  <c r="AD165" i="12"/>
  <c r="AE165" i="12"/>
  <c r="AK164" i="12"/>
  <c r="AJ164" i="12"/>
  <c r="AH164" i="12"/>
  <c r="AF164" i="12"/>
  <c r="AE164" i="12"/>
  <c r="AD164" i="12"/>
  <c r="AO163" i="12"/>
  <c r="AN163" i="12"/>
  <c r="AL163" i="12"/>
  <c r="AJ163" i="12"/>
  <c r="AI163" i="12"/>
  <c r="AF163" i="12"/>
  <c r="AE163" i="12"/>
  <c r="AD163" i="12"/>
  <c r="AN162" i="12"/>
  <c r="AM162" i="12"/>
  <c r="AF162" i="12"/>
  <c r="AE162" i="12"/>
  <c r="AD162" i="12"/>
  <c r="AG161" i="12"/>
  <c r="AD161" i="12"/>
  <c r="AE161" i="12"/>
  <c r="AF161" i="12"/>
  <c r="AK160" i="12"/>
  <c r="AH160" i="12"/>
  <c r="AF160" i="12"/>
  <c r="AE160" i="12"/>
  <c r="AD160" i="12"/>
  <c r="AO159" i="12"/>
  <c r="AL159" i="12"/>
  <c r="AJ159" i="12"/>
  <c r="AI159" i="12"/>
  <c r="AF159" i="12"/>
  <c r="AE159" i="12"/>
  <c r="AD159" i="12"/>
  <c r="AN158" i="12"/>
  <c r="AM158" i="12"/>
  <c r="AJ158" i="12"/>
  <c r="AF158" i="12"/>
  <c r="AE158" i="12"/>
  <c r="AD158" i="12"/>
  <c r="AN157" i="12"/>
  <c r="AI157" i="12"/>
  <c r="AG157" i="12"/>
  <c r="AD157" i="12"/>
  <c r="AE157" i="12"/>
  <c r="AF157" i="12"/>
  <c r="AM156" i="12"/>
  <c r="AK156" i="12"/>
  <c r="AH156" i="12"/>
  <c r="AF156" i="12"/>
  <c r="AD156" i="12"/>
  <c r="AE156" i="12"/>
  <c r="AO155" i="12"/>
  <c r="AL155" i="12"/>
  <c r="AJ155" i="12"/>
  <c r="AF155" i="12"/>
  <c r="P153" i="12"/>
  <c r="AE155" i="12"/>
  <c r="AD155" i="12"/>
  <c r="AN154" i="12"/>
  <c r="AJ154" i="12"/>
  <c r="AE154" i="12"/>
  <c r="AF154" i="12"/>
  <c r="C153" i="12"/>
  <c r="B153" i="12"/>
  <c r="Q153" i="12"/>
  <c r="M153" i="12"/>
  <c r="J153" i="12"/>
  <c r="AM149" i="12"/>
  <c r="AK149" i="12"/>
  <c r="AH149" i="12"/>
  <c r="AF149" i="12"/>
  <c r="AD149" i="12"/>
  <c r="AE149" i="12"/>
  <c r="AO148" i="12"/>
  <c r="AL148" i="12"/>
  <c r="AJ148" i="12"/>
  <c r="AF148" i="12"/>
  <c r="AE148" i="12"/>
  <c r="AD148" i="12"/>
  <c r="AN147" i="12"/>
  <c r="AJ147" i="12"/>
  <c r="AE147" i="12"/>
  <c r="AF147" i="12"/>
  <c r="AD147" i="12"/>
  <c r="AN146" i="12"/>
  <c r="AI146" i="12"/>
  <c r="AG146" i="12"/>
  <c r="AD146" i="12"/>
  <c r="AE146" i="12"/>
  <c r="AF146" i="12"/>
  <c r="AM145" i="12"/>
  <c r="AK145" i="12"/>
  <c r="AH145" i="12"/>
  <c r="AF145" i="12"/>
  <c r="AD145" i="12"/>
  <c r="AE145" i="12"/>
  <c r="AO144" i="12"/>
  <c r="AL144" i="12"/>
  <c r="AJ144" i="12"/>
  <c r="AF144" i="12"/>
  <c r="AE144" i="12"/>
  <c r="AD144" i="12"/>
  <c r="AN143" i="12"/>
  <c r="AJ143" i="12"/>
  <c r="AE143" i="12"/>
  <c r="AF143" i="12"/>
  <c r="AD143" i="12"/>
  <c r="AN142" i="12"/>
  <c r="AI142" i="12"/>
  <c r="AG142" i="12"/>
  <c r="AD142" i="12"/>
  <c r="AE142" i="12"/>
  <c r="AF142" i="12"/>
  <c r="AM141" i="12"/>
  <c r="AK141" i="12"/>
  <c r="AH141" i="12"/>
  <c r="AF141" i="12"/>
  <c r="AD141" i="12"/>
  <c r="AE141" i="12"/>
  <c r="AO140" i="12"/>
  <c r="AL140" i="12"/>
  <c r="AJ140" i="12"/>
  <c r="AF140" i="12"/>
  <c r="P138" i="12"/>
  <c r="AE140" i="12"/>
  <c r="AD140" i="12"/>
  <c r="AN139" i="12"/>
  <c r="AJ139" i="12"/>
  <c r="AE139" i="12"/>
  <c r="R138" i="12"/>
  <c r="AF139" i="12"/>
  <c r="AF138" i="12" s="1"/>
  <c r="C138" i="12"/>
  <c r="B138" i="12"/>
  <c r="V138" i="12"/>
  <c r="Q138" i="12"/>
  <c r="M138" i="12"/>
  <c r="J138" i="12"/>
  <c r="D138" i="12"/>
  <c r="AM137" i="12"/>
  <c r="AK137" i="12"/>
  <c r="AH137" i="12"/>
  <c r="AF137" i="12"/>
  <c r="AD137" i="12"/>
  <c r="AE137" i="12"/>
  <c r="AO136" i="12"/>
  <c r="AL136" i="12"/>
  <c r="AJ136" i="12"/>
  <c r="AF136" i="12"/>
  <c r="AE136" i="12"/>
  <c r="AD136" i="12"/>
  <c r="AN135" i="12"/>
  <c r="AJ135" i="12"/>
  <c r="AE135" i="12"/>
  <c r="AF135" i="12"/>
  <c r="AD135" i="12"/>
  <c r="AN134" i="12"/>
  <c r="AI134" i="12"/>
  <c r="AG134" i="12"/>
  <c r="AD134" i="12"/>
  <c r="AE134" i="12"/>
  <c r="AF134" i="12"/>
  <c r="AM133" i="12"/>
  <c r="AK133" i="12"/>
  <c r="AH133" i="12"/>
  <c r="AF133" i="12"/>
  <c r="AD133" i="12"/>
  <c r="AE133" i="12"/>
  <c r="AO132" i="12"/>
  <c r="AL132" i="12"/>
  <c r="AJ132" i="12"/>
  <c r="AF132" i="12"/>
  <c r="AE132" i="12"/>
  <c r="AD132" i="12"/>
  <c r="AJ131" i="12"/>
  <c r="AE131" i="12"/>
  <c r="AF131" i="12"/>
  <c r="AD131" i="12"/>
  <c r="AN130" i="12"/>
  <c r="AI130" i="12"/>
  <c r="AG130" i="12"/>
  <c r="AD130" i="12"/>
  <c r="AF130" i="12"/>
  <c r="AE130" i="12"/>
  <c r="AM129" i="12"/>
  <c r="AK129" i="12"/>
  <c r="AH129" i="12"/>
  <c r="AF129" i="12"/>
  <c r="AD129" i="12"/>
  <c r="AE129" i="12"/>
  <c r="AO128" i="12"/>
  <c r="AL128" i="12"/>
  <c r="AF128" i="12"/>
  <c r="AE128" i="12"/>
  <c r="AD128" i="12"/>
  <c r="AJ127" i="12"/>
  <c r="AE127" i="12"/>
  <c r="AF127" i="12"/>
  <c r="AD127" i="12"/>
  <c r="AN126" i="12"/>
  <c r="AI126" i="12"/>
  <c r="AG126" i="12"/>
  <c r="AD126" i="12"/>
  <c r="AF126" i="12"/>
  <c r="AE126" i="12"/>
  <c r="AM125" i="12"/>
  <c r="AK125" i="12"/>
  <c r="AH125" i="12"/>
  <c r="AF125" i="12"/>
  <c r="AD125" i="12"/>
  <c r="AE125" i="12"/>
  <c r="AO124" i="12"/>
  <c r="AL124" i="12"/>
  <c r="AF124" i="12"/>
  <c r="AE124" i="12"/>
  <c r="AD124" i="12"/>
  <c r="AJ123" i="12"/>
  <c r="AE123" i="12"/>
  <c r="AF123" i="12"/>
  <c r="AD123" i="12"/>
  <c r="AN122" i="12"/>
  <c r="AI122" i="12"/>
  <c r="AG122" i="12"/>
  <c r="AD122" i="12"/>
  <c r="AF122" i="12"/>
  <c r="AE122" i="12"/>
  <c r="AM121" i="12"/>
  <c r="AK121" i="12"/>
  <c r="AH121" i="12"/>
  <c r="AF121" i="12"/>
  <c r="AD121" i="12"/>
  <c r="AE121" i="12"/>
  <c r="AO120" i="12"/>
  <c r="AL120" i="12"/>
  <c r="AF120" i="12"/>
  <c r="AE120" i="12"/>
  <c r="AD120" i="12"/>
  <c r="AJ119" i="12"/>
  <c r="AE119" i="12"/>
  <c r="AF119" i="12"/>
  <c r="AD119" i="12"/>
  <c r="AN118" i="12"/>
  <c r="AI118" i="12"/>
  <c r="AG118" i="12"/>
  <c r="AD118" i="12"/>
  <c r="AF118" i="12"/>
  <c r="AE118" i="12"/>
  <c r="AM117" i="12"/>
  <c r="AK117" i="12"/>
  <c r="AH117" i="12"/>
  <c r="AF117" i="12"/>
  <c r="AD117" i="12"/>
  <c r="AE117" i="12"/>
  <c r="AO116" i="12"/>
  <c r="AL116" i="12"/>
  <c r="AF116" i="12"/>
  <c r="AE116" i="12"/>
  <c r="AD116" i="12"/>
  <c r="AJ115" i="12"/>
  <c r="AE115" i="12"/>
  <c r="AF115" i="12"/>
  <c r="AD115" i="12"/>
  <c r="AN114" i="12"/>
  <c r="AI114" i="12"/>
  <c r="AG114" i="12"/>
  <c r="AD114" i="12"/>
  <c r="AF114" i="12"/>
  <c r="AE114" i="12"/>
  <c r="AM113" i="12"/>
  <c r="AK113" i="12"/>
  <c r="AH113" i="12"/>
  <c r="AF113" i="12"/>
  <c r="AD113" i="12"/>
  <c r="AE113" i="12"/>
  <c r="AO112" i="12"/>
  <c r="AL112" i="12"/>
  <c r="AF112" i="12"/>
  <c r="AE112" i="12"/>
  <c r="AD112" i="12"/>
  <c r="AJ111" i="12"/>
  <c r="AE111" i="12"/>
  <c r="AF111" i="12"/>
  <c r="AD111" i="12"/>
  <c r="AN110" i="12"/>
  <c r="AI110" i="12"/>
  <c r="AG110" i="12"/>
  <c r="AD110" i="12"/>
  <c r="AF110" i="12"/>
  <c r="AE110" i="12"/>
  <c r="AM109" i="12"/>
  <c r="AK109" i="12"/>
  <c r="AH109" i="12"/>
  <c r="AF109" i="12"/>
  <c r="AD109" i="12"/>
  <c r="AE109" i="12"/>
  <c r="AO108" i="12"/>
  <c r="AL108" i="12"/>
  <c r="AF108" i="12"/>
  <c r="AE108" i="12"/>
  <c r="AD108" i="12"/>
  <c r="AJ107" i="12"/>
  <c r="AE107" i="12"/>
  <c r="AF107" i="12"/>
  <c r="AD107" i="12"/>
  <c r="AN106" i="12"/>
  <c r="AI106" i="12"/>
  <c r="AG106" i="12"/>
  <c r="AD106" i="12"/>
  <c r="AF106" i="12"/>
  <c r="AE106" i="12"/>
  <c r="AM105" i="12"/>
  <c r="AK105" i="12"/>
  <c r="AH105" i="12"/>
  <c r="AF105" i="12"/>
  <c r="AD105" i="12"/>
  <c r="AE105" i="12"/>
  <c r="AO104" i="12"/>
  <c r="AL104" i="12"/>
  <c r="AF104" i="12"/>
  <c r="AE104" i="12"/>
  <c r="AD104" i="12"/>
  <c r="AJ103" i="12"/>
  <c r="AE103" i="12"/>
  <c r="AF103" i="12"/>
  <c r="AD103" i="12"/>
  <c r="AN102" i="12"/>
  <c r="AI102" i="12"/>
  <c r="AG102" i="12"/>
  <c r="AD102" i="12"/>
  <c r="AF102" i="12"/>
  <c r="AE102" i="12"/>
  <c r="AM101" i="12"/>
  <c r="AK101" i="12"/>
  <c r="AH101" i="12"/>
  <c r="AF101" i="12"/>
  <c r="AD101" i="12"/>
  <c r="AE101" i="12"/>
  <c r="AO100" i="12"/>
  <c r="AL100" i="12"/>
  <c r="AF100" i="12"/>
  <c r="AE100" i="12"/>
  <c r="P98" i="12"/>
  <c r="AD100" i="12"/>
  <c r="AJ99" i="12"/>
  <c r="AE99" i="12"/>
  <c r="AF99" i="12"/>
  <c r="C98" i="12"/>
  <c r="B98" i="12"/>
  <c r="V98" i="12"/>
  <c r="Q98" i="12"/>
  <c r="M98" i="12"/>
  <c r="J98" i="12"/>
  <c r="D98" i="12"/>
  <c r="AM94" i="12"/>
  <c r="AK94" i="12"/>
  <c r="AH94" i="12"/>
  <c r="AF94" i="12"/>
  <c r="AD94" i="12"/>
  <c r="AE94" i="12"/>
  <c r="AO93" i="12"/>
  <c r="AL93" i="12"/>
  <c r="AF93" i="12"/>
  <c r="AE93" i="12"/>
  <c r="AD93" i="12"/>
  <c r="AJ92" i="12"/>
  <c r="AE92" i="12"/>
  <c r="AF92" i="12"/>
  <c r="AD92" i="12"/>
  <c r="AN91" i="12"/>
  <c r="AI91" i="12"/>
  <c r="AG91" i="12"/>
  <c r="AD91" i="12"/>
  <c r="AF91" i="12"/>
  <c r="AE91" i="12"/>
  <c r="AM90" i="12"/>
  <c r="AK90" i="12"/>
  <c r="AH90" i="12"/>
  <c r="AF90" i="12"/>
  <c r="AD90" i="12"/>
  <c r="AE90" i="12"/>
  <c r="AO89" i="12"/>
  <c r="AL89" i="12"/>
  <c r="AF89" i="12"/>
  <c r="AE89" i="12"/>
  <c r="AD89" i="12"/>
  <c r="AJ88" i="12"/>
  <c r="AE88" i="12"/>
  <c r="AF88" i="12"/>
  <c r="AD88" i="12"/>
  <c r="AN87" i="12"/>
  <c r="AI87" i="12"/>
  <c r="AG87" i="12"/>
  <c r="AD87" i="12"/>
  <c r="AF87" i="12"/>
  <c r="AE87" i="12"/>
  <c r="AM86" i="12"/>
  <c r="AK86" i="12"/>
  <c r="AH86" i="12"/>
  <c r="AF86" i="12"/>
  <c r="AD86" i="12"/>
  <c r="AE86" i="12"/>
  <c r="AO85" i="12"/>
  <c r="AL85" i="12"/>
  <c r="AF85" i="12"/>
  <c r="AE85" i="12"/>
  <c r="AD85" i="12"/>
  <c r="AJ84" i="12"/>
  <c r="AE84" i="12"/>
  <c r="AF84" i="12"/>
  <c r="AD84" i="12"/>
  <c r="AN83" i="12"/>
  <c r="AI83" i="12"/>
  <c r="AG83" i="12"/>
  <c r="AD83" i="12"/>
  <c r="Q81" i="12"/>
  <c r="AF83" i="12"/>
  <c r="AE83" i="12"/>
  <c r="AM82" i="12"/>
  <c r="AK82" i="12"/>
  <c r="AH82" i="12"/>
  <c r="AF82" i="12"/>
  <c r="AD82" i="12"/>
  <c r="AE82" i="12"/>
  <c r="Y81" i="12"/>
  <c r="W81" i="12"/>
  <c r="T81" i="12"/>
  <c r="L81" i="12"/>
  <c r="G81" i="12"/>
  <c r="E81" i="12"/>
  <c r="B81" i="12"/>
  <c r="AJ80" i="12"/>
  <c r="AE80" i="12"/>
  <c r="AF80" i="12"/>
  <c r="AD80" i="12"/>
  <c r="AN79" i="12"/>
  <c r="AI79" i="12"/>
  <c r="AG79" i="12"/>
  <c r="AD79" i="12"/>
  <c r="AF79" i="12"/>
  <c r="AE79" i="12"/>
  <c r="AM78" i="12"/>
  <c r="AK78" i="12"/>
  <c r="AH78" i="12"/>
  <c r="AF78" i="12"/>
  <c r="AD78" i="12"/>
  <c r="AE78" i="12"/>
  <c r="AO77" i="12"/>
  <c r="AL77" i="12"/>
  <c r="AF77" i="12"/>
  <c r="AE77" i="12"/>
  <c r="AD77" i="12"/>
  <c r="AJ76" i="12"/>
  <c r="AE76" i="12"/>
  <c r="AF76" i="12"/>
  <c r="AD76" i="12"/>
  <c r="AN75" i="12"/>
  <c r="AI75" i="12"/>
  <c r="AG75" i="12"/>
  <c r="AD75" i="12"/>
  <c r="AF75" i="12"/>
  <c r="AE75" i="12"/>
  <c r="AM74" i="12"/>
  <c r="AK74" i="12"/>
  <c r="AH74" i="12"/>
  <c r="AF74" i="12"/>
  <c r="AD74" i="12"/>
  <c r="AE74" i="12"/>
  <c r="AO73" i="12"/>
  <c r="AL73" i="12"/>
  <c r="AF73" i="12"/>
  <c r="AE73" i="12"/>
  <c r="AD73" i="12"/>
  <c r="AJ72" i="12"/>
  <c r="AE72" i="12"/>
  <c r="AF72" i="12"/>
  <c r="AD72" i="12"/>
  <c r="AN71" i="12"/>
  <c r="AI71" i="12"/>
  <c r="AG71" i="12"/>
  <c r="AD71" i="12"/>
  <c r="AF71" i="12"/>
  <c r="AE71" i="12"/>
  <c r="AM70" i="12"/>
  <c r="AK70" i="12"/>
  <c r="AH70" i="12"/>
  <c r="AF70" i="12"/>
  <c r="AD70" i="12"/>
  <c r="AE70" i="12"/>
  <c r="AO69" i="12"/>
  <c r="AL69" i="12"/>
  <c r="AJ69" i="12"/>
  <c r="AF69" i="12"/>
  <c r="AE69" i="12"/>
  <c r="AD69" i="12"/>
  <c r="AN68" i="12"/>
  <c r="AJ68" i="12"/>
  <c r="AE68" i="12"/>
  <c r="AF68" i="12"/>
  <c r="AD68" i="12"/>
  <c r="AN67" i="12"/>
  <c r="AI67" i="12"/>
  <c r="AG67" i="12"/>
  <c r="AD67" i="12"/>
  <c r="AF67" i="12"/>
  <c r="AE67" i="12"/>
  <c r="AM66" i="12"/>
  <c r="AK66" i="12"/>
  <c r="AH66" i="12"/>
  <c r="AF66" i="12"/>
  <c r="AD66" i="12"/>
  <c r="AE66" i="12"/>
  <c r="AO65" i="12"/>
  <c r="AL65" i="12"/>
  <c r="AJ65" i="12"/>
  <c r="AF65" i="12"/>
  <c r="AE65" i="12"/>
  <c r="AD65" i="12"/>
  <c r="AN64" i="12"/>
  <c r="AJ64" i="12"/>
  <c r="AE64" i="12"/>
  <c r="AF64" i="12"/>
  <c r="AD64" i="12"/>
  <c r="AN63" i="12"/>
  <c r="AI63" i="12"/>
  <c r="AG63" i="12"/>
  <c r="AD63" i="12"/>
  <c r="AF63" i="12"/>
  <c r="AE63" i="12"/>
  <c r="AM62" i="12"/>
  <c r="AK62" i="12"/>
  <c r="AH62" i="12"/>
  <c r="AF62" i="12"/>
  <c r="AD62" i="12"/>
  <c r="AE62" i="12"/>
  <c r="AO61" i="12"/>
  <c r="AL61" i="12"/>
  <c r="AJ61" i="12"/>
  <c r="AF61" i="12"/>
  <c r="AE61" i="12"/>
  <c r="AD61" i="12"/>
  <c r="AN60" i="12"/>
  <c r="AJ60" i="12"/>
  <c r="AE60" i="12"/>
  <c r="R58" i="12"/>
  <c r="AF60" i="12"/>
  <c r="AD60" i="12"/>
  <c r="AN59" i="12"/>
  <c r="AI59" i="12"/>
  <c r="AG59" i="12"/>
  <c r="AD59" i="12"/>
  <c r="Q58" i="12"/>
  <c r="D58" i="12"/>
  <c r="AE59" i="12"/>
  <c r="B58" i="12"/>
  <c r="Z58" i="12"/>
  <c r="U58" i="12"/>
  <c r="S58" i="12"/>
  <c r="P58" i="12"/>
  <c r="H58" i="12"/>
  <c r="C58" i="12"/>
  <c r="AO54" i="12"/>
  <c r="AL54" i="12"/>
  <c r="AJ54" i="12"/>
  <c r="AF54" i="12"/>
  <c r="AE54" i="12"/>
  <c r="AD54" i="12"/>
  <c r="AN53" i="12"/>
  <c r="AJ53" i="12"/>
  <c r="AE53" i="12"/>
  <c r="AF53" i="12"/>
  <c r="AD53" i="12"/>
  <c r="AN52" i="12"/>
  <c r="AI52" i="12"/>
  <c r="AG52" i="12"/>
  <c r="AD52" i="12"/>
  <c r="AF52" i="12"/>
  <c r="AE52" i="12"/>
  <c r="AM51" i="12"/>
  <c r="AK51" i="12"/>
  <c r="AH51" i="12"/>
  <c r="AF51" i="12"/>
  <c r="AD51" i="12"/>
  <c r="AE51" i="12"/>
  <c r="AO50" i="12"/>
  <c r="AL50" i="12"/>
  <c r="AJ50" i="12"/>
  <c r="AF50" i="12"/>
  <c r="AE50" i="12"/>
  <c r="AD50" i="12"/>
  <c r="AN49" i="12"/>
  <c r="AJ49" i="12"/>
  <c r="AE49" i="12"/>
  <c r="AF49" i="12"/>
  <c r="AD49" i="12"/>
  <c r="AN48" i="12"/>
  <c r="AI48" i="12"/>
  <c r="AG48" i="12"/>
  <c r="AD48" i="12"/>
  <c r="AF48" i="12"/>
  <c r="AE48" i="12"/>
  <c r="AM47" i="12"/>
  <c r="AK47" i="12"/>
  <c r="AH47" i="12"/>
  <c r="AF47" i="12"/>
  <c r="AD47" i="12"/>
  <c r="AE47" i="12"/>
  <c r="AO46" i="12"/>
  <c r="AL46" i="12"/>
  <c r="AJ46" i="12"/>
  <c r="AF46" i="12"/>
  <c r="AE46" i="12"/>
  <c r="AD46" i="12"/>
  <c r="AN45" i="12"/>
  <c r="AJ45" i="12"/>
  <c r="AE45" i="12"/>
  <c r="R200" i="12"/>
  <c r="Q200" i="12"/>
  <c r="P200" i="12"/>
  <c r="D200" i="12"/>
  <c r="C200" i="12"/>
  <c r="B200" i="12"/>
  <c r="AN44" i="12"/>
  <c r="AI44" i="12"/>
  <c r="AG44" i="12"/>
  <c r="AD44" i="12"/>
  <c r="AF44" i="12"/>
  <c r="AE44" i="12"/>
  <c r="AM43" i="12"/>
  <c r="AK43" i="12"/>
  <c r="AH43" i="12"/>
  <c r="AF43" i="12"/>
  <c r="AD43" i="12"/>
  <c r="AE43" i="12"/>
  <c r="AO42" i="12"/>
  <c r="AL42" i="12"/>
  <c r="AF42" i="12"/>
  <c r="AE42" i="12"/>
  <c r="AD42" i="12"/>
  <c r="AJ41" i="12"/>
  <c r="AE41" i="12"/>
  <c r="AF41" i="12"/>
  <c r="AD41" i="12"/>
  <c r="AN40" i="12"/>
  <c r="AI40" i="12"/>
  <c r="AG40" i="12"/>
  <c r="AD40" i="12"/>
  <c r="AF40" i="12"/>
  <c r="AE40" i="12"/>
  <c r="AM39" i="12"/>
  <c r="AK39" i="12"/>
  <c r="AH39" i="12"/>
  <c r="AD39" i="12"/>
  <c r="AF39" i="12"/>
  <c r="AE39" i="12"/>
  <c r="AO38" i="12"/>
  <c r="AL38" i="12"/>
  <c r="AF38" i="12"/>
  <c r="AE38" i="12"/>
  <c r="AD38" i="12"/>
  <c r="AJ37" i="12"/>
  <c r="AE37" i="12"/>
  <c r="AF37" i="12"/>
  <c r="AD37" i="12"/>
  <c r="AN36" i="12"/>
  <c r="AI36" i="12"/>
  <c r="AG36" i="12"/>
  <c r="AD36" i="12"/>
  <c r="AF36" i="12"/>
  <c r="AE36" i="12"/>
  <c r="AM35" i="12"/>
  <c r="AK35" i="12"/>
  <c r="AH35" i="12"/>
  <c r="AD35" i="12"/>
  <c r="AF35" i="12"/>
  <c r="AE35" i="12"/>
  <c r="AO34" i="12"/>
  <c r="AL34" i="12"/>
  <c r="AF34" i="12"/>
  <c r="AE34" i="12"/>
  <c r="AD34" i="12"/>
  <c r="AJ33" i="12"/>
  <c r="AE33" i="12"/>
  <c r="AF33" i="12"/>
  <c r="AD33" i="12"/>
  <c r="AN32" i="12"/>
  <c r="AI32" i="12"/>
  <c r="AG32" i="12"/>
  <c r="AD32" i="12"/>
  <c r="AF32" i="12"/>
  <c r="AE32" i="12"/>
  <c r="AM31" i="12"/>
  <c r="AK31" i="12"/>
  <c r="AH31" i="12"/>
  <c r="AD31" i="12"/>
  <c r="AF31" i="12"/>
  <c r="AE31" i="12"/>
  <c r="AO30" i="12"/>
  <c r="AL30" i="12"/>
  <c r="AF30" i="12"/>
  <c r="AE30" i="12"/>
  <c r="AD30" i="12"/>
  <c r="AJ29" i="12"/>
  <c r="AE29" i="12"/>
  <c r="AF29" i="12"/>
  <c r="AD29" i="12"/>
  <c r="AN28" i="12"/>
  <c r="AI28" i="12"/>
  <c r="AG28" i="12"/>
  <c r="AD28" i="12"/>
  <c r="AF28" i="12"/>
  <c r="AE28" i="12"/>
  <c r="AM27" i="12"/>
  <c r="AK27" i="12"/>
  <c r="AH27" i="12"/>
  <c r="AD27" i="12"/>
  <c r="AF27" i="12"/>
  <c r="AE27" i="12"/>
  <c r="AO26" i="12"/>
  <c r="AL26" i="12"/>
  <c r="AF26" i="12"/>
  <c r="AE26" i="12"/>
  <c r="AD26" i="12"/>
  <c r="AJ25" i="12"/>
  <c r="AE25" i="12"/>
  <c r="AF25" i="12"/>
  <c r="AD25" i="12"/>
  <c r="AN24" i="12"/>
  <c r="AI24" i="12"/>
  <c r="AG24" i="12"/>
  <c r="AD24" i="12"/>
  <c r="AF24" i="12"/>
  <c r="AE24" i="12"/>
  <c r="AM23" i="12"/>
  <c r="AK23" i="12"/>
  <c r="AH23" i="12"/>
  <c r="AD23" i="12"/>
  <c r="AF23" i="12"/>
  <c r="AE23" i="12"/>
  <c r="AO22" i="12"/>
  <c r="AL22" i="12"/>
  <c r="AF22" i="12"/>
  <c r="AE22" i="12"/>
  <c r="AD22" i="12"/>
  <c r="AJ21" i="12"/>
  <c r="AE21" i="12"/>
  <c r="AF21" i="12"/>
  <c r="AD21" i="12"/>
  <c r="AN20" i="12"/>
  <c r="AI20" i="12"/>
  <c r="AG20" i="12"/>
  <c r="AD20" i="12"/>
  <c r="AF20" i="12"/>
  <c r="AE20" i="12"/>
  <c r="AM19" i="12"/>
  <c r="AK19" i="12"/>
  <c r="AH19" i="12"/>
  <c r="AD19" i="12"/>
  <c r="AF19" i="12"/>
  <c r="AE19" i="12"/>
  <c r="AO18" i="12"/>
  <c r="AL18" i="12"/>
  <c r="AF18" i="12"/>
  <c r="AE18" i="12"/>
  <c r="AD18" i="12"/>
  <c r="AJ17" i="12"/>
  <c r="AE17" i="12"/>
  <c r="AF17" i="12"/>
  <c r="AD17" i="12"/>
  <c r="AN16" i="12"/>
  <c r="AI16" i="12"/>
  <c r="AG16" i="12"/>
  <c r="AD16" i="12"/>
  <c r="AF16" i="12"/>
  <c r="AE16" i="12"/>
  <c r="AM15" i="12"/>
  <c r="AK15" i="12"/>
  <c r="AH15" i="12"/>
  <c r="AD15" i="12"/>
  <c r="AF15" i="12"/>
  <c r="AE15" i="12"/>
  <c r="AO14" i="12"/>
  <c r="AL14" i="12"/>
  <c r="AF14" i="12"/>
  <c r="AE14" i="12"/>
  <c r="AD14" i="12"/>
  <c r="AJ13" i="12"/>
  <c r="AE13" i="12"/>
  <c r="AF13" i="12"/>
  <c r="AD13" i="12"/>
  <c r="AN12" i="12"/>
  <c r="AI12" i="12"/>
  <c r="AG12" i="12"/>
  <c r="AD12" i="12"/>
  <c r="AF12" i="12"/>
  <c r="AE12" i="12"/>
  <c r="AM11" i="12"/>
  <c r="AK11" i="12"/>
  <c r="AH11" i="12"/>
  <c r="AD11" i="12"/>
  <c r="AF11" i="12"/>
  <c r="AE11" i="12"/>
  <c r="AO10" i="12"/>
  <c r="AL10" i="12"/>
  <c r="AF10" i="12"/>
  <c r="AE10" i="12"/>
  <c r="AD10" i="12"/>
  <c r="AJ9" i="12"/>
  <c r="AE9" i="12"/>
  <c r="AF9" i="12"/>
  <c r="AD9" i="12"/>
  <c r="AN8" i="12"/>
  <c r="AI8" i="12"/>
  <c r="AG8" i="12"/>
  <c r="AD8" i="12"/>
  <c r="AF8" i="12"/>
  <c r="AE8" i="12"/>
  <c r="AM7" i="12"/>
  <c r="AK7" i="12"/>
  <c r="AH7" i="12"/>
  <c r="AD7" i="12"/>
  <c r="AF7" i="12"/>
  <c r="AE7" i="12"/>
  <c r="AO6" i="12"/>
  <c r="AL6" i="12"/>
  <c r="AF6" i="12"/>
  <c r="AE6" i="12"/>
  <c r="AD6" i="12"/>
  <c r="AJ5" i="12"/>
  <c r="AE5" i="12"/>
  <c r="AF5" i="12"/>
  <c r="P4" i="12"/>
  <c r="C4" i="12"/>
  <c r="AD5" i="12"/>
  <c r="V4" i="12"/>
  <c r="Q4" i="12"/>
  <c r="M4" i="12"/>
  <c r="J4" i="12"/>
  <c r="D4" i="12"/>
  <c r="AN199" i="11"/>
  <c r="AI199" i="11"/>
  <c r="AG199" i="11"/>
  <c r="AD199" i="11"/>
  <c r="AF199" i="11"/>
  <c r="AE199" i="11"/>
  <c r="AK198" i="11"/>
  <c r="AH198" i="11"/>
  <c r="AD198" i="11"/>
  <c r="AF198" i="11"/>
  <c r="AE198" i="11"/>
  <c r="AO197" i="11"/>
  <c r="AL197" i="11"/>
  <c r="AF197" i="11"/>
  <c r="AE197" i="11"/>
  <c r="AD197" i="11"/>
  <c r="AJ196" i="11"/>
  <c r="AI196" i="11"/>
  <c r="AF196" i="11"/>
  <c r="AE196" i="11"/>
  <c r="AD196" i="11"/>
  <c r="AN195" i="11"/>
  <c r="AM195" i="11"/>
  <c r="AG195" i="11"/>
  <c r="AD195" i="11"/>
  <c r="AF195" i="11"/>
  <c r="AE195" i="11"/>
  <c r="AK194" i="11"/>
  <c r="AH194" i="11"/>
  <c r="AD194" i="11"/>
  <c r="AF194" i="11"/>
  <c r="AE194" i="11"/>
  <c r="AO193" i="11"/>
  <c r="AL193" i="11"/>
  <c r="AF193" i="11"/>
  <c r="AE193" i="11"/>
  <c r="B153" i="11"/>
  <c r="AJ192" i="11"/>
  <c r="AI192" i="11"/>
  <c r="AF192" i="11"/>
  <c r="AE192" i="11"/>
  <c r="AD192" i="11"/>
  <c r="AN191" i="11"/>
  <c r="AM191" i="11"/>
  <c r="AG191" i="11"/>
  <c r="AD191" i="11"/>
  <c r="AF191" i="11"/>
  <c r="AK190" i="11"/>
  <c r="AH190" i="11"/>
  <c r="AD190" i="11"/>
  <c r="AF190" i="11"/>
  <c r="AE190" i="11"/>
  <c r="AO189" i="11"/>
  <c r="AL189" i="11"/>
  <c r="AF189" i="11"/>
  <c r="AE189" i="11"/>
  <c r="AD189" i="11"/>
  <c r="AJ188" i="11"/>
  <c r="AI188" i="11"/>
  <c r="R153" i="11"/>
  <c r="AD188" i="11"/>
  <c r="AN187" i="11"/>
  <c r="AM187" i="11"/>
  <c r="AG187" i="11"/>
  <c r="AD187" i="11"/>
  <c r="AF187" i="11"/>
  <c r="AK186" i="11"/>
  <c r="AH186" i="11"/>
  <c r="AD186" i="11"/>
  <c r="AF186" i="11"/>
  <c r="AE186" i="11"/>
  <c r="AO185" i="11"/>
  <c r="AL185" i="11"/>
  <c r="AF185" i="11"/>
  <c r="AE185" i="11"/>
  <c r="B98" i="11"/>
  <c r="AE184" i="11"/>
  <c r="AD184" i="11"/>
  <c r="Q184" i="11"/>
  <c r="P184" i="11"/>
  <c r="C184" i="11"/>
  <c r="B184" i="11"/>
  <c r="AO183" i="11"/>
  <c r="AI183" i="11"/>
  <c r="AF183" i="11"/>
  <c r="AE183" i="11"/>
  <c r="AD183" i="11"/>
  <c r="AM182" i="11"/>
  <c r="AJ182" i="11"/>
  <c r="AD182" i="11"/>
  <c r="AF182" i="11"/>
  <c r="AE182" i="11"/>
  <c r="AN181" i="11"/>
  <c r="AH181" i="11"/>
  <c r="AG181" i="11"/>
  <c r="AD181" i="11"/>
  <c r="AF181" i="11"/>
  <c r="AE181" i="11"/>
  <c r="AL180" i="11"/>
  <c r="AK180" i="11"/>
  <c r="AE180" i="11"/>
  <c r="AF180" i="11"/>
  <c r="AD180" i="11"/>
  <c r="AO179" i="11"/>
  <c r="AI179" i="11"/>
  <c r="AF179" i="11"/>
  <c r="AE179" i="11"/>
  <c r="AD179" i="11"/>
  <c r="AM178" i="11"/>
  <c r="AJ178" i="11"/>
  <c r="AD178" i="11"/>
  <c r="AF178" i="11"/>
  <c r="AE178" i="11"/>
  <c r="AN177" i="11"/>
  <c r="AH177" i="11"/>
  <c r="AG177" i="11"/>
  <c r="AD177" i="11"/>
  <c r="AF177" i="11"/>
  <c r="AE177" i="11"/>
  <c r="AL176" i="11"/>
  <c r="AK176" i="11"/>
  <c r="AE176" i="11"/>
  <c r="AF176" i="11"/>
  <c r="AD176" i="11"/>
  <c r="AO175" i="11"/>
  <c r="AI175" i="11"/>
  <c r="AF175" i="11"/>
  <c r="AE175" i="11"/>
  <c r="AD175" i="11"/>
  <c r="AM174" i="11"/>
  <c r="AJ174" i="11"/>
  <c r="AD174" i="11"/>
  <c r="AF174" i="11"/>
  <c r="AE174" i="11"/>
  <c r="AN173" i="11"/>
  <c r="AH173" i="11"/>
  <c r="AG173" i="11"/>
  <c r="AD173" i="11"/>
  <c r="AF173" i="11"/>
  <c r="AE173" i="11"/>
  <c r="AL172" i="11"/>
  <c r="AK172" i="11"/>
  <c r="AE172" i="11"/>
  <c r="AF172" i="11"/>
  <c r="AD172" i="11"/>
  <c r="AO171" i="11"/>
  <c r="AI171" i="11"/>
  <c r="AF171" i="11"/>
  <c r="AE171" i="11"/>
  <c r="AD171" i="11"/>
  <c r="AM170" i="11"/>
  <c r="AJ170" i="11"/>
  <c r="AD170" i="11"/>
  <c r="AF170" i="11"/>
  <c r="AE170" i="11"/>
  <c r="AN169" i="11"/>
  <c r="AH169" i="11"/>
  <c r="AG169" i="11"/>
  <c r="AD169" i="11"/>
  <c r="AF169" i="11"/>
  <c r="AE169" i="11"/>
  <c r="AL168" i="11"/>
  <c r="AK168" i="11"/>
  <c r="AE168" i="11"/>
  <c r="AF168" i="11"/>
  <c r="AD168" i="11"/>
  <c r="AO167" i="11"/>
  <c r="AI167" i="11"/>
  <c r="AF167" i="11"/>
  <c r="AE167" i="11"/>
  <c r="AD167" i="11"/>
  <c r="AM166" i="11"/>
  <c r="AJ166" i="11"/>
  <c r="AD166" i="11"/>
  <c r="AF166" i="11"/>
  <c r="AE166" i="11"/>
  <c r="AN165" i="11"/>
  <c r="AH165" i="11"/>
  <c r="AG165" i="11"/>
  <c r="AD165" i="11"/>
  <c r="AF165" i="11"/>
  <c r="AE165" i="11"/>
  <c r="AL164" i="11"/>
  <c r="AK164" i="11"/>
  <c r="AE164" i="11"/>
  <c r="AF164" i="11"/>
  <c r="AD164" i="11"/>
  <c r="AO163" i="11"/>
  <c r="AI163" i="11"/>
  <c r="AF163" i="11"/>
  <c r="AE163" i="11"/>
  <c r="AD163" i="11"/>
  <c r="AM162" i="11"/>
  <c r="AJ162" i="11"/>
  <c r="AD162" i="11"/>
  <c r="AF162" i="11"/>
  <c r="AE162" i="11"/>
  <c r="AN161" i="11"/>
  <c r="AH161" i="11"/>
  <c r="AG161" i="11"/>
  <c r="AD161" i="11"/>
  <c r="AF161" i="11"/>
  <c r="AE161" i="11"/>
  <c r="AL160" i="11"/>
  <c r="AK160" i="11"/>
  <c r="AE160" i="11"/>
  <c r="AF160" i="11"/>
  <c r="AD160" i="11"/>
  <c r="AO159" i="11"/>
  <c r="AI159" i="11"/>
  <c r="AF159" i="11"/>
  <c r="AE159" i="11"/>
  <c r="AD159" i="11"/>
  <c r="AM158" i="11"/>
  <c r="AJ158" i="11"/>
  <c r="AD158" i="11"/>
  <c r="AF158" i="11"/>
  <c r="AE158" i="11"/>
  <c r="AN157" i="11"/>
  <c r="AH157" i="11"/>
  <c r="AG157" i="11"/>
  <c r="AD157" i="11"/>
  <c r="AF157" i="11"/>
  <c r="AE157" i="11"/>
  <c r="AL156" i="11"/>
  <c r="AK156" i="11"/>
  <c r="AE156" i="11"/>
  <c r="AF156" i="11"/>
  <c r="AD156" i="11"/>
  <c r="AO155" i="11"/>
  <c r="AI155" i="11"/>
  <c r="AF155" i="11"/>
  <c r="AE155" i="11"/>
  <c r="AD155" i="11"/>
  <c r="AM154" i="11"/>
  <c r="AJ154" i="11"/>
  <c r="AD154" i="11"/>
  <c r="AF154" i="11"/>
  <c r="AE154" i="11"/>
  <c r="V153" i="11"/>
  <c r="M153" i="11"/>
  <c r="D153" i="11"/>
  <c r="AL149" i="11"/>
  <c r="AK149" i="11"/>
  <c r="AE149" i="11"/>
  <c r="AF149" i="11"/>
  <c r="AD149" i="11"/>
  <c r="AO148" i="11"/>
  <c r="AI148" i="11"/>
  <c r="AF148" i="11"/>
  <c r="AE148" i="11"/>
  <c r="AD148" i="11"/>
  <c r="AM147" i="11"/>
  <c r="AJ147" i="11"/>
  <c r="AD147" i="11"/>
  <c r="AF147" i="11"/>
  <c r="AE147" i="11"/>
  <c r="AN146" i="11"/>
  <c r="AH146" i="11"/>
  <c r="AG146" i="11"/>
  <c r="AD146" i="11"/>
  <c r="AF146" i="11"/>
  <c r="AE146" i="11"/>
  <c r="AL145" i="11"/>
  <c r="AK145" i="11"/>
  <c r="AE145" i="11"/>
  <c r="AF145" i="11"/>
  <c r="AD145" i="11"/>
  <c r="AO144" i="11"/>
  <c r="AI144" i="11"/>
  <c r="AF144" i="11"/>
  <c r="AE144" i="11"/>
  <c r="AD144" i="11"/>
  <c r="AM143" i="11"/>
  <c r="AJ143" i="11"/>
  <c r="AD143" i="11"/>
  <c r="AF143" i="11"/>
  <c r="AE143" i="11"/>
  <c r="AN142" i="11"/>
  <c r="AH142" i="11"/>
  <c r="AG142" i="11"/>
  <c r="AD142" i="11"/>
  <c r="AF142" i="11"/>
  <c r="AE142" i="11"/>
  <c r="AL141" i="11"/>
  <c r="AK141" i="11"/>
  <c r="AE141" i="11"/>
  <c r="AF141" i="11"/>
  <c r="AD141" i="11"/>
  <c r="AO140" i="11"/>
  <c r="AI140" i="11"/>
  <c r="AF140" i="11"/>
  <c r="AD140" i="11"/>
  <c r="AM139" i="11"/>
  <c r="AJ139" i="11"/>
  <c r="AD139" i="11"/>
  <c r="AF139" i="11"/>
  <c r="V138" i="11"/>
  <c r="P138" i="11"/>
  <c r="M138" i="11"/>
  <c r="D138" i="11"/>
  <c r="AL137" i="11"/>
  <c r="AK137" i="11"/>
  <c r="AE137" i="11"/>
  <c r="AF137" i="11"/>
  <c r="AD137" i="11"/>
  <c r="AO136" i="11"/>
  <c r="AI136" i="11"/>
  <c r="AF136" i="11"/>
  <c r="AE136" i="11"/>
  <c r="AD136" i="11"/>
  <c r="AM135" i="11"/>
  <c r="AJ135" i="11"/>
  <c r="AD135" i="11"/>
  <c r="AF135" i="11"/>
  <c r="AE135" i="11"/>
  <c r="AN134" i="11"/>
  <c r="AH134" i="11"/>
  <c r="AG134" i="11"/>
  <c r="AD134" i="11"/>
  <c r="AF134" i="11"/>
  <c r="AE134" i="11"/>
  <c r="AL133" i="11"/>
  <c r="AK133" i="11"/>
  <c r="AE133" i="11"/>
  <c r="AF133" i="11"/>
  <c r="AD133" i="11"/>
  <c r="AO132" i="11"/>
  <c r="AI132" i="11"/>
  <c r="AF132" i="11"/>
  <c r="AE132" i="11"/>
  <c r="AD132" i="11"/>
  <c r="AM131" i="11"/>
  <c r="AJ131" i="11"/>
  <c r="AD131" i="11"/>
  <c r="AF131" i="11"/>
  <c r="AE131" i="11"/>
  <c r="AN130" i="11"/>
  <c r="AH130" i="11"/>
  <c r="AG130" i="11"/>
  <c r="AD130" i="11"/>
  <c r="AF130" i="11"/>
  <c r="AE130" i="11"/>
  <c r="AL129" i="11"/>
  <c r="AK129" i="11"/>
  <c r="AE129" i="11"/>
  <c r="AF129" i="11"/>
  <c r="AD129" i="11"/>
  <c r="AO128" i="11"/>
  <c r="AI128" i="11"/>
  <c r="AF128" i="11"/>
  <c r="AE128" i="11"/>
  <c r="AD128" i="11"/>
  <c r="AM127" i="11"/>
  <c r="AJ127" i="11"/>
  <c r="AD127" i="11"/>
  <c r="AF127" i="11"/>
  <c r="AE127" i="11"/>
  <c r="AN126" i="11"/>
  <c r="AH126" i="11"/>
  <c r="AG126" i="11"/>
  <c r="AD126" i="11"/>
  <c r="AF126" i="11"/>
  <c r="AE126" i="11"/>
  <c r="AL125" i="11"/>
  <c r="AK125" i="11"/>
  <c r="AE125" i="11"/>
  <c r="AF125" i="11"/>
  <c r="AD125" i="11"/>
  <c r="AO124" i="11"/>
  <c r="AI124" i="11"/>
  <c r="AF124" i="11"/>
  <c r="AE124" i="11"/>
  <c r="AD124" i="11"/>
  <c r="AM123" i="11"/>
  <c r="AJ123" i="11"/>
  <c r="AD123" i="11"/>
  <c r="AF123" i="11"/>
  <c r="AE123" i="11"/>
  <c r="AN122" i="11"/>
  <c r="AH122" i="11"/>
  <c r="AG122" i="11"/>
  <c r="AE122" i="11"/>
  <c r="AD122" i="11"/>
  <c r="AF122" i="11"/>
  <c r="AL121" i="11"/>
  <c r="AK121" i="11"/>
  <c r="AE121" i="11"/>
  <c r="AF121" i="11"/>
  <c r="AD121" i="11"/>
  <c r="AO120" i="11"/>
  <c r="AI120" i="11"/>
  <c r="AF120" i="11"/>
  <c r="AE120" i="11"/>
  <c r="AD120" i="11"/>
  <c r="AM119" i="11"/>
  <c r="AJ119" i="11"/>
  <c r="AD119" i="11"/>
  <c r="AF119" i="11"/>
  <c r="AE119" i="11"/>
  <c r="AN118" i="11"/>
  <c r="AH118" i="11"/>
  <c r="AG118" i="11"/>
  <c r="AE118" i="11"/>
  <c r="AD118" i="11"/>
  <c r="AF118" i="11"/>
  <c r="AL117" i="11"/>
  <c r="AK117" i="11"/>
  <c r="AE117" i="11"/>
  <c r="AF117" i="11"/>
  <c r="AD117" i="11"/>
  <c r="AO116" i="11"/>
  <c r="AI116" i="11"/>
  <c r="AF116" i="11"/>
  <c r="AE116" i="11"/>
  <c r="AD116" i="11"/>
  <c r="AM115" i="11"/>
  <c r="AJ115" i="11"/>
  <c r="AD115" i="11"/>
  <c r="AF115" i="11"/>
  <c r="AE115" i="11"/>
  <c r="AN114" i="11"/>
  <c r="AH114" i="11"/>
  <c r="AG114" i="11"/>
  <c r="AD114" i="11"/>
  <c r="AF114" i="11"/>
  <c r="AE114" i="11"/>
  <c r="AL113" i="11"/>
  <c r="AK113" i="11"/>
  <c r="AE113" i="11"/>
  <c r="AF113" i="11"/>
  <c r="AD113" i="11"/>
  <c r="AO112" i="11"/>
  <c r="AI112" i="11"/>
  <c r="AF112" i="11"/>
  <c r="AE112" i="11"/>
  <c r="AD112" i="11"/>
  <c r="AM111" i="11"/>
  <c r="AJ111" i="11"/>
  <c r="AG111" i="11"/>
  <c r="AD111" i="11"/>
  <c r="AF111" i="11"/>
  <c r="AE111" i="11"/>
  <c r="AN110" i="11"/>
  <c r="AK110" i="11"/>
  <c r="AH110" i="11"/>
  <c r="AG110" i="11"/>
  <c r="AD110" i="11"/>
  <c r="AF110" i="11"/>
  <c r="AE110" i="11"/>
  <c r="AO109" i="11"/>
  <c r="AL109" i="11"/>
  <c r="AK109" i="11"/>
  <c r="AE109" i="11"/>
  <c r="AF109" i="11"/>
  <c r="AD109" i="11"/>
  <c r="AO108" i="11"/>
  <c r="AI108" i="11"/>
  <c r="AF108" i="11"/>
  <c r="AE108" i="11"/>
  <c r="AD108" i="11"/>
  <c r="AM107" i="11"/>
  <c r="AJ107" i="11"/>
  <c r="AG107" i="11"/>
  <c r="AD107" i="11"/>
  <c r="AF107" i="11"/>
  <c r="AE107" i="11"/>
  <c r="AN106" i="11"/>
  <c r="AK106" i="11"/>
  <c r="AH106" i="11"/>
  <c r="AG106" i="11"/>
  <c r="AD106" i="11"/>
  <c r="AF106" i="11"/>
  <c r="AE106" i="11"/>
  <c r="AO105" i="11"/>
  <c r="AM105" i="11"/>
  <c r="AL105" i="11"/>
  <c r="AK105" i="11"/>
  <c r="AF105" i="11"/>
  <c r="AE105" i="11"/>
  <c r="AD105" i="11"/>
  <c r="AO104" i="11"/>
  <c r="AI104" i="11"/>
  <c r="AF104" i="11"/>
  <c r="AE104" i="11"/>
  <c r="AD104" i="11"/>
  <c r="AM103" i="11"/>
  <c r="AJ103" i="11"/>
  <c r="AG103" i="11"/>
  <c r="AE103" i="11"/>
  <c r="AD103" i="11"/>
  <c r="AF103" i="11"/>
  <c r="AN102" i="11"/>
  <c r="AK102" i="11"/>
  <c r="AH102" i="11"/>
  <c r="AG102" i="11"/>
  <c r="AD102" i="11"/>
  <c r="AF102" i="11"/>
  <c r="AE102" i="11"/>
  <c r="AM101" i="11"/>
  <c r="AL101" i="11"/>
  <c r="AK101" i="11"/>
  <c r="AF101" i="11"/>
  <c r="AE101" i="11"/>
  <c r="AD101" i="11"/>
  <c r="AO100" i="11"/>
  <c r="AI100" i="11"/>
  <c r="AF100" i="11"/>
  <c r="AE100" i="11"/>
  <c r="AD100" i="11"/>
  <c r="AJ99" i="11"/>
  <c r="AD99" i="11"/>
  <c r="AF99" i="11"/>
  <c r="AE99" i="11"/>
  <c r="V98" i="11"/>
  <c r="P98" i="11"/>
  <c r="M98" i="11"/>
  <c r="G98" i="11"/>
  <c r="D98" i="11"/>
  <c r="AL94" i="11"/>
  <c r="AK94" i="11"/>
  <c r="AF94" i="11"/>
  <c r="AE94" i="11"/>
  <c r="AD94" i="11"/>
  <c r="AO93" i="11"/>
  <c r="AI93" i="11"/>
  <c r="AF93" i="11"/>
  <c r="AE93" i="11"/>
  <c r="AD93" i="11"/>
  <c r="AJ92" i="11"/>
  <c r="AD92" i="11"/>
  <c r="AF92" i="11"/>
  <c r="AE92" i="11"/>
  <c r="AN91" i="11"/>
  <c r="AH91" i="11"/>
  <c r="AG91" i="11"/>
  <c r="AD91" i="11"/>
  <c r="AF91" i="11"/>
  <c r="AE91" i="11"/>
  <c r="AL90" i="11"/>
  <c r="AK90" i="11"/>
  <c r="AF90" i="11"/>
  <c r="AE90" i="11"/>
  <c r="AD90" i="11"/>
  <c r="AO89" i="11"/>
  <c r="AF89" i="11"/>
  <c r="AE89" i="11"/>
  <c r="AD89" i="11"/>
  <c r="AJ88" i="11"/>
  <c r="AD88" i="11"/>
  <c r="AF88" i="11"/>
  <c r="AE88" i="11"/>
  <c r="AN87" i="11"/>
  <c r="AH87" i="11"/>
  <c r="AG87" i="11"/>
  <c r="AD87" i="11"/>
  <c r="AF87" i="11"/>
  <c r="AM86" i="11"/>
  <c r="AL86" i="11"/>
  <c r="AK86" i="11"/>
  <c r="AE86" i="11"/>
  <c r="S81" i="11"/>
  <c r="AF86" i="11"/>
  <c r="AD86" i="11"/>
  <c r="AO85" i="11"/>
  <c r="AF85" i="11"/>
  <c r="AE85" i="11"/>
  <c r="L81" i="11"/>
  <c r="AD85" i="11"/>
  <c r="AO84" i="11"/>
  <c r="AJ84" i="11"/>
  <c r="AD84" i="11"/>
  <c r="AF84" i="11"/>
  <c r="AE84" i="11"/>
  <c r="AN83" i="11"/>
  <c r="AH83" i="11"/>
  <c r="AG83" i="11"/>
  <c r="Y81" i="11"/>
  <c r="Q81" i="11"/>
  <c r="AD83" i="11"/>
  <c r="AM82" i="11"/>
  <c r="AL82" i="11"/>
  <c r="AK82" i="11"/>
  <c r="AG82" i="11"/>
  <c r="P81" i="11"/>
  <c r="AF82" i="11"/>
  <c r="C81" i="11"/>
  <c r="B81" i="11"/>
  <c r="X81" i="11"/>
  <c r="G81" i="11"/>
  <c r="F81" i="11"/>
  <c r="AO80" i="11"/>
  <c r="AM80" i="11"/>
  <c r="AJ80" i="11"/>
  <c r="AD80" i="11"/>
  <c r="AF80" i="11"/>
  <c r="AE80" i="11"/>
  <c r="AN79" i="11"/>
  <c r="AH79" i="11"/>
  <c r="AG79" i="11"/>
  <c r="AD79" i="11"/>
  <c r="AF79" i="11"/>
  <c r="AE79" i="11"/>
  <c r="AM78" i="11"/>
  <c r="AL78" i="11"/>
  <c r="AK78" i="11"/>
  <c r="AE78" i="11"/>
  <c r="AF78" i="11"/>
  <c r="AD78" i="11"/>
  <c r="AO77" i="11"/>
  <c r="AK77" i="11"/>
  <c r="AI77" i="11"/>
  <c r="AF77" i="11"/>
  <c r="AE77" i="11"/>
  <c r="AD77" i="11"/>
  <c r="AO76" i="11"/>
  <c r="AJ76" i="11"/>
  <c r="AD76" i="11"/>
  <c r="AF76" i="11"/>
  <c r="AE76" i="11"/>
  <c r="AN75" i="11"/>
  <c r="AI75" i="11"/>
  <c r="AH75" i="11"/>
  <c r="AG75" i="11"/>
  <c r="AD75" i="11"/>
  <c r="AF75" i="11"/>
  <c r="AM74" i="11"/>
  <c r="AL74" i="11"/>
  <c r="AK74" i="11"/>
  <c r="AF74" i="11"/>
  <c r="AE74" i="11"/>
  <c r="AD74" i="11"/>
  <c r="AO73" i="11"/>
  <c r="AF73" i="11"/>
  <c r="AE73" i="11"/>
  <c r="AD73" i="11"/>
  <c r="AM72" i="11"/>
  <c r="AJ72" i="11"/>
  <c r="AG72" i="11"/>
  <c r="AD72" i="11"/>
  <c r="AF72" i="11"/>
  <c r="AE72" i="11"/>
  <c r="AN71" i="11"/>
  <c r="AH71" i="11"/>
  <c r="AG71" i="11"/>
  <c r="AD71" i="11"/>
  <c r="AF71" i="11"/>
  <c r="AM70" i="11"/>
  <c r="AL70" i="11"/>
  <c r="AG70" i="11"/>
  <c r="AF70" i="11"/>
  <c r="AE70" i="11"/>
  <c r="AD70" i="11"/>
  <c r="AF69" i="11"/>
  <c r="AE69" i="11"/>
  <c r="AD69" i="11"/>
  <c r="AO68" i="11"/>
  <c r="AJ68" i="11"/>
  <c r="AD68" i="11"/>
  <c r="AF68" i="11"/>
  <c r="AE68" i="11"/>
  <c r="AN67" i="11"/>
  <c r="AK67" i="11"/>
  <c r="AI67" i="11"/>
  <c r="AH67" i="11"/>
  <c r="AG67" i="11"/>
  <c r="AE67" i="11"/>
  <c r="AD67" i="11"/>
  <c r="AF67" i="11"/>
  <c r="AM66" i="11"/>
  <c r="AL66" i="11"/>
  <c r="AK66" i="11"/>
  <c r="AE66" i="11"/>
  <c r="AF66" i="11"/>
  <c r="AD66" i="11"/>
  <c r="AK65" i="11"/>
  <c r="AF65" i="11"/>
  <c r="AD65" i="11"/>
  <c r="AO64" i="11"/>
  <c r="AJ64" i="11"/>
  <c r="AG64" i="11"/>
  <c r="AE64" i="11"/>
  <c r="AD64" i="11"/>
  <c r="AF64" i="11"/>
  <c r="AN63" i="11"/>
  <c r="AH63" i="11"/>
  <c r="AE63" i="11"/>
  <c r="AD63" i="11"/>
  <c r="M58" i="11"/>
  <c r="AF63" i="11"/>
  <c r="AO62" i="11"/>
  <c r="AL62" i="11"/>
  <c r="AE62" i="11"/>
  <c r="H58" i="11"/>
  <c r="AF62" i="11"/>
  <c r="C58" i="11"/>
  <c r="AD62" i="11"/>
  <c r="AO61" i="11"/>
  <c r="AK61" i="11"/>
  <c r="AI61" i="11"/>
  <c r="AF61" i="11"/>
  <c r="AE61" i="11"/>
  <c r="AD61" i="11"/>
  <c r="AO60" i="11"/>
  <c r="AJ60" i="11"/>
  <c r="AE60" i="11"/>
  <c r="AD60" i="11"/>
  <c r="AN59" i="11"/>
  <c r="AI59" i="11"/>
  <c r="AH59" i="11"/>
  <c r="AD59" i="11"/>
  <c r="AD58" i="11" s="1"/>
  <c r="Z58" i="11"/>
  <c r="U58" i="11"/>
  <c r="T58" i="11"/>
  <c r="K58" i="11"/>
  <c r="B58" i="11"/>
  <c r="AO54" i="11"/>
  <c r="AI54" i="11"/>
  <c r="AF54" i="11"/>
  <c r="AE54" i="11"/>
  <c r="AD54" i="11"/>
  <c r="AJ53" i="11"/>
  <c r="AG53" i="11"/>
  <c r="AE53" i="11"/>
  <c r="AD53" i="11"/>
  <c r="AF53" i="11"/>
  <c r="AN52" i="11"/>
  <c r="AK52" i="11"/>
  <c r="AH52" i="11"/>
  <c r="AE52" i="11"/>
  <c r="AD52" i="11"/>
  <c r="AF52" i="11"/>
  <c r="AL51" i="11"/>
  <c r="AK51" i="11"/>
  <c r="AF51" i="11"/>
  <c r="AE51" i="11"/>
  <c r="AD51" i="11"/>
  <c r="AO50" i="11"/>
  <c r="AF50" i="11"/>
  <c r="AD50" i="11"/>
  <c r="AJ49" i="11"/>
  <c r="AE49" i="11"/>
  <c r="AD49" i="11"/>
  <c r="AF49" i="11"/>
  <c r="AN48" i="11"/>
  <c r="AK48" i="11"/>
  <c r="AI48" i="11"/>
  <c r="AH48" i="11"/>
  <c r="AG48" i="11"/>
  <c r="AE48" i="11"/>
  <c r="AD48" i="11"/>
  <c r="AF48" i="11"/>
  <c r="AL47" i="11"/>
  <c r="AK47" i="11"/>
  <c r="AF47" i="11"/>
  <c r="AE47" i="11"/>
  <c r="AD47" i="11"/>
  <c r="AO46" i="11"/>
  <c r="AF46" i="11"/>
  <c r="AE46" i="11"/>
  <c r="AD46" i="11"/>
  <c r="AO45" i="11"/>
  <c r="AM45" i="11"/>
  <c r="AJ45" i="11"/>
  <c r="AG45" i="11"/>
  <c r="AD45" i="11"/>
  <c r="D200" i="11"/>
  <c r="AE45" i="11"/>
  <c r="B200" i="11"/>
  <c r="AN44" i="11"/>
  <c r="AK44" i="11"/>
  <c r="AI44" i="11"/>
  <c r="AH44" i="11"/>
  <c r="AE44" i="11"/>
  <c r="AD44" i="11"/>
  <c r="AF44" i="11"/>
  <c r="AM43" i="11"/>
  <c r="AL43" i="11"/>
  <c r="AI43" i="11"/>
  <c r="AG43" i="11"/>
  <c r="AF43" i="11"/>
  <c r="AE43" i="11"/>
  <c r="AD43" i="11"/>
  <c r="AO42" i="11"/>
  <c r="AM42" i="11"/>
  <c r="AK42" i="11"/>
  <c r="AF42" i="11"/>
  <c r="AD42" i="11"/>
  <c r="AO41" i="11"/>
  <c r="AJ41" i="11"/>
  <c r="AE41" i="11"/>
  <c r="AD41" i="11"/>
  <c r="AF41" i="11"/>
  <c r="AN40" i="11"/>
  <c r="AI40" i="11"/>
  <c r="AH40" i="11"/>
  <c r="AE40" i="11"/>
  <c r="AD40" i="11"/>
  <c r="AF40" i="11"/>
  <c r="AO39" i="11"/>
  <c r="AL39" i="11"/>
  <c r="AK39" i="11"/>
  <c r="AF39" i="11"/>
  <c r="AE39" i="11"/>
  <c r="AD39" i="11"/>
  <c r="AO38" i="11"/>
  <c r="AM38" i="11"/>
  <c r="AF38" i="11"/>
  <c r="AD38" i="11"/>
  <c r="AJ37" i="11"/>
  <c r="AG37" i="11"/>
  <c r="AE37" i="11"/>
  <c r="AD37" i="11"/>
  <c r="AF37" i="11"/>
  <c r="AN36" i="11"/>
  <c r="AI36" i="11"/>
  <c r="AH36" i="11"/>
  <c r="AE36" i="11"/>
  <c r="AD36" i="11"/>
  <c r="AF36" i="11"/>
  <c r="AO35" i="11"/>
  <c r="AM35" i="11"/>
  <c r="AL35" i="11"/>
  <c r="AI35" i="11"/>
  <c r="AG35" i="11"/>
  <c r="AE35" i="11"/>
  <c r="AF35" i="11"/>
  <c r="AD35" i="11"/>
  <c r="AO34" i="11"/>
  <c r="AM34" i="11"/>
  <c r="AK34" i="11"/>
  <c r="AF34" i="11"/>
  <c r="AD34" i="11"/>
  <c r="AO33" i="11"/>
  <c r="AJ33" i="11"/>
  <c r="AE33" i="11"/>
  <c r="AD33" i="11"/>
  <c r="AF33" i="11"/>
  <c r="AO32" i="11"/>
  <c r="AN32" i="11"/>
  <c r="AH32" i="11"/>
  <c r="AG32" i="11"/>
  <c r="AE32" i="11"/>
  <c r="AD32" i="11"/>
  <c r="AF32" i="11"/>
  <c r="AM31" i="11"/>
  <c r="AL31" i="11"/>
  <c r="AF31" i="11"/>
  <c r="AE31" i="11"/>
  <c r="AD31" i="11"/>
  <c r="AK30" i="11"/>
  <c r="AF30" i="11"/>
  <c r="AE30" i="11"/>
  <c r="AD30" i="11"/>
  <c r="AO29" i="11"/>
  <c r="AM29" i="11"/>
  <c r="AJ29" i="11"/>
  <c r="AG29" i="11"/>
  <c r="AD29" i="11"/>
  <c r="AF29" i="11"/>
  <c r="AE29" i="11"/>
  <c r="AO28" i="11"/>
  <c r="AN28" i="11"/>
  <c r="AH28" i="11"/>
  <c r="AE28" i="11"/>
  <c r="AD28" i="11"/>
  <c r="AF28" i="11"/>
  <c r="AM27" i="11"/>
  <c r="AL27" i="11"/>
  <c r="AE27" i="11"/>
  <c r="AF27" i="11"/>
  <c r="AD27" i="11"/>
  <c r="AK26" i="11"/>
  <c r="AG26" i="11"/>
  <c r="AF26" i="11"/>
  <c r="AE26" i="11"/>
  <c r="AD26" i="11"/>
  <c r="AK25" i="11"/>
  <c r="AJ25" i="11"/>
  <c r="AE25" i="11"/>
  <c r="AD25" i="11"/>
  <c r="AF25" i="11"/>
  <c r="AO24" i="11"/>
  <c r="AN24" i="11"/>
  <c r="AK24" i="11"/>
  <c r="AH24" i="11"/>
  <c r="AE24" i="11"/>
  <c r="AD24" i="11"/>
  <c r="AF24" i="11"/>
  <c r="AO23" i="11"/>
  <c r="AL23" i="11"/>
  <c r="AE23" i="11"/>
  <c r="AF23" i="11"/>
  <c r="AD23" i="11"/>
  <c r="AM22" i="11"/>
  <c r="AF22" i="11"/>
  <c r="AE22" i="11"/>
  <c r="AD22" i="11"/>
  <c r="AM21" i="11"/>
  <c r="AK21" i="11"/>
  <c r="AJ21" i="11"/>
  <c r="AD21" i="11"/>
  <c r="AF21" i="11"/>
  <c r="AE21" i="11"/>
  <c r="AN20" i="11"/>
  <c r="AM20" i="11"/>
  <c r="AH20" i="11"/>
  <c r="AE20" i="11"/>
  <c r="AD20" i="11"/>
  <c r="AF20" i="11"/>
  <c r="AL19" i="11"/>
  <c r="AF19" i="11"/>
  <c r="AE19" i="11"/>
  <c r="AD19" i="11"/>
  <c r="AK18" i="11"/>
  <c r="AI18" i="11"/>
  <c r="AF18" i="11"/>
  <c r="AE18" i="11"/>
  <c r="AD18" i="11"/>
  <c r="AJ17" i="11"/>
  <c r="AI17" i="11"/>
  <c r="AD17" i="11"/>
  <c r="AF17" i="11"/>
  <c r="AE17" i="11"/>
  <c r="AN16" i="11"/>
  <c r="AK16" i="11"/>
  <c r="AI16" i="11"/>
  <c r="AH16" i="11"/>
  <c r="AG16" i="11"/>
  <c r="AD16" i="11"/>
  <c r="AF16" i="11"/>
  <c r="AE16" i="11"/>
  <c r="AL15" i="11"/>
  <c r="AI15" i="11"/>
  <c r="AE15" i="11"/>
  <c r="AF15" i="11"/>
  <c r="AD15" i="11"/>
  <c r="AF14" i="11"/>
  <c r="AE14" i="11"/>
  <c r="AD14" i="11"/>
  <c r="AJ13" i="11"/>
  <c r="AE13" i="11"/>
  <c r="AD13" i="11"/>
  <c r="AF13" i="11"/>
  <c r="AN12" i="11"/>
  <c r="AH12" i="11"/>
  <c r="AG12" i="11"/>
  <c r="AD12" i="11"/>
  <c r="AF12" i="11"/>
  <c r="AE12" i="11"/>
  <c r="AO11" i="11"/>
  <c r="AM11" i="11"/>
  <c r="AL11" i="11"/>
  <c r="AG11" i="11"/>
  <c r="AE11" i="11"/>
  <c r="AF11" i="11"/>
  <c r="AD11" i="11"/>
  <c r="AF10" i="11"/>
  <c r="AE10" i="11"/>
  <c r="AD10" i="11"/>
  <c r="AJ9" i="11"/>
  <c r="AD9" i="11"/>
  <c r="AF9" i="11"/>
  <c r="AE9" i="11"/>
  <c r="AN8" i="11"/>
  <c r="AH8" i="11"/>
  <c r="AE8" i="11"/>
  <c r="Q4" i="11"/>
  <c r="AD8" i="11"/>
  <c r="AF8" i="11"/>
  <c r="AM7" i="11"/>
  <c r="AL7" i="11"/>
  <c r="AI7" i="11"/>
  <c r="AE7" i="11"/>
  <c r="AF7" i="11"/>
  <c r="AD7" i="11"/>
  <c r="AF6" i="11"/>
  <c r="AE6" i="11"/>
  <c r="AD6" i="11"/>
  <c r="AO5" i="11"/>
  <c r="AM5" i="11"/>
  <c r="AJ5" i="11"/>
  <c r="AI5" i="11"/>
  <c r="AF5" i="11"/>
  <c r="AD5" i="11"/>
  <c r="AE5" i="11"/>
  <c r="B4" i="11"/>
  <c r="AA4" i="11"/>
  <c r="W4" i="11"/>
  <c r="U4" i="11"/>
  <c r="R4" i="11"/>
  <c r="C4" i="11"/>
  <c r="AN199" i="10"/>
  <c r="AJ199" i="10"/>
  <c r="AI199" i="10"/>
  <c r="AH199" i="10"/>
  <c r="AE199" i="10"/>
  <c r="AD199" i="10"/>
  <c r="AL198" i="10"/>
  <c r="AK198" i="10"/>
  <c r="AI198" i="10"/>
  <c r="AE198" i="10"/>
  <c r="AD198" i="10"/>
  <c r="AI197" i="10"/>
  <c r="AG197" i="10"/>
  <c r="AE197" i="10"/>
  <c r="AF197" i="10"/>
  <c r="AD197" i="10"/>
  <c r="AI196" i="10"/>
  <c r="AG196" i="10"/>
  <c r="AF196" i="10"/>
  <c r="AE196" i="10"/>
  <c r="AD196" i="10"/>
  <c r="AK195" i="10"/>
  <c r="AJ195" i="10"/>
  <c r="AH195" i="10"/>
  <c r="AF195" i="10"/>
  <c r="AE195" i="10"/>
  <c r="AD195" i="10"/>
  <c r="AN194" i="10"/>
  <c r="AM194" i="10"/>
  <c r="AL194" i="10"/>
  <c r="AK194" i="10"/>
  <c r="AJ194" i="10"/>
  <c r="AI194" i="10"/>
  <c r="AE194" i="10"/>
  <c r="R153" i="10"/>
  <c r="AD194" i="10"/>
  <c r="AO193" i="10"/>
  <c r="AN193" i="10"/>
  <c r="AK193" i="10"/>
  <c r="AG193" i="10"/>
  <c r="AF193" i="10"/>
  <c r="AE193" i="10"/>
  <c r="AD193" i="10"/>
  <c r="AO192" i="10"/>
  <c r="AM192" i="10"/>
  <c r="AJ192" i="10"/>
  <c r="AF192" i="10"/>
  <c r="AD192" i="10"/>
  <c r="AE192" i="10"/>
  <c r="AO191" i="10"/>
  <c r="AM191" i="10"/>
  <c r="AJ191" i="10"/>
  <c r="AH191" i="10"/>
  <c r="AD191" i="10"/>
  <c r="AF191" i="10"/>
  <c r="AE191" i="10"/>
  <c r="AO190" i="10"/>
  <c r="AN190" i="10"/>
  <c r="AM190" i="10"/>
  <c r="AL190" i="10"/>
  <c r="AI190" i="10"/>
  <c r="AE190" i="10"/>
  <c r="AF190" i="10"/>
  <c r="AD190" i="10"/>
  <c r="AN189" i="10"/>
  <c r="AI189" i="10"/>
  <c r="AE189" i="10"/>
  <c r="AF189" i="10"/>
  <c r="AD189" i="10"/>
  <c r="AO188" i="10"/>
  <c r="AM188" i="10"/>
  <c r="AJ188" i="10"/>
  <c r="AF188" i="10"/>
  <c r="AD188" i="10"/>
  <c r="AE188" i="10"/>
  <c r="AM187" i="10"/>
  <c r="AI187" i="10"/>
  <c r="AH187" i="10"/>
  <c r="AG187" i="10"/>
  <c r="AD187" i="10"/>
  <c r="AN187" i="10"/>
  <c r="AF187" i="10"/>
  <c r="AE187" i="10"/>
  <c r="AO186" i="10"/>
  <c r="AL186" i="10"/>
  <c r="AK186" i="10"/>
  <c r="AH186" i="10"/>
  <c r="AG186" i="10"/>
  <c r="AE186" i="10"/>
  <c r="AF186" i="10"/>
  <c r="AG185" i="10"/>
  <c r="AF185" i="10"/>
  <c r="AE185" i="10"/>
  <c r="AD185" i="10"/>
  <c r="AE184" i="10"/>
  <c r="AD184" i="10"/>
  <c r="Q184" i="10"/>
  <c r="P184" i="10"/>
  <c r="C184" i="10"/>
  <c r="B184" i="10"/>
  <c r="AO183" i="10"/>
  <c r="AL183" i="10"/>
  <c r="AJ183" i="10"/>
  <c r="AH183" i="10"/>
  <c r="AF183" i="10"/>
  <c r="AE183" i="10"/>
  <c r="AO182" i="10"/>
  <c r="AN182" i="10"/>
  <c r="AM182" i="10"/>
  <c r="AJ182" i="10"/>
  <c r="AD182" i="10"/>
  <c r="AE182" i="10"/>
  <c r="AO181" i="10"/>
  <c r="AN181" i="10"/>
  <c r="AM181" i="10"/>
  <c r="AK181" i="10"/>
  <c r="AG181" i="10"/>
  <c r="AE181" i="10"/>
  <c r="AD181" i="10"/>
  <c r="AF181" i="10"/>
  <c r="AM180" i="10"/>
  <c r="AL180" i="10"/>
  <c r="AG180" i="10"/>
  <c r="AF180" i="10"/>
  <c r="AE180" i="10"/>
  <c r="AD180" i="10"/>
  <c r="AO179" i="10"/>
  <c r="AK179" i="10"/>
  <c r="AJ179" i="10"/>
  <c r="AF179" i="10"/>
  <c r="AE179" i="10"/>
  <c r="AN178" i="10"/>
  <c r="AM178" i="10"/>
  <c r="AJ178" i="10"/>
  <c r="AI178" i="10"/>
  <c r="AG178" i="10"/>
  <c r="AD178" i="10"/>
  <c r="AE178" i="10"/>
  <c r="AH177" i="10"/>
  <c r="AE177" i="10"/>
  <c r="AD177" i="10"/>
  <c r="AF177" i="10"/>
  <c r="AI176" i="10"/>
  <c r="AH176" i="10"/>
  <c r="AG176" i="10"/>
  <c r="AF176" i="10"/>
  <c r="AD176" i="10"/>
  <c r="AE176" i="10"/>
  <c r="AL175" i="10"/>
  <c r="AJ175" i="10"/>
  <c r="AF175" i="10"/>
  <c r="AE175" i="10"/>
  <c r="AD175" i="10"/>
  <c r="AO174" i="10"/>
  <c r="AN174" i="10"/>
  <c r="AM174" i="10"/>
  <c r="AL174" i="10"/>
  <c r="AK174" i="10"/>
  <c r="AD174" i="10"/>
  <c r="AF174" i="10"/>
  <c r="AE174" i="10"/>
  <c r="AO173" i="10"/>
  <c r="AN173" i="10"/>
  <c r="AM173" i="10"/>
  <c r="AI173" i="10"/>
  <c r="AH173" i="10"/>
  <c r="AE173" i="10"/>
  <c r="AD173" i="10"/>
  <c r="AF173" i="10"/>
  <c r="AO172" i="10"/>
  <c r="AL172" i="10"/>
  <c r="AK172" i="10"/>
  <c r="AF172" i="10"/>
  <c r="AE172" i="10"/>
  <c r="AD172" i="10"/>
  <c r="AM171" i="10"/>
  <c r="AJ171" i="10"/>
  <c r="AI171" i="10"/>
  <c r="AF171" i="10"/>
  <c r="AE171" i="10"/>
  <c r="AD171" i="10"/>
  <c r="AF170" i="10"/>
  <c r="AE170" i="10"/>
  <c r="AD170" i="10"/>
  <c r="AH169" i="10"/>
  <c r="AE169" i="10"/>
  <c r="AD169" i="10"/>
  <c r="AF169" i="10"/>
  <c r="AK168" i="10"/>
  <c r="AH168" i="10"/>
  <c r="AF168" i="10"/>
  <c r="AE168" i="10"/>
  <c r="AD168" i="10"/>
  <c r="AO167" i="10"/>
  <c r="AM167" i="10"/>
  <c r="AK167" i="10"/>
  <c r="AG167" i="10"/>
  <c r="AF167" i="10"/>
  <c r="AE167" i="10"/>
  <c r="AD167" i="10"/>
  <c r="AN166" i="10"/>
  <c r="AJ166" i="10"/>
  <c r="AD166" i="10"/>
  <c r="AF166" i="10"/>
  <c r="AE166" i="10"/>
  <c r="AH165" i="10"/>
  <c r="AD165" i="10"/>
  <c r="AE165" i="10"/>
  <c r="AO164" i="10"/>
  <c r="AI164" i="10"/>
  <c r="AH164" i="10"/>
  <c r="AE164" i="10"/>
  <c r="AD164" i="10"/>
  <c r="AF164" i="10"/>
  <c r="AG163" i="10"/>
  <c r="AE163" i="10"/>
  <c r="AF163" i="10"/>
  <c r="AD163" i="10"/>
  <c r="AJ162" i="10"/>
  <c r="AG162" i="10"/>
  <c r="AD162" i="10"/>
  <c r="AE162" i="10"/>
  <c r="AF162" i="10"/>
  <c r="AN161" i="10"/>
  <c r="AM161" i="10"/>
  <c r="AJ161" i="10"/>
  <c r="AH161" i="10"/>
  <c r="AD161" i="10"/>
  <c r="AE161" i="10"/>
  <c r="AO160" i="10"/>
  <c r="AM160" i="10"/>
  <c r="AI160" i="10"/>
  <c r="AE160" i="10"/>
  <c r="D153" i="10"/>
  <c r="AD160" i="10"/>
  <c r="AK159" i="10"/>
  <c r="AJ159" i="10"/>
  <c r="AF159" i="10"/>
  <c r="AE159" i="10"/>
  <c r="AD159" i="10"/>
  <c r="AN158" i="10"/>
  <c r="AD158" i="10"/>
  <c r="AF158" i="10"/>
  <c r="AE158" i="10"/>
  <c r="AN157" i="10"/>
  <c r="AE157" i="10"/>
  <c r="AD157" i="10"/>
  <c r="AI156" i="10"/>
  <c r="AH156" i="10"/>
  <c r="AF156" i="10"/>
  <c r="AD156" i="10"/>
  <c r="AE156" i="10"/>
  <c r="AL155" i="10"/>
  <c r="AK155" i="10"/>
  <c r="AI155" i="10"/>
  <c r="AE155" i="10"/>
  <c r="AF155" i="10"/>
  <c r="P153" i="10"/>
  <c r="AN154" i="10"/>
  <c r="AL154" i="10"/>
  <c r="AD154" i="10"/>
  <c r="AF154" i="10"/>
  <c r="AE154" i="10"/>
  <c r="W153" i="10"/>
  <c r="C153" i="10"/>
  <c r="AN149" i="10"/>
  <c r="AL149" i="10"/>
  <c r="AH149" i="10"/>
  <c r="AF149" i="10"/>
  <c r="AD149" i="10"/>
  <c r="AE149" i="10"/>
  <c r="AO148" i="10"/>
  <c r="AL148" i="10"/>
  <c r="AF148" i="10"/>
  <c r="AE148" i="10"/>
  <c r="AD148" i="10"/>
  <c r="AO147" i="10"/>
  <c r="AE147" i="10"/>
  <c r="AD147" i="10"/>
  <c r="AF147" i="10"/>
  <c r="AG146" i="10"/>
  <c r="AD146" i="10"/>
  <c r="AE146" i="10"/>
  <c r="AO145" i="10"/>
  <c r="AK145" i="10"/>
  <c r="AJ145" i="10"/>
  <c r="AH145" i="10"/>
  <c r="AE145" i="10"/>
  <c r="AF145" i="10"/>
  <c r="AD145" i="10"/>
  <c r="AN144" i="10"/>
  <c r="AL144" i="10"/>
  <c r="AJ144" i="10"/>
  <c r="AH144" i="10"/>
  <c r="AF144" i="10"/>
  <c r="AE144" i="10"/>
  <c r="AO143" i="10"/>
  <c r="AM143" i="10"/>
  <c r="AK143" i="10"/>
  <c r="AE143" i="10"/>
  <c r="AF143" i="10"/>
  <c r="AD143" i="10"/>
  <c r="AN142" i="10"/>
  <c r="AH142" i="10"/>
  <c r="AD142" i="10"/>
  <c r="AF142" i="10"/>
  <c r="AE142" i="10"/>
  <c r="AL141" i="10"/>
  <c r="AH141" i="10"/>
  <c r="AG141" i="10"/>
  <c r="AE141" i="10"/>
  <c r="P138" i="10"/>
  <c r="AF141" i="10"/>
  <c r="AD141" i="10"/>
  <c r="AL140" i="10"/>
  <c r="AK140" i="10"/>
  <c r="AI140" i="10"/>
  <c r="AF140" i="10"/>
  <c r="AE140" i="10"/>
  <c r="AD140" i="10"/>
  <c r="AO139" i="10"/>
  <c r="AM139" i="10"/>
  <c r="AJ139" i="10"/>
  <c r="AD139" i="10"/>
  <c r="AF139" i="10"/>
  <c r="Q138" i="10"/>
  <c r="AE139" i="10"/>
  <c r="AA138" i="10"/>
  <c r="I138" i="10"/>
  <c r="AL137" i="10"/>
  <c r="AH137" i="10"/>
  <c r="AG137" i="10"/>
  <c r="AE137" i="10"/>
  <c r="AF137" i="10"/>
  <c r="AD137" i="10"/>
  <c r="AL136" i="10"/>
  <c r="AK136" i="10"/>
  <c r="AI136" i="10"/>
  <c r="AF136" i="10"/>
  <c r="AE136" i="10"/>
  <c r="AD136" i="10"/>
  <c r="AO135" i="10"/>
  <c r="AJ135" i="10"/>
  <c r="AI135" i="10"/>
  <c r="AE135" i="10"/>
  <c r="AD135" i="10"/>
  <c r="AF135" i="10"/>
  <c r="AN134" i="10"/>
  <c r="AM134" i="10"/>
  <c r="AI134" i="10"/>
  <c r="AH134" i="10"/>
  <c r="AD134" i="10"/>
  <c r="AF134" i="10"/>
  <c r="AM133" i="10"/>
  <c r="AL133" i="10"/>
  <c r="AH133" i="10"/>
  <c r="AG133" i="10"/>
  <c r="AF133" i="10"/>
  <c r="AE133" i="10"/>
  <c r="AD133" i="10"/>
  <c r="AL132" i="10"/>
  <c r="AK132" i="10"/>
  <c r="AF132" i="10"/>
  <c r="AE132" i="10"/>
  <c r="AD132" i="10"/>
  <c r="AO131" i="10"/>
  <c r="AJ131" i="10"/>
  <c r="AE131" i="10"/>
  <c r="AD131" i="10"/>
  <c r="AF131" i="10"/>
  <c r="AN130" i="10"/>
  <c r="AI130" i="10"/>
  <c r="AH130" i="10"/>
  <c r="AD130" i="10"/>
  <c r="AF130" i="10"/>
  <c r="AM129" i="10"/>
  <c r="AL129" i="10"/>
  <c r="AH129" i="10"/>
  <c r="AG129" i="10"/>
  <c r="AF129" i="10"/>
  <c r="AE129" i="10"/>
  <c r="AD129" i="10"/>
  <c r="AL128" i="10"/>
  <c r="AK128" i="10"/>
  <c r="AF128" i="10"/>
  <c r="AE128" i="10"/>
  <c r="AD128" i="10"/>
  <c r="AO127" i="10"/>
  <c r="AJ127" i="10"/>
  <c r="AE127" i="10"/>
  <c r="AD127" i="10"/>
  <c r="AF127" i="10"/>
  <c r="AN126" i="10"/>
  <c r="AI126" i="10"/>
  <c r="AH126" i="10"/>
  <c r="AD126" i="10"/>
  <c r="AF126" i="10"/>
  <c r="AM125" i="10"/>
  <c r="AL125" i="10"/>
  <c r="AH125" i="10"/>
  <c r="AG125" i="10"/>
  <c r="AF125" i="10"/>
  <c r="AE125" i="10"/>
  <c r="AD125" i="10"/>
  <c r="AL124" i="10"/>
  <c r="AK124" i="10"/>
  <c r="AF124" i="10"/>
  <c r="AE124" i="10"/>
  <c r="AD124" i="10"/>
  <c r="AO123" i="10"/>
  <c r="AJ123" i="10"/>
  <c r="AE123" i="10"/>
  <c r="AD123" i="10"/>
  <c r="AF123" i="10"/>
  <c r="AN122" i="10"/>
  <c r="AI122" i="10"/>
  <c r="AH122" i="10"/>
  <c r="AD122" i="10"/>
  <c r="AF122" i="10"/>
  <c r="AM121" i="10"/>
  <c r="AL121" i="10"/>
  <c r="AH121" i="10"/>
  <c r="AG121" i="10"/>
  <c r="AF121" i="10"/>
  <c r="AE121" i="10"/>
  <c r="AD121" i="10"/>
  <c r="AL120" i="10"/>
  <c r="AK120" i="10"/>
  <c r="AJ120" i="10"/>
  <c r="AF120" i="10"/>
  <c r="AE120" i="10"/>
  <c r="AD120" i="10"/>
  <c r="AO119" i="10"/>
  <c r="AN119" i="10"/>
  <c r="AE119" i="10"/>
  <c r="AD119" i="10"/>
  <c r="AF119" i="10"/>
  <c r="AI118" i="10"/>
  <c r="AH118" i="10"/>
  <c r="AD118" i="10"/>
  <c r="AF118" i="10"/>
  <c r="AE118" i="10"/>
  <c r="AM117" i="10"/>
  <c r="AL117" i="10"/>
  <c r="AH117" i="10"/>
  <c r="AG117" i="10"/>
  <c r="AF117" i="10"/>
  <c r="AE117" i="10"/>
  <c r="AD117" i="10"/>
  <c r="AL116" i="10"/>
  <c r="AK116" i="10"/>
  <c r="AJ116" i="10"/>
  <c r="AF116" i="10"/>
  <c r="AE116" i="10"/>
  <c r="AD116" i="10"/>
  <c r="AO115" i="10"/>
  <c r="AN115" i="10"/>
  <c r="AK115" i="10"/>
  <c r="AE115" i="10"/>
  <c r="AD115" i="10"/>
  <c r="AF115" i="10"/>
  <c r="AI114" i="10"/>
  <c r="AH114" i="10"/>
  <c r="AD114" i="10"/>
  <c r="AF114" i="10"/>
  <c r="AE114" i="10"/>
  <c r="AH113" i="10"/>
  <c r="AG113" i="10"/>
  <c r="AF113" i="10"/>
  <c r="AE113" i="10"/>
  <c r="AD113" i="10"/>
  <c r="AL112" i="10"/>
  <c r="AK112" i="10"/>
  <c r="AJ112" i="10"/>
  <c r="AF112" i="10"/>
  <c r="AE112" i="10"/>
  <c r="AD112" i="10"/>
  <c r="AO111" i="10"/>
  <c r="AN111" i="10"/>
  <c r="AM111" i="10"/>
  <c r="AD111" i="10"/>
  <c r="AF111" i="10"/>
  <c r="AE111" i="10"/>
  <c r="AI110" i="10"/>
  <c r="AD110" i="10"/>
  <c r="AF110" i="10"/>
  <c r="AH109" i="10"/>
  <c r="AG109" i="10"/>
  <c r="AF109" i="10"/>
  <c r="AE109" i="10"/>
  <c r="AD109" i="10"/>
  <c r="AL108" i="10"/>
  <c r="AK108" i="10"/>
  <c r="AJ108" i="10"/>
  <c r="AG108" i="10"/>
  <c r="AF108" i="10"/>
  <c r="AE108" i="10"/>
  <c r="AD108" i="10"/>
  <c r="AO107" i="10"/>
  <c r="AN107" i="10"/>
  <c r="AM107" i="10"/>
  <c r="AD107" i="10"/>
  <c r="AF107" i="10"/>
  <c r="AE107" i="10"/>
  <c r="AO106" i="10"/>
  <c r="AI106" i="10"/>
  <c r="AD106" i="10"/>
  <c r="AF106" i="10"/>
  <c r="AH105" i="10"/>
  <c r="AG105" i="10"/>
  <c r="AF105" i="10"/>
  <c r="AE105" i="10"/>
  <c r="AD105" i="10"/>
  <c r="AL104" i="10"/>
  <c r="AK104" i="10"/>
  <c r="AJ104" i="10"/>
  <c r="AI104" i="10"/>
  <c r="AG104" i="10"/>
  <c r="AE104" i="10"/>
  <c r="AF104" i="10"/>
  <c r="AD104" i="10"/>
  <c r="AO103" i="10"/>
  <c r="AN103" i="10"/>
  <c r="AM103" i="10"/>
  <c r="AD103" i="10"/>
  <c r="AF103" i="10"/>
  <c r="AE103" i="10"/>
  <c r="AD102" i="10"/>
  <c r="AF102" i="10"/>
  <c r="AE102" i="10"/>
  <c r="AM101" i="10"/>
  <c r="AH101" i="10"/>
  <c r="AG101" i="10"/>
  <c r="AF101" i="10"/>
  <c r="AE101" i="10"/>
  <c r="AD101" i="10"/>
  <c r="AL100" i="10"/>
  <c r="AK100" i="10"/>
  <c r="AJ100" i="10"/>
  <c r="AF100" i="10"/>
  <c r="AE100" i="10"/>
  <c r="AO99" i="10"/>
  <c r="AN99" i="10"/>
  <c r="AM99" i="10"/>
  <c r="AK99" i="10"/>
  <c r="AI99" i="10"/>
  <c r="AE99" i="10"/>
  <c r="AD99" i="10"/>
  <c r="E98" i="10"/>
  <c r="AA98" i="10"/>
  <c r="Z98" i="10"/>
  <c r="Y98" i="10"/>
  <c r="J98" i="10"/>
  <c r="AH94" i="10"/>
  <c r="AG94" i="10"/>
  <c r="AF94" i="10"/>
  <c r="AE94" i="10"/>
  <c r="AD94" i="10"/>
  <c r="AL93" i="10"/>
  <c r="AK93" i="10"/>
  <c r="AJ93" i="10"/>
  <c r="AG93" i="10"/>
  <c r="AE93" i="10"/>
  <c r="AF93" i="10"/>
  <c r="AD93" i="10"/>
  <c r="AO92" i="10"/>
  <c r="AN92" i="10"/>
  <c r="AI92" i="10"/>
  <c r="AD92" i="10"/>
  <c r="AF92" i="10"/>
  <c r="AE92" i="10"/>
  <c r="AO91" i="10"/>
  <c r="AD91" i="10"/>
  <c r="AF91" i="10"/>
  <c r="AE91" i="10"/>
  <c r="AM90" i="10"/>
  <c r="AH90" i="10"/>
  <c r="AG90" i="10"/>
  <c r="AF90" i="10"/>
  <c r="AE90" i="10"/>
  <c r="AL89" i="10"/>
  <c r="AK89" i="10"/>
  <c r="AJ89" i="10"/>
  <c r="AI89" i="10"/>
  <c r="AG89" i="10"/>
  <c r="AF89" i="10"/>
  <c r="AE89" i="10"/>
  <c r="AD89" i="10"/>
  <c r="AO88" i="10"/>
  <c r="AN88" i="10"/>
  <c r="AK88" i="10"/>
  <c r="AI88" i="10"/>
  <c r="AE88" i="10"/>
  <c r="AD88" i="10"/>
  <c r="AF88" i="10"/>
  <c r="AD87" i="10"/>
  <c r="AF87" i="10"/>
  <c r="AM86" i="10"/>
  <c r="AH86" i="10"/>
  <c r="AG86" i="10"/>
  <c r="AF86" i="10"/>
  <c r="AE86" i="10"/>
  <c r="AD86" i="10"/>
  <c r="AL85" i="10"/>
  <c r="AK85" i="10"/>
  <c r="AJ85" i="10"/>
  <c r="AE85" i="10"/>
  <c r="AF85" i="10"/>
  <c r="AD85" i="10"/>
  <c r="AO84" i="10"/>
  <c r="AN84" i="10"/>
  <c r="AI84" i="10"/>
  <c r="Q81" i="10"/>
  <c r="AD84" i="10"/>
  <c r="AF84" i="10"/>
  <c r="AO83" i="10"/>
  <c r="AM83" i="10"/>
  <c r="AI83" i="10"/>
  <c r="AD83" i="10"/>
  <c r="AF83" i="10"/>
  <c r="AH82" i="10"/>
  <c r="AG82" i="10"/>
  <c r="AF82" i="10"/>
  <c r="AE82" i="10"/>
  <c r="G81" i="10"/>
  <c r="D81" i="10"/>
  <c r="R81" i="10"/>
  <c r="AO80" i="10"/>
  <c r="AN80" i="10"/>
  <c r="AI80" i="10"/>
  <c r="AD80" i="10"/>
  <c r="AF80" i="10"/>
  <c r="AE80" i="10"/>
  <c r="AO79" i="10"/>
  <c r="AD79" i="10"/>
  <c r="AF79" i="10"/>
  <c r="AE79" i="10"/>
  <c r="AM78" i="10"/>
  <c r="AK78" i="10"/>
  <c r="AH78" i="10"/>
  <c r="AF78" i="10"/>
  <c r="AE78" i="10"/>
  <c r="AD78" i="10"/>
  <c r="AO77" i="10"/>
  <c r="AM77" i="10"/>
  <c r="AL77" i="10"/>
  <c r="AK77" i="10"/>
  <c r="AJ77" i="10"/>
  <c r="AI77" i="10"/>
  <c r="AF77" i="10"/>
  <c r="AE77" i="10"/>
  <c r="AD77" i="10"/>
  <c r="AO76" i="10"/>
  <c r="AN76" i="10"/>
  <c r="AM76" i="10"/>
  <c r="AE76" i="10"/>
  <c r="AD76" i="10"/>
  <c r="AF76" i="10"/>
  <c r="AI75" i="10"/>
  <c r="AG75" i="10"/>
  <c r="AE75" i="10"/>
  <c r="AD75" i="10"/>
  <c r="AF75" i="10"/>
  <c r="AH74" i="10"/>
  <c r="AG74" i="10"/>
  <c r="AF74" i="10"/>
  <c r="AE74" i="10"/>
  <c r="AL73" i="10"/>
  <c r="AK73" i="10"/>
  <c r="AJ73" i="10"/>
  <c r="AI73" i="10"/>
  <c r="AG73" i="10"/>
  <c r="AE73" i="10"/>
  <c r="AF73" i="10"/>
  <c r="AD73" i="10"/>
  <c r="AN72" i="10"/>
  <c r="AI72" i="10"/>
  <c r="AE72" i="10"/>
  <c r="AD72" i="10"/>
  <c r="AF72" i="10"/>
  <c r="AD71" i="10"/>
  <c r="AF71" i="10"/>
  <c r="AE71" i="10"/>
  <c r="AH70" i="10"/>
  <c r="AG70" i="10"/>
  <c r="AF70" i="10"/>
  <c r="AE70" i="10"/>
  <c r="AD70" i="10"/>
  <c r="AO69" i="10"/>
  <c r="AL69" i="10"/>
  <c r="AJ69" i="10"/>
  <c r="AF69" i="10"/>
  <c r="AE69" i="10"/>
  <c r="AD69" i="10"/>
  <c r="AN68" i="10"/>
  <c r="AE68" i="10"/>
  <c r="AD68" i="10"/>
  <c r="AF68" i="10"/>
  <c r="AO67" i="10"/>
  <c r="AM67" i="10"/>
  <c r="AF67" i="10"/>
  <c r="AE67" i="10"/>
  <c r="AD67" i="10"/>
  <c r="AK66" i="10"/>
  <c r="AI66" i="10"/>
  <c r="AH66" i="10"/>
  <c r="AF66" i="10"/>
  <c r="AE66" i="10"/>
  <c r="AD66" i="10"/>
  <c r="AO65" i="10"/>
  <c r="AM65" i="10"/>
  <c r="AL65" i="10"/>
  <c r="AK65" i="10"/>
  <c r="AJ65" i="10"/>
  <c r="AF65" i="10"/>
  <c r="AE65" i="10"/>
  <c r="AD65" i="10"/>
  <c r="AO64" i="10"/>
  <c r="AN64" i="10"/>
  <c r="AM64" i="10"/>
  <c r="AK64" i="10"/>
  <c r="AD64" i="10"/>
  <c r="AF64" i="10"/>
  <c r="AE64" i="10"/>
  <c r="AO63" i="10"/>
  <c r="AM63" i="10"/>
  <c r="AL63" i="10"/>
  <c r="AI63" i="10"/>
  <c r="AF63" i="10"/>
  <c r="AE63" i="10"/>
  <c r="AD63" i="10"/>
  <c r="AM62" i="10"/>
  <c r="AK62" i="10"/>
  <c r="AI62" i="10"/>
  <c r="AG62" i="10"/>
  <c r="AF62" i="10"/>
  <c r="AE62" i="10"/>
  <c r="L58" i="10"/>
  <c r="AD62" i="10"/>
  <c r="AM61" i="10"/>
  <c r="AL61" i="10"/>
  <c r="AJ61" i="10"/>
  <c r="AI61" i="10"/>
  <c r="AF61" i="10"/>
  <c r="AE61" i="10"/>
  <c r="AD61" i="10"/>
  <c r="AO60" i="10"/>
  <c r="AN60" i="10"/>
  <c r="AM60" i="10"/>
  <c r="AI60" i="10"/>
  <c r="AH60" i="10"/>
  <c r="AE60" i="10"/>
  <c r="AD60" i="10"/>
  <c r="AF60" i="10"/>
  <c r="AM59" i="10"/>
  <c r="AL59" i="10"/>
  <c r="AD59" i="10"/>
  <c r="AE59" i="10"/>
  <c r="AE58" i="10" s="1"/>
  <c r="AF59" i="10"/>
  <c r="AF58" i="10" s="1"/>
  <c r="C58" i="10"/>
  <c r="F58" i="10"/>
  <c r="AM54" i="10"/>
  <c r="AJ54" i="10"/>
  <c r="AD54" i="10"/>
  <c r="AF54" i="10"/>
  <c r="AE54" i="10"/>
  <c r="AO53" i="10"/>
  <c r="AN53" i="10"/>
  <c r="AM53" i="10"/>
  <c r="AD53" i="10"/>
  <c r="AF53" i="10"/>
  <c r="AE53" i="10"/>
  <c r="AM52" i="10"/>
  <c r="AL52" i="10"/>
  <c r="AF52" i="10"/>
  <c r="AE52" i="10"/>
  <c r="AD52" i="10"/>
  <c r="AI51" i="10"/>
  <c r="AF51" i="10"/>
  <c r="AE51" i="10"/>
  <c r="AD51" i="10"/>
  <c r="AO50" i="10"/>
  <c r="AK50" i="10"/>
  <c r="AJ50" i="10"/>
  <c r="AF50" i="10"/>
  <c r="AE50" i="10"/>
  <c r="AD50" i="10"/>
  <c r="AO49" i="10"/>
  <c r="AN49" i="10"/>
  <c r="AM49" i="10"/>
  <c r="AK49" i="10"/>
  <c r="AF49" i="10"/>
  <c r="AE49" i="10"/>
  <c r="AD49" i="10"/>
  <c r="AO48" i="10"/>
  <c r="AM48" i="10"/>
  <c r="AI48" i="10"/>
  <c r="AD48" i="10"/>
  <c r="AF48" i="10"/>
  <c r="AE48" i="10"/>
  <c r="AM47" i="10"/>
  <c r="AK47" i="10"/>
  <c r="AI47" i="10"/>
  <c r="AG47" i="10"/>
  <c r="AF47" i="10"/>
  <c r="AE47" i="10"/>
  <c r="AD47" i="10"/>
  <c r="AO46" i="10"/>
  <c r="AM46" i="10"/>
  <c r="AL46" i="10"/>
  <c r="AK46" i="10"/>
  <c r="AJ46" i="10"/>
  <c r="AI46" i="10"/>
  <c r="AE46" i="10"/>
  <c r="AF46" i="10"/>
  <c r="AD46" i="10"/>
  <c r="AO45" i="10"/>
  <c r="AN45" i="10"/>
  <c r="AK45" i="10"/>
  <c r="C200" i="10"/>
  <c r="AO44" i="10"/>
  <c r="AL44" i="10"/>
  <c r="AG44" i="10"/>
  <c r="AE44" i="10"/>
  <c r="AF44" i="10"/>
  <c r="AD44" i="10"/>
  <c r="AM43" i="10"/>
  <c r="AK43" i="10"/>
  <c r="AH43" i="10"/>
  <c r="AF43" i="10"/>
  <c r="AE43" i="10"/>
  <c r="AD43" i="10"/>
  <c r="AO42" i="10"/>
  <c r="AM42" i="10"/>
  <c r="AL42" i="10"/>
  <c r="AJ42" i="10"/>
  <c r="AF42" i="10"/>
  <c r="AE42" i="10"/>
  <c r="AD42" i="10"/>
  <c r="AN41" i="10"/>
  <c r="AM41" i="10"/>
  <c r="AD41" i="10"/>
  <c r="AF41" i="10"/>
  <c r="AE41" i="10"/>
  <c r="AM40" i="10"/>
  <c r="AL40" i="10"/>
  <c r="AF40" i="10"/>
  <c r="AE40" i="10"/>
  <c r="AD40" i="10"/>
  <c r="AH39" i="10"/>
  <c r="AF39" i="10"/>
  <c r="AD39" i="10"/>
  <c r="AE39" i="10"/>
  <c r="AO38" i="10"/>
  <c r="AL38" i="10"/>
  <c r="AJ38" i="10"/>
  <c r="AF38" i="10"/>
  <c r="AE38" i="10"/>
  <c r="AD38" i="10"/>
  <c r="AN37" i="10"/>
  <c r="AH37" i="10"/>
  <c r="AE37" i="10"/>
  <c r="AF37" i="10"/>
  <c r="AL36" i="10"/>
  <c r="AI36" i="10"/>
  <c r="AE36" i="10"/>
  <c r="AD36" i="10"/>
  <c r="AF36" i="10"/>
  <c r="AI35" i="10"/>
  <c r="AF35" i="10"/>
  <c r="AD35" i="10"/>
  <c r="AE35" i="10"/>
  <c r="AM34" i="10"/>
  <c r="AL34" i="10"/>
  <c r="AJ34" i="10"/>
  <c r="AI34" i="10"/>
  <c r="AG34" i="10"/>
  <c r="AF34" i="10"/>
  <c r="AE34" i="10"/>
  <c r="AD34" i="10"/>
  <c r="AO33" i="10"/>
  <c r="AN33" i="10"/>
  <c r="AL33" i="10"/>
  <c r="AK33" i="10"/>
  <c r="AJ33" i="10"/>
  <c r="AG33" i="10"/>
  <c r="AF33" i="10"/>
  <c r="AE33" i="10"/>
  <c r="AN32" i="10"/>
  <c r="AM32" i="10"/>
  <c r="AL32" i="10"/>
  <c r="AH32" i="10"/>
  <c r="AF32" i="10"/>
  <c r="AE32" i="10"/>
  <c r="AD32" i="10"/>
  <c r="AO31" i="10"/>
  <c r="AM31" i="10"/>
  <c r="AL31" i="10"/>
  <c r="AF31" i="10"/>
  <c r="AE31" i="10"/>
  <c r="AD31" i="10"/>
  <c r="AO30" i="10"/>
  <c r="AJ30" i="10"/>
  <c r="AF30" i="10"/>
  <c r="AE30" i="10"/>
  <c r="AD30" i="10"/>
  <c r="AN29" i="10"/>
  <c r="AL29" i="10"/>
  <c r="AJ29" i="10"/>
  <c r="AI29" i="10"/>
  <c r="AH29" i="10"/>
  <c r="AE29" i="10"/>
  <c r="AD29" i="10"/>
  <c r="AF29" i="10"/>
  <c r="AN28" i="10"/>
  <c r="AK28" i="10"/>
  <c r="AH28" i="10"/>
  <c r="AE28" i="10"/>
  <c r="AD28" i="10"/>
  <c r="AF28" i="10"/>
  <c r="AM27" i="10"/>
  <c r="AL27" i="10"/>
  <c r="AI27" i="10"/>
  <c r="AG27" i="10"/>
  <c r="AF27" i="10"/>
  <c r="AE27" i="10"/>
  <c r="AD27" i="10"/>
  <c r="AO26" i="10"/>
  <c r="AL26" i="10"/>
  <c r="AJ26" i="10"/>
  <c r="AI26" i="10"/>
  <c r="AF26" i="10"/>
  <c r="AE26" i="10"/>
  <c r="AD26" i="10"/>
  <c r="AN25" i="10"/>
  <c r="AM25" i="10"/>
  <c r="AL25" i="10"/>
  <c r="AJ25" i="10"/>
  <c r="AF25" i="10"/>
  <c r="AE25" i="10"/>
  <c r="AD25" i="10"/>
  <c r="AM24" i="10"/>
  <c r="AH24" i="10"/>
  <c r="AE24" i="10"/>
  <c r="AD24" i="10"/>
  <c r="AF24" i="10"/>
  <c r="AO23" i="10"/>
  <c r="AG23" i="10"/>
  <c r="AF23" i="10"/>
  <c r="AE23" i="10"/>
  <c r="AD23" i="10"/>
  <c r="AJ22" i="10"/>
  <c r="AI22" i="10"/>
  <c r="AF22" i="10"/>
  <c r="AD22" i="10"/>
  <c r="AE22" i="10"/>
  <c r="AN21" i="10"/>
  <c r="AM21" i="10"/>
  <c r="AL21" i="10"/>
  <c r="AJ21" i="10"/>
  <c r="AI21" i="10"/>
  <c r="AH21" i="10"/>
  <c r="AG21" i="10"/>
  <c r="AE21" i="10"/>
  <c r="AD21" i="10"/>
  <c r="AO20" i="10"/>
  <c r="AL20" i="10"/>
  <c r="AK20" i="10"/>
  <c r="AI20" i="10"/>
  <c r="AH20" i="10"/>
  <c r="AE20" i="10"/>
  <c r="AD20" i="10"/>
  <c r="AF20" i="10"/>
  <c r="AO19" i="10"/>
  <c r="AM19" i="10"/>
  <c r="AL19" i="10"/>
  <c r="AK19" i="10"/>
  <c r="AF19" i="10"/>
  <c r="AE19" i="10"/>
  <c r="AD19" i="10"/>
  <c r="AO18" i="10"/>
  <c r="AE18" i="10"/>
  <c r="AD18" i="10"/>
  <c r="AF18" i="10"/>
  <c r="AI17" i="10"/>
  <c r="AH17" i="10"/>
  <c r="AF17" i="10"/>
  <c r="AE17" i="10"/>
  <c r="AD17" i="10"/>
  <c r="AL16" i="10"/>
  <c r="AK16" i="10"/>
  <c r="AI16" i="10"/>
  <c r="AG16" i="10"/>
  <c r="AE16" i="10"/>
  <c r="AD16" i="10"/>
  <c r="AO15" i="10"/>
  <c r="AN15" i="10"/>
  <c r="AL15" i="10"/>
  <c r="AI15" i="10"/>
  <c r="AH15" i="10"/>
  <c r="AE15" i="10"/>
  <c r="AD15" i="10"/>
  <c r="AF15" i="10"/>
  <c r="AO14" i="10"/>
  <c r="AL14" i="10"/>
  <c r="AK14" i="10"/>
  <c r="AF14" i="10"/>
  <c r="AE14" i="10"/>
  <c r="AD14" i="10"/>
  <c r="AO13" i="10"/>
  <c r="AF13" i="10"/>
  <c r="AE13" i="10"/>
  <c r="AD13" i="10"/>
  <c r="AI12" i="10"/>
  <c r="AH12" i="10"/>
  <c r="AE12" i="10"/>
  <c r="AD12" i="10"/>
  <c r="AF12" i="10"/>
  <c r="AL11" i="10"/>
  <c r="AK11" i="10"/>
  <c r="AF11" i="10"/>
  <c r="AE11" i="10"/>
  <c r="AD11" i="10"/>
  <c r="AO10" i="10"/>
  <c r="AJ10" i="10"/>
  <c r="AI10" i="10"/>
  <c r="AF10" i="10"/>
  <c r="AE10" i="10"/>
  <c r="AD10" i="10"/>
  <c r="AN9" i="10"/>
  <c r="AM9" i="10"/>
  <c r="AD9" i="10"/>
  <c r="AF9" i="10"/>
  <c r="AE9" i="10"/>
  <c r="AH8" i="10"/>
  <c r="AG8" i="10"/>
  <c r="AD8" i="10"/>
  <c r="AF8" i="10"/>
  <c r="AE8" i="10"/>
  <c r="AL7" i="10"/>
  <c r="AK7" i="10"/>
  <c r="AF7" i="10"/>
  <c r="AE7" i="10"/>
  <c r="AD7" i="10"/>
  <c r="AO6" i="10"/>
  <c r="AJ6" i="10"/>
  <c r="AI6" i="10"/>
  <c r="AF6" i="10"/>
  <c r="AE6" i="10"/>
  <c r="AD6" i="10"/>
  <c r="AN5" i="10"/>
  <c r="AM5" i="10"/>
  <c r="AD5" i="10"/>
  <c r="R4" i="10"/>
  <c r="Q4" i="10"/>
  <c r="D4" i="10"/>
  <c r="C4" i="10"/>
  <c r="B4" i="10"/>
  <c r="Y4" i="10"/>
  <c r="G4" i="10"/>
  <c r="AO244" i="9"/>
  <c r="AM199" i="9"/>
  <c r="AL199" i="9"/>
  <c r="AF199" i="9"/>
  <c r="AE199" i="9"/>
  <c r="AD199" i="9"/>
  <c r="AO198" i="9"/>
  <c r="AF198" i="9"/>
  <c r="AE198" i="9"/>
  <c r="AD198" i="9"/>
  <c r="AI197" i="9"/>
  <c r="AH197" i="9"/>
  <c r="AG197" i="9"/>
  <c r="AF197" i="9"/>
  <c r="AE197" i="9"/>
  <c r="AD197" i="9"/>
  <c r="AL196" i="9"/>
  <c r="AK196" i="9"/>
  <c r="AJ196" i="9"/>
  <c r="AI196" i="9"/>
  <c r="AH196" i="9"/>
  <c r="AF196" i="9"/>
  <c r="AE196" i="9"/>
  <c r="AD196" i="9"/>
  <c r="AO195" i="9"/>
  <c r="AN195" i="9"/>
  <c r="AM195" i="9"/>
  <c r="AL195" i="9"/>
  <c r="AK195" i="9"/>
  <c r="AI195" i="9"/>
  <c r="AH195" i="9"/>
  <c r="AF195" i="9"/>
  <c r="AE195" i="9"/>
  <c r="AD195" i="9"/>
  <c r="AL194" i="9"/>
  <c r="AK194" i="9"/>
  <c r="AH194" i="9"/>
  <c r="AF194" i="9"/>
  <c r="AE194" i="9"/>
  <c r="AD194" i="9"/>
  <c r="AO193" i="9"/>
  <c r="AJ193" i="9"/>
  <c r="AI193" i="9"/>
  <c r="AD193" i="9"/>
  <c r="AE193" i="9"/>
  <c r="AF193" i="9"/>
  <c r="AM192" i="9"/>
  <c r="AL192" i="9"/>
  <c r="AG192" i="9"/>
  <c r="AF192" i="9"/>
  <c r="AE192" i="9"/>
  <c r="AD192" i="9"/>
  <c r="AO191" i="9"/>
  <c r="AJ191" i="9"/>
  <c r="AE191" i="9"/>
  <c r="AF191" i="9"/>
  <c r="AD191" i="9"/>
  <c r="AM190" i="9"/>
  <c r="AH190" i="9"/>
  <c r="AG190" i="9"/>
  <c r="AF190" i="9"/>
  <c r="AD190" i="9"/>
  <c r="AE190" i="9"/>
  <c r="AK189" i="9"/>
  <c r="AJ189" i="9"/>
  <c r="AH189" i="9"/>
  <c r="AF189" i="9"/>
  <c r="AE189" i="9"/>
  <c r="AD189" i="9"/>
  <c r="AN188" i="9"/>
  <c r="AK188" i="9"/>
  <c r="AI188" i="9"/>
  <c r="AH188" i="9"/>
  <c r="P153" i="9"/>
  <c r="AF188" i="9"/>
  <c r="AE188" i="9"/>
  <c r="AD188" i="9"/>
  <c r="AN187" i="9"/>
  <c r="AL187" i="9"/>
  <c r="AK187" i="9"/>
  <c r="AF187" i="9"/>
  <c r="AE187" i="9"/>
  <c r="AD187" i="9"/>
  <c r="AO186" i="9"/>
  <c r="AN186" i="9"/>
  <c r="AM186" i="9"/>
  <c r="AI186" i="9"/>
  <c r="AH186" i="9"/>
  <c r="AF186" i="9"/>
  <c r="AE186" i="9"/>
  <c r="AD186" i="9"/>
  <c r="AO185" i="9"/>
  <c r="AM185" i="9"/>
  <c r="AL185" i="9"/>
  <c r="AF185" i="9"/>
  <c r="AE185" i="9"/>
  <c r="AD185" i="9"/>
  <c r="AE184" i="9"/>
  <c r="AD184" i="9"/>
  <c r="Q184" i="9"/>
  <c r="P184" i="9"/>
  <c r="C184" i="9"/>
  <c r="B184" i="9"/>
  <c r="AK183" i="9"/>
  <c r="AJ183" i="9"/>
  <c r="AI183" i="9"/>
  <c r="AG183" i="9"/>
  <c r="AE183" i="9"/>
  <c r="AD183" i="9"/>
  <c r="AF183" i="9"/>
  <c r="AN182" i="9"/>
  <c r="AM182" i="9"/>
  <c r="AL182" i="9"/>
  <c r="AJ182" i="9"/>
  <c r="AH182" i="9"/>
  <c r="AG182" i="9"/>
  <c r="AF182" i="9"/>
  <c r="AE182" i="9"/>
  <c r="AD182" i="9"/>
  <c r="AO181" i="9"/>
  <c r="AM181" i="9"/>
  <c r="AK181" i="9"/>
  <c r="AJ181" i="9"/>
  <c r="AF181" i="9"/>
  <c r="AE181" i="9"/>
  <c r="AD181" i="9"/>
  <c r="AN180" i="9"/>
  <c r="AM180" i="9"/>
  <c r="AD180" i="9"/>
  <c r="AF180" i="9"/>
  <c r="AE180" i="9"/>
  <c r="AG179" i="9"/>
  <c r="AF179" i="9"/>
  <c r="AE179" i="9"/>
  <c r="AD179" i="9"/>
  <c r="AN178" i="9"/>
  <c r="AM178" i="9"/>
  <c r="AD178" i="9"/>
  <c r="AF178" i="9"/>
  <c r="AE178" i="9"/>
  <c r="AH177" i="9"/>
  <c r="AG177" i="9"/>
  <c r="AF177" i="9"/>
  <c r="AD177" i="9"/>
  <c r="AE177" i="9"/>
  <c r="AK176" i="9"/>
  <c r="AJ176" i="9"/>
  <c r="AI176" i="9"/>
  <c r="AG176" i="9"/>
  <c r="AE176" i="9"/>
  <c r="AD176" i="9"/>
  <c r="AF176" i="9"/>
  <c r="AN175" i="9"/>
  <c r="AL175" i="9"/>
  <c r="AJ175" i="9"/>
  <c r="AH175" i="9"/>
  <c r="AG175" i="9"/>
  <c r="AF175" i="9"/>
  <c r="AE175" i="9"/>
  <c r="AD175" i="9"/>
  <c r="AO174" i="9"/>
  <c r="AM174" i="9"/>
  <c r="AK174" i="9"/>
  <c r="AJ174" i="9"/>
  <c r="AD174" i="9"/>
  <c r="AF174" i="9"/>
  <c r="AE174" i="9"/>
  <c r="AN173" i="9"/>
  <c r="AM173" i="9"/>
  <c r="AG173" i="9"/>
  <c r="AD173" i="9"/>
  <c r="AF173" i="9"/>
  <c r="AE173" i="9"/>
  <c r="AJ172" i="9"/>
  <c r="AG172" i="9"/>
  <c r="AE172" i="9"/>
  <c r="AF172" i="9"/>
  <c r="AD172" i="9"/>
  <c r="AM171" i="9"/>
  <c r="AJ171" i="9"/>
  <c r="AH171" i="9"/>
  <c r="AF171" i="9"/>
  <c r="AD171" i="9"/>
  <c r="AE171" i="9"/>
  <c r="AJ170" i="9"/>
  <c r="AG170" i="9"/>
  <c r="AF170" i="9"/>
  <c r="AD170" i="9"/>
  <c r="AE170" i="9"/>
  <c r="AN169" i="9"/>
  <c r="AK169" i="9"/>
  <c r="AG169" i="9"/>
  <c r="AE169" i="9"/>
  <c r="AD169" i="9"/>
  <c r="AN168" i="9"/>
  <c r="AJ168" i="9"/>
  <c r="AH168" i="9"/>
  <c r="AG168" i="9"/>
  <c r="AD168" i="9"/>
  <c r="AF168" i="9"/>
  <c r="AE168" i="9"/>
  <c r="AN167" i="9"/>
  <c r="AM167" i="9"/>
  <c r="AK167" i="9"/>
  <c r="AJ167" i="9"/>
  <c r="AD167" i="9"/>
  <c r="AE167" i="9"/>
  <c r="AN166" i="9"/>
  <c r="AM166" i="9"/>
  <c r="AG166" i="9"/>
  <c r="AD166" i="9"/>
  <c r="AF166" i="9"/>
  <c r="AE166" i="9"/>
  <c r="AJ165" i="9"/>
  <c r="AG165" i="9"/>
  <c r="AE165" i="9"/>
  <c r="AD165" i="9"/>
  <c r="AF165" i="9"/>
  <c r="AM164" i="9"/>
  <c r="AJ164" i="9"/>
  <c r="AG164" i="9"/>
  <c r="AF164" i="9"/>
  <c r="AD164" i="9"/>
  <c r="AE164" i="9"/>
  <c r="AM163" i="9"/>
  <c r="AI163" i="9"/>
  <c r="AG163" i="9"/>
  <c r="AF163" i="9"/>
  <c r="AE163" i="9"/>
  <c r="AD163" i="9"/>
  <c r="AM162" i="9"/>
  <c r="AJ162" i="9"/>
  <c r="AF162" i="9"/>
  <c r="AD162" i="9"/>
  <c r="AE162" i="9"/>
  <c r="AN161" i="9"/>
  <c r="AJ161" i="9"/>
  <c r="AH161" i="9"/>
  <c r="AG161" i="9"/>
  <c r="AF161" i="9"/>
  <c r="AE161" i="9"/>
  <c r="AD161" i="9"/>
  <c r="AN160" i="9"/>
  <c r="AL160" i="9"/>
  <c r="AK160" i="9"/>
  <c r="AE160" i="9"/>
  <c r="AF160" i="9"/>
  <c r="AD160" i="9"/>
  <c r="AO159" i="9"/>
  <c r="AI159" i="9"/>
  <c r="AF159" i="9"/>
  <c r="AD159" i="9"/>
  <c r="AE159" i="9"/>
  <c r="AO158" i="9"/>
  <c r="AM158" i="9"/>
  <c r="AL158" i="9"/>
  <c r="AF158" i="9"/>
  <c r="AE158" i="9"/>
  <c r="AJ157" i="9"/>
  <c r="AG157" i="9"/>
  <c r="AE157" i="9"/>
  <c r="AF157" i="9"/>
  <c r="AD157" i="9"/>
  <c r="AN156" i="9"/>
  <c r="AM156" i="9"/>
  <c r="AG156" i="9"/>
  <c r="AD156" i="9"/>
  <c r="AF156" i="9"/>
  <c r="AE156" i="9"/>
  <c r="AO155" i="9"/>
  <c r="AM155" i="9"/>
  <c r="AK155" i="9"/>
  <c r="AJ155" i="9"/>
  <c r="AD155" i="9"/>
  <c r="AE155" i="9"/>
  <c r="AN154" i="9"/>
  <c r="AL154" i="9"/>
  <c r="AJ154" i="9"/>
  <c r="AH154" i="9"/>
  <c r="AG154" i="9"/>
  <c r="AF154" i="9"/>
  <c r="AE154" i="9"/>
  <c r="AD154" i="9"/>
  <c r="J153" i="9"/>
  <c r="AM149" i="9"/>
  <c r="AJ149" i="9"/>
  <c r="AH149" i="9"/>
  <c r="AF149" i="9"/>
  <c r="AD149" i="9"/>
  <c r="I138" i="9"/>
  <c r="AE149" i="9"/>
  <c r="AJ148" i="9"/>
  <c r="AG148" i="9"/>
  <c r="AE148" i="9"/>
  <c r="AF148" i="9"/>
  <c r="AD148" i="9"/>
  <c r="AN147" i="9"/>
  <c r="AM147" i="9"/>
  <c r="AG147" i="9"/>
  <c r="AD147" i="9"/>
  <c r="AF147" i="9"/>
  <c r="AE147" i="9"/>
  <c r="AO146" i="9"/>
  <c r="AM146" i="9"/>
  <c r="AK146" i="9"/>
  <c r="AJ146" i="9"/>
  <c r="AD146" i="9"/>
  <c r="AE146" i="9"/>
  <c r="AN145" i="9"/>
  <c r="AL145" i="9"/>
  <c r="AJ145" i="9"/>
  <c r="AH145" i="9"/>
  <c r="AG145" i="9"/>
  <c r="AF145" i="9"/>
  <c r="AE145" i="9"/>
  <c r="AD145" i="9"/>
  <c r="AN144" i="9"/>
  <c r="AK144" i="9"/>
  <c r="AI144" i="9"/>
  <c r="AG144" i="9"/>
  <c r="AE144" i="9"/>
  <c r="AD144" i="9"/>
  <c r="AF144" i="9"/>
  <c r="AK143" i="9"/>
  <c r="AH143" i="9"/>
  <c r="AF143" i="9"/>
  <c r="AD143" i="9"/>
  <c r="AE143" i="9"/>
  <c r="AO142" i="9"/>
  <c r="AH142" i="9"/>
  <c r="AE142" i="9"/>
  <c r="AD142" i="9"/>
  <c r="AF142" i="9"/>
  <c r="AL141" i="9"/>
  <c r="AI141" i="9"/>
  <c r="AG141" i="9"/>
  <c r="AE141" i="9"/>
  <c r="AF141" i="9"/>
  <c r="AD141" i="9"/>
  <c r="AI140" i="9"/>
  <c r="AF140" i="9"/>
  <c r="AD140" i="9"/>
  <c r="AE140" i="9"/>
  <c r="AO139" i="9"/>
  <c r="AM139" i="9"/>
  <c r="AL139" i="9"/>
  <c r="AF139" i="9"/>
  <c r="AD139" i="9"/>
  <c r="AA138" i="9"/>
  <c r="R138" i="9"/>
  <c r="G138" i="9"/>
  <c r="B138" i="9"/>
  <c r="AN137" i="9"/>
  <c r="AM137" i="9"/>
  <c r="AK137" i="9"/>
  <c r="AI137" i="9"/>
  <c r="AG137" i="9"/>
  <c r="AF137" i="9"/>
  <c r="AE137" i="9"/>
  <c r="AD137" i="9"/>
  <c r="AM136" i="9"/>
  <c r="AK136" i="9"/>
  <c r="AJ136" i="9"/>
  <c r="AH136" i="9"/>
  <c r="AF136" i="9"/>
  <c r="AD136" i="9"/>
  <c r="AE136" i="9"/>
  <c r="AJ135" i="9"/>
  <c r="AG135" i="9"/>
  <c r="AE135" i="9"/>
  <c r="AF135" i="9"/>
  <c r="AD135" i="9"/>
  <c r="AN134" i="9"/>
  <c r="AG134" i="9"/>
  <c r="AD134" i="9"/>
  <c r="AF134" i="9"/>
  <c r="AE134" i="9"/>
  <c r="AK133" i="9"/>
  <c r="AI133" i="9"/>
  <c r="AH133" i="9"/>
  <c r="AF133" i="9"/>
  <c r="AD133" i="9"/>
  <c r="AE133" i="9"/>
  <c r="AO132" i="9"/>
  <c r="AN132" i="9"/>
  <c r="AH132" i="9"/>
  <c r="AF132" i="9"/>
  <c r="AE132" i="9"/>
  <c r="AD132" i="9"/>
  <c r="AN131" i="9"/>
  <c r="AL131" i="9"/>
  <c r="AE131" i="9"/>
  <c r="AF131" i="9"/>
  <c r="AD131" i="9"/>
  <c r="AO130" i="9"/>
  <c r="AM130" i="9"/>
  <c r="AK130" i="9"/>
  <c r="AI130" i="9"/>
  <c r="AF130" i="9"/>
  <c r="AE130" i="9"/>
  <c r="AO129" i="9"/>
  <c r="AM129" i="9"/>
  <c r="AL129" i="9"/>
  <c r="AJ129" i="9"/>
  <c r="AH129" i="9"/>
  <c r="AF129" i="9"/>
  <c r="AE129" i="9"/>
  <c r="AD129" i="9"/>
  <c r="AL128" i="9"/>
  <c r="AI128" i="9"/>
  <c r="AG128" i="9"/>
  <c r="AE128" i="9"/>
  <c r="AF128" i="9"/>
  <c r="AD128" i="9"/>
  <c r="AI127" i="9"/>
  <c r="AD127" i="9"/>
  <c r="AF127" i="9"/>
  <c r="AE127" i="9"/>
  <c r="AO126" i="9"/>
  <c r="AM126" i="9"/>
  <c r="AF126" i="9"/>
  <c r="AD126" i="9"/>
  <c r="AE126" i="9"/>
  <c r="AJ125" i="9"/>
  <c r="AE125" i="9"/>
  <c r="AD125" i="9"/>
  <c r="AF125" i="9"/>
  <c r="AN124" i="9"/>
  <c r="AM124" i="9"/>
  <c r="AG124" i="9"/>
  <c r="AE124" i="9"/>
  <c r="AD124" i="9"/>
  <c r="AF124" i="9"/>
  <c r="AO123" i="9"/>
  <c r="AN123" i="9"/>
  <c r="AM123" i="9"/>
  <c r="AK123" i="9"/>
  <c r="AJ123" i="9"/>
  <c r="AD123" i="9"/>
  <c r="AE123" i="9"/>
  <c r="AN122" i="9"/>
  <c r="AL122" i="9"/>
  <c r="AK122" i="9"/>
  <c r="AJ122" i="9"/>
  <c r="AH122" i="9"/>
  <c r="AE122" i="9"/>
  <c r="AD122" i="9"/>
  <c r="AN121" i="9"/>
  <c r="AL121" i="9"/>
  <c r="AW31" i="9" s="1"/>
  <c r="AK121" i="9"/>
  <c r="AI121" i="9"/>
  <c r="AG121" i="9"/>
  <c r="AE121" i="9"/>
  <c r="AF121" i="9"/>
  <c r="AD121" i="9"/>
  <c r="AK120" i="9"/>
  <c r="AH120" i="9"/>
  <c r="AF120" i="9"/>
  <c r="AD120" i="9"/>
  <c r="AE120" i="9"/>
  <c r="AO119" i="9"/>
  <c r="AH119" i="9"/>
  <c r="AF119" i="9"/>
  <c r="AE119" i="9"/>
  <c r="AD119" i="9"/>
  <c r="AO118" i="9"/>
  <c r="AL118" i="9"/>
  <c r="AE118" i="9"/>
  <c r="AF118" i="9"/>
  <c r="AD118" i="9"/>
  <c r="AO117" i="9"/>
  <c r="AF117" i="9"/>
  <c r="AD117" i="9"/>
  <c r="AE117" i="9"/>
  <c r="AN116" i="9"/>
  <c r="AM116" i="9"/>
  <c r="AG116" i="9"/>
  <c r="AF116" i="9"/>
  <c r="AE116" i="9"/>
  <c r="AD116" i="9"/>
  <c r="AN115" i="9"/>
  <c r="AM115" i="9"/>
  <c r="AJ115" i="9"/>
  <c r="AI115" i="9"/>
  <c r="AD115" i="9"/>
  <c r="AN114" i="9"/>
  <c r="AK114" i="9"/>
  <c r="AJ114" i="9"/>
  <c r="AH114" i="9"/>
  <c r="AF114" i="9"/>
  <c r="AM113" i="9"/>
  <c r="AH113" i="9"/>
  <c r="AF113" i="9"/>
  <c r="AD113" i="9"/>
  <c r="AE113" i="9"/>
  <c r="AJ112" i="9"/>
  <c r="AE112" i="9"/>
  <c r="AF112" i="9"/>
  <c r="AD112" i="9"/>
  <c r="AN111" i="9"/>
  <c r="AH111" i="9"/>
  <c r="AD111" i="9"/>
  <c r="AF111" i="9"/>
  <c r="AE111" i="9"/>
  <c r="AO110" i="9"/>
  <c r="AL110" i="9"/>
  <c r="AJ110" i="9"/>
  <c r="AD110" i="9"/>
  <c r="AE110" i="9"/>
  <c r="AO109" i="9"/>
  <c r="AE109" i="9"/>
  <c r="AF109" i="9"/>
  <c r="AO108" i="9"/>
  <c r="AM108" i="9"/>
  <c r="AK108" i="9"/>
  <c r="AI108" i="9"/>
  <c r="AF108" i="9"/>
  <c r="AE108" i="9"/>
  <c r="AD108" i="9"/>
  <c r="AO107" i="9"/>
  <c r="AM107" i="9"/>
  <c r="AJ107" i="9"/>
  <c r="AH107" i="9"/>
  <c r="AF107" i="9"/>
  <c r="AE107" i="9"/>
  <c r="AD107" i="9"/>
  <c r="AO106" i="9"/>
  <c r="AL106" i="9"/>
  <c r="AJ106" i="9"/>
  <c r="AF106" i="9"/>
  <c r="AE106" i="9"/>
  <c r="AD106" i="9"/>
  <c r="AL105" i="9"/>
  <c r="AJ105" i="9"/>
  <c r="AI105" i="9"/>
  <c r="AG105" i="9"/>
  <c r="AE105" i="9"/>
  <c r="AF105" i="9"/>
  <c r="AD105" i="9"/>
  <c r="AM104" i="9"/>
  <c r="AI104" i="9"/>
  <c r="AD104" i="9"/>
  <c r="AF104" i="9"/>
  <c r="AG103" i="9"/>
  <c r="AF103" i="9"/>
  <c r="AD103" i="9"/>
  <c r="AN102" i="9"/>
  <c r="AM102" i="9"/>
  <c r="AK102" i="9"/>
  <c r="AI102" i="9"/>
  <c r="AF102" i="9"/>
  <c r="AD102" i="9"/>
  <c r="AN101" i="9"/>
  <c r="AM101" i="9"/>
  <c r="AJ101" i="9"/>
  <c r="AG101" i="9"/>
  <c r="AD101" i="9"/>
  <c r="AE101" i="9"/>
  <c r="AN100" i="9"/>
  <c r="AL100" i="9"/>
  <c r="AK100" i="9"/>
  <c r="AE100" i="9"/>
  <c r="Q98" i="9"/>
  <c r="AF100" i="9"/>
  <c r="AN99" i="9"/>
  <c r="AL99" i="9"/>
  <c r="C98" i="9"/>
  <c r="Z98" i="9"/>
  <c r="M98" i="9"/>
  <c r="F98" i="9"/>
  <c r="D98" i="9"/>
  <c r="AM94" i="9"/>
  <c r="AI94" i="9"/>
  <c r="AG94" i="9"/>
  <c r="AD94" i="9"/>
  <c r="AF94" i="9"/>
  <c r="AE94" i="9"/>
  <c r="AN93" i="9"/>
  <c r="AL93" i="9"/>
  <c r="AK93" i="9"/>
  <c r="AG93" i="9"/>
  <c r="AE93" i="9"/>
  <c r="AF93" i="9"/>
  <c r="AD93" i="9"/>
  <c r="AO92" i="9"/>
  <c r="AN92" i="9"/>
  <c r="AL92" i="9"/>
  <c r="AJ92" i="9"/>
  <c r="AE92" i="9"/>
  <c r="AD92" i="9"/>
  <c r="AN91" i="9"/>
  <c r="AY25" i="9" s="1"/>
  <c r="AK91" i="9"/>
  <c r="AD91" i="9"/>
  <c r="AE91" i="9"/>
  <c r="AF91" i="9"/>
  <c r="AO90" i="9"/>
  <c r="AN90" i="9"/>
  <c r="AK90" i="9"/>
  <c r="AI90" i="9"/>
  <c r="AE90" i="9"/>
  <c r="AL89" i="9"/>
  <c r="AG89" i="9"/>
  <c r="AE89" i="9"/>
  <c r="AF89" i="9"/>
  <c r="AD89" i="9"/>
  <c r="AO88" i="9"/>
  <c r="AK88" i="9"/>
  <c r="AJ88" i="9"/>
  <c r="AI88" i="9"/>
  <c r="AH88" i="9"/>
  <c r="AD88" i="9"/>
  <c r="AE88" i="9"/>
  <c r="AF88" i="9"/>
  <c r="AJ87" i="9"/>
  <c r="AH87" i="9"/>
  <c r="AF87" i="9"/>
  <c r="AE87" i="9"/>
  <c r="AD87" i="9"/>
  <c r="AN86" i="9"/>
  <c r="AY24" i="9" s="1"/>
  <c r="AL86" i="9"/>
  <c r="AI86" i="9"/>
  <c r="AE86" i="9"/>
  <c r="AF86" i="9"/>
  <c r="AD86" i="9"/>
  <c r="AO85" i="9"/>
  <c r="AL85" i="9"/>
  <c r="AW23" i="9" s="1"/>
  <c r="AF85" i="9"/>
  <c r="AE85" i="9"/>
  <c r="AD85" i="9"/>
  <c r="AM84" i="9"/>
  <c r="AL84" i="9"/>
  <c r="AH84" i="9"/>
  <c r="AS22" i="9" s="1"/>
  <c r="AF84" i="9"/>
  <c r="AE84" i="9"/>
  <c r="AN83" i="9"/>
  <c r="AM83" i="9"/>
  <c r="AJ83" i="9"/>
  <c r="AI83" i="9"/>
  <c r="AF83" i="9"/>
  <c r="AE83" i="9"/>
  <c r="AD83" i="9"/>
  <c r="AO82" i="9"/>
  <c r="AK82" i="9"/>
  <c r="AI82" i="9"/>
  <c r="Q81" i="9"/>
  <c r="AD82" i="9"/>
  <c r="C81" i="9"/>
  <c r="W81" i="9"/>
  <c r="U81" i="9"/>
  <c r="L81" i="9"/>
  <c r="D81" i="9"/>
  <c r="AO80" i="9"/>
  <c r="AL80" i="9"/>
  <c r="AW19" i="9" s="1"/>
  <c r="AI80" i="9"/>
  <c r="AD80" i="9"/>
  <c r="AF80" i="9"/>
  <c r="AE80" i="9"/>
  <c r="BB79" i="9"/>
  <c r="BC79" i="9" s="1"/>
  <c r="AO79" i="9"/>
  <c r="AM79" i="9"/>
  <c r="AH79" i="9"/>
  <c r="AF79" i="9"/>
  <c r="P58" i="9"/>
  <c r="AE79" i="9"/>
  <c r="AN78" i="9"/>
  <c r="AJ78" i="9"/>
  <c r="AI78" i="9"/>
  <c r="AE78" i="9"/>
  <c r="AF78" i="9"/>
  <c r="AD78" i="9"/>
  <c r="AK77" i="9"/>
  <c r="AI77" i="9"/>
  <c r="AG77" i="9"/>
  <c r="AF77" i="9"/>
  <c r="AE77" i="9"/>
  <c r="AD77" i="9"/>
  <c r="AR76" i="9"/>
  <c r="AL76" i="9"/>
  <c r="AH76" i="9"/>
  <c r="AD76" i="9"/>
  <c r="AE76" i="9"/>
  <c r="AL75" i="9"/>
  <c r="AJ75" i="9"/>
  <c r="AE75" i="9"/>
  <c r="AF75" i="9"/>
  <c r="AD75" i="9"/>
  <c r="AN74" i="9"/>
  <c r="AM74" i="9"/>
  <c r="AJ74" i="9"/>
  <c r="AF74" i="9"/>
  <c r="AD74" i="9"/>
  <c r="AO73" i="9"/>
  <c r="AM73" i="9"/>
  <c r="AI73" i="9"/>
  <c r="AF73" i="9"/>
  <c r="AD73" i="9"/>
  <c r="AE73" i="9"/>
  <c r="AL72" i="9"/>
  <c r="AJ72" i="9"/>
  <c r="AH72" i="9"/>
  <c r="AF72" i="9"/>
  <c r="AE72" i="9"/>
  <c r="AD72" i="9"/>
  <c r="AM71" i="9"/>
  <c r="AG71" i="9"/>
  <c r="AE71" i="9"/>
  <c r="AD71" i="9"/>
  <c r="AF71" i="9"/>
  <c r="AM70" i="9"/>
  <c r="AK70" i="9"/>
  <c r="AH70" i="9"/>
  <c r="AD70" i="9"/>
  <c r="AF70" i="9"/>
  <c r="AE70" i="9"/>
  <c r="AO69" i="9"/>
  <c r="AN69" i="9"/>
  <c r="AK69" i="9"/>
  <c r="AF69" i="9"/>
  <c r="AE69" i="9"/>
  <c r="AD69" i="9"/>
  <c r="AL68" i="9"/>
  <c r="AJ68" i="9"/>
  <c r="AG68" i="9"/>
  <c r="AF68" i="9"/>
  <c r="AE68" i="9"/>
  <c r="AD68" i="9"/>
  <c r="AM67" i="9"/>
  <c r="AI67" i="9"/>
  <c r="AH67" i="9"/>
  <c r="AD67" i="9"/>
  <c r="AF67" i="9"/>
  <c r="AN66" i="9"/>
  <c r="AJ66" i="9"/>
  <c r="AH66" i="9"/>
  <c r="AF66" i="9"/>
  <c r="AD66" i="9"/>
  <c r="AE66" i="9"/>
  <c r="AO65" i="9"/>
  <c r="AM65" i="9"/>
  <c r="AF65" i="9"/>
  <c r="AD65" i="9"/>
  <c r="AE65" i="9"/>
  <c r="AM64" i="9"/>
  <c r="AK64" i="9"/>
  <c r="AI64" i="9"/>
  <c r="AF64" i="9"/>
  <c r="AE64" i="9"/>
  <c r="AD64" i="9"/>
  <c r="AM63" i="9"/>
  <c r="AK63" i="9"/>
  <c r="AF63" i="9"/>
  <c r="AD63" i="9"/>
  <c r="AE63" i="9"/>
  <c r="AM62" i="9"/>
  <c r="AK62" i="9"/>
  <c r="AI62" i="9"/>
  <c r="AG62" i="9"/>
  <c r="AD62" i="9"/>
  <c r="AF62" i="9"/>
  <c r="AE62" i="9"/>
  <c r="AN61" i="9"/>
  <c r="AK61" i="9"/>
  <c r="AI61" i="9"/>
  <c r="AD61" i="9"/>
  <c r="AF61" i="9"/>
  <c r="AE61" i="9"/>
  <c r="AK60" i="9"/>
  <c r="AI60" i="9"/>
  <c r="AG60" i="9"/>
  <c r="AE60" i="9"/>
  <c r="AF60" i="9"/>
  <c r="AD60" i="9"/>
  <c r="BB59" i="9"/>
  <c r="AN59" i="9"/>
  <c r="AL59" i="9"/>
  <c r="AI59" i="9"/>
  <c r="AG59" i="9"/>
  <c r="R58" i="9"/>
  <c r="AF59" i="9"/>
  <c r="C58" i="9"/>
  <c r="B58" i="9"/>
  <c r="X58" i="9"/>
  <c r="V58" i="9"/>
  <c r="F58" i="9"/>
  <c r="D58" i="9"/>
  <c r="AN54" i="9"/>
  <c r="AI54" i="9"/>
  <c r="AG54" i="9"/>
  <c r="AE54" i="9"/>
  <c r="AD54" i="9"/>
  <c r="AF54" i="9"/>
  <c r="AN53" i="9"/>
  <c r="AL53" i="9"/>
  <c r="AJ53" i="9"/>
  <c r="AG53" i="9"/>
  <c r="AE53" i="9"/>
  <c r="AF53" i="9"/>
  <c r="AD53" i="9"/>
  <c r="AN52" i="9"/>
  <c r="AK52" i="9"/>
  <c r="AV8" i="9" s="1"/>
  <c r="AI52" i="9"/>
  <c r="AF52" i="9"/>
  <c r="AE52" i="9"/>
  <c r="AD52" i="9"/>
  <c r="AO51" i="9"/>
  <c r="AM51" i="9"/>
  <c r="AF51" i="9"/>
  <c r="AE51" i="9"/>
  <c r="AD51" i="9"/>
  <c r="AJ50" i="9"/>
  <c r="AF50" i="9"/>
  <c r="AD50" i="9"/>
  <c r="AE50" i="9"/>
  <c r="AM49" i="9"/>
  <c r="AF49" i="9"/>
  <c r="AD49" i="9"/>
  <c r="AE49" i="9"/>
  <c r="CC48" i="9"/>
  <c r="CB48" i="9"/>
  <c r="BR48" i="9"/>
  <c r="BO48" i="9"/>
  <c r="BJ48" i="9"/>
  <c r="BI48" i="9"/>
  <c r="BH48" i="9"/>
  <c r="BE48" i="9"/>
  <c r="AY48" i="9"/>
  <c r="AX48" i="9"/>
  <c r="AW48" i="9"/>
  <c r="AU48" i="9"/>
  <c r="AS48" i="9"/>
  <c r="AR48" i="9"/>
  <c r="AR97" i="9" s="1"/>
  <c r="AS97" i="9" s="1"/>
  <c r="AI48" i="9"/>
  <c r="AG48" i="9"/>
  <c r="AF48" i="9"/>
  <c r="AE48" i="9"/>
  <c r="AD48" i="9"/>
  <c r="CA47" i="9"/>
  <c r="BY47" i="9"/>
  <c r="BW47" i="9"/>
  <c r="BQ47" i="9"/>
  <c r="BP47" i="9"/>
  <c r="BH47" i="9"/>
  <c r="BG47" i="9"/>
  <c r="BB47" i="9"/>
  <c r="BB96" i="9" s="1"/>
  <c r="AY47" i="9"/>
  <c r="AX47" i="9"/>
  <c r="AL47" i="9"/>
  <c r="AJ47" i="9"/>
  <c r="AI47" i="9"/>
  <c r="AF47" i="9"/>
  <c r="AE47" i="9"/>
  <c r="AD47" i="9"/>
  <c r="CD46" i="9"/>
  <c r="CC46" i="9"/>
  <c r="CA46" i="9"/>
  <c r="BY46" i="9"/>
  <c r="BX46" i="9"/>
  <c r="BT46" i="9"/>
  <c r="BN46" i="9"/>
  <c r="BJ46" i="9"/>
  <c r="BF46" i="9"/>
  <c r="BE46" i="9"/>
  <c r="AR46" i="9"/>
  <c r="AR95" i="9" s="1"/>
  <c r="AO46" i="9"/>
  <c r="AZ14" i="9" s="1"/>
  <c r="AM46" i="9"/>
  <c r="AL46" i="9"/>
  <c r="AF46" i="9"/>
  <c r="AE46" i="9"/>
  <c r="AD46" i="9"/>
  <c r="CD45" i="9"/>
  <c r="CC45" i="9"/>
  <c r="CA45" i="9"/>
  <c r="BY45" i="9"/>
  <c r="BS45" i="9"/>
  <c r="BR45" i="9"/>
  <c r="BL45" i="9"/>
  <c r="BL94" i="9" s="1"/>
  <c r="BF45" i="9"/>
  <c r="BE45" i="9"/>
  <c r="BC45" i="9"/>
  <c r="AZ45" i="9"/>
  <c r="AY45" i="9"/>
  <c r="AX45" i="9"/>
  <c r="AW45" i="9"/>
  <c r="AV45" i="9"/>
  <c r="AT45" i="9"/>
  <c r="AS45" i="9"/>
  <c r="AO45" i="9"/>
  <c r="AI45" i="9"/>
  <c r="AL45" i="9"/>
  <c r="AF45" i="9"/>
  <c r="AE45" i="9"/>
  <c r="P200" i="9"/>
  <c r="AH45" i="9"/>
  <c r="AG45" i="9"/>
  <c r="AD45" i="9"/>
  <c r="CC44" i="9"/>
  <c r="CB44" i="9"/>
  <c r="BR44" i="9"/>
  <c r="BO44" i="9"/>
  <c r="BJ44" i="9"/>
  <c r="BI44" i="9"/>
  <c r="BH44" i="9"/>
  <c r="BG44" i="9"/>
  <c r="BF44" i="9"/>
  <c r="AZ44" i="9"/>
  <c r="AX44" i="9"/>
  <c r="AV44" i="9"/>
  <c r="AU44" i="9"/>
  <c r="AL44" i="9"/>
  <c r="AE44" i="9"/>
  <c r="AF44" i="9"/>
  <c r="AD44" i="9"/>
  <c r="BV43" i="9"/>
  <c r="BV92" i="9" s="1"/>
  <c r="BS43" i="9"/>
  <c r="BM43" i="9"/>
  <c r="BL43" i="9"/>
  <c r="BL92" i="9" s="1"/>
  <c r="BM92" i="9" s="1"/>
  <c r="BJ43" i="9"/>
  <c r="BI43" i="9"/>
  <c r="BH43" i="9"/>
  <c r="BD43" i="9"/>
  <c r="BC43" i="9"/>
  <c r="AY43" i="9"/>
  <c r="AX43" i="9"/>
  <c r="AR43" i="9"/>
  <c r="AR92" i="9" s="1"/>
  <c r="AO43" i="9"/>
  <c r="AK43" i="9"/>
  <c r="AH43" i="9"/>
  <c r="AF43" i="9"/>
  <c r="AE43" i="9"/>
  <c r="BV42" i="9"/>
  <c r="BV91" i="9" s="1"/>
  <c r="BS42" i="9"/>
  <c r="BM42" i="9"/>
  <c r="BL42" i="9"/>
  <c r="BL91" i="9" s="1"/>
  <c r="BM91" i="9" s="1"/>
  <c r="BC42" i="9"/>
  <c r="AY42" i="9"/>
  <c r="AV42" i="9"/>
  <c r="AR42" i="9"/>
  <c r="AR91" i="9" s="1"/>
  <c r="AN42" i="9"/>
  <c r="AK42" i="9"/>
  <c r="AI42" i="9"/>
  <c r="AH42" i="9"/>
  <c r="AF42" i="9"/>
  <c r="AE42" i="9"/>
  <c r="AD42" i="9"/>
  <c r="BZ41" i="9"/>
  <c r="BY41" i="9"/>
  <c r="BW41" i="9"/>
  <c r="BQ41" i="9"/>
  <c r="BP41" i="9"/>
  <c r="BJ41" i="9"/>
  <c r="BD41" i="9"/>
  <c r="BC41" i="9"/>
  <c r="AX41" i="9"/>
  <c r="AU41" i="9"/>
  <c r="AR41" i="9"/>
  <c r="AR90" i="9" s="1"/>
  <c r="AN41" i="9"/>
  <c r="AL41" i="9"/>
  <c r="AK41" i="9"/>
  <c r="AE41" i="9"/>
  <c r="AF41" i="9"/>
  <c r="AD41" i="9"/>
  <c r="CD40" i="9"/>
  <c r="CC40" i="9"/>
  <c r="CA40" i="9"/>
  <c r="BY40" i="9"/>
  <c r="BX40" i="9"/>
  <c r="BT40" i="9"/>
  <c r="BN40" i="9"/>
  <c r="BB40" i="9"/>
  <c r="BB89" i="9" s="1"/>
  <c r="AX40" i="9"/>
  <c r="AT40" i="9"/>
  <c r="AR40" i="9"/>
  <c r="AR89" i="9" s="1"/>
  <c r="AO40" i="9"/>
  <c r="AN40" i="9"/>
  <c r="AH40" i="9"/>
  <c r="AD40" i="9"/>
  <c r="AE40" i="9"/>
  <c r="AF40" i="9"/>
  <c r="CC39" i="9"/>
  <c r="CB39" i="9"/>
  <c r="BR39" i="9"/>
  <c r="BO39" i="9"/>
  <c r="BE39" i="9"/>
  <c r="BB39" i="9"/>
  <c r="BB88" i="9" s="1"/>
  <c r="AX39" i="9"/>
  <c r="AU39" i="9"/>
  <c r="AK39" i="9"/>
  <c r="AG39" i="9"/>
  <c r="AD39" i="9"/>
  <c r="AF39" i="9"/>
  <c r="AE39" i="9"/>
  <c r="BZ38" i="9"/>
  <c r="BW38" i="9"/>
  <c r="BQ38" i="9"/>
  <c r="BP38" i="9"/>
  <c r="BJ38" i="9"/>
  <c r="BH38" i="9"/>
  <c r="BD38" i="9"/>
  <c r="AY38" i="9"/>
  <c r="AW38" i="9"/>
  <c r="AV38" i="9"/>
  <c r="AN38" i="9"/>
  <c r="AJ38" i="9"/>
  <c r="AG38" i="9"/>
  <c r="AR13" i="9" s="1"/>
  <c r="AR62" i="9" s="1"/>
  <c r="AE38" i="9"/>
  <c r="AD38" i="9"/>
  <c r="AF38" i="9"/>
  <c r="CD37" i="9"/>
  <c r="CA37" i="9"/>
  <c r="BY37" i="9"/>
  <c r="BT37" i="9"/>
  <c r="BN37" i="9"/>
  <c r="BG37" i="9"/>
  <c r="BF37" i="9"/>
  <c r="BD37" i="9"/>
  <c r="AZ37" i="9"/>
  <c r="AX37" i="9"/>
  <c r="AV37" i="9"/>
  <c r="AU37" i="9"/>
  <c r="AM37" i="9"/>
  <c r="AJ37" i="9"/>
  <c r="AH37" i="9"/>
  <c r="AG37" i="9"/>
  <c r="AF37" i="9"/>
  <c r="AE37" i="9"/>
  <c r="AD37" i="9"/>
  <c r="AM36" i="9"/>
  <c r="AK36" i="9"/>
  <c r="AJ36" i="9"/>
  <c r="AD36" i="9"/>
  <c r="AF36" i="9"/>
  <c r="AE36" i="9"/>
  <c r="CD35" i="9"/>
  <c r="CA35" i="9"/>
  <c r="BY35" i="9"/>
  <c r="BT35" i="9"/>
  <c r="BN35" i="9"/>
  <c r="BI35" i="9"/>
  <c r="BG35" i="9"/>
  <c r="BE35" i="9"/>
  <c r="BC35" i="9"/>
  <c r="AY35" i="9"/>
  <c r="AV35" i="9"/>
  <c r="AT35" i="9"/>
  <c r="AR35" i="9"/>
  <c r="AR84" i="9" s="1"/>
  <c r="AN35" i="9"/>
  <c r="AM35" i="9"/>
  <c r="AG35" i="9"/>
  <c r="AD35" i="9"/>
  <c r="AF35" i="9"/>
  <c r="AE35" i="9"/>
  <c r="CC34" i="9"/>
  <c r="BY34" i="9"/>
  <c r="BR34" i="9"/>
  <c r="BO34" i="9"/>
  <c r="BJ34" i="9"/>
  <c r="BH34" i="9"/>
  <c r="BE34" i="9"/>
  <c r="AZ34" i="9"/>
  <c r="AX34" i="9"/>
  <c r="AW34" i="9"/>
  <c r="AJ34" i="9"/>
  <c r="AF34" i="9"/>
  <c r="AE34" i="9"/>
  <c r="AD34" i="9"/>
  <c r="AM33" i="9"/>
  <c r="AI33" i="9"/>
  <c r="AF33" i="9"/>
  <c r="AD33" i="9"/>
  <c r="AE33" i="9"/>
  <c r="BY32" i="9"/>
  <c r="BR32" i="9"/>
  <c r="BO32" i="9"/>
  <c r="BJ32" i="9"/>
  <c r="BE32" i="9"/>
  <c r="AT32" i="9"/>
  <c r="AL32" i="9"/>
  <c r="AI32" i="9"/>
  <c r="AG32" i="9"/>
  <c r="AF32" i="9"/>
  <c r="AD32" i="9"/>
  <c r="CB31" i="9"/>
  <c r="BZ31" i="9"/>
  <c r="BW31" i="9"/>
  <c r="BQ31" i="9"/>
  <c r="BP31" i="9"/>
  <c r="BH31" i="9"/>
  <c r="BG31" i="9"/>
  <c r="BC31" i="9"/>
  <c r="BB31" i="9"/>
  <c r="BB80" i="9" s="1"/>
  <c r="BC80" i="9" s="1"/>
  <c r="AY31" i="9"/>
  <c r="AV31" i="9"/>
  <c r="AT31" i="9"/>
  <c r="AR31" i="9"/>
  <c r="AR80" i="9" s="1"/>
  <c r="AO31" i="9"/>
  <c r="AL31" i="9"/>
  <c r="AJ31" i="9"/>
  <c r="AI31" i="9"/>
  <c r="AF31" i="9"/>
  <c r="AE31" i="9"/>
  <c r="AD31" i="9"/>
  <c r="CB30" i="9"/>
  <c r="BZ30" i="9"/>
  <c r="BW30" i="9"/>
  <c r="BQ30" i="9"/>
  <c r="BP30" i="9"/>
  <c r="BC30" i="9"/>
  <c r="BB30" i="9"/>
  <c r="AX30" i="9"/>
  <c r="AS30" i="9"/>
  <c r="AO30" i="9"/>
  <c r="AZ12" i="9" s="1"/>
  <c r="AM30" i="9"/>
  <c r="AL30" i="9"/>
  <c r="AF30" i="9"/>
  <c r="AE30" i="9"/>
  <c r="AD30" i="9"/>
  <c r="CB29" i="9"/>
  <c r="BZ29" i="9"/>
  <c r="BW29" i="9"/>
  <c r="BT29" i="9"/>
  <c r="BQ29" i="9"/>
  <c r="BP29" i="9"/>
  <c r="BC29" i="9"/>
  <c r="BB29" i="9"/>
  <c r="BB78" i="9" s="1"/>
  <c r="BC78" i="9" s="1"/>
  <c r="AZ29" i="9"/>
  <c r="AO29" i="9"/>
  <c r="AI29" i="9"/>
  <c r="AE29" i="9"/>
  <c r="AF29" i="9"/>
  <c r="AD29" i="9"/>
  <c r="CD28" i="9"/>
  <c r="CA28" i="9"/>
  <c r="BT28" i="9"/>
  <c r="BN28" i="9"/>
  <c r="BG28" i="9"/>
  <c r="BF28" i="9"/>
  <c r="BE28" i="9"/>
  <c r="BB28" i="9"/>
  <c r="BB77" i="9" s="1"/>
  <c r="AZ28" i="9"/>
  <c r="AX28" i="9"/>
  <c r="AV28" i="9"/>
  <c r="AT28" i="9"/>
  <c r="AL28" i="9"/>
  <c r="AH28" i="9"/>
  <c r="AE28" i="9"/>
  <c r="AF28" i="9"/>
  <c r="AD28" i="9"/>
  <c r="CB27" i="9"/>
  <c r="BZ27" i="9"/>
  <c r="BW27" i="9"/>
  <c r="BT27" i="9"/>
  <c r="BR27" i="9"/>
  <c r="BQ27" i="9"/>
  <c r="BP27" i="9"/>
  <c r="BC27" i="9"/>
  <c r="BB27" i="9"/>
  <c r="BB76" i="9" s="1"/>
  <c r="BC76" i="9" s="1"/>
  <c r="AW27" i="9"/>
  <c r="AU27" i="9"/>
  <c r="AT27" i="9"/>
  <c r="AR27" i="9"/>
  <c r="AO27" i="9"/>
  <c r="AK27" i="9"/>
  <c r="AH27" i="9"/>
  <c r="AF27" i="9"/>
  <c r="AE27" i="9"/>
  <c r="AD27" i="9"/>
  <c r="AN26" i="9"/>
  <c r="AK26" i="9"/>
  <c r="AI26" i="9"/>
  <c r="AH26" i="9"/>
  <c r="AF26" i="9"/>
  <c r="AE26" i="9"/>
  <c r="AD26" i="9"/>
  <c r="CC25" i="9"/>
  <c r="BX25" i="9"/>
  <c r="BV25" i="9"/>
  <c r="BV74" i="9" s="1"/>
  <c r="BS25" i="9"/>
  <c r="BM25" i="9"/>
  <c r="BL25" i="9"/>
  <c r="BL74" i="9" s="1"/>
  <c r="BM74" i="9" s="1"/>
  <c r="BJ25" i="9"/>
  <c r="AV25" i="9"/>
  <c r="AN25" i="9"/>
  <c r="AL25" i="9"/>
  <c r="AK25" i="9"/>
  <c r="AE25" i="9"/>
  <c r="AF25" i="9"/>
  <c r="AD25" i="9"/>
  <c r="CB24" i="9"/>
  <c r="BZ24" i="9"/>
  <c r="BW24" i="9"/>
  <c r="BR24" i="9"/>
  <c r="BQ24" i="9"/>
  <c r="BP24" i="9"/>
  <c r="BH24" i="9"/>
  <c r="BC24" i="9"/>
  <c r="BB24" i="9"/>
  <c r="BB73" i="9" s="1"/>
  <c r="BC73" i="9" s="1"/>
  <c r="AW24" i="9"/>
  <c r="AT24" i="9"/>
  <c r="AO24" i="9"/>
  <c r="AN24" i="9"/>
  <c r="AH24" i="9"/>
  <c r="AE24" i="9"/>
  <c r="AD24" i="9"/>
  <c r="AF24" i="9"/>
  <c r="CD23" i="9"/>
  <c r="CA23" i="9"/>
  <c r="BT23" i="9"/>
  <c r="BG23" i="9"/>
  <c r="BF23" i="9"/>
  <c r="BE23" i="9"/>
  <c r="AZ23" i="9"/>
  <c r="AK23" i="9"/>
  <c r="AH23" i="9"/>
  <c r="AG23" i="9"/>
  <c r="AD23" i="9"/>
  <c r="AF23" i="9"/>
  <c r="AE23" i="9"/>
  <c r="BY22" i="9"/>
  <c r="BT22" i="9"/>
  <c r="BO22" i="9"/>
  <c r="BJ22" i="9"/>
  <c r="BI22" i="9"/>
  <c r="BD22" i="9"/>
  <c r="AX22" i="9"/>
  <c r="AW22" i="9"/>
  <c r="AN22" i="9"/>
  <c r="AK22" i="9"/>
  <c r="AJ22" i="9"/>
  <c r="AG22" i="9"/>
  <c r="AE22" i="9"/>
  <c r="AD22" i="9"/>
  <c r="AF22" i="9"/>
  <c r="CB21" i="9"/>
  <c r="BZ21" i="9"/>
  <c r="BW21" i="9"/>
  <c r="BR21" i="9"/>
  <c r="BQ21" i="9"/>
  <c r="BP21" i="9"/>
  <c r="BL21" i="9"/>
  <c r="BL70" i="9" s="1"/>
  <c r="BC21" i="9"/>
  <c r="BB21" i="9"/>
  <c r="BB70" i="9" s="1"/>
  <c r="BC70" i="9" s="1"/>
  <c r="AZ21" i="9"/>
  <c r="AV21" i="9"/>
  <c r="AT21" i="9"/>
  <c r="AN21" i="9"/>
  <c r="AY11" i="9" s="1"/>
  <c r="AM21" i="9"/>
  <c r="AJ21" i="9"/>
  <c r="AU11" i="9" s="1"/>
  <c r="AH21" i="9"/>
  <c r="AS11" i="9" s="1"/>
  <c r="AG21" i="9"/>
  <c r="AE21" i="9"/>
  <c r="AD21" i="9"/>
  <c r="AM20" i="9"/>
  <c r="AK20" i="9"/>
  <c r="AJ20" i="9"/>
  <c r="AD20" i="9"/>
  <c r="AF20" i="9"/>
  <c r="AE20" i="9"/>
  <c r="BY19" i="9"/>
  <c r="BT19" i="9"/>
  <c r="BR19" i="9"/>
  <c r="BO19" i="9"/>
  <c r="BJ19" i="9"/>
  <c r="BI19" i="9"/>
  <c r="BD19" i="9"/>
  <c r="AZ19" i="9"/>
  <c r="AT19" i="9"/>
  <c r="AN19" i="9"/>
  <c r="AM19" i="9"/>
  <c r="AG19" i="9"/>
  <c r="AD19" i="9"/>
  <c r="AF19" i="9"/>
  <c r="AE19" i="9"/>
  <c r="CB18" i="9"/>
  <c r="BZ18" i="9"/>
  <c r="BW18" i="9"/>
  <c r="BR18" i="9"/>
  <c r="BQ18" i="9"/>
  <c r="BP18" i="9"/>
  <c r="BC18" i="9"/>
  <c r="BB18" i="9"/>
  <c r="BB67" i="9" s="1"/>
  <c r="BC67" i="9" s="1"/>
  <c r="AY18" i="9"/>
  <c r="AX18" i="9"/>
  <c r="AU18" i="9"/>
  <c r="AJ18" i="9"/>
  <c r="AG18" i="9"/>
  <c r="AF18" i="9"/>
  <c r="AE18" i="9"/>
  <c r="AD18" i="9"/>
  <c r="CC17" i="9"/>
  <c r="BY17" i="9"/>
  <c r="BT17" i="9"/>
  <c r="BO17" i="9"/>
  <c r="BL17" i="9"/>
  <c r="BL66" i="9" s="1"/>
  <c r="BJ17" i="9"/>
  <c r="BI17" i="9"/>
  <c r="BH17" i="9"/>
  <c r="BF17" i="9"/>
  <c r="AX17" i="9"/>
  <c r="AV17" i="9"/>
  <c r="AT17" i="9"/>
  <c r="AM17" i="9"/>
  <c r="AJ17" i="9"/>
  <c r="AI17" i="9"/>
  <c r="AF17" i="9"/>
  <c r="AD17" i="9"/>
  <c r="AE17" i="9"/>
  <c r="CB16" i="9"/>
  <c r="BZ16" i="9"/>
  <c r="BW16" i="9"/>
  <c r="BT16" i="9"/>
  <c r="BQ16" i="9"/>
  <c r="BH16" i="9"/>
  <c r="BF16" i="9"/>
  <c r="BD16" i="9"/>
  <c r="BB16" i="9"/>
  <c r="BB65" i="9" s="1"/>
  <c r="AX16" i="9"/>
  <c r="AV16" i="9"/>
  <c r="AT16" i="9"/>
  <c r="AR16" i="9"/>
  <c r="AR65" i="9" s="1"/>
  <c r="AM16" i="9"/>
  <c r="AX10" i="9" s="1"/>
  <c r="AL16" i="9"/>
  <c r="AW10" i="9" s="1"/>
  <c r="AI16" i="9"/>
  <c r="AT10" i="9" s="1"/>
  <c r="AG16" i="9"/>
  <c r="AR10" i="9" s="1"/>
  <c r="AR59" i="9" s="1"/>
  <c r="AF16" i="9"/>
  <c r="AE16" i="9"/>
  <c r="AD16" i="9"/>
  <c r="AO15" i="9"/>
  <c r="AZ9" i="9" s="1"/>
  <c r="AL15" i="9"/>
  <c r="AW9" i="9" s="1"/>
  <c r="AJ15" i="9"/>
  <c r="AU9" i="9" s="1"/>
  <c r="AI15" i="9"/>
  <c r="AF15" i="9"/>
  <c r="AE15" i="9"/>
  <c r="AD15" i="9"/>
  <c r="CD14" i="9"/>
  <c r="CA14" i="9"/>
  <c r="BY14" i="9"/>
  <c r="BT14" i="9"/>
  <c r="BJ14" i="9"/>
  <c r="BH14" i="9"/>
  <c r="BG14" i="9"/>
  <c r="BF14" i="9"/>
  <c r="BE14" i="9"/>
  <c r="BD14" i="9"/>
  <c r="AX14" i="9"/>
  <c r="AW14" i="9"/>
  <c r="AO14" i="9"/>
  <c r="AM14" i="9"/>
  <c r="AL14" i="9"/>
  <c r="AF14" i="9"/>
  <c r="AE14" i="9"/>
  <c r="AD14" i="9"/>
  <c r="CD13" i="9"/>
  <c r="CA13" i="9"/>
  <c r="BT13" i="9"/>
  <c r="BR13" i="9"/>
  <c r="BJ13" i="9"/>
  <c r="BG13" i="9"/>
  <c r="BE13" i="9"/>
  <c r="AY13" i="9"/>
  <c r="AU13" i="9"/>
  <c r="AO13" i="9"/>
  <c r="AI13" i="9"/>
  <c r="AF13" i="9"/>
  <c r="AE13" i="9"/>
  <c r="AD13" i="9"/>
  <c r="CD12" i="9"/>
  <c r="CA12" i="9"/>
  <c r="BP12" i="9"/>
  <c r="BJ12" i="9"/>
  <c r="BE12" i="9"/>
  <c r="AX12" i="9"/>
  <c r="AW12" i="9"/>
  <c r="AL12" i="9"/>
  <c r="AI12" i="9"/>
  <c r="AH12" i="9"/>
  <c r="AE12" i="9"/>
  <c r="AF12" i="9"/>
  <c r="AD12" i="9"/>
  <c r="BY11" i="9"/>
  <c r="BR11" i="9"/>
  <c r="BP11" i="9"/>
  <c r="BO11" i="9"/>
  <c r="BI11" i="9"/>
  <c r="BH11" i="9"/>
  <c r="BG11" i="9"/>
  <c r="BE11" i="9"/>
  <c r="BD11" i="9"/>
  <c r="BC11" i="9"/>
  <c r="BB11" i="9"/>
  <c r="BB60" i="9" s="1"/>
  <c r="BC60" i="9" s="1"/>
  <c r="BD60" i="9" s="1"/>
  <c r="AX11" i="9"/>
  <c r="AR11" i="9"/>
  <c r="AR60" i="9" s="1"/>
  <c r="AS60" i="9" s="1"/>
  <c r="AO11" i="9"/>
  <c r="AZ6" i="9" s="1"/>
  <c r="AL11" i="9"/>
  <c r="AK11" i="9"/>
  <c r="AV6" i="9" s="1"/>
  <c r="AH11" i="9"/>
  <c r="AS6" i="9" s="1"/>
  <c r="AF11" i="9"/>
  <c r="AE11" i="9"/>
  <c r="CC10" i="9"/>
  <c r="BX10" i="9"/>
  <c r="BV10" i="9"/>
  <c r="BV59" i="9" s="1"/>
  <c r="BS10" i="9"/>
  <c r="BP10" i="9"/>
  <c r="BN10" i="9"/>
  <c r="BM10" i="9"/>
  <c r="BL10" i="9"/>
  <c r="BL59" i="9" s="1"/>
  <c r="BM59" i="9" s="1"/>
  <c r="BN59" i="9" s="1"/>
  <c r="BG10" i="9"/>
  <c r="BF10" i="9"/>
  <c r="BD10" i="9"/>
  <c r="BB10" i="9"/>
  <c r="AO10" i="9"/>
  <c r="AN10" i="9"/>
  <c r="AK10" i="9"/>
  <c r="AI10" i="9"/>
  <c r="AH10" i="9"/>
  <c r="AF10" i="9"/>
  <c r="AE10" i="9"/>
  <c r="AD10" i="9"/>
  <c r="CB9" i="9"/>
  <c r="BZ9" i="9"/>
  <c r="BW9" i="9"/>
  <c r="BQ9" i="9"/>
  <c r="BN9" i="9"/>
  <c r="BJ9" i="9"/>
  <c r="BI9" i="9"/>
  <c r="BG9" i="9"/>
  <c r="BD9" i="9"/>
  <c r="BC9" i="9"/>
  <c r="AT9" i="9"/>
  <c r="AN9" i="9"/>
  <c r="AL9" i="9"/>
  <c r="AK9" i="9"/>
  <c r="AE9" i="9"/>
  <c r="AF9" i="9"/>
  <c r="AD9" i="9"/>
  <c r="CC8" i="9"/>
  <c r="BX8" i="9"/>
  <c r="BV8" i="9"/>
  <c r="BV57" i="9" s="1"/>
  <c r="BS8" i="9"/>
  <c r="BP8" i="9"/>
  <c r="BM8" i="9"/>
  <c r="BH8" i="9"/>
  <c r="BG8" i="9"/>
  <c r="AY8" i="9"/>
  <c r="AT8" i="9"/>
  <c r="AO8" i="9"/>
  <c r="AN8" i="9"/>
  <c r="AH8" i="9"/>
  <c r="AE8" i="9"/>
  <c r="AD8" i="9"/>
  <c r="AF8" i="9"/>
  <c r="BY7" i="9"/>
  <c r="BO7" i="9"/>
  <c r="BJ7" i="9"/>
  <c r="AZ7" i="9"/>
  <c r="AT7" i="9"/>
  <c r="AK7" i="9"/>
  <c r="AH7" i="9"/>
  <c r="AG7" i="9"/>
  <c r="AD7" i="9"/>
  <c r="AF7" i="9"/>
  <c r="AE7" i="9"/>
  <c r="CB6" i="9"/>
  <c r="BZ6" i="9"/>
  <c r="BW6" i="9"/>
  <c r="BT6" i="9"/>
  <c r="BR6" i="9"/>
  <c r="BQ6" i="9"/>
  <c r="BL6" i="9"/>
  <c r="BL55" i="9" s="1"/>
  <c r="BG6" i="9"/>
  <c r="BF6" i="9"/>
  <c r="AW6" i="9"/>
  <c r="AN6" i="9"/>
  <c r="AK6" i="9"/>
  <c r="AV5" i="9" s="1"/>
  <c r="AJ6" i="9"/>
  <c r="AU5" i="9" s="1"/>
  <c r="AG6" i="9"/>
  <c r="AR5" i="9" s="1"/>
  <c r="AR54" i="9" s="1"/>
  <c r="AE6" i="9"/>
  <c r="AD6" i="9"/>
  <c r="Q4" i="9"/>
  <c r="CD5" i="9"/>
  <c r="CA5" i="9"/>
  <c r="BJ5" i="9"/>
  <c r="BE5" i="9"/>
  <c r="BD5" i="9"/>
  <c r="AY5" i="9"/>
  <c r="AN5" i="9"/>
  <c r="AM5" i="9"/>
  <c r="AJ5" i="9"/>
  <c r="AH5" i="9"/>
  <c r="AG5" i="9"/>
  <c r="R4" i="9"/>
  <c r="AE5" i="9"/>
  <c r="B4" i="9"/>
  <c r="X4" i="9"/>
  <c r="U4" i="9"/>
  <c r="F4" i="9"/>
  <c r="G153" i="8"/>
  <c r="BD36" i="5" s="1"/>
  <c r="Z145" i="5" s="1"/>
  <c r="K153" i="8"/>
  <c r="BH36" i="5" s="1"/>
  <c r="AD145" i="5" s="1"/>
  <c r="I153" i="8"/>
  <c r="H153" i="8"/>
  <c r="P98" i="8"/>
  <c r="J153" i="8"/>
  <c r="BG36" i="5" s="1"/>
  <c r="U153" i="8"/>
  <c r="T153" i="8"/>
  <c r="E153" i="8"/>
  <c r="D153" i="8"/>
  <c r="K138" i="8"/>
  <c r="BH33" i="5" s="1"/>
  <c r="AD137" i="5" s="1"/>
  <c r="J138" i="8"/>
  <c r="BG33" i="5" s="1"/>
  <c r="AC137" i="5" s="1"/>
  <c r="N138" i="8"/>
  <c r="R138" i="8"/>
  <c r="M138" i="8"/>
  <c r="L138" i="8"/>
  <c r="B138" i="8"/>
  <c r="Q138" i="8"/>
  <c r="P138" i="8"/>
  <c r="I138" i="8"/>
  <c r="H138" i="8"/>
  <c r="G138" i="8"/>
  <c r="BD33" i="5" s="1"/>
  <c r="Z137" i="5" s="1"/>
  <c r="F138" i="8"/>
  <c r="U138" i="8"/>
  <c r="T138" i="8"/>
  <c r="E138" i="8"/>
  <c r="D138" i="8"/>
  <c r="U200" i="8"/>
  <c r="E200" i="8"/>
  <c r="M98" i="8"/>
  <c r="BJ26" i="5" s="1"/>
  <c r="AF129" i="5" s="1"/>
  <c r="U98" i="8"/>
  <c r="L98" i="8"/>
  <c r="E98" i="8"/>
  <c r="BB26" i="5" s="1"/>
  <c r="T98" i="8"/>
  <c r="O98" i="8"/>
  <c r="K98" i="8"/>
  <c r="J98" i="8"/>
  <c r="G98" i="8"/>
  <c r="D98" i="8"/>
  <c r="O81" i="8"/>
  <c r="S81" i="8"/>
  <c r="F81" i="8"/>
  <c r="C81" i="8"/>
  <c r="U81" i="8"/>
  <c r="T81" i="8"/>
  <c r="J81" i="8"/>
  <c r="N81" i="8"/>
  <c r="K81" i="8"/>
  <c r="I81" i="8"/>
  <c r="H81" i="8"/>
  <c r="R81" i="8"/>
  <c r="M81" i="8"/>
  <c r="L81" i="8"/>
  <c r="G81" i="8"/>
  <c r="BD20" i="5" s="1"/>
  <c r="E81" i="8"/>
  <c r="D81" i="8"/>
  <c r="B81" i="8"/>
  <c r="BG17" i="5"/>
  <c r="S58" i="8"/>
  <c r="K58" i="8"/>
  <c r="BH15" i="5" s="1"/>
  <c r="AD113" i="5" s="1"/>
  <c r="H58" i="8"/>
  <c r="C58" i="8"/>
  <c r="O58" i="8"/>
  <c r="N58" i="8"/>
  <c r="M58" i="8"/>
  <c r="L58" i="8"/>
  <c r="Q58" i="8"/>
  <c r="P58" i="8"/>
  <c r="I58" i="8"/>
  <c r="T200" i="8"/>
  <c r="D200" i="8"/>
  <c r="BJ13" i="5"/>
  <c r="BJ12" i="5"/>
  <c r="BB10" i="5"/>
  <c r="BB59" i="5" s="1"/>
  <c r="BF9" i="5"/>
  <c r="J4" i="8"/>
  <c r="E4" i="8"/>
  <c r="N4" i="8"/>
  <c r="K4" i="8"/>
  <c r="R4" i="8"/>
  <c r="O4" i="8"/>
  <c r="M4" i="8"/>
  <c r="L4" i="8"/>
  <c r="B4" i="8"/>
  <c r="S4" i="8"/>
  <c r="Q4" i="8"/>
  <c r="P4" i="8"/>
  <c r="G4" i="8"/>
  <c r="F4" i="8"/>
  <c r="C4" i="8"/>
  <c r="U4" i="8"/>
  <c r="T4" i="8"/>
  <c r="D4" i="8"/>
  <c r="R153" i="7"/>
  <c r="H153" i="7"/>
  <c r="AU36" i="5" s="1"/>
  <c r="AA144" i="5" s="1"/>
  <c r="B153" i="7"/>
  <c r="L153" i="7"/>
  <c r="AY36" i="5" s="1"/>
  <c r="AE144" i="5" s="1"/>
  <c r="N98" i="7"/>
  <c r="C153" i="7"/>
  <c r="O153" i="7"/>
  <c r="N153" i="7"/>
  <c r="J98" i="7"/>
  <c r="AW26" i="5" s="1"/>
  <c r="AC128" i="5" s="1"/>
  <c r="F98" i="7"/>
  <c r="M153" i="7"/>
  <c r="AZ36" i="5" s="1"/>
  <c r="AF144" i="5" s="1"/>
  <c r="S153" i="7"/>
  <c r="Q153" i="7"/>
  <c r="P153" i="7"/>
  <c r="K153" i="7"/>
  <c r="AX36" i="5" s="1"/>
  <c r="AD144" i="5" s="1"/>
  <c r="I153" i="7"/>
  <c r="AT35" i="5"/>
  <c r="P138" i="7"/>
  <c r="O138" i="7"/>
  <c r="B138" i="7"/>
  <c r="S138" i="7"/>
  <c r="Q138" i="7"/>
  <c r="I138" i="7"/>
  <c r="AV33" i="5" s="1"/>
  <c r="AB136" i="5" s="1"/>
  <c r="C138" i="7"/>
  <c r="L138" i="7"/>
  <c r="AY33" i="5" s="1"/>
  <c r="AE136" i="5" s="1"/>
  <c r="R138" i="7"/>
  <c r="N138" i="7"/>
  <c r="M138" i="7"/>
  <c r="AZ33" i="5" s="1"/>
  <c r="AF136" i="5" s="1"/>
  <c r="H138" i="7"/>
  <c r="AY31" i="5"/>
  <c r="AY30" i="5"/>
  <c r="AY29" i="5"/>
  <c r="AY27" i="5"/>
  <c r="H98" i="7"/>
  <c r="AU26" i="5" s="1"/>
  <c r="AA128" i="5" s="1"/>
  <c r="O98" i="7"/>
  <c r="M98" i="7"/>
  <c r="AZ26" i="5" s="1"/>
  <c r="AF128" i="5" s="1"/>
  <c r="S98" i="7"/>
  <c r="Q98" i="7"/>
  <c r="I98" i="7"/>
  <c r="AV26" i="5" s="1"/>
  <c r="AB128" i="5" s="1"/>
  <c r="R98" i="7"/>
  <c r="K98" i="7"/>
  <c r="C98" i="7"/>
  <c r="B98" i="7"/>
  <c r="AR24" i="5"/>
  <c r="AR73" i="5" s="1"/>
  <c r="J81" i="7"/>
  <c r="AZ22" i="5"/>
  <c r="S81" i="7"/>
  <c r="P81" i="7"/>
  <c r="K81" i="7"/>
  <c r="AX20" i="5" s="1"/>
  <c r="AD120" i="5" s="1"/>
  <c r="H81" i="7"/>
  <c r="AU20" i="5" s="1"/>
  <c r="AA120" i="5" s="1"/>
  <c r="C81" i="7"/>
  <c r="U81" i="7"/>
  <c r="T81" i="7"/>
  <c r="L81" i="7"/>
  <c r="G81" i="7"/>
  <c r="AT20" i="5" s="1"/>
  <c r="Z120" i="5" s="1"/>
  <c r="F81" i="7"/>
  <c r="D81" i="7"/>
  <c r="AT17" i="5"/>
  <c r="S200" i="7"/>
  <c r="Q200" i="7"/>
  <c r="P200" i="7"/>
  <c r="O58" i="7"/>
  <c r="C200" i="7"/>
  <c r="B58" i="7"/>
  <c r="U58" i="7"/>
  <c r="T58" i="7"/>
  <c r="S58" i="7"/>
  <c r="F58" i="7"/>
  <c r="E58" i="7"/>
  <c r="C58" i="7"/>
  <c r="J58" i="7"/>
  <c r="G58" i="7"/>
  <c r="D58" i="7"/>
  <c r="N58" i="7"/>
  <c r="M58" i="7"/>
  <c r="AZ15" i="5" s="1"/>
  <c r="AF112" i="5" s="1"/>
  <c r="L58" i="7"/>
  <c r="AY15" i="5" s="1"/>
  <c r="AE112" i="5" s="1"/>
  <c r="K58" i="7"/>
  <c r="AX15" i="5" s="1"/>
  <c r="AD112" i="5" s="1"/>
  <c r="R58" i="7"/>
  <c r="Q58" i="7"/>
  <c r="P58" i="7"/>
  <c r="K200" i="7"/>
  <c r="I200" i="7"/>
  <c r="H200" i="7"/>
  <c r="AX6" i="5"/>
  <c r="I4" i="7"/>
  <c r="L4" i="7"/>
  <c r="Q4" i="7"/>
  <c r="P4" i="7"/>
  <c r="N4" i="7"/>
  <c r="U4" i="7"/>
  <c r="T4" i="7"/>
  <c r="S4" i="7"/>
  <c r="R4" i="7"/>
  <c r="M4" i="7"/>
  <c r="J4" i="7"/>
  <c r="H4" i="7"/>
  <c r="E4" i="7"/>
  <c r="D4" i="7"/>
  <c r="C4" i="7"/>
  <c r="F4" i="7"/>
  <c r="B4" i="7"/>
  <c r="U98" i="6"/>
  <c r="T98" i="6"/>
  <c r="D98" i="6"/>
  <c r="AK45" i="5"/>
  <c r="F153" i="6"/>
  <c r="AI36" i="5" s="1"/>
  <c r="Y143" i="5" s="1"/>
  <c r="H98" i="6"/>
  <c r="AK26" i="5" s="1"/>
  <c r="AA127" i="5" s="1"/>
  <c r="U153" i="6"/>
  <c r="G153" i="6"/>
  <c r="AJ36" i="5" s="1"/>
  <c r="Z143" i="5" s="1"/>
  <c r="E153" i="6"/>
  <c r="AH36" i="5" s="1"/>
  <c r="X143" i="5" s="1"/>
  <c r="X203" i="5" s="1"/>
  <c r="M98" i="6"/>
  <c r="L98" i="6"/>
  <c r="AO26" i="5" s="1"/>
  <c r="AE127" i="5" s="1"/>
  <c r="Q98" i="6"/>
  <c r="P98" i="6"/>
  <c r="AK48" i="5"/>
  <c r="AK44" i="5"/>
  <c r="AO43" i="5"/>
  <c r="AO42" i="5"/>
  <c r="AK39" i="5"/>
  <c r="M153" i="6"/>
  <c r="AP36" i="5" s="1"/>
  <c r="AF143" i="5" s="1"/>
  <c r="S153" i="6"/>
  <c r="Q153" i="6"/>
  <c r="C153" i="6"/>
  <c r="J153" i="6"/>
  <c r="AM36" i="5" s="1"/>
  <c r="AC143" i="5" s="1"/>
  <c r="B153" i="6"/>
  <c r="R153" i="6"/>
  <c r="O153" i="6"/>
  <c r="K153" i="6"/>
  <c r="AN36" i="5" s="1"/>
  <c r="AD143" i="5" s="1"/>
  <c r="K138" i="6"/>
  <c r="J138" i="6"/>
  <c r="AM33" i="5" s="1"/>
  <c r="AC135" i="5" s="1"/>
  <c r="P138" i="6"/>
  <c r="O138" i="6"/>
  <c r="T138" i="6"/>
  <c r="S138" i="6"/>
  <c r="R138" i="6"/>
  <c r="E138" i="6"/>
  <c r="AH33" i="5" s="1"/>
  <c r="D138" i="6"/>
  <c r="B138" i="6"/>
  <c r="Q138" i="6"/>
  <c r="H138" i="6"/>
  <c r="C138" i="6"/>
  <c r="U138" i="6"/>
  <c r="M138" i="6"/>
  <c r="L138" i="6"/>
  <c r="G138" i="6"/>
  <c r="F138" i="6"/>
  <c r="AI33" i="5" s="1"/>
  <c r="Y135" i="5" s="1"/>
  <c r="AM30" i="5"/>
  <c r="AM29" i="5"/>
  <c r="G98" i="6"/>
  <c r="AJ26" i="5" s="1"/>
  <c r="Z127" i="5" s="1"/>
  <c r="F98" i="6"/>
  <c r="AI26" i="5" s="1"/>
  <c r="Y127" i="5" s="1"/>
  <c r="K98" i="6"/>
  <c r="AN26" i="5" s="1"/>
  <c r="AD127" i="5" s="1"/>
  <c r="O98" i="6"/>
  <c r="S98" i="6"/>
  <c r="R98" i="6"/>
  <c r="C98" i="6"/>
  <c r="B98" i="6"/>
  <c r="E98" i="6"/>
  <c r="AH26" i="5" s="1"/>
  <c r="AH25" i="5"/>
  <c r="AH74" i="5" s="1"/>
  <c r="AL24" i="5"/>
  <c r="N81" i="6"/>
  <c r="S81" i="6"/>
  <c r="R81" i="6"/>
  <c r="D81" i="6"/>
  <c r="C81" i="6"/>
  <c r="B81" i="6"/>
  <c r="G81" i="6"/>
  <c r="AJ20" i="5" s="1"/>
  <c r="Z119" i="5" s="1"/>
  <c r="F81" i="6"/>
  <c r="AI20" i="5" s="1"/>
  <c r="Y119" i="5" s="1"/>
  <c r="O81" i="6"/>
  <c r="K81" i="6"/>
  <c r="J81" i="6"/>
  <c r="AM20" i="5" s="1"/>
  <c r="AC119" i="5" s="1"/>
  <c r="T81" i="6"/>
  <c r="P81" i="6"/>
  <c r="L81" i="6"/>
  <c r="AO20" i="5" s="1"/>
  <c r="AE119" i="5" s="1"/>
  <c r="H81" i="6"/>
  <c r="U200" i="6"/>
  <c r="I58" i="6"/>
  <c r="AL15" i="5" s="1"/>
  <c r="AB111" i="5" s="1"/>
  <c r="H58" i="6"/>
  <c r="AK15" i="5" s="1"/>
  <c r="AA111" i="5" s="1"/>
  <c r="E200" i="6"/>
  <c r="N58" i="6"/>
  <c r="S58" i="6"/>
  <c r="R58" i="6"/>
  <c r="Q58" i="6"/>
  <c r="U58" i="6"/>
  <c r="T58" i="6"/>
  <c r="J58" i="6"/>
  <c r="F58" i="6"/>
  <c r="AI15" i="5" s="1"/>
  <c r="Y111" i="5" s="1"/>
  <c r="E58" i="6"/>
  <c r="AH15" i="5" s="1"/>
  <c r="D58" i="6"/>
  <c r="B58" i="6"/>
  <c r="O58" i="6"/>
  <c r="K58" i="6"/>
  <c r="G58" i="6"/>
  <c r="AJ15" i="5" s="1"/>
  <c r="Z111" i="5" s="1"/>
  <c r="C58" i="6"/>
  <c r="AN14" i="5"/>
  <c r="S200" i="6"/>
  <c r="R200" i="6"/>
  <c r="O200" i="6"/>
  <c r="M200" i="6"/>
  <c r="K200" i="6"/>
  <c r="C200" i="6"/>
  <c r="AN13" i="5"/>
  <c r="AJ9" i="5"/>
  <c r="E4" i="6"/>
  <c r="D4" i="6"/>
  <c r="C4" i="6"/>
  <c r="C202" i="6" s="1"/>
  <c r="J4" i="6"/>
  <c r="AN5" i="5"/>
  <c r="R4" i="6"/>
  <c r="Q4" i="6"/>
  <c r="P4" i="6"/>
  <c r="O4" i="6"/>
  <c r="O202" i="6" s="1"/>
  <c r="O201" i="6" s="1"/>
  <c r="N4" i="6"/>
  <c r="M4" i="6"/>
  <c r="L4" i="6"/>
  <c r="H4" i="6"/>
  <c r="U4" i="6"/>
  <c r="T4" i="6"/>
  <c r="S4" i="6"/>
  <c r="F4" i="6"/>
  <c r="F202" i="6" s="1"/>
  <c r="B4" i="6"/>
  <c r="U199" i="5"/>
  <c r="T199" i="5"/>
  <c r="S199" i="5"/>
  <c r="R199" i="5"/>
  <c r="Q199" i="5"/>
  <c r="P199" i="5"/>
  <c r="O199" i="5"/>
  <c r="N199" i="5"/>
  <c r="U198" i="5"/>
  <c r="T198" i="5"/>
  <c r="S198" i="5"/>
  <c r="R198" i="5"/>
  <c r="Q198" i="5"/>
  <c r="P198" i="5"/>
  <c r="O198" i="5"/>
  <c r="N198" i="5"/>
  <c r="U197" i="5"/>
  <c r="T197" i="5"/>
  <c r="S197" i="5"/>
  <c r="R197" i="5"/>
  <c r="Q197" i="5"/>
  <c r="P197" i="5"/>
  <c r="O197" i="5"/>
  <c r="N197" i="5"/>
  <c r="U196" i="5"/>
  <c r="T196" i="5"/>
  <c r="S196" i="5"/>
  <c r="R196" i="5"/>
  <c r="Q196" i="5"/>
  <c r="P196" i="5"/>
  <c r="O196" i="5"/>
  <c r="N196" i="5"/>
  <c r="U195" i="5"/>
  <c r="T195" i="5"/>
  <c r="S195" i="5"/>
  <c r="R195" i="5"/>
  <c r="Q195" i="5"/>
  <c r="P195" i="5"/>
  <c r="O195" i="5"/>
  <c r="N195" i="5"/>
  <c r="AD45" i="5"/>
  <c r="U194" i="5"/>
  <c r="T194" i="5"/>
  <c r="S194" i="5"/>
  <c r="R194" i="5"/>
  <c r="Q194" i="5"/>
  <c r="P194" i="5"/>
  <c r="O194" i="5"/>
  <c r="N194" i="5"/>
  <c r="U193" i="5"/>
  <c r="T193" i="5"/>
  <c r="S193" i="5"/>
  <c r="R193" i="5"/>
  <c r="Q193" i="5"/>
  <c r="P193" i="5"/>
  <c r="O193" i="5"/>
  <c r="N193" i="5"/>
  <c r="U192" i="5"/>
  <c r="T192" i="5"/>
  <c r="S192" i="5"/>
  <c r="R192" i="5"/>
  <c r="Q192" i="5"/>
  <c r="P192" i="5"/>
  <c r="O192" i="5"/>
  <c r="N192" i="5"/>
  <c r="U191" i="5"/>
  <c r="T191" i="5"/>
  <c r="S191" i="5"/>
  <c r="R191" i="5"/>
  <c r="Q191" i="5"/>
  <c r="P191" i="5"/>
  <c r="O191" i="5"/>
  <c r="N191" i="5"/>
  <c r="U190" i="5"/>
  <c r="T190" i="5"/>
  <c r="S190" i="5"/>
  <c r="R190" i="5"/>
  <c r="Q190" i="5"/>
  <c r="P190" i="5"/>
  <c r="O190" i="5"/>
  <c r="N190" i="5"/>
  <c r="U189" i="5"/>
  <c r="T189" i="5"/>
  <c r="S189" i="5"/>
  <c r="R189" i="5"/>
  <c r="Q189" i="5"/>
  <c r="P189" i="5"/>
  <c r="O189" i="5"/>
  <c r="N189" i="5"/>
  <c r="U188" i="5"/>
  <c r="T188" i="5"/>
  <c r="S188" i="5"/>
  <c r="R188" i="5"/>
  <c r="Q188" i="5"/>
  <c r="P188" i="5"/>
  <c r="O188" i="5"/>
  <c r="N188" i="5"/>
  <c r="U187" i="5"/>
  <c r="T187" i="5"/>
  <c r="S187" i="5"/>
  <c r="R187" i="5"/>
  <c r="Q187" i="5"/>
  <c r="P187" i="5"/>
  <c r="O187" i="5"/>
  <c r="N187" i="5"/>
  <c r="U186" i="5"/>
  <c r="T186" i="5"/>
  <c r="S186" i="5"/>
  <c r="R186" i="5"/>
  <c r="Q186" i="5"/>
  <c r="P186" i="5"/>
  <c r="O186" i="5"/>
  <c r="N186" i="5"/>
  <c r="U185" i="5"/>
  <c r="T185" i="5"/>
  <c r="S185" i="5"/>
  <c r="S98" i="5" s="1"/>
  <c r="R185" i="5"/>
  <c r="Q185" i="5"/>
  <c r="P185" i="5"/>
  <c r="O185" i="5"/>
  <c r="N185" i="5"/>
  <c r="U183" i="5"/>
  <c r="T183" i="5"/>
  <c r="S183" i="5"/>
  <c r="R183" i="5"/>
  <c r="Q183" i="5"/>
  <c r="P183" i="5"/>
  <c r="O183" i="5"/>
  <c r="N183" i="5"/>
  <c r="U182" i="5"/>
  <c r="T182" i="5"/>
  <c r="S182" i="5"/>
  <c r="R182" i="5"/>
  <c r="Q182" i="5"/>
  <c r="P182" i="5"/>
  <c r="O182" i="5"/>
  <c r="N182" i="5"/>
  <c r="AD48" i="5"/>
  <c r="U181" i="5"/>
  <c r="T181" i="5"/>
  <c r="S181" i="5"/>
  <c r="R181" i="5"/>
  <c r="Q181" i="5"/>
  <c r="P181" i="5"/>
  <c r="O181" i="5"/>
  <c r="N181" i="5"/>
  <c r="U180" i="5"/>
  <c r="T180" i="5"/>
  <c r="S180" i="5"/>
  <c r="R180" i="5"/>
  <c r="Q180" i="5"/>
  <c r="P180" i="5"/>
  <c r="O180" i="5"/>
  <c r="N180" i="5"/>
  <c r="AC47" i="5"/>
  <c r="U179" i="5"/>
  <c r="T179" i="5"/>
  <c r="S179" i="5"/>
  <c r="R179" i="5"/>
  <c r="Q179" i="5"/>
  <c r="P179" i="5"/>
  <c r="O179" i="5"/>
  <c r="N179" i="5"/>
  <c r="AF46" i="5"/>
  <c r="Z46" i="5"/>
  <c r="U178" i="5"/>
  <c r="T178" i="5"/>
  <c r="S178" i="5"/>
  <c r="R178" i="5"/>
  <c r="Q178" i="5"/>
  <c r="P178" i="5"/>
  <c r="O178" i="5"/>
  <c r="N178" i="5"/>
  <c r="U177" i="5"/>
  <c r="T177" i="5"/>
  <c r="S177" i="5"/>
  <c r="R177" i="5"/>
  <c r="Q177" i="5"/>
  <c r="P177" i="5"/>
  <c r="O177" i="5"/>
  <c r="N177" i="5"/>
  <c r="U176" i="5"/>
  <c r="T176" i="5"/>
  <c r="S176" i="5"/>
  <c r="R176" i="5"/>
  <c r="Q176" i="5"/>
  <c r="P176" i="5"/>
  <c r="O176" i="5"/>
  <c r="N176" i="5"/>
  <c r="U175" i="5"/>
  <c r="T175" i="5"/>
  <c r="S175" i="5"/>
  <c r="R175" i="5"/>
  <c r="Q175" i="5"/>
  <c r="P175" i="5"/>
  <c r="O175" i="5"/>
  <c r="N175" i="5"/>
  <c r="U174" i="5"/>
  <c r="T174" i="5"/>
  <c r="S174" i="5"/>
  <c r="R174" i="5"/>
  <c r="Q174" i="5"/>
  <c r="P174" i="5"/>
  <c r="O174" i="5"/>
  <c r="N174" i="5"/>
  <c r="AD44" i="5"/>
  <c r="Z44" i="5"/>
  <c r="U173" i="5"/>
  <c r="T173" i="5"/>
  <c r="S173" i="5"/>
  <c r="R173" i="5"/>
  <c r="Q173" i="5"/>
  <c r="P173" i="5"/>
  <c r="O173" i="5"/>
  <c r="N173" i="5"/>
  <c r="AC43" i="5"/>
  <c r="U172" i="5"/>
  <c r="T172" i="5"/>
  <c r="S172" i="5"/>
  <c r="R172" i="5"/>
  <c r="Q172" i="5"/>
  <c r="P172" i="5"/>
  <c r="O172" i="5"/>
  <c r="N172" i="5"/>
  <c r="U171" i="5"/>
  <c r="T171" i="5"/>
  <c r="S171" i="5"/>
  <c r="R171" i="5"/>
  <c r="Q171" i="5"/>
  <c r="P171" i="5"/>
  <c r="O171" i="5"/>
  <c r="N171" i="5"/>
  <c r="U170" i="5"/>
  <c r="T170" i="5"/>
  <c r="S170" i="5"/>
  <c r="R170" i="5"/>
  <c r="Q170" i="5"/>
  <c r="P170" i="5"/>
  <c r="O170" i="5"/>
  <c r="N170" i="5"/>
  <c r="U169" i="5"/>
  <c r="T169" i="5"/>
  <c r="S169" i="5"/>
  <c r="R169" i="5"/>
  <c r="Q169" i="5"/>
  <c r="P169" i="5"/>
  <c r="O169" i="5"/>
  <c r="N169" i="5"/>
  <c r="U168" i="5"/>
  <c r="T168" i="5"/>
  <c r="S168" i="5"/>
  <c r="R168" i="5"/>
  <c r="Q168" i="5"/>
  <c r="P168" i="5"/>
  <c r="O168" i="5"/>
  <c r="N168" i="5"/>
  <c r="U167" i="5"/>
  <c r="T167" i="5"/>
  <c r="S167" i="5"/>
  <c r="R167" i="5"/>
  <c r="Q167" i="5"/>
  <c r="P167" i="5"/>
  <c r="O167" i="5"/>
  <c r="N167" i="5"/>
  <c r="U166" i="5"/>
  <c r="T166" i="5"/>
  <c r="S166" i="5"/>
  <c r="R166" i="5"/>
  <c r="Q166" i="5"/>
  <c r="P166" i="5"/>
  <c r="O166" i="5"/>
  <c r="N166" i="5"/>
  <c r="U165" i="5"/>
  <c r="T165" i="5"/>
  <c r="S165" i="5"/>
  <c r="R165" i="5"/>
  <c r="Q165" i="5"/>
  <c r="P165" i="5"/>
  <c r="O165" i="5"/>
  <c r="N165" i="5"/>
  <c r="U164" i="5"/>
  <c r="T164" i="5"/>
  <c r="S164" i="5"/>
  <c r="R164" i="5"/>
  <c r="Q164" i="5"/>
  <c r="P164" i="5"/>
  <c r="O164" i="5"/>
  <c r="N164" i="5"/>
  <c r="U163" i="5"/>
  <c r="T163" i="5"/>
  <c r="S163" i="5"/>
  <c r="R163" i="5"/>
  <c r="Q163" i="5"/>
  <c r="P163" i="5"/>
  <c r="O163" i="5"/>
  <c r="N163" i="5"/>
  <c r="Z40" i="5"/>
  <c r="U162" i="5"/>
  <c r="T162" i="5"/>
  <c r="S162" i="5"/>
  <c r="R162" i="5"/>
  <c r="Q162" i="5"/>
  <c r="P162" i="5"/>
  <c r="O162" i="5"/>
  <c r="N162" i="5"/>
  <c r="AD39" i="5"/>
  <c r="U161" i="5"/>
  <c r="T161" i="5"/>
  <c r="S161" i="5"/>
  <c r="R161" i="5"/>
  <c r="Q161" i="5"/>
  <c r="P161" i="5"/>
  <c r="O161" i="5"/>
  <c r="N161" i="5"/>
  <c r="U160" i="5"/>
  <c r="T160" i="5"/>
  <c r="S160" i="5"/>
  <c r="R160" i="5"/>
  <c r="Q160" i="5"/>
  <c r="P160" i="5"/>
  <c r="O160" i="5"/>
  <c r="N160" i="5"/>
  <c r="AA38" i="5"/>
  <c r="U159" i="5"/>
  <c r="T159" i="5"/>
  <c r="S159" i="5"/>
  <c r="R159" i="5"/>
  <c r="Q159" i="5"/>
  <c r="P159" i="5"/>
  <c r="O159" i="5"/>
  <c r="N159" i="5"/>
  <c r="U158" i="5"/>
  <c r="T158" i="5"/>
  <c r="S158" i="5"/>
  <c r="R158" i="5"/>
  <c r="Q158" i="5"/>
  <c r="P158" i="5"/>
  <c r="O158" i="5"/>
  <c r="N158" i="5"/>
  <c r="U157" i="5"/>
  <c r="T157" i="5"/>
  <c r="S157" i="5"/>
  <c r="R157" i="5"/>
  <c r="Q157" i="5"/>
  <c r="P157" i="5"/>
  <c r="O157" i="5"/>
  <c r="N157" i="5"/>
  <c r="U156" i="5"/>
  <c r="T156" i="5"/>
  <c r="S156" i="5"/>
  <c r="R156" i="5"/>
  <c r="Q156" i="5"/>
  <c r="P156" i="5"/>
  <c r="O156" i="5"/>
  <c r="N156" i="5"/>
  <c r="U155" i="5"/>
  <c r="T155" i="5"/>
  <c r="S155" i="5"/>
  <c r="R155" i="5"/>
  <c r="Q155" i="5"/>
  <c r="P155" i="5"/>
  <c r="O155" i="5"/>
  <c r="N155" i="5"/>
  <c r="AB37" i="5"/>
  <c r="U154" i="5"/>
  <c r="U153" i="5" s="1"/>
  <c r="T154" i="5"/>
  <c r="S154" i="5"/>
  <c r="R154" i="5"/>
  <c r="Q154" i="5"/>
  <c r="P154" i="5"/>
  <c r="O154" i="5"/>
  <c r="N154" i="5"/>
  <c r="E153" i="5"/>
  <c r="X36" i="5" s="1"/>
  <c r="Q153" i="5"/>
  <c r="U149" i="5"/>
  <c r="T149" i="5"/>
  <c r="S149" i="5"/>
  <c r="R149" i="5"/>
  <c r="Q149" i="5"/>
  <c r="P149" i="5"/>
  <c r="O149" i="5"/>
  <c r="N149" i="5"/>
  <c r="U148" i="5"/>
  <c r="T148" i="5"/>
  <c r="S148" i="5"/>
  <c r="R148" i="5"/>
  <c r="Q148" i="5"/>
  <c r="P148" i="5"/>
  <c r="O148" i="5"/>
  <c r="N148" i="5"/>
  <c r="U147" i="5"/>
  <c r="T147" i="5"/>
  <c r="S147" i="5"/>
  <c r="R147" i="5"/>
  <c r="Q147" i="5"/>
  <c r="P147" i="5"/>
  <c r="O147" i="5"/>
  <c r="N147" i="5"/>
  <c r="U146" i="5"/>
  <c r="T146" i="5"/>
  <c r="S146" i="5"/>
  <c r="R146" i="5"/>
  <c r="Q146" i="5"/>
  <c r="P146" i="5"/>
  <c r="O146" i="5"/>
  <c r="N146" i="5"/>
  <c r="AC145" i="5"/>
  <c r="U145" i="5"/>
  <c r="T145" i="5"/>
  <c r="S145" i="5"/>
  <c r="R145" i="5"/>
  <c r="Q145" i="5"/>
  <c r="P145" i="5"/>
  <c r="O145" i="5"/>
  <c r="N145" i="5"/>
  <c r="U144" i="5"/>
  <c r="T144" i="5"/>
  <c r="S144" i="5"/>
  <c r="R144" i="5"/>
  <c r="Q144" i="5"/>
  <c r="P144" i="5"/>
  <c r="O144" i="5"/>
  <c r="N144" i="5"/>
  <c r="AE35" i="5"/>
  <c r="AD35" i="5"/>
  <c r="AA35" i="5"/>
  <c r="U143" i="5"/>
  <c r="T143" i="5"/>
  <c r="S143" i="5"/>
  <c r="R143" i="5"/>
  <c r="Q143" i="5"/>
  <c r="P143" i="5"/>
  <c r="O143" i="5"/>
  <c r="N143" i="5"/>
  <c r="U142" i="5"/>
  <c r="T142" i="5"/>
  <c r="S142" i="5"/>
  <c r="R142" i="5"/>
  <c r="Q142" i="5"/>
  <c r="P142" i="5"/>
  <c r="O142" i="5"/>
  <c r="N142" i="5"/>
  <c r="U141" i="5"/>
  <c r="T141" i="5"/>
  <c r="S141" i="5"/>
  <c r="R141" i="5"/>
  <c r="Q141" i="5"/>
  <c r="P141" i="5"/>
  <c r="O141" i="5"/>
  <c r="N141" i="5"/>
  <c r="U140" i="5"/>
  <c r="T140" i="5"/>
  <c r="S140" i="5"/>
  <c r="R140" i="5"/>
  <c r="Q140" i="5"/>
  <c r="P140" i="5"/>
  <c r="O140" i="5"/>
  <c r="N140" i="5"/>
  <c r="U139" i="5"/>
  <c r="U138" i="5" s="1"/>
  <c r="T139" i="5"/>
  <c r="T138" i="5" s="1"/>
  <c r="S139" i="5"/>
  <c r="S138" i="5" s="1"/>
  <c r="R139" i="5"/>
  <c r="R138" i="5" s="1"/>
  <c r="Q139" i="5"/>
  <c r="Q138" i="5" s="1"/>
  <c r="P139" i="5"/>
  <c r="P138" i="5" s="1"/>
  <c r="O139" i="5"/>
  <c r="O138" i="5" s="1"/>
  <c r="N139" i="5"/>
  <c r="N138" i="5"/>
  <c r="U137" i="5"/>
  <c r="T137" i="5"/>
  <c r="S137" i="5"/>
  <c r="R137" i="5"/>
  <c r="Q137" i="5"/>
  <c r="P137" i="5"/>
  <c r="O137" i="5"/>
  <c r="N137" i="5"/>
  <c r="U136" i="5"/>
  <c r="T136" i="5"/>
  <c r="S136" i="5"/>
  <c r="R136" i="5"/>
  <c r="Q136" i="5"/>
  <c r="P136" i="5"/>
  <c r="O136" i="5"/>
  <c r="N136" i="5"/>
  <c r="U135" i="5"/>
  <c r="T135" i="5"/>
  <c r="S135" i="5"/>
  <c r="R135" i="5"/>
  <c r="Q135" i="5"/>
  <c r="P135" i="5"/>
  <c r="O135" i="5"/>
  <c r="N135" i="5"/>
  <c r="U134" i="5"/>
  <c r="T134" i="5"/>
  <c r="S134" i="5"/>
  <c r="R134" i="5"/>
  <c r="Q134" i="5"/>
  <c r="P134" i="5"/>
  <c r="O134" i="5"/>
  <c r="N134" i="5"/>
  <c r="U133" i="5"/>
  <c r="T133" i="5"/>
  <c r="S133" i="5"/>
  <c r="R133" i="5"/>
  <c r="Q133" i="5"/>
  <c r="P133" i="5"/>
  <c r="O133" i="5"/>
  <c r="N133" i="5"/>
  <c r="U132" i="5"/>
  <c r="T132" i="5"/>
  <c r="S132" i="5"/>
  <c r="R132" i="5"/>
  <c r="Q132" i="5"/>
  <c r="P132" i="5"/>
  <c r="O132" i="5"/>
  <c r="N132" i="5"/>
  <c r="U131" i="5"/>
  <c r="T131" i="5"/>
  <c r="S131" i="5"/>
  <c r="R131" i="5"/>
  <c r="Q131" i="5"/>
  <c r="P131" i="5"/>
  <c r="O131" i="5"/>
  <c r="N131" i="5"/>
  <c r="U130" i="5"/>
  <c r="T130" i="5"/>
  <c r="S130" i="5"/>
  <c r="R130" i="5"/>
  <c r="Q130" i="5"/>
  <c r="P130" i="5"/>
  <c r="O130" i="5"/>
  <c r="N130" i="5"/>
  <c r="U129" i="5"/>
  <c r="T129" i="5"/>
  <c r="S129" i="5"/>
  <c r="R129" i="5"/>
  <c r="Q129" i="5"/>
  <c r="P129" i="5"/>
  <c r="O129" i="5"/>
  <c r="N129" i="5"/>
  <c r="U128" i="5"/>
  <c r="T128" i="5"/>
  <c r="S128" i="5"/>
  <c r="R128" i="5"/>
  <c r="Q128" i="5"/>
  <c r="P128" i="5"/>
  <c r="O128" i="5"/>
  <c r="N128" i="5"/>
  <c r="U127" i="5"/>
  <c r="T127" i="5"/>
  <c r="S127" i="5"/>
  <c r="R127" i="5"/>
  <c r="Q127" i="5"/>
  <c r="P127" i="5"/>
  <c r="O127" i="5"/>
  <c r="N127" i="5"/>
  <c r="U126" i="5"/>
  <c r="T126" i="5"/>
  <c r="S126" i="5"/>
  <c r="R126" i="5"/>
  <c r="Q126" i="5"/>
  <c r="P126" i="5"/>
  <c r="O126" i="5"/>
  <c r="N126" i="5"/>
  <c r="U125" i="5"/>
  <c r="T125" i="5"/>
  <c r="S125" i="5"/>
  <c r="R125" i="5"/>
  <c r="Q125" i="5"/>
  <c r="P125" i="5"/>
  <c r="O125" i="5"/>
  <c r="N125" i="5"/>
  <c r="U124" i="5"/>
  <c r="T124" i="5"/>
  <c r="S124" i="5"/>
  <c r="R124" i="5"/>
  <c r="Q124" i="5"/>
  <c r="P124" i="5"/>
  <c r="O124" i="5"/>
  <c r="N124" i="5"/>
  <c r="U123" i="5"/>
  <c r="T123" i="5"/>
  <c r="S123" i="5"/>
  <c r="R123" i="5"/>
  <c r="Q123" i="5"/>
  <c r="P123" i="5"/>
  <c r="O123" i="5"/>
  <c r="N123" i="5"/>
  <c r="U122" i="5"/>
  <c r="T122" i="5"/>
  <c r="S122" i="5"/>
  <c r="R122" i="5"/>
  <c r="Q122" i="5"/>
  <c r="P122" i="5"/>
  <c r="O122" i="5"/>
  <c r="N122" i="5"/>
  <c r="Z121" i="5"/>
  <c r="U121" i="5"/>
  <c r="T121" i="5"/>
  <c r="S121" i="5"/>
  <c r="R121" i="5"/>
  <c r="Q121" i="5"/>
  <c r="P121" i="5"/>
  <c r="O121" i="5"/>
  <c r="N121" i="5"/>
  <c r="AE31" i="5"/>
  <c r="AC31" i="5"/>
  <c r="AA31" i="5"/>
  <c r="U120" i="5"/>
  <c r="T120" i="5"/>
  <c r="S120" i="5"/>
  <c r="R120" i="5"/>
  <c r="Q120" i="5"/>
  <c r="P120" i="5"/>
  <c r="O120" i="5"/>
  <c r="N120" i="5"/>
  <c r="U119" i="5"/>
  <c r="T119" i="5"/>
  <c r="S119" i="5"/>
  <c r="R119" i="5"/>
  <c r="Q119" i="5"/>
  <c r="P119" i="5"/>
  <c r="O119" i="5"/>
  <c r="N119" i="5"/>
  <c r="U118" i="5"/>
  <c r="T118" i="5"/>
  <c r="S118" i="5"/>
  <c r="R118" i="5"/>
  <c r="Q118" i="5"/>
  <c r="P118" i="5"/>
  <c r="O118" i="5"/>
  <c r="N118" i="5"/>
  <c r="U117" i="5"/>
  <c r="T117" i="5"/>
  <c r="S117" i="5"/>
  <c r="R117" i="5"/>
  <c r="Q117" i="5"/>
  <c r="P117" i="5"/>
  <c r="O117" i="5"/>
  <c r="N117" i="5"/>
  <c r="U116" i="5"/>
  <c r="T116" i="5"/>
  <c r="S116" i="5"/>
  <c r="R116" i="5"/>
  <c r="Q116" i="5"/>
  <c r="P116" i="5"/>
  <c r="O116" i="5"/>
  <c r="N116" i="5"/>
  <c r="U115" i="5"/>
  <c r="T115" i="5"/>
  <c r="S115" i="5"/>
  <c r="R115" i="5"/>
  <c r="Q115" i="5"/>
  <c r="P115" i="5"/>
  <c r="O115" i="5"/>
  <c r="N115" i="5"/>
  <c r="U114" i="5"/>
  <c r="T114" i="5"/>
  <c r="S114" i="5"/>
  <c r="R114" i="5"/>
  <c r="Q114" i="5"/>
  <c r="P114" i="5"/>
  <c r="O114" i="5"/>
  <c r="N114" i="5"/>
  <c r="U113" i="5"/>
  <c r="T113" i="5"/>
  <c r="S113" i="5"/>
  <c r="R113" i="5"/>
  <c r="Q113" i="5"/>
  <c r="P113" i="5"/>
  <c r="O113" i="5"/>
  <c r="N113" i="5"/>
  <c r="AF30" i="5"/>
  <c r="AD30" i="5"/>
  <c r="Z30" i="5"/>
  <c r="U112" i="5"/>
  <c r="T112" i="5"/>
  <c r="S112" i="5"/>
  <c r="R112" i="5"/>
  <c r="Q112" i="5"/>
  <c r="P112" i="5"/>
  <c r="O112" i="5"/>
  <c r="N112" i="5"/>
  <c r="U111" i="5"/>
  <c r="T111" i="5"/>
  <c r="S111" i="5"/>
  <c r="R111" i="5"/>
  <c r="Q111" i="5"/>
  <c r="P111" i="5"/>
  <c r="O111" i="5"/>
  <c r="N111" i="5"/>
  <c r="U110" i="5"/>
  <c r="T110" i="5"/>
  <c r="S110" i="5"/>
  <c r="R110" i="5"/>
  <c r="Q110" i="5"/>
  <c r="P110" i="5"/>
  <c r="O110" i="5"/>
  <c r="N110" i="5"/>
  <c r="U109" i="5"/>
  <c r="T109" i="5"/>
  <c r="S109" i="5"/>
  <c r="R109" i="5"/>
  <c r="Q109" i="5"/>
  <c r="P109" i="5"/>
  <c r="O109" i="5"/>
  <c r="N109" i="5"/>
  <c r="AF29" i="5"/>
  <c r="AD29" i="5"/>
  <c r="U108" i="5"/>
  <c r="T108" i="5"/>
  <c r="S108" i="5"/>
  <c r="R108" i="5"/>
  <c r="Q108" i="5"/>
  <c r="P108" i="5"/>
  <c r="O108" i="5"/>
  <c r="N108" i="5"/>
  <c r="U107" i="5"/>
  <c r="T107" i="5"/>
  <c r="S107" i="5"/>
  <c r="R107" i="5"/>
  <c r="Q107" i="5"/>
  <c r="P107" i="5"/>
  <c r="O107" i="5"/>
  <c r="N107" i="5"/>
  <c r="U106" i="5"/>
  <c r="T106" i="5"/>
  <c r="S106" i="5"/>
  <c r="R106" i="5"/>
  <c r="Q106" i="5"/>
  <c r="P106" i="5"/>
  <c r="O106" i="5"/>
  <c r="N106" i="5"/>
  <c r="U105" i="5"/>
  <c r="T105" i="5"/>
  <c r="S105" i="5"/>
  <c r="R105" i="5"/>
  <c r="Q105" i="5"/>
  <c r="P105" i="5"/>
  <c r="O105" i="5"/>
  <c r="N105" i="5"/>
  <c r="AE27" i="5"/>
  <c r="U104" i="5"/>
  <c r="T104" i="5"/>
  <c r="S104" i="5"/>
  <c r="R104" i="5"/>
  <c r="Q104" i="5"/>
  <c r="P104" i="5"/>
  <c r="O104" i="5"/>
  <c r="N104" i="5"/>
  <c r="U103" i="5"/>
  <c r="T103" i="5"/>
  <c r="S103" i="5"/>
  <c r="R103" i="5"/>
  <c r="Q103" i="5"/>
  <c r="P103" i="5"/>
  <c r="O103" i="5"/>
  <c r="N103" i="5"/>
  <c r="U102" i="5"/>
  <c r="T102" i="5"/>
  <c r="S102" i="5"/>
  <c r="R102" i="5"/>
  <c r="Q102" i="5"/>
  <c r="P102" i="5"/>
  <c r="O102" i="5"/>
  <c r="N102" i="5"/>
  <c r="U101" i="5"/>
  <c r="T101" i="5"/>
  <c r="S101" i="5"/>
  <c r="R101" i="5"/>
  <c r="Q101" i="5"/>
  <c r="P101" i="5"/>
  <c r="O101" i="5"/>
  <c r="N101" i="5"/>
  <c r="U100" i="5"/>
  <c r="T100" i="5"/>
  <c r="S100" i="5"/>
  <c r="R100" i="5"/>
  <c r="Q100" i="5"/>
  <c r="P100" i="5"/>
  <c r="O100" i="5"/>
  <c r="N100" i="5"/>
  <c r="U99" i="5"/>
  <c r="T99" i="5"/>
  <c r="T98" i="5" s="1"/>
  <c r="S99" i="5"/>
  <c r="R99" i="5"/>
  <c r="Q99" i="5"/>
  <c r="P99" i="5"/>
  <c r="P98" i="5" s="1"/>
  <c r="O99" i="5"/>
  <c r="N99" i="5"/>
  <c r="N98" i="5" s="1"/>
  <c r="Q98" i="5"/>
  <c r="U94" i="5"/>
  <c r="T94" i="5"/>
  <c r="S94" i="5"/>
  <c r="R94" i="5"/>
  <c r="Q94" i="5"/>
  <c r="P94" i="5"/>
  <c r="O94" i="5"/>
  <c r="N94" i="5"/>
  <c r="U93" i="5"/>
  <c r="T93" i="5"/>
  <c r="S93" i="5"/>
  <c r="R93" i="5"/>
  <c r="Q93" i="5"/>
  <c r="P93" i="5"/>
  <c r="O93" i="5"/>
  <c r="N93" i="5"/>
  <c r="U92" i="5"/>
  <c r="T92" i="5"/>
  <c r="S92" i="5"/>
  <c r="R92" i="5"/>
  <c r="Q92" i="5"/>
  <c r="P92" i="5"/>
  <c r="O92" i="5"/>
  <c r="N92" i="5"/>
  <c r="U91" i="5"/>
  <c r="T91" i="5"/>
  <c r="S91" i="5"/>
  <c r="R91" i="5"/>
  <c r="Q91" i="5"/>
  <c r="P91" i="5"/>
  <c r="O91" i="5"/>
  <c r="N91" i="5"/>
  <c r="U90" i="5"/>
  <c r="T90" i="5"/>
  <c r="S90" i="5"/>
  <c r="R90" i="5"/>
  <c r="Q90" i="5"/>
  <c r="P90" i="5"/>
  <c r="O90" i="5"/>
  <c r="N90" i="5"/>
  <c r="U89" i="5"/>
  <c r="T89" i="5"/>
  <c r="S89" i="5"/>
  <c r="R89" i="5"/>
  <c r="Q89" i="5"/>
  <c r="P89" i="5"/>
  <c r="O89" i="5"/>
  <c r="N89" i="5"/>
  <c r="U88" i="5"/>
  <c r="T88" i="5"/>
  <c r="S88" i="5"/>
  <c r="R88" i="5"/>
  <c r="Q88" i="5"/>
  <c r="P88" i="5"/>
  <c r="O88" i="5"/>
  <c r="N88" i="5"/>
  <c r="U87" i="5"/>
  <c r="T87" i="5"/>
  <c r="S87" i="5"/>
  <c r="R87" i="5"/>
  <c r="Q87" i="5"/>
  <c r="P87" i="5"/>
  <c r="O87" i="5"/>
  <c r="N87" i="5"/>
  <c r="U86" i="5"/>
  <c r="T86" i="5"/>
  <c r="S86" i="5"/>
  <c r="R86" i="5"/>
  <c r="Q86" i="5"/>
  <c r="P86" i="5"/>
  <c r="O86" i="5"/>
  <c r="N86" i="5"/>
  <c r="AD24" i="5"/>
  <c r="AH85" i="5"/>
  <c r="AI85" i="5" s="1"/>
  <c r="AJ85" i="5" s="1"/>
  <c r="U85" i="5"/>
  <c r="T85" i="5"/>
  <c r="S85" i="5"/>
  <c r="R85" i="5"/>
  <c r="Q85" i="5"/>
  <c r="P85" i="5"/>
  <c r="O85" i="5"/>
  <c r="N85" i="5"/>
  <c r="AA23" i="5"/>
  <c r="U84" i="5"/>
  <c r="T84" i="5"/>
  <c r="S84" i="5"/>
  <c r="R84" i="5"/>
  <c r="Q84" i="5"/>
  <c r="P84" i="5"/>
  <c r="O84" i="5"/>
  <c r="N84" i="5"/>
  <c r="U83" i="5"/>
  <c r="T83" i="5"/>
  <c r="S83" i="5"/>
  <c r="R83" i="5"/>
  <c r="Q83" i="5"/>
  <c r="P83" i="5"/>
  <c r="O83" i="5"/>
  <c r="N83" i="5"/>
  <c r="U82" i="5"/>
  <c r="U81" i="5" s="1"/>
  <c r="T82" i="5"/>
  <c r="T81" i="5" s="1"/>
  <c r="S82" i="5"/>
  <c r="R82" i="5"/>
  <c r="R81" i="5" s="1"/>
  <c r="Q82" i="5"/>
  <c r="Q81" i="5" s="1"/>
  <c r="P82" i="5"/>
  <c r="O82" i="5"/>
  <c r="N82" i="5"/>
  <c r="AE21" i="5"/>
  <c r="Y21" i="5"/>
  <c r="S81" i="5"/>
  <c r="P81" i="5"/>
  <c r="O81" i="5"/>
  <c r="N81" i="5"/>
  <c r="U80" i="5"/>
  <c r="T80" i="5"/>
  <c r="S80" i="5"/>
  <c r="R80" i="5"/>
  <c r="Q80" i="5"/>
  <c r="P80" i="5"/>
  <c r="O80" i="5"/>
  <c r="N80" i="5"/>
  <c r="U79" i="5"/>
  <c r="T79" i="5"/>
  <c r="S79" i="5"/>
  <c r="R79" i="5"/>
  <c r="Q79" i="5"/>
  <c r="P79" i="5"/>
  <c r="O79" i="5"/>
  <c r="N79" i="5"/>
  <c r="U78" i="5"/>
  <c r="T78" i="5"/>
  <c r="S78" i="5"/>
  <c r="R78" i="5"/>
  <c r="Q78" i="5"/>
  <c r="P78" i="5"/>
  <c r="O78" i="5"/>
  <c r="N78" i="5"/>
  <c r="U77" i="5"/>
  <c r="T77" i="5"/>
  <c r="S77" i="5"/>
  <c r="R77" i="5"/>
  <c r="Q77" i="5"/>
  <c r="P77" i="5"/>
  <c r="O77" i="5"/>
  <c r="N77" i="5"/>
  <c r="U76" i="5"/>
  <c r="T76" i="5"/>
  <c r="S76" i="5"/>
  <c r="R76" i="5"/>
  <c r="Q76" i="5"/>
  <c r="P76" i="5"/>
  <c r="O76" i="5"/>
  <c r="N76" i="5"/>
  <c r="U75" i="5"/>
  <c r="T75" i="5"/>
  <c r="S75" i="5"/>
  <c r="R75" i="5"/>
  <c r="Q75" i="5"/>
  <c r="P75" i="5"/>
  <c r="O75" i="5"/>
  <c r="N75" i="5"/>
  <c r="U74" i="5"/>
  <c r="T74" i="5"/>
  <c r="S74" i="5"/>
  <c r="R74" i="5"/>
  <c r="Q74" i="5"/>
  <c r="P74" i="5"/>
  <c r="O74" i="5"/>
  <c r="N74" i="5"/>
  <c r="AE18" i="5"/>
  <c r="AA18" i="5"/>
  <c r="U73" i="5"/>
  <c r="T73" i="5"/>
  <c r="S73" i="5"/>
  <c r="R73" i="5"/>
  <c r="Q73" i="5"/>
  <c r="P73" i="5"/>
  <c r="O73" i="5"/>
  <c r="N73" i="5"/>
  <c r="U72" i="5"/>
  <c r="T72" i="5"/>
  <c r="S72" i="5"/>
  <c r="R72" i="5"/>
  <c r="Q72" i="5"/>
  <c r="P72" i="5"/>
  <c r="O72" i="5"/>
  <c r="N72" i="5"/>
  <c r="U71" i="5"/>
  <c r="T71" i="5"/>
  <c r="S71" i="5"/>
  <c r="R71" i="5"/>
  <c r="Q71" i="5"/>
  <c r="P71" i="5"/>
  <c r="O71" i="5"/>
  <c r="N71" i="5"/>
  <c r="U70" i="5"/>
  <c r="T70" i="5"/>
  <c r="S70" i="5"/>
  <c r="R70" i="5"/>
  <c r="Q70" i="5"/>
  <c r="P70" i="5"/>
  <c r="O70" i="5"/>
  <c r="N70" i="5"/>
  <c r="U69" i="5"/>
  <c r="T69" i="5"/>
  <c r="S69" i="5"/>
  <c r="R69" i="5"/>
  <c r="Q69" i="5"/>
  <c r="P69" i="5"/>
  <c r="O69" i="5"/>
  <c r="N69" i="5"/>
  <c r="U68" i="5"/>
  <c r="T68" i="5"/>
  <c r="S68" i="5"/>
  <c r="R68" i="5"/>
  <c r="Q68" i="5"/>
  <c r="P68" i="5"/>
  <c r="O68" i="5"/>
  <c r="N68" i="5"/>
  <c r="U67" i="5"/>
  <c r="T67" i="5"/>
  <c r="S67" i="5"/>
  <c r="R67" i="5"/>
  <c r="Q67" i="5"/>
  <c r="P67" i="5"/>
  <c r="O67" i="5"/>
  <c r="N67" i="5"/>
  <c r="U66" i="5"/>
  <c r="T66" i="5"/>
  <c r="S66" i="5"/>
  <c r="R66" i="5"/>
  <c r="Q66" i="5"/>
  <c r="P66" i="5"/>
  <c r="O66" i="5"/>
  <c r="N66" i="5"/>
  <c r="U65" i="5"/>
  <c r="T65" i="5"/>
  <c r="S65" i="5"/>
  <c r="R65" i="5"/>
  <c r="Q65" i="5"/>
  <c r="P65" i="5"/>
  <c r="O65" i="5"/>
  <c r="N65" i="5"/>
  <c r="U64" i="5"/>
  <c r="T64" i="5"/>
  <c r="S64" i="5"/>
  <c r="R64" i="5"/>
  <c r="Q64" i="5"/>
  <c r="P64" i="5"/>
  <c r="O64" i="5"/>
  <c r="N64" i="5"/>
  <c r="U63" i="5"/>
  <c r="T63" i="5"/>
  <c r="S63" i="5"/>
  <c r="R63" i="5"/>
  <c r="Q63" i="5"/>
  <c r="P63" i="5"/>
  <c r="O63" i="5"/>
  <c r="N63" i="5"/>
  <c r="U62" i="5"/>
  <c r="T62" i="5"/>
  <c r="S62" i="5"/>
  <c r="R62" i="5"/>
  <c r="Q62" i="5"/>
  <c r="P62" i="5"/>
  <c r="O62" i="5"/>
  <c r="N62" i="5"/>
  <c r="AE16" i="5"/>
  <c r="U61" i="5"/>
  <c r="T61" i="5"/>
  <c r="S61" i="5"/>
  <c r="R61" i="5"/>
  <c r="Q61" i="5"/>
  <c r="P61" i="5"/>
  <c r="O61" i="5"/>
  <c r="N61" i="5"/>
  <c r="U60" i="5"/>
  <c r="T60" i="5"/>
  <c r="S60" i="5"/>
  <c r="R60" i="5"/>
  <c r="Q60" i="5"/>
  <c r="P60" i="5"/>
  <c r="O60" i="5"/>
  <c r="N60" i="5"/>
  <c r="U59" i="5"/>
  <c r="U58" i="5" s="1"/>
  <c r="T59" i="5"/>
  <c r="S59" i="5"/>
  <c r="S58" i="5" s="1"/>
  <c r="R59" i="5"/>
  <c r="R58" i="5" s="1"/>
  <c r="Q59" i="5"/>
  <c r="P59" i="5"/>
  <c r="O59" i="5"/>
  <c r="N59" i="5"/>
  <c r="B58" i="5"/>
  <c r="T58" i="5"/>
  <c r="Q58" i="5"/>
  <c r="P58" i="5"/>
  <c r="O58" i="5"/>
  <c r="N58" i="5"/>
  <c r="U54" i="5"/>
  <c r="T54" i="5"/>
  <c r="S54" i="5"/>
  <c r="R54" i="5"/>
  <c r="Q54" i="5"/>
  <c r="P54" i="5"/>
  <c r="O54" i="5"/>
  <c r="N54" i="5"/>
  <c r="U53" i="5"/>
  <c r="T53" i="5"/>
  <c r="S53" i="5"/>
  <c r="R53" i="5"/>
  <c r="Q53" i="5"/>
  <c r="P53" i="5"/>
  <c r="O53" i="5"/>
  <c r="N53" i="5"/>
  <c r="U52" i="5"/>
  <c r="T52" i="5"/>
  <c r="S52" i="5"/>
  <c r="R52" i="5"/>
  <c r="Q52" i="5"/>
  <c r="P52" i="5"/>
  <c r="O52" i="5"/>
  <c r="N52" i="5"/>
  <c r="AD8" i="5"/>
  <c r="Z8" i="5"/>
  <c r="U51" i="5"/>
  <c r="T51" i="5"/>
  <c r="S51" i="5"/>
  <c r="R51" i="5"/>
  <c r="Q51" i="5"/>
  <c r="P51" i="5"/>
  <c r="O51" i="5"/>
  <c r="N51" i="5"/>
  <c r="U50" i="5"/>
  <c r="T50" i="5"/>
  <c r="S50" i="5"/>
  <c r="R50" i="5"/>
  <c r="Q50" i="5"/>
  <c r="P50" i="5"/>
  <c r="O50" i="5"/>
  <c r="N50" i="5"/>
  <c r="U49" i="5"/>
  <c r="T49" i="5"/>
  <c r="S49" i="5"/>
  <c r="R49" i="5"/>
  <c r="Q49" i="5"/>
  <c r="P49" i="5"/>
  <c r="O49" i="5"/>
  <c r="N49" i="5"/>
  <c r="BJ48" i="5"/>
  <c r="BI48" i="5"/>
  <c r="BH48" i="5"/>
  <c r="BG48" i="5"/>
  <c r="BF48" i="5"/>
  <c r="BE48" i="5"/>
  <c r="BD48" i="5"/>
  <c r="BC48" i="5"/>
  <c r="BB48" i="5"/>
  <c r="BB97" i="5" s="1"/>
  <c r="BC97" i="5" s="1"/>
  <c r="BD97" i="5" s="1"/>
  <c r="AZ48" i="5"/>
  <c r="AY48" i="5"/>
  <c r="AX48" i="5"/>
  <c r="AW48" i="5"/>
  <c r="AV48" i="5"/>
  <c r="AU48" i="5"/>
  <c r="AT48" i="5"/>
  <c r="AS48" i="5"/>
  <c r="AR48" i="5"/>
  <c r="AR97" i="5" s="1"/>
  <c r="AP48" i="5"/>
  <c r="AO48" i="5"/>
  <c r="AN48" i="5"/>
  <c r="AM48" i="5"/>
  <c r="AL48" i="5"/>
  <c r="AJ48" i="5"/>
  <c r="AI48" i="5"/>
  <c r="AH48" i="5"/>
  <c r="AH97" i="5" s="1"/>
  <c r="AF48" i="5"/>
  <c r="AE48" i="5"/>
  <c r="AC48" i="5"/>
  <c r="AB48" i="5"/>
  <c r="AA48" i="5"/>
  <c r="Z48" i="5"/>
  <c r="Y48" i="5"/>
  <c r="X48" i="5"/>
  <c r="X97" i="5" s="1"/>
  <c r="Y97" i="5" s="1"/>
  <c r="Z97" i="5" s="1"/>
  <c r="AA97" i="5" s="1"/>
  <c r="AB97" i="5" s="1"/>
  <c r="AC97" i="5" s="1"/>
  <c r="U48" i="5"/>
  <c r="T48" i="5"/>
  <c r="S48" i="5"/>
  <c r="R48" i="5"/>
  <c r="Q48" i="5"/>
  <c r="P48" i="5"/>
  <c r="O48" i="5"/>
  <c r="N48" i="5"/>
  <c r="BJ47" i="5"/>
  <c r="BI47" i="5"/>
  <c r="BH47" i="5"/>
  <c r="BG47" i="5"/>
  <c r="BF47" i="5"/>
  <c r="BE47" i="5"/>
  <c r="BD47" i="5"/>
  <c r="BC47" i="5"/>
  <c r="BB47" i="5"/>
  <c r="BB96" i="5" s="1"/>
  <c r="AZ47" i="5"/>
  <c r="AY47" i="5"/>
  <c r="AX47" i="5"/>
  <c r="AW47" i="5"/>
  <c r="AV47" i="5"/>
  <c r="AU47" i="5"/>
  <c r="AT47" i="5"/>
  <c r="AS47" i="5"/>
  <c r="AR47" i="5"/>
  <c r="AR96" i="5" s="1"/>
  <c r="AS96" i="5" s="1"/>
  <c r="AT96" i="5" s="1"/>
  <c r="AP47" i="5"/>
  <c r="AO47" i="5"/>
  <c r="AN47" i="5"/>
  <c r="AM47" i="5"/>
  <c r="AL47" i="5"/>
  <c r="AK47" i="5"/>
  <c r="AJ47" i="5"/>
  <c r="AI47" i="5"/>
  <c r="AH47" i="5"/>
  <c r="AH96" i="5" s="1"/>
  <c r="AI96" i="5" s="1"/>
  <c r="AJ96" i="5" s="1"/>
  <c r="AF47" i="5"/>
  <c r="AE47" i="5"/>
  <c r="AD47" i="5"/>
  <c r="AB47" i="5"/>
  <c r="AA47" i="5"/>
  <c r="Z47" i="5"/>
  <c r="Y47" i="5"/>
  <c r="X47" i="5"/>
  <c r="X96" i="5" s="1"/>
  <c r="U47" i="5"/>
  <c r="T47" i="5"/>
  <c r="S47" i="5"/>
  <c r="R47" i="5"/>
  <c r="Q47" i="5"/>
  <c r="P47" i="5"/>
  <c r="O47" i="5"/>
  <c r="N47" i="5"/>
  <c r="BJ46" i="5"/>
  <c r="BI46" i="5"/>
  <c r="BH46" i="5"/>
  <c r="BG46" i="5"/>
  <c r="BF46" i="5"/>
  <c r="BE46" i="5"/>
  <c r="BD46" i="5"/>
  <c r="BC46" i="5"/>
  <c r="BB46" i="5"/>
  <c r="BB95" i="5" s="1"/>
  <c r="AZ46" i="5"/>
  <c r="AY46" i="5"/>
  <c r="AX46" i="5"/>
  <c r="AW46" i="5"/>
  <c r="AV46" i="5"/>
  <c r="AU46" i="5"/>
  <c r="AT46" i="5"/>
  <c r="AS46" i="5"/>
  <c r="AR46" i="5"/>
  <c r="AR95" i="5" s="1"/>
  <c r="AP46" i="5"/>
  <c r="AO46" i="5"/>
  <c r="AN46" i="5"/>
  <c r="AM46" i="5"/>
  <c r="AL46" i="5"/>
  <c r="AK46" i="5"/>
  <c r="AJ46" i="5"/>
  <c r="AI46" i="5"/>
  <c r="AH46" i="5"/>
  <c r="AH95" i="5" s="1"/>
  <c r="AI95" i="5" s="1"/>
  <c r="AJ95" i="5" s="1"/>
  <c r="AE46" i="5"/>
  <c r="AD46" i="5"/>
  <c r="AC46" i="5"/>
  <c r="AB46" i="5"/>
  <c r="AA46" i="5"/>
  <c r="Y46" i="5"/>
  <c r="X46" i="5"/>
  <c r="X95" i="5" s="1"/>
  <c r="U46" i="5"/>
  <c r="T46" i="5"/>
  <c r="S46" i="5"/>
  <c r="R46" i="5"/>
  <c r="Q46" i="5"/>
  <c r="P46" i="5"/>
  <c r="O46" i="5"/>
  <c r="N46" i="5"/>
  <c r="BJ45" i="5"/>
  <c r="BI45" i="5"/>
  <c r="BH45" i="5"/>
  <c r="BG45" i="5"/>
  <c r="BF45" i="5"/>
  <c r="BE45" i="5"/>
  <c r="BD45" i="5"/>
  <c r="BC45" i="5"/>
  <c r="BB45" i="5"/>
  <c r="BB94" i="5" s="1"/>
  <c r="BC94" i="5" s="1"/>
  <c r="BD94" i="5" s="1"/>
  <c r="AZ45" i="5"/>
  <c r="AY45" i="5"/>
  <c r="AX45" i="5"/>
  <c r="AW45" i="5"/>
  <c r="AV45" i="5"/>
  <c r="AU45" i="5"/>
  <c r="AT45" i="5"/>
  <c r="AS45" i="5"/>
  <c r="AR45" i="5"/>
  <c r="AR94" i="5" s="1"/>
  <c r="AS94" i="5" s="1"/>
  <c r="AT94" i="5" s="1"/>
  <c r="AP45" i="5"/>
  <c r="AO45" i="5"/>
  <c r="AN45" i="5"/>
  <c r="AM45" i="5"/>
  <c r="AL45" i="5"/>
  <c r="AJ45" i="5"/>
  <c r="AI45" i="5"/>
  <c r="AH45" i="5"/>
  <c r="AH94" i="5" s="1"/>
  <c r="AF45" i="5"/>
  <c r="AE45" i="5"/>
  <c r="AC45" i="5"/>
  <c r="AB45" i="5"/>
  <c r="AA45" i="5"/>
  <c r="Z45" i="5"/>
  <c r="Y45" i="5"/>
  <c r="X45" i="5"/>
  <c r="X94" i="5" s="1"/>
  <c r="Y94" i="5" s="1"/>
  <c r="Z94" i="5" s="1"/>
  <c r="U45" i="5"/>
  <c r="T45" i="5"/>
  <c r="S45" i="5"/>
  <c r="R45" i="5"/>
  <c r="Q45" i="5"/>
  <c r="P45" i="5"/>
  <c r="O45" i="5"/>
  <c r="N45" i="5"/>
  <c r="BJ44" i="5"/>
  <c r="BI44" i="5"/>
  <c r="BH44" i="5"/>
  <c r="BG44" i="5"/>
  <c r="BF44" i="5"/>
  <c r="BE44" i="5"/>
  <c r="BD44" i="5"/>
  <c r="BC44" i="5"/>
  <c r="BB44" i="5"/>
  <c r="BB93" i="5" s="1"/>
  <c r="AZ44" i="5"/>
  <c r="AY44" i="5"/>
  <c r="AX44" i="5"/>
  <c r="AW44" i="5"/>
  <c r="AV44" i="5"/>
  <c r="AU44" i="5"/>
  <c r="AT44" i="5"/>
  <c r="AS44" i="5"/>
  <c r="AR44" i="5"/>
  <c r="AR93" i="5" s="1"/>
  <c r="AS93" i="5" s="1"/>
  <c r="AP44" i="5"/>
  <c r="AO44" i="5"/>
  <c r="AN44" i="5"/>
  <c r="AM44" i="5"/>
  <c r="AL44" i="5"/>
  <c r="AJ44" i="5"/>
  <c r="AI44" i="5"/>
  <c r="AH44" i="5"/>
  <c r="AH93" i="5" s="1"/>
  <c r="AF44" i="5"/>
  <c r="AE44" i="5"/>
  <c r="AC44" i="5"/>
  <c r="AB44" i="5"/>
  <c r="AA44" i="5"/>
  <c r="Y44" i="5"/>
  <c r="X44" i="5"/>
  <c r="X93" i="5" s="1"/>
  <c r="U44" i="5"/>
  <c r="T44" i="5"/>
  <c r="S44" i="5"/>
  <c r="R44" i="5"/>
  <c r="Q44" i="5"/>
  <c r="P44" i="5"/>
  <c r="O44" i="5"/>
  <c r="N44" i="5"/>
  <c r="BJ43" i="5"/>
  <c r="BI43" i="5"/>
  <c r="BH43" i="5"/>
  <c r="BG43" i="5"/>
  <c r="BF43" i="5"/>
  <c r="BE43" i="5"/>
  <c r="BD43" i="5"/>
  <c r="BC43" i="5"/>
  <c r="BB43" i="5"/>
  <c r="BB92" i="5" s="1"/>
  <c r="AZ43" i="5"/>
  <c r="AY43" i="5"/>
  <c r="AX43" i="5"/>
  <c r="AW43" i="5"/>
  <c r="AV43" i="5"/>
  <c r="AU43" i="5"/>
  <c r="AT43" i="5"/>
  <c r="AS43" i="5"/>
  <c r="AR43" i="5"/>
  <c r="AR92" i="5" s="1"/>
  <c r="AP43" i="5"/>
  <c r="AN43" i="5"/>
  <c r="AM43" i="5"/>
  <c r="AL43" i="5"/>
  <c r="AK43" i="5"/>
  <c r="AJ43" i="5"/>
  <c r="AI43" i="5"/>
  <c r="AH43" i="5"/>
  <c r="AH92" i="5" s="1"/>
  <c r="AF43" i="5"/>
  <c r="AE43" i="5"/>
  <c r="AD43" i="5"/>
  <c r="AB43" i="5"/>
  <c r="AA43" i="5"/>
  <c r="Z43" i="5"/>
  <c r="Y43" i="5"/>
  <c r="X43" i="5"/>
  <c r="X92" i="5" s="1"/>
  <c r="Y92" i="5" s="1"/>
  <c r="Z92" i="5" s="1"/>
  <c r="U43" i="5"/>
  <c r="T43" i="5"/>
  <c r="S43" i="5"/>
  <c r="R43" i="5"/>
  <c r="Q43" i="5"/>
  <c r="P43" i="5"/>
  <c r="O43" i="5"/>
  <c r="N43" i="5"/>
  <c r="BJ42" i="5"/>
  <c r="BI42" i="5"/>
  <c r="BH42" i="5"/>
  <c r="BG42" i="5"/>
  <c r="BF42" i="5"/>
  <c r="BE42" i="5"/>
  <c r="BD42" i="5"/>
  <c r="BC42" i="5"/>
  <c r="BB42" i="5"/>
  <c r="BB91" i="5" s="1"/>
  <c r="BC91" i="5" s="1"/>
  <c r="AZ42" i="5"/>
  <c r="AY42" i="5"/>
  <c r="AX42" i="5"/>
  <c r="AW42" i="5"/>
  <c r="AV42" i="5"/>
  <c r="AU42" i="5"/>
  <c r="AT42" i="5"/>
  <c r="AS42" i="5"/>
  <c r="AR42" i="5"/>
  <c r="AR91" i="5" s="1"/>
  <c r="AP42" i="5"/>
  <c r="AN42" i="5"/>
  <c r="AM42" i="5"/>
  <c r="AL42" i="5"/>
  <c r="AK42" i="5"/>
  <c r="AJ42" i="5"/>
  <c r="AI42" i="5"/>
  <c r="AH42" i="5"/>
  <c r="AH91" i="5" s="1"/>
  <c r="AF42" i="5"/>
  <c r="AE42" i="5"/>
  <c r="AD42" i="5"/>
  <c r="AC42" i="5"/>
  <c r="AB42" i="5"/>
  <c r="AA42" i="5"/>
  <c r="Z42" i="5"/>
  <c r="Y42" i="5"/>
  <c r="X42" i="5"/>
  <c r="X91" i="5" s="1"/>
  <c r="U42" i="5"/>
  <c r="T42" i="5"/>
  <c r="S42" i="5"/>
  <c r="R42" i="5"/>
  <c r="Q42" i="5"/>
  <c r="P42" i="5"/>
  <c r="O42" i="5"/>
  <c r="N42" i="5"/>
  <c r="BJ41" i="5"/>
  <c r="BI41" i="5"/>
  <c r="BH41" i="5"/>
  <c r="BG41" i="5"/>
  <c r="BF41" i="5"/>
  <c r="BE41" i="5"/>
  <c r="BD41" i="5"/>
  <c r="BC41" i="5"/>
  <c r="BB41" i="5"/>
  <c r="BB90" i="5" s="1"/>
  <c r="AZ41" i="5"/>
  <c r="AY41" i="5"/>
  <c r="AX41" i="5"/>
  <c r="AW41" i="5"/>
  <c r="AV41" i="5"/>
  <c r="AU41" i="5"/>
  <c r="AT41" i="5"/>
  <c r="AS41" i="5"/>
  <c r="AR41" i="5"/>
  <c r="AR90" i="5" s="1"/>
  <c r="AS90" i="5" s="1"/>
  <c r="AT90" i="5" s="1"/>
  <c r="AU90" i="5" s="1"/>
  <c r="AP41" i="5"/>
  <c r="AO41" i="5"/>
  <c r="AN41" i="5"/>
  <c r="AM41" i="5"/>
  <c r="AL41" i="5"/>
  <c r="AK41" i="5"/>
  <c r="AJ41" i="5"/>
  <c r="AI41" i="5"/>
  <c r="AH41" i="5"/>
  <c r="AH90" i="5" s="1"/>
  <c r="AF41" i="5"/>
  <c r="AE41" i="5"/>
  <c r="AD41" i="5"/>
  <c r="AC41" i="5"/>
  <c r="AB41" i="5"/>
  <c r="AA41" i="5"/>
  <c r="Z41" i="5"/>
  <c r="Y41" i="5"/>
  <c r="X41" i="5"/>
  <c r="X90" i="5" s="1"/>
  <c r="Y90" i="5" s="1"/>
  <c r="U41" i="5"/>
  <c r="T41" i="5"/>
  <c r="S41" i="5"/>
  <c r="R41" i="5"/>
  <c r="Q41" i="5"/>
  <c r="P41" i="5"/>
  <c r="O41" i="5"/>
  <c r="N41" i="5"/>
  <c r="BJ40" i="5"/>
  <c r="BI40" i="5"/>
  <c r="BH40" i="5"/>
  <c r="BG40" i="5"/>
  <c r="BF40" i="5"/>
  <c r="BE40" i="5"/>
  <c r="BD40" i="5"/>
  <c r="BC40" i="5"/>
  <c r="BB40" i="5"/>
  <c r="BB89" i="5" s="1"/>
  <c r="BC89" i="5" s="1"/>
  <c r="AZ40" i="5"/>
  <c r="AY40" i="5"/>
  <c r="AX40" i="5"/>
  <c r="AW40" i="5"/>
  <c r="AV40" i="5"/>
  <c r="AU40" i="5"/>
  <c r="AT40" i="5"/>
  <c r="AS40" i="5"/>
  <c r="AR40" i="5"/>
  <c r="AR89" i="5" s="1"/>
  <c r="AS89" i="5" s="1"/>
  <c r="AT89" i="5" s="1"/>
  <c r="AP40" i="5"/>
  <c r="AO40" i="5"/>
  <c r="AN40" i="5"/>
  <c r="AM40" i="5"/>
  <c r="AL40" i="5"/>
  <c r="AK40" i="5"/>
  <c r="AJ40" i="5"/>
  <c r="AI40" i="5"/>
  <c r="AH40" i="5"/>
  <c r="AH89" i="5" s="1"/>
  <c r="AF40" i="5"/>
  <c r="AE40" i="5"/>
  <c r="AD40" i="5"/>
  <c r="AC40" i="5"/>
  <c r="AB40" i="5"/>
  <c r="AA40" i="5"/>
  <c r="Y40" i="5"/>
  <c r="X40" i="5"/>
  <c r="X89" i="5" s="1"/>
  <c r="U40" i="5"/>
  <c r="T40" i="5"/>
  <c r="S40" i="5"/>
  <c r="R40" i="5"/>
  <c r="Q40" i="5"/>
  <c r="P40" i="5"/>
  <c r="O40" i="5"/>
  <c r="N40" i="5"/>
  <c r="BJ39" i="5"/>
  <c r="BI39" i="5"/>
  <c r="BH39" i="5"/>
  <c r="BG39" i="5"/>
  <c r="BF39" i="5"/>
  <c r="BE39" i="5"/>
  <c r="BD39" i="5"/>
  <c r="BC39" i="5"/>
  <c r="BB39" i="5"/>
  <c r="BB88" i="5" s="1"/>
  <c r="AZ39" i="5"/>
  <c r="AY39" i="5"/>
  <c r="AX39" i="5"/>
  <c r="AW39" i="5"/>
  <c r="AV39" i="5"/>
  <c r="AU39" i="5"/>
  <c r="AT39" i="5"/>
  <c r="AS39" i="5"/>
  <c r="AR39" i="5"/>
  <c r="AR88" i="5" s="1"/>
  <c r="AS88" i="5" s="1"/>
  <c r="AT88" i="5" s="1"/>
  <c r="AP39" i="5"/>
  <c r="AO39" i="5"/>
  <c r="AN39" i="5"/>
  <c r="AM39" i="5"/>
  <c r="AL39" i="5"/>
  <c r="AJ39" i="5"/>
  <c r="AI39" i="5"/>
  <c r="AH39" i="5"/>
  <c r="AH88" i="5" s="1"/>
  <c r="AF39" i="5"/>
  <c r="AE39" i="5"/>
  <c r="AC39" i="5"/>
  <c r="AB39" i="5"/>
  <c r="AA39" i="5"/>
  <c r="Z39" i="5"/>
  <c r="Y39" i="5"/>
  <c r="X39" i="5"/>
  <c r="X88" i="5" s="1"/>
  <c r="U39" i="5"/>
  <c r="T39" i="5"/>
  <c r="S39" i="5"/>
  <c r="R39" i="5"/>
  <c r="Q39" i="5"/>
  <c r="P39" i="5"/>
  <c r="O39" i="5"/>
  <c r="N39" i="5"/>
  <c r="BJ38" i="5"/>
  <c r="BI38" i="5"/>
  <c r="BH38" i="5"/>
  <c r="BG38" i="5"/>
  <c r="BF38" i="5"/>
  <c r="BE38" i="5"/>
  <c r="BD38" i="5"/>
  <c r="BC38" i="5"/>
  <c r="BB38" i="5"/>
  <c r="BB87" i="5" s="1"/>
  <c r="BC87" i="5" s="1"/>
  <c r="AZ38" i="5"/>
  <c r="AY38" i="5"/>
  <c r="AX38" i="5"/>
  <c r="AW38" i="5"/>
  <c r="AV38" i="5"/>
  <c r="AU38" i="5"/>
  <c r="AT38" i="5"/>
  <c r="AS38" i="5"/>
  <c r="AR38" i="5"/>
  <c r="AR87" i="5" s="1"/>
  <c r="AS87" i="5" s="1"/>
  <c r="AT87" i="5" s="1"/>
  <c r="AP38" i="5"/>
  <c r="AO38" i="5"/>
  <c r="AN38" i="5"/>
  <c r="AM38" i="5"/>
  <c r="AL38" i="5"/>
  <c r="AK38" i="5"/>
  <c r="AJ38" i="5"/>
  <c r="AI38" i="5"/>
  <c r="AH38" i="5"/>
  <c r="AH87" i="5" s="1"/>
  <c r="AF38" i="5"/>
  <c r="AE38" i="5"/>
  <c r="AD38" i="5"/>
  <c r="AC38" i="5"/>
  <c r="AB38" i="5"/>
  <c r="Z38" i="5"/>
  <c r="Y38" i="5"/>
  <c r="X38" i="5"/>
  <c r="X87" i="5" s="1"/>
  <c r="U38" i="5"/>
  <c r="T38" i="5"/>
  <c r="S38" i="5"/>
  <c r="R38" i="5"/>
  <c r="Q38" i="5"/>
  <c r="P38" i="5"/>
  <c r="O38" i="5"/>
  <c r="N38" i="5"/>
  <c r="AC13" i="5"/>
  <c r="Y13" i="5"/>
  <c r="BJ37" i="5"/>
  <c r="BI37" i="5"/>
  <c r="BH37" i="5"/>
  <c r="BG37" i="5"/>
  <c r="BF37" i="5"/>
  <c r="BE37" i="5"/>
  <c r="BD37" i="5"/>
  <c r="BC37" i="5"/>
  <c r="BB37" i="5"/>
  <c r="BB86" i="5" s="1"/>
  <c r="AZ37" i="5"/>
  <c r="AY37" i="5"/>
  <c r="AX37" i="5"/>
  <c r="AW37" i="5"/>
  <c r="AV37" i="5"/>
  <c r="AU37" i="5"/>
  <c r="AT37" i="5"/>
  <c r="AS37" i="5"/>
  <c r="AR37" i="5"/>
  <c r="AR86" i="5" s="1"/>
  <c r="AP37" i="5"/>
  <c r="AO37" i="5"/>
  <c r="AN37" i="5"/>
  <c r="AM37" i="5"/>
  <c r="AL37" i="5"/>
  <c r="AK37" i="5"/>
  <c r="AJ37" i="5"/>
  <c r="AI37" i="5"/>
  <c r="AH37" i="5"/>
  <c r="AH86" i="5" s="1"/>
  <c r="AI86" i="5" s="1"/>
  <c r="AJ86" i="5" s="1"/>
  <c r="AF37" i="5"/>
  <c r="AE37" i="5"/>
  <c r="AD37" i="5"/>
  <c r="AC37" i="5"/>
  <c r="AA37" i="5"/>
  <c r="Z37" i="5"/>
  <c r="Y37" i="5"/>
  <c r="X37" i="5"/>
  <c r="X86" i="5" s="1"/>
  <c r="U37" i="5"/>
  <c r="T37" i="5"/>
  <c r="S37" i="5"/>
  <c r="R37" i="5"/>
  <c r="Q37" i="5"/>
  <c r="P37" i="5"/>
  <c r="O37" i="5"/>
  <c r="N37" i="5"/>
  <c r="BF36" i="5"/>
  <c r="AB145" i="5" s="1"/>
  <c r="BE36" i="5"/>
  <c r="AA145" i="5" s="1"/>
  <c r="BB36" i="5"/>
  <c r="X145" i="5" s="1"/>
  <c r="X205" i="5" s="1"/>
  <c r="AV36" i="5"/>
  <c r="AB144" i="5" s="1"/>
  <c r="U36" i="5"/>
  <c r="T36" i="5"/>
  <c r="S36" i="5"/>
  <c r="R36" i="5"/>
  <c r="Q36" i="5"/>
  <c r="P36" i="5"/>
  <c r="O36" i="5"/>
  <c r="N36" i="5"/>
  <c r="BJ35" i="5"/>
  <c r="BI35" i="5"/>
  <c r="BH35" i="5"/>
  <c r="BG35" i="5"/>
  <c r="BF35" i="5"/>
  <c r="BE35" i="5"/>
  <c r="BD35" i="5"/>
  <c r="BC35" i="5"/>
  <c r="BB35" i="5"/>
  <c r="BB84" i="5" s="1"/>
  <c r="BC84" i="5" s="1"/>
  <c r="AZ35" i="5"/>
  <c r="AY35" i="5"/>
  <c r="AX35" i="5"/>
  <c r="AW35" i="5"/>
  <c r="AV35" i="5"/>
  <c r="AU35" i="5"/>
  <c r="AS35" i="5"/>
  <c r="AR35" i="5"/>
  <c r="AR84" i="5" s="1"/>
  <c r="AS84" i="5" s="1"/>
  <c r="AT84" i="5" s="1"/>
  <c r="AP35" i="5"/>
  <c r="AO35" i="5"/>
  <c r="AN35" i="5"/>
  <c r="AM35" i="5"/>
  <c r="AL35" i="5"/>
  <c r="AK35" i="5"/>
  <c r="AJ35" i="5"/>
  <c r="AI35" i="5"/>
  <c r="AH35" i="5"/>
  <c r="AH84" i="5" s="1"/>
  <c r="AI84" i="5" s="1"/>
  <c r="AJ84" i="5" s="1"/>
  <c r="AF35" i="5"/>
  <c r="AC35" i="5"/>
  <c r="AB35" i="5"/>
  <c r="Z35" i="5"/>
  <c r="Y35" i="5"/>
  <c r="X35" i="5"/>
  <c r="X84" i="5" s="1"/>
  <c r="Y84" i="5" s="1"/>
  <c r="U35" i="5"/>
  <c r="T35" i="5"/>
  <c r="S35" i="5"/>
  <c r="R35" i="5"/>
  <c r="Q35" i="5"/>
  <c r="P35" i="5"/>
  <c r="O35" i="5"/>
  <c r="N35" i="5"/>
  <c r="BJ34" i="5"/>
  <c r="BI34" i="5"/>
  <c r="BH34" i="5"/>
  <c r="BG34" i="5"/>
  <c r="BF34" i="5"/>
  <c r="BE34" i="5"/>
  <c r="BD34" i="5"/>
  <c r="BC34" i="5"/>
  <c r="BB34" i="5"/>
  <c r="BB83" i="5" s="1"/>
  <c r="AZ34" i="5"/>
  <c r="AY34" i="5"/>
  <c r="AW34" i="5"/>
  <c r="AV34" i="5"/>
  <c r="AU34" i="5"/>
  <c r="AT34" i="5"/>
  <c r="AS34" i="5"/>
  <c r="AR34" i="5"/>
  <c r="AR83" i="5" s="1"/>
  <c r="AP34" i="5"/>
  <c r="AO34" i="5"/>
  <c r="AN34" i="5"/>
  <c r="AM34" i="5"/>
  <c r="AL34" i="5"/>
  <c r="AK34" i="5"/>
  <c r="AJ34" i="5"/>
  <c r="AI34" i="5"/>
  <c r="AH34" i="5"/>
  <c r="AH83" i="5" s="1"/>
  <c r="AF34" i="5"/>
  <c r="AE34" i="5"/>
  <c r="AD34" i="5"/>
  <c r="AC34" i="5"/>
  <c r="AB34" i="5"/>
  <c r="AA34" i="5"/>
  <c r="Z34" i="5"/>
  <c r="Y34" i="5"/>
  <c r="X34" i="5"/>
  <c r="X83" i="5" s="1"/>
  <c r="U34" i="5"/>
  <c r="T34" i="5"/>
  <c r="S34" i="5"/>
  <c r="R34" i="5"/>
  <c r="Q34" i="5"/>
  <c r="P34" i="5"/>
  <c r="O34" i="5"/>
  <c r="N34" i="5"/>
  <c r="BJ33" i="5"/>
  <c r="AF137" i="5" s="1"/>
  <c r="BI33" i="5"/>
  <c r="AE137" i="5" s="1"/>
  <c r="BF33" i="5"/>
  <c r="AB137" i="5" s="1"/>
  <c r="BE33" i="5"/>
  <c r="AA137" i="5" s="1"/>
  <c r="BC33" i="5"/>
  <c r="Y137" i="5" s="1"/>
  <c r="BB33" i="5"/>
  <c r="BB82" i="5" s="1"/>
  <c r="AU33" i="5"/>
  <c r="AA136" i="5" s="1"/>
  <c r="AP33" i="5"/>
  <c r="AF135" i="5" s="1"/>
  <c r="AO33" i="5"/>
  <c r="AE135" i="5" s="1"/>
  <c r="AN33" i="5"/>
  <c r="AD135" i="5" s="1"/>
  <c r="AK33" i="5"/>
  <c r="AA135" i="5" s="1"/>
  <c r="AJ33" i="5"/>
  <c r="Z135" i="5" s="1"/>
  <c r="U33" i="5"/>
  <c r="T33" i="5"/>
  <c r="S33" i="5"/>
  <c r="R33" i="5"/>
  <c r="Q33" i="5"/>
  <c r="P33" i="5"/>
  <c r="O33" i="5"/>
  <c r="N33" i="5"/>
  <c r="BJ32" i="5"/>
  <c r="BI32" i="5"/>
  <c r="BH32" i="5"/>
  <c r="BG32" i="5"/>
  <c r="BF32" i="5"/>
  <c r="BE32" i="5"/>
  <c r="BD32" i="5"/>
  <c r="BC32" i="5"/>
  <c r="BB32" i="5"/>
  <c r="BB81" i="5" s="1"/>
  <c r="AZ32" i="5"/>
  <c r="AY32" i="5"/>
  <c r="AX32" i="5"/>
  <c r="AW32" i="5"/>
  <c r="AV32" i="5"/>
  <c r="AU32" i="5"/>
  <c r="AT32" i="5"/>
  <c r="AS32" i="5"/>
  <c r="AR32" i="5"/>
  <c r="AR81" i="5" s="1"/>
  <c r="AP32" i="5"/>
  <c r="AO32" i="5"/>
  <c r="AN32" i="5"/>
  <c r="AM32" i="5"/>
  <c r="AL32" i="5"/>
  <c r="AK32" i="5"/>
  <c r="AJ32" i="5"/>
  <c r="AI32" i="5"/>
  <c r="AH32" i="5"/>
  <c r="AH81" i="5" s="1"/>
  <c r="AF32" i="5"/>
  <c r="AE32" i="5"/>
  <c r="AD32" i="5"/>
  <c r="AC32" i="5"/>
  <c r="AB32" i="5"/>
  <c r="AA32" i="5"/>
  <c r="Z32" i="5"/>
  <c r="Y32" i="5"/>
  <c r="X32" i="5"/>
  <c r="X81" i="5" s="1"/>
  <c r="U32" i="5"/>
  <c r="T32" i="5"/>
  <c r="S32" i="5"/>
  <c r="R32" i="5"/>
  <c r="Q32" i="5"/>
  <c r="P32" i="5"/>
  <c r="O32" i="5"/>
  <c r="N32" i="5"/>
  <c r="BJ31" i="5"/>
  <c r="BI31" i="5"/>
  <c r="BH31" i="5"/>
  <c r="BG31" i="5"/>
  <c r="BF31" i="5"/>
  <c r="BE31" i="5"/>
  <c r="BD31" i="5"/>
  <c r="BC31" i="5"/>
  <c r="BB31" i="5"/>
  <c r="BB80" i="5" s="1"/>
  <c r="AZ31" i="5"/>
  <c r="AX31" i="5"/>
  <c r="AW31" i="5"/>
  <c r="AV31" i="5"/>
  <c r="AU31" i="5"/>
  <c r="AT31" i="5"/>
  <c r="AS31" i="5"/>
  <c r="AR31" i="5"/>
  <c r="AR80" i="5" s="1"/>
  <c r="AP31" i="5"/>
  <c r="AO31" i="5"/>
  <c r="AN31" i="5"/>
  <c r="AM31" i="5"/>
  <c r="AL31" i="5"/>
  <c r="AK31" i="5"/>
  <c r="AJ31" i="5"/>
  <c r="AI31" i="5"/>
  <c r="AH31" i="5"/>
  <c r="AH80" i="5" s="1"/>
  <c r="AF31" i="5"/>
  <c r="AD31" i="5"/>
  <c r="AB31" i="5"/>
  <c r="Z31" i="5"/>
  <c r="Y31" i="5"/>
  <c r="X31" i="5"/>
  <c r="X80" i="5" s="1"/>
  <c r="U31" i="5"/>
  <c r="T31" i="5"/>
  <c r="S31" i="5"/>
  <c r="R31" i="5"/>
  <c r="Q31" i="5"/>
  <c r="P31" i="5"/>
  <c r="O31" i="5"/>
  <c r="N31" i="5"/>
  <c r="BJ30" i="5"/>
  <c r="BI30" i="5"/>
  <c r="BH30" i="5"/>
  <c r="BG30" i="5"/>
  <c r="BF30" i="5"/>
  <c r="BE30" i="5"/>
  <c r="BD30" i="5"/>
  <c r="BC30" i="5"/>
  <c r="BB30" i="5"/>
  <c r="BB79" i="5" s="1"/>
  <c r="AZ30" i="5"/>
  <c r="AX30" i="5"/>
  <c r="AW30" i="5"/>
  <c r="AV30" i="5"/>
  <c r="AU30" i="5"/>
  <c r="AT30" i="5"/>
  <c r="AS30" i="5"/>
  <c r="AR30" i="5"/>
  <c r="AR79" i="5" s="1"/>
  <c r="AP30" i="5"/>
  <c r="AO30" i="5"/>
  <c r="AN30" i="5"/>
  <c r="AL30" i="5"/>
  <c r="AK30" i="5"/>
  <c r="AJ30" i="5"/>
  <c r="AI30" i="5"/>
  <c r="AH30" i="5"/>
  <c r="AH79" i="5" s="1"/>
  <c r="AE30" i="5"/>
  <c r="AC30" i="5"/>
  <c r="AB30" i="5"/>
  <c r="AA30" i="5"/>
  <c r="Y30" i="5"/>
  <c r="X30" i="5"/>
  <c r="X79" i="5" s="1"/>
  <c r="U30" i="5"/>
  <c r="T30" i="5"/>
  <c r="S30" i="5"/>
  <c r="R30" i="5"/>
  <c r="Q30" i="5"/>
  <c r="P30" i="5"/>
  <c r="O30" i="5"/>
  <c r="N30" i="5"/>
  <c r="AD12" i="5"/>
  <c r="AB12" i="5"/>
  <c r="Z12" i="5"/>
  <c r="BJ29" i="5"/>
  <c r="BI29" i="5"/>
  <c r="BH29" i="5"/>
  <c r="BG29" i="5"/>
  <c r="BF29" i="5"/>
  <c r="BE29" i="5"/>
  <c r="BD29" i="5"/>
  <c r="BC29" i="5"/>
  <c r="BB29" i="5"/>
  <c r="BB78" i="5" s="1"/>
  <c r="BC78" i="5" s="1"/>
  <c r="AZ29" i="5"/>
  <c r="AX29" i="5"/>
  <c r="AW29" i="5"/>
  <c r="AV29" i="5"/>
  <c r="AU29" i="5"/>
  <c r="AT29" i="5"/>
  <c r="AS29" i="5"/>
  <c r="AR29" i="5"/>
  <c r="AR78" i="5" s="1"/>
  <c r="AP29" i="5"/>
  <c r="AO29" i="5"/>
  <c r="AN29" i="5"/>
  <c r="AL29" i="5"/>
  <c r="AK29" i="5"/>
  <c r="AJ29" i="5"/>
  <c r="AI29" i="5"/>
  <c r="AH29" i="5"/>
  <c r="AH78" i="5" s="1"/>
  <c r="AI78" i="5" s="1"/>
  <c r="AE29" i="5"/>
  <c r="AC29" i="5"/>
  <c r="AB29" i="5"/>
  <c r="AA29" i="5"/>
  <c r="Z29" i="5"/>
  <c r="Y29" i="5"/>
  <c r="X29" i="5"/>
  <c r="X78" i="5" s="1"/>
  <c r="U29" i="5"/>
  <c r="T29" i="5"/>
  <c r="S29" i="5"/>
  <c r="R29" i="5"/>
  <c r="Q29" i="5"/>
  <c r="P29" i="5"/>
  <c r="O29" i="5"/>
  <c r="N29" i="5"/>
  <c r="BJ28" i="5"/>
  <c r="BI28" i="5"/>
  <c r="BH28" i="5"/>
  <c r="BG28" i="5"/>
  <c r="BF28" i="5"/>
  <c r="BE28" i="5"/>
  <c r="BD28" i="5"/>
  <c r="BC28" i="5"/>
  <c r="BB28" i="5"/>
  <c r="BB77" i="5" s="1"/>
  <c r="AZ28" i="5"/>
  <c r="AY28" i="5"/>
  <c r="AX28" i="5"/>
  <c r="AW28" i="5"/>
  <c r="AV28" i="5"/>
  <c r="AU28" i="5"/>
  <c r="AT28" i="5"/>
  <c r="AS28" i="5"/>
  <c r="AR28" i="5"/>
  <c r="AR77" i="5" s="1"/>
  <c r="AP28" i="5"/>
  <c r="AO28" i="5"/>
  <c r="AN28" i="5"/>
  <c r="AM28" i="5"/>
  <c r="AL28" i="5"/>
  <c r="AK28" i="5"/>
  <c r="AJ28" i="5"/>
  <c r="AI28" i="5"/>
  <c r="AH28" i="5"/>
  <c r="AH77" i="5" s="1"/>
  <c r="AF28" i="5"/>
  <c r="AE28" i="5"/>
  <c r="AD28" i="5"/>
  <c r="AC28" i="5"/>
  <c r="AB28" i="5"/>
  <c r="AA28" i="5"/>
  <c r="Z28" i="5"/>
  <c r="Y28" i="5"/>
  <c r="X28" i="5"/>
  <c r="X77" i="5" s="1"/>
  <c r="Y77" i="5" s="1"/>
  <c r="U28" i="5"/>
  <c r="T28" i="5"/>
  <c r="S28" i="5"/>
  <c r="R28" i="5"/>
  <c r="Q28" i="5"/>
  <c r="P28" i="5"/>
  <c r="O28" i="5"/>
  <c r="N28" i="5"/>
  <c r="BJ27" i="5"/>
  <c r="BI27" i="5"/>
  <c r="BH27" i="5"/>
  <c r="BG27" i="5"/>
  <c r="BF27" i="5"/>
  <c r="BE27" i="5"/>
  <c r="BD27" i="5"/>
  <c r="BC27" i="5"/>
  <c r="BB27" i="5"/>
  <c r="BB76" i="5" s="1"/>
  <c r="BC76" i="5" s="1"/>
  <c r="BD76" i="5" s="1"/>
  <c r="AZ27" i="5"/>
  <c r="AX27" i="5"/>
  <c r="AW27" i="5"/>
  <c r="AV27" i="5"/>
  <c r="AU27" i="5"/>
  <c r="AT27" i="5"/>
  <c r="AS27" i="5"/>
  <c r="AR27" i="5"/>
  <c r="AR76" i="5" s="1"/>
  <c r="AP27" i="5"/>
  <c r="AO27" i="5"/>
  <c r="AN27" i="5"/>
  <c r="AM27" i="5"/>
  <c r="AL27" i="5"/>
  <c r="AK27" i="5"/>
  <c r="AJ27" i="5"/>
  <c r="AI27" i="5"/>
  <c r="AH27" i="5"/>
  <c r="AH76" i="5" s="1"/>
  <c r="AF27" i="5"/>
  <c r="AD27" i="5"/>
  <c r="AC27" i="5"/>
  <c r="AB27" i="5"/>
  <c r="AA27" i="5"/>
  <c r="Z27" i="5"/>
  <c r="Y27" i="5"/>
  <c r="X27" i="5"/>
  <c r="X76" i="5" s="1"/>
  <c r="U27" i="5"/>
  <c r="T27" i="5"/>
  <c r="S27" i="5"/>
  <c r="R27" i="5"/>
  <c r="Q27" i="5"/>
  <c r="P27" i="5"/>
  <c r="O27" i="5"/>
  <c r="N27" i="5"/>
  <c r="BI26" i="5"/>
  <c r="AE129" i="5" s="1"/>
  <c r="BH26" i="5"/>
  <c r="AD129" i="5" s="1"/>
  <c r="BG26" i="5"/>
  <c r="AC129" i="5" s="1"/>
  <c r="BD26" i="5"/>
  <c r="Z129" i="5" s="1"/>
  <c r="AX26" i="5"/>
  <c r="AD128" i="5" s="1"/>
  <c r="AS26" i="5"/>
  <c r="Y128" i="5" s="1"/>
  <c r="AP26" i="5"/>
  <c r="AF127" i="5" s="1"/>
  <c r="U26" i="5"/>
  <c r="T26" i="5"/>
  <c r="S26" i="5"/>
  <c r="R26" i="5"/>
  <c r="Q26" i="5"/>
  <c r="P26" i="5"/>
  <c r="O26" i="5"/>
  <c r="N26" i="5"/>
  <c r="BJ25" i="5"/>
  <c r="BI25" i="5"/>
  <c r="BH25" i="5"/>
  <c r="BG25" i="5"/>
  <c r="BF25" i="5"/>
  <c r="BE25" i="5"/>
  <c r="BD25" i="5"/>
  <c r="BC25" i="5"/>
  <c r="BB25" i="5"/>
  <c r="BB74" i="5" s="1"/>
  <c r="BC74" i="5" s="1"/>
  <c r="BD74" i="5" s="1"/>
  <c r="AZ25" i="5"/>
  <c r="AY25" i="5"/>
  <c r="AX25" i="5"/>
  <c r="AW25" i="5"/>
  <c r="AV25" i="5"/>
  <c r="AU25" i="5"/>
  <c r="AT25" i="5"/>
  <c r="AS25" i="5"/>
  <c r="AR25" i="5"/>
  <c r="AR74" i="5" s="1"/>
  <c r="AP25" i="5"/>
  <c r="AO25" i="5"/>
  <c r="AN25" i="5"/>
  <c r="AM25" i="5"/>
  <c r="AL25" i="5"/>
  <c r="AK25" i="5"/>
  <c r="AJ25" i="5"/>
  <c r="AI25" i="5"/>
  <c r="AF25" i="5"/>
  <c r="AE25" i="5"/>
  <c r="AC25" i="5"/>
  <c r="AB25" i="5"/>
  <c r="AA25" i="5"/>
  <c r="Z25" i="5"/>
  <c r="Y25" i="5"/>
  <c r="X25" i="5"/>
  <c r="X74" i="5" s="1"/>
  <c r="U25" i="5"/>
  <c r="T25" i="5"/>
  <c r="S25" i="5"/>
  <c r="R25" i="5"/>
  <c r="Q25" i="5"/>
  <c r="P25" i="5"/>
  <c r="O25" i="5"/>
  <c r="N25" i="5"/>
  <c r="BJ24" i="5"/>
  <c r="BI24" i="5"/>
  <c r="BH24" i="5"/>
  <c r="BG24" i="5"/>
  <c r="BF24" i="5"/>
  <c r="BE24" i="5"/>
  <c r="BD24" i="5"/>
  <c r="BC24" i="5"/>
  <c r="BB24" i="5"/>
  <c r="BB73" i="5" s="1"/>
  <c r="AZ24" i="5"/>
  <c r="AY24" i="5"/>
  <c r="AX24" i="5"/>
  <c r="AW24" i="5"/>
  <c r="AV24" i="5"/>
  <c r="AU24" i="5"/>
  <c r="AT24" i="5"/>
  <c r="AS24" i="5"/>
  <c r="AP24" i="5"/>
  <c r="AO24" i="5"/>
  <c r="AN24" i="5"/>
  <c r="AM24" i="5"/>
  <c r="AK24" i="5"/>
  <c r="AJ24" i="5"/>
  <c r="AI24" i="5"/>
  <c r="AH24" i="5"/>
  <c r="AH73" i="5" s="1"/>
  <c r="AF24" i="5"/>
  <c r="AE24" i="5"/>
  <c r="AC24" i="5"/>
  <c r="AB24" i="5"/>
  <c r="AA24" i="5"/>
  <c r="Z24" i="5"/>
  <c r="Y24" i="5"/>
  <c r="X24" i="5"/>
  <c r="X73" i="5" s="1"/>
  <c r="Y73" i="5" s="1"/>
  <c r="Z73" i="5" s="1"/>
  <c r="U24" i="5"/>
  <c r="T24" i="5"/>
  <c r="S24" i="5"/>
  <c r="R24" i="5"/>
  <c r="Q24" i="5"/>
  <c r="P24" i="5"/>
  <c r="O24" i="5"/>
  <c r="N24" i="5"/>
  <c r="BJ23" i="5"/>
  <c r="BI23" i="5"/>
  <c r="BH23" i="5"/>
  <c r="BG23" i="5"/>
  <c r="BF23" i="5"/>
  <c r="BE23" i="5"/>
  <c r="BD23" i="5"/>
  <c r="BC23" i="5"/>
  <c r="BB23" i="5"/>
  <c r="BB72" i="5" s="1"/>
  <c r="AZ23" i="5"/>
  <c r="AY23" i="5"/>
  <c r="AX23" i="5"/>
  <c r="AW23" i="5"/>
  <c r="AV23" i="5"/>
  <c r="AU23" i="5"/>
  <c r="AT23" i="5"/>
  <c r="AS23" i="5"/>
  <c r="AR23" i="5"/>
  <c r="AR72" i="5" s="1"/>
  <c r="AO23" i="5"/>
  <c r="AN23" i="5"/>
  <c r="AM23" i="5"/>
  <c r="AL23" i="5"/>
  <c r="AK23" i="5"/>
  <c r="AJ23" i="5"/>
  <c r="AI23" i="5"/>
  <c r="AH23" i="5"/>
  <c r="AH72" i="5" s="1"/>
  <c r="AF23" i="5"/>
  <c r="AE23" i="5"/>
  <c r="AD23" i="5"/>
  <c r="AC23" i="5"/>
  <c r="AB23" i="5"/>
  <c r="Z23" i="5"/>
  <c r="Y23" i="5"/>
  <c r="X23" i="5"/>
  <c r="X72" i="5" s="1"/>
  <c r="U23" i="5"/>
  <c r="T23" i="5"/>
  <c r="S23" i="5"/>
  <c r="R23" i="5"/>
  <c r="Q23" i="5"/>
  <c r="P23" i="5"/>
  <c r="O23" i="5"/>
  <c r="N23" i="5"/>
  <c r="BJ22" i="5"/>
  <c r="BI22" i="5"/>
  <c r="BH22" i="5"/>
  <c r="BG22" i="5"/>
  <c r="BF22" i="5"/>
  <c r="BE22" i="5"/>
  <c r="BD22" i="5"/>
  <c r="BC22" i="5"/>
  <c r="BB22" i="5"/>
  <c r="BB71" i="5" s="1"/>
  <c r="BC71" i="5" s="1"/>
  <c r="AY22" i="5"/>
  <c r="AX22" i="5"/>
  <c r="AW22" i="5"/>
  <c r="AV22" i="5"/>
  <c r="AU22" i="5"/>
  <c r="AT22" i="5"/>
  <c r="AS22" i="5"/>
  <c r="AR22" i="5"/>
  <c r="AR71" i="5" s="1"/>
  <c r="AP22" i="5"/>
  <c r="AO22" i="5"/>
  <c r="AN22" i="5"/>
  <c r="AM22" i="5"/>
  <c r="AL22" i="5"/>
  <c r="AK22" i="5"/>
  <c r="AJ22" i="5"/>
  <c r="AI22" i="5"/>
  <c r="AH22" i="5"/>
  <c r="AH71" i="5" s="1"/>
  <c r="AI71" i="5" s="1"/>
  <c r="AJ71" i="5" s="1"/>
  <c r="AF22" i="5"/>
  <c r="AE22" i="5"/>
  <c r="AD22" i="5"/>
  <c r="AC22" i="5"/>
  <c r="AB22" i="5"/>
  <c r="AA22" i="5"/>
  <c r="Z22" i="5"/>
  <c r="Y22" i="5"/>
  <c r="X22" i="5"/>
  <c r="X71" i="5" s="1"/>
  <c r="U22" i="5"/>
  <c r="T22" i="5"/>
  <c r="S22" i="5"/>
  <c r="R22" i="5"/>
  <c r="Q22" i="5"/>
  <c r="P22" i="5"/>
  <c r="O22" i="5"/>
  <c r="N22" i="5"/>
  <c r="BJ21" i="5"/>
  <c r="BI21" i="5"/>
  <c r="BH21" i="5"/>
  <c r="BG21" i="5"/>
  <c r="BF21" i="5"/>
  <c r="BE21" i="5"/>
  <c r="BD21" i="5"/>
  <c r="BC21" i="5"/>
  <c r="BB21" i="5"/>
  <c r="BB70" i="5" s="1"/>
  <c r="AZ21" i="5"/>
  <c r="AY21" i="5"/>
  <c r="AX21" i="5"/>
  <c r="AW21" i="5"/>
  <c r="AV21" i="5"/>
  <c r="AU21" i="5"/>
  <c r="AT21" i="5"/>
  <c r="AS21" i="5"/>
  <c r="AP21" i="5"/>
  <c r="AO21" i="5"/>
  <c r="AN21" i="5"/>
  <c r="AM21" i="5"/>
  <c r="AK21" i="5"/>
  <c r="AJ21" i="5"/>
  <c r="AI21" i="5"/>
  <c r="AH21" i="5"/>
  <c r="AH70" i="5" s="1"/>
  <c r="AF21" i="5"/>
  <c r="AD21" i="5"/>
  <c r="AC21" i="5"/>
  <c r="AB21" i="5"/>
  <c r="AA21" i="5"/>
  <c r="Z21" i="5"/>
  <c r="X21" i="5"/>
  <c r="X70" i="5" s="1"/>
  <c r="U21" i="5"/>
  <c r="T21" i="5"/>
  <c r="S21" i="5"/>
  <c r="R21" i="5"/>
  <c r="Q21" i="5"/>
  <c r="P21" i="5"/>
  <c r="O21" i="5"/>
  <c r="N21" i="5"/>
  <c r="AF11" i="5"/>
  <c r="AE11" i="5"/>
  <c r="AD11" i="5"/>
  <c r="AC11" i="5"/>
  <c r="AB11" i="5"/>
  <c r="AA11" i="5"/>
  <c r="BJ20" i="5"/>
  <c r="AF121" i="5" s="1"/>
  <c r="BI20" i="5"/>
  <c r="AE121" i="5" s="1"/>
  <c r="BH20" i="5"/>
  <c r="AD121" i="5" s="1"/>
  <c r="BG20" i="5"/>
  <c r="AC121" i="5" s="1"/>
  <c r="BF20" i="5"/>
  <c r="AB121" i="5" s="1"/>
  <c r="BE20" i="5"/>
  <c r="AA121" i="5" s="1"/>
  <c r="BC20" i="5"/>
  <c r="Y121" i="5" s="1"/>
  <c r="BB20" i="5"/>
  <c r="X121" i="5" s="1"/>
  <c r="X181" i="5" s="1"/>
  <c r="Y181" i="5" s="1"/>
  <c r="Z181" i="5" s="1"/>
  <c r="AY20" i="5"/>
  <c r="AE120" i="5" s="1"/>
  <c r="AW20" i="5"/>
  <c r="AC120" i="5" s="1"/>
  <c r="AS20" i="5"/>
  <c r="Y120" i="5" s="1"/>
  <c r="AN20" i="5"/>
  <c r="AD119" i="5" s="1"/>
  <c r="AK20" i="5"/>
  <c r="AA119" i="5" s="1"/>
  <c r="U20" i="5"/>
  <c r="T20" i="5"/>
  <c r="S20" i="5"/>
  <c r="R20" i="5"/>
  <c r="Q20" i="5"/>
  <c r="P20" i="5"/>
  <c r="O20" i="5"/>
  <c r="N20" i="5"/>
  <c r="BJ19" i="5"/>
  <c r="BI19" i="5"/>
  <c r="BH19" i="5"/>
  <c r="BG19" i="5"/>
  <c r="BF19" i="5"/>
  <c r="BE19" i="5"/>
  <c r="BD19" i="5"/>
  <c r="BC19" i="5"/>
  <c r="BB19" i="5"/>
  <c r="BB68" i="5" s="1"/>
  <c r="AZ19" i="5"/>
  <c r="AY19" i="5"/>
  <c r="AX19" i="5"/>
  <c r="AW19" i="5"/>
  <c r="AV19" i="5"/>
  <c r="AU19" i="5"/>
  <c r="AT19" i="5"/>
  <c r="AS19" i="5"/>
  <c r="AR19" i="5"/>
  <c r="AR68" i="5" s="1"/>
  <c r="AP19" i="5"/>
  <c r="AO19" i="5"/>
  <c r="AN19" i="5"/>
  <c r="AM19" i="5"/>
  <c r="AL19" i="5"/>
  <c r="AK19" i="5"/>
  <c r="AJ19" i="5"/>
  <c r="AI19" i="5"/>
  <c r="AH19" i="5"/>
  <c r="AH68" i="5" s="1"/>
  <c r="AI68" i="5" s="1"/>
  <c r="AF19" i="5"/>
  <c r="AE19" i="5"/>
  <c r="AD19" i="5"/>
  <c r="AC19" i="5"/>
  <c r="AB19" i="5"/>
  <c r="AA19" i="5"/>
  <c r="Z19" i="5"/>
  <c r="Y19" i="5"/>
  <c r="X19" i="5"/>
  <c r="X68" i="5" s="1"/>
  <c r="Y68" i="5" s="1"/>
  <c r="U19" i="5"/>
  <c r="T19" i="5"/>
  <c r="S19" i="5"/>
  <c r="R19" i="5"/>
  <c r="Q19" i="5"/>
  <c r="P19" i="5"/>
  <c r="O19" i="5"/>
  <c r="N19" i="5"/>
  <c r="BJ18" i="5"/>
  <c r="BI18" i="5"/>
  <c r="BH18" i="5"/>
  <c r="BG18" i="5"/>
  <c r="BF18" i="5"/>
  <c r="BE18" i="5"/>
  <c r="BD18" i="5"/>
  <c r="BC18" i="5"/>
  <c r="BB18" i="5"/>
  <c r="BB67" i="5" s="1"/>
  <c r="BC67" i="5" s="1"/>
  <c r="BD67" i="5" s="1"/>
  <c r="AZ18" i="5"/>
  <c r="AY18" i="5"/>
  <c r="AX18" i="5"/>
  <c r="AW18" i="5"/>
  <c r="AV18" i="5"/>
  <c r="AU18" i="5"/>
  <c r="AT18" i="5"/>
  <c r="AS18" i="5"/>
  <c r="AR18" i="5"/>
  <c r="AR67" i="5" s="1"/>
  <c r="AP18" i="5"/>
  <c r="AO18" i="5"/>
  <c r="AN18" i="5"/>
  <c r="AM18" i="5"/>
  <c r="AL18" i="5"/>
  <c r="AK18" i="5"/>
  <c r="AJ18" i="5"/>
  <c r="AI18" i="5"/>
  <c r="AH18" i="5"/>
  <c r="AH67" i="5" s="1"/>
  <c r="AF18" i="5"/>
  <c r="AD18" i="5"/>
  <c r="AC18" i="5"/>
  <c r="AB18" i="5"/>
  <c r="Z18" i="5"/>
  <c r="Y18" i="5"/>
  <c r="X18" i="5"/>
  <c r="X67" i="5" s="1"/>
  <c r="Y67" i="5" s="1"/>
  <c r="U18" i="5"/>
  <c r="T18" i="5"/>
  <c r="S18" i="5"/>
  <c r="R18" i="5"/>
  <c r="Q18" i="5"/>
  <c r="P18" i="5"/>
  <c r="O18" i="5"/>
  <c r="N18" i="5"/>
  <c r="BJ17" i="5"/>
  <c r="BI17" i="5"/>
  <c r="BH17" i="5"/>
  <c r="BF17" i="5"/>
  <c r="BE17" i="5"/>
  <c r="BD17" i="5"/>
  <c r="BC17" i="5"/>
  <c r="BB17" i="5"/>
  <c r="BB66" i="5" s="1"/>
  <c r="AZ17" i="5"/>
  <c r="AY17" i="5"/>
  <c r="AX17" i="5"/>
  <c r="AW17" i="5"/>
  <c r="AV17" i="5"/>
  <c r="AU17" i="5"/>
  <c r="AS17" i="5"/>
  <c r="AR17" i="5"/>
  <c r="AR66" i="5" s="1"/>
  <c r="AP17" i="5"/>
  <c r="AO17" i="5"/>
  <c r="AN17" i="5"/>
  <c r="AM17" i="5"/>
  <c r="AL17" i="5"/>
  <c r="AK17" i="5"/>
  <c r="AJ17" i="5"/>
  <c r="AI17" i="5"/>
  <c r="AH17" i="5"/>
  <c r="AH66" i="5" s="1"/>
  <c r="AI66" i="5" s="1"/>
  <c r="AF17" i="5"/>
  <c r="AE17" i="5"/>
  <c r="AD17" i="5"/>
  <c r="AC17" i="5"/>
  <c r="AB17" i="5"/>
  <c r="AA17" i="5"/>
  <c r="Z17" i="5"/>
  <c r="Y17" i="5"/>
  <c r="X17" i="5"/>
  <c r="X66" i="5" s="1"/>
  <c r="Y66" i="5" s="1"/>
  <c r="Z66" i="5" s="1"/>
  <c r="AA66" i="5" s="1"/>
  <c r="AB66" i="5" s="1"/>
  <c r="AC66" i="5" s="1"/>
  <c r="AD66" i="5" s="1"/>
  <c r="AE66" i="5" s="1"/>
  <c r="AF66" i="5" s="1"/>
  <c r="X236" i="5" s="1"/>
  <c r="U17" i="5"/>
  <c r="T17" i="5"/>
  <c r="S17" i="5"/>
  <c r="R17" i="5"/>
  <c r="Q17" i="5"/>
  <c r="P17" i="5"/>
  <c r="O17" i="5"/>
  <c r="N17" i="5"/>
  <c r="BJ16" i="5"/>
  <c r="BI16" i="5"/>
  <c r="BH16" i="5"/>
  <c r="BG16" i="5"/>
  <c r="BF16" i="5"/>
  <c r="BE16" i="5"/>
  <c r="BD16" i="5"/>
  <c r="BC16" i="5"/>
  <c r="BB16" i="5"/>
  <c r="BB65" i="5" s="1"/>
  <c r="AZ16" i="5"/>
  <c r="AY16" i="5"/>
  <c r="AX16" i="5"/>
  <c r="AW16" i="5"/>
  <c r="AV16" i="5"/>
  <c r="AU16" i="5"/>
  <c r="AT16" i="5"/>
  <c r="AS16" i="5"/>
  <c r="AR16" i="5"/>
  <c r="AR65" i="5" s="1"/>
  <c r="AP16" i="5"/>
  <c r="AO16" i="5"/>
  <c r="AN16" i="5"/>
  <c r="AM16" i="5"/>
  <c r="AL16" i="5"/>
  <c r="AK16" i="5"/>
  <c r="AJ16" i="5"/>
  <c r="AI16" i="5"/>
  <c r="AH16" i="5"/>
  <c r="AH65" i="5" s="1"/>
  <c r="AI65" i="5" s="1"/>
  <c r="AF16" i="5"/>
  <c r="AD16" i="5"/>
  <c r="AC16" i="5"/>
  <c r="AB16" i="5"/>
  <c r="AA16" i="5"/>
  <c r="Z16" i="5"/>
  <c r="Y16" i="5"/>
  <c r="X16" i="5"/>
  <c r="X65" i="5" s="1"/>
  <c r="U16" i="5"/>
  <c r="T16" i="5"/>
  <c r="S16" i="5"/>
  <c r="R16" i="5"/>
  <c r="Q16" i="5"/>
  <c r="P16" i="5"/>
  <c r="O16" i="5"/>
  <c r="N16" i="5"/>
  <c r="AD10" i="5"/>
  <c r="AC10" i="5"/>
  <c r="AB10" i="5"/>
  <c r="AA10" i="5"/>
  <c r="Z10" i="5"/>
  <c r="Y10" i="5"/>
  <c r="X10" i="5"/>
  <c r="X59" i="5" s="1"/>
  <c r="BJ15" i="5"/>
  <c r="AF113" i="5" s="1"/>
  <c r="BI15" i="5"/>
  <c r="AE113" i="5" s="1"/>
  <c r="BF15" i="5"/>
  <c r="AB113" i="5" s="1"/>
  <c r="BE15" i="5"/>
  <c r="AA113" i="5" s="1"/>
  <c r="AW15" i="5"/>
  <c r="AC112" i="5" s="1"/>
  <c r="AT15" i="5"/>
  <c r="Z112" i="5" s="1"/>
  <c r="AS15" i="5"/>
  <c r="Y112" i="5" s="1"/>
  <c r="AR15" i="5"/>
  <c r="AN15" i="5"/>
  <c r="AD111" i="5" s="1"/>
  <c r="AM15" i="5"/>
  <c r="AC111" i="5" s="1"/>
  <c r="U15" i="5"/>
  <c r="T15" i="5"/>
  <c r="S15" i="5"/>
  <c r="R15" i="5"/>
  <c r="Q15" i="5"/>
  <c r="P15" i="5"/>
  <c r="O15" i="5"/>
  <c r="N15" i="5"/>
  <c r="AF9" i="5"/>
  <c r="AD9" i="5"/>
  <c r="AC9" i="5"/>
  <c r="AA9" i="5"/>
  <c r="Z9" i="5"/>
  <c r="Y9" i="5"/>
  <c r="X9" i="5"/>
  <c r="X58" i="5" s="1"/>
  <c r="BJ14" i="5"/>
  <c r="BI14" i="5"/>
  <c r="BH14" i="5"/>
  <c r="BG14" i="5"/>
  <c r="BF14" i="5"/>
  <c r="BE14" i="5"/>
  <c r="BD14" i="5"/>
  <c r="BC14" i="5"/>
  <c r="BB14" i="5"/>
  <c r="BB63" i="5" s="1"/>
  <c r="AZ14" i="5"/>
  <c r="AY14" i="5"/>
  <c r="AX14" i="5"/>
  <c r="AW14" i="5"/>
  <c r="AV14" i="5"/>
  <c r="AU14" i="5"/>
  <c r="AT14" i="5"/>
  <c r="AS14" i="5"/>
  <c r="AR14" i="5"/>
  <c r="AR63" i="5" s="1"/>
  <c r="AP14" i="5"/>
  <c r="AO14" i="5"/>
  <c r="AM14" i="5"/>
  <c r="AL14" i="5"/>
  <c r="AK14" i="5"/>
  <c r="AJ14" i="5"/>
  <c r="AI14" i="5"/>
  <c r="AH14" i="5"/>
  <c r="AH63" i="5" s="1"/>
  <c r="AF14" i="5"/>
  <c r="AE14" i="5"/>
  <c r="AD14" i="5"/>
  <c r="AC14" i="5"/>
  <c r="AB14" i="5"/>
  <c r="AA14" i="5"/>
  <c r="Z14" i="5"/>
  <c r="Y14" i="5"/>
  <c r="X14" i="5"/>
  <c r="X63" i="5" s="1"/>
  <c r="U14" i="5"/>
  <c r="T14" i="5"/>
  <c r="S14" i="5"/>
  <c r="R14" i="5"/>
  <c r="Q14" i="5"/>
  <c r="P14" i="5"/>
  <c r="O14" i="5"/>
  <c r="N14" i="5"/>
  <c r="BI13" i="5"/>
  <c r="BH13" i="5"/>
  <c r="BG13" i="5"/>
  <c r="BF13" i="5"/>
  <c r="BE13" i="5"/>
  <c r="BD13" i="5"/>
  <c r="BC13" i="5"/>
  <c r="BB13" i="5"/>
  <c r="BB62" i="5" s="1"/>
  <c r="AZ13" i="5"/>
  <c r="AY13" i="5"/>
  <c r="AX13" i="5"/>
  <c r="AW13" i="5"/>
  <c r="AV13" i="5"/>
  <c r="AU13" i="5"/>
  <c r="AT13" i="5"/>
  <c r="AS13" i="5"/>
  <c r="AR13" i="5"/>
  <c r="AR62" i="5" s="1"/>
  <c r="AP13" i="5"/>
  <c r="AO13" i="5"/>
  <c r="AM13" i="5"/>
  <c r="AL13" i="5"/>
  <c r="AK13" i="5"/>
  <c r="AJ13" i="5"/>
  <c r="AI13" i="5"/>
  <c r="AH13" i="5"/>
  <c r="AH62" i="5" s="1"/>
  <c r="AF13" i="5"/>
  <c r="AE13" i="5"/>
  <c r="AD13" i="5"/>
  <c r="AB13" i="5"/>
  <c r="AA13" i="5"/>
  <c r="Z13" i="5"/>
  <c r="X13" i="5"/>
  <c r="X62" i="5" s="1"/>
  <c r="Y62" i="5" s="1"/>
  <c r="U13" i="5"/>
  <c r="T13" i="5"/>
  <c r="S13" i="5"/>
  <c r="R13" i="5"/>
  <c r="Q13" i="5"/>
  <c r="P13" i="5"/>
  <c r="O13" i="5"/>
  <c r="N13" i="5"/>
  <c r="AE7" i="5"/>
  <c r="AC7" i="5"/>
  <c r="AA7" i="5"/>
  <c r="X7" i="5"/>
  <c r="X56" i="5" s="1"/>
  <c r="Y56" i="5" s="1"/>
  <c r="Z56" i="5" s="1"/>
  <c r="BI12" i="5"/>
  <c r="BH12" i="5"/>
  <c r="BG12" i="5"/>
  <c r="BF12" i="5"/>
  <c r="BE12" i="5"/>
  <c r="BD12" i="5"/>
  <c r="BC12" i="5"/>
  <c r="BB12" i="5"/>
  <c r="BB61" i="5" s="1"/>
  <c r="BC61" i="5" s="1"/>
  <c r="AZ12" i="5"/>
  <c r="AY12" i="5"/>
  <c r="AX12" i="5"/>
  <c r="AW12" i="5"/>
  <c r="AV12" i="5"/>
  <c r="AU12" i="5"/>
  <c r="AT12" i="5"/>
  <c r="AS12" i="5"/>
  <c r="AR12" i="5"/>
  <c r="AR61" i="5" s="1"/>
  <c r="AS61" i="5" s="1"/>
  <c r="AP12" i="5"/>
  <c r="AO12" i="5"/>
  <c r="AN12" i="5"/>
  <c r="AM12" i="5"/>
  <c r="AL12" i="5"/>
  <c r="AK12" i="5"/>
  <c r="AJ12" i="5"/>
  <c r="AI12" i="5"/>
  <c r="AH12" i="5"/>
  <c r="AH61" i="5" s="1"/>
  <c r="AI61" i="5" s="1"/>
  <c r="AJ61" i="5" s="1"/>
  <c r="AF12" i="5"/>
  <c r="AE12" i="5"/>
  <c r="AC12" i="5"/>
  <c r="AA12" i="5"/>
  <c r="Y12" i="5"/>
  <c r="X12" i="5"/>
  <c r="X61" i="5" s="1"/>
  <c r="U12" i="5"/>
  <c r="T12" i="5"/>
  <c r="S12" i="5"/>
  <c r="R12" i="5"/>
  <c r="Q12" i="5"/>
  <c r="P12" i="5"/>
  <c r="O12" i="5"/>
  <c r="N12" i="5"/>
  <c r="BJ11" i="5"/>
  <c r="BI11" i="5"/>
  <c r="BH11" i="5"/>
  <c r="BG11" i="5"/>
  <c r="BF11" i="5"/>
  <c r="BE11" i="5"/>
  <c r="BD11" i="5"/>
  <c r="BC11" i="5"/>
  <c r="BB11" i="5"/>
  <c r="BB60" i="5" s="1"/>
  <c r="AZ11" i="5"/>
  <c r="AY11" i="5"/>
  <c r="AX11" i="5"/>
  <c r="AW11" i="5"/>
  <c r="AV11" i="5"/>
  <c r="AU11" i="5"/>
  <c r="AT11" i="5"/>
  <c r="AS11" i="5"/>
  <c r="AR11" i="5"/>
  <c r="AR60" i="5" s="1"/>
  <c r="AP11" i="5"/>
  <c r="AO11" i="5"/>
  <c r="AN11" i="5"/>
  <c r="AM11" i="5"/>
  <c r="AL11" i="5"/>
  <c r="AK11" i="5"/>
  <c r="AJ11" i="5"/>
  <c r="AI11" i="5"/>
  <c r="AH11" i="5"/>
  <c r="AH60" i="5" s="1"/>
  <c r="Z11" i="5"/>
  <c r="Y11" i="5"/>
  <c r="X11" i="5"/>
  <c r="X60" i="5" s="1"/>
  <c r="U11" i="5"/>
  <c r="T11" i="5"/>
  <c r="S11" i="5"/>
  <c r="R11" i="5"/>
  <c r="Q11" i="5"/>
  <c r="P11" i="5"/>
  <c r="O11" i="5"/>
  <c r="N11" i="5"/>
  <c r="AE6" i="5"/>
  <c r="AD6" i="5"/>
  <c r="AC6" i="5"/>
  <c r="AB6" i="5"/>
  <c r="AA6" i="5"/>
  <c r="Z6" i="5"/>
  <c r="Y6" i="5"/>
  <c r="X6" i="5"/>
  <c r="X55" i="5" s="1"/>
  <c r="BJ10" i="5"/>
  <c r="BI10" i="5"/>
  <c r="BH10" i="5"/>
  <c r="BG10" i="5"/>
  <c r="BF10" i="5"/>
  <c r="BE10" i="5"/>
  <c r="BD10" i="5"/>
  <c r="BC10" i="5"/>
  <c r="AZ10" i="5"/>
  <c r="AY10" i="5"/>
  <c r="AX10" i="5"/>
  <c r="AW10" i="5"/>
  <c r="AV10" i="5"/>
  <c r="AU10" i="5"/>
  <c r="AT10" i="5"/>
  <c r="AS10" i="5"/>
  <c r="AR10" i="5"/>
  <c r="AR59" i="5" s="1"/>
  <c r="AP10" i="5"/>
  <c r="AO10" i="5"/>
  <c r="AN10" i="5"/>
  <c r="AM10" i="5"/>
  <c r="AL10" i="5"/>
  <c r="AK10" i="5"/>
  <c r="AJ10" i="5"/>
  <c r="AI10" i="5"/>
  <c r="AH10" i="5"/>
  <c r="AH59" i="5" s="1"/>
  <c r="AF10" i="5"/>
  <c r="AE10" i="5"/>
  <c r="U10" i="5"/>
  <c r="T10" i="5"/>
  <c r="S10" i="5"/>
  <c r="R10" i="5"/>
  <c r="Q10" i="5"/>
  <c r="P10" i="5"/>
  <c r="O10" i="5"/>
  <c r="N10" i="5"/>
  <c r="BJ9" i="5"/>
  <c r="BI9" i="5"/>
  <c r="BH9" i="5"/>
  <c r="BG9" i="5"/>
  <c r="BE9" i="5"/>
  <c r="BD9" i="5"/>
  <c r="BC9" i="5"/>
  <c r="BB9" i="5"/>
  <c r="BB58" i="5" s="1"/>
  <c r="BC58" i="5" s="1"/>
  <c r="AZ9" i="5"/>
  <c r="AY9" i="5"/>
  <c r="AX9" i="5"/>
  <c r="AW9" i="5"/>
  <c r="AV9" i="5"/>
  <c r="AU9" i="5"/>
  <c r="AT9" i="5"/>
  <c r="AS9" i="5"/>
  <c r="AR9" i="5"/>
  <c r="AR58" i="5" s="1"/>
  <c r="AP9" i="5"/>
  <c r="AO9" i="5"/>
  <c r="AN9" i="5"/>
  <c r="AM9" i="5"/>
  <c r="AL9" i="5"/>
  <c r="AK9" i="5"/>
  <c r="AI9" i="5"/>
  <c r="AH9" i="5"/>
  <c r="AH58" i="5" s="1"/>
  <c r="AE9" i="5"/>
  <c r="AB9" i="5"/>
  <c r="U9" i="5"/>
  <c r="T9" i="5"/>
  <c r="S9" i="5"/>
  <c r="R9" i="5"/>
  <c r="Q9" i="5"/>
  <c r="P9" i="5"/>
  <c r="O9" i="5"/>
  <c r="N9" i="5"/>
  <c r="BJ8" i="5"/>
  <c r="BI8" i="5"/>
  <c r="BH8" i="5"/>
  <c r="BG8" i="5"/>
  <c r="BF8" i="5"/>
  <c r="BE8" i="5"/>
  <c r="BD8" i="5"/>
  <c r="BC8" i="5"/>
  <c r="BB8" i="5"/>
  <c r="BB57" i="5" s="1"/>
  <c r="BC57" i="5" s="1"/>
  <c r="AZ8" i="5"/>
  <c r="AY8" i="5"/>
  <c r="AX8" i="5"/>
  <c r="AW8" i="5"/>
  <c r="AV8" i="5"/>
  <c r="AU8" i="5"/>
  <c r="AT8" i="5"/>
  <c r="AS8" i="5"/>
  <c r="AR8" i="5"/>
  <c r="AR57" i="5" s="1"/>
  <c r="AP8" i="5"/>
  <c r="AO8" i="5"/>
  <c r="AN8" i="5"/>
  <c r="AM8" i="5"/>
  <c r="AL8" i="5"/>
  <c r="AK8" i="5"/>
  <c r="AJ8" i="5"/>
  <c r="AI8" i="5"/>
  <c r="AH8" i="5"/>
  <c r="AH57" i="5" s="1"/>
  <c r="AI57" i="5" s="1"/>
  <c r="AJ57" i="5" s="1"/>
  <c r="AF8" i="5"/>
  <c r="AE8" i="5"/>
  <c r="AC8" i="5"/>
  <c r="AB8" i="5"/>
  <c r="AA8" i="5"/>
  <c r="Y8" i="5"/>
  <c r="X8" i="5"/>
  <c r="X57" i="5" s="1"/>
  <c r="U8" i="5"/>
  <c r="T8" i="5"/>
  <c r="S8" i="5"/>
  <c r="R8" i="5"/>
  <c r="Q8" i="5"/>
  <c r="P8" i="5"/>
  <c r="O8" i="5"/>
  <c r="N8" i="5"/>
  <c r="BJ7" i="5"/>
  <c r="BI7" i="5"/>
  <c r="BH7" i="5"/>
  <c r="BG7" i="5"/>
  <c r="BF7" i="5"/>
  <c r="BE7" i="5"/>
  <c r="BD7" i="5"/>
  <c r="BC7" i="5"/>
  <c r="BB7" i="5"/>
  <c r="BB56" i="5" s="1"/>
  <c r="BC56" i="5" s="1"/>
  <c r="AZ7" i="5"/>
  <c r="AY7" i="5"/>
  <c r="AX7" i="5"/>
  <c r="AW7" i="5"/>
  <c r="AV7" i="5"/>
  <c r="AU7" i="5"/>
  <c r="AT7" i="5"/>
  <c r="AS7" i="5"/>
  <c r="AR7" i="5"/>
  <c r="AR56" i="5" s="1"/>
  <c r="AP7" i="5"/>
  <c r="AO7" i="5"/>
  <c r="AN7" i="5"/>
  <c r="AM7" i="5"/>
  <c r="AL7" i="5"/>
  <c r="AK7" i="5"/>
  <c r="AJ7" i="5"/>
  <c r="AI7" i="5"/>
  <c r="AH7" i="5"/>
  <c r="AH56" i="5" s="1"/>
  <c r="AF7" i="5"/>
  <c r="AD7" i="5"/>
  <c r="AB7" i="5"/>
  <c r="Z7" i="5"/>
  <c r="Y7" i="5"/>
  <c r="U7" i="5"/>
  <c r="T7" i="5"/>
  <c r="S7" i="5"/>
  <c r="R7" i="5"/>
  <c r="Q7" i="5"/>
  <c r="P7" i="5"/>
  <c r="O7" i="5"/>
  <c r="N7" i="5"/>
  <c r="BJ6" i="5"/>
  <c r="BI6" i="5"/>
  <c r="BH6" i="5"/>
  <c r="BG6" i="5"/>
  <c r="BF6" i="5"/>
  <c r="BE6" i="5"/>
  <c r="BD6" i="5"/>
  <c r="BC6" i="5"/>
  <c r="BB6" i="5"/>
  <c r="BB55" i="5" s="1"/>
  <c r="AZ6" i="5"/>
  <c r="AY6" i="5"/>
  <c r="AW6" i="5"/>
  <c r="AV6" i="5"/>
  <c r="AU6" i="5"/>
  <c r="AT6" i="5"/>
  <c r="AS6" i="5"/>
  <c r="AR6" i="5"/>
  <c r="AR55" i="5" s="1"/>
  <c r="AS55" i="5" s="1"/>
  <c r="AT55" i="5" s="1"/>
  <c r="AP6" i="5"/>
  <c r="AO6" i="5"/>
  <c r="AN6" i="5"/>
  <c r="AM6" i="5"/>
  <c r="AL6" i="5"/>
  <c r="AK6" i="5"/>
  <c r="AJ6" i="5"/>
  <c r="AI6" i="5"/>
  <c r="AH6" i="5"/>
  <c r="AH55" i="5" s="1"/>
  <c r="AF6" i="5"/>
  <c r="U6" i="5"/>
  <c r="T6" i="5"/>
  <c r="S6" i="5"/>
  <c r="R6" i="5"/>
  <c r="Q6" i="5"/>
  <c r="P6" i="5"/>
  <c r="O6" i="5"/>
  <c r="N6" i="5"/>
  <c r="AF5" i="5"/>
  <c r="AE5" i="5"/>
  <c r="AD5" i="5"/>
  <c r="AC5" i="5"/>
  <c r="AB5" i="5"/>
  <c r="AA5" i="5"/>
  <c r="Z5" i="5"/>
  <c r="X5" i="5"/>
  <c r="X54" i="5" s="1"/>
  <c r="BJ5" i="5"/>
  <c r="BI5" i="5"/>
  <c r="BH5" i="5"/>
  <c r="BG5" i="5"/>
  <c r="BF5" i="5"/>
  <c r="BE5" i="5"/>
  <c r="BD5" i="5"/>
  <c r="BC5" i="5"/>
  <c r="BB5" i="5"/>
  <c r="BB54" i="5" s="1"/>
  <c r="BC54" i="5" s="1"/>
  <c r="AZ5" i="5"/>
  <c r="AY5" i="5"/>
  <c r="AX5" i="5"/>
  <c r="AW5" i="5"/>
  <c r="AV5" i="5"/>
  <c r="AU5" i="5"/>
  <c r="AT5" i="5"/>
  <c r="AS5" i="5"/>
  <c r="AR5" i="5"/>
  <c r="AR54" i="5" s="1"/>
  <c r="AS54" i="5" s="1"/>
  <c r="AP5" i="5"/>
  <c r="AO5" i="5"/>
  <c r="AM5" i="5"/>
  <c r="AL5" i="5"/>
  <c r="AK5" i="5"/>
  <c r="AJ5" i="5"/>
  <c r="AI5" i="5"/>
  <c r="AH5" i="5"/>
  <c r="AH54" i="5" s="1"/>
  <c r="Y5" i="5"/>
  <c r="U5" i="5"/>
  <c r="U4" i="5" s="1"/>
  <c r="U202" i="5" s="1"/>
  <c r="T5" i="5"/>
  <c r="T4" i="5" s="1"/>
  <c r="T202" i="5" s="1"/>
  <c r="S5" i="5"/>
  <c r="S4" i="5" s="1"/>
  <c r="S202" i="5" s="1"/>
  <c r="R5" i="5"/>
  <c r="R4" i="5" s="1"/>
  <c r="R202" i="5" s="1"/>
  <c r="Q5" i="5"/>
  <c r="Q4" i="5" s="1"/>
  <c r="Q202" i="5" s="1"/>
  <c r="P5" i="5"/>
  <c r="P4" i="5" s="1"/>
  <c r="P202" i="5" s="1"/>
  <c r="O5" i="5"/>
  <c r="O4" i="5" s="1"/>
  <c r="O202" i="5" s="1"/>
  <c r="N5" i="5"/>
  <c r="N4" i="5" s="1"/>
  <c r="N202" i="5" s="1"/>
  <c r="BJ4" i="5"/>
  <c r="AF105" i="5" s="1"/>
  <c r="BH4" i="5"/>
  <c r="AD105" i="5" s="1"/>
  <c r="BG4" i="5"/>
  <c r="AC105" i="5" s="1"/>
  <c r="BC4" i="5"/>
  <c r="Y105" i="5" s="1"/>
  <c r="AW4" i="5"/>
  <c r="AC104" i="5" s="1"/>
  <c r="AV4" i="5"/>
  <c r="AB104" i="5" s="1"/>
  <c r="AS4" i="5"/>
  <c r="Y104" i="5" s="1"/>
  <c r="AR4" i="5"/>
  <c r="AR53" i="5" s="1"/>
  <c r="AP4" i="5"/>
  <c r="AF103" i="5" s="1"/>
  <c r="AO4" i="5"/>
  <c r="AE103" i="5" s="1"/>
  <c r="AI4" i="5"/>
  <c r="Y103" i="5" s="1"/>
  <c r="Q98" i="4"/>
  <c r="BG45" i="1"/>
  <c r="BB45" i="1"/>
  <c r="BB94" i="1" s="1"/>
  <c r="BC94" i="1" s="1"/>
  <c r="BD94" i="1" s="1"/>
  <c r="P153" i="4"/>
  <c r="K153" i="4"/>
  <c r="O153" i="4"/>
  <c r="N153" i="4"/>
  <c r="U98" i="4"/>
  <c r="L98" i="4"/>
  <c r="E98" i="4"/>
  <c r="BB26" i="1" s="1"/>
  <c r="R153" i="4"/>
  <c r="B153" i="4"/>
  <c r="B200" i="4" s="1"/>
  <c r="J153" i="4"/>
  <c r="BG36" i="1" s="1"/>
  <c r="AC145" i="1" s="1"/>
  <c r="J98" i="4"/>
  <c r="BG26" i="1" s="1"/>
  <c r="AC129" i="1" s="1"/>
  <c r="I98" i="4"/>
  <c r="BF26" i="1" s="1"/>
  <c r="AB129" i="1" s="1"/>
  <c r="R98" i="4"/>
  <c r="N98" i="4"/>
  <c r="M98" i="4"/>
  <c r="B98" i="4"/>
  <c r="BG48" i="1"/>
  <c r="BB48" i="1"/>
  <c r="BB97" i="1" s="1"/>
  <c r="BC97" i="1" s="1"/>
  <c r="BD97" i="1" s="1"/>
  <c r="BJ47" i="1"/>
  <c r="BC46" i="1"/>
  <c r="BB44" i="1"/>
  <c r="BB93" i="1" s="1"/>
  <c r="BC93" i="1" s="1"/>
  <c r="BD93" i="1" s="1"/>
  <c r="BF43" i="1"/>
  <c r="BF42" i="1"/>
  <c r="BG39" i="1"/>
  <c r="BB39" i="1"/>
  <c r="BB88" i="1" s="1"/>
  <c r="BC88" i="1" s="1"/>
  <c r="BD88" i="1" s="1"/>
  <c r="BJ38" i="1"/>
  <c r="P138" i="4"/>
  <c r="T138" i="4"/>
  <c r="O138" i="4"/>
  <c r="D138" i="4"/>
  <c r="R138" i="4"/>
  <c r="J138" i="4"/>
  <c r="I138" i="4"/>
  <c r="H138" i="4"/>
  <c r="N138" i="4"/>
  <c r="L138" i="4"/>
  <c r="Q138" i="4"/>
  <c r="M138" i="4"/>
  <c r="K138" i="4"/>
  <c r="B138" i="4"/>
  <c r="K98" i="4"/>
  <c r="BH26" i="1" s="1"/>
  <c r="AD129" i="1" s="1"/>
  <c r="P98" i="4"/>
  <c r="T98" i="4"/>
  <c r="G98" i="4"/>
  <c r="D98" i="4"/>
  <c r="H98" i="4"/>
  <c r="R81" i="4"/>
  <c r="M81" i="4"/>
  <c r="F81" i="4"/>
  <c r="C81" i="4"/>
  <c r="J81" i="4"/>
  <c r="G81" i="4"/>
  <c r="T81" i="4"/>
  <c r="S81" i="4"/>
  <c r="N81" i="4"/>
  <c r="K81" i="4"/>
  <c r="I81" i="4"/>
  <c r="D81" i="4"/>
  <c r="P81" i="4"/>
  <c r="O81" i="4"/>
  <c r="L81" i="4"/>
  <c r="H81" i="4"/>
  <c r="H58" i="4"/>
  <c r="F58" i="4"/>
  <c r="S58" i="4"/>
  <c r="T58" i="4"/>
  <c r="Q58" i="4"/>
  <c r="O58" i="4"/>
  <c r="N58" i="4"/>
  <c r="I58" i="4"/>
  <c r="D58" i="4"/>
  <c r="R58" i="4"/>
  <c r="M58" i="4"/>
  <c r="K58" i="4"/>
  <c r="G58" i="4"/>
  <c r="C58" i="4"/>
  <c r="B58" i="4"/>
  <c r="BE10" i="1"/>
  <c r="S4" i="4"/>
  <c r="H4" i="4"/>
  <c r="C4" i="4"/>
  <c r="R4" i="4"/>
  <c r="T4" i="4"/>
  <c r="Q4" i="4"/>
  <c r="O4" i="4"/>
  <c r="M4" i="4"/>
  <c r="J4" i="4"/>
  <c r="I4" i="4"/>
  <c r="D4" i="4"/>
  <c r="U4" i="4"/>
  <c r="N4" i="4"/>
  <c r="E4" i="4"/>
  <c r="B4" i="4"/>
  <c r="L98" i="3"/>
  <c r="Q98" i="3"/>
  <c r="P98" i="3"/>
  <c r="O98" i="3"/>
  <c r="M153" i="3"/>
  <c r="L153" i="3"/>
  <c r="Q153" i="3"/>
  <c r="P153" i="3"/>
  <c r="P200" i="3" s="1"/>
  <c r="O153" i="3"/>
  <c r="I153" i="3"/>
  <c r="H153" i="3"/>
  <c r="I98" i="3"/>
  <c r="H98" i="3"/>
  <c r="AX47" i="1"/>
  <c r="AS47" i="1"/>
  <c r="AT43" i="1"/>
  <c r="AT42" i="1"/>
  <c r="AX41" i="1"/>
  <c r="AS38" i="1"/>
  <c r="B153" i="3"/>
  <c r="U153" i="3"/>
  <c r="T153" i="3"/>
  <c r="R153" i="3"/>
  <c r="G153" i="3"/>
  <c r="E153" i="3"/>
  <c r="D153" i="3"/>
  <c r="R138" i="3"/>
  <c r="M138" i="3"/>
  <c r="S138" i="3"/>
  <c r="Q138" i="3"/>
  <c r="P138" i="3"/>
  <c r="N138" i="3"/>
  <c r="L138" i="3"/>
  <c r="K138" i="3"/>
  <c r="I138" i="3"/>
  <c r="H138" i="3"/>
  <c r="AU33" i="1" s="1"/>
  <c r="AA136" i="1" s="1"/>
  <c r="C138" i="3"/>
  <c r="U138" i="3"/>
  <c r="T138" i="3"/>
  <c r="G138" i="3"/>
  <c r="E138" i="3"/>
  <c r="D138" i="3"/>
  <c r="B138" i="3"/>
  <c r="M98" i="3"/>
  <c r="U98" i="3"/>
  <c r="T98" i="3"/>
  <c r="R98" i="3"/>
  <c r="G98" i="3"/>
  <c r="E98" i="3"/>
  <c r="D98" i="3"/>
  <c r="B98" i="3"/>
  <c r="AS24" i="1"/>
  <c r="J81" i="3"/>
  <c r="AW20" i="1" s="1"/>
  <c r="AC120" i="1" s="1"/>
  <c r="U81" i="3"/>
  <c r="E81" i="3"/>
  <c r="T81" i="3"/>
  <c r="S81" i="3"/>
  <c r="Q81" i="3"/>
  <c r="P81" i="3"/>
  <c r="K81" i="3"/>
  <c r="I81" i="3"/>
  <c r="H81" i="3"/>
  <c r="G81" i="3"/>
  <c r="F81" i="3"/>
  <c r="AS20" i="1" s="1"/>
  <c r="Y120" i="1" s="1"/>
  <c r="D81" i="3"/>
  <c r="C81" i="3"/>
  <c r="O81" i="3"/>
  <c r="M81" i="3"/>
  <c r="L81" i="3"/>
  <c r="AS18" i="1"/>
  <c r="F58" i="3"/>
  <c r="AS15" i="1" s="1"/>
  <c r="Y112" i="1" s="1"/>
  <c r="Q58" i="3"/>
  <c r="U58" i="3"/>
  <c r="T58" i="3"/>
  <c r="R58" i="3"/>
  <c r="P58" i="3"/>
  <c r="O58" i="3"/>
  <c r="M58" i="3"/>
  <c r="L58" i="3"/>
  <c r="G58" i="3"/>
  <c r="E58" i="3"/>
  <c r="E202" i="3" s="1"/>
  <c r="D58" i="3"/>
  <c r="B58" i="3"/>
  <c r="K58" i="3"/>
  <c r="I58" i="3"/>
  <c r="H58" i="3"/>
  <c r="AW14" i="1"/>
  <c r="U200" i="3"/>
  <c r="T200" i="3"/>
  <c r="Q200" i="3"/>
  <c r="M200" i="3"/>
  <c r="M201" i="3" s="1"/>
  <c r="H200" i="3"/>
  <c r="E200" i="3"/>
  <c r="D200" i="3"/>
  <c r="AW13" i="1"/>
  <c r="AW12" i="1"/>
  <c r="AS9" i="1"/>
  <c r="AS6" i="1"/>
  <c r="R4" i="3"/>
  <c r="B4" i="3"/>
  <c r="M4" i="3"/>
  <c r="M202" i="3" s="1"/>
  <c r="AZ49" i="1" s="1"/>
  <c r="AF152" i="1" s="1"/>
  <c r="AW5" i="1"/>
  <c r="S4" i="3"/>
  <c r="Q4" i="3"/>
  <c r="Q202" i="3" s="1"/>
  <c r="Q201" i="3" s="1"/>
  <c r="P4" i="3"/>
  <c r="N4" i="3"/>
  <c r="L4" i="3"/>
  <c r="I4" i="3"/>
  <c r="H4" i="3"/>
  <c r="C4" i="3"/>
  <c r="U4" i="3"/>
  <c r="U202" i="3" s="1"/>
  <c r="U201" i="3" s="1"/>
  <c r="T4" i="3"/>
  <c r="G4" i="3"/>
  <c r="G202" i="3" s="1"/>
  <c r="E4" i="3"/>
  <c r="D4" i="3"/>
  <c r="D202" i="3" s="1"/>
  <c r="D201" i="3" s="1"/>
  <c r="Q98" i="2"/>
  <c r="P98" i="2"/>
  <c r="AJ45" i="1"/>
  <c r="U98" i="2"/>
  <c r="T98" i="2"/>
  <c r="E98" i="2"/>
  <c r="D98" i="2"/>
  <c r="Q153" i="2"/>
  <c r="J153" i="2"/>
  <c r="U153" i="2"/>
  <c r="T153" i="2"/>
  <c r="S153" i="2"/>
  <c r="P153" i="2"/>
  <c r="O153" i="2"/>
  <c r="N153" i="2"/>
  <c r="M153" i="2"/>
  <c r="L153" i="2"/>
  <c r="E153" i="2"/>
  <c r="D153" i="2"/>
  <c r="C153" i="2"/>
  <c r="M98" i="2"/>
  <c r="L98" i="2"/>
  <c r="AJ48" i="1"/>
  <c r="AM47" i="1"/>
  <c r="AN43" i="1"/>
  <c r="AI43" i="1"/>
  <c r="AM41" i="1"/>
  <c r="K153" i="2"/>
  <c r="AN36" i="1" s="1"/>
  <c r="AD143" i="1" s="1"/>
  <c r="I153" i="2"/>
  <c r="H153" i="2"/>
  <c r="F153" i="2"/>
  <c r="K138" i="2"/>
  <c r="AN33" i="1" s="1"/>
  <c r="AD135" i="1" s="1"/>
  <c r="Q138" i="2"/>
  <c r="U138" i="2"/>
  <c r="T138" i="2"/>
  <c r="S138" i="2"/>
  <c r="R138" i="2"/>
  <c r="P138" i="2"/>
  <c r="O138" i="2"/>
  <c r="M138" i="2"/>
  <c r="L138" i="2"/>
  <c r="G138" i="2"/>
  <c r="E138" i="2"/>
  <c r="D138" i="2"/>
  <c r="C138" i="2"/>
  <c r="B138" i="2"/>
  <c r="I138" i="2"/>
  <c r="H138" i="2"/>
  <c r="F138" i="2"/>
  <c r="S200" i="2"/>
  <c r="Q200" i="2"/>
  <c r="N200" i="2"/>
  <c r="C200" i="2"/>
  <c r="K98" i="2"/>
  <c r="AN26" i="1" s="1"/>
  <c r="AD127" i="1" s="1"/>
  <c r="F98" i="2"/>
  <c r="AI26" i="1" s="1"/>
  <c r="Y127" i="1" s="1"/>
  <c r="I98" i="2"/>
  <c r="H98" i="2"/>
  <c r="S81" i="2"/>
  <c r="N81" i="2"/>
  <c r="C81" i="2"/>
  <c r="I81" i="2"/>
  <c r="U81" i="2"/>
  <c r="T81" i="2"/>
  <c r="O81" i="2"/>
  <c r="M81" i="2"/>
  <c r="L81" i="2"/>
  <c r="J81" i="2"/>
  <c r="H81" i="2"/>
  <c r="AK20" i="1" s="1"/>
  <c r="AA119" i="1" s="1"/>
  <c r="G81" i="2"/>
  <c r="E81" i="2"/>
  <c r="D81" i="2"/>
  <c r="Q81" i="2"/>
  <c r="P81" i="2"/>
  <c r="U58" i="2"/>
  <c r="E58" i="2"/>
  <c r="T58" i="2"/>
  <c r="S58" i="2"/>
  <c r="Q58" i="2"/>
  <c r="P58" i="2"/>
  <c r="K58" i="2"/>
  <c r="I58" i="2"/>
  <c r="H58" i="2"/>
  <c r="G58" i="2"/>
  <c r="F58" i="2"/>
  <c r="D58" i="2"/>
  <c r="C58" i="2"/>
  <c r="O58" i="2"/>
  <c r="M58" i="2"/>
  <c r="L58" i="2"/>
  <c r="J58" i="2"/>
  <c r="U200" i="2"/>
  <c r="M200" i="2"/>
  <c r="L200" i="2"/>
  <c r="I200" i="2"/>
  <c r="H200" i="2"/>
  <c r="F200" i="2"/>
  <c r="E200" i="2"/>
  <c r="F4" i="2"/>
  <c r="Q4" i="2"/>
  <c r="Q202" i="2" s="1"/>
  <c r="Q201" i="2" s="1"/>
  <c r="U4" i="2"/>
  <c r="U202" i="2" s="1"/>
  <c r="U201" i="2" s="1"/>
  <c r="T4" i="2"/>
  <c r="S4" i="2"/>
  <c r="R4" i="2"/>
  <c r="P4" i="2"/>
  <c r="M4" i="2"/>
  <c r="L4" i="2"/>
  <c r="G4" i="2"/>
  <c r="E4" i="2"/>
  <c r="E202" i="2" s="1"/>
  <c r="E201" i="2" s="1"/>
  <c r="D4" i="2"/>
  <c r="C4" i="2"/>
  <c r="B4" i="2"/>
  <c r="K4" i="2"/>
  <c r="I4" i="2"/>
  <c r="I202" i="2" s="1"/>
  <c r="H4" i="2"/>
  <c r="U199" i="1"/>
  <c r="T199" i="1"/>
  <c r="S199" i="1"/>
  <c r="R199" i="1"/>
  <c r="Q199" i="1"/>
  <c r="P199" i="1"/>
  <c r="O199" i="1"/>
  <c r="N199" i="1"/>
  <c r="U198" i="1"/>
  <c r="T198" i="1"/>
  <c r="S198" i="1"/>
  <c r="R198" i="1"/>
  <c r="Q198" i="1"/>
  <c r="P198" i="1"/>
  <c r="O198" i="1"/>
  <c r="N198" i="1"/>
  <c r="U197" i="1"/>
  <c r="T197" i="1"/>
  <c r="S197" i="1"/>
  <c r="R197" i="1"/>
  <c r="Q197" i="1"/>
  <c r="P197" i="1"/>
  <c r="O197" i="1"/>
  <c r="N197" i="1"/>
  <c r="U196" i="1"/>
  <c r="T196" i="1"/>
  <c r="S196" i="1"/>
  <c r="R196" i="1"/>
  <c r="Q196" i="1"/>
  <c r="P196" i="1"/>
  <c r="O196" i="1"/>
  <c r="N196" i="1"/>
  <c r="U195" i="1"/>
  <c r="T195" i="1"/>
  <c r="S195" i="1"/>
  <c r="R195" i="1"/>
  <c r="Q195" i="1"/>
  <c r="P195" i="1"/>
  <c r="O195" i="1"/>
  <c r="N195" i="1"/>
  <c r="U194" i="1"/>
  <c r="T194" i="1"/>
  <c r="S194" i="1"/>
  <c r="R194" i="1"/>
  <c r="Q194" i="1"/>
  <c r="P194" i="1"/>
  <c r="O194" i="1"/>
  <c r="N194" i="1"/>
  <c r="U193" i="1"/>
  <c r="T193" i="1"/>
  <c r="S193" i="1"/>
  <c r="R193" i="1"/>
  <c r="Q193" i="1"/>
  <c r="Q153" i="1" s="1"/>
  <c r="P193" i="1"/>
  <c r="O193" i="1"/>
  <c r="N193" i="1"/>
  <c r="U192" i="1"/>
  <c r="T192" i="1"/>
  <c r="S192" i="1"/>
  <c r="R192" i="1"/>
  <c r="Q192" i="1"/>
  <c r="P192" i="1"/>
  <c r="O192" i="1"/>
  <c r="N192" i="1"/>
  <c r="U191" i="1"/>
  <c r="T191" i="1"/>
  <c r="S191" i="1"/>
  <c r="R191" i="1"/>
  <c r="Q191" i="1"/>
  <c r="P191" i="1"/>
  <c r="O191" i="1"/>
  <c r="N191" i="1"/>
  <c r="U190" i="1"/>
  <c r="T190" i="1"/>
  <c r="S190" i="1"/>
  <c r="R190" i="1"/>
  <c r="Q190" i="1"/>
  <c r="P190" i="1"/>
  <c r="O190" i="1"/>
  <c r="N190" i="1"/>
  <c r="U189" i="1"/>
  <c r="T189" i="1"/>
  <c r="S189" i="1"/>
  <c r="R189" i="1"/>
  <c r="Q189" i="1"/>
  <c r="P189" i="1"/>
  <c r="O189" i="1"/>
  <c r="N189" i="1"/>
  <c r="L98" i="1"/>
  <c r="U188" i="1"/>
  <c r="T188" i="1"/>
  <c r="S188" i="1"/>
  <c r="R188" i="1"/>
  <c r="Q188" i="1"/>
  <c r="P188" i="1"/>
  <c r="O188" i="1"/>
  <c r="O153" i="1" s="1"/>
  <c r="N188" i="1"/>
  <c r="U187" i="1"/>
  <c r="T187" i="1"/>
  <c r="T153" i="1" s="1"/>
  <c r="S187" i="1"/>
  <c r="S153" i="1" s="1"/>
  <c r="R187" i="1"/>
  <c r="R153" i="1" s="1"/>
  <c r="Q187" i="1"/>
  <c r="P187" i="1"/>
  <c r="O187" i="1"/>
  <c r="N187" i="1"/>
  <c r="N153" i="1" s="1"/>
  <c r="D153" i="1"/>
  <c r="U186" i="1"/>
  <c r="T186" i="1"/>
  <c r="S186" i="1"/>
  <c r="R186" i="1"/>
  <c r="Q186" i="1"/>
  <c r="P186" i="1"/>
  <c r="O186" i="1"/>
  <c r="O98" i="1" s="1"/>
  <c r="N186" i="1"/>
  <c r="U185" i="1"/>
  <c r="U98" i="1" s="1"/>
  <c r="T185" i="1"/>
  <c r="S185" i="1"/>
  <c r="R185" i="1"/>
  <c r="Q185" i="1"/>
  <c r="P185" i="1"/>
  <c r="O185" i="1"/>
  <c r="N185" i="1"/>
  <c r="U183" i="1"/>
  <c r="T183" i="1"/>
  <c r="S183" i="1"/>
  <c r="R183" i="1"/>
  <c r="Q183" i="1"/>
  <c r="P183" i="1"/>
  <c r="O183" i="1"/>
  <c r="N183" i="1"/>
  <c r="U182" i="1"/>
  <c r="T182" i="1"/>
  <c r="S182" i="1"/>
  <c r="R182" i="1"/>
  <c r="Q182" i="1"/>
  <c r="P182" i="1"/>
  <c r="O182" i="1"/>
  <c r="N182" i="1"/>
  <c r="AF48" i="1"/>
  <c r="AA48" i="1"/>
  <c r="U181" i="1"/>
  <c r="T181" i="1"/>
  <c r="S181" i="1"/>
  <c r="R181" i="1"/>
  <c r="Q181" i="1"/>
  <c r="P181" i="1"/>
  <c r="O181" i="1"/>
  <c r="N181" i="1"/>
  <c r="U180" i="1"/>
  <c r="T180" i="1"/>
  <c r="S180" i="1"/>
  <c r="R180" i="1"/>
  <c r="Q180" i="1"/>
  <c r="P180" i="1"/>
  <c r="O180" i="1"/>
  <c r="N180" i="1"/>
  <c r="U179" i="1"/>
  <c r="T179" i="1"/>
  <c r="S179" i="1"/>
  <c r="R179" i="1"/>
  <c r="Q179" i="1"/>
  <c r="P179" i="1"/>
  <c r="O179" i="1"/>
  <c r="N179" i="1"/>
  <c r="Y46" i="1"/>
  <c r="U178" i="1"/>
  <c r="T178" i="1"/>
  <c r="S178" i="1"/>
  <c r="R178" i="1"/>
  <c r="Q178" i="1"/>
  <c r="P178" i="1"/>
  <c r="O178" i="1"/>
  <c r="N178" i="1"/>
  <c r="U177" i="1"/>
  <c r="T177" i="1"/>
  <c r="S177" i="1"/>
  <c r="R177" i="1"/>
  <c r="Q177" i="1"/>
  <c r="P177" i="1"/>
  <c r="O177" i="1"/>
  <c r="N177" i="1"/>
  <c r="U176" i="1"/>
  <c r="T176" i="1"/>
  <c r="S176" i="1"/>
  <c r="R176" i="1"/>
  <c r="Q176" i="1"/>
  <c r="P176" i="1"/>
  <c r="O176" i="1"/>
  <c r="N176" i="1"/>
  <c r="U175" i="1"/>
  <c r="T175" i="1"/>
  <c r="S175" i="1"/>
  <c r="R175" i="1"/>
  <c r="Q175" i="1"/>
  <c r="P175" i="1"/>
  <c r="O175" i="1"/>
  <c r="N175" i="1"/>
  <c r="U174" i="1"/>
  <c r="T174" i="1"/>
  <c r="S174" i="1"/>
  <c r="R174" i="1"/>
  <c r="Q174" i="1"/>
  <c r="P174" i="1"/>
  <c r="O174" i="1"/>
  <c r="N174" i="1"/>
  <c r="AD44" i="1"/>
  <c r="U173" i="1"/>
  <c r="T173" i="1"/>
  <c r="S173" i="1"/>
  <c r="R173" i="1"/>
  <c r="Q173" i="1"/>
  <c r="P173" i="1"/>
  <c r="O173" i="1"/>
  <c r="N173" i="1"/>
  <c r="U172" i="1"/>
  <c r="T172" i="1"/>
  <c r="S172" i="1"/>
  <c r="R172" i="1"/>
  <c r="Q172" i="1"/>
  <c r="P172" i="1"/>
  <c r="O172" i="1"/>
  <c r="N172" i="1"/>
  <c r="U171" i="1"/>
  <c r="T171" i="1"/>
  <c r="S171" i="1"/>
  <c r="R171" i="1"/>
  <c r="Q171" i="1"/>
  <c r="P171" i="1"/>
  <c r="O171" i="1"/>
  <c r="N171" i="1"/>
  <c r="U170" i="1"/>
  <c r="T170" i="1"/>
  <c r="S170" i="1"/>
  <c r="R170" i="1"/>
  <c r="Q170" i="1"/>
  <c r="P170" i="1"/>
  <c r="O170" i="1"/>
  <c r="N170" i="1"/>
  <c r="U169" i="1"/>
  <c r="T169" i="1"/>
  <c r="S169" i="1"/>
  <c r="R169" i="1"/>
  <c r="Q169" i="1"/>
  <c r="P169" i="1"/>
  <c r="O169" i="1"/>
  <c r="N169" i="1"/>
  <c r="AC42" i="1"/>
  <c r="U168" i="1"/>
  <c r="T168" i="1"/>
  <c r="S168" i="1"/>
  <c r="R168" i="1"/>
  <c r="Q168" i="1"/>
  <c r="P168" i="1"/>
  <c r="O168" i="1"/>
  <c r="N168" i="1"/>
  <c r="U167" i="1"/>
  <c r="T167" i="1"/>
  <c r="S167" i="1"/>
  <c r="R167" i="1"/>
  <c r="Q167" i="1"/>
  <c r="P167" i="1"/>
  <c r="O167" i="1"/>
  <c r="N167" i="1"/>
  <c r="U166" i="1"/>
  <c r="T166" i="1"/>
  <c r="S166" i="1"/>
  <c r="R166" i="1"/>
  <c r="Q166" i="1"/>
  <c r="P166" i="1"/>
  <c r="O166" i="1"/>
  <c r="N166" i="1"/>
  <c r="U165" i="1"/>
  <c r="T165" i="1"/>
  <c r="S165" i="1"/>
  <c r="R165" i="1"/>
  <c r="Q165" i="1"/>
  <c r="P165" i="1"/>
  <c r="O165" i="1"/>
  <c r="N165" i="1"/>
  <c r="U164" i="1"/>
  <c r="T164" i="1"/>
  <c r="S164" i="1"/>
  <c r="R164" i="1"/>
  <c r="Q164" i="1"/>
  <c r="P164" i="1"/>
  <c r="O164" i="1"/>
  <c r="N164" i="1"/>
  <c r="U163" i="1"/>
  <c r="T163" i="1"/>
  <c r="S163" i="1"/>
  <c r="R163" i="1"/>
  <c r="Q163" i="1"/>
  <c r="P163" i="1"/>
  <c r="O163" i="1"/>
  <c r="N163" i="1"/>
  <c r="U162" i="1"/>
  <c r="T162" i="1"/>
  <c r="S162" i="1"/>
  <c r="R162" i="1"/>
  <c r="Q162" i="1"/>
  <c r="P162" i="1"/>
  <c r="O162" i="1"/>
  <c r="N162" i="1"/>
  <c r="AB39" i="1"/>
  <c r="U161" i="1"/>
  <c r="T161" i="1"/>
  <c r="S161" i="1"/>
  <c r="R161" i="1"/>
  <c r="Q161" i="1"/>
  <c r="P161" i="1"/>
  <c r="O161" i="1"/>
  <c r="N161" i="1"/>
  <c r="U160" i="1"/>
  <c r="T160" i="1"/>
  <c r="S160" i="1"/>
  <c r="R160" i="1"/>
  <c r="Q160" i="1"/>
  <c r="P160" i="1"/>
  <c r="O160" i="1"/>
  <c r="N160" i="1"/>
  <c r="U159" i="1"/>
  <c r="T159" i="1"/>
  <c r="S159" i="1"/>
  <c r="R159" i="1"/>
  <c r="Q159" i="1"/>
  <c r="P159" i="1"/>
  <c r="O159" i="1"/>
  <c r="N159" i="1"/>
  <c r="U158" i="1"/>
  <c r="T158" i="1"/>
  <c r="S158" i="1"/>
  <c r="R158" i="1"/>
  <c r="Q158" i="1"/>
  <c r="P158" i="1"/>
  <c r="O158" i="1"/>
  <c r="N158" i="1"/>
  <c r="U157" i="1"/>
  <c r="T157" i="1"/>
  <c r="S157" i="1"/>
  <c r="R157" i="1"/>
  <c r="Q157" i="1"/>
  <c r="P157" i="1"/>
  <c r="O157" i="1"/>
  <c r="N157" i="1"/>
  <c r="U156" i="1"/>
  <c r="T156" i="1"/>
  <c r="S156" i="1"/>
  <c r="R156" i="1"/>
  <c r="Q156" i="1"/>
  <c r="P156" i="1"/>
  <c r="O156" i="1"/>
  <c r="N156" i="1"/>
  <c r="U155" i="1"/>
  <c r="T155" i="1"/>
  <c r="S155" i="1"/>
  <c r="R155" i="1"/>
  <c r="Q155" i="1"/>
  <c r="P155" i="1"/>
  <c r="O155" i="1"/>
  <c r="N155" i="1"/>
  <c r="AD37" i="1"/>
  <c r="U154" i="1"/>
  <c r="T154" i="1"/>
  <c r="S154" i="1"/>
  <c r="R154" i="1"/>
  <c r="Q154" i="1"/>
  <c r="P154" i="1"/>
  <c r="O154" i="1"/>
  <c r="N154" i="1"/>
  <c r="U153" i="1"/>
  <c r="J153" i="1"/>
  <c r="E153" i="1"/>
  <c r="X36" i="1" s="1"/>
  <c r="U149" i="1"/>
  <c r="T149" i="1"/>
  <c r="S149" i="1"/>
  <c r="R149" i="1"/>
  <c r="Q149" i="1"/>
  <c r="P149" i="1"/>
  <c r="O149" i="1"/>
  <c r="N149" i="1"/>
  <c r="U148" i="1"/>
  <c r="T148" i="1"/>
  <c r="S148" i="1"/>
  <c r="R148" i="1"/>
  <c r="Q148" i="1"/>
  <c r="P148" i="1"/>
  <c r="O148" i="1"/>
  <c r="N148" i="1"/>
  <c r="U147" i="1"/>
  <c r="T147" i="1"/>
  <c r="S147" i="1"/>
  <c r="R147" i="1"/>
  <c r="Q147" i="1"/>
  <c r="P147" i="1"/>
  <c r="O147" i="1"/>
  <c r="N147" i="1"/>
  <c r="U146" i="1"/>
  <c r="T146" i="1"/>
  <c r="S146" i="1"/>
  <c r="R146" i="1"/>
  <c r="Q146" i="1"/>
  <c r="P146" i="1"/>
  <c r="O146" i="1"/>
  <c r="N146" i="1"/>
  <c r="L138" i="1"/>
  <c r="K138" i="1"/>
  <c r="U145" i="1"/>
  <c r="T145" i="1"/>
  <c r="S145" i="1"/>
  <c r="R145" i="1"/>
  <c r="Q145" i="1"/>
  <c r="P145" i="1"/>
  <c r="O145" i="1"/>
  <c r="N145" i="1"/>
  <c r="U144" i="1"/>
  <c r="U200" i="1" s="1"/>
  <c r="T144" i="1"/>
  <c r="S144" i="1"/>
  <c r="R144" i="1"/>
  <c r="Q144" i="1"/>
  <c r="P144" i="1"/>
  <c r="O144" i="1"/>
  <c r="N144" i="1"/>
  <c r="E200" i="1"/>
  <c r="U143" i="1"/>
  <c r="T143" i="1"/>
  <c r="S143" i="1"/>
  <c r="R143" i="1"/>
  <c r="Q143" i="1"/>
  <c r="P143" i="1"/>
  <c r="O143" i="1"/>
  <c r="N143" i="1"/>
  <c r="U142" i="1"/>
  <c r="T142" i="1"/>
  <c r="S142" i="1"/>
  <c r="R142" i="1"/>
  <c r="Q142" i="1"/>
  <c r="P142" i="1"/>
  <c r="O142" i="1"/>
  <c r="N142" i="1"/>
  <c r="U141" i="1"/>
  <c r="T141" i="1"/>
  <c r="S141" i="1"/>
  <c r="R141" i="1"/>
  <c r="Q141" i="1"/>
  <c r="P141" i="1"/>
  <c r="O141" i="1"/>
  <c r="N141" i="1"/>
  <c r="F138" i="1"/>
  <c r="U140" i="1"/>
  <c r="T140" i="1"/>
  <c r="S140" i="1"/>
  <c r="R140" i="1"/>
  <c r="Q140" i="1"/>
  <c r="P140" i="1"/>
  <c r="O140" i="1"/>
  <c r="N140" i="1"/>
  <c r="D138" i="1"/>
  <c r="U139" i="1"/>
  <c r="T139" i="1"/>
  <c r="S139" i="1"/>
  <c r="R139" i="1"/>
  <c r="R138" i="1" s="1"/>
  <c r="Q139" i="1"/>
  <c r="Q138" i="1" s="1"/>
  <c r="P139" i="1"/>
  <c r="P138" i="1" s="1"/>
  <c r="O139" i="1"/>
  <c r="N139" i="1"/>
  <c r="N138" i="1" s="1"/>
  <c r="I138" i="1"/>
  <c r="H138" i="1"/>
  <c r="U138" i="1"/>
  <c r="T138" i="1"/>
  <c r="S138" i="1"/>
  <c r="O138" i="1"/>
  <c r="J138" i="1"/>
  <c r="U137" i="1"/>
  <c r="T137" i="1"/>
  <c r="S137" i="1"/>
  <c r="R137" i="1"/>
  <c r="Q137" i="1"/>
  <c r="P137" i="1"/>
  <c r="O137" i="1"/>
  <c r="N137" i="1"/>
  <c r="U136" i="1"/>
  <c r="T136" i="1"/>
  <c r="S136" i="1"/>
  <c r="R136" i="1"/>
  <c r="Q136" i="1"/>
  <c r="P136" i="1"/>
  <c r="O136" i="1"/>
  <c r="N136" i="1"/>
  <c r="U135" i="1"/>
  <c r="T135" i="1"/>
  <c r="S135" i="1"/>
  <c r="R135" i="1"/>
  <c r="Q135" i="1"/>
  <c r="P135" i="1"/>
  <c r="O135" i="1"/>
  <c r="N135" i="1"/>
  <c r="U134" i="1"/>
  <c r="T134" i="1"/>
  <c r="S134" i="1"/>
  <c r="R134" i="1"/>
  <c r="Q134" i="1"/>
  <c r="P134" i="1"/>
  <c r="O134" i="1"/>
  <c r="N134" i="1"/>
  <c r="U133" i="1"/>
  <c r="T133" i="1"/>
  <c r="S133" i="1"/>
  <c r="R133" i="1"/>
  <c r="Q133" i="1"/>
  <c r="P133" i="1"/>
  <c r="O133" i="1"/>
  <c r="N133" i="1"/>
  <c r="U132" i="1"/>
  <c r="T132" i="1"/>
  <c r="S132" i="1"/>
  <c r="R132" i="1"/>
  <c r="Q132" i="1"/>
  <c r="P132" i="1"/>
  <c r="O132" i="1"/>
  <c r="N132" i="1"/>
  <c r="U131" i="1"/>
  <c r="T131" i="1"/>
  <c r="S131" i="1"/>
  <c r="R131" i="1"/>
  <c r="Q131" i="1"/>
  <c r="P131" i="1"/>
  <c r="O131" i="1"/>
  <c r="N131" i="1"/>
  <c r="U130" i="1"/>
  <c r="T130" i="1"/>
  <c r="S130" i="1"/>
  <c r="R130" i="1"/>
  <c r="Q130" i="1"/>
  <c r="P130" i="1"/>
  <c r="O130" i="1"/>
  <c r="N130" i="1"/>
  <c r="U129" i="1"/>
  <c r="T129" i="1"/>
  <c r="S129" i="1"/>
  <c r="R129" i="1"/>
  <c r="Q129" i="1"/>
  <c r="P129" i="1"/>
  <c r="O129" i="1"/>
  <c r="N129" i="1"/>
  <c r="U128" i="1"/>
  <c r="T128" i="1"/>
  <c r="S128" i="1"/>
  <c r="R128" i="1"/>
  <c r="Q128" i="1"/>
  <c r="P128" i="1"/>
  <c r="O128" i="1"/>
  <c r="N128" i="1"/>
  <c r="U127" i="1"/>
  <c r="T127" i="1"/>
  <c r="S127" i="1"/>
  <c r="R127" i="1"/>
  <c r="Q127" i="1"/>
  <c r="P127" i="1"/>
  <c r="O127" i="1"/>
  <c r="N127" i="1"/>
  <c r="X32" i="1"/>
  <c r="X81" i="1" s="1"/>
  <c r="Y81" i="1" s="1"/>
  <c r="Z81" i="1" s="1"/>
  <c r="AA81" i="1" s="1"/>
  <c r="AB81" i="1" s="1"/>
  <c r="AC81" i="1" s="1"/>
  <c r="AD81" i="1" s="1"/>
  <c r="AE81" i="1" s="1"/>
  <c r="AF81" i="1" s="1"/>
  <c r="X251" i="1" s="1"/>
  <c r="U126" i="1"/>
  <c r="T126" i="1"/>
  <c r="S126" i="1"/>
  <c r="R126" i="1"/>
  <c r="Q126" i="1"/>
  <c r="P126" i="1"/>
  <c r="O126" i="1"/>
  <c r="N126" i="1"/>
  <c r="U125" i="1"/>
  <c r="T125" i="1"/>
  <c r="S125" i="1"/>
  <c r="R125" i="1"/>
  <c r="Q125" i="1"/>
  <c r="P125" i="1"/>
  <c r="O125" i="1"/>
  <c r="N125" i="1"/>
  <c r="U124" i="1"/>
  <c r="T124" i="1"/>
  <c r="S124" i="1"/>
  <c r="R124" i="1"/>
  <c r="Q124" i="1"/>
  <c r="P124" i="1"/>
  <c r="O124" i="1"/>
  <c r="N124" i="1"/>
  <c r="U123" i="1"/>
  <c r="T123" i="1"/>
  <c r="S123" i="1"/>
  <c r="R123" i="1"/>
  <c r="Q123" i="1"/>
  <c r="P123" i="1"/>
  <c r="O123" i="1"/>
  <c r="N123" i="1"/>
  <c r="U122" i="1"/>
  <c r="T122" i="1"/>
  <c r="S122" i="1"/>
  <c r="R122" i="1"/>
  <c r="Q122" i="1"/>
  <c r="P122" i="1"/>
  <c r="O122" i="1"/>
  <c r="N122" i="1"/>
  <c r="U121" i="1"/>
  <c r="T121" i="1"/>
  <c r="S121" i="1"/>
  <c r="R121" i="1"/>
  <c r="Q121" i="1"/>
  <c r="P121" i="1"/>
  <c r="O121" i="1"/>
  <c r="N121" i="1"/>
  <c r="U120" i="1"/>
  <c r="T120" i="1"/>
  <c r="S120" i="1"/>
  <c r="R120" i="1"/>
  <c r="Q120" i="1"/>
  <c r="P120" i="1"/>
  <c r="O120" i="1"/>
  <c r="N120" i="1"/>
  <c r="U119" i="1"/>
  <c r="T119" i="1"/>
  <c r="S119" i="1"/>
  <c r="R119" i="1"/>
  <c r="Q119" i="1"/>
  <c r="P119" i="1"/>
  <c r="O119" i="1"/>
  <c r="N119" i="1"/>
  <c r="U118" i="1"/>
  <c r="T118" i="1"/>
  <c r="S118" i="1"/>
  <c r="R118" i="1"/>
  <c r="Q118" i="1"/>
  <c r="P118" i="1"/>
  <c r="O118" i="1"/>
  <c r="N118" i="1"/>
  <c r="U117" i="1"/>
  <c r="T117" i="1"/>
  <c r="S117" i="1"/>
  <c r="R117" i="1"/>
  <c r="Q117" i="1"/>
  <c r="P117" i="1"/>
  <c r="O117" i="1"/>
  <c r="N117" i="1"/>
  <c r="U116" i="1"/>
  <c r="T116" i="1"/>
  <c r="S116" i="1"/>
  <c r="R116" i="1"/>
  <c r="Q116" i="1"/>
  <c r="P116" i="1"/>
  <c r="O116" i="1"/>
  <c r="N116" i="1"/>
  <c r="B98" i="1"/>
  <c r="U115" i="1"/>
  <c r="T115" i="1"/>
  <c r="S115" i="1"/>
  <c r="R115" i="1"/>
  <c r="Q115" i="1"/>
  <c r="P115" i="1"/>
  <c r="O115" i="1"/>
  <c r="N115" i="1"/>
  <c r="U114" i="1"/>
  <c r="T114" i="1"/>
  <c r="S114" i="1"/>
  <c r="R114" i="1"/>
  <c r="Q114" i="1"/>
  <c r="P114" i="1"/>
  <c r="O114" i="1"/>
  <c r="N114" i="1"/>
  <c r="U113" i="1"/>
  <c r="T113" i="1"/>
  <c r="S113" i="1"/>
  <c r="R113" i="1"/>
  <c r="Q113" i="1"/>
  <c r="P113" i="1"/>
  <c r="O113" i="1"/>
  <c r="N113" i="1"/>
  <c r="U112" i="1"/>
  <c r="T112" i="1"/>
  <c r="S112" i="1"/>
  <c r="R112" i="1"/>
  <c r="Q112" i="1"/>
  <c r="P112" i="1"/>
  <c r="O112" i="1"/>
  <c r="N112" i="1"/>
  <c r="U111" i="1"/>
  <c r="T111" i="1"/>
  <c r="S111" i="1"/>
  <c r="R111" i="1"/>
  <c r="Q111" i="1"/>
  <c r="P111" i="1"/>
  <c r="O111" i="1"/>
  <c r="N111" i="1"/>
  <c r="U110" i="1"/>
  <c r="T110" i="1"/>
  <c r="S110" i="1"/>
  <c r="R110" i="1"/>
  <c r="Q110" i="1"/>
  <c r="P110" i="1"/>
  <c r="O110" i="1"/>
  <c r="N110" i="1"/>
  <c r="U109" i="1"/>
  <c r="T109" i="1"/>
  <c r="S109" i="1"/>
  <c r="R109" i="1"/>
  <c r="Q109" i="1"/>
  <c r="P109" i="1"/>
  <c r="O109" i="1"/>
  <c r="N109" i="1"/>
  <c r="U108" i="1"/>
  <c r="T108" i="1"/>
  <c r="S108" i="1"/>
  <c r="R108" i="1"/>
  <c r="Q108" i="1"/>
  <c r="P108" i="1"/>
  <c r="O108" i="1"/>
  <c r="N108" i="1"/>
  <c r="U107" i="1"/>
  <c r="T107" i="1"/>
  <c r="S107" i="1"/>
  <c r="R107" i="1"/>
  <c r="Q107" i="1"/>
  <c r="P107" i="1"/>
  <c r="O107" i="1"/>
  <c r="N107" i="1"/>
  <c r="U106" i="1"/>
  <c r="T106" i="1"/>
  <c r="S106" i="1"/>
  <c r="R106" i="1"/>
  <c r="Q106" i="1"/>
  <c r="P106" i="1"/>
  <c r="O106" i="1"/>
  <c r="N106" i="1"/>
  <c r="U105" i="1"/>
  <c r="T105" i="1"/>
  <c r="S105" i="1"/>
  <c r="R105" i="1"/>
  <c r="Q105" i="1"/>
  <c r="P105" i="1"/>
  <c r="O105" i="1"/>
  <c r="N105" i="1"/>
  <c r="U104" i="1"/>
  <c r="T104" i="1"/>
  <c r="S104" i="1"/>
  <c r="R104" i="1"/>
  <c r="Q104" i="1"/>
  <c r="P104" i="1"/>
  <c r="O104" i="1"/>
  <c r="N104" i="1"/>
  <c r="U103" i="1"/>
  <c r="T103" i="1"/>
  <c r="S103" i="1"/>
  <c r="R103" i="1"/>
  <c r="Q103" i="1"/>
  <c r="P103" i="1"/>
  <c r="O103" i="1"/>
  <c r="N103" i="1"/>
  <c r="M98" i="1"/>
  <c r="AF26" i="1" s="1"/>
  <c r="AF126" i="1" s="1"/>
  <c r="U102" i="1"/>
  <c r="T102" i="1"/>
  <c r="S102" i="1"/>
  <c r="R102" i="1"/>
  <c r="Q102" i="1"/>
  <c r="P102" i="1"/>
  <c r="O102" i="1"/>
  <c r="N102" i="1"/>
  <c r="U101" i="1"/>
  <c r="T101" i="1"/>
  <c r="S101" i="1"/>
  <c r="R101" i="1"/>
  <c r="Q101" i="1"/>
  <c r="P101" i="1"/>
  <c r="O101" i="1"/>
  <c r="N101" i="1"/>
  <c r="U100" i="1"/>
  <c r="T100" i="1"/>
  <c r="S100" i="1"/>
  <c r="R100" i="1"/>
  <c r="Q100" i="1"/>
  <c r="P100" i="1"/>
  <c r="O100" i="1"/>
  <c r="N100" i="1"/>
  <c r="U99" i="1"/>
  <c r="T99" i="1"/>
  <c r="S99" i="1"/>
  <c r="R99" i="1"/>
  <c r="Q99" i="1"/>
  <c r="P99" i="1"/>
  <c r="O99" i="1"/>
  <c r="N99" i="1"/>
  <c r="R98" i="1"/>
  <c r="P98" i="1"/>
  <c r="BE97" i="1"/>
  <c r="AH95" i="1"/>
  <c r="U94" i="1"/>
  <c r="T94" i="1"/>
  <c r="S94" i="1"/>
  <c r="R94" i="1"/>
  <c r="Q94" i="1"/>
  <c r="P94" i="1"/>
  <c r="O94" i="1"/>
  <c r="N94" i="1"/>
  <c r="U93" i="1"/>
  <c r="T93" i="1"/>
  <c r="S93" i="1"/>
  <c r="R93" i="1"/>
  <c r="Q93" i="1"/>
  <c r="P93" i="1"/>
  <c r="O93" i="1"/>
  <c r="N93" i="1"/>
  <c r="U92" i="1"/>
  <c r="T92" i="1"/>
  <c r="S92" i="1"/>
  <c r="R92" i="1"/>
  <c r="Q92" i="1"/>
  <c r="P92" i="1"/>
  <c r="O92" i="1"/>
  <c r="N92" i="1"/>
  <c r="U91" i="1"/>
  <c r="T91" i="1"/>
  <c r="S91" i="1"/>
  <c r="R91" i="1"/>
  <c r="Q91" i="1"/>
  <c r="P91" i="1"/>
  <c r="O91" i="1"/>
  <c r="N91" i="1"/>
  <c r="U90" i="1"/>
  <c r="T90" i="1"/>
  <c r="S90" i="1"/>
  <c r="R90" i="1"/>
  <c r="Q90" i="1"/>
  <c r="P90" i="1"/>
  <c r="O90" i="1"/>
  <c r="N90" i="1"/>
  <c r="I81" i="1"/>
  <c r="AB20" i="1" s="1"/>
  <c r="AB118" i="1" s="1"/>
  <c r="U89" i="1"/>
  <c r="T89" i="1"/>
  <c r="S89" i="1"/>
  <c r="R89" i="1"/>
  <c r="Q89" i="1"/>
  <c r="P89" i="1"/>
  <c r="O89" i="1"/>
  <c r="N89" i="1"/>
  <c r="U88" i="1"/>
  <c r="T88" i="1"/>
  <c r="S88" i="1"/>
  <c r="R88" i="1"/>
  <c r="Q88" i="1"/>
  <c r="P88" i="1"/>
  <c r="O88" i="1"/>
  <c r="N88" i="1"/>
  <c r="U87" i="1"/>
  <c r="T87" i="1"/>
  <c r="S87" i="1"/>
  <c r="R87" i="1"/>
  <c r="Q87" i="1"/>
  <c r="P87" i="1"/>
  <c r="O87" i="1"/>
  <c r="N87" i="1"/>
  <c r="U86" i="1"/>
  <c r="T86" i="1"/>
  <c r="S86" i="1"/>
  <c r="R86" i="1"/>
  <c r="Q86" i="1"/>
  <c r="P86" i="1"/>
  <c r="O86" i="1"/>
  <c r="N86" i="1"/>
  <c r="U85" i="1"/>
  <c r="T85" i="1"/>
  <c r="S85" i="1"/>
  <c r="R85" i="1"/>
  <c r="Q85" i="1"/>
  <c r="P85" i="1"/>
  <c r="O85" i="1"/>
  <c r="N85" i="1"/>
  <c r="U84" i="1"/>
  <c r="T84" i="1"/>
  <c r="S84" i="1"/>
  <c r="R84" i="1"/>
  <c r="Q84" i="1"/>
  <c r="P84" i="1"/>
  <c r="O84" i="1"/>
  <c r="N84" i="1"/>
  <c r="U83" i="1"/>
  <c r="T83" i="1"/>
  <c r="S83" i="1"/>
  <c r="R83" i="1"/>
  <c r="Q83" i="1"/>
  <c r="P83" i="1"/>
  <c r="O83" i="1"/>
  <c r="N83" i="1"/>
  <c r="K81" i="1"/>
  <c r="J81" i="1"/>
  <c r="U82" i="1"/>
  <c r="U81" i="1" s="1"/>
  <c r="T82" i="1"/>
  <c r="T81" i="1" s="1"/>
  <c r="S82" i="1"/>
  <c r="S81" i="1" s="1"/>
  <c r="R82" i="1"/>
  <c r="R81" i="1" s="1"/>
  <c r="Q82" i="1"/>
  <c r="Q81" i="1" s="1"/>
  <c r="P82" i="1"/>
  <c r="O82" i="1"/>
  <c r="O81" i="1" s="1"/>
  <c r="N82" i="1"/>
  <c r="F81" i="1"/>
  <c r="D81" i="1"/>
  <c r="P81" i="1"/>
  <c r="N81" i="1"/>
  <c r="M81" i="1"/>
  <c r="AF20" i="1" s="1"/>
  <c r="AF118" i="1" s="1"/>
  <c r="H81" i="1"/>
  <c r="U80" i="1"/>
  <c r="T80" i="1"/>
  <c r="S80" i="1"/>
  <c r="R80" i="1"/>
  <c r="Q80" i="1"/>
  <c r="P80" i="1"/>
  <c r="O80" i="1"/>
  <c r="N80" i="1"/>
  <c r="U79" i="1"/>
  <c r="T79" i="1"/>
  <c r="S79" i="1"/>
  <c r="R79" i="1"/>
  <c r="Q79" i="1"/>
  <c r="P79" i="1"/>
  <c r="O79" i="1"/>
  <c r="N79" i="1"/>
  <c r="U78" i="1"/>
  <c r="T78" i="1"/>
  <c r="S78" i="1"/>
  <c r="R78" i="1"/>
  <c r="Q78" i="1"/>
  <c r="P78" i="1"/>
  <c r="O78" i="1"/>
  <c r="N78" i="1"/>
  <c r="U77" i="1"/>
  <c r="T77" i="1"/>
  <c r="S77" i="1"/>
  <c r="R77" i="1"/>
  <c r="Q77" i="1"/>
  <c r="P77" i="1"/>
  <c r="O77" i="1"/>
  <c r="N77" i="1"/>
  <c r="U76" i="1"/>
  <c r="T76" i="1"/>
  <c r="S76" i="1"/>
  <c r="R76" i="1"/>
  <c r="Q76" i="1"/>
  <c r="P76" i="1"/>
  <c r="O76" i="1"/>
  <c r="N76" i="1"/>
  <c r="U75" i="1"/>
  <c r="T75" i="1"/>
  <c r="S75" i="1"/>
  <c r="R75" i="1"/>
  <c r="Q75" i="1"/>
  <c r="P75" i="1"/>
  <c r="O75" i="1"/>
  <c r="N75" i="1"/>
  <c r="U74" i="1"/>
  <c r="T74" i="1"/>
  <c r="S74" i="1"/>
  <c r="R74" i="1"/>
  <c r="Q74" i="1"/>
  <c r="P74" i="1"/>
  <c r="O74" i="1"/>
  <c r="N74" i="1"/>
  <c r="AI73" i="1"/>
  <c r="AJ73" i="1" s="1"/>
  <c r="AK73" i="1" s="1"/>
  <c r="U73" i="1"/>
  <c r="T73" i="1"/>
  <c r="S73" i="1"/>
  <c r="R73" i="1"/>
  <c r="Q73" i="1"/>
  <c r="P73" i="1"/>
  <c r="O73" i="1"/>
  <c r="N73" i="1"/>
  <c r="U72" i="1"/>
  <c r="T72" i="1"/>
  <c r="S72" i="1"/>
  <c r="R72" i="1"/>
  <c r="Q72" i="1"/>
  <c r="P72" i="1"/>
  <c r="O72" i="1"/>
  <c r="N72" i="1"/>
  <c r="U71" i="1"/>
  <c r="T71" i="1"/>
  <c r="S71" i="1"/>
  <c r="R71" i="1"/>
  <c r="Q71" i="1"/>
  <c r="P71" i="1"/>
  <c r="O71" i="1"/>
  <c r="N71" i="1"/>
  <c r="U70" i="1"/>
  <c r="T70" i="1"/>
  <c r="S70" i="1"/>
  <c r="R70" i="1"/>
  <c r="Q70" i="1"/>
  <c r="P70" i="1"/>
  <c r="O70" i="1"/>
  <c r="N70" i="1"/>
  <c r="U69" i="1"/>
  <c r="T69" i="1"/>
  <c r="S69" i="1"/>
  <c r="R69" i="1"/>
  <c r="Q69" i="1"/>
  <c r="P69" i="1"/>
  <c r="O69" i="1"/>
  <c r="N69" i="1"/>
  <c r="U68" i="1"/>
  <c r="T68" i="1"/>
  <c r="S68" i="1"/>
  <c r="R68" i="1"/>
  <c r="Q68" i="1"/>
  <c r="P68" i="1"/>
  <c r="O68" i="1"/>
  <c r="N68" i="1"/>
  <c r="U67" i="1"/>
  <c r="T67" i="1"/>
  <c r="S67" i="1"/>
  <c r="R67" i="1"/>
  <c r="Q67" i="1"/>
  <c r="P67" i="1"/>
  <c r="O67" i="1"/>
  <c r="N67" i="1"/>
  <c r="U66" i="1"/>
  <c r="T66" i="1"/>
  <c r="S66" i="1"/>
  <c r="R66" i="1"/>
  <c r="Q66" i="1"/>
  <c r="P66" i="1"/>
  <c r="O66" i="1"/>
  <c r="N66" i="1"/>
  <c r="U65" i="1"/>
  <c r="T65" i="1"/>
  <c r="S65" i="1"/>
  <c r="R65" i="1"/>
  <c r="Q65" i="1"/>
  <c r="P65" i="1"/>
  <c r="O65" i="1"/>
  <c r="N65" i="1"/>
  <c r="U64" i="1"/>
  <c r="T64" i="1"/>
  <c r="S64" i="1"/>
  <c r="R64" i="1"/>
  <c r="Q64" i="1"/>
  <c r="P64" i="1"/>
  <c r="O64" i="1"/>
  <c r="N64" i="1"/>
  <c r="U63" i="1"/>
  <c r="T63" i="1"/>
  <c r="S63" i="1"/>
  <c r="R63" i="1"/>
  <c r="Q63" i="1"/>
  <c r="P63" i="1"/>
  <c r="O63" i="1"/>
  <c r="N63" i="1"/>
  <c r="U62" i="1"/>
  <c r="T62" i="1"/>
  <c r="S62" i="1"/>
  <c r="R62" i="1"/>
  <c r="Q62" i="1"/>
  <c r="P62" i="1"/>
  <c r="O62" i="1"/>
  <c r="N62" i="1"/>
  <c r="AF16" i="1"/>
  <c r="U61" i="1"/>
  <c r="T61" i="1"/>
  <c r="S61" i="1"/>
  <c r="R61" i="1"/>
  <c r="Q61" i="1"/>
  <c r="P61" i="1"/>
  <c r="O61" i="1"/>
  <c r="N61" i="1"/>
  <c r="U60" i="1"/>
  <c r="T60" i="1"/>
  <c r="S60" i="1"/>
  <c r="R60" i="1"/>
  <c r="Q60" i="1"/>
  <c r="P60" i="1"/>
  <c r="O60" i="1"/>
  <c r="N60" i="1"/>
  <c r="U59" i="1"/>
  <c r="U58" i="1" s="1"/>
  <c r="T59" i="1"/>
  <c r="T58" i="1" s="1"/>
  <c r="S59" i="1"/>
  <c r="S58" i="1" s="1"/>
  <c r="R59" i="1"/>
  <c r="R58" i="1" s="1"/>
  <c r="Q59" i="1"/>
  <c r="P59" i="1"/>
  <c r="P58" i="1" s="1"/>
  <c r="O59" i="1"/>
  <c r="N59" i="1"/>
  <c r="G58" i="1"/>
  <c r="C58" i="1"/>
  <c r="B58" i="1"/>
  <c r="Q58" i="1"/>
  <c r="O58" i="1"/>
  <c r="N58" i="1"/>
  <c r="I58" i="1"/>
  <c r="AB15" i="1" s="1"/>
  <c r="AB110" i="1" s="1"/>
  <c r="U54" i="1"/>
  <c r="T54" i="1"/>
  <c r="S54" i="1"/>
  <c r="R54" i="1"/>
  <c r="Q54" i="1"/>
  <c r="P54" i="1"/>
  <c r="O54" i="1"/>
  <c r="N54" i="1"/>
  <c r="U53" i="1"/>
  <c r="T53" i="1"/>
  <c r="S53" i="1"/>
  <c r="R53" i="1"/>
  <c r="Q53" i="1"/>
  <c r="P53" i="1"/>
  <c r="O53" i="1"/>
  <c r="N53" i="1"/>
  <c r="U52" i="1"/>
  <c r="T52" i="1"/>
  <c r="S52" i="1"/>
  <c r="R52" i="1"/>
  <c r="Q52" i="1"/>
  <c r="P52" i="1"/>
  <c r="O52" i="1"/>
  <c r="N52" i="1"/>
  <c r="AB8" i="1"/>
  <c r="U51" i="1"/>
  <c r="T51" i="1"/>
  <c r="S51" i="1"/>
  <c r="R51" i="1"/>
  <c r="Q51" i="1"/>
  <c r="P51" i="1"/>
  <c r="O51" i="1"/>
  <c r="N51" i="1"/>
  <c r="U50" i="1"/>
  <c r="T50" i="1"/>
  <c r="S50" i="1"/>
  <c r="R50" i="1"/>
  <c r="Q50" i="1"/>
  <c r="P50" i="1"/>
  <c r="O50" i="1"/>
  <c r="N50" i="1"/>
  <c r="AH49" i="1"/>
  <c r="U49" i="1"/>
  <c r="T49" i="1"/>
  <c r="S49" i="1"/>
  <c r="R49" i="1"/>
  <c r="Q49" i="1"/>
  <c r="P49" i="1"/>
  <c r="O49" i="1"/>
  <c r="N49" i="1"/>
  <c r="BJ48" i="1"/>
  <c r="BI48" i="1"/>
  <c r="BH48" i="1"/>
  <c r="BF48" i="1"/>
  <c r="BE48" i="1"/>
  <c r="BD48" i="1"/>
  <c r="BC48" i="1"/>
  <c r="AZ48" i="1"/>
  <c r="AY48" i="1"/>
  <c r="AX48" i="1"/>
  <c r="AW48" i="1"/>
  <c r="AV48" i="1"/>
  <c r="AU48" i="1"/>
  <c r="AT48" i="1"/>
  <c r="AS48" i="1"/>
  <c r="AR48" i="1"/>
  <c r="AR97" i="1" s="1"/>
  <c r="AS97" i="1" s="1"/>
  <c r="AT97" i="1" s="1"/>
  <c r="AP48" i="1"/>
  <c r="AO48" i="1"/>
  <c r="AN48" i="1"/>
  <c r="AM48" i="1"/>
  <c r="AL48" i="1"/>
  <c r="AK48" i="1"/>
  <c r="AI48" i="1"/>
  <c r="AH48" i="1"/>
  <c r="AH97" i="1" s="1"/>
  <c r="AI97" i="1" s="1"/>
  <c r="AJ97" i="1" s="1"/>
  <c r="AE48" i="1"/>
  <c r="AD48" i="1"/>
  <c r="AC48" i="1"/>
  <c r="AB48" i="1"/>
  <c r="Z48" i="1"/>
  <c r="Y48" i="1"/>
  <c r="X48" i="1"/>
  <c r="X97" i="1" s="1"/>
  <c r="Y97" i="1" s="1"/>
  <c r="Z97" i="1" s="1"/>
  <c r="U48" i="1"/>
  <c r="T48" i="1"/>
  <c r="S48" i="1"/>
  <c r="R48" i="1"/>
  <c r="Q48" i="1"/>
  <c r="P48" i="1"/>
  <c r="O48" i="1"/>
  <c r="N48" i="1"/>
  <c r="BI47" i="1"/>
  <c r="BH47" i="1"/>
  <c r="BG47" i="1"/>
  <c r="BF47" i="1"/>
  <c r="BE47" i="1"/>
  <c r="BD47" i="1"/>
  <c r="BC47" i="1"/>
  <c r="BB47" i="1"/>
  <c r="BB96" i="1" s="1"/>
  <c r="BC96" i="1" s="1"/>
  <c r="BD96" i="1" s="1"/>
  <c r="AZ47" i="1"/>
  <c r="AY47" i="1"/>
  <c r="AW47" i="1"/>
  <c r="AV47" i="1"/>
  <c r="AU47" i="1"/>
  <c r="AT47" i="1"/>
  <c r="AR47" i="1"/>
  <c r="AR96" i="1" s="1"/>
  <c r="AS96" i="1" s="1"/>
  <c r="AP47" i="1"/>
  <c r="AO47" i="1"/>
  <c r="AN47" i="1"/>
  <c r="AL47" i="1"/>
  <c r="AK47" i="1"/>
  <c r="AJ47" i="1"/>
  <c r="AI47" i="1"/>
  <c r="AH47" i="1"/>
  <c r="AH96" i="1" s="1"/>
  <c r="AI96" i="1" s="1"/>
  <c r="AJ96" i="1" s="1"/>
  <c r="AF47" i="1"/>
  <c r="AE47" i="1"/>
  <c r="AD47" i="1"/>
  <c r="AC47" i="1"/>
  <c r="AB47" i="1"/>
  <c r="AA47" i="1"/>
  <c r="Z47" i="1"/>
  <c r="Y47" i="1"/>
  <c r="X47" i="1"/>
  <c r="X96" i="1" s="1"/>
  <c r="U47" i="1"/>
  <c r="T47" i="1"/>
  <c r="S47" i="1"/>
  <c r="R47" i="1"/>
  <c r="Q47" i="1"/>
  <c r="P47" i="1"/>
  <c r="O47" i="1"/>
  <c r="N47" i="1"/>
  <c r="BJ46" i="1"/>
  <c r="BI46" i="1"/>
  <c r="BH46" i="1"/>
  <c r="BG46" i="1"/>
  <c r="BF46" i="1"/>
  <c r="BE46" i="1"/>
  <c r="BD46" i="1"/>
  <c r="BB46" i="1"/>
  <c r="BB95" i="1" s="1"/>
  <c r="BC95" i="1" s="1"/>
  <c r="BD95" i="1" s="1"/>
  <c r="AZ46" i="1"/>
  <c r="AY46" i="1"/>
  <c r="AX46" i="1"/>
  <c r="AW46" i="1"/>
  <c r="AV46" i="1"/>
  <c r="AU46" i="1"/>
  <c r="AT46" i="1"/>
  <c r="AS46" i="1"/>
  <c r="AR46" i="1"/>
  <c r="AR95" i="1" s="1"/>
  <c r="AS95" i="1" s="1"/>
  <c r="AT95" i="1" s="1"/>
  <c r="AP46" i="1"/>
  <c r="AO46" i="1"/>
  <c r="AN46" i="1"/>
  <c r="AM46" i="1"/>
  <c r="AL46" i="1"/>
  <c r="AK46" i="1"/>
  <c r="AJ46" i="1"/>
  <c r="AI46" i="1"/>
  <c r="AH46" i="1"/>
  <c r="AF46" i="1"/>
  <c r="AE46" i="1"/>
  <c r="AD46" i="1"/>
  <c r="AC46" i="1"/>
  <c r="AB46" i="1"/>
  <c r="AA46" i="1"/>
  <c r="Z46" i="1"/>
  <c r="X46" i="1"/>
  <c r="X95" i="1" s="1"/>
  <c r="Y95" i="1" s="1"/>
  <c r="U46" i="1"/>
  <c r="T46" i="1"/>
  <c r="S46" i="1"/>
  <c r="R46" i="1"/>
  <c r="Q46" i="1"/>
  <c r="P46" i="1"/>
  <c r="O46" i="1"/>
  <c r="N46" i="1"/>
  <c r="BJ45" i="1"/>
  <c r="BI45" i="1"/>
  <c r="BH45" i="1"/>
  <c r="BF45" i="1"/>
  <c r="BE45" i="1"/>
  <c r="BD45" i="1"/>
  <c r="BC45" i="1"/>
  <c r="AZ45" i="1"/>
  <c r="AY45" i="1"/>
  <c r="AX45" i="1"/>
  <c r="AW45" i="1"/>
  <c r="AV45" i="1"/>
  <c r="AU45" i="1"/>
  <c r="AT45" i="1"/>
  <c r="AS45" i="1"/>
  <c r="AR45" i="1"/>
  <c r="AR94" i="1" s="1"/>
  <c r="AS94" i="1" s="1"/>
  <c r="AT94" i="1" s="1"/>
  <c r="AP45" i="1"/>
  <c r="AO45" i="1"/>
  <c r="AN45" i="1"/>
  <c r="AM45" i="1"/>
  <c r="AL45" i="1"/>
  <c r="AK45" i="1"/>
  <c r="AI45" i="1"/>
  <c r="AH45" i="1"/>
  <c r="AH94" i="1" s="1"/>
  <c r="AI94" i="1" s="1"/>
  <c r="AJ94" i="1" s="1"/>
  <c r="AK94" i="1" s="1"/>
  <c r="AF45" i="1"/>
  <c r="AE45" i="1"/>
  <c r="AD45" i="1"/>
  <c r="AC45" i="1"/>
  <c r="AB45" i="1"/>
  <c r="AA45" i="1"/>
  <c r="Z45" i="1"/>
  <c r="Y45" i="1"/>
  <c r="X45" i="1"/>
  <c r="X94" i="1" s="1"/>
  <c r="U45" i="1"/>
  <c r="T45" i="1"/>
  <c r="S45" i="1"/>
  <c r="R45" i="1"/>
  <c r="R200" i="1" s="1"/>
  <c r="Q45" i="1"/>
  <c r="P45" i="1"/>
  <c r="O45" i="1"/>
  <c r="O200" i="1" s="1"/>
  <c r="N45" i="1"/>
  <c r="N200" i="1" s="1"/>
  <c r="J200" i="1"/>
  <c r="BJ44" i="1"/>
  <c r="BI44" i="1"/>
  <c r="BH44" i="1"/>
  <c r="BG44" i="1"/>
  <c r="BF44" i="1"/>
  <c r="BE44" i="1"/>
  <c r="BD44" i="1"/>
  <c r="BC44" i="1"/>
  <c r="AZ44" i="1"/>
  <c r="AY44" i="1"/>
  <c r="AX44" i="1"/>
  <c r="AW44" i="1"/>
  <c r="AV44" i="1"/>
  <c r="AU44" i="1"/>
  <c r="AT44" i="1"/>
  <c r="AS44" i="1"/>
  <c r="AR44" i="1"/>
  <c r="AR93" i="1" s="1"/>
  <c r="AS93" i="1" s="1"/>
  <c r="AT93" i="1" s="1"/>
  <c r="AP44" i="1"/>
  <c r="AO44" i="1"/>
  <c r="AN44" i="1"/>
  <c r="AM44" i="1"/>
  <c r="AL44" i="1"/>
  <c r="AK44" i="1"/>
  <c r="AJ44" i="1"/>
  <c r="AI44" i="1"/>
  <c r="AH44" i="1"/>
  <c r="AH93" i="1" s="1"/>
  <c r="AF44" i="1"/>
  <c r="AE44" i="1"/>
  <c r="AC44" i="1"/>
  <c r="AB44" i="1"/>
  <c r="AA44" i="1"/>
  <c r="Z44" i="1"/>
  <c r="Y44" i="1"/>
  <c r="X44" i="1"/>
  <c r="X93" i="1" s="1"/>
  <c r="Y93" i="1" s="1"/>
  <c r="U44" i="1"/>
  <c r="T44" i="1"/>
  <c r="S44" i="1"/>
  <c r="R44" i="1"/>
  <c r="Q44" i="1"/>
  <c r="P44" i="1"/>
  <c r="O44" i="1"/>
  <c r="N44" i="1"/>
  <c r="BJ43" i="1"/>
  <c r="BI43" i="1"/>
  <c r="BH43" i="1"/>
  <c r="BG43" i="1"/>
  <c r="BE43" i="1"/>
  <c r="BD43" i="1"/>
  <c r="BC43" i="1"/>
  <c r="BB43" i="1"/>
  <c r="BB92" i="1" s="1"/>
  <c r="AZ43" i="1"/>
  <c r="AY43" i="1"/>
  <c r="AX43" i="1"/>
  <c r="AW43" i="1"/>
  <c r="AV43" i="1"/>
  <c r="AU43" i="1"/>
  <c r="AS43" i="1"/>
  <c r="AR43" i="1"/>
  <c r="AR92" i="1" s="1"/>
  <c r="AS92" i="1" s="1"/>
  <c r="AT92" i="1" s="1"/>
  <c r="AP43" i="1"/>
  <c r="AO43" i="1"/>
  <c r="AM43" i="1"/>
  <c r="AL43" i="1"/>
  <c r="AK43" i="1"/>
  <c r="AJ43" i="1"/>
  <c r="AH43" i="1"/>
  <c r="AH92" i="1" s="1"/>
  <c r="AI92" i="1" s="1"/>
  <c r="AJ92" i="1" s="1"/>
  <c r="AF43" i="1"/>
  <c r="AE43" i="1"/>
  <c r="AD43" i="1"/>
  <c r="AC43" i="1"/>
  <c r="AB43" i="1"/>
  <c r="AA43" i="1"/>
  <c r="Z43" i="1"/>
  <c r="Y43" i="1"/>
  <c r="X43" i="1"/>
  <c r="X92" i="1" s="1"/>
  <c r="Y92" i="1" s="1"/>
  <c r="Z92" i="1" s="1"/>
  <c r="AA92" i="1" s="1"/>
  <c r="AB92" i="1" s="1"/>
  <c r="AC92" i="1" s="1"/>
  <c r="AD92" i="1" s="1"/>
  <c r="AE92" i="1" s="1"/>
  <c r="AF92" i="1" s="1"/>
  <c r="X262" i="1" s="1"/>
  <c r="X311" i="1" s="1"/>
  <c r="U43" i="1"/>
  <c r="T43" i="1"/>
  <c r="S43" i="1"/>
  <c r="R43" i="1"/>
  <c r="Q43" i="1"/>
  <c r="P43" i="1"/>
  <c r="O43" i="1"/>
  <c r="N43" i="1"/>
  <c r="BJ42" i="1"/>
  <c r="BI42" i="1"/>
  <c r="BH42" i="1"/>
  <c r="BG42" i="1"/>
  <c r="BE42" i="1"/>
  <c r="BD42" i="1"/>
  <c r="BC42" i="1"/>
  <c r="BB42" i="1"/>
  <c r="BB91" i="1" s="1"/>
  <c r="BC91" i="1" s="1"/>
  <c r="BD91" i="1" s="1"/>
  <c r="AZ42" i="1"/>
  <c r="AY42" i="1"/>
  <c r="AX42" i="1"/>
  <c r="AW42" i="1"/>
  <c r="AV42" i="1"/>
  <c r="AU42" i="1"/>
  <c r="AS42" i="1"/>
  <c r="AR42" i="1"/>
  <c r="AR91" i="1" s="1"/>
  <c r="AS91" i="1" s="1"/>
  <c r="AT91" i="1" s="1"/>
  <c r="AP42" i="1"/>
  <c r="AO42" i="1"/>
  <c r="AN42" i="1"/>
  <c r="AM42" i="1"/>
  <c r="AL42" i="1"/>
  <c r="AK42" i="1"/>
  <c r="AJ42" i="1"/>
  <c r="AI42" i="1"/>
  <c r="AH42" i="1"/>
  <c r="AH91" i="1" s="1"/>
  <c r="AI91" i="1" s="1"/>
  <c r="AJ91" i="1" s="1"/>
  <c r="AK91" i="1" s="1"/>
  <c r="AF42" i="1"/>
  <c r="AE42" i="1"/>
  <c r="AD42" i="1"/>
  <c r="AB42" i="1"/>
  <c r="AA42" i="1"/>
  <c r="Z42" i="1"/>
  <c r="Y42" i="1"/>
  <c r="X42" i="1"/>
  <c r="X91" i="1" s="1"/>
  <c r="Y91" i="1" s="1"/>
  <c r="U42" i="1"/>
  <c r="T42" i="1"/>
  <c r="S42" i="1"/>
  <c r="R42" i="1"/>
  <c r="Q42" i="1"/>
  <c r="P42" i="1"/>
  <c r="O42" i="1"/>
  <c r="N42" i="1"/>
  <c r="BJ41" i="1"/>
  <c r="BI41" i="1"/>
  <c r="BH41" i="1"/>
  <c r="BG41" i="1"/>
  <c r="BF41" i="1"/>
  <c r="BE41" i="1"/>
  <c r="BD41" i="1"/>
  <c r="BC41" i="1"/>
  <c r="BB41" i="1"/>
  <c r="BB90" i="1" s="1"/>
  <c r="AZ41" i="1"/>
  <c r="AY41" i="1"/>
  <c r="AW41" i="1"/>
  <c r="AV41" i="1"/>
  <c r="AU41" i="1"/>
  <c r="AT41" i="1"/>
  <c r="AS41" i="1"/>
  <c r="AR41" i="1"/>
  <c r="AR90" i="1" s="1"/>
  <c r="AS90" i="1" s="1"/>
  <c r="AT90" i="1" s="1"/>
  <c r="AP41" i="1"/>
  <c r="AO41" i="1"/>
  <c r="AN41" i="1"/>
  <c r="AL41" i="1"/>
  <c r="AK41" i="1"/>
  <c r="AJ41" i="1"/>
  <c r="AI41" i="1"/>
  <c r="AH41" i="1"/>
  <c r="AH90" i="1" s="1"/>
  <c r="AI90" i="1" s="1"/>
  <c r="AJ90" i="1" s="1"/>
  <c r="AF41" i="1"/>
  <c r="AE41" i="1"/>
  <c r="AD41" i="1"/>
  <c r="AC41" i="1"/>
  <c r="AB41" i="1"/>
  <c r="AA41" i="1"/>
  <c r="Z41" i="1"/>
  <c r="Y41" i="1"/>
  <c r="X41" i="1"/>
  <c r="X90" i="1" s="1"/>
  <c r="U41" i="1"/>
  <c r="T41" i="1"/>
  <c r="S41" i="1"/>
  <c r="R41" i="1"/>
  <c r="Q41" i="1"/>
  <c r="P41" i="1"/>
  <c r="O41" i="1"/>
  <c r="N41" i="1"/>
  <c r="BJ40" i="1"/>
  <c r="BI40" i="1"/>
  <c r="BH40" i="1"/>
  <c r="BG40" i="1"/>
  <c r="BF40" i="1"/>
  <c r="BE40" i="1"/>
  <c r="BD40" i="1"/>
  <c r="BC40" i="1"/>
  <c r="BB40" i="1"/>
  <c r="BB89" i="1" s="1"/>
  <c r="AZ40" i="1"/>
  <c r="AY40" i="1"/>
  <c r="AX40" i="1"/>
  <c r="AW40" i="1"/>
  <c r="AV40" i="1"/>
  <c r="AU40" i="1"/>
  <c r="AT40" i="1"/>
  <c r="AS40" i="1"/>
  <c r="AR40" i="1"/>
  <c r="AR89" i="1" s="1"/>
  <c r="AS89" i="1" s="1"/>
  <c r="AP40" i="1"/>
  <c r="AO40" i="1"/>
  <c r="AN40" i="1"/>
  <c r="AM40" i="1"/>
  <c r="AL40" i="1"/>
  <c r="AK40" i="1"/>
  <c r="AJ40" i="1"/>
  <c r="AI40" i="1"/>
  <c r="AH40" i="1"/>
  <c r="AH89" i="1" s="1"/>
  <c r="AI89" i="1" s="1"/>
  <c r="AJ89" i="1" s="1"/>
  <c r="AF40" i="1"/>
  <c r="AE40" i="1"/>
  <c r="AD40" i="1"/>
  <c r="AC40" i="1"/>
  <c r="AB40" i="1"/>
  <c r="AA40" i="1"/>
  <c r="Z40" i="1"/>
  <c r="Y40" i="1"/>
  <c r="X40" i="1"/>
  <c r="X89" i="1" s="1"/>
  <c r="Y89" i="1" s="1"/>
  <c r="Z89" i="1" s="1"/>
  <c r="AA89" i="1" s="1"/>
  <c r="U40" i="1"/>
  <c r="T40" i="1"/>
  <c r="S40" i="1"/>
  <c r="R40" i="1"/>
  <c r="Q40" i="1"/>
  <c r="P40" i="1"/>
  <c r="O40" i="1"/>
  <c r="N40" i="1"/>
  <c r="BJ39" i="1"/>
  <c r="BI39" i="1"/>
  <c r="BH39" i="1"/>
  <c r="BF39" i="1"/>
  <c r="BE39" i="1"/>
  <c r="BD39" i="1"/>
  <c r="BC39" i="1"/>
  <c r="AZ39" i="1"/>
  <c r="AY39" i="1"/>
  <c r="AX39" i="1"/>
  <c r="AW39" i="1"/>
  <c r="AV39" i="1"/>
  <c r="AU39" i="1"/>
  <c r="AT39" i="1"/>
  <c r="AS39" i="1"/>
  <c r="AR39" i="1"/>
  <c r="AR88" i="1" s="1"/>
  <c r="AS88" i="1" s="1"/>
  <c r="AT88" i="1" s="1"/>
  <c r="AU88" i="1" s="1"/>
  <c r="AV88" i="1" s="1"/>
  <c r="AP39" i="1"/>
  <c r="AO39" i="1"/>
  <c r="AN39" i="1"/>
  <c r="AM39" i="1"/>
  <c r="AL39" i="1"/>
  <c r="AK39" i="1"/>
  <c r="AJ39" i="1"/>
  <c r="AI39" i="1"/>
  <c r="AH39" i="1"/>
  <c r="AH88" i="1" s="1"/>
  <c r="AF39" i="1"/>
  <c r="AE39" i="1"/>
  <c r="AD39" i="1"/>
  <c r="AC39" i="1"/>
  <c r="AA39" i="1"/>
  <c r="Z39" i="1"/>
  <c r="Y39" i="1"/>
  <c r="X39" i="1"/>
  <c r="X88" i="1" s="1"/>
  <c r="Y88" i="1" s="1"/>
  <c r="Z88" i="1" s="1"/>
  <c r="AA88" i="1" s="1"/>
  <c r="U39" i="1"/>
  <c r="T39" i="1"/>
  <c r="S39" i="1"/>
  <c r="R39" i="1"/>
  <c r="Q39" i="1"/>
  <c r="P39" i="1"/>
  <c r="O39" i="1"/>
  <c r="N39" i="1"/>
  <c r="BI38" i="1"/>
  <c r="BH38" i="1"/>
  <c r="BG38" i="1"/>
  <c r="BF38" i="1"/>
  <c r="BE38" i="1"/>
  <c r="BD38" i="1"/>
  <c r="BC38" i="1"/>
  <c r="BB38" i="1"/>
  <c r="BB87" i="1" s="1"/>
  <c r="BC87" i="1" s="1"/>
  <c r="BD87" i="1" s="1"/>
  <c r="AZ38" i="1"/>
  <c r="AY38" i="1"/>
  <c r="AX38" i="1"/>
  <c r="AW38" i="1"/>
  <c r="AV38" i="1"/>
  <c r="AU38" i="1"/>
  <c r="AT38" i="1"/>
  <c r="AR38" i="1"/>
  <c r="AR87" i="1" s="1"/>
  <c r="AS87" i="1" s="1"/>
  <c r="AT87" i="1" s="1"/>
  <c r="AP38" i="1"/>
  <c r="AO38" i="1"/>
  <c r="AN38" i="1"/>
  <c r="AM38" i="1"/>
  <c r="AL38" i="1"/>
  <c r="AK38" i="1"/>
  <c r="AJ38" i="1"/>
  <c r="AI38" i="1"/>
  <c r="AH38" i="1"/>
  <c r="AH87" i="1" s="1"/>
  <c r="AF38" i="1"/>
  <c r="AE38" i="1"/>
  <c r="AD38" i="1"/>
  <c r="AC38" i="1"/>
  <c r="AB38" i="1"/>
  <c r="AA38" i="1"/>
  <c r="Z38" i="1"/>
  <c r="Y38" i="1"/>
  <c r="X38" i="1"/>
  <c r="X87" i="1" s="1"/>
  <c r="U38" i="1"/>
  <c r="T38" i="1"/>
  <c r="S38" i="1"/>
  <c r="R38" i="1"/>
  <c r="Q38" i="1"/>
  <c r="P38" i="1"/>
  <c r="O38" i="1"/>
  <c r="N38" i="1"/>
  <c r="AF13" i="1"/>
  <c r="AE13" i="1"/>
  <c r="BJ37" i="1"/>
  <c r="BI37" i="1"/>
  <c r="BH37" i="1"/>
  <c r="BG37" i="1"/>
  <c r="BF37" i="1"/>
  <c r="BE37" i="1"/>
  <c r="BD37" i="1"/>
  <c r="BC37" i="1"/>
  <c r="BB37" i="1"/>
  <c r="BB86" i="1" s="1"/>
  <c r="AZ37" i="1"/>
  <c r="AY37" i="1"/>
  <c r="AX37" i="1"/>
  <c r="AW37" i="1"/>
  <c r="AV37" i="1"/>
  <c r="AU37" i="1"/>
  <c r="AT37" i="1"/>
  <c r="AS37" i="1"/>
  <c r="AR37" i="1"/>
  <c r="AR86" i="1" s="1"/>
  <c r="AP37" i="1"/>
  <c r="AO37" i="1"/>
  <c r="AN37" i="1"/>
  <c r="AM37" i="1"/>
  <c r="AL37" i="1"/>
  <c r="AK37" i="1"/>
  <c r="AJ37" i="1"/>
  <c r="AI37" i="1"/>
  <c r="AH37" i="1"/>
  <c r="AH86" i="1" s="1"/>
  <c r="AF37" i="1"/>
  <c r="AE37" i="1"/>
  <c r="AC37" i="1"/>
  <c r="AB37" i="1"/>
  <c r="AA37" i="1"/>
  <c r="Z37" i="1"/>
  <c r="Y37" i="1"/>
  <c r="X37" i="1"/>
  <c r="X86" i="1" s="1"/>
  <c r="Y86" i="1" s="1"/>
  <c r="U37" i="1"/>
  <c r="T37" i="1"/>
  <c r="S37" i="1"/>
  <c r="R37" i="1"/>
  <c r="Q37" i="1"/>
  <c r="P37" i="1"/>
  <c r="O37" i="1"/>
  <c r="N37" i="1"/>
  <c r="BH36" i="1"/>
  <c r="AD145" i="1" s="1"/>
  <c r="AZ36" i="1"/>
  <c r="AF144" i="1" s="1"/>
  <c r="AV36" i="1"/>
  <c r="AB144" i="1" s="1"/>
  <c r="AU36" i="1"/>
  <c r="AA144" i="1" s="1"/>
  <c r="AT36" i="1"/>
  <c r="Z144" i="1" s="1"/>
  <c r="AR36" i="1"/>
  <c r="AP36" i="1"/>
  <c r="AF143" i="1" s="1"/>
  <c r="AO36" i="1"/>
  <c r="AE143" i="1" s="1"/>
  <c r="AM36" i="1"/>
  <c r="AC143" i="1" s="1"/>
  <c r="AL36" i="1"/>
  <c r="AB143" i="1" s="1"/>
  <c r="AK36" i="1"/>
  <c r="AA143" i="1" s="1"/>
  <c r="AI36" i="1"/>
  <c r="Y143" i="1" s="1"/>
  <c r="AH36" i="1"/>
  <c r="AC36" i="1"/>
  <c r="AC142" i="1" s="1"/>
  <c r="U36" i="1"/>
  <c r="T36" i="1"/>
  <c r="S36" i="1"/>
  <c r="R36" i="1"/>
  <c r="Q36" i="1"/>
  <c r="P36" i="1"/>
  <c r="O36" i="1"/>
  <c r="N36" i="1"/>
  <c r="BJ35" i="1"/>
  <c r="BI35" i="1"/>
  <c r="BH35" i="1"/>
  <c r="BG35" i="1"/>
  <c r="BF35" i="1"/>
  <c r="BE35" i="1"/>
  <c r="BD35" i="1"/>
  <c r="BC35" i="1"/>
  <c r="BB35" i="1"/>
  <c r="BB84" i="1" s="1"/>
  <c r="BC84" i="1" s="1"/>
  <c r="BD84" i="1" s="1"/>
  <c r="AZ35" i="1"/>
  <c r="AY35" i="1"/>
  <c r="AX35" i="1"/>
  <c r="AW35" i="1"/>
  <c r="AV35" i="1"/>
  <c r="AU35" i="1"/>
  <c r="AT35" i="1"/>
  <c r="AS35" i="1"/>
  <c r="AR35" i="1"/>
  <c r="AR84" i="1" s="1"/>
  <c r="AS84" i="1" s="1"/>
  <c r="AT84" i="1" s="1"/>
  <c r="AP35" i="1"/>
  <c r="AO35" i="1"/>
  <c r="AN35" i="1"/>
  <c r="AM35" i="1"/>
  <c r="AL35" i="1"/>
  <c r="AK35" i="1"/>
  <c r="AJ35" i="1"/>
  <c r="AI35" i="1"/>
  <c r="AH35" i="1"/>
  <c r="AH84" i="1" s="1"/>
  <c r="AI84" i="1" s="1"/>
  <c r="AJ84" i="1" s="1"/>
  <c r="AF35" i="1"/>
  <c r="AE35" i="1"/>
  <c r="AD35" i="1"/>
  <c r="AC35" i="1"/>
  <c r="AB35" i="1"/>
  <c r="AA35" i="1"/>
  <c r="Z35" i="1"/>
  <c r="Y35" i="1"/>
  <c r="X35" i="1"/>
  <c r="X84" i="1" s="1"/>
  <c r="U35" i="1"/>
  <c r="T35" i="1"/>
  <c r="S35" i="1"/>
  <c r="R35" i="1"/>
  <c r="Q35" i="1"/>
  <c r="P35" i="1"/>
  <c r="O35" i="1"/>
  <c r="N35" i="1"/>
  <c r="BJ34" i="1"/>
  <c r="BI34" i="1"/>
  <c r="BH34" i="1"/>
  <c r="BG34" i="1"/>
  <c r="BF34" i="1"/>
  <c r="BE34" i="1"/>
  <c r="BD34" i="1"/>
  <c r="BC34" i="1"/>
  <c r="BB34" i="1"/>
  <c r="BB83" i="1" s="1"/>
  <c r="AZ34" i="1"/>
  <c r="AY34" i="1"/>
  <c r="AX34" i="1"/>
  <c r="AW34" i="1"/>
  <c r="AV34" i="1"/>
  <c r="AU34" i="1"/>
  <c r="AT34" i="1"/>
  <c r="AS34" i="1"/>
  <c r="AR34" i="1"/>
  <c r="AR83" i="1" s="1"/>
  <c r="AP34" i="1"/>
  <c r="AO34" i="1"/>
  <c r="AN34" i="1"/>
  <c r="AM34" i="1"/>
  <c r="AL34" i="1"/>
  <c r="AK34" i="1"/>
  <c r="AJ34" i="1"/>
  <c r="AI34" i="1"/>
  <c r="AH34" i="1"/>
  <c r="AH83" i="1" s="1"/>
  <c r="AI83" i="1" s="1"/>
  <c r="AJ83" i="1" s="1"/>
  <c r="AF34" i="1"/>
  <c r="AE34" i="1"/>
  <c r="AD34" i="1"/>
  <c r="AC34" i="1"/>
  <c r="AB34" i="1"/>
  <c r="AA34" i="1"/>
  <c r="Z34" i="1"/>
  <c r="Y34" i="1"/>
  <c r="X34" i="1"/>
  <c r="X83" i="1" s="1"/>
  <c r="U34" i="1"/>
  <c r="T34" i="1"/>
  <c r="S34" i="1"/>
  <c r="R34" i="1"/>
  <c r="Q34" i="1"/>
  <c r="P34" i="1"/>
  <c r="O34" i="1"/>
  <c r="N34" i="1"/>
  <c r="BJ33" i="1"/>
  <c r="AF137" i="1" s="1"/>
  <c r="BI33" i="1"/>
  <c r="AE137" i="1" s="1"/>
  <c r="BH33" i="1"/>
  <c r="AD137" i="1" s="1"/>
  <c r="BG33" i="1"/>
  <c r="AC137" i="1" s="1"/>
  <c r="BF33" i="1"/>
  <c r="AB137" i="1" s="1"/>
  <c r="BE33" i="1"/>
  <c r="AA137" i="1" s="1"/>
  <c r="AZ33" i="1"/>
  <c r="AF136" i="1" s="1"/>
  <c r="AY33" i="1"/>
  <c r="AE136" i="1" s="1"/>
  <c r="AX33" i="1"/>
  <c r="AD136" i="1" s="1"/>
  <c r="AV33" i="1"/>
  <c r="AB136" i="1" s="1"/>
  <c r="AT33" i="1"/>
  <c r="Z136" i="1" s="1"/>
  <c r="AR33" i="1"/>
  <c r="AP33" i="1"/>
  <c r="AF135" i="1" s="1"/>
  <c r="AO33" i="1"/>
  <c r="AE135" i="1" s="1"/>
  <c r="AL33" i="1"/>
  <c r="AB135" i="1" s="1"/>
  <c r="AK33" i="1"/>
  <c r="AA135" i="1" s="1"/>
  <c r="AJ33" i="1"/>
  <c r="Z135" i="1" s="1"/>
  <c r="AI33" i="1"/>
  <c r="Y135" i="1" s="1"/>
  <c r="AH33" i="1"/>
  <c r="AH82" i="1" s="1"/>
  <c r="AE33" i="1"/>
  <c r="AE134" i="1" s="1"/>
  <c r="AD33" i="1"/>
  <c r="AD134" i="1" s="1"/>
  <c r="AC33" i="1"/>
  <c r="AC134" i="1" s="1"/>
  <c r="AB33" i="1"/>
  <c r="AB134" i="1" s="1"/>
  <c r="AA33" i="1"/>
  <c r="AA134" i="1" s="1"/>
  <c r="Y33" i="1"/>
  <c r="Y134" i="1" s="1"/>
  <c r="U33" i="1"/>
  <c r="T33" i="1"/>
  <c r="S33" i="1"/>
  <c r="R33" i="1"/>
  <c r="Q33" i="1"/>
  <c r="P33" i="1"/>
  <c r="O33" i="1"/>
  <c r="N33" i="1"/>
  <c r="BJ32" i="1"/>
  <c r="BI32" i="1"/>
  <c r="BH32" i="1"/>
  <c r="BG32" i="1"/>
  <c r="BF32" i="1"/>
  <c r="BE32" i="1"/>
  <c r="BD32" i="1"/>
  <c r="BC32" i="1"/>
  <c r="BB32" i="1"/>
  <c r="BB81" i="1" s="1"/>
  <c r="BC81" i="1" s="1"/>
  <c r="BD81" i="1" s="1"/>
  <c r="AZ32" i="1"/>
  <c r="AY32" i="1"/>
  <c r="AX32" i="1"/>
  <c r="AW32" i="1"/>
  <c r="AV32" i="1"/>
  <c r="AU32" i="1"/>
  <c r="AT32" i="1"/>
  <c r="AS32" i="1"/>
  <c r="AR32" i="1"/>
  <c r="AR81" i="1" s="1"/>
  <c r="AS81" i="1" s="1"/>
  <c r="AT81" i="1" s="1"/>
  <c r="AP32" i="1"/>
  <c r="AO32" i="1"/>
  <c r="AN32" i="1"/>
  <c r="AM32" i="1"/>
  <c r="AL32" i="1"/>
  <c r="AK32" i="1"/>
  <c r="AJ32" i="1"/>
  <c r="AI32" i="1"/>
  <c r="AH32" i="1"/>
  <c r="AH81" i="1" s="1"/>
  <c r="AF32" i="1"/>
  <c r="AE32" i="1"/>
  <c r="AD32" i="1"/>
  <c r="AC32" i="1"/>
  <c r="AB32" i="1"/>
  <c r="AA32" i="1"/>
  <c r="Z32" i="1"/>
  <c r="Y32" i="1"/>
  <c r="U32" i="1"/>
  <c r="T32" i="1"/>
  <c r="S32" i="1"/>
  <c r="R32" i="1"/>
  <c r="Q32" i="1"/>
  <c r="P32" i="1"/>
  <c r="O32" i="1"/>
  <c r="N32" i="1"/>
  <c r="BJ31" i="1"/>
  <c r="BI31" i="1"/>
  <c r="BH31" i="1"/>
  <c r="BG31" i="1"/>
  <c r="BF31" i="1"/>
  <c r="BE31" i="1"/>
  <c r="BD31" i="1"/>
  <c r="BC31" i="1"/>
  <c r="BB31" i="1"/>
  <c r="BB80" i="1" s="1"/>
  <c r="AZ31" i="1"/>
  <c r="AY31" i="1"/>
  <c r="AX31" i="1"/>
  <c r="AW31" i="1"/>
  <c r="AV31" i="1"/>
  <c r="AU31" i="1"/>
  <c r="AT31" i="1"/>
  <c r="AS31" i="1"/>
  <c r="AR31" i="1"/>
  <c r="AR80" i="1" s="1"/>
  <c r="AP31" i="1"/>
  <c r="AO31" i="1"/>
  <c r="AN31" i="1"/>
  <c r="AM31" i="1"/>
  <c r="AL31" i="1"/>
  <c r="AK31" i="1"/>
  <c r="AJ31" i="1"/>
  <c r="AI31" i="1"/>
  <c r="AH31" i="1"/>
  <c r="AH80" i="1" s="1"/>
  <c r="AI80" i="1" s="1"/>
  <c r="AJ80" i="1" s="1"/>
  <c r="AF31" i="1"/>
  <c r="AE31" i="1"/>
  <c r="AD31" i="1"/>
  <c r="AC31" i="1"/>
  <c r="AB31" i="1"/>
  <c r="AA31" i="1"/>
  <c r="Z31" i="1"/>
  <c r="Y31" i="1"/>
  <c r="X31" i="1"/>
  <c r="X80" i="1" s="1"/>
  <c r="U31" i="1"/>
  <c r="T31" i="1"/>
  <c r="S31" i="1"/>
  <c r="R31" i="1"/>
  <c r="Q31" i="1"/>
  <c r="P31" i="1"/>
  <c r="O31" i="1"/>
  <c r="N31" i="1"/>
  <c r="BJ30" i="1"/>
  <c r="BI30" i="1"/>
  <c r="BH30" i="1"/>
  <c r="BG30" i="1"/>
  <c r="BF30" i="1"/>
  <c r="BE30" i="1"/>
  <c r="BD30" i="1"/>
  <c r="BC30" i="1"/>
  <c r="BB30" i="1"/>
  <c r="BB79" i="1" s="1"/>
  <c r="AZ30" i="1"/>
  <c r="AY30" i="1"/>
  <c r="AX30" i="1"/>
  <c r="AW30" i="1"/>
  <c r="AV30" i="1"/>
  <c r="AU30" i="1"/>
  <c r="AT30" i="1"/>
  <c r="AS30" i="1"/>
  <c r="AR30" i="1"/>
  <c r="AR79" i="1" s="1"/>
  <c r="AP30" i="1"/>
  <c r="AO30" i="1"/>
  <c r="AN30" i="1"/>
  <c r="AM30" i="1"/>
  <c r="AL30" i="1"/>
  <c r="AK30" i="1"/>
  <c r="AJ30" i="1"/>
  <c r="AI30" i="1"/>
  <c r="AH30" i="1"/>
  <c r="AH79" i="1" s="1"/>
  <c r="AF30" i="1"/>
  <c r="AE30" i="1"/>
  <c r="AD30" i="1"/>
  <c r="AC30" i="1"/>
  <c r="AB30" i="1"/>
  <c r="AA30" i="1"/>
  <c r="Z30" i="1"/>
  <c r="Y30" i="1"/>
  <c r="X30" i="1"/>
  <c r="X79" i="1" s="1"/>
  <c r="U30" i="1"/>
  <c r="T30" i="1"/>
  <c r="S30" i="1"/>
  <c r="R30" i="1"/>
  <c r="Q30" i="1"/>
  <c r="P30" i="1"/>
  <c r="O30" i="1"/>
  <c r="N30" i="1"/>
  <c r="BJ29" i="1"/>
  <c r="BI29" i="1"/>
  <c r="BH29" i="1"/>
  <c r="BG29" i="1"/>
  <c r="BF29" i="1"/>
  <c r="BE29" i="1"/>
  <c r="BD29" i="1"/>
  <c r="BC29" i="1"/>
  <c r="BB29" i="1"/>
  <c r="BB78" i="1" s="1"/>
  <c r="BC78" i="1" s="1"/>
  <c r="BD78" i="1" s="1"/>
  <c r="AZ29" i="1"/>
  <c r="AY29" i="1"/>
  <c r="AX29" i="1"/>
  <c r="AW29" i="1"/>
  <c r="AV29" i="1"/>
  <c r="AU29" i="1"/>
  <c r="AT29" i="1"/>
  <c r="AS29" i="1"/>
  <c r="AR29" i="1"/>
  <c r="AR78" i="1" s="1"/>
  <c r="AP29" i="1"/>
  <c r="AO29" i="1"/>
  <c r="AN29" i="1"/>
  <c r="AM29" i="1"/>
  <c r="AL29" i="1"/>
  <c r="AK29" i="1"/>
  <c r="AJ29" i="1"/>
  <c r="AI29" i="1"/>
  <c r="AH29" i="1"/>
  <c r="AH78" i="1" s="1"/>
  <c r="AI78" i="1" s="1"/>
  <c r="AF29" i="1"/>
  <c r="AE29" i="1"/>
  <c r="AD29" i="1"/>
  <c r="AC29" i="1"/>
  <c r="AB29" i="1"/>
  <c r="AA29" i="1"/>
  <c r="Z29" i="1"/>
  <c r="Y29" i="1"/>
  <c r="X29" i="1"/>
  <c r="X78" i="1" s="1"/>
  <c r="Y78" i="1" s="1"/>
  <c r="Z78" i="1" s="1"/>
  <c r="AA78" i="1" s="1"/>
  <c r="AB78" i="1" s="1"/>
  <c r="AC78" i="1" s="1"/>
  <c r="AD78" i="1" s="1"/>
  <c r="AE78" i="1" s="1"/>
  <c r="AF78" i="1" s="1"/>
  <c r="X248" i="1" s="1"/>
  <c r="X300" i="1" s="1"/>
  <c r="U29" i="1"/>
  <c r="T29" i="1"/>
  <c r="S29" i="1"/>
  <c r="R29" i="1"/>
  <c r="Q29" i="1"/>
  <c r="P29" i="1"/>
  <c r="O29" i="1"/>
  <c r="N29" i="1"/>
  <c r="BJ28" i="1"/>
  <c r="BI28" i="1"/>
  <c r="BH28" i="1"/>
  <c r="BG28" i="1"/>
  <c r="BF28" i="1"/>
  <c r="BE28" i="1"/>
  <c r="BD28" i="1"/>
  <c r="BC28" i="1"/>
  <c r="BB28" i="1"/>
  <c r="BB77" i="1" s="1"/>
  <c r="AZ28" i="1"/>
  <c r="AY28" i="1"/>
  <c r="AX28" i="1"/>
  <c r="AW28" i="1"/>
  <c r="AV28" i="1"/>
  <c r="AU28" i="1"/>
  <c r="AT28" i="1"/>
  <c r="AS28" i="1"/>
  <c r="AR28" i="1"/>
  <c r="AR77" i="1" s="1"/>
  <c r="AS77" i="1" s="1"/>
  <c r="AT77" i="1" s="1"/>
  <c r="AP28" i="1"/>
  <c r="AO28" i="1"/>
  <c r="AN28" i="1"/>
  <c r="AM28" i="1"/>
  <c r="AL28" i="1"/>
  <c r="AK28" i="1"/>
  <c r="AJ28" i="1"/>
  <c r="AI28" i="1"/>
  <c r="AH28" i="1"/>
  <c r="AH77" i="1" s="1"/>
  <c r="AF28" i="1"/>
  <c r="AE28" i="1"/>
  <c r="AD28" i="1"/>
  <c r="AC28" i="1"/>
  <c r="AB28" i="1"/>
  <c r="AA28" i="1"/>
  <c r="Z28" i="1"/>
  <c r="Y28" i="1"/>
  <c r="X28" i="1"/>
  <c r="X77" i="1" s="1"/>
  <c r="U28" i="1"/>
  <c r="T28" i="1"/>
  <c r="S28" i="1"/>
  <c r="R28" i="1"/>
  <c r="Q28" i="1"/>
  <c r="P28" i="1"/>
  <c r="O28" i="1"/>
  <c r="N28" i="1"/>
  <c r="BJ27" i="1"/>
  <c r="BI27" i="1"/>
  <c r="BH27" i="1"/>
  <c r="BG27" i="1"/>
  <c r="BF27" i="1"/>
  <c r="BE27" i="1"/>
  <c r="BD27" i="1"/>
  <c r="BC27" i="1"/>
  <c r="BB27" i="1"/>
  <c r="BB76" i="1" s="1"/>
  <c r="AZ27" i="1"/>
  <c r="AY27" i="1"/>
  <c r="AX27" i="1"/>
  <c r="AW27" i="1"/>
  <c r="AV27" i="1"/>
  <c r="AU27" i="1"/>
  <c r="AT27" i="1"/>
  <c r="AS27" i="1"/>
  <c r="AR27" i="1"/>
  <c r="AR76" i="1" s="1"/>
  <c r="AP27" i="1"/>
  <c r="AO27" i="1"/>
  <c r="AN27" i="1"/>
  <c r="AM27" i="1"/>
  <c r="AL27" i="1"/>
  <c r="AK27" i="1"/>
  <c r="AJ27" i="1"/>
  <c r="AI27" i="1"/>
  <c r="AH27" i="1"/>
  <c r="AH76" i="1" s="1"/>
  <c r="AI76" i="1" s="1"/>
  <c r="AJ76" i="1" s="1"/>
  <c r="AF27" i="1"/>
  <c r="AE27" i="1"/>
  <c r="AD27" i="1"/>
  <c r="AC27" i="1"/>
  <c r="AB27" i="1"/>
  <c r="AA27" i="1"/>
  <c r="Z27" i="1"/>
  <c r="Y27" i="1"/>
  <c r="X27" i="1"/>
  <c r="X76" i="1" s="1"/>
  <c r="U27" i="1"/>
  <c r="T27" i="1"/>
  <c r="S27" i="1"/>
  <c r="R27" i="1"/>
  <c r="Q27" i="1"/>
  <c r="P27" i="1"/>
  <c r="O27" i="1"/>
  <c r="N27" i="1"/>
  <c r="BJ26" i="1"/>
  <c r="AF129" i="1" s="1"/>
  <c r="BI26" i="1"/>
  <c r="AE129" i="1" s="1"/>
  <c r="BE26" i="1"/>
  <c r="AA129" i="1" s="1"/>
  <c r="BD26" i="1"/>
  <c r="Z129" i="1" s="1"/>
  <c r="AZ26" i="1"/>
  <c r="AF128" i="1" s="1"/>
  <c r="AY26" i="1"/>
  <c r="AE128" i="1" s="1"/>
  <c r="AV26" i="1"/>
  <c r="AB128" i="1" s="1"/>
  <c r="AU26" i="1"/>
  <c r="AA128" i="1" s="1"/>
  <c r="AT26" i="1"/>
  <c r="Z128" i="1" s="1"/>
  <c r="AR26" i="1"/>
  <c r="AP26" i="1"/>
  <c r="AF127" i="1" s="1"/>
  <c r="AO26" i="1"/>
  <c r="AE127" i="1" s="1"/>
  <c r="AL26" i="1"/>
  <c r="AB127" i="1" s="1"/>
  <c r="AK26" i="1"/>
  <c r="AA127" i="1" s="1"/>
  <c r="AH26" i="1"/>
  <c r="AE26" i="1"/>
  <c r="AE126" i="1" s="1"/>
  <c r="U26" i="1"/>
  <c r="T26" i="1"/>
  <c r="S26" i="1"/>
  <c r="R26" i="1"/>
  <c r="Q26" i="1"/>
  <c r="P26" i="1"/>
  <c r="O26" i="1"/>
  <c r="N26" i="1"/>
  <c r="BJ25" i="1"/>
  <c r="BI25" i="1"/>
  <c r="BH25" i="1"/>
  <c r="BG25" i="1"/>
  <c r="BF25" i="1"/>
  <c r="BE25" i="1"/>
  <c r="BD25" i="1"/>
  <c r="BC25" i="1"/>
  <c r="BB25" i="1"/>
  <c r="BB74" i="1" s="1"/>
  <c r="AZ25" i="1"/>
  <c r="AY25" i="1"/>
  <c r="AX25" i="1"/>
  <c r="AW25" i="1"/>
  <c r="AV25" i="1"/>
  <c r="AU25" i="1"/>
  <c r="AT25" i="1"/>
  <c r="AS25" i="1"/>
  <c r="AR25" i="1"/>
  <c r="AR74" i="1" s="1"/>
  <c r="AS74" i="1" s="1"/>
  <c r="AT74" i="1" s="1"/>
  <c r="AP25" i="1"/>
  <c r="AO25" i="1"/>
  <c r="AN25" i="1"/>
  <c r="AM25" i="1"/>
  <c r="AL25" i="1"/>
  <c r="AK25" i="1"/>
  <c r="AJ25" i="1"/>
  <c r="AI25" i="1"/>
  <c r="AH25" i="1"/>
  <c r="AH74" i="1" s="1"/>
  <c r="AI74" i="1" s="1"/>
  <c r="AF25" i="1"/>
  <c r="AE25" i="1"/>
  <c r="AD25" i="1"/>
  <c r="AC25" i="1"/>
  <c r="AB25" i="1"/>
  <c r="AA25" i="1"/>
  <c r="Z25" i="1"/>
  <c r="Y25" i="1"/>
  <c r="X25" i="1"/>
  <c r="X74" i="1" s="1"/>
  <c r="Y74" i="1" s="1"/>
  <c r="Z74" i="1" s="1"/>
  <c r="AA74" i="1" s="1"/>
  <c r="AB74" i="1" s="1"/>
  <c r="AC74" i="1" s="1"/>
  <c r="AD74" i="1" s="1"/>
  <c r="AE74" i="1" s="1"/>
  <c r="U25" i="1"/>
  <c r="T25" i="1"/>
  <c r="S25" i="1"/>
  <c r="R25" i="1"/>
  <c r="Q25" i="1"/>
  <c r="P25" i="1"/>
  <c r="O25" i="1"/>
  <c r="N25" i="1"/>
  <c r="BJ24" i="1"/>
  <c r="BI24" i="1"/>
  <c r="BH24" i="1"/>
  <c r="BG24" i="1"/>
  <c r="BF24" i="1"/>
  <c r="BE24" i="1"/>
  <c r="BD24" i="1"/>
  <c r="BC24" i="1"/>
  <c r="BB24" i="1"/>
  <c r="BB73" i="1" s="1"/>
  <c r="AZ24" i="1"/>
  <c r="AY24" i="1"/>
  <c r="AX24" i="1"/>
  <c r="AW24" i="1"/>
  <c r="AV24" i="1"/>
  <c r="AU24" i="1"/>
  <c r="AT24" i="1"/>
  <c r="AR24" i="1"/>
  <c r="AR73" i="1" s="1"/>
  <c r="AP24" i="1"/>
  <c r="AO24" i="1"/>
  <c r="AN24" i="1"/>
  <c r="AM24" i="1"/>
  <c r="AL24" i="1"/>
  <c r="AK24" i="1"/>
  <c r="AJ24" i="1"/>
  <c r="AI24" i="1"/>
  <c r="AH24" i="1"/>
  <c r="AH73" i="1" s="1"/>
  <c r="AF24" i="1"/>
  <c r="AE24" i="1"/>
  <c r="AD24" i="1"/>
  <c r="AC24" i="1"/>
  <c r="AB24" i="1"/>
  <c r="AA24" i="1"/>
  <c r="Z24" i="1"/>
  <c r="Y24" i="1"/>
  <c r="X24" i="1"/>
  <c r="X73" i="1" s="1"/>
  <c r="U24" i="1"/>
  <c r="T24" i="1"/>
  <c r="S24" i="1"/>
  <c r="R24" i="1"/>
  <c r="Q24" i="1"/>
  <c r="P24" i="1"/>
  <c r="O24" i="1"/>
  <c r="N24" i="1"/>
  <c r="BJ23" i="1"/>
  <c r="BI23" i="1"/>
  <c r="BH23" i="1"/>
  <c r="BG23" i="1"/>
  <c r="BF23" i="1"/>
  <c r="BE23" i="1"/>
  <c r="BD23" i="1"/>
  <c r="BC23" i="1"/>
  <c r="BB23" i="1"/>
  <c r="BB72" i="1" s="1"/>
  <c r="BC72" i="1" s="1"/>
  <c r="AZ23" i="1"/>
  <c r="AY23" i="1"/>
  <c r="AX23" i="1"/>
  <c r="AV23" i="1"/>
  <c r="AU23" i="1"/>
  <c r="AT23" i="1"/>
  <c r="AS23" i="1"/>
  <c r="AR23" i="1"/>
  <c r="AR72" i="1" s="1"/>
  <c r="AS72" i="1" s="1"/>
  <c r="AT72" i="1" s="1"/>
  <c r="AU72" i="1" s="1"/>
  <c r="AP23" i="1"/>
  <c r="AO23" i="1"/>
  <c r="AN23" i="1"/>
  <c r="AM23" i="1"/>
  <c r="AL23" i="1"/>
  <c r="AK23" i="1"/>
  <c r="AJ23" i="1"/>
  <c r="AI23" i="1"/>
  <c r="AH23" i="1"/>
  <c r="AH72" i="1" s="1"/>
  <c r="AI72" i="1" s="1"/>
  <c r="AF23" i="1"/>
  <c r="AE23" i="1"/>
  <c r="AD23" i="1"/>
  <c r="AC23" i="1"/>
  <c r="AB23" i="1"/>
  <c r="AA23" i="1"/>
  <c r="Z23" i="1"/>
  <c r="Y23" i="1"/>
  <c r="X23" i="1"/>
  <c r="X72" i="1" s="1"/>
  <c r="Y72" i="1" s="1"/>
  <c r="Z72" i="1" s="1"/>
  <c r="AA72" i="1" s="1"/>
  <c r="AB72" i="1" s="1"/>
  <c r="U23" i="1"/>
  <c r="T23" i="1"/>
  <c r="S23" i="1"/>
  <c r="R23" i="1"/>
  <c r="Q23" i="1"/>
  <c r="P23" i="1"/>
  <c r="O23" i="1"/>
  <c r="N23" i="1"/>
  <c r="BJ22" i="1"/>
  <c r="BI22" i="1"/>
  <c r="BH22" i="1"/>
  <c r="BG22" i="1"/>
  <c r="BF22" i="1"/>
  <c r="BE22" i="1"/>
  <c r="BD22" i="1"/>
  <c r="BC22" i="1"/>
  <c r="BB22" i="1"/>
  <c r="BB71" i="1" s="1"/>
  <c r="AZ22" i="1"/>
  <c r="AY22" i="1"/>
  <c r="AX22" i="1"/>
  <c r="AW22" i="1"/>
  <c r="AV22" i="1"/>
  <c r="AU22" i="1"/>
  <c r="AT22" i="1"/>
  <c r="AS22" i="1"/>
  <c r="AR22" i="1"/>
  <c r="AR71" i="1" s="1"/>
  <c r="AS71" i="1" s="1"/>
  <c r="AP22" i="1"/>
  <c r="AO22" i="1"/>
  <c r="AN22" i="1"/>
  <c r="AM22" i="1"/>
  <c r="AL22" i="1"/>
  <c r="AK22" i="1"/>
  <c r="AJ22" i="1"/>
  <c r="AI22" i="1"/>
  <c r="AH22" i="1"/>
  <c r="AH71" i="1" s="1"/>
  <c r="AI71" i="1" s="1"/>
  <c r="AJ71" i="1" s="1"/>
  <c r="AF22" i="1"/>
  <c r="AE22" i="1"/>
  <c r="AD22" i="1"/>
  <c r="AC22" i="1"/>
  <c r="AB22" i="1"/>
  <c r="AA22" i="1"/>
  <c r="Z22" i="1"/>
  <c r="Y22" i="1"/>
  <c r="X22" i="1"/>
  <c r="X71" i="1" s="1"/>
  <c r="Y71" i="1" s="1"/>
  <c r="U22" i="1"/>
  <c r="T22" i="1"/>
  <c r="S22" i="1"/>
  <c r="R22" i="1"/>
  <c r="Q22" i="1"/>
  <c r="P22" i="1"/>
  <c r="O22" i="1"/>
  <c r="N22" i="1"/>
  <c r="BJ21" i="1"/>
  <c r="BI21" i="1"/>
  <c r="BH21" i="1"/>
  <c r="BG21" i="1"/>
  <c r="BF21" i="1"/>
  <c r="BE21" i="1"/>
  <c r="BD21" i="1"/>
  <c r="BC21" i="1"/>
  <c r="BB21" i="1"/>
  <c r="BB70" i="1" s="1"/>
  <c r="BC70" i="1" s="1"/>
  <c r="BD70" i="1" s="1"/>
  <c r="AZ21" i="1"/>
  <c r="AY21" i="1"/>
  <c r="AX21" i="1"/>
  <c r="AW21" i="1"/>
  <c r="AV21" i="1"/>
  <c r="AU21" i="1"/>
  <c r="AT21" i="1"/>
  <c r="AR21" i="1"/>
  <c r="AR70" i="1" s="1"/>
  <c r="AP21" i="1"/>
  <c r="AO21" i="1"/>
  <c r="AN21" i="1"/>
  <c r="AM21" i="1"/>
  <c r="AL21" i="1"/>
  <c r="AK21" i="1"/>
  <c r="AJ21" i="1"/>
  <c r="AI21" i="1"/>
  <c r="AH21" i="1"/>
  <c r="AH70" i="1" s="1"/>
  <c r="AI70" i="1" s="1"/>
  <c r="AF21" i="1"/>
  <c r="AE21" i="1"/>
  <c r="AD21" i="1"/>
  <c r="AC21" i="1"/>
  <c r="AB21" i="1"/>
  <c r="AA21" i="1"/>
  <c r="Z21" i="1"/>
  <c r="Y21" i="1"/>
  <c r="X21" i="1"/>
  <c r="X70" i="1" s="1"/>
  <c r="U21" i="1"/>
  <c r="T21" i="1"/>
  <c r="S21" i="1"/>
  <c r="R21" i="1"/>
  <c r="Q21" i="1"/>
  <c r="P21" i="1"/>
  <c r="O21" i="1"/>
  <c r="N21" i="1"/>
  <c r="AF11" i="1"/>
  <c r="AB11" i="1"/>
  <c r="BJ20" i="1"/>
  <c r="AF121" i="1" s="1"/>
  <c r="BI20" i="1"/>
  <c r="AE121" i="1" s="1"/>
  <c r="BH20" i="1"/>
  <c r="AD121" i="1" s="1"/>
  <c r="BG20" i="1"/>
  <c r="AC121" i="1" s="1"/>
  <c r="BF20" i="1"/>
  <c r="AB121" i="1" s="1"/>
  <c r="BE20" i="1"/>
  <c r="AA121" i="1" s="1"/>
  <c r="BD20" i="1"/>
  <c r="Z121" i="1" s="1"/>
  <c r="BC20" i="1"/>
  <c r="Y121" i="1" s="1"/>
  <c r="AZ20" i="1"/>
  <c r="AF120" i="1" s="1"/>
  <c r="AY20" i="1"/>
  <c r="AE120" i="1" s="1"/>
  <c r="AX20" i="1"/>
  <c r="AD120" i="1" s="1"/>
  <c r="AV20" i="1"/>
  <c r="AB120" i="1" s="1"/>
  <c r="AU20" i="1"/>
  <c r="AA120" i="1" s="1"/>
  <c r="AT20" i="1"/>
  <c r="Z120" i="1" s="1"/>
  <c r="AR20" i="1"/>
  <c r="AP20" i="1"/>
  <c r="AF119" i="1" s="1"/>
  <c r="AO20" i="1"/>
  <c r="AE119" i="1" s="1"/>
  <c r="AM20" i="1"/>
  <c r="AC119" i="1" s="1"/>
  <c r="AL20" i="1"/>
  <c r="AB119" i="1" s="1"/>
  <c r="AJ20" i="1"/>
  <c r="Z119" i="1" s="1"/>
  <c r="AH20" i="1"/>
  <c r="AD20" i="1"/>
  <c r="AD118" i="1" s="1"/>
  <c r="AC20" i="1"/>
  <c r="AC118" i="1" s="1"/>
  <c r="AA20" i="1"/>
  <c r="AA118" i="1" s="1"/>
  <c r="Y20" i="1"/>
  <c r="Y118" i="1" s="1"/>
  <c r="U20" i="1"/>
  <c r="T20" i="1"/>
  <c r="S20" i="1"/>
  <c r="R20" i="1"/>
  <c r="Q20" i="1"/>
  <c r="P20" i="1"/>
  <c r="O20" i="1"/>
  <c r="N20" i="1"/>
  <c r="BJ19" i="1"/>
  <c r="BI19" i="1"/>
  <c r="BH19" i="1"/>
  <c r="BG19" i="1"/>
  <c r="BF19" i="1"/>
  <c r="BE19" i="1"/>
  <c r="BD19" i="1"/>
  <c r="BC19" i="1"/>
  <c r="BB19" i="1"/>
  <c r="BB68" i="1" s="1"/>
  <c r="BC68" i="1" s="1"/>
  <c r="BD68" i="1" s="1"/>
  <c r="AZ19" i="1"/>
  <c r="AY19" i="1"/>
  <c r="AX19" i="1"/>
  <c r="AW19" i="1"/>
  <c r="AV19" i="1"/>
  <c r="AU19" i="1"/>
  <c r="AT19" i="1"/>
  <c r="AS19" i="1"/>
  <c r="AR19" i="1"/>
  <c r="AR68" i="1" s="1"/>
  <c r="AS68" i="1" s="1"/>
  <c r="AT68" i="1" s="1"/>
  <c r="AP19" i="1"/>
  <c r="AO19" i="1"/>
  <c r="AN19" i="1"/>
  <c r="AM19" i="1"/>
  <c r="AL19" i="1"/>
  <c r="AK19" i="1"/>
  <c r="AJ19" i="1"/>
  <c r="AI19" i="1"/>
  <c r="AH19" i="1"/>
  <c r="AH68" i="1" s="1"/>
  <c r="AI68" i="1" s="1"/>
  <c r="AJ68" i="1" s="1"/>
  <c r="AF19" i="1"/>
  <c r="AE19" i="1"/>
  <c r="AD19" i="1"/>
  <c r="AC19" i="1"/>
  <c r="AB19" i="1"/>
  <c r="AA19" i="1"/>
  <c r="Z19" i="1"/>
  <c r="Y19" i="1"/>
  <c r="X19" i="1"/>
  <c r="X68" i="1" s="1"/>
  <c r="U19" i="1"/>
  <c r="T19" i="1"/>
  <c r="S19" i="1"/>
  <c r="R19" i="1"/>
  <c r="Q19" i="1"/>
  <c r="P19" i="1"/>
  <c r="O19" i="1"/>
  <c r="N19" i="1"/>
  <c r="BJ18" i="1"/>
  <c r="BI18" i="1"/>
  <c r="BH18" i="1"/>
  <c r="BG18" i="1"/>
  <c r="BF18" i="1"/>
  <c r="BE18" i="1"/>
  <c r="BD18" i="1"/>
  <c r="BC18" i="1"/>
  <c r="BB18" i="1"/>
  <c r="BB67" i="1" s="1"/>
  <c r="AZ18" i="1"/>
  <c r="AY18" i="1"/>
  <c r="AX18" i="1"/>
  <c r="AW18" i="1"/>
  <c r="AV18" i="1"/>
  <c r="AU18" i="1"/>
  <c r="AT18" i="1"/>
  <c r="AR18" i="1"/>
  <c r="AR67" i="1" s="1"/>
  <c r="AP18" i="1"/>
  <c r="AO18" i="1"/>
  <c r="AN18" i="1"/>
  <c r="AM18" i="1"/>
  <c r="AL18" i="1"/>
  <c r="AK18" i="1"/>
  <c r="AJ18" i="1"/>
  <c r="AI18" i="1"/>
  <c r="AH18" i="1"/>
  <c r="AH67" i="1" s="1"/>
  <c r="AI67" i="1" s="1"/>
  <c r="AJ67" i="1" s="1"/>
  <c r="AF18" i="1"/>
  <c r="AE18" i="1"/>
  <c r="AD18" i="1"/>
  <c r="AC18" i="1"/>
  <c r="AB18" i="1"/>
  <c r="AA18" i="1"/>
  <c r="Z18" i="1"/>
  <c r="Y18" i="1"/>
  <c r="X18" i="1"/>
  <c r="X67" i="1" s="1"/>
  <c r="U18" i="1"/>
  <c r="T18" i="1"/>
  <c r="S18" i="1"/>
  <c r="R18" i="1"/>
  <c r="Q18" i="1"/>
  <c r="P18" i="1"/>
  <c r="O18" i="1"/>
  <c r="N18" i="1"/>
  <c r="BJ17" i="1"/>
  <c r="BI17" i="1"/>
  <c r="BH17" i="1"/>
  <c r="BG17" i="1"/>
  <c r="BF17" i="1"/>
  <c r="BE17" i="1"/>
  <c r="BD17" i="1"/>
  <c r="BC17" i="1"/>
  <c r="BB17" i="1"/>
  <c r="BB66" i="1" s="1"/>
  <c r="BC66" i="1" s="1"/>
  <c r="BD66" i="1" s="1"/>
  <c r="AZ17" i="1"/>
  <c r="AY17" i="1"/>
  <c r="AX17" i="1"/>
  <c r="AW17" i="1"/>
  <c r="AV17" i="1"/>
  <c r="AU17" i="1"/>
  <c r="AT17" i="1"/>
  <c r="AS17" i="1"/>
  <c r="AR17" i="1"/>
  <c r="AR66" i="1" s="1"/>
  <c r="AP17" i="1"/>
  <c r="AO17" i="1"/>
  <c r="AN17" i="1"/>
  <c r="AM17" i="1"/>
  <c r="AL17" i="1"/>
  <c r="AK17" i="1"/>
  <c r="AJ17" i="1"/>
  <c r="AI17" i="1"/>
  <c r="AH17" i="1"/>
  <c r="AH66" i="1" s="1"/>
  <c r="AF17" i="1"/>
  <c r="AE17" i="1"/>
  <c r="AD17" i="1"/>
  <c r="AC17" i="1"/>
  <c r="AB17" i="1"/>
  <c r="AA17" i="1"/>
  <c r="Z17" i="1"/>
  <c r="Y17" i="1"/>
  <c r="X17" i="1"/>
  <c r="X66" i="1" s="1"/>
  <c r="Y66" i="1" s="1"/>
  <c r="Z66" i="1" s="1"/>
  <c r="AA66" i="1" s="1"/>
  <c r="AB66" i="1" s="1"/>
  <c r="AC66" i="1" s="1"/>
  <c r="AD66" i="1" s="1"/>
  <c r="AE66" i="1" s="1"/>
  <c r="AF66" i="1" s="1"/>
  <c r="X236" i="1" s="1"/>
  <c r="U17" i="1"/>
  <c r="T17" i="1"/>
  <c r="S17" i="1"/>
  <c r="R17" i="1"/>
  <c r="Q17" i="1"/>
  <c r="P17" i="1"/>
  <c r="O17" i="1"/>
  <c r="N17" i="1"/>
  <c r="BJ16" i="1"/>
  <c r="BI16" i="1"/>
  <c r="BH16" i="1"/>
  <c r="BG16" i="1"/>
  <c r="BF16" i="1"/>
  <c r="BE16" i="1"/>
  <c r="BD16" i="1"/>
  <c r="BC16" i="1"/>
  <c r="BB16" i="1"/>
  <c r="BB65" i="1" s="1"/>
  <c r="BC65" i="1" s="1"/>
  <c r="BD65" i="1" s="1"/>
  <c r="AZ16" i="1"/>
  <c r="AY16" i="1"/>
  <c r="AX16" i="1"/>
  <c r="AW16" i="1"/>
  <c r="AV16" i="1"/>
  <c r="AU16" i="1"/>
  <c r="AT16" i="1"/>
  <c r="AR16" i="1"/>
  <c r="AR65" i="1" s="1"/>
  <c r="AP16" i="1"/>
  <c r="AO16" i="1"/>
  <c r="AN16" i="1"/>
  <c r="AM16" i="1"/>
  <c r="AL16" i="1"/>
  <c r="AK16" i="1"/>
  <c r="AJ16" i="1"/>
  <c r="AI16" i="1"/>
  <c r="AH16" i="1"/>
  <c r="AH65" i="1" s="1"/>
  <c r="AE16" i="1"/>
  <c r="AD16" i="1"/>
  <c r="AC16" i="1"/>
  <c r="AB16" i="1"/>
  <c r="AA16" i="1"/>
  <c r="Z16" i="1"/>
  <c r="Y16" i="1"/>
  <c r="X16" i="1"/>
  <c r="X65" i="1" s="1"/>
  <c r="Y65" i="1" s="1"/>
  <c r="Z65" i="1" s="1"/>
  <c r="U16" i="1"/>
  <c r="T16" i="1"/>
  <c r="S16" i="1"/>
  <c r="R16" i="1"/>
  <c r="Q16" i="1"/>
  <c r="P16" i="1"/>
  <c r="O16" i="1"/>
  <c r="N16" i="1"/>
  <c r="AF10" i="1"/>
  <c r="AE10" i="1"/>
  <c r="AC10" i="1"/>
  <c r="Y10" i="1"/>
  <c r="BJ15" i="1"/>
  <c r="AF113" i="1" s="1"/>
  <c r="BH15" i="1"/>
  <c r="AD113" i="1" s="1"/>
  <c r="BF15" i="1"/>
  <c r="AB113" i="1" s="1"/>
  <c r="BE15" i="1"/>
  <c r="AA113" i="1" s="1"/>
  <c r="BD15" i="1"/>
  <c r="Z113" i="1" s="1"/>
  <c r="BC15" i="1"/>
  <c r="Y113" i="1" s="1"/>
  <c r="AZ15" i="1"/>
  <c r="AF112" i="1" s="1"/>
  <c r="AY15" i="1"/>
  <c r="AE112" i="1" s="1"/>
  <c r="AX15" i="1"/>
  <c r="AD112" i="1" s="1"/>
  <c r="AV15" i="1"/>
  <c r="AB112" i="1" s="1"/>
  <c r="AU15" i="1"/>
  <c r="AA112" i="1" s="1"/>
  <c r="AT15" i="1"/>
  <c r="Z112" i="1" s="1"/>
  <c r="AR15" i="1"/>
  <c r="AR64" i="1" s="1"/>
  <c r="AP15" i="1"/>
  <c r="AF111" i="1" s="1"/>
  <c r="AO15" i="1"/>
  <c r="AE111" i="1" s="1"/>
  <c r="AN15" i="1"/>
  <c r="AD111" i="1" s="1"/>
  <c r="AM15" i="1"/>
  <c r="AC111" i="1" s="1"/>
  <c r="AL15" i="1"/>
  <c r="AB111" i="1" s="1"/>
  <c r="AK15" i="1"/>
  <c r="AA111" i="1" s="1"/>
  <c r="AJ15" i="1"/>
  <c r="Z111" i="1" s="1"/>
  <c r="AI15" i="1"/>
  <c r="Y111" i="1" s="1"/>
  <c r="AH15" i="1"/>
  <c r="X111" i="1" s="1"/>
  <c r="X171" i="1" s="1"/>
  <c r="Z15" i="1"/>
  <c r="Z110" i="1" s="1"/>
  <c r="U15" i="1"/>
  <c r="T15" i="1"/>
  <c r="S15" i="1"/>
  <c r="R15" i="1"/>
  <c r="Q15" i="1"/>
  <c r="P15" i="1"/>
  <c r="O15" i="1"/>
  <c r="N15" i="1"/>
  <c r="AF9" i="1"/>
  <c r="AB9" i="1"/>
  <c r="Y9" i="1"/>
  <c r="BJ14" i="1"/>
  <c r="BI14" i="1"/>
  <c r="BH14" i="1"/>
  <c r="BG14" i="1"/>
  <c r="BF14" i="1"/>
  <c r="BE14" i="1"/>
  <c r="BD14" i="1"/>
  <c r="BC14" i="1"/>
  <c r="BB14" i="1"/>
  <c r="BB63" i="1" s="1"/>
  <c r="AZ14" i="1"/>
  <c r="AY14" i="1"/>
  <c r="AX14" i="1"/>
  <c r="AV14" i="1"/>
  <c r="AU14" i="1"/>
  <c r="AT14" i="1"/>
  <c r="AS14" i="1"/>
  <c r="AR14" i="1"/>
  <c r="AR63" i="1" s="1"/>
  <c r="AP14" i="1"/>
  <c r="AO14" i="1"/>
  <c r="AN14" i="1"/>
  <c r="AM14" i="1"/>
  <c r="AL14" i="1"/>
  <c r="AK14" i="1"/>
  <c r="AJ14" i="1"/>
  <c r="AI14" i="1"/>
  <c r="AH14" i="1"/>
  <c r="AH63" i="1" s="1"/>
  <c r="AF14" i="1"/>
  <c r="AE14" i="1"/>
  <c r="AD14" i="1"/>
  <c r="AC14" i="1"/>
  <c r="AB14" i="1"/>
  <c r="AA14" i="1"/>
  <c r="Z14" i="1"/>
  <c r="Y14" i="1"/>
  <c r="X14" i="1"/>
  <c r="X63" i="1" s="1"/>
  <c r="U14" i="1"/>
  <c r="T14" i="1"/>
  <c r="S14" i="1"/>
  <c r="R14" i="1"/>
  <c r="Q14" i="1"/>
  <c r="P14" i="1"/>
  <c r="O14" i="1"/>
  <c r="N14" i="1"/>
  <c r="BJ13" i="1"/>
  <c r="BI13" i="1"/>
  <c r="BH13" i="1"/>
  <c r="BG13" i="1"/>
  <c r="BF13" i="1"/>
  <c r="BE13" i="1"/>
  <c r="BD13" i="1"/>
  <c r="BC13" i="1"/>
  <c r="BB13" i="1"/>
  <c r="BB62" i="1" s="1"/>
  <c r="BC62" i="1" s="1"/>
  <c r="BD62" i="1" s="1"/>
  <c r="AZ13" i="1"/>
  <c r="AY13" i="1"/>
  <c r="AX13" i="1"/>
  <c r="AV13" i="1"/>
  <c r="AU13" i="1"/>
  <c r="AT13" i="1"/>
  <c r="AS13" i="1"/>
  <c r="AR13" i="1"/>
  <c r="AR62" i="1" s="1"/>
  <c r="AP13" i="1"/>
  <c r="AO13" i="1"/>
  <c r="AN13" i="1"/>
  <c r="AM13" i="1"/>
  <c r="AL13" i="1"/>
  <c r="AK13" i="1"/>
  <c r="AJ13" i="1"/>
  <c r="AI13" i="1"/>
  <c r="AH13" i="1"/>
  <c r="AH62" i="1" s="1"/>
  <c r="AI62" i="1" s="1"/>
  <c r="AD13" i="1"/>
  <c r="AC13" i="1"/>
  <c r="AB13" i="1"/>
  <c r="AA13" i="1"/>
  <c r="Z13" i="1"/>
  <c r="Y13" i="1"/>
  <c r="X13" i="1"/>
  <c r="X62" i="1" s="1"/>
  <c r="Y62" i="1" s="1"/>
  <c r="Z62" i="1" s="1"/>
  <c r="AA62" i="1" s="1"/>
  <c r="AB62" i="1" s="1"/>
  <c r="U13" i="1"/>
  <c r="T13" i="1"/>
  <c r="S13" i="1"/>
  <c r="R13" i="1"/>
  <c r="Q13" i="1"/>
  <c r="P13" i="1"/>
  <c r="O13" i="1"/>
  <c r="N13" i="1"/>
  <c r="AE7" i="1"/>
  <c r="Y7" i="1"/>
  <c r="X7" i="1"/>
  <c r="X56" i="1" s="1"/>
  <c r="BJ12" i="1"/>
  <c r="BI12" i="1"/>
  <c r="BH12" i="1"/>
  <c r="BG12" i="1"/>
  <c r="BF12" i="1"/>
  <c r="BE12" i="1"/>
  <c r="BD12" i="1"/>
  <c r="BC12" i="1"/>
  <c r="BB12" i="1"/>
  <c r="BB61" i="1" s="1"/>
  <c r="AZ12" i="1"/>
  <c r="AY12" i="1"/>
  <c r="AX12" i="1"/>
  <c r="AV12" i="1"/>
  <c r="AU12" i="1"/>
  <c r="AT12" i="1"/>
  <c r="AS12" i="1"/>
  <c r="AR12" i="1"/>
  <c r="AR61" i="1" s="1"/>
  <c r="AS61" i="1" s="1"/>
  <c r="AT61" i="1" s="1"/>
  <c r="AP12" i="1"/>
  <c r="AO12" i="1"/>
  <c r="AN12" i="1"/>
  <c r="AM12" i="1"/>
  <c r="AL12" i="1"/>
  <c r="AK12" i="1"/>
  <c r="AJ12" i="1"/>
  <c r="AI12" i="1"/>
  <c r="AH12" i="1"/>
  <c r="AH61" i="1" s="1"/>
  <c r="AF12" i="1"/>
  <c r="AE12" i="1"/>
  <c r="AD12" i="1"/>
  <c r="AC12" i="1"/>
  <c r="AB12" i="1"/>
  <c r="AA12" i="1"/>
  <c r="Z12" i="1"/>
  <c r="Y12" i="1"/>
  <c r="X12" i="1"/>
  <c r="X61" i="1" s="1"/>
  <c r="U12" i="1"/>
  <c r="T12" i="1"/>
  <c r="S12" i="1"/>
  <c r="R12" i="1"/>
  <c r="Q12" i="1"/>
  <c r="P12" i="1"/>
  <c r="O12" i="1"/>
  <c r="N12" i="1"/>
  <c r="BJ11" i="1"/>
  <c r="BI11" i="1"/>
  <c r="BH11" i="1"/>
  <c r="BG11" i="1"/>
  <c r="BF11" i="1"/>
  <c r="BE11" i="1"/>
  <c r="BD11" i="1"/>
  <c r="BC11" i="1"/>
  <c r="BB11" i="1"/>
  <c r="BB60" i="1" s="1"/>
  <c r="AZ11" i="1"/>
  <c r="AY11" i="1"/>
  <c r="AX11" i="1"/>
  <c r="AW11" i="1"/>
  <c r="AV11" i="1"/>
  <c r="AU11" i="1"/>
  <c r="AT11" i="1"/>
  <c r="AS11" i="1"/>
  <c r="AR11" i="1"/>
  <c r="AR60" i="1" s="1"/>
  <c r="AP11" i="1"/>
  <c r="AO11" i="1"/>
  <c r="AN11" i="1"/>
  <c r="AM11" i="1"/>
  <c r="AL11" i="1"/>
  <c r="AK11" i="1"/>
  <c r="AJ11" i="1"/>
  <c r="AI11" i="1"/>
  <c r="AH11" i="1"/>
  <c r="AH60" i="1" s="1"/>
  <c r="AI60" i="1" s="1"/>
  <c r="AJ60" i="1" s="1"/>
  <c r="AE11" i="1"/>
  <c r="AD11" i="1"/>
  <c r="AC11" i="1"/>
  <c r="AA11" i="1"/>
  <c r="Z11" i="1"/>
  <c r="Y11" i="1"/>
  <c r="X11" i="1"/>
  <c r="X60" i="1" s="1"/>
  <c r="U11" i="1"/>
  <c r="T11" i="1"/>
  <c r="S11" i="1"/>
  <c r="R11" i="1"/>
  <c r="Q11" i="1"/>
  <c r="P11" i="1"/>
  <c r="O11" i="1"/>
  <c r="N11" i="1"/>
  <c r="AF6" i="1"/>
  <c r="AE6" i="1"/>
  <c r="AD6" i="1"/>
  <c r="Z6" i="1"/>
  <c r="Y6" i="1"/>
  <c r="BJ10" i="1"/>
  <c r="BI10" i="1"/>
  <c r="BH10" i="1"/>
  <c r="BG10" i="1"/>
  <c r="BF10" i="1"/>
  <c r="BD10" i="1"/>
  <c r="BC10" i="1"/>
  <c r="BB10" i="1"/>
  <c r="BB59" i="1" s="1"/>
  <c r="BC59" i="1" s="1"/>
  <c r="BD59" i="1" s="1"/>
  <c r="AZ10" i="1"/>
  <c r="AY10" i="1"/>
  <c r="AX10" i="1"/>
  <c r="AW10" i="1"/>
  <c r="AV10" i="1"/>
  <c r="AU10" i="1"/>
  <c r="AT10" i="1"/>
  <c r="AS10" i="1"/>
  <c r="AR10" i="1"/>
  <c r="AR59" i="1" s="1"/>
  <c r="AS59" i="1" s="1"/>
  <c r="AT59" i="1" s="1"/>
  <c r="AP10" i="1"/>
  <c r="AO10" i="1"/>
  <c r="AN10" i="1"/>
  <c r="AM10" i="1"/>
  <c r="AL10" i="1"/>
  <c r="AK10" i="1"/>
  <c r="AJ10" i="1"/>
  <c r="AI10" i="1"/>
  <c r="AH10" i="1"/>
  <c r="AH59" i="1" s="1"/>
  <c r="AI59" i="1" s="1"/>
  <c r="AJ59" i="1" s="1"/>
  <c r="AD10" i="1"/>
  <c r="AB10" i="1"/>
  <c r="AA10" i="1"/>
  <c r="Z10" i="1"/>
  <c r="X10" i="1"/>
  <c r="X59" i="1" s="1"/>
  <c r="U10" i="1"/>
  <c r="T10" i="1"/>
  <c r="S10" i="1"/>
  <c r="R10" i="1"/>
  <c r="Q10" i="1"/>
  <c r="P10" i="1"/>
  <c r="O10" i="1"/>
  <c r="N10" i="1"/>
  <c r="BJ9" i="1"/>
  <c r="BI9" i="1"/>
  <c r="BH9" i="1"/>
  <c r="BG9" i="1"/>
  <c r="BF9" i="1"/>
  <c r="BE9" i="1"/>
  <c r="BD9" i="1"/>
  <c r="BC9" i="1"/>
  <c r="BB9" i="1"/>
  <c r="BB58" i="1" s="1"/>
  <c r="BC58" i="1" s="1"/>
  <c r="BD58" i="1" s="1"/>
  <c r="AZ9" i="1"/>
  <c r="AY9" i="1"/>
  <c r="AX9" i="1"/>
  <c r="AW9" i="1"/>
  <c r="AV9" i="1"/>
  <c r="AU9" i="1"/>
  <c r="AT9" i="1"/>
  <c r="AR9" i="1"/>
  <c r="AR58" i="1" s="1"/>
  <c r="AS58" i="1" s="1"/>
  <c r="AT58" i="1" s="1"/>
  <c r="AP9" i="1"/>
  <c r="AO9" i="1"/>
  <c r="AN9" i="1"/>
  <c r="AM9" i="1"/>
  <c r="AL9" i="1"/>
  <c r="AK9" i="1"/>
  <c r="AJ9" i="1"/>
  <c r="AI9" i="1"/>
  <c r="AH9" i="1"/>
  <c r="AH58" i="1" s="1"/>
  <c r="AI58" i="1" s="1"/>
  <c r="AJ58" i="1" s="1"/>
  <c r="AE9" i="1"/>
  <c r="AD9" i="1"/>
  <c r="AC9" i="1"/>
  <c r="AA9" i="1"/>
  <c r="Z9" i="1"/>
  <c r="X9" i="1"/>
  <c r="X58" i="1" s="1"/>
  <c r="U9" i="1"/>
  <c r="T9" i="1"/>
  <c r="S9" i="1"/>
  <c r="R9" i="1"/>
  <c r="Q9" i="1"/>
  <c r="P9" i="1"/>
  <c r="O9" i="1"/>
  <c r="N9" i="1"/>
  <c r="C4" i="1"/>
  <c r="B4" i="1"/>
  <c r="BJ8" i="1"/>
  <c r="BI8" i="1"/>
  <c r="BH8" i="1"/>
  <c r="BG8" i="1"/>
  <c r="BF8" i="1"/>
  <c r="BE8" i="1"/>
  <c r="BD8" i="1"/>
  <c r="BC8" i="1"/>
  <c r="BB8" i="1"/>
  <c r="BB57" i="1" s="1"/>
  <c r="AZ8" i="1"/>
  <c r="AY8" i="1"/>
  <c r="AX8" i="1"/>
  <c r="AW8" i="1"/>
  <c r="AV8" i="1"/>
  <c r="AU8" i="1"/>
  <c r="AT8" i="1"/>
  <c r="AS8" i="1"/>
  <c r="AR8" i="1"/>
  <c r="AR57" i="1" s="1"/>
  <c r="AS57" i="1" s="1"/>
  <c r="AT57" i="1" s="1"/>
  <c r="AP8" i="1"/>
  <c r="AO8" i="1"/>
  <c r="AN8" i="1"/>
  <c r="AM8" i="1"/>
  <c r="AL8" i="1"/>
  <c r="AK8" i="1"/>
  <c r="AJ8" i="1"/>
  <c r="AI8" i="1"/>
  <c r="AH8" i="1"/>
  <c r="AH57" i="1" s="1"/>
  <c r="AI57" i="1" s="1"/>
  <c r="AJ57" i="1" s="1"/>
  <c r="AF8" i="1"/>
  <c r="AE8" i="1"/>
  <c r="AD8" i="1"/>
  <c r="AC8" i="1"/>
  <c r="AA8" i="1"/>
  <c r="Z8" i="1"/>
  <c r="Y8" i="1"/>
  <c r="X8" i="1"/>
  <c r="X57" i="1" s="1"/>
  <c r="U8" i="1"/>
  <c r="T8" i="1"/>
  <c r="S8" i="1"/>
  <c r="R8" i="1"/>
  <c r="Q8" i="1"/>
  <c r="P8" i="1"/>
  <c r="O8" i="1"/>
  <c r="N8" i="1"/>
  <c r="BJ7" i="1"/>
  <c r="BI7" i="1"/>
  <c r="BH7" i="1"/>
  <c r="BG7" i="1"/>
  <c r="BF7" i="1"/>
  <c r="BE7" i="1"/>
  <c r="BD7" i="1"/>
  <c r="BC7" i="1"/>
  <c r="BB7" i="1"/>
  <c r="BB56" i="1" s="1"/>
  <c r="BC56" i="1" s="1"/>
  <c r="BD56" i="1" s="1"/>
  <c r="AZ7" i="1"/>
  <c r="AY7" i="1"/>
  <c r="AX7" i="1"/>
  <c r="AW7" i="1"/>
  <c r="AV7" i="1"/>
  <c r="AU7" i="1"/>
  <c r="AT7" i="1"/>
  <c r="AS7" i="1"/>
  <c r="AR7" i="1"/>
  <c r="AR56" i="1" s="1"/>
  <c r="AS56" i="1" s="1"/>
  <c r="AT56" i="1" s="1"/>
  <c r="AP7" i="1"/>
  <c r="AO7" i="1"/>
  <c r="AN7" i="1"/>
  <c r="AM7" i="1"/>
  <c r="AL7" i="1"/>
  <c r="AK7" i="1"/>
  <c r="AJ7" i="1"/>
  <c r="AI7" i="1"/>
  <c r="AH7" i="1"/>
  <c r="AH56" i="1" s="1"/>
  <c r="AF7" i="1"/>
  <c r="AD7" i="1"/>
  <c r="AC7" i="1"/>
  <c r="AB7" i="1"/>
  <c r="AA7" i="1"/>
  <c r="Z7" i="1"/>
  <c r="U7" i="1"/>
  <c r="T7" i="1"/>
  <c r="S7" i="1"/>
  <c r="R7" i="1"/>
  <c r="Q7" i="1"/>
  <c r="P7" i="1"/>
  <c r="O7" i="1"/>
  <c r="N7" i="1"/>
  <c r="BJ6" i="1"/>
  <c r="BI6" i="1"/>
  <c r="BH6" i="1"/>
  <c r="BG6" i="1"/>
  <c r="BF6" i="1"/>
  <c r="BE6" i="1"/>
  <c r="BD6" i="1"/>
  <c r="BC6" i="1"/>
  <c r="BB6" i="1"/>
  <c r="BB55" i="1" s="1"/>
  <c r="AZ6" i="1"/>
  <c r="AY6" i="1"/>
  <c r="AX6" i="1"/>
  <c r="AW6" i="1"/>
  <c r="AV6" i="1"/>
  <c r="AU6" i="1"/>
  <c r="AT6" i="1"/>
  <c r="AR6" i="1"/>
  <c r="AR55" i="1" s="1"/>
  <c r="AP6" i="1"/>
  <c r="AO6" i="1"/>
  <c r="AN6" i="1"/>
  <c r="AM6" i="1"/>
  <c r="AL6" i="1"/>
  <c r="AK6" i="1"/>
  <c r="AJ6" i="1"/>
  <c r="AI6" i="1"/>
  <c r="AH6" i="1"/>
  <c r="AH55" i="1" s="1"/>
  <c r="AI55" i="1" s="1"/>
  <c r="AJ55" i="1" s="1"/>
  <c r="AC6" i="1"/>
  <c r="AB6" i="1"/>
  <c r="AA6" i="1"/>
  <c r="X6" i="1"/>
  <c r="X55" i="1" s="1"/>
  <c r="U6" i="1"/>
  <c r="T6" i="1"/>
  <c r="S6" i="1"/>
  <c r="R6" i="1"/>
  <c r="Q6" i="1"/>
  <c r="P6" i="1"/>
  <c r="O6" i="1"/>
  <c r="N6" i="1"/>
  <c r="L4" i="1"/>
  <c r="AD5" i="1"/>
  <c r="AC5" i="1"/>
  <c r="X5" i="1"/>
  <c r="X54" i="1" s="1"/>
  <c r="D4" i="1"/>
  <c r="BJ5" i="1"/>
  <c r="BI5" i="1"/>
  <c r="BH5" i="1"/>
  <c r="BG5" i="1"/>
  <c r="BF5" i="1"/>
  <c r="BE5" i="1"/>
  <c r="BD5" i="1"/>
  <c r="BC5" i="1"/>
  <c r="BB5" i="1"/>
  <c r="BB54" i="1" s="1"/>
  <c r="BC54" i="1" s="1"/>
  <c r="BD54" i="1" s="1"/>
  <c r="AZ5" i="1"/>
  <c r="AY5" i="1"/>
  <c r="AX5" i="1"/>
  <c r="AV5" i="1"/>
  <c r="AU5" i="1"/>
  <c r="AT5" i="1"/>
  <c r="AS5" i="1"/>
  <c r="AR5" i="1"/>
  <c r="AR54" i="1" s="1"/>
  <c r="AS54" i="1" s="1"/>
  <c r="AT54" i="1" s="1"/>
  <c r="AP5" i="1"/>
  <c r="AO5" i="1"/>
  <c r="AN5" i="1"/>
  <c r="AM5" i="1"/>
  <c r="AL5" i="1"/>
  <c r="AK5" i="1"/>
  <c r="AJ5" i="1"/>
  <c r="AI5" i="1"/>
  <c r="AH5" i="1"/>
  <c r="AH54" i="1" s="1"/>
  <c r="AI54" i="1" s="1"/>
  <c r="AJ54" i="1" s="1"/>
  <c r="AF5" i="1"/>
  <c r="AE5" i="1"/>
  <c r="AB5" i="1"/>
  <c r="AA5" i="1"/>
  <c r="Z5" i="1"/>
  <c r="Y5" i="1"/>
  <c r="U5" i="1"/>
  <c r="U4" i="1" s="1"/>
  <c r="U202" i="1" s="1"/>
  <c r="U201" i="1" s="1"/>
  <c r="T5" i="1"/>
  <c r="S5" i="1"/>
  <c r="R5" i="1"/>
  <c r="Q5" i="1"/>
  <c r="P5" i="1"/>
  <c r="O5" i="1"/>
  <c r="O4" i="1" s="1"/>
  <c r="O202" i="1" s="1"/>
  <c r="O201" i="1" s="1"/>
  <c r="N5" i="1"/>
  <c r="N4" i="1" s="1"/>
  <c r="N202" i="1" s="1"/>
  <c r="N201" i="1" s="1"/>
  <c r="M4" i="1"/>
  <c r="I4" i="1"/>
  <c r="H4" i="1"/>
  <c r="G4" i="1"/>
  <c r="F4" i="1"/>
  <c r="E4" i="1"/>
  <c r="BJ4" i="1"/>
  <c r="AF105" i="1" s="1"/>
  <c r="BG4" i="1"/>
  <c r="AC105" i="1" s="1"/>
  <c r="BF4" i="1"/>
  <c r="AB105" i="1" s="1"/>
  <c r="BB4" i="1"/>
  <c r="AZ4" i="1"/>
  <c r="AF104" i="1" s="1"/>
  <c r="AY4" i="1"/>
  <c r="AE104" i="1" s="1"/>
  <c r="AV4" i="1"/>
  <c r="AB104" i="1" s="1"/>
  <c r="AU4" i="1"/>
  <c r="AA104" i="1" s="1"/>
  <c r="AR4" i="1"/>
  <c r="X104" i="1" s="1"/>
  <c r="X164" i="1" s="1"/>
  <c r="AP4" i="1"/>
  <c r="AF103" i="1" s="1"/>
  <c r="AO4" i="1"/>
  <c r="AE103" i="1" s="1"/>
  <c r="AL4" i="1"/>
  <c r="AB103" i="1" s="1"/>
  <c r="AK4" i="1"/>
  <c r="AA103" i="1" s="1"/>
  <c r="AJ4" i="1"/>
  <c r="Z103" i="1" s="1"/>
  <c r="T4" i="1"/>
  <c r="T202" i="1" s="1"/>
  <c r="S4" i="1"/>
  <c r="S202" i="1" s="1"/>
  <c r="R4" i="1"/>
  <c r="R202" i="1" s="1"/>
  <c r="R201" i="1" s="1"/>
  <c r="Q4" i="1"/>
  <c r="Q202" i="1" s="1"/>
  <c r="P4" i="1"/>
  <c r="P202" i="1" s="1"/>
  <c r="Y56" i="1" l="1"/>
  <c r="Z56" i="1" s="1"/>
  <c r="AA56" i="1" s="1"/>
  <c r="AB56" i="1" s="1"/>
  <c r="AC56" i="1" s="1"/>
  <c r="AD56" i="1" s="1"/>
  <c r="AE56" i="1" s="1"/>
  <c r="AF56" i="1" s="1"/>
  <c r="X226" i="1" s="1"/>
  <c r="X283" i="1" s="1"/>
  <c r="Y87" i="1"/>
  <c r="Z93" i="1"/>
  <c r="AA93" i="1" s="1"/>
  <c r="AB93" i="1" s="1"/>
  <c r="AC93" i="1" s="1"/>
  <c r="AD93" i="1" s="1"/>
  <c r="AE93" i="1" s="1"/>
  <c r="AF93" i="1" s="1"/>
  <c r="X263" i="1" s="1"/>
  <c r="X312" i="1" s="1"/>
  <c r="Y77" i="1"/>
  <c r="Y79" i="1"/>
  <c r="Z79" i="1" s="1"/>
  <c r="AA79" i="1" s="1"/>
  <c r="AB79" i="1" s="1"/>
  <c r="AC79" i="1" s="1"/>
  <c r="AD79" i="1" s="1"/>
  <c r="AE79" i="1" s="1"/>
  <c r="AF79" i="1" s="1"/>
  <c r="X249" i="1" s="1"/>
  <c r="X301" i="1" s="1"/>
  <c r="Y96" i="1"/>
  <c r="Z96" i="1" s="1"/>
  <c r="AA96" i="1" s="1"/>
  <c r="AB96" i="1" s="1"/>
  <c r="AC96" i="1" s="1"/>
  <c r="AD96" i="1" s="1"/>
  <c r="AE96" i="1" s="1"/>
  <c r="AF96" i="1" s="1"/>
  <c r="X266" i="1" s="1"/>
  <c r="X314" i="1" s="1"/>
  <c r="AF74" i="1"/>
  <c r="X244" i="1" s="1"/>
  <c r="X296" i="1" s="1"/>
  <c r="AC62" i="1"/>
  <c r="AD62" i="1" s="1"/>
  <c r="AE62" i="1" s="1"/>
  <c r="AF62" i="1" s="1"/>
  <c r="X232" i="1" s="1"/>
  <c r="X286" i="1" s="1"/>
  <c r="AC72" i="1"/>
  <c r="AD72" i="1" s="1"/>
  <c r="AE72" i="1" s="1"/>
  <c r="AF72" i="1" s="1"/>
  <c r="X242" i="1" s="1"/>
  <c r="X294" i="1" s="1"/>
  <c r="Y57" i="1"/>
  <c r="Z57" i="1" s="1"/>
  <c r="AA57" i="1" s="1"/>
  <c r="AB57" i="1" s="1"/>
  <c r="AC57" i="1" s="1"/>
  <c r="AD57" i="1" s="1"/>
  <c r="AE57" i="1" s="1"/>
  <c r="AF57" i="1" s="1"/>
  <c r="X227" i="1" s="1"/>
  <c r="X284" i="1" s="1"/>
  <c r="Y63" i="1"/>
  <c r="Z63" i="1" s="1"/>
  <c r="AA63" i="1" s="1"/>
  <c r="AB63" i="1" s="1"/>
  <c r="AC63" i="1" s="1"/>
  <c r="AD63" i="1" s="1"/>
  <c r="AE63" i="1" s="1"/>
  <c r="AF63" i="1" s="1"/>
  <c r="X233" i="1" s="1"/>
  <c r="Y54" i="1"/>
  <c r="Z54" i="1" s="1"/>
  <c r="AA54" i="1" s="1"/>
  <c r="AB54" i="1" s="1"/>
  <c r="AC54" i="1" s="1"/>
  <c r="AD54" i="1" s="1"/>
  <c r="AE54" i="1" s="1"/>
  <c r="AF54" i="1" s="1"/>
  <c r="X224" i="1" s="1"/>
  <c r="X281" i="1" s="1"/>
  <c r="AA97" i="1"/>
  <c r="AB97" i="1" s="1"/>
  <c r="AC97" i="1" s="1"/>
  <c r="AD97" i="1" s="1"/>
  <c r="AE97" i="1" s="1"/>
  <c r="AF97" i="1" s="1"/>
  <c r="X267" i="1" s="1"/>
  <c r="X315" i="1" s="1"/>
  <c r="Y73" i="1"/>
  <c r="AA65" i="1"/>
  <c r="AB65" i="1" s="1"/>
  <c r="AC65" i="1" s="1"/>
  <c r="AD65" i="1" s="1"/>
  <c r="AE65" i="1" s="1"/>
  <c r="AF65" i="1" s="1"/>
  <c r="X235" i="1" s="1"/>
  <c r="X288" i="1" s="1"/>
  <c r="Z91" i="1"/>
  <c r="AA91" i="1" s="1"/>
  <c r="AB91" i="1" s="1"/>
  <c r="AC91" i="1" s="1"/>
  <c r="AD91" i="1" s="1"/>
  <c r="AE91" i="1" s="1"/>
  <c r="AF91" i="1" s="1"/>
  <c r="X261" i="1" s="1"/>
  <c r="X310" i="1" s="1"/>
  <c r="Z71" i="1"/>
  <c r="AA71" i="1" s="1"/>
  <c r="Y61" i="1"/>
  <c r="AJ56" i="17"/>
  <c r="AC41" i="17"/>
  <c r="AC47" i="17"/>
  <c r="AB12" i="17"/>
  <c r="AS68" i="17"/>
  <c r="AT68" i="17" s="1"/>
  <c r="AU31" i="18"/>
  <c r="AD41" i="17"/>
  <c r="AD47" i="17"/>
  <c r="AA21" i="17"/>
  <c r="AU60" i="18"/>
  <c r="AU76" i="18"/>
  <c r="AD12" i="17"/>
  <c r="Y30" i="17"/>
  <c r="Y79" i="17" s="1"/>
  <c r="Z79" i="17" s="1"/>
  <c r="AA79" i="17" s="1"/>
  <c r="AB79" i="17" s="1"/>
  <c r="AC79" i="17" s="1"/>
  <c r="AD79" i="17" s="1"/>
  <c r="AE79" i="17" s="1"/>
  <c r="AF79" i="17" s="1"/>
  <c r="X249" i="17" s="1"/>
  <c r="Z87" i="17"/>
  <c r="AA87" i="17" s="1"/>
  <c r="AB87" i="17" s="1"/>
  <c r="Z93" i="17"/>
  <c r="AA93" i="17" s="1"/>
  <c r="AB93" i="17" s="1"/>
  <c r="AI63" i="17"/>
  <c r="AJ63" i="17" s="1"/>
  <c r="AI65" i="17"/>
  <c r="AJ65" i="17" s="1"/>
  <c r="AC19" i="17"/>
  <c r="AC23" i="17"/>
  <c r="Z30" i="17"/>
  <c r="AS81" i="17"/>
  <c r="AT81" i="17" s="1"/>
  <c r="AU81" i="17" s="1"/>
  <c r="AI83" i="17"/>
  <c r="AJ83" i="17" s="1"/>
  <c r="AI88" i="17"/>
  <c r="Y42" i="17"/>
  <c r="Y91" i="17" s="1"/>
  <c r="Z91" i="17" s="1"/>
  <c r="AA91" i="17" s="1"/>
  <c r="AB91" i="17" s="1"/>
  <c r="AC91" i="17" s="1"/>
  <c r="AD91" i="17" s="1"/>
  <c r="AE91" i="17" s="1"/>
  <c r="AF91" i="17" s="1"/>
  <c r="X261" i="17" s="1"/>
  <c r="AI92" i="17"/>
  <c r="AJ92" i="17" s="1"/>
  <c r="M81" i="17"/>
  <c r="AF20" i="17" s="1"/>
  <c r="AF118" i="17" s="1"/>
  <c r="AT54" i="17"/>
  <c r="AU54" i="17" s="1"/>
  <c r="AT59" i="17"/>
  <c r="AD23" i="17"/>
  <c r="BD76" i="17"/>
  <c r="BD78" i="17"/>
  <c r="Z42" i="17"/>
  <c r="AT93" i="17"/>
  <c r="AC17" i="17"/>
  <c r="AU21" i="18"/>
  <c r="AV21" i="18" s="1"/>
  <c r="AW21" i="18" s="1"/>
  <c r="AX21" i="18" s="1"/>
  <c r="AE23" i="17"/>
  <c r="BC92" i="17"/>
  <c r="BD92" i="17" s="1"/>
  <c r="BE92" i="17" s="1"/>
  <c r="Q200" i="17"/>
  <c r="Q201" i="17" s="1"/>
  <c r="BC94" i="17"/>
  <c r="BD94" i="17" s="1"/>
  <c r="AU49" i="18"/>
  <c r="J54" i="18"/>
  <c r="AU57" i="18"/>
  <c r="AU65" i="18"/>
  <c r="AC28" i="17"/>
  <c r="AU185" i="18"/>
  <c r="AU137" i="18"/>
  <c r="AA9" i="17"/>
  <c r="AI68" i="17"/>
  <c r="AJ68" i="17" s="1"/>
  <c r="AD28" i="17"/>
  <c r="AC35" i="17"/>
  <c r="AC38" i="17"/>
  <c r="AC87" i="17" s="1"/>
  <c r="AD87" i="17" s="1"/>
  <c r="AE87" i="17" s="1"/>
  <c r="AF87" i="17" s="1"/>
  <c r="X257" i="17" s="1"/>
  <c r="S200" i="17"/>
  <c r="S201" i="17" s="1"/>
  <c r="M58" i="17"/>
  <c r="AF15" i="17" s="1"/>
  <c r="AF110" i="17" s="1"/>
  <c r="N153" i="17"/>
  <c r="N200" i="17" s="1"/>
  <c r="N201" i="17" s="1"/>
  <c r="AC13" i="17"/>
  <c r="Z24" i="17"/>
  <c r="AD35" i="17"/>
  <c r="AD38" i="17"/>
  <c r="O153" i="17"/>
  <c r="BC57" i="17"/>
  <c r="AA10" i="17"/>
  <c r="Z18" i="17"/>
  <c r="AA24" i="17"/>
  <c r="AU35" i="18"/>
  <c r="AU36" i="18"/>
  <c r="AU48" i="18"/>
  <c r="Y63" i="17"/>
  <c r="Z63" i="17" s="1"/>
  <c r="AA63" i="17" s="1"/>
  <c r="AB63" i="17" s="1"/>
  <c r="Y65" i="17"/>
  <c r="Z65" i="17" s="1"/>
  <c r="AA18" i="17"/>
  <c r="Y27" i="17"/>
  <c r="Y29" i="17"/>
  <c r="AI79" i="17"/>
  <c r="AJ79" i="17" s="1"/>
  <c r="Y31" i="17"/>
  <c r="AI81" i="17"/>
  <c r="AJ81" i="17" s="1"/>
  <c r="AK81" i="17" s="1"/>
  <c r="AU142" i="18"/>
  <c r="AU146" i="18"/>
  <c r="AV146" i="18" s="1"/>
  <c r="AU159" i="18"/>
  <c r="AV159" i="18" s="1"/>
  <c r="AU167" i="18"/>
  <c r="AV167" i="18" s="1"/>
  <c r="AW167" i="18" s="1"/>
  <c r="AS76" i="17"/>
  <c r="AT76" i="17" s="1"/>
  <c r="AU76" i="17" s="1"/>
  <c r="AS78" i="17"/>
  <c r="AT78" i="17" s="1"/>
  <c r="AU78" i="17" s="1"/>
  <c r="AI87" i="17"/>
  <c r="AJ87" i="17" s="1"/>
  <c r="AI95" i="17"/>
  <c r="AJ95" i="17" s="1"/>
  <c r="AI97" i="17"/>
  <c r="AJ97" i="17" s="1"/>
  <c r="AA16" i="17"/>
  <c r="AU79" i="18"/>
  <c r="AU83" i="18"/>
  <c r="D153" i="17"/>
  <c r="D200" i="17" s="1"/>
  <c r="AD7" i="17"/>
  <c r="AS61" i="17"/>
  <c r="AX111" i="18"/>
  <c r="AU115" i="18"/>
  <c r="AU119" i="18"/>
  <c r="AV119" i="18" s="1"/>
  <c r="AW119" i="18" s="1"/>
  <c r="AX119" i="18" s="1"/>
  <c r="AU123" i="18"/>
  <c r="AV123" i="18" s="1"/>
  <c r="AW123" i="18" s="1"/>
  <c r="AU143" i="18"/>
  <c r="AZ156" i="18"/>
  <c r="BA156" i="18" s="1"/>
  <c r="BB156" i="18" s="1"/>
  <c r="R201" i="17"/>
  <c r="AB6" i="17"/>
  <c r="D4" i="17"/>
  <c r="AI76" i="17"/>
  <c r="AJ76" i="17" s="1"/>
  <c r="D58" i="17"/>
  <c r="BC54" i="17"/>
  <c r="BD54" i="17" s="1"/>
  <c r="AC6" i="17"/>
  <c r="BC59" i="17"/>
  <c r="BD59" i="17" s="1"/>
  <c r="BE59" i="17" s="1"/>
  <c r="AS79" i="17"/>
  <c r="Y84" i="17"/>
  <c r="Z84" i="17" s="1"/>
  <c r="AA84" i="17" s="1"/>
  <c r="AB84" i="17" s="1"/>
  <c r="AU45" i="18"/>
  <c r="AV45" i="18" s="1"/>
  <c r="AW45" i="18" s="1"/>
  <c r="AX45" i="18" s="1"/>
  <c r="AY45" i="18" s="1"/>
  <c r="AZ45" i="18" s="1"/>
  <c r="BA45" i="18" s="1"/>
  <c r="BB45" i="18" s="1"/>
  <c r="AU47" i="18"/>
  <c r="AU52" i="18"/>
  <c r="AV52" i="18" s="1"/>
  <c r="AU67" i="18"/>
  <c r="AU75" i="18"/>
  <c r="AU82" i="18"/>
  <c r="D98" i="17"/>
  <c r="AC63" i="17"/>
  <c r="AD63" i="17" s="1"/>
  <c r="AE63" i="17" s="1"/>
  <c r="AF63" i="17" s="1"/>
  <c r="X233" i="17" s="1"/>
  <c r="AY21" i="18"/>
  <c r="AZ21" i="18" s="1"/>
  <c r="AC93" i="17"/>
  <c r="AD93" i="17" s="1"/>
  <c r="AE93" i="17" s="1"/>
  <c r="AF93" i="17" s="1"/>
  <c r="X263" i="17" s="1"/>
  <c r="X312" i="17" s="1"/>
  <c r="AU121" i="18"/>
  <c r="AU125" i="18"/>
  <c r="AE6" i="17"/>
  <c r="AI57" i="17"/>
  <c r="AJ57" i="17" s="1"/>
  <c r="Y9" i="17"/>
  <c r="Y58" i="17" s="1"/>
  <c r="Z58" i="17" s="1"/>
  <c r="AS58" i="17"/>
  <c r="AT58" i="17" s="1"/>
  <c r="AE11" i="17"/>
  <c r="AU11" i="18"/>
  <c r="AI62" i="17"/>
  <c r="AJ62" i="17" s="1"/>
  <c r="AI66" i="17"/>
  <c r="AJ66" i="17" s="1"/>
  <c r="Y71" i="17"/>
  <c r="Z71" i="17" s="1"/>
  <c r="AA71" i="17" s="1"/>
  <c r="AB71" i="17" s="1"/>
  <c r="AC71" i="17" s="1"/>
  <c r="AD71" i="17" s="1"/>
  <c r="AT84" i="17"/>
  <c r="AJ88" i="17"/>
  <c r="O200" i="17"/>
  <c r="O201" i="17" s="1"/>
  <c r="AU90" i="18"/>
  <c r="AV153" i="18"/>
  <c r="AW153" i="18" s="1"/>
  <c r="AX153" i="18" s="1"/>
  <c r="AY153" i="18" s="1"/>
  <c r="AZ153" i="18" s="1"/>
  <c r="BA153" i="18" s="1"/>
  <c r="BB153" i="18" s="1"/>
  <c r="AV157" i="18"/>
  <c r="AW157" i="18" s="1"/>
  <c r="AX157" i="18" s="1"/>
  <c r="AY157" i="18" s="1"/>
  <c r="AZ157" i="18" s="1"/>
  <c r="BA157" i="18" s="1"/>
  <c r="BB157" i="18" s="1"/>
  <c r="AX165" i="18"/>
  <c r="AY165" i="18" s="1"/>
  <c r="AF6" i="17"/>
  <c r="Y7" i="17"/>
  <c r="AS56" i="17"/>
  <c r="Z9" i="17"/>
  <c r="AF11" i="17"/>
  <c r="AS63" i="17"/>
  <c r="AT63" i="17" s="1"/>
  <c r="AS65" i="17"/>
  <c r="AT65" i="17" s="1"/>
  <c r="BC68" i="17"/>
  <c r="BD68" i="17" s="1"/>
  <c r="AI72" i="17"/>
  <c r="AJ72" i="17" s="1"/>
  <c r="AI74" i="17"/>
  <c r="AJ74" i="17" s="1"/>
  <c r="AK74" i="17" s="1"/>
  <c r="AS89" i="17"/>
  <c r="AT89" i="17" s="1"/>
  <c r="AU89" i="17" s="1"/>
  <c r="AS97" i="17"/>
  <c r="AT97" i="17" s="1"/>
  <c r="D81" i="17"/>
  <c r="AU145" i="18"/>
  <c r="AJ55" i="17"/>
  <c r="BD57" i="17"/>
  <c r="AJ60" i="17"/>
  <c r="AT61" i="17"/>
  <c r="BD62" i="17"/>
  <c r="BD66" i="17"/>
  <c r="AV49" i="18"/>
  <c r="AW49" i="18" s="1"/>
  <c r="AX49" i="18" s="1"/>
  <c r="AY49" i="18" s="1"/>
  <c r="F54" i="18"/>
  <c r="AV60" i="18"/>
  <c r="AW60" i="18" s="1"/>
  <c r="AX60" i="18" s="1"/>
  <c r="AY60" i="18" s="1"/>
  <c r="AZ60" i="18" s="1"/>
  <c r="AU68" i="18"/>
  <c r="AV68" i="18" s="1"/>
  <c r="AW68" i="18" s="1"/>
  <c r="AX68" i="18" s="1"/>
  <c r="AY68" i="18" s="1"/>
  <c r="AZ68" i="18" s="1"/>
  <c r="BA68" i="18" s="1"/>
  <c r="BB68" i="18" s="1"/>
  <c r="AV76" i="18"/>
  <c r="AW76" i="18" s="1"/>
  <c r="AX76" i="18" s="1"/>
  <c r="AY76" i="18" s="1"/>
  <c r="AZ76" i="18" s="1"/>
  <c r="BA76" i="18" s="1"/>
  <c r="BB76" i="18" s="1"/>
  <c r="F77" i="18"/>
  <c r="AB7" i="17"/>
  <c r="AB9" i="17"/>
  <c r="AA12" i="17"/>
  <c r="BC70" i="17"/>
  <c r="BD70" i="17" s="1"/>
  <c r="BC72" i="17"/>
  <c r="BD72" i="17" s="1"/>
  <c r="R200" i="17"/>
  <c r="F81" i="17"/>
  <c r="Y20" i="17" s="1"/>
  <c r="Y118" i="17" s="1"/>
  <c r="AU98" i="18"/>
  <c r="AU110" i="18"/>
  <c r="AV110" i="18" s="1"/>
  <c r="AW110" i="18" s="1"/>
  <c r="BC55" i="17"/>
  <c r="BD55" i="17" s="1"/>
  <c r="BC60" i="17"/>
  <c r="BD60" i="17" s="1"/>
  <c r="C4" i="17"/>
  <c r="Y76" i="17"/>
  <c r="Z76" i="17" s="1"/>
  <c r="AA76" i="17" s="1"/>
  <c r="AB76" i="17" s="1"/>
  <c r="AC76" i="17" s="1"/>
  <c r="AD76" i="17" s="1"/>
  <c r="AE76" i="17" s="1"/>
  <c r="AF76" i="17" s="1"/>
  <c r="X246" i="17" s="1"/>
  <c r="X298" i="17" s="1"/>
  <c r="AU32" i="18"/>
  <c r="AU158" i="18"/>
  <c r="AV158" i="18" s="1"/>
  <c r="AW158" i="18" s="1"/>
  <c r="AX158" i="18" s="1"/>
  <c r="AY158" i="18" s="1"/>
  <c r="AZ158" i="18" s="1"/>
  <c r="BA158" i="18" s="1"/>
  <c r="BB158" i="18" s="1"/>
  <c r="AV174" i="18"/>
  <c r="AW174" i="18" s="1"/>
  <c r="AX174" i="18" s="1"/>
  <c r="AV137" i="18"/>
  <c r="AW137" i="18" s="1"/>
  <c r="AE7" i="17"/>
  <c r="AF9" i="17"/>
  <c r="X10" i="17"/>
  <c r="X59" i="17" s="1"/>
  <c r="Y68" i="17"/>
  <c r="Z68" i="17" s="1"/>
  <c r="AV36" i="18"/>
  <c r="AW36" i="18" s="1"/>
  <c r="AX36" i="18" s="1"/>
  <c r="AY36" i="18" s="1"/>
  <c r="AZ36" i="18" s="1"/>
  <c r="BA36" i="18" s="1"/>
  <c r="BB36" i="18" s="1"/>
  <c r="U200" i="17"/>
  <c r="AV48" i="18"/>
  <c r="AW48" i="18" s="1"/>
  <c r="AX48" i="18" s="1"/>
  <c r="AY48" i="18" s="1"/>
  <c r="AV57" i="18"/>
  <c r="AW57" i="18" s="1"/>
  <c r="AX57" i="18" s="1"/>
  <c r="AY57" i="18" s="1"/>
  <c r="AU73" i="18"/>
  <c r="K153" i="17"/>
  <c r="AD36" i="17" s="1"/>
  <c r="AD142" i="17" s="1"/>
  <c r="AF7" i="17"/>
  <c r="AI58" i="17"/>
  <c r="AJ58" i="17" s="1"/>
  <c r="Y10" i="17"/>
  <c r="Y66" i="17"/>
  <c r="AI67" i="17"/>
  <c r="AJ67" i="17" s="1"/>
  <c r="AK67" i="17" s="1"/>
  <c r="AU20" i="18"/>
  <c r="AV20" i="18" s="1"/>
  <c r="AW20" i="18" s="1"/>
  <c r="AX20" i="18" s="1"/>
  <c r="AY20" i="18" s="1"/>
  <c r="AZ20" i="18" s="1"/>
  <c r="BA20" i="18" s="1"/>
  <c r="BB20" i="18" s="1"/>
  <c r="BC79" i="17"/>
  <c r="BD79" i="17" s="1"/>
  <c r="AS80" i="17"/>
  <c r="AT80" i="17" s="1"/>
  <c r="AI84" i="17"/>
  <c r="AJ84" i="17" s="1"/>
  <c r="Y86" i="17"/>
  <c r="Y90" i="17"/>
  <c r="Z90" i="17" s="1"/>
  <c r="AA90" i="17" s="1"/>
  <c r="AB90" i="17" s="1"/>
  <c r="AC90" i="17" s="1"/>
  <c r="AD90" i="17" s="1"/>
  <c r="AE90" i="17" s="1"/>
  <c r="AF90" i="17" s="1"/>
  <c r="X260" i="17" s="1"/>
  <c r="X309" i="17" s="1"/>
  <c r="Y92" i="17"/>
  <c r="Z92" i="17" s="1"/>
  <c r="AA92" i="17" s="1"/>
  <c r="AB92" i="17" s="1"/>
  <c r="AC92" i="17" s="1"/>
  <c r="AD92" i="17" s="1"/>
  <c r="AE92" i="17" s="1"/>
  <c r="AY111" i="18"/>
  <c r="AZ111" i="18" s="1"/>
  <c r="BA111" i="18" s="1"/>
  <c r="BB111" i="18" s="1"/>
  <c r="AY119" i="18"/>
  <c r="AZ119" i="18" s="1"/>
  <c r="BA119" i="18" s="1"/>
  <c r="BB119" i="18" s="1"/>
  <c r="P153" i="17"/>
  <c r="P200" i="17" s="1"/>
  <c r="P201" i="17" s="1"/>
  <c r="U201" i="17"/>
  <c r="AX167" i="18"/>
  <c r="AU132" i="18"/>
  <c r="AV132" i="18" s="1"/>
  <c r="AW132" i="18" s="1"/>
  <c r="AX132" i="18" s="1"/>
  <c r="AY132" i="18" s="1"/>
  <c r="AZ132" i="18" s="1"/>
  <c r="BA132" i="18" s="1"/>
  <c r="BB132" i="18" s="1"/>
  <c r="AU134" i="18"/>
  <c r="AV134" i="18" s="1"/>
  <c r="AW134" i="18" s="1"/>
  <c r="AX134" i="18" s="1"/>
  <c r="AY134" i="18" s="1"/>
  <c r="AU186" i="18"/>
  <c r="Z5" i="17"/>
  <c r="AS57" i="17"/>
  <c r="AT57" i="17" s="1"/>
  <c r="BC58" i="17"/>
  <c r="BD58" i="17" s="1"/>
  <c r="AB10" i="17"/>
  <c r="AI61" i="17"/>
  <c r="AJ61" i="17" s="1"/>
  <c r="Y13" i="17"/>
  <c r="Y62" i="17" s="1"/>
  <c r="Z62" i="17" s="1"/>
  <c r="AA62" i="17" s="1"/>
  <c r="AB62" i="17" s="1"/>
  <c r="AC62" i="17" s="1"/>
  <c r="AD62" i="17" s="1"/>
  <c r="AE62" i="17" s="1"/>
  <c r="AS62" i="17"/>
  <c r="AT62" i="17" s="1"/>
  <c r="Z17" i="17"/>
  <c r="AS66" i="17"/>
  <c r="AT66" i="17" s="1"/>
  <c r="BC67" i="17"/>
  <c r="BD67" i="17" s="1"/>
  <c r="AA19" i="17"/>
  <c r="AI71" i="17"/>
  <c r="AJ71" i="17" s="1"/>
  <c r="AI73" i="17"/>
  <c r="AJ73" i="17" s="1"/>
  <c r="AS94" i="17"/>
  <c r="AT94" i="17" s="1"/>
  <c r="AS96" i="17"/>
  <c r="AT96" i="17" s="1"/>
  <c r="C98" i="17"/>
  <c r="AU147" i="18"/>
  <c r="AV147" i="18" s="1"/>
  <c r="AW147" i="18" s="1"/>
  <c r="AX147" i="18" s="1"/>
  <c r="AY147" i="18" s="1"/>
  <c r="AZ147" i="18" s="1"/>
  <c r="BA147" i="18" s="1"/>
  <c r="BB147" i="18" s="1"/>
  <c r="B153" i="17"/>
  <c r="B200" i="17" s="1"/>
  <c r="AA5" i="17"/>
  <c r="AU5" i="18"/>
  <c r="AV5" i="18" s="1"/>
  <c r="AW5" i="18" s="1"/>
  <c r="AX5" i="18" s="1"/>
  <c r="BC56" i="17"/>
  <c r="BD56" i="17" s="1"/>
  <c r="BC63" i="17"/>
  <c r="BD63" i="17" s="1"/>
  <c r="AA17" i="17"/>
  <c r="AS70" i="17"/>
  <c r="AT70" i="17" s="1"/>
  <c r="AS72" i="17"/>
  <c r="AS74" i="17"/>
  <c r="AT74" i="17" s="1"/>
  <c r="AU74" i="17" s="1"/>
  <c r="BC89" i="17"/>
  <c r="BD89" i="17" s="1"/>
  <c r="BC91" i="17"/>
  <c r="BD91" i="17" s="1"/>
  <c r="BC93" i="17"/>
  <c r="BD93" i="17" s="1"/>
  <c r="BC97" i="17"/>
  <c r="BD97" i="17" s="1"/>
  <c r="BE97" i="17" s="1"/>
  <c r="AU66" i="18"/>
  <c r="AV66" i="18" s="1"/>
  <c r="AU74" i="18"/>
  <c r="AV74" i="18" s="1"/>
  <c r="AW74" i="18" s="1"/>
  <c r="AX74" i="18" s="1"/>
  <c r="AY74" i="18" s="1"/>
  <c r="AZ74" i="18" s="1"/>
  <c r="BA74" i="18" s="1"/>
  <c r="BB74" i="18" s="1"/>
  <c r="AU85" i="18"/>
  <c r="AV85" i="18" s="1"/>
  <c r="AW85" i="18" s="1"/>
  <c r="AX85" i="18" s="1"/>
  <c r="AY85" i="18" s="1"/>
  <c r="AZ85" i="18" s="1"/>
  <c r="BA85" i="18" s="1"/>
  <c r="BB85" i="18" s="1"/>
  <c r="Y164" i="17"/>
  <c r="Z164" i="17" s="1"/>
  <c r="AA164" i="17" s="1"/>
  <c r="AB5" i="17"/>
  <c r="AS55" i="17"/>
  <c r="AT55" i="17" s="1"/>
  <c r="AF10" i="17"/>
  <c r="Y60" i="17"/>
  <c r="Z60" i="17" s="1"/>
  <c r="AS60" i="17"/>
  <c r="AT60" i="17" s="1"/>
  <c r="AU60" i="17" s="1"/>
  <c r="BC61" i="17"/>
  <c r="BD61" i="17" s="1"/>
  <c r="BC71" i="17"/>
  <c r="BD71" i="17" s="1"/>
  <c r="BC73" i="17"/>
  <c r="BD73" i="17" s="1"/>
  <c r="BE73" i="17" s="1"/>
  <c r="AA25" i="17"/>
  <c r="AU27" i="18"/>
  <c r="AV27" i="18" s="1"/>
  <c r="B58" i="17"/>
  <c r="B81" i="17"/>
  <c r="AU89" i="18"/>
  <c r="AU100" i="18"/>
  <c r="AV100" i="18" s="1"/>
  <c r="AU104" i="18"/>
  <c r="AV104" i="18" s="1"/>
  <c r="AW104" i="18" s="1"/>
  <c r="AX104" i="18" s="1"/>
  <c r="AY104" i="18" s="1"/>
  <c r="AZ104" i="18" s="1"/>
  <c r="BA104" i="18" s="1"/>
  <c r="BB104" i="18" s="1"/>
  <c r="AU108" i="18"/>
  <c r="AV108" i="18" s="1"/>
  <c r="AW108" i="18" s="1"/>
  <c r="AX108" i="18" s="1"/>
  <c r="AY108" i="18" s="1"/>
  <c r="AZ108" i="18" s="1"/>
  <c r="BA108" i="18" s="1"/>
  <c r="BB108" i="18" s="1"/>
  <c r="AU116" i="18"/>
  <c r="AV116" i="18" s="1"/>
  <c r="AW116" i="18" s="1"/>
  <c r="AX116" i="18" s="1"/>
  <c r="AY116" i="18" s="1"/>
  <c r="AZ116" i="18" s="1"/>
  <c r="BA116" i="18" s="1"/>
  <c r="BB116" i="18" s="1"/>
  <c r="AU120" i="18"/>
  <c r="AV120" i="18" s="1"/>
  <c r="AW120" i="18" s="1"/>
  <c r="AX120" i="18" s="1"/>
  <c r="AY120" i="18" s="1"/>
  <c r="AZ120" i="18" s="1"/>
  <c r="BA120" i="18" s="1"/>
  <c r="BB120" i="18" s="1"/>
  <c r="AA77" i="17"/>
  <c r="AB77" i="17" s="1"/>
  <c r="C81" i="17"/>
  <c r="AU172" i="18"/>
  <c r="AV172" i="18" s="1"/>
  <c r="AW172" i="18" s="1"/>
  <c r="AX172" i="18" s="1"/>
  <c r="AY172" i="18" s="1"/>
  <c r="AU180" i="18"/>
  <c r="AI62" i="5"/>
  <c r="AJ62" i="5" s="1"/>
  <c r="Y78" i="5"/>
  <c r="Z78" i="5" s="1"/>
  <c r="AA78" i="5" s="1"/>
  <c r="AS78" i="5"/>
  <c r="AT78" i="5" s="1"/>
  <c r="AI88" i="5"/>
  <c r="AJ88" i="5" s="1"/>
  <c r="AK88" i="5" s="1"/>
  <c r="BC90" i="5"/>
  <c r="BD90" i="5" s="1"/>
  <c r="L81" i="5"/>
  <c r="AE20" i="5" s="1"/>
  <c r="AE118" i="5" s="1"/>
  <c r="Y60" i="5"/>
  <c r="Z60" i="5" s="1"/>
  <c r="AA60" i="5" s="1"/>
  <c r="AB60" i="5" s="1"/>
  <c r="AC60" i="5" s="1"/>
  <c r="AD60" i="5" s="1"/>
  <c r="AE60" i="5" s="1"/>
  <c r="AF60" i="5" s="1"/>
  <c r="X230" i="5" s="1"/>
  <c r="X285" i="5" s="1"/>
  <c r="AS68" i="5"/>
  <c r="AT68" i="5" s="1"/>
  <c r="AI77" i="5"/>
  <c r="AJ77" i="5" s="1"/>
  <c r="BC80" i="5"/>
  <c r="Y87" i="5"/>
  <c r="Z87" i="5" s="1"/>
  <c r="BC88" i="5"/>
  <c r="BD88" i="5" s="1"/>
  <c r="F98" i="5"/>
  <c r="Y26" i="5" s="1"/>
  <c r="Y126" i="5" s="1"/>
  <c r="BC93" i="5"/>
  <c r="BD93" i="5" s="1"/>
  <c r="AS97" i="5"/>
  <c r="AT97" i="5" s="1"/>
  <c r="K81" i="5"/>
  <c r="AD20" i="5" s="1"/>
  <c r="AD118" i="5" s="1"/>
  <c r="AA92" i="5"/>
  <c r="AB92" i="5" s="1"/>
  <c r="AC92" i="5" s="1"/>
  <c r="AD92" i="5" s="1"/>
  <c r="AE92" i="5" s="1"/>
  <c r="AF92" i="5" s="1"/>
  <c r="X262" i="5" s="1"/>
  <c r="X311" i="5" s="1"/>
  <c r="AS92" i="5"/>
  <c r="AT92" i="5" s="1"/>
  <c r="BD58" i="5"/>
  <c r="Z84" i="5"/>
  <c r="AA84" i="5" s="1"/>
  <c r="AB84" i="5" s="1"/>
  <c r="AC84" i="5" s="1"/>
  <c r="AD84" i="5" s="1"/>
  <c r="AE84" i="5" s="1"/>
  <c r="AF84" i="5" s="1"/>
  <c r="X254" i="5" s="1"/>
  <c r="X305" i="5" s="1"/>
  <c r="AS95" i="5"/>
  <c r="AT95" i="5" s="1"/>
  <c r="BC96" i="5"/>
  <c r="BD96" i="5" s="1"/>
  <c r="E138" i="5"/>
  <c r="X33" i="5" s="1"/>
  <c r="X134" i="5" s="1"/>
  <c r="X194" i="5" s="1"/>
  <c r="M138" i="5"/>
  <c r="AF33" i="5" s="1"/>
  <c r="AF134" i="5" s="1"/>
  <c r="AS56" i="5"/>
  <c r="AT56" i="5" s="1"/>
  <c r="AU56" i="5" s="1"/>
  <c r="AI60" i="5"/>
  <c r="AJ60" i="5" s="1"/>
  <c r="AI63" i="5"/>
  <c r="AJ63" i="5" s="1"/>
  <c r="BC72" i="5"/>
  <c r="Y54" i="5"/>
  <c r="BD91" i="5"/>
  <c r="AI94" i="5"/>
  <c r="AJ94" i="5" s="1"/>
  <c r="Z67" i="5"/>
  <c r="AJ68" i="5"/>
  <c r="Z77" i="5"/>
  <c r="AA77" i="5" s="1"/>
  <c r="AB77" i="5" s="1"/>
  <c r="AC77" i="5" s="1"/>
  <c r="AD77" i="5" s="1"/>
  <c r="AE77" i="5" s="1"/>
  <c r="AF77" i="5" s="1"/>
  <c r="X247" i="5" s="1"/>
  <c r="X299" i="5" s="1"/>
  <c r="BD89" i="5"/>
  <c r="E81" i="5"/>
  <c r="X20" i="5" s="1"/>
  <c r="X118" i="5" s="1"/>
  <c r="X178" i="5" s="1"/>
  <c r="AS74" i="5"/>
  <c r="AT74" i="5" s="1"/>
  <c r="Y80" i="5"/>
  <c r="Z80" i="5" s="1"/>
  <c r="AA80" i="5" s="1"/>
  <c r="AB80" i="5" s="1"/>
  <c r="AC80" i="5" s="1"/>
  <c r="AD80" i="5" s="1"/>
  <c r="AS80" i="5"/>
  <c r="AT80" i="5" s="1"/>
  <c r="BC81" i="5"/>
  <c r="BD81" i="5" s="1"/>
  <c r="AI87" i="5"/>
  <c r="AJ87" i="5" s="1"/>
  <c r="AK87" i="5" s="1"/>
  <c r="AT93" i="5"/>
  <c r="BC55" i="5"/>
  <c r="BD55" i="5" s="1"/>
  <c r="BC68" i="5"/>
  <c r="Y86" i="5"/>
  <c r="Z86" i="5" s="1"/>
  <c r="Y93" i="5"/>
  <c r="Z93" i="5" s="1"/>
  <c r="AA93" i="5" s="1"/>
  <c r="AB93" i="5" s="1"/>
  <c r="AC93" i="5" s="1"/>
  <c r="AD93" i="5" s="1"/>
  <c r="AE93" i="5" s="1"/>
  <c r="AF93" i="5" s="1"/>
  <c r="X263" i="5" s="1"/>
  <c r="X312" i="5" s="1"/>
  <c r="F153" i="5"/>
  <c r="Y36" i="5" s="1"/>
  <c r="Y142" i="5" s="1"/>
  <c r="E58" i="5"/>
  <c r="X15" i="5" s="1"/>
  <c r="G138" i="5"/>
  <c r="Z33" i="5" s="1"/>
  <c r="Z134" i="5" s="1"/>
  <c r="AS72" i="5"/>
  <c r="AT72" i="5" s="1"/>
  <c r="BD84" i="5"/>
  <c r="AS63" i="5"/>
  <c r="AT63" i="5" s="1"/>
  <c r="AU63" i="5" s="1"/>
  <c r="Y81" i="5"/>
  <c r="Y83" i="5"/>
  <c r="Z83" i="5" s="1"/>
  <c r="AA83" i="5" s="1"/>
  <c r="AB83" i="5" s="1"/>
  <c r="AC83" i="5" s="1"/>
  <c r="AD83" i="5" s="1"/>
  <c r="AE83" i="5" s="1"/>
  <c r="AF83" i="5" s="1"/>
  <c r="X253" i="5" s="1"/>
  <c r="X304" i="5" s="1"/>
  <c r="AI90" i="5"/>
  <c r="AJ90" i="5" s="1"/>
  <c r="AK90" i="5" s="1"/>
  <c r="AS91" i="5"/>
  <c r="AT91" i="5" s="1"/>
  <c r="AU91" i="5" s="1"/>
  <c r="U200" i="5"/>
  <c r="U201" i="5" s="1"/>
  <c r="BC95" i="5"/>
  <c r="BD95" i="5" s="1"/>
  <c r="AD97" i="5"/>
  <c r="AE97" i="5" s="1"/>
  <c r="AF97" i="5" s="1"/>
  <c r="X267" i="5" s="1"/>
  <c r="X315" i="5" s="1"/>
  <c r="D4" i="5"/>
  <c r="BD56" i="5"/>
  <c r="I4" i="5"/>
  <c r="AB4" i="5" s="1"/>
  <c r="AB102" i="5" s="1"/>
  <c r="BC60" i="5"/>
  <c r="BD60" i="5" s="1"/>
  <c r="BC63" i="5"/>
  <c r="BD63" i="5" s="1"/>
  <c r="BE63" i="5" s="1"/>
  <c r="AS66" i="5"/>
  <c r="AT66" i="5" s="1"/>
  <c r="AU66" i="5" s="1"/>
  <c r="Y70" i="5"/>
  <c r="Z70" i="5" s="1"/>
  <c r="AA70" i="5" s="1"/>
  <c r="AB70" i="5" s="1"/>
  <c r="AC70" i="5" s="1"/>
  <c r="AD70" i="5" s="1"/>
  <c r="AE70" i="5" s="1"/>
  <c r="AF70" i="5" s="1"/>
  <c r="X240" i="5" s="1"/>
  <c r="X292" i="5" s="1"/>
  <c r="AD25" i="5"/>
  <c r="Z90" i="5"/>
  <c r="AA90" i="5" s="1"/>
  <c r="AB90" i="5" s="1"/>
  <c r="AC90" i="5" s="1"/>
  <c r="AD90" i="5" s="1"/>
  <c r="AE90" i="5" s="1"/>
  <c r="AF90" i="5" s="1"/>
  <c r="X260" i="5" s="1"/>
  <c r="X309" i="5" s="1"/>
  <c r="J58" i="5"/>
  <c r="AC15" i="5" s="1"/>
  <c r="AC110" i="5" s="1"/>
  <c r="H81" i="5"/>
  <c r="AA20" i="5" s="1"/>
  <c r="AA118" i="5" s="1"/>
  <c r="D98" i="5"/>
  <c r="J138" i="5"/>
  <c r="AC33" i="5" s="1"/>
  <c r="AC134" i="5" s="1"/>
  <c r="AI74" i="5"/>
  <c r="AJ74" i="5" s="1"/>
  <c r="AK74" i="5" s="1"/>
  <c r="Z62" i="5"/>
  <c r="AA62" i="5" s="1"/>
  <c r="AB62" i="5" s="1"/>
  <c r="AC62" i="5" s="1"/>
  <c r="AD62" i="5" s="1"/>
  <c r="AE62" i="5" s="1"/>
  <c r="AS62" i="5"/>
  <c r="AI79" i="5"/>
  <c r="AJ79" i="5" s="1"/>
  <c r="BC79" i="5"/>
  <c r="BD79" i="5" s="1"/>
  <c r="Y88" i="5"/>
  <c r="Z88" i="5" s="1"/>
  <c r="AA88" i="5" s="1"/>
  <c r="AB88" i="5" s="1"/>
  <c r="AC88" i="5" s="1"/>
  <c r="AD88" i="5" s="1"/>
  <c r="AE88" i="5" s="1"/>
  <c r="AF88" i="5" s="1"/>
  <c r="X258" i="5" s="1"/>
  <c r="AI89" i="5"/>
  <c r="AJ89" i="5" s="1"/>
  <c r="AI91" i="5"/>
  <c r="AJ91" i="5" s="1"/>
  <c r="AK91" i="5" s="1"/>
  <c r="AL91" i="5" s="1"/>
  <c r="Y95" i="5"/>
  <c r="Z95" i="5" s="1"/>
  <c r="AA95" i="5" s="1"/>
  <c r="AB95" i="5" s="1"/>
  <c r="AC95" i="5" s="1"/>
  <c r="AD95" i="5" s="1"/>
  <c r="AE95" i="5" s="1"/>
  <c r="AF95" i="5" s="1"/>
  <c r="X265" i="5" s="1"/>
  <c r="K58" i="5"/>
  <c r="AD15" i="5" s="1"/>
  <c r="AD110" i="5" s="1"/>
  <c r="I81" i="5"/>
  <c r="AB20" i="5" s="1"/>
  <c r="AB118" i="5" s="1"/>
  <c r="I98" i="5"/>
  <c r="AB26" i="5" s="1"/>
  <c r="AB126" i="5" s="1"/>
  <c r="C138" i="5"/>
  <c r="K138" i="5"/>
  <c r="AD33" i="5" s="1"/>
  <c r="AD134" i="5" s="1"/>
  <c r="N153" i="5"/>
  <c r="N200" i="5" s="1"/>
  <c r="N201" i="5" s="1"/>
  <c r="B153" i="5"/>
  <c r="B200" i="5" s="1"/>
  <c r="R153" i="5"/>
  <c r="R200" i="5" s="1"/>
  <c r="R201" i="5" s="1"/>
  <c r="AS58" i="5"/>
  <c r="AT58" i="5" s="1"/>
  <c r="AU58" i="5" s="1"/>
  <c r="L58" i="5"/>
  <c r="AE15" i="5" s="1"/>
  <c r="AE110" i="5" s="1"/>
  <c r="D58" i="5"/>
  <c r="J81" i="5"/>
  <c r="AC20" i="5" s="1"/>
  <c r="AC118" i="5" s="1"/>
  <c r="J98" i="5"/>
  <c r="AC26" i="5" s="1"/>
  <c r="AC126" i="5" s="1"/>
  <c r="D138" i="5"/>
  <c r="O153" i="5"/>
  <c r="O200" i="5" s="1"/>
  <c r="O201" i="5" s="1"/>
  <c r="K153" i="5"/>
  <c r="AD36" i="5" s="1"/>
  <c r="AD142" i="5" s="1"/>
  <c r="S153" i="5"/>
  <c r="S200" i="5" s="1"/>
  <c r="S201" i="5" s="1"/>
  <c r="P153" i="5"/>
  <c r="P200" i="5" s="1"/>
  <c r="P201" i="5" s="1"/>
  <c r="H98" i="5"/>
  <c r="AA26" i="5" s="1"/>
  <c r="AA126" i="5" s="1"/>
  <c r="T153" i="5"/>
  <c r="AE80" i="5"/>
  <c r="AF80" i="5" s="1"/>
  <c r="X250" i="5" s="1"/>
  <c r="X302" i="5" s="1"/>
  <c r="M4" i="5"/>
  <c r="AS59" i="5"/>
  <c r="AT59" i="5" s="1"/>
  <c r="AU59" i="5" s="1"/>
  <c r="AA67" i="5"/>
  <c r="AB67" i="5" s="1"/>
  <c r="AC67" i="5" s="1"/>
  <c r="AD67" i="5" s="1"/>
  <c r="AE67" i="5" s="1"/>
  <c r="AF67" i="5" s="1"/>
  <c r="X237" i="5" s="1"/>
  <c r="X289" i="5" s="1"/>
  <c r="M58" i="5"/>
  <c r="AF15" i="5" s="1"/>
  <c r="AF110" i="5" s="1"/>
  <c r="AV90" i="5"/>
  <c r="BC59" i="5"/>
  <c r="J4" i="5"/>
  <c r="AC4" i="5" s="1"/>
  <c r="AC102" i="5" s="1"/>
  <c r="R98" i="5"/>
  <c r="Y65" i="5"/>
  <c r="Z65" i="5" s="1"/>
  <c r="AA65" i="5" s="1"/>
  <c r="AB65" i="5" s="1"/>
  <c r="AC65" i="5" s="1"/>
  <c r="AD65" i="5" s="1"/>
  <c r="AE65" i="5" s="1"/>
  <c r="AF65" i="5" s="1"/>
  <c r="X235" i="5" s="1"/>
  <c r="X288" i="5" s="1"/>
  <c r="AS67" i="5"/>
  <c r="AT67" i="5" s="1"/>
  <c r="AS76" i="5"/>
  <c r="AT76" i="5" s="1"/>
  <c r="AU76" i="5" s="1"/>
  <c r="BC77" i="5"/>
  <c r="BD77" i="5" s="1"/>
  <c r="AI80" i="5"/>
  <c r="AJ80" i="5" s="1"/>
  <c r="AS81" i="5"/>
  <c r="AT81" i="5" s="1"/>
  <c r="AS83" i="5"/>
  <c r="AT83" i="5" s="1"/>
  <c r="AU83" i="5" s="1"/>
  <c r="Q200" i="5"/>
  <c r="Q201" i="5" s="1"/>
  <c r="E4" i="5"/>
  <c r="X4" i="5" s="1"/>
  <c r="BD57" i="5"/>
  <c r="AJ66" i="5"/>
  <c r="AK66" i="5" s="1"/>
  <c r="BD68" i="5"/>
  <c r="BE68" i="5" s="1"/>
  <c r="BD80" i="5"/>
  <c r="AI92" i="5"/>
  <c r="AJ92" i="5" s="1"/>
  <c r="AK92" i="5" s="1"/>
  <c r="AI54" i="5"/>
  <c r="AJ54" i="5" s="1"/>
  <c r="AK54" i="5" s="1"/>
  <c r="BC66" i="5"/>
  <c r="BD66" i="5" s="1"/>
  <c r="BE66" i="5" s="1"/>
  <c r="AS71" i="5"/>
  <c r="AT71" i="5" s="1"/>
  <c r="Y89" i="5"/>
  <c r="Z89" i="5" s="1"/>
  <c r="AA89" i="5" s="1"/>
  <c r="AB89" i="5" s="1"/>
  <c r="AC89" i="5" s="1"/>
  <c r="AD89" i="5" s="1"/>
  <c r="AE89" i="5" s="1"/>
  <c r="AF89" i="5" s="1"/>
  <c r="X259" i="5" s="1"/>
  <c r="X308" i="5" s="1"/>
  <c r="Y91" i="5"/>
  <c r="Z91" i="5" s="1"/>
  <c r="AA91" i="5" s="1"/>
  <c r="AB91" i="5" s="1"/>
  <c r="AC91" i="5" s="1"/>
  <c r="AD91" i="5" s="1"/>
  <c r="AE91" i="5" s="1"/>
  <c r="AF91" i="5" s="1"/>
  <c r="X261" i="5" s="1"/>
  <c r="X310" i="5" s="1"/>
  <c r="BC92" i="5"/>
  <c r="BD92" i="5" s="1"/>
  <c r="BE92" i="5" s="1"/>
  <c r="Y96" i="5"/>
  <c r="Z96" i="5" s="1"/>
  <c r="AA96" i="5" s="1"/>
  <c r="AB96" i="5" s="1"/>
  <c r="AC96" i="5" s="1"/>
  <c r="AD96" i="5" s="1"/>
  <c r="AE96" i="5" s="1"/>
  <c r="AF96" i="5" s="1"/>
  <c r="X266" i="5" s="1"/>
  <c r="X314" i="5" s="1"/>
  <c r="AI97" i="5"/>
  <c r="AJ97" i="5" s="1"/>
  <c r="G81" i="5"/>
  <c r="Z20" i="5" s="1"/>
  <c r="Z118" i="5" s="1"/>
  <c r="BD54" i="5"/>
  <c r="BE54" i="5" s="1"/>
  <c r="AI70" i="5"/>
  <c r="AJ70" i="5" s="1"/>
  <c r="AK70" i="5" s="1"/>
  <c r="Y79" i="5"/>
  <c r="Z79" i="5" s="1"/>
  <c r="AA79" i="5" s="1"/>
  <c r="AB79" i="5" s="1"/>
  <c r="AC79" i="5" s="1"/>
  <c r="AD79" i="5" s="1"/>
  <c r="AE79" i="5" s="1"/>
  <c r="AF79" i="5" s="1"/>
  <c r="X249" i="5" s="1"/>
  <c r="X301" i="5" s="1"/>
  <c r="AS79" i="5"/>
  <c r="AT79" i="5" s="1"/>
  <c r="AU79" i="5" s="1"/>
  <c r="T200" i="5"/>
  <c r="T201" i="5" s="1"/>
  <c r="C58" i="5"/>
  <c r="M81" i="5"/>
  <c r="AF20" i="5" s="1"/>
  <c r="AF118" i="5" s="1"/>
  <c r="I153" i="5"/>
  <c r="AB36" i="5" s="1"/>
  <c r="AB142" i="5" s="1"/>
  <c r="L4" i="5"/>
  <c r="AI58" i="5"/>
  <c r="AJ58" i="5" s="1"/>
  <c r="AK58" i="5" s="1"/>
  <c r="BC62" i="5"/>
  <c r="Y74" i="5"/>
  <c r="Z74" i="5" s="1"/>
  <c r="AA74" i="5" s="1"/>
  <c r="AB74" i="5" s="1"/>
  <c r="AC74" i="5" s="1"/>
  <c r="E200" i="5"/>
  <c r="B81" i="5"/>
  <c r="L138" i="5"/>
  <c r="AE33" i="5" s="1"/>
  <c r="AE134" i="5" s="1"/>
  <c r="H138" i="5"/>
  <c r="AA33" i="5" s="1"/>
  <c r="AA134" i="5" s="1"/>
  <c r="O98" i="5"/>
  <c r="AI59" i="5"/>
  <c r="AJ59" i="5" s="1"/>
  <c r="AK59" i="5" s="1"/>
  <c r="AU74" i="5"/>
  <c r="F200" i="5"/>
  <c r="AA94" i="5"/>
  <c r="AB94" i="5" s="1"/>
  <c r="AC94" i="5" s="1"/>
  <c r="AD94" i="5" s="1"/>
  <c r="AE94" i="5" s="1"/>
  <c r="AF94" i="5" s="1"/>
  <c r="X264" i="5" s="1"/>
  <c r="X313" i="5" s="1"/>
  <c r="I138" i="5"/>
  <c r="AB33" i="5" s="1"/>
  <c r="AB134" i="5" s="1"/>
  <c r="AT61" i="5"/>
  <c r="AU61" i="5" s="1"/>
  <c r="AA181" i="5"/>
  <c r="AB181" i="5" s="1"/>
  <c r="AC181" i="5" s="1"/>
  <c r="AD181" i="5" s="1"/>
  <c r="AJ78" i="5"/>
  <c r="AK78" i="5" s="1"/>
  <c r="BD78" i="5"/>
  <c r="F58" i="5"/>
  <c r="Y15" i="5" s="1"/>
  <c r="Y110" i="5" s="1"/>
  <c r="D81" i="5"/>
  <c r="AS53" i="5"/>
  <c r="Y57" i="5"/>
  <c r="Y61" i="5"/>
  <c r="Z61" i="5" s="1"/>
  <c r="AA61" i="5" s="1"/>
  <c r="AB61" i="5" s="1"/>
  <c r="AC61" i="5" s="1"/>
  <c r="AD61" i="5" s="1"/>
  <c r="AE61" i="5" s="1"/>
  <c r="Y72" i="5"/>
  <c r="Z72" i="5" s="1"/>
  <c r="AA72" i="5" s="1"/>
  <c r="AB72" i="5" s="1"/>
  <c r="AC72" i="5" s="1"/>
  <c r="AD72" i="5" s="1"/>
  <c r="AE72" i="5" s="1"/>
  <c r="AF72" i="5" s="1"/>
  <c r="X242" i="5" s="1"/>
  <c r="X294" i="5" s="1"/>
  <c r="BC73" i="5"/>
  <c r="BD73" i="5" s="1"/>
  <c r="AI76" i="5"/>
  <c r="AJ76" i="5" s="1"/>
  <c r="AK76" i="5" s="1"/>
  <c r="AS77" i="5"/>
  <c r="AT77" i="5" s="1"/>
  <c r="AU77" i="5" s="1"/>
  <c r="AI81" i="5"/>
  <c r="AJ81" i="5" s="1"/>
  <c r="AI83" i="5"/>
  <c r="AJ83" i="5" s="1"/>
  <c r="BC86" i="5"/>
  <c r="BD86" i="5" s="1"/>
  <c r="BE86" i="5" s="1"/>
  <c r="AI93" i="5"/>
  <c r="AJ93" i="5" s="1"/>
  <c r="AU56" i="1"/>
  <c r="AU59" i="1"/>
  <c r="AK76" i="1"/>
  <c r="BE87" i="1"/>
  <c r="AU57" i="1"/>
  <c r="AU58" i="1"/>
  <c r="Y59" i="1"/>
  <c r="Z59" i="1" s="1"/>
  <c r="AA59" i="1" s="1"/>
  <c r="AB59" i="1" s="1"/>
  <c r="AC59" i="1" s="1"/>
  <c r="AD59" i="1" s="1"/>
  <c r="AE59" i="1" s="1"/>
  <c r="AF59" i="1" s="1"/>
  <c r="X229" i="1" s="1"/>
  <c r="AL91" i="1"/>
  <c r="AU61" i="1"/>
  <c r="AU68" i="1"/>
  <c r="BE91" i="1"/>
  <c r="AK92" i="1"/>
  <c r="AL94" i="1"/>
  <c r="X4" i="1"/>
  <c r="AU54" i="1"/>
  <c r="Y55" i="1"/>
  <c r="Z55" i="1" s="1"/>
  <c r="AA55" i="1" s="1"/>
  <c r="AB55" i="1" s="1"/>
  <c r="AC55" i="1" s="1"/>
  <c r="AD55" i="1" s="1"/>
  <c r="AE55" i="1" s="1"/>
  <c r="AF55" i="1" s="1"/>
  <c r="X225" i="1" s="1"/>
  <c r="X282" i="1" s="1"/>
  <c r="AK89" i="1"/>
  <c r="Y4" i="1"/>
  <c r="Y102" i="1" s="1"/>
  <c r="AU84" i="1"/>
  <c r="Z4" i="1"/>
  <c r="Z102" i="1" s="1"/>
  <c r="O202" i="4"/>
  <c r="AA4" i="1"/>
  <c r="AA102" i="1" s="1"/>
  <c r="AK60" i="1"/>
  <c r="BE66" i="1"/>
  <c r="AU74" i="1"/>
  <c r="AU81" i="1"/>
  <c r="AW88" i="1"/>
  <c r="BE88" i="1"/>
  <c r="BE93" i="1"/>
  <c r="BB75" i="1"/>
  <c r="X129" i="1"/>
  <c r="X189" i="1" s="1"/>
  <c r="BE94" i="1"/>
  <c r="AB4" i="1"/>
  <c r="AB102" i="1" s="1"/>
  <c r="AK67" i="1"/>
  <c r="BE78" i="1"/>
  <c r="BE56" i="1"/>
  <c r="AK57" i="1"/>
  <c r="AK58" i="1"/>
  <c r="BE59" i="1"/>
  <c r="AK83" i="1"/>
  <c r="AU97" i="1"/>
  <c r="X85" i="1"/>
  <c r="Y85" i="1" s="1"/>
  <c r="X142" i="1"/>
  <c r="AI4" i="1"/>
  <c r="Y103" i="1" s="1"/>
  <c r="AE4" i="1"/>
  <c r="AE102" i="1" s="1"/>
  <c r="BE58" i="1"/>
  <c r="AU90" i="1"/>
  <c r="AU93" i="1"/>
  <c r="E201" i="3"/>
  <c r="AR49" i="1"/>
  <c r="AK54" i="1"/>
  <c r="BE62" i="1"/>
  <c r="AU95" i="1"/>
  <c r="BE4" i="1"/>
  <c r="AA105" i="1" s="1"/>
  <c r="AF4" i="1"/>
  <c r="AF102" i="1" s="1"/>
  <c r="BE54" i="1"/>
  <c r="BE68" i="1"/>
  <c r="AU77" i="1"/>
  <c r="AK80" i="1"/>
  <c r="K200" i="3"/>
  <c r="BE84" i="1"/>
  <c r="Y171" i="1"/>
  <c r="Z171" i="1" s="1"/>
  <c r="AA171" i="1" s="1"/>
  <c r="Y67" i="1"/>
  <c r="Z67" i="1" s="1"/>
  <c r="AA67" i="1" s="1"/>
  <c r="AB67" i="1" s="1"/>
  <c r="AC67" i="1" s="1"/>
  <c r="AD67" i="1" s="1"/>
  <c r="AE67" i="1" s="1"/>
  <c r="AF67" i="1" s="1"/>
  <c r="X237" i="1" s="1"/>
  <c r="X289" i="1" s="1"/>
  <c r="BC74" i="1"/>
  <c r="BD74" i="1" s="1"/>
  <c r="Y83" i="1"/>
  <c r="Z83" i="1" s="1"/>
  <c r="AA83" i="1" s="1"/>
  <c r="AB83" i="1" s="1"/>
  <c r="AC83" i="1" s="1"/>
  <c r="AD83" i="1" s="1"/>
  <c r="AE83" i="1" s="1"/>
  <c r="AF83" i="1" s="1"/>
  <c r="X253" i="1" s="1"/>
  <c r="X304" i="1" s="1"/>
  <c r="AI86" i="1"/>
  <c r="AJ86" i="1" s="1"/>
  <c r="D200" i="1"/>
  <c r="T200" i="1"/>
  <c r="AB88" i="1"/>
  <c r="AC88" i="1" s="1"/>
  <c r="AD88" i="1" s="1"/>
  <c r="AE88" i="1" s="1"/>
  <c r="AF88" i="1" s="1"/>
  <c r="X258" i="1" s="1"/>
  <c r="BF97" i="1"/>
  <c r="C138" i="1"/>
  <c r="C153" i="1"/>
  <c r="I201" i="2"/>
  <c r="AL49" i="1"/>
  <c r="AB151" i="1" s="1"/>
  <c r="P202" i="2"/>
  <c r="P201" i="2" s="1"/>
  <c r="P200" i="2"/>
  <c r="E153" i="4"/>
  <c r="BB36" i="1" s="1"/>
  <c r="U153" i="4"/>
  <c r="Q153" i="4"/>
  <c r="M153" i="4"/>
  <c r="BJ36" i="1" s="1"/>
  <c r="AF145" i="1" s="1"/>
  <c r="I153" i="4"/>
  <c r="BF36" i="1" s="1"/>
  <c r="AB145" i="1" s="1"/>
  <c r="AK71" i="5"/>
  <c r="AZ4" i="5"/>
  <c r="AF104" i="5" s="1"/>
  <c r="AS67" i="1"/>
  <c r="AT67" i="1" s="1"/>
  <c r="AJ70" i="1"/>
  <c r="Z73" i="1"/>
  <c r="AA73" i="1" s="1"/>
  <c r="AB73" i="1" s="1"/>
  <c r="AC73" i="1" s="1"/>
  <c r="AD73" i="1" s="1"/>
  <c r="AE73" i="1" s="1"/>
  <c r="AF73" i="1" s="1"/>
  <c r="X243" i="1" s="1"/>
  <c r="X295" i="1" s="1"/>
  <c r="BC80" i="1"/>
  <c r="BD80" i="1" s="1"/>
  <c r="AS83" i="1"/>
  <c r="AT83" i="1" s="1"/>
  <c r="BC86" i="1"/>
  <c r="BD86" i="1" s="1"/>
  <c r="F200" i="1"/>
  <c r="Y94" i="1"/>
  <c r="Z94" i="1" s="1"/>
  <c r="AA94" i="1" s="1"/>
  <c r="AB94" i="1" s="1"/>
  <c r="AC94" i="1" s="1"/>
  <c r="AD94" i="1" s="1"/>
  <c r="AE94" i="1" s="1"/>
  <c r="AF94" i="1" s="1"/>
  <c r="X264" i="1" s="1"/>
  <c r="X313" i="1" s="1"/>
  <c r="Z95" i="1"/>
  <c r="AA95" i="1" s="1"/>
  <c r="AB95" i="1" s="1"/>
  <c r="AC95" i="1" s="1"/>
  <c r="AD95" i="1" s="1"/>
  <c r="AE95" i="1" s="1"/>
  <c r="AF95" i="1" s="1"/>
  <c r="X265" i="1" s="1"/>
  <c r="D58" i="1"/>
  <c r="E138" i="1"/>
  <c r="X33" i="1" s="1"/>
  <c r="M153" i="1"/>
  <c r="AF36" i="1" s="1"/>
  <c r="AF142" i="1" s="1"/>
  <c r="F153" i="1"/>
  <c r="Y36" i="1" s="1"/>
  <c r="Y142" i="1" s="1"/>
  <c r="B200" i="2"/>
  <c r="R200" i="2"/>
  <c r="J200" i="2"/>
  <c r="O4" i="3"/>
  <c r="O200" i="3"/>
  <c r="C58" i="3"/>
  <c r="C202" i="3" s="1"/>
  <c r="C201" i="3" s="1"/>
  <c r="S58" i="3"/>
  <c r="G200" i="3"/>
  <c r="R202" i="4"/>
  <c r="O98" i="4"/>
  <c r="C98" i="4"/>
  <c r="S98" i="4"/>
  <c r="S202" i="4" s="1"/>
  <c r="BE89" i="5"/>
  <c r="AU91" i="1"/>
  <c r="AL73" i="1"/>
  <c r="G201" i="3"/>
  <c r="AT49" i="1"/>
  <c r="Z152" i="1" s="1"/>
  <c r="AS62" i="1"/>
  <c r="AT62" i="1" s="1"/>
  <c r="AI65" i="1"/>
  <c r="AJ65" i="1" s="1"/>
  <c r="Y68" i="1"/>
  <c r="Z68" i="1" s="1"/>
  <c r="AA68" i="1" s="1"/>
  <c r="AB68" i="1" s="1"/>
  <c r="AC68" i="1" s="1"/>
  <c r="AD68" i="1" s="1"/>
  <c r="AE68" i="1" s="1"/>
  <c r="AF68" i="1" s="1"/>
  <c r="X238" i="1" s="1"/>
  <c r="X290" i="1" s="1"/>
  <c r="AS78" i="1"/>
  <c r="AT78" i="1" s="1"/>
  <c r="AI81" i="1"/>
  <c r="AJ81" i="1" s="1"/>
  <c r="Y84" i="1"/>
  <c r="Z84" i="1" s="1"/>
  <c r="AA84" i="1" s="1"/>
  <c r="AB84" i="1" s="1"/>
  <c r="AC84" i="1" s="1"/>
  <c r="AD84" i="1" s="1"/>
  <c r="AE84" i="1" s="1"/>
  <c r="AF84" i="1" s="1"/>
  <c r="X254" i="1" s="1"/>
  <c r="X305" i="1" s="1"/>
  <c r="AI87" i="1"/>
  <c r="AJ87" i="1" s="1"/>
  <c r="AI88" i="1"/>
  <c r="AJ88" i="1" s="1"/>
  <c r="G200" i="1"/>
  <c r="AU94" i="1"/>
  <c r="E58" i="1"/>
  <c r="X15" i="1" s="1"/>
  <c r="K58" i="1"/>
  <c r="AD15" i="1" s="1"/>
  <c r="AD110" i="1" s="1"/>
  <c r="P153" i="1"/>
  <c r="P200" i="1" s="1"/>
  <c r="P201" i="1" s="1"/>
  <c r="H153" i="1"/>
  <c r="AA36" i="1" s="1"/>
  <c r="AA142" i="1" s="1"/>
  <c r="C202" i="2"/>
  <c r="C201" i="2" s="1"/>
  <c r="S202" i="2"/>
  <c r="S201" i="2" s="1"/>
  <c r="J98" i="2"/>
  <c r="AM26" i="1" s="1"/>
  <c r="AC127" i="1" s="1"/>
  <c r="B153" i="2"/>
  <c r="R153" i="2"/>
  <c r="B98" i="2"/>
  <c r="R98" i="2"/>
  <c r="T202" i="3"/>
  <c r="T201" i="3" s="1"/>
  <c r="P202" i="3"/>
  <c r="P201" i="3" s="1"/>
  <c r="J138" i="3"/>
  <c r="AW33" i="1" s="1"/>
  <c r="AC136" i="1" s="1"/>
  <c r="F138" i="3"/>
  <c r="AS33" i="1" s="1"/>
  <c r="Y136" i="1" s="1"/>
  <c r="E200" i="4"/>
  <c r="U200" i="4"/>
  <c r="AU55" i="5"/>
  <c r="BE70" i="1"/>
  <c r="AS73" i="1"/>
  <c r="AT73" i="1" s="1"/>
  <c r="H200" i="1"/>
  <c r="AT96" i="1"/>
  <c r="F58" i="1"/>
  <c r="Y15" i="1" s="1"/>
  <c r="Y110" i="1" s="1"/>
  <c r="L58" i="1"/>
  <c r="AE15" i="1" s="1"/>
  <c r="AE110" i="1" s="1"/>
  <c r="K98" i="1"/>
  <c r="AD26" i="1" s="1"/>
  <c r="AD126" i="1" s="1"/>
  <c r="G153" i="1"/>
  <c r="Z36" i="1" s="1"/>
  <c r="Z142" i="1" s="1"/>
  <c r="D202" i="2"/>
  <c r="D201" i="2" s="1"/>
  <c r="T202" i="2"/>
  <c r="D200" i="2"/>
  <c r="T200" i="2"/>
  <c r="K81" i="2"/>
  <c r="AN20" i="1" s="1"/>
  <c r="AD119" i="1" s="1"/>
  <c r="C98" i="2"/>
  <c r="S98" i="2"/>
  <c r="Y58" i="1"/>
  <c r="Z58" i="1" s="1"/>
  <c r="AA58" i="1" s="1"/>
  <c r="AB58" i="1" s="1"/>
  <c r="AC58" i="1" s="1"/>
  <c r="AD58" i="1" s="1"/>
  <c r="AE58" i="1" s="1"/>
  <c r="AF58" i="1" s="1"/>
  <c r="X228" i="1" s="1"/>
  <c r="BE81" i="1"/>
  <c r="I200" i="1"/>
  <c r="AR53" i="1"/>
  <c r="M138" i="1"/>
  <c r="AF33" i="1" s="1"/>
  <c r="AF134" i="1" s="1"/>
  <c r="I153" i="1"/>
  <c r="AB36" i="1" s="1"/>
  <c r="AB142" i="1" s="1"/>
  <c r="I202" i="4"/>
  <c r="I200" i="4"/>
  <c r="F4" i="5"/>
  <c r="AU96" i="5"/>
  <c r="X105" i="1"/>
  <c r="X165" i="1" s="1"/>
  <c r="BB53" i="1"/>
  <c r="AN4" i="1"/>
  <c r="AD103" i="1" s="1"/>
  <c r="AK55" i="1"/>
  <c r="BE65" i="1"/>
  <c r="AK71" i="1"/>
  <c r="BC60" i="1"/>
  <c r="BD60" i="1" s="1"/>
  <c r="AS63" i="1"/>
  <c r="AT63" i="1" s="1"/>
  <c r="AI66" i="1"/>
  <c r="AJ66" i="1" s="1"/>
  <c r="AW23" i="1"/>
  <c r="BC76" i="1"/>
  <c r="BD76" i="1" s="1"/>
  <c r="AS79" i="1"/>
  <c r="AT79" i="1" s="1"/>
  <c r="AI82" i="1"/>
  <c r="AJ82" i="1" s="1"/>
  <c r="AK59" i="1"/>
  <c r="H58" i="1"/>
  <c r="AA15" i="1" s="1"/>
  <c r="AA110" i="1" s="1"/>
  <c r="B81" i="1"/>
  <c r="B202" i="1" s="1"/>
  <c r="B201" i="1" s="1"/>
  <c r="J153" i="3"/>
  <c r="AW36" i="1" s="1"/>
  <c r="AC144" i="1" s="1"/>
  <c r="F153" i="3"/>
  <c r="AS36" i="1" s="1"/>
  <c r="Y144" i="1" s="1"/>
  <c r="J98" i="3"/>
  <c r="AW26" i="1" s="1"/>
  <c r="AC128" i="1" s="1"/>
  <c r="J200" i="4"/>
  <c r="AU88" i="5"/>
  <c r="X151" i="1"/>
  <c r="X211" i="1" s="1"/>
  <c r="AH98" i="1"/>
  <c r="N202" i="3"/>
  <c r="AA86" i="5"/>
  <c r="AB86" i="5" s="1"/>
  <c r="AC86" i="5" s="1"/>
  <c r="AD86" i="5" s="1"/>
  <c r="AE86" i="5" s="1"/>
  <c r="AF86" i="5" s="1"/>
  <c r="X256" i="5" s="1"/>
  <c r="X307" i="5" s="1"/>
  <c r="BC55" i="1"/>
  <c r="BD55" i="1" s="1"/>
  <c r="AI61" i="1"/>
  <c r="AJ61" i="1" s="1"/>
  <c r="BC71" i="1"/>
  <c r="BD71" i="1" s="1"/>
  <c r="AI77" i="1"/>
  <c r="AJ77" i="1" s="1"/>
  <c r="Y80" i="1"/>
  <c r="Z80" i="1" s="1"/>
  <c r="AA80" i="1" s="1"/>
  <c r="AB80" i="1" s="1"/>
  <c r="AC80" i="1" s="1"/>
  <c r="AD80" i="1" s="1"/>
  <c r="AE80" i="1" s="1"/>
  <c r="AF80" i="1" s="1"/>
  <c r="X250" i="1" s="1"/>
  <c r="X302" i="1" s="1"/>
  <c r="BC89" i="1"/>
  <c r="BD89" i="1" s="1"/>
  <c r="K200" i="1"/>
  <c r="AH64" i="1"/>
  <c r="AI64" i="1" s="1"/>
  <c r="AJ64" i="1" s="1"/>
  <c r="C81" i="1"/>
  <c r="C202" i="1" s="1"/>
  <c r="C201" i="1" s="1"/>
  <c r="L81" i="1"/>
  <c r="AE20" i="1" s="1"/>
  <c r="AE118" i="1" s="1"/>
  <c r="X112" i="1"/>
  <c r="X172" i="1" s="1"/>
  <c r="Y172" i="1" s="1"/>
  <c r="Z172" i="1" s="1"/>
  <c r="AA172" i="1" s="1"/>
  <c r="O200" i="2"/>
  <c r="K153" i="3"/>
  <c r="AX36" i="1" s="1"/>
  <c r="AD144" i="1" s="1"/>
  <c r="K4" i="4"/>
  <c r="G4" i="4"/>
  <c r="G4" i="5"/>
  <c r="BE91" i="5"/>
  <c r="AU97" i="5"/>
  <c r="AH75" i="1"/>
  <c r="AI75" i="1" s="1"/>
  <c r="AJ75" i="1" s="1"/>
  <c r="X127" i="1"/>
  <c r="X187" i="1" s="1"/>
  <c r="Y187" i="1" s="1"/>
  <c r="AI56" i="1"/>
  <c r="AJ56" i="1" s="1"/>
  <c r="AR69" i="1"/>
  <c r="AS69" i="1" s="1"/>
  <c r="AT69" i="1" s="1"/>
  <c r="X120" i="1"/>
  <c r="X180" i="1" s="1"/>
  <c r="Y180" i="1" s="1"/>
  <c r="Z180" i="1" s="1"/>
  <c r="AA180" i="1" s="1"/>
  <c r="AJ72" i="1"/>
  <c r="AR85" i="1"/>
  <c r="AS85" i="1" s="1"/>
  <c r="AT85" i="1" s="1"/>
  <c r="X144" i="1"/>
  <c r="X204" i="1" s="1"/>
  <c r="Y204" i="1" s="1"/>
  <c r="Z204" i="1" s="1"/>
  <c r="AA204" i="1" s="1"/>
  <c r="Z86" i="1"/>
  <c r="AA86" i="1" s="1"/>
  <c r="AB86" i="1" s="1"/>
  <c r="AC86" i="1" s="1"/>
  <c r="AD86" i="1" s="1"/>
  <c r="AE86" i="1" s="1"/>
  <c r="AF86" i="1" s="1"/>
  <c r="X256" i="1" s="1"/>
  <c r="X307" i="1" s="1"/>
  <c r="AK90" i="1"/>
  <c r="BC90" i="1"/>
  <c r="BD90" i="1" s="1"/>
  <c r="AI93" i="1"/>
  <c r="AJ93" i="1" s="1"/>
  <c r="J58" i="1"/>
  <c r="AC15" i="1" s="1"/>
  <c r="AC110" i="1" s="1"/>
  <c r="G81" i="1"/>
  <c r="Z20" i="1" s="1"/>
  <c r="Z118" i="1" s="1"/>
  <c r="X135" i="1"/>
  <c r="X195" i="1" s="1"/>
  <c r="Y195" i="1" s="1"/>
  <c r="Z195" i="1" s="1"/>
  <c r="AA195" i="1" s="1"/>
  <c r="G138" i="1"/>
  <c r="Z33" i="1" s="1"/>
  <c r="Z134" i="1" s="1"/>
  <c r="C98" i="1"/>
  <c r="S98" i="1"/>
  <c r="I98" i="1"/>
  <c r="AB26" i="1" s="1"/>
  <c r="AB126" i="1" s="1"/>
  <c r="O98" i="2"/>
  <c r="G153" i="2"/>
  <c r="AJ36" i="1" s="1"/>
  <c r="Z143" i="1" s="1"/>
  <c r="G98" i="2"/>
  <c r="AJ26" i="1" s="1"/>
  <c r="Z127" i="1" s="1"/>
  <c r="O138" i="3"/>
  <c r="B202" i="4"/>
  <c r="B201" i="4" s="1"/>
  <c r="L4" i="4"/>
  <c r="R200" i="4"/>
  <c r="T201" i="1"/>
  <c r="BC61" i="1"/>
  <c r="BD61" i="1" s="1"/>
  <c r="AS64" i="1"/>
  <c r="AT64" i="1" s="1"/>
  <c r="Y70" i="1"/>
  <c r="Z70" i="1" s="1"/>
  <c r="AA70" i="1" s="1"/>
  <c r="AB70" i="1" s="1"/>
  <c r="AC70" i="1" s="1"/>
  <c r="AD70" i="1" s="1"/>
  <c r="AE70" i="1" s="1"/>
  <c r="AF70" i="1" s="1"/>
  <c r="X240" i="1" s="1"/>
  <c r="X292" i="1" s="1"/>
  <c r="BC77" i="1"/>
  <c r="BD77" i="1" s="1"/>
  <c r="AS80" i="1"/>
  <c r="AT80" i="1" s="1"/>
  <c r="AS86" i="1"/>
  <c r="AT86" i="1" s="1"/>
  <c r="BC92" i="1"/>
  <c r="BD92" i="1" s="1"/>
  <c r="M200" i="1"/>
  <c r="AK97" i="1"/>
  <c r="E81" i="1"/>
  <c r="X20" i="1" s="1"/>
  <c r="AI95" i="1"/>
  <c r="AJ95" i="1" s="1"/>
  <c r="D98" i="1"/>
  <c r="D202" i="1" s="1"/>
  <c r="D201" i="1" s="1"/>
  <c r="T98" i="1"/>
  <c r="J98" i="1"/>
  <c r="AC26" i="1" s="1"/>
  <c r="AC126" i="1" s="1"/>
  <c r="F200" i="3"/>
  <c r="M202" i="4"/>
  <c r="AU71" i="5"/>
  <c r="AK94" i="5"/>
  <c r="AJ62" i="1"/>
  <c r="BD72" i="1"/>
  <c r="AR75" i="1"/>
  <c r="AS75" i="1" s="1"/>
  <c r="AT75" i="1" s="1"/>
  <c r="X128" i="1"/>
  <c r="X188" i="1" s="1"/>
  <c r="AJ78" i="1"/>
  <c r="Z87" i="1"/>
  <c r="AA87" i="1" s="1"/>
  <c r="AB87" i="1" s="1"/>
  <c r="AC87" i="1" s="1"/>
  <c r="AD87" i="1" s="1"/>
  <c r="AE87" i="1" s="1"/>
  <c r="AF87" i="1" s="1"/>
  <c r="X257" i="1" s="1"/>
  <c r="B138" i="1"/>
  <c r="E98" i="1"/>
  <c r="X26" i="1" s="1"/>
  <c r="Q98" i="1"/>
  <c r="F98" i="3"/>
  <c r="AS26" i="1" s="1"/>
  <c r="Y128" i="1" s="1"/>
  <c r="N153" i="3"/>
  <c r="N200" i="3" s="1"/>
  <c r="N98" i="3"/>
  <c r="P58" i="4"/>
  <c r="L58" i="4"/>
  <c r="BI15" i="1" s="1"/>
  <c r="AE113" i="1" s="1"/>
  <c r="AF4" i="5"/>
  <c r="AF102" i="5" s="1"/>
  <c r="AK62" i="5"/>
  <c r="AT4" i="1"/>
  <c r="Z104" i="1" s="1"/>
  <c r="Y60" i="1"/>
  <c r="Z60" i="1" s="1"/>
  <c r="AA60" i="1" s="1"/>
  <c r="AB60" i="1" s="1"/>
  <c r="AC60" i="1" s="1"/>
  <c r="AD60" i="1" s="1"/>
  <c r="AE60" i="1" s="1"/>
  <c r="AF60" i="1" s="1"/>
  <c r="X230" i="1" s="1"/>
  <c r="X285" i="1" s="1"/>
  <c r="BC67" i="1"/>
  <c r="BD67" i="1" s="1"/>
  <c r="Y76" i="1"/>
  <c r="Z76" i="1" s="1"/>
  <c r="AA76" i="1" s="1"/>
  <c r="AB76" i="1" s="1"/>
  <c r="AC76" i="1" s="1"/>
  <c r="AD76" i="1" s="1"/>
  <c r="AE76" i="1" s="1"/>
  <c r="AF76" i="1" s="1"/>
  <c r="X246" i="1" s="1"/>
  <c r="X298" i="1" s="1"/>
  <c r="BC83" i="1"/>
  <c r="BD83" i="1" s="1"/>
  <c r="BE96" i="1"/>
  <c r="M58" i="1"/>
  <c r="AF15" i="1" s="1"/>
  <c r="AF110" i="1" s="1"/>
  <c r="F98" i="1"/>
  <c r="Y26" i="1" s="1"/>
  <c r="Y126" i="1" s="1"/>
  <c r="K200" i="2"/>
  <c r="H202" i="3"/>
  <c r="N202" i="4"/>
  <c r="O200" i="4"/>
  <c r="K4" i="5"/>
  <c r="BE55" i="5"/>
  <c r="AE4" i="5"/>
  <c r="AE102" i="5" s="1"/>
  <c r="AU78" i="5"/>
  <c r="AU4" i="5"/>
  <c r="AA104" i="5" s="1"/>
  <c r="K4" i="1"/>
  <c r="AK68" i="1"/>
  <c r="AS21" i="1"/>
  <c r="AS70" i="1" s="1"/>
  <c r="AT70" i="1" s="1"/>
  <c r="AB71" i="1"/>
  <c r="AC71" i="1" s="1"/>
  <c r="AD71" i="1" s="1"/>
  <c r="AE71" i="1" s="1"/>
  <c r="AF71" i="1" s="1"/>
  <c r="X241" i="1" s="1"/>
  <c r="X293" i="1" s="1"/>
  <c r="AK84" i="1"/>
  <c r="AU87" i="1"/>
  <c r="AB89" i="1"/>
  <c r="AC89" i="1" s="1"/>
  <c r="AD89" i="1" s="1"/>
  <c r="AE89" i="1" s="1"/>
  <c r="AF89" i="1" s="1"/>
  <c r="X259" i="1" s="1"/>
  <c r="X308" i="1" s="1"/>
  <c r="BE95" i="1"/>
  <c r="AK96" i="1"/>
  <c r="AU92" i="1"/>
  <c r="G98" i="1"/>
  <c r="Z26" i="1" s="1"/>
  <c r="Z126" i="1" s="1"/>
  <c r="L202" i="2"/>
  <c r="I202" i="3"/>
  <c r="I200" i="3"/>
  <c r="AY36" i="1"/>
  <c r="AE144" i="1" s="1"/>
  <c r="L200" i="3"/>
  <c r="P4" i="4"/>
  <c r="P202" i="4" s="1"/>
  <c r="E81" i="4"/>
  <c r="BB20" i="1" s="1"/>
  <c r="U81" i="4"/>
  <c r="Q81" i="4"/>
  <c r="BE67" i="5"/>
  <c r="BC57" i="1"/>
  <c r="BD57" i="1" s="1"/>
  <c r="AS60" i="1"/>
  <c r="AT60" i="1" s="1"/>
  <c r="AI63" i="1"/>
  <c r="AJ63" i="1" s="1"/>
  <c r="AS16" i="1"/>
  <c r="AS65" i="1" s="1"/>
  <c r="AT65" i="1" s="1"/>
  <c r="BC73" i="1"/>
  <c r="BD73" i="1" s="1"/>
  <c r="AS76" i="1"/>
  <c r="AT76" i="1" s="1"/>
  <c r="AI79" i="1"/>
  <c r="AJ79" i="1" s="1"/>
  <c r="Q200" i="1"/>
  <c r="Q201" i="1" s="1"/>
  <c r="AV72" i="1"/>
  <c r="H98" i="1"/>
  <c r="AA26" i="1" s="1"/>
  <c r="AA126" i="1" s="1"/>
  <c r="N98" i="1"/>
  <c r="L153" i="1"/>
  <c r="AE36" i="1" s="1"/>
  <c r="AE142" i="1" s="1"/>
  <c r="M202" i="2"/>
  <c r="J4" i="3"/>
  <c r="F4" i="3"/>
  <c r="N58" i="3"/>
  <c r="J58" i="3"/>
  <c r="AW15" i="1" s="1"/>
  <c r="AC112" i="1" s="1"/>
  <c r="B81" i="3"/>
  <c r="B202" i="3" s="1"/>
  <c r="B201" i="3" s="1"/>
  <c r="R81" i="3"/>
  <c r="R202" i="3" s="1"/>
  <c r="R201" i="3" s="1"/>
  <c r="N81" i="3"/>
  <c r="Q202" i="4"/>
  <c r="Q200" i="4"/>
  <c r="B81" i="4"/>
  <c r="BE57" i="5"/>
  <c r="AI49" i="5"/>
  <c r="Y151" i="5" s="1"/>
  <c r="AH75" i="5"/>
  <c r="AI75" i="5" s="1"/>
  <c r="AJ75" i="5" s="1"/>
  <c r="X127" i="5"/>
  <c r="X187" i="5" s="1"/>
  <c r="Y187" i="5" s="1"/>
  <c r="Z187" i="5" s="1"/>
  <c r="AA187" i="5" s="1"/>
  <c r="AT71" i="1"/>
  <c r="AJ74" i="1"/>
  <c r="Z77" i="1"/>
  <c r="AA77" i="1" s="1"/>
  <c r="AB77" i="1" s="1"/>
  <c r="AC77" i="1" s="1"/>
  <c r="AD77" i="1" s="1"/>
  <c r="AE77" i="1" s="1"/>
  <c r="AF77" i="1" s="1"/>
  <c r="X247" i="1" s="1"/>
  <c r="X299" i="1" s="1"/>
  <c r="AT89" i="1"/>
  <c r="K153" i="1"/>
  <c r="AD36" i="1" s="1"/>
  <c r="AD142" i="1" s="1"/>
  <c r="N4" i="2"/>
  <c r="J4" i="2"/>
  <c r="B58" i="2"/>
  <c r="B202" i="2" s="1"/>
  <c r="B201" i="2" s="1"/>
  <c r="R58" i="2"/>
  <c r="R202" i="2" s="1"/>
  <c r="R201" i="2" s="1"/>
  <c r="N58" i="2"/>
  <c r="K4" i="3"/>
  <c r="C201" i="6"/>
  <c r="J4" i="1"/>
  <c r="AS55" i="1"/>
  <c r="AT55" i="1" s="1"/>
  <c r="Z61" i="1"/>
  <c r="AA61" i="1" s="1"/>
  <c r="AB61" i="1" s="1"/>
  <c r="AC61" i="1" s="1"/>
  <c r="AD61" i="1" s="1"/>
  <c r="AE61" i="1" s="1"/>
  <c r="AF61" i="1" s="1"/>
  <c r="X231" i="1" s="1"/>
  <c r="AH53" i="1"/>
  <c r="AI53" i="1" s="1"/>
  <c r="AJ53" i="1" s="1"/>
  <c r="X103" i="1"/>
  <c r="X163" i="1" s="1"/>
  <c r="Y163" i="1" s="1"/>
  <c r="Z163" i="1" s="1"/>
  <c r="AA163" i="1" s="1"/>
  <c r="BC63" i="1"/>
  <c r="BD63" i="1" s="1"/>
  <c r="AS66" i="1"/>
  <c r="AT66" i="1" s="1"/>
  <c r="X119" i="1"/>
  <c r="X179" i="1" s="1"/>
  <c r="AH69" i="1"/>
  <c r="AI69" i="1" s="1"/>
  <c r="AJ69" i="1" s="1"/>
  <c r="BC79" i="1"/>
  <c r="BD79" i="1" s="1"/>
  <c r="AR82" i="1"/>
  <c r="AS82" i="1" s="1"/>
  <c r="AT82" i="1" s="1"/>
  <c r="X136" i="1"/>
  <c r="X196" i="1" s="1"/>
  <c r="Y196" i="1" s="1"/>
  <c r="Z196" i="1" s="1"/>
  <c r="AA196" i="1" s="1"/>
  <c r="X143" i="1"/>
  <c r="X203" i="1" s="1"/>
  <c r="Y203" i="1" s="1"/>
  <c r="Z203" i="1" s="1"/>
  <c r="AA203" i="1" s="1"/>
  <c r="AH85" i="1"/>
  <c r="AI85" i="1" s="1"/>
  <c r="Y90" i="1"/>
  <c r="Z90" i="1" s="1"/>
  <c r="AA90" i="1" s="1"/>
  <c r="AB90" i="1" s="1"/>
  <c r="AC90" i="1" s="1"/>
  <c r="AD90" i="1" s="1"/>
  <c r="AE90" i="1" s="1"/>
  <c r="AF90" i="1" s="1"/>
  <c r="X260" i="1" s="1"/>
  <c r="X309" i="1" s="1"/>
  <c r="C200" i="1"/>
  <c r="S200" i="1"/>
  <c r="S201" i="1" s="1"/>
  <c r="B153" i="1"/>
  <c r="B200" i="1" s="1"/>
  <c r="H202" i="2"/>
  <c r="O4" i="2"/>
  <c r="O202" i="2" s="1"/>
  <c r="O201" i="2" s="1"/>
  <c r="F81" i="2"/>
  <c r="AI20" i="1" s="1"/>
  <c r="Y119" i="1" s="1"/>
  <c r="B81" i="2"/>
  <c r="R81" i="2"/>
  <c r="N138" i="2"/>
  <c r="J138" i="2"/>
  <c r="AM33" i="1" s="1"/>
  <c r="AC135" i="1" s="1"/>
  <c r="N98" i="2"/>
  <c r="L202" i="3"/>
  <c r="K98" i="3"/>
  <c r="AX26" i="1" s="1"/>
  <c r="AD128" i="1" s="1"/>
  <c r="C153" i="3"/>
  <c r="C200" i="3" s="1"/>
  <c r="S153" i="3"/>
  <c r="S200" i="3" s="1"/>
  <c r="C98" i="3"/>
  <c r="S98" i="3"/>
  <c r="S202" i="3" s="1"/>
  <c r="S201" i="3" s="1"/>
  <c r="C200" i="4"/>
  <c r="E58" i="4"/>
  <c r="BB15" i="1" s="1"/>
  <c r="U58" i="4"/>
  <c r="Y55" i="5"/>
  <c r="Z55" i="5" s="1"/>
  <c r="AA55" i="5" s="1"/>
  <c r="AB55" i="5" s="1"/>
  <c r="AC55" i="5" s="1"/>
  <c r="AD55" i="5" s="1"/>
  <c r="AE55" i="5" s="1"/>
  <c r="AF55" i="5" s="1"/>
  <c r="X225" i="5" s="1"/>
  <c r="X282" i="5" s="1"/>
  <c r="AF61" i="5"/>
  <c r="X231" i="5" s="1"/>
  <c r="AU72" i="5"/>
  <c r="P200" i="4"/>
  <c r="F153" i="4"/>
  <c r="BC36" i="1" s="1"/>
  <c r="Y145" i="1" s="1"/>
  <c r="BE56" i="5"/>
  <c r="AK57" i="5"/>
  <c r="AK60" i="5"/>
  <c r="AK61" i="5"/>
  <c r="AK68" i="5"/>
  <c r="BE81" i="5"/>
  <c r="AA87" i="5"/>
  <c r="AB87" i="5" s="1"/>
  <c r="AC87" i="5" s="1"/>
  <c r="AD87" i="5" s="1"/>
  <c r="AE87" i="5" s="1"/>
  <c r="AF87" i="5" s="1"/>
  <c r="X257" i="5" s="1"/>
  <c r="AU95" i="5"/>
  <c r="F138" i="5"/>
  <c r="Y33" i="5" s="1"/>
  <c r="Y134" i="5" s="1"/>
  <c r="S202" i="6"/>
  <c r="S201" i="6" s="1"/>
  <c r="AX34" i="5"/>
  <c r="K138" i="7"/>
  <c r="AX33" i="5" s="1"/>
  <c r="AD136" i="5" s="1"/>
  <c r="B58" i="8"/>
  <c r="R58" i="8"/>
  <c r="G153" i="4"/>
  <c r="C153" i="4"/>
  <c r="S153" i="4"/>
  <c r="S200" i="4" s="1"/>
  <c r="AS65" i="5"/>
  <c r="AT65" i="5" s="1"/>
  <c r="AA73" i="5"/>
  <c r="AB73" i="5" s="1"/>
  <c r="AC73" i="5" s="1"/>
  <c r="AD73" i="5" s="1"/>
  <c r="AE73" i="5" s="1"/>
  <c r="AF73" i="5" s="1"/>
  <c r="X243" i="5" s="1"/>
  <c r="X295" i="5" s="1"/>
  <c r="AU87" i="5"/>
  <c r="I200" i="5"/>
  <c r="AA56" i="5"/>
  <c r="AB56" i="5" s="1"/>
  <c r="AC56" i="5" s="1"/>
  <c r="AD56" i="5" s="1"/>
  <c r="AE56" i="5" s="1"/>
  <c r="AF56" i="5" s="1"/>
  <c r="X226" i="5" s="1"/>
  <c r="X283" i="5" s="1"/>
  <c r="C98" i="5"/>
  <c r="T202" i="6"/>
  <c r="B4" i="5"/>
  <c r="AL59" i="5"/>
  <c r="BE60" i="5"/>
  <c r="BD61" i="5"/>
  <c r="BD62" i="5"/>
  <c r="AK63" i="5"/>
  <c r="BE90" i="5"/>
  <c r="AW90" i="5"/>
  <c r="G153" i="5"/>
  <c r="Z36" i="5" s="1"/>
  <c r="Z142" i="5" s="1"/>
  <c r="AH4" i="5"/>
  <c r="AH64" i="5"/>
  <c r="AI64" i="5" s="1"/>
  <c r="AJ64" i="5" s="1"/>
  <c r="X111" i="5"/>
  <c r="X171" i="5" s="1"/>
  <c r="Y171" i="5" s="1"/>
  <c r="Z171" i="5" s="1"/>
  <c r="AA171" i="5" s="1"/>
  <c r="I81" i="6"/>
  <c r="AL20" i="5" s="1"/>
  <c r="AB119" i="5" s="1"/>
  <c r="AL21" i="5"/>
  <c r="AP23" i="5"/>
  <c r="M81" i="6"/>
  <c r="AP20" i="5" s="1"/>
  <c r="AF119" i="5" s="1"/>
  <c r="AR21" i="5"/>
  <c r="AR70" i="5" s="1"/>
  <c r="AS70" i="5" s="1"/>
  <c r="AT70" i="5" s="1"/>
  <c r="E81" i="7"/>
  <c r="AR20" i="5" s="1"/>
  <c r="AS73" i="5"/>
  <c r="AT73" i="5" s="1"/>
  <c r="BD4" i="5"/>
  <c r="Z105" i="5" s="1"/>
  <c r="B200" i="3"/>
  <c r="R200" i="3"/>
  <c r="C4" i="5"/>
  <c r="BE58" i="5"/>
  <c r="AB78" i="5"/>
  <c r="AC78" i="5" s="1"/>
  <c r="AD78" i="5" s="1"/>
  <c r="AE78" i="5" s="1"/>
  <c r="AF78" i="5" s="1"/>
  <c r="X248" i="5" s="1"/>
  <c r="X300" i="5" s="1"/>
  <c r="H58" i="5"/>
  <c r="AA15" i="5" s="1"/>
  <c r="AA110" i="5" s="1"/>
  <c r="M98" i="5"/>
  <c r="AF26" i="5" s="1"/>
  <c r="AF126" i="5" s="1"/>
  <c r="R202" i="6"/>
  <c r="R201" i="6" s="1"/>
  <c r="AM4" i="5"/>
  <c r="AC103" i="5" s="1"/>
  <c r="B200" i="6"/>
  <c r="J58" i="4"/>
  <c r="BG15" i="1" s="1"/>
  <c r="AC113" i="1" s="1"/>
  <c r="AR64" i="5"/>
  <c r="AS64" i="5" s="1"/>
  <c r="AT64" i="5" s="1"/>
  <c r="X112" i="5"/>
  <c r="X172" i="5" s="1"/>
  <c r="Y172" i="5" s="1"/>
  <c r="Z172" i="5" s="1"/>
  <c r="BC70" i="5"/>
  <c r="BD70" i="5" s="1"/>
  <c r="AU80" i="5"/>
  <c r="Z81" i="5"/>
  <c r="AA81" i="5" s="1"/>
  <c r="AB81" i="5" s="1"/>
  <c r="AC81" i="5" s="1"/>
  <c r="AD81" i="5" s="1"/>
  <c r="AE81" i="5" s="1"/>
  <c r="AF81" i="5" s="1"/>
  <c r="X251" i="5" s="1"/>
  <c r="L98" i="5"/>
  <c r="AE26" i="5" s="1"/>
  <c r="AE126" i="5" s="1"/>
  <c r="L153" i="5"/>
  <c r="F4" i="4"/>
  <c r="L153" i="4"/>
  <c r="BI36" i="1" s="1"/>
  <c r="AE145" i="1" s="1"/>
  <c r="H153" i="4"/>
  <c r="BE36" i="1" s="1"/>
  <c r="AA145" i="1" s="1"/>
  <c r="D153" i="4"/>
  <c r="D202" i="4" s="1"/>
  <c r="T153" i="4"/>
  <c r="T202" i="4" s="1"/>
  <c r="Z54" i="5"/>
  <c r="AA54" i="5" s="1"/>
  <c r="AB54" i="5" s="1"/>
  <c r="AC54" i="5" s="1"/>
  <c r="AD54" i="5" s="1"/>
  <c r="AE54" i="5" s="1"/>
  <c r="AF54" i="5" s="1"/>
  <c r="X224" i="5" s="1"/>
  <c r="X281" i="5" s="1"/>
  <c r="AU67" i="5"/>
  <c r="AU84" i="5"/>
  <c r="AK86" i="5"/>
  <c r="AU89" i="5"/>
  <c r="BE93" i="5"/>
  <c r="M153" i="5"/>
  <c r="AF36" i="5" s="1"/>
  <c r="AF142" i="5" s="1"/>
  <c r="H153" i="6"/>
  <c r="AK36" i="5" s="1"/>
  <c r="AA143" i="5" s="1"/>
  <c r="D153" i="6"/>
  <c r="D200" i="6" s="1"/>
  <c r="T153" i="6"/>
  <c r="T200" i="6" s="1"/>
  <c r="P153" i="6"/>
  <c r="P200" i="6" s="1"/>
  <c r="L153" i="6"/>
  <c r="AO36" i="5" s="1"/>
  <c r="AE143" i="5" s="1"/>
  <c r="O4" i="7"/>
  <c r="O202" i="7" s="1"/>
  <c r="K4" i="7"/>
  <c r="L98" i="7"/>
  <c r="AY26" i="5" s="1"/>
  <c r="AE128" i="5" s="1"/>
  <c r="P98" i="7"/>
  <c r="AT54" i="5"/>
  <c r="BE94" i="5"/>
  <c r="AK95" i="5"/>
  <c r="BD71" i="5"/>
  <c r="F81" i="5"/>
  <c r="Y20" i="5" s="1"/>
  <c r="Y118" i="5" s="1"/>
  <c r="Y203" i="5"/>
  <c r="Z203" i="5" s="1"/>
  <c r="B202" i="7"/>
  <c r="B201" i="7" s="1"/>
  <c r="F98" i="4"/>
  <c r="BC26" i="1" s="1"/>
  <c r="Y129" i="1" s="1"/>
  <c r="H4" i="5"/>
  <c r="Z57" i="5"/>
  <c r="AA57" i="5" s="1"/>
  <c r="AB57" i="5" s="1"/>
  <c r="AC57" i="5" s="1"/>
  <c r="AD57" i="5" s="1"/>
  <c r="AE57" i="5" s="1"/>
  <c r="AF57" i="5" s="1"/>
  <c r="X227" i="5" s="1"/>
  <c r="X284" i="5" s="1"/>
  <c r="AJ65" i="5"/>
  <c r="AI72" i="5"/>
  <c r="AJ72" i="5" s="1"/>
  <c r="BE76" i="5"/>
  <c r="G58" i="5"/>
  <c r="Z15" i="5" s="1"/>
  <c r="Z110" i="5" s="1"/>
  <c r="B138" i="5"/>
  <c r="E98" i="5"/>
  <c r="X26" i="5" s="1"/>
  <c r="U98" i="5"/>
  <c r="G200" i="6"/>
  <c r="AH82" i="5"/>
  <c r="AI82" i="5" s="1"/>
  <c r="AJ82" i="5" s="1"/>
  <c r="X135" i="5"/>
  <c r="X195" i="5" s="1"/>
  <c r="Y195" i="5" s="1"/>
  <c r="Z195" i="5" s="1"/>
  <c r="AA195" i="5" s="1"/>
  <c r="X129" i="5"/>
  <c r="BB75" i="5"/>
  <c r="E138" i="4"/>
  <c r="BB33" i="1" s="1"/>
  <c r="U138" i="4"/>
  <c r="U202" i="4" s="1"/>
  <c r="U201" i="4" s="1"/>
  <c r="AS57" i="5"/>
  <c r="AT57" i="5" s="1"/>
  <c r="AS60" i="5"/>
  <c r="AT60" i="5" s="1"/>
  <c r="AF62" i="5"/>
  <c r="X232" i="5" s="1"/>
  <c r="X286" i="5" s="1"/>
  <c r="AT62" i="5"/>
  <c r="Y63" i="5"/>
  <c r="Z63" i="5" s="1"/>
  <c r="AA63" i="5" s="1"/>
  <c r="AB63" i="5" s="1"/>
  <c r="AC63" i="5" s="1"/>
  <c r="AD63" i="5" s="1"/>
  <c r="AE63" i="5" s="1"/>
  <c r="AF63" i="5" s="1"/>
  <c r="X233" i="5" s="1"/>
  <c r="BD72" i="5"/>
  <c r="BE95" i="5"/>
  <c r="AK96" i="5"/>
  <c r="X85" i="5"/>
  <c r="Y85" i="5" s="1"/>
  <c r="X142" i="5"/>
  <c r="B98" i="5"/>
  <c r="H202" i="6"/>
  <c r="AK4" i="5"/>
  <c r="AA103" i="5" s="1"/>
  <c r="H200" i="6"/>
  <c r="F138" i="4"/>
  <c r="BC33" i="1" s="1"/>
  <c r="Y137" i="1" s="1"/>
  <c r="Y58" i="5"/>
  <c r="Z58" i="5" s="1"/>
  <c r="AA58" i="5" s="1"/>
  <c r="AB58" i="5" s="1"/>
  <c r="AC58" i="5" s="1"/>
  <c r="AD58" i="5" s="1"/>
  <c r="AE58" i="5" s="1"/>
  <c r="AF58" i="5" s="1"/>
  <c r="X228" i="5" s="1"/>
  <c r="BC65" i="5"/>
  <c r="BD65" i="5" s="1"/>
  <c r="AI73" i="5"/>
  <c r="AJ73" i="5" s="1"/>
  <c r="I58" i="5"/>
  <c r="AB15" i="5" s="1"/>
  <c r="AB110" i="5" s="1"/>
  <c r="J153" i="5"/>
  <c r="AC36" i="5" s="1"/>
  <c r="AC142" i="5" s="1"/>
  <c r="K98" i="5"/>
  <c r="AD26" i="5" s="1"/>
  <c r="AD126" i="5" s="1"/>
  <c r="C202" i="7"/>
  <c r="C201" i="7" s="1"/>
  <c r="S202" i="7"/>
  <c r="S201" i="7" s="1"/>
  <c r="K200" i="4"/>
  <c r="G138" i="4"/>
  <c r="BD33" i="1" s="1"/>
  <c r="Z137" i="1" s="1"/>
  <c r="C138" i="4"/>
  <c r="C202" i="4" s="1"/>
  <c r="C201" i="4" s="1"/>
  <c r="S138" i="4"/>
  <c r="X110" i="5"/>
  <c r="X170" i="5" s="1"/>
  <c r="X64" i="5"/>
  <c r="Y64" i="5" s="1"/>
  <c r="BE77" i="5"/>
  <c r="C200" i="5"/>
  <c r="BE96" i="5"/>
  <c r="AV58" i="5"/>
  <c r="AU81" i="5"/>
  <c r="BD87" i="5"/>
  <c r="C153" i="5"/>
  <c r="J200" i="6"/>
  <c r="P202" i="7"/>
  <c r="P201" i="7" s="1"/>
  <c r="AY4" i="5"/>
  <c r="AE104" i="5" s="1"/>
  <c r="BI4" i="5"/>
  <c r="AE105" i="5" s="1"/>
  <c r="L200" i="4"/>
  <c r="BE74" i="5"/>
  <c r="BE78" i="5"/>
  <c r="AK79" i="5"/>
  <c r="BE79" i="5"/>
  <c r="AK83" i="5"/>
  <c r="BE88" i="5"/>
  <c r="AU92" i="5"/>
  <c r="AK97" i="5"/>
  <c r="AK80" i="5"/>
  <c r="D153" i="5"/>
  <c r="D200" i="5" s="1"/>
  <c r="K4" i="6"/>
  <c r="G4" i="6"/>
  <c r="N98" i="6"/>
  <c r="N202" i="6" s="1"/>
  <c r="N201" i="6" s="1"/>
  <c r="J98" i="6"/>
  <c r="AM26" i="5" s="1"/>
  <c r="AC127" i="5" s="1"/>
  <c r="U202" i="8"/>
  <c r="U201" i="8" s="1"/>
  <c r="M202" i="8"/>
  <c r="BB4" i="5"/>
  <c r="BD59" i="5"/>
  <c r="K4" i="9"/>
  <c r="AM6" i="9"/>
  <c r="M200" i="4"/>
  <c r="AI67" i="5"/>
  <c r="AJ67" i="5" s="1"/>
  <c r="Y71" i="5"/>
  <c r="Z71" i="5" s="1"/>
  <c r="AA71" i="5" s="1"/>
  <c r="AB71" i="5" s="1"/>
  <c r="AC71" i="5" s="1"/>
  <c r="AD71" i="5" s="1"/>
  <c r="AE71" i="5" s="1"/>
  <c r="AF71" i="5" s="1"/>
  <c r="X241" i="5" s="1"/>
  <c r="X293" i="5" s="1"/>
  <c r="BC83" i="5"/>
  <c r="BD83" i="5" s="1"/>
  <c r="AK84" i="5"/>
  <c r="AK89" i="5"/>
  <c r="AU93" i="5"/>
  <c r="BE97" i="5"/>
  <c r="Z68" i="5"/>
  <c r="AA68" i="5" s="1"/>
  <c r="AB68" i="5" s="1"/>
  <c r="AC68" i="5" s="1"/>
  <c r="AD68" i="5" s="1"/>
  <c r="AE68" i="5" s="1"/>
  <c r="AF68" i="5" s="1"/>
  <c r="X238" i="5" s="1"/>
  <c r="X290" i="5" s="1"/>
  <c r="AS86" i="5"/>
  <c r="AT86" i="5" s="1"/>
  <c r="G98" i="5"/>
  <c r="Z26" i="5" s="1"/>
  <c r="Z126" i="5" s="1"/>
  <c r="H153" i="5"/>
  <c r="AA36" i="5" s="1"/>
  <c r="AA142" i="5" s="1"/>
  <c r="L202" i="6"/>
  <c r="P58" i="6"/>
  <c r="P202" i="6" s="1"/>
  <c r="P201" i="6" s="1"/>
  <c r="L58" i="6"/>
  <c r="AO15" i="5" s="1"/>
  <c r="AE111" i="5" s="1"/>
  <c r="N200" i="4"/>
  <c r="AI55" i="5"/>
  <c r="AJ55" i="5" s="1"/>
  <c r="AI56" i="5"/>
  <c r="AJ56" i="5" s="1"/>
  <c r="Y59" i="5"/>
  <c r="Z59" i="5" s="1"/>
  <c r="AA59" i="5" s="1"/>
  <c r="AB59" i="5" s="1"/>
  <c r="AC59" i="5" s="1"/>
  <c r="AD59" i="5" s="1"/>
  <c r="AE59" i="5" s="1"/>
  <c r="AF59" i="5" s="1"/>
  <c r="X229" i="5" s="1"/>
  <c r="Y76" i="5"/>
  <c r="Z76" i="5" s="1"/>
  <c r="AA76" i="5" s="1"/>
  <c r="AB76" i="5" s="1"/>
  <c r="AC76" i="5" s="1"/>
  <c r="AD76" i="5" s="1"/>
  <c r="AE76" i="5" s="1"/>
  <c r="AF76" i="5" s="1"/>
  <c r="X246" i="5" s="1"/>
  <c r="X298" i="5" s="1"/>
  <c r="BC82" i="5"/>
  <c r="BD82" i="5" s="1"/>
  <c r="BE84" i="5"/>
  <c r="AU94" i="5"/>
  <c r="AV74" i="5"/>
  <c r="C81" i="5"/>
  <c r="B202" i="6"/>
  <c r="B201" i="6" s="1"/>
  <c r="M202" i="6"/>
  <c r="E81" i="6"/>
  <c r="AH20" i="5" s="1"/>
  <c r="U81" i="6"/>
  <c r="U202" i="6" s="1"/>
  <c r="U201" i="6" s="1"/>
  <c r="G4" i="7"/>
  <c r="Q81" i="7"/>
  <c r="Q202" i="7" s="1"/>
  <c r="Q201" i="7" s="1"/>
  <c r="I81" i="7"/>
  <c r="AV20" i="5" s="1"/>
  <c r="AB120" i="5" s="1"/>
  <c r="K202" i="8"/>
  <c r="AG51" i="9"/>
  <c r="AL62" i="9"/>
  <c r="AW16" i="9" s="1"/>
  <c r="J58" i="9"/>
  <c r="AJ82" i="9"/>
  <c r="H81" i="9"/>
  <c r="AN82" i="9"/>
  <c r="Z81" i="9"/>
  <c r="AD153" i="9"/>
  <c r="AD200" i="9" s="1"/>
  <c r="I153" i="6"/>
  <c r="AL36" i="5" s="1"/>
  <c r="AB143" i="5" s="1"/>
  <c r="D200" i="7"/>
  <c r="AM44" i="9"/>
  <c r="AJ45" i="9"/>
  <c r="AI66" i="9"/>
  <c r="AM66" i="9"/>
  <c r="AJ77" i="9"/>
  <c r="AF90" i="9"/>
  <c r="B98" i="9"/>
  <c r="AD100" i="9"/>
  <c r="AH100" i="9"/>
  <c r="BB69" i="5"/>
  <c r="BC69" i="5" s="1"/>
  <c r="BD69" i="5" s="1"/>
  <c r="BB85" i="5"/>
  <c r="Q200" i="6"/>
  <c r="D153" i="7"/>
  <c r="T153" i="7"/>
  <c r="T200" i="7" s="1"/>
  <c r="Q98" i="8"/>
  <c r="AO6" i="9"/>
  <c r="AZ5" i="9" s="1"/>
  <c r="AJ13" i="9"/>
  <c r="AU7" i="9" s="1"/>
  <c r="AG14" i="9"/>
  <c r="AI24" i="9"/>
  <c r="AL39" i="9"/>
  <c r="AD43" i="9"/>
  <c r="S58" i="9"/>
  <c r="AO68" i="9"/>
  <c r="AE74" i="9"/>
  <c r="AL123" i="9"/>
  <c r="J98" i="9"/>
  <c r="X104" i="5"/>
  <c r="X164" i="5" s="1"/>
  <c r="Y164" i="5" s="1"/>
  <c r="E153" i="7"/>
  <c r="AR36" i="5" s="1"/>
  <c r="U153" i="7"/>
  <c r="U200" i="7" s="1"/>
  <c r="B98" i="8"/>
  <c r="B202" i="8" s="1"/>
  <c r="R98" i="8"/>
  <c r="B202" i="9"/>
  <c r="B201" i="9" s="1"/>
  <c r="AS84" i="9"/>
  <c r="AT84" i="9" s="1"/>
  <c r="AO38" i="9"/>
  <c r="AZ13" i="9" s="1"/>
  <c r="AJ60" i="9"/>
  <c r="I138" i="6"/>
  <c r="AL33" i="5" s="1"/>
  <c r="AB135" i="5" s="1"/>
  <c r="C98" i="8"/>
  <c r="C202" i="8" s="1"/>
  <c r="S98" i="8"/>
  <c r="S202" i="8" s="1"/>
  <c r="S201" i="8" s="1"/>
  <c r="AL7" i="9"/>
  <c r="AG46" i="9"/>
  <c r="AR14" i="9" s="1"/>
  <c r="AR63" i="9" s="1"/>
  <c r="AD79" i="9"/>
  <c r="AD84" i="9"/>
  <c r="AI87" i="9"/>
  <c r="G81" i="9"/>
  <c r="AM87" i="9"/>
  <c r="AI149" i="9"/>
  <c r="G153" i="7"/>
  <c r="AT36" i="5" s="1"/>
  <c r="Z144" i="5" s="1"/>
  <c r="AF5" i="9"/>
  <c r="AO22" i="9"/>
  <c r="AL23" i="9"/>
  <c r="AS80" i="9"/>
  <c r="AT80" i="9" s="1"/>
  <c r="AU80" i="9" s="1"/>
  <c r="AV80" i="9" s="1"/>
  <c r="AW80" i="9" s="1"/>
  <c r="AX80" i="9" s="1"/>
  <c r="AY80" i="9" s="1"/>
  <c r="AZ80" i="9" s="1"/>
  <c r="AR250" i="9" s="1"/>
  <c r="AR302" i="9" s="1"/>
  <c r="Q58" i="9"/>
  <c r="Q202" i="9" s="1"/>
  <c r="Q201" i="9" s="1"/>
  <c r="AN73" i="9"/>
  <c r="AO93" i="9"/>
  <c r="R98" i="9"/>
  <c r="N153" i="6"/>
  <c r="N200" i="6" s="1"/>
  <c r="G200" i="8"/>
  <c r="D58" i="8"/>
  <c r="D202" i="8" s="1"/>
  <c r="D201" i="8" s="1"/>
  <c r="T58" i="8"/>
  <c r="P81" i="8"/>
  <c r="P202" i="8" s="1"/>
  <c r="P201" i="8" s="1"/>
  <c r="AD11" i="9"/>
  <c r="AM12" i="9"/>
  <c r="AN49" i="9"/>
  <c r="AH71" i="9"/>
  <c r="AD81" i="9"/>
  <c r="M81" i="9"/>
  <c r="AO89" i="9"/>
  <c r="F200" i="6"/>
  <c r="F201" i="6" s="1"/>
  <c r="H4" i="8"/>
  <c r="H200" i="8"/>
  <c r="E58" i="8"/>
  <c r="BB15" i="5" s="1"/>
  <c r="U58" i="8"/>
  <c r="Q81" i="8"/>
  <c r="Q202" i="8" s="1"/>
  <c r="F98" i="8"/>
  <c r="BC26" i="5" s="1"/>
  <c r="Y129" i="5" s="1"/>
  <c r="AO7" i="9"/>
  <c r="BE60" i="9"/>
  <c r="AF21" i="9"/>
  <c r="AN33" i="9"/>
  <c r="AL94" i="9"/>
  <c r="AM105" i="9"/>
  <c r="AX27" i="9" s="1"/>
  <c r="AL146" i="9"/>
  <c r="Q81" i="6"/>
  <c r="Q202" i="6" s="1"/>
  <c r="Q201" i="6" s="1"/>
  <c r="M81" i="7"/>
  <c r="AZ20" i="5" s="1"/>
  <c r="AF120" i="5" s="1"/>
  <c r="J153" i="7"/>
  <c r="AW36" i="5" s="1"/>
  <c r="AC144" i="5" s="1"/>
  <c r="F153" i="7"/>
  <c r="AS36" i="5" s="1"/>
  <c r="Y144" i="5" s="1"/>
  <c r="I4" i="8"/>
  <c r="I200" i="8"/>
  <c r="AM78" i="9"/>
  <c r="R81" i="9"/>
  <c r="R202" i="9" s="1"/>
  <c r="R201" i="9" s="1"/>
  <c r="AH116" i="9"/>
  <c r="X98" i="9"/>
  <c r="M58" i="6"/>
  <c r="AP15" i="5" s="1"/>
  <c r="AF111" i="5" s="1"/>
  <c r="N138" i="6"/>
  <c r="I98" i="6"/>
  <c r="AL26" i="5" s="1"/>
  <c r="AB127" i="5" s="1"/>
  <c r="L200" i="7"/>
  <c r="D138" i="7"/>
  <c r="T138" i="7"/>
  <c r="J200" i="8"/>
  <c r="G58" i="8"/>
  <c r="BD15" i="5" s="1"/>
  <c r="Z113" i="5" s="1"/>
  <c r="C138" i="8"/>
  <c r="S138" i="8"/>
  <c r="O138" i="8"/>
  <c r="O202" i="8" s="1"/>
  <c r="O201" i="8" s="1"/>
  <c r="H98" i="8"/>
  <c r="BE26" i="5" s="1"/>
  <c r="AA129" i="5" s="1"/>
  <c r="P153" i="8"/>
  <c r="L153" i="8"/>
  <c r="BI36" i="5" s="1"/>
  <c r="AE145" i="5" s="1"/>
  <c r="AF6" i="9"/>
  <c r="AG119" i="9"/>
  <c r="I4" i="6"/>
  <c r="M200" i="7"/>
  <c r="O81" i="7"/>
  <c r="E138" i="7"/>
  <c r="AR33" i="5" s="1"/>
  <c r="U138" i="7"/>
  <c r="D98" i="7"/>
  <c r="D202" i="7" s="1"/>
  <c r="D201" i="7" s="1"/>
  <c r="T98" i="7"/>
  <c r="T202" i="7" s="1"/>
  <c r="T201" i="7" s="1"/>
  <c r="K200" i="8"/>
  <c r="I98" i="8"/>
  <c r="BF26" i="5" s="1"/>
  <c r="AB129" i="5" s="1"/>
  <c r="Q153" i="8"/>
  <c r="Q200" i="8" s="1"/>
  <c r="M153" i="8"/>
  <c r="C4" i="9"/>
  <c r="AL67" i="9"/>
  <c r="AG76" i="9"/>
  <c r="AK76" i="9"/>
  <c r="P81" i="9"/>
  <c r="E98" i="9"/>
  <c r="AG99" i="9"/>
  <c r="W98" i="9"/>
  <c r="AD138" i="9"/>
  <c r="N200" i="7"/>
  <c r="E98" i="7"/>
  <c r="AR26" i="5" s="1"/>
  <c r="U98" i="7"/>
  <c r="U202" i="7" s="1"/>
  <c r="U201" i="7" s="1"/>
  <c r="AM28" i="9"/>
  <c r="AG30" i="9"/>
  <c r="AR12" i="9" s="1"/>
  <c r="AR61" i="9" s="1"/>
  <c r="AK50" i="9"/>
  <c r="AG65" i="9"/>
  <c r="AJ108" i="9"/>
  <c r="AU28" i="9" s="1"/>
  <c r="AE139" i="9"/>
  <c r="AE138" i="9" s="1"/>
  <c r="C138" i="9"/>
  <c r="U138" i="9"/>
  <c r="AF169" i="9"/>
  <c r="D153" i="9"/>
  <c r="AJ169" i="9"/>
  <c r="AU42" i="9" s="1"/>
  <c r="V153" i="9"/>
  <c r="X137" i="5"/>
  <c r="X197" i="5" s="1"/>
  <c r="Y197" i="5" s="1"/>
  <c r="Z197" i="5" s="1"/>
  <c r="AA197" i="5" s="1"/>
  <c r="O200" i="7"/>
  <c r="G138" i="7"/>
  <c r="AT33" i="5" s="1"/>
  <c r="Z136" i="5" s="1"/>
  <c r="J58" i="8"/>
  <c r="BG15" i="5" s="1"/>
  <c r="AC113" i="5" s="1"/>
  <c r="F58" i="8"/>
  <c r="BC15" i="5" s="1"/>
  <c r="Y113" i="5" s="1"/>
  <c r="C153" i="8"/>
  <c r="C200" i="8" s="1"/>
  <c r="S153" i="8"/>
  <c r="S200" i="8" s="1"/>
  <c r="O153" i="8"/>
  <c r="O200" i="8" s="1"/>
  <c r="S4" i="9"/>
  <c r="AN17" i="9"/>
  <c r="AJ29" i="9"/>
  <c r="AH35" i="9"/>
  <c r="AL88" i="9"/>
  <c r="J81" i="9"/>
  <c r="AL125" i="9"/>
  <c r="AL144" i="9"/>
  <c r="AW35" i="9" s="1"/>
  <c r="AO154" i="9"/>
  <c r="M153" i="9"/>
  <c r="H58" i="7"/>
  <c r="AU15" i="5" s="1"/>
  <c r="AA112" i="5" s="1"/>
  <c r="B81" i="7"/>
  <c r="R81" i="7"/>
  <c r="R202" i="7" s="1"/>
  <c r="R201" i="7" s="1"/>
  <c r="N81" i="7"/>
  <c r="N202" i="7" s="1"/>
  <c r="N201" i="7" s="1"/>
  <c r="G98" i="7"/>
  <c r="AT26" i="5" s="1"/>
  <c r="Z128" i="5" s="1"/>
  <c r="AK34" i="9"/>
  <c r="AH54" i="9"/>
  <c r="AN64" i="9"/>
  <c r="AY17" i="9" s="1"/>
  <c r="L58" i="9"/>
  <c r="AK72" i="9"/>
  <c r="I58" i="9"/>
  <c r="AA58" i="9"/>
  <c r="I58" i="7"/>
  <c r="AV15" i="5" s="1"/>
  <c r="AB112" i="5" s="1"/>
  <c r="AK18" i="9"/>
  <c r="AA4" i="9"/>
  <c r="AH19" i="9"/>
  <c r="AO53" i="9"/>
  <c r="AM112" i="9"/>
  <c r="AG118" i="9"/>
  <c r="B200" i="7"/>
  <c r="R200" i="7"/>
  <c r="J138" i="7"/>
  <c r="AW33" i="5" s="1"/>
  <c r="AC136" i="5" s="1"/>
  <c r="F138" i="7"/>
  <c r="AS33" i="5" s="1"/>
  <c r="Y136" i="5" s="1"/>
  <c r="T202" i="8"/>
  <c r="T201" i="8" s="1"/>
  <c r="P200" i="8"/>
  <c r="N98" i="8"/>
  <c r="N202" i="8" s="1"/>
  <c r="F153" i="8"/>
  <c r="BC36" i="5" s="1"/>
  <c r="Y145" i="5" s="1"/>
  <c r="Y205" i="5" s="1"/>
  <c r="Z205" i="5" s="1"/>
  <c r="AA205" i="5" s="1"/>
  <c r="B153" i="8"/>
  <c r="B200" i="8" s="1"/>
  <c r="R153" i="8"/>
  <c r="R202" i="8" s="1"/>
  <c r="N153" i="8"/>
  <c r="N200" i="8" s="1"/>
  <c r="P4" i="9"/>
  <c r="AI8" i="9"/>
  <c r="G4" i="9"/>
  <c r="Y4" i="9"/>
  <c r="AE32" i="9"/>
  <c r="AE4" i="9" s="1"/>
  <c r="AI40" i="9"/>
  <c r="AG110" i="9"/>
  <c r="AK110" i="9"/>
  <c r="AK115" i="9"/>
  <c r="AO115" i="9"/>
  <c r="D4" i="9"/>
  <c r="V4" i="9"/>
  <c r="AK5" i="9"/>
  <c r="AH6" i="9"/>
  <c r="AS5" i="9" s="1"/>
  <c r="AS54" i="9" s="1"/>
  <c r="AT54" i="9" s="1"/>
  <c r="AO9" i="9"/>
  <c r="AL10" i="9"/>
  <c r="AI11" i="9"/>
  <c r="AT6" i="9" s="1"/>
  <c r="AM15" i="9"/>
  <c r="AX9" i="9" s="1"/>
  <c r="AJ16" i="9"/>
  <c r="AU10" i="9" s="1"/>
  <c r="AG17" i="9"/>
  <c r="AN20" i="9"/>
  <c r="AK21" i="9"/>
  <c r="AV11" i="9" s="1"/>
  <c r="AH22" i="9"/>
  <c r="AO25" i="9"/>
  <c r="AL26" i="9"/>
  <c r="AI27" i="9"/>
  <c r="AM31" i="9"/>
  <c r="AJ32" i="9"/>
  <c r="AG33" i="9"/>
  <c r="AN36" i="9"/>
  <c r="AK37" i="9"/>
  <c r="AH38" i="9"/>
  <c r="AS13" i="9" s="1"/>
  <c r="AS62" i="9" s="1"/>
  <c r="AT62" i="9" s="1"/>
  <c r="AO41" i="9"/>
  <c r="AL42" i="9"/>
  <c r="AI43" i="9"/>
  <c r="AM47" i="9"/>
  <c r="AJ48" i="9"/>
  <c r="AG49" i="9"/>
  <c r="AL52" i="9"/>
  <c r="AW8" i="9" s="1"/>
  <c r="AH53" i="9"/>
  <c r="G58" i="9"/>
  <c r="Y58" i="9"/>
  <c r="AJ59" i="9"/>
  <c r="AL61" i="9"/>
  <c r="AN63" i="9"/>
  <c r="AG64" i="9"/>
  <c r="AR17" i="9" s="1"/>
  <c r="AR66" i="9" s="1"/>
  <c r="AS66" i="9" s="1"/>
  <c r="AT66" i="9" s="1"/>
  <c r="AU66" i="9" s="1"/>
  <c r="AV66" i="9" s="1"/>
  <c r="AW66" i="9" s="1"/>
  <c r="AX66" i="9" s="1"/>
  <c r="AY66" i="9" s="1"/>
  <c r="AZ66" i="9" s="1"/>
  <c r="AR236" i="9" s="1"/>
  <c r="AH68" i="9"/>
  <c r="AL69" i="9"/>
  <c r="AN70" i="9"/>
  <c r="AI71" i="9"/>
  <c r="AG73" i="9"/>
  <c r="AK74" i="9"/>
  <c r="AV18" i="9" s="1"/>
  <c r="AN75" i="9"/>
  <c r="AI79" i="9"/>
  <c r="AM80" i="9"/>
  <c r="AX19" i="9" s="1"/>
  <c r="E81" i="9"/>
  <c r="X81" i="9"/>
  <c r="X202" i="9" s="1"/>
  <c r="I81" i="9"/>
  <c r="AA81" i="9"/>
  <c r="AG83" i="9"/>
  <c r="AI84" i="9"/>
  <c r="AT22" i="9" s="1"/>
  <c r="AM85" i="9"/>
  <c r="AX23" i="9" s="1"/>
  <c r="AO86" i="9"/>
  <c r="AZ24" i="9" s="1"/>
  <c r="AH89" i="9"/>
  <c r="AL90" i="9"/>
  <c r="AO91" i="9"/>
  <c r="AZ25" i="9" s="1"/>
  <c r="AM92" i="9"/>
  <c r="AH93" i="9"/>
  <c r="G98" i="9"/>
  <c r="AA98" i="9"/>
  <c r="AO100" i="9"/>
  <c r="AL102" i="9"/>
  <c r="AK103" i="9"/>
  <c r="AN105" i="9"/>
  <c r="AY27" i="9" s="1"/>
  <c r="AK107" i="9"/>
  <c r="AG112" i="9"/>
  <c r="AI116" i="9"/>
  <c r="AI136" i="9"/>
  <c r="D138" i="9"/>
  <c r="AO147" i="9"/>
  <c r="AE153" i="9"/>
  <c r="E4" i="9"/>
  <c r="W4" i="9"/>
  <c r="AL5" i="9"/>
  <c r="AI6" i="9"/>
  <c r="AT5" i="9" s="1"/>
  <c r="AM10" i="9"/>
  <c r="AJ11" i="9"/>
  <c r="AU6" i="9" s="1"/>
  <c r="AG12" i="9"/>
  <c r="AN15" i="9"/>
  <c r="AY9" i="9" s="1"/>
  <c r="AK16" i="9"/>
  <c r="AV10" i="9" s="1"/>
  <c r="AH17" i="9"/>
  <c r="AO20" i="9"/>
  <c r="AL21" i="9"/>
  <c r="AW11" i="9" s="1"/>
  <c r="AI22" i="9"/>
  <c r="AM26" i="9"/>
  <c r="AJ27" i="9"/>
  <c r="AG28" i="9"/>
  <c r="AN31" i="9"/>
  <c r="AK32" i="9"/>
  <c r="AH33" i="9"/>
  <c r="AO36" i="9"/>
  <c r="AL37" i="9"/>
  <c r="AI38" i="9"/>
  <c r="AT13" i="9" s="1"/>
  <c r="AM42" i="9"/>
  <c r="AJ43" i="9"/>
  <c r="AG44" i="9"/>
  <c r="J200" i="9"/>
  <c r="AN47" i="9"/>
  <c r="AK48" i="9"/>
  <c r="AH49" i="9"/>
  <c r="AM52" i="9"/>
  <c r="AX8" i="9" s="1"/>
  <c r="AI53" i="9"/>
  <c r="H58" i="9"/>
  <c r="Z58" i="9"/>
  <c r="AK59" i="9"/>
  <c r="AM61" i="9"/>
  <c r="AO63" i="9"/>
  <c r="AH64" i="9"/>
  <c r="AS17" i="9" s="1"/>
  <c r="AG67" i="9"/>
  <c r="AI68" i="9"/>
  <c r="AM69" i="9"/>
  <c r="AO70" i="9"/>
  <c r="AH73" i="9"/>
  <c r="AL74" i="9"/>
  <c r="AW18" i="9" s="1"/>
  <c r="AO75" i="9"/>
  <c r="AG78" i="9"/>
  <c r="AJ79" i="9"/>
  <c r="AN80" i="9"/>
  <c r="AY19" i="9" s="1"/>
  <c r="F81" i="9"/>
  <c r="Y81" i="9"/>
  <c r="AL82" i="9"/>
  <c r="AH83" i="9"/>
  <c r="AJ84" i="9"/>
  <c r="AU22" i="9" s="1"/>
  <c r="AN85" i="9"/>
  <c r="AY23" i="9" s="1"/>
  <c r="AI89" i="9"/>
  <c r="AD90" i="9"/>
  <c r="AM90" i="9"/>
  <c r="AI93" i="9"/>
  <c r="H98" i="9"/>
  <c r="AO101" i="9"/>
  <c r="AE104" i="9"/>
  <c r="AO105" i="9"/>
  <c r="AZ27" i="9" s="1"/>
  <c r="AL107" i="9"/>
  <c r="AG109" i="9"/>
  <c r="AR29" i="9" s="1"/>
  <c r="AR78" i="9" s="1"/>
  <c r="AI110" i="9"/>
  <c r="AO112" i="9"/>
  <c r="AH112" i="9"/>
  <c r="AM114" i="9"/>
  <c r="AI119" i="9"/>
  <c r="AH125" i="9"/>
  <c r="AG133" i="9"/>
  <c r="AG139" i="9"/>
  <c r="E138" i="9"/>
  <c r="W138" i="9"/>
  <c r="AH140" i="9"/>
  <c r="AK162" i="9"/>
  <c r="AV39" i="9" s="1"/>
  <c r="AN163" i="9"/>
  <c r="AY40" i="9" s="1"/>
  <c r="AH44" i="9"/>
  <c r="AO47" i="9"/>
  <c r="AL48" i="9"/>
  <c r="AI49" i="9"/>
  <c r="AL66" i="9"/>
  <c r="AK79" i="9"/>
  <c r="AE82" i="9"/>
  <c r="AE81" i="9" s="1"/>
  <c r="AK84" i="9"/>
  <c r="AV22" i="9" s="1"/>
  <c r="AG88" i="9"/>
  <c r="AJ89" i="9"/>
  <c r="AJ93" i="9"/>
  <c r="I98" i="9"/>
  <c r="AK116" i="9"/>
  <c r="AJ118" i="9"/>
  <c r="AJ119" i="9"/>
  <c r="AO124" i="9"/>
  <c r="AH128" i="9"/>
  <c r="AJ137" i="9"/>
  <c r="R153" i="9"/>
  <c r="AH157" i="9"/>
  <c r="AF167" i="9"/>
  <c r="AO26" i="9"/>
  <c r="AL27" i="9"/>
  <c r="AI28" i="9"/>
  <c r="AM32" i="9"/>
  <c r="AJ33" i="9"/>
  <c r="AG34" i="9"/>
  <c r="AN37" i="9"/>
  <c r="AK38" i="9"/>
  <c r="AV13" i="9" s="1"/>
  <c r="AH39" i="9"/>
  <c r="AO42" i="9"/>
  <c r="AL43" i="9"/>
  <c r="AI44" i="9"/>
  <c r="L200" i="9"/>
  <c r="AM48" i="9"/>
  <c r="AJ49" i="9"/>
  <c r="AG50" i="9"/>
  <c r="AO52" i="9"/>
  <c r="AZ8" i="9" s="1"/>
  <c r="AK53" i="9"/>
  <c r="AM59" i="9"/>
  <c r="AO61" i="9"/>
  <c r="AH62" i="9"/>
  <c r="AS16" i="9" s="1"/>
  <c r="AS65" i="9" s="1"/>
  <c r="AT65" i="9" s="1"/>
  <c r="AJ64" i="9"/>
  <c r="AU17" i="9" s="1"/>
  <c r="AK68" i="9"/>
  <c r="AG72" i="9"/>
  <c r="AJ73" i="9"/>
  <c r="AL79" i="9"/>
  <c r="AF82" i="9"/>
  <c r="AG85" i="9"/>
  <c r="AR23" i="9" s="1"/>
  <c r="AR72" i="9" s="1"/>
  <c r="AS72" i="9" s="1"/>
  <c r="AT72" i="9" s="1"/>
  <c r="AU72" i="9" s="1"/>
  <c r="AV72" i="9" s="1"/>
  <c r="AW72" i="9" s="1"/>
  <c r="AX72" i="9" s="1"/>
  <c r="AY72" i="9" s="1"/>
  <c r="AZ72" i="9" s="1"/>
  <c r="AR242" i="9" s="1"/>
  <c r="AR294" i="9" s="1"/>
  <c r="AF92" i="9"/>
  <c r="AF101" i="9"/>
  <c r="AE102" i="9"/>
  <c r="AK112" i="9"/>
  <c r="AD114" i="9"/>
  <c r="AH117" i="9"/>
  <c r="AJ121" i="9"/>
  <c r="AU31" i="9" s="1"/>
  <c r="AO122" i="9"/>
  <c r="AI129" i="9"/>
  <c r="AH134" i="9"/>
  <c r="AJ140" i="9"/>
  <c r="AK141" i="9"/>
  <c r="AI143" i="9"/>
  <c r="AN158" i="9"/>
  <c r="L153" i="9"/>
  <c r="AI161" i="9"/>
  <c r="AM161" i="9"/>
  <c r="AI175" i="9"/>
  <c r="AM175" i="9"/>
  <c r="H4" i="9"/>
  <c r="Z4" i="9"/>
  <c r="AO5" i="9"/>
  <c r="AL6" i="9"/>
  <c r="AW5" i="9" s="1"/>
  <c r="AI7" i="9"/>
  <c r="AM11" i="9"/>
  <c r="AX6" i="9" s="1"/>
  <c r="AJ12" i="9"/>
  <c r="AG13" i="9"/>
  <c r="AR7" i="9" s="1"/>
  <c r="AR56" i="9" s="1"/>
  <c r="AS56" i="9" s="1"/>
  <c r="AT56" i="9" s="1"/>
  <c r="AU56" i="9" s="1"/>
  <c r="AN16" i="9"/>
  <c r="AY10" i="9" s="1"/>
  <c r="AK17" i="9"/>
  <c r="AH18" i="9"/>
  <c r="AO21" i="9"/>
  <c r="AZ11" i="9" s="1"/>
  <c r="AL22" i="9"/>
  <c r="AI23" i="9"/>
  <c r="AM27" i="9"/>
  <c r="AJ28" i="9"/>
  <c r="AG29" i="9"/>
  <c r="AN32" i="9"/>
  <c r="AK33" i="9"/>
  <c r="AH34" i="9"/>
  <c r="AO37" i="9"/>
  <c r="AL38" i="9"/>
  <c r="AW13" i="9" s="1"/>
  <c r="AI39" i="9"/>
  <c r="AM43" i="9"/>
  <c r="AJ44" i="9"/>
  <c r="M200" i="9"/>
  <c r="AN48" i="9"/>
  <c r="AK49" i="9"/>
  <c r="AH50" i="9"/>
  <c r="K58" i="9"/>
  <c r="AJ67" i="9"/>
  <c r="AG69" i="9"/>
  <c r="AL73" i="9"/>
  <c r="AO74" i="9"/>
  <c r="AZ18" i="9" s="1"/>
  <c r="AO77" i="9"/>
  <c r="AK78" i="9"/>
  <c r="AG82" i="9"/>
  <c r="AK83" i="9"/>
  <c r="AM89" i="9"/>
  <c r="AJ94" i="9"/>
  <c r="K98" i="9"/>
  <c r="AE99" i="9"/>
  <c r="AE98" i="9" s="1"/>
  <c r="AI103" i="9"/>
  <c r="AH104" i="9"/>
  <c r="AK106" i="9"/>
  <c r="AJ109" i="9"/>
  <c r="AU29" i="9" s="1"/>
  <c r="AL113" i="9"/>
  <c r="AW30" i="9" s="1"/>
  <c r="AE114" i="9"/>
  <c r="AL115" i="9"/>
  <c r="AJ120" i="9"/>
  <c r="AD130" i="9"/>
  <c r="AI135" i="9"/>
  <c r="AH137" i="9"/>
  <c r="AL137" i="9"/>
  <c r="Q138" i="9"/>
  <c r="AN142" i="9"/>
  <c r="AO145" i="9"/>
  <c r="AI168" i="9"/>
  <c r="AM168" i="9"/>
  <c r="I4" i="9"/>
  <c r="AJ7" i="9"/>
  <c r="AJ4" i="9" s="1"/>
  <c r="AG8" i="9"/>
  <c r="AG4" i="9" s="1"/>
  <c r="AN11" i="9"/>
  <c r="AY6" i="9" s="1"/>
  <c r="AK12" i="9"/>
  <c r="AH13" i="9"/>
  <c r="AS7" i="9" s="1"/>
  <c r="AO16" i="9"/>
  <c r="AZ10" i="9" s="1"/>
  <c r="AL17" i="9"/>
  <c r="AI18" i="9"/>
  <c r="AM22" i="9"/>
  <c r="AJ23" i="9"/>
  <c r="AG24" i="9"/>
  <c r="AN27" i="9"/>
  <c r="AK28" i="9"/>
  <c r="AH29" i="9"/>
  <c r="AO32" i="9"/>
  <c r="AL33" i="9"/>
  <c r="AI34" i="9"/>
  <c r="AM38" i="9"/>
  <c r="AX13" i="9" s="1"/>
  <c r="AJ39" i="9"/>
  <c r="AG40" i="9"/>
  <c r="AN43" i="9"/>
  <c r="AK44" i="9"/>
  <c r="AO48" i="9"/>
  <c r="AL49" i="9"/>
  <c r="AI50" i="9"/>
  <c r="AM53" i="9"/>
  <c r="AO59" i="9"/>
  <c r="AH60" i="9"/>
  <c r="AJ62" i="9"/>
  <c r="AU16" i="9" s="1"/>
  <c r="AL64" i="9"/>
  <c r="AW17" i="9" s="1"/>
  <c r="AG66" i="9"/>
  <c r="AK67" i="9"/>
  <c r="AM68" i="9"/>
  <c r="AI72" i="9"/>
  <c r="AH77" i="9"/>
  <c r="AL78" i="9"/>
  <c r="AN79" i="9"/>
  <c r="K81" i="9"/>
  <c r="AH82" i="9"/>
  <c r="AL83" i="9"/>
  <c r="AO84" i="9"/>
  <c r="AZ22" i="9" s="1"/>
  <c r="AG87" i="9"/>
  <c r="AN89" i="9"/>
  <c r="AM93" i="9"/>
  <c r="L98" i="9"/>
  <c r="AF99" i="9"/>
  <c r="AJ100" i="9"/>
  <c r="AJ103" i="9"/>
  <c r="AL108" i="9"/>
  <c r="AW28" i="9" s="1"/>
  <c r="AK109" i="9"/>
  <c r="AV29" i="9" s="1"/>
  <c r="AI111" i="9"/>
  <c r="AJ117" i="9"/>
  <c r="AM118" i="9"/>
  <c r="AK118" i="9"/>
  <c r="AM119" i="9"/>
  <c r="AG129" i="9"/>
  <c r="AK129" i="9"/>
  <c r="AG132" i="9"/>
  <c r="AK149" i="9"/>
  <c r="AF155" i="9"/>
  <c r="AF153" i="9" s="1"/>
  <c r="AF200" i="9" s="1"/>
  <c r="AL169" i="9"/>
  <c r="AW42" i="9" s="1"/>
  <c r="AL176" i="9"/>
  <c r="J4" i="9"/>
  <c r="Q200" i="9"/>
  <c r="M58" i="9"/>
  <c r="AJ80" i="9"/>
  <c r="AU19" i="9" s="1"/>
  <c r="AI92" i="9"/>
  <c r="AI101" i="9"/>
  <c r="AH102" i="9"/>
  <c r="AL103" i="9"/>
  <c r="AJ111" i="9"/>
  <c r="AL116" i="9"/>
  <c r="AK117" i="9"/>
  <c r="AL120" i="9"/>
  <c r="AG126" i="9"/>
  <c r="AK135" i="9"/>
  <c r="T138" i="9"/>
  <c r="J138" i="9"/>
  <c r="AH148" i="9"/>
  <c r="AI164" i="9"/>
  <c r="AT41" i="9" s="1"/>
  <c r="AI171" i="9"/>
  <c r="R200" i="9"/>
  <c r="AM91" i="9"/>
  <c r="AX25" i="9" s="1"/>
  <c r="AN94" i="9"/>
  <c r="AH99" i="9"/>
  <c r="AM103" i="9"/>
  <c r="AK104" i="9"/>
  <c r="AN106" i="9"/>
  <c r="AG106" i="9"/>
  <c r="AG107" i="9"/>
  <c r="AN108" i="9"/>
  <c r="AY28" i="9" s="1"/>
  <c r="AM109" i="9"/>
  <c r="AX29" i="9" s="1"/>
  <c r="AO113" i="9"/>
  <c r="AZ30" i="9" s="1"/>
  <c r="AG113" i="9"/>
  <c r="AR30" i="9" s="1"/>
  <c r="AR79" i="9" s="1"/>
  <c r="AS79" i="9" s="1"/>
  <c r="AL114" i="9"/>
  <c r="AN118" i="9"/>
  <c r="AN119" i="9"/>
  <c r="AM120" i="9"/>
  <c r="AF122" i="9"/>
  <c r="AH126" i="9"/>
  <c r="AH127" i="9"/>
  <c r="AS32" i="9" s="1"/>
  <c r="AI132" i="9"/>
  <c r="AL136" i="9"/>
  <c r="Y138" i="9"/>
  <c r="AF138" i="9"/>
  <c r="AG140" i="9"/>
  <c r="AJ141" i="9"/>
  <c r="AG143" i="9"/>
  <c r="S138" i="9"/>
  <c r="AH144" i="9"/>
  <c r="AS35" i="9" s="1"/>
  <c r="AL174" i="9"/>
  <c r="AW44" i="9" s="1"/>
  <c r="L4" i="9"/>
  <c r="L202" i="9" s="1"/>
  <c r="L201" i="9" s="1"/>
  <c r="AM7" i="9"/>
  <c r="AJ8" i="9"/>
  <c r="AG9" i="9"/>
  <c r="AN12" i="9"/>
  <c r="AK13" i="9"/>
  <c r="AV7" i="9" s="1"/>
  <c r="AH14" i="9"/>
  <c r="AO17" i="9"/>
  <c r="AL18" i="9"/>
  <c r="AI19" i="9"/>
  <c r="AM23" i="9"/>
  <c r="AJ24" i="9"/>
  <c r="AG25" i="9"/>
  <c r="AN28" i="9"/>
  <c r="AK29" i="9"/>
  <c r="AH30" i="9"/>
  <c r="AS12" i="9" s="1"/>
  <c r="AO33" i="9"/>
  <c r="AL34" i="9"/>
  <c r="AI35" i="9"/>
  <c r="AM39" i="9"/>
  <c r="AJ40" i="9"/>
  <c r="AG41" i="9"/>
  <c r="AN44" i="9"/>
  <c r="AK45" i="9"/>
  <c r="AH46" i="9"/>
  <c r="AS14" i="9" s="1"/>
  <c r="AO49" i="9"/>
  <c r="AL50" i="9"/>
  <c r="AH51" i="9"/>
  <c r="AO64" i="9"/>
  <c r="AZ17" i="9" s="1"/>
  <c r="AH65" i="9"/>
  <c r="AE67" i="9"/>
  <c r="AN67" i="9"/>
  <c r="AJ71" i="9"/>
  <c r="AM75" i="9"/>
  <c r="AI76" i="9"/>
  <c r="AO78" i="9"/>
  <c r="AO83" i="9"/>
  <c r="AO81" i="9" s="1"/>
  <c r="AZ20" i="9" s="1"/>
  <c r="AZ118" i="9" s="1"/>
  <c r="AG86" i="9"/>
  <c r="AR24" i="9" s="1"/>
  <c r="AR73" i="9" s="1"/>
  <c r="AK87" i="9"/>
  <c r="AM88" i="9"/>
  <c r="AO94" i="9"/>
  <c r="AI99" i="9"/>
  <c r="AM100" i="9"/>
  <c r="AN103" i="9"/>
  <c r="AL104" i="9"/>
  <c r="AH106" i="9"/>
  <c r="AH109" i="9"/>
  <c r="AS29" i="9" s="1"/>
  <c r="AL111" i="9"/>
  <c r="AL130" i="9"/>
  <c r="AJ133" i="9"/>
  <c r="L138" i="9"/>
  <c r="AN139" i="9"/>
  <c r="AH165" i="9"/>
  <c r="AL167" i="9"/>
  <c r="AH172" i="9"/>
  <c r="M4" i="9"/>
  <c r="AD5" i="9"/>
  <c r="AD4" i="9" s="1"/>
  <c r="AN7" i="9"/>
  <c r="AN4" i="9" s="1"/>
  <c r="AK8" i="9"/>
  <c r="AH9" i="9"/>
  <c r="AH4" i="9" s="1"/>
  <c r="AO12" i="9"/>
  <c r="AL13" i="9"/>
  <c r="AW7" i="9" s="1"/>
  <c r="AI14" i="9"/>
  <c r="AM18" i="9"/>
  <c r="AJ19" i="9"/>
  <c r="AG20" i="9"/>
  <c r="AN23" i="9"/>
  <c r="AK24" i="9"/>
  <c r="AH25" i="9"/>
  <c r="AO28" i="9"/>
  <c r="AL29" i="9"/>
  <c r="AI30" i="9"/>
  <c r="AT12" i="9" s="1"/>
  <c r="AM34" i="9"/>
  <c r="AJ35" i="9"/>
  <c r="AG36" i="9"/>
  <c r="AN39" i="9"/>
  <c r="AK40" i="9"/>
  <c r="AH41" i="9"/>
  <c r="AO44" i="9"/>
  <c r="B200" i="9"/>
  <c r="T200" i="9"/>
  <c r="AI46" i="9"/>
  <c r="AT14" i="9" s="1"/>
  <c r="AM50" i="9"/>
  <c r="AI51" i="9"/>
  <c r="AJ54" i="9"/>
  <c r="AL60" i="9"/>
  <c r="AL58" i="9" s="1"/>
  <c r="AW15" i="9" s="1"/>
  <c r="AW110" i="9" s="1"/>
  <c r="AN62" i="9"/>
  <c r="AY16" i="9" s="1"/>
  <c r="AG63" i="9"/>
  <c r="AI65" i="9"/>
  <c r="AK66" i="9"/>
  <c r="AO67" i="9"/>
  <c r="AG70" i="9"/>
  <c r="AK71" i="9"/>
  <c r="AM72" i="9"/>
  <c r="AJ76" i="9"/>
  <c r="AL77" i="9"/>
  <c r="AM82" i="9"/>
  <c r="AH86" i="9"/>
  <c r="AS24" i="9" s="1"/>
  <c r="AL87" i="9"/>
  <c r="AN88" i="9"/>
  <c r="AG91" i="9"/>
  <c r="AR25" i="9" s="1"/>
  <c r="AR74" i="9" s="1"/>
  <c r="AS74" i="9" s="1"/>
  <c r="AT74" i="9" s="1"/>
  <c r="AU74" i="9" s="1"/>
  <c r="AV74" i="9" s="1"/>
  <c r="AW74" i="9" s="1"/>
  <c r="T98" i="9"/>
  <c r="AJ99" i="9"/>
  <c r="AL101" i="9"/>
  <c r="AO103" i="9"/>
  <c r="AI106" i="9"/>
  <c r="AI109" i="9"/>
  <c r="AT29" i="9" s="1"/>
  <c r="AM110" i="9"/>
  <c r="AJ113" i="9"/>
  <c r="AU30" i="9" s="1"/>
  <c r="AE115" i="9"/>
  <c r="AO116" i="9"/>
  <c r="AN117" i="9"/>
  <c r="AG117" i="9"/>
  <c r="AF123" i="9"/>
  <c r="AJ127" i="9"/>
  <c r="AU32" i="9" s="1"/>
  <c r="AK128" i="9"/>
  <c r="AH135" i="9"/>
  <c r="AN136" i="9"/>
  <c r="P138" i="9"/>
  <c r="AO140" i="9"/>
  <c r="AO138" i="9" s="1"/>
  <c r="AZ33" i="9" s="1"/>
  <c r="AZ134" i="9" s="1"/>
  <c r="AJ144" i="9"/>
  <c r="AU35" i="9" s="1"/>
  <c r="AF146" i="9"/>
  <c r="G153" i="9"/>
  <c r="G200" i="9" s="1"/>
  <c r="AI154" i="9"/>
  <c r="Y153" i="9"/>
  <c r="AM154" i="9"/>
  <c r="AD158" i="9"/>
  <c r="B153" i="9"/>
  <c r="T153" i="9"/>
  <c r="AG159" i="9"/>
  <c r="AO161" i="9"/>
  <c r="AO175" i="9"/>
  <c r="AL8" i="9"/>
  <c r="AI9" i="9"/>
  <c r="AM13" i="9"/>
  <c r="AX7" i="9" s="1"/>
  <c r="AJ14" i="9"/>
  <c r="AG15" i="9"/>
  <c r="AR9" i="9" s="1"/>
  <c r="AR58" i="9" s="1"/>
  <c r="AS58" i="9" s="1"/>
  <c r="AT58" i="9" s="1"/>
  <c r="AU58" i="9" s="1"/>
  <c r="AV58" i="9" s="1"/>
  <c r="AW58" i="9" s="1"/>
  <c r="AX58" i="9" s="1"/>
  <c r="AN18" i="9"/>
  <c r="AK19" i="9"/>
  <c r="AH20" i="9"/>
  <c r="AO23" i="9"/>
  <c r="AL24" i="9"/>
  <c r="AI25" i="9"/>
  <c r="AM29" i="9"/>
  <c r="AJ30" i="9"/>
  <c r="AU12" i="9" s="1"/>
  <c r="AG31" i="9"/>
  <c r="AN34" i="9"/>
  <c r="AK35" i="9"/>
  <c r="AH36" i="9"/>
  <c r="AO39" i="9"/>
  <c r="AL40" i="9"/>
  <c r="AI41" i="9"/>
  <c r="AM45" i="9"/>
  <c r="AJ46" i="9"/>
  <c r="AU14" i="9" s="1"/>
  <c r="AG47" i="9"/>
  <c r="AN50" i="9"/>
  <c r="AJ51" i="9"/>
  <c r="AK54" i="9"/>
  <c r="AD59" i="9"/>
  <c r="AM60" i="9"/>
  <c r="AO62" i="9"/>
  <c r="AZ16" i="9" s="1"/>
  <c r="AH63" i="9"/>
  <c r="AJ65" i="9"/>
  <c r="AL71" i="9"/>
  <c r="AN72" i="9"/>
  <c r="AG75" i="9"/>
  <c r="AM77" i="9"/>
  <c r="AH78" i="9"/>
  <c r="AH91" i="9"/>
  <c r="AS25" i="9" s="1"/>
  <c r="U98" i="9"/>
  <c r="AK99" i="9"/>
  <c r="AG100" i="9"/>
  <c r="AE103" i="9"/>
  <c r="AN104" i="9"/>
  <c r="AG104" i="9"/>
  <c r="AH105" i="9"/>
  <c r="AS27" i="9" s="1"/>
  <c r="AS76" i="9" s="1"/>
  <c r="AT76" i="9" s="1"/>
  <c r="AN109" i="9"/>
  <c r="AY29" i="9" s="1"/>
  <c r="AN110" i="9"/>
  <c r="AG111" i="9"/>
  <c r="AK113" i="9"/>
  <c r="AV30" i="9" s="1"/>
  <c r="AF115" i="9"/>
  <c r="AI117" i="9"/>
  <c r="AI120" i="9"/>
  <c r="AM121" i="9"/>
  <c r="AX31" i="9" s="1"/>
  <c r="AI122" i="9"/>
  <c r="AM122" i="9"/>
  <c r="AK127" i="9"/>
  <c r="AV32" i="9" s="1"/>
  <c r="AJ130" i="9"/>
  <c r="AN130" i="9"/>
  <c r="AL133" i="9"/>
  <c r="AO134" i="9"/>
  <c r="AM134" i="9"/>
  <c r="AK145" i="9"/>
  <c r="AO168" i="9"/>
  <c r="AM8" i="9"/>
  <c r="AJ9" i="9"/>
  <c r="AG10" i="9"/>
  <c r="AN13" i="9"/>
  <c r="AY7" i="9" s="1"/>
  <c r="AK14" i="9"/>
  <c r="AH15" i="9"/>
  <c r="AS9" i="9" s="1"/>
  <c r="AO18" i="9"/>
  <c r="AL19" i="9"/>
  <c r="AI20" i="9"/>
  <c r="AM24" i="9"/>
  <c r="AJ25" i="9"/>
  <c r="AG26" i="9"/>
  <c r="AN29" i="9"/>
  <c r="AK30" i="9"/>
  <c r="AV12" i="9" s="1"/>
  <c r="AH31" i="9"/>
  <c r="AO34" i="9"/>
  <c r="AL35" i="9"/>
  <c r="AI36" i="9"/>
  <c r="AM40" i="9"/>
  <c r="AJ41" i="9"/>
  <c r="AG42" i="9"/>
  <c r="D200" i="9"/>
  <c r="V200" i="9"/>
  <c r="AN45" i="9"/>
  <c r="AK46" i="9"/>
  <c r="AV14" i="9" s="1"/>
  <c r="AH47" i="9"/>
  <c r="AO50" i="9"/>
  <c r="AK51" i="9"/>
  <c r="AG52" i="9"/>
  <c r="AR8" i="9" s="1"/>
  <c r="AR57" i="9" s="1"/>
  <c r="AL54" i="9"/>
  <c r="T58" i="9"/>
  <c r="AE59" i="9"/>
  <c r="AN60" i="9"/>
  <c r="AG61" i="9"/>
  <c r="AG58" i="9" s="1"/>
  <c r="AR15" i="9" s="1"/>
  <c r="AI63" i="9"/>
  <c r="AI58" i="9" s="1"/>
  <c r="AT15" i="9" s="1"/>
  <c r="AT110" i="9" s="1"/>
  <c r="AK65" i="9"/>
  <c r="AI70" i="9"/>
  <c r="AO72" i="9"/>
  <c r="AH75" i="9"/>
  <c r="AN77" i="9"/>
  <c r="AG80" i="9"/>
  <c r="AR19" i="9" s="1"/>
  <c r="AR68" i="9" s="1"/>
  <c r="S81" i="9"/>
  <c r="AH85" i="9"/>
  <c r="AS23" i="9" s="1"/>
  <c r="AJ86" i="9"/>
  <c r="AU24" i="9" s="1"/>
  <c r="AN87" i="9"/>
  <c r="AK89" i="9"/>
  <c r="AG90" i="9"/>
  <c r="AI91" i="9"/>
  <c r="AT25" i="9" s="1"/>
  <c r="AG92" i="9"/>
  <c r="AH94" i="9"/>
  <c r="V98" i="9"/>
  <c r="S98" i="9"/>
  <c r="AI112" i="9"/>
  <c r="AH124" i="9"/>
  <c r="AM128" i="9"/>
  <c r="AO131" i="9"/>
  <c r="AO137" i="9"/>
  <c r="AL155" i="9"/>
  <c r="AW37" i="9" s="1"/>
  <c r="AM160" i="9"/>
  <c r="AX38" i="9" s="1"/>
  <c r="K153" i="9"/>
  <c r="K200" i="9" s="1"/>
  <c r="AI162" i="9"/>
  <c r="AT39" i="9" s="1"/>
  <c r="AH163" i="9"/>
  <c r="AS40" i="9" s="1"/>
  <c r="AS89" i="9" s="1"/>
  <c r="AT89" i="9" s="1"/>
  <c r="AL163" i="9"/>
  <c r="AW40" i="9" s="1"/>
  <c r="W200" i="9"/>
  <c r="AL51" i="9"/>
  <c r="AH52" i="9"/>
  <c r="AS8" i="9" s="1"/>
  <c r="AM54" i="9"/>
  <c r="U58" i="9"/>
  <c r="U202" i="9" s="1"/>
  <c r="AO60" i="9"/>
  <c r="AH61" i="9"/>
  <c r="AJ63" i="9"/>
  <c r="AL65" i="9"/>
  <c r="AO66" i="9"/>
  <c r="AH69" i="9"/>
  <c r="AJ70" i="9"/>
  <c r="AN71" i="9"/>
  <c r="AK73" i="9"/>
  <c r="AG74" i="9"/>
  <c r="AR18" i="9" s="1"/>
  <c r="AR67" i="9" s="1"/>
  <c r="AS67" i="9" s="1"/>
  <c r="AI75" i="9"/>
  <c r="AM76" i="9"/>
  <c r="AH80" i="9"/>
  <c r="AS19" i="9" s="1"/>
  <c r="T81" i="9"/>
  <c r="AI85" i="9"/>
  <c r="AT23" i="9" s="1"/>
  <c r="AK86" i="9"/>
  <c r="AV24" i="9" s="1"/>
  <c r="AO87" i="9"/>
  <c r="AH90" i="9"/>
  <c r="AJ91" i="9"/>
  <c r="AU25" i="9" s="1"/>
  <c r="AH92" i="9"/>
  <c r="AD99" i="9"/>
  <c r="AD98" i="9" s="1"/>
  <c r="AM99" i="9"/>
  <c r="AI100" i="9"/>
  <c r="AH101" i="9"/>
  <c r="AG102" i="9"/>
  <c r="AJ104" i="9"/>
  <c r="AM106" i="9"/>
  <c r="AG108" i="9"/>
  <c r="AR28" i="9" s="1"/>
  <c r="AR77" i="9" s="1"/>
  <c r="AM111" i="9"/>
  <c r="AN113" i="9"/>
  <c r="AY30" i="9" s="1"/>
  <c r="AG114" i="9"/>
  <c r="AH115" i="9"/>
  <c r="AO121" i="9"/>
  <c r="AZ31" i="9" s="1"/>
  <c r="AH121" i="9"/>
  <c r="AS31" i="9" s="1"/>
  <c r="AI124" i="9"/>
  <c r="AI125" i="9"/>
  <c r="AG127" i="9"/>
  <c r="AR32" i="9" s="1"/>
  <c r="AR81" i="9" s="1"/>
  <c r="AS81" i="9" s="1"/>
  <c r="AT81" i="9" s="1"/>
  <c r="AN129" i="9"/>
  <c r="AH130" i="9"/>
  <c r="AH141" i="9"/>
  <c r="AG142" i="9"/>
  <c r="AI145" i="9"/>
  <c r="AM145" i="9"/>
  <c r="AO156" i="9"/>
  <c r="AK164" i="9"/>
  <c r="AV41" i="9" s="1"/>
  <c r="AK171" i="9"/>
  <c r="AO173" i="9"/>
  <c r="AZ43" i="9" s="1"/>
  <c r="AI69" i="9"/>
  <c r="AO71" i="9"/>
  <c r="AH74" i="9"/>
  <c r="AS18" i="9" s="1"/>
  <c r="AN76" i="9"/>
  <c r="B81" i="9"/>
  <c r="AN84" i="9"/>
  <c r="AY22" i="9" s="1"/>
  <c r="AJ85" i="9"/>
  <c r="AU23" i="9" s="1"/>
  <c r="AO102" i="9"/>
  <c r="AH103" i="9"/>
  <c r="AK105" i="9"/>
  <c r="AV27" i="9" s="1"/>
  <c r="AH108" i="9"/>
  <c r="AS28" i="9" s="1"/>
  <c r="AI113" i="9"/>
  <c r="AT30" i="9" s="1"/>
  <c r="AG120" i="9"/>
  <c r="AG122" i="9"/>
  <c r="AN126" i="9"/>
  <c r="AL126" i="9"/>
  <c r="AJ128" i="9"/>
  <c r="AM131" i="9"/>
  <c r="AK131" i="9"/>
  <c r="AO166" i="9"/>
  <c r="T4" i="9"/>
  <c r="AI5" i="9"/>
  <c r="AI4" i="9" s="1"/>
  <c r="AM9" i="9"/>
  <c r="AJ10" i="9"/>
  <c r="AG11" i="9"/>
  <c r="AR6" i="9" s="1"/>
  <c r="AR55" i="9" s="1"/>
  <c r="AS55" i="9" s="1"/>
  <c r="AT55" i="9" s="1"/>
  <c r="AU55" i="9" s="1"/>
  <c r="AV55" i="9" s="1"/>
  <c r="AW55" i="9" s="1"/>
  <c r="AX55" i="9" s="1"/>
  <c r="AY55" i="9" s="1"/>
  <c r="AZ55" i="9" s="1"/>
  <c r="AR225" i="9" s="1"/>
  <c r="AR282" i="9" s="1"/>
  <c r="AN14" i="9"/>
  <c r="AK15" i="9"/>
  <c r="AV9" i="9" s="1"/>
  <c r="AH16" i="9"/>
  <c r="AS10" i="9" s="1"/>
  <c r="AS59" i="9" s="1"/>
  <c r="AT59" i="9" s="1"/>
  <c r="AO19" i="9"/>
  <c r="AL20" i="9"/>
  <c r="AI21" i="9"/>
  <c r="AT11" i="9" s="1"/>
  <c r="AT60" i="9" s="1"/>
  <c r="AM25" i="9"/>
  <c r="AJ26" i="9"/>
  <c r="AG27" i="9"/>
  <c r="AN30" i="9"/>
  <c r="AY12" i="9" s="1"/>
  <c r="AK31" i="9"/>
  <c r="AH32" i="9"/>
  <c r="AO35" i="9"/>
  <c r="AL36" i="9"/>
  <c r="AI37" i="9"/>
  <c r="AM41" i="9"/>
  <c r="AJ42" i="9"/>
  <c r="AG43" i="9"/>
  <c r="Y200" i="9"/>
  <c r="AN46" i="9"/>
  <c r="AY14" i="9" s="1"/>
  <c r="AK47" i="9"/>
  <c r="AH48" i="9"/>
  <c r="AN51" i="9"/>
  <c r="AJ52" i="9"/>
  <c r="AU8" i="9" s="1"/>
  <c r="AO54" i="9"/>
  <c r="E58" i="9"/>
  <c r="W58" i="9"/>
  <c r="AH59" i="9"/>
  <c r="AJ61" i="9"/>
  <c r="AL63" i="9"/>
  <c r="AN65" i="9"/>
  <c r="AN68" i="9"/>
  <c r="AJ69" i="9"/>
  <c r="AL70" i="9"/>
  <c r="AI74" i="9"/>
  <c r="AT18" i="9" s="1"/>
  <c r="AK75" i="9"/>
  <c r="AF76" i="9"/>
  <c r="AF58" i="9" s="1"/>
  <c r="AO76" i="9"/>
  <c r="AG79" i="9"/>
  <c r="AK80" i="9"/>
  <c r="AV19" i="9" s="1"/>
  <c r="V81" i="9"/>
  <c r="AG84" i="9"/>
  <c r="AR22" i="9" s="1"/>
  <c r="AR71" i="9" s="1"/>
  <c r="AS71" i="9" s="1"/>
  <c r="AT71" i="9" s="1"/>
  <c r="AU71" i="9" s="1"/>
  <c r="AK85" i="9"/>
  <c r="AV23" i="9" s="1"/>
  <c r="AM86" i="9"/>
  <c r="AX24" i="9" s="1"/>
  <c r="AJ90" i="9"/>
  <c r="AL91" i="9"/>
  <c r="AW25" i="9" s="1"/>
  <c r="AK92" i="9"/>
  <c r="AK94" i="9"/>
  <c r="Y98" i="9"/>
  <c r="AO99" i="9"/>
  <c r="AK101" i="9"/>
  <c r="AJ102" i="9"/>
  <c r="AO104" i="9"/>
  <c r="AN107" i="9"/>
  <c r="AI107" i="9"/>
  <c r="AD109" i="9"/>
  <c r="AF110" i="9"/>
  <c r="AO111" i="9"/>
  <c r="AL112" i="9"/>
  <c r="AO114" i="9"/>
  <c r="AI114" i="9"/>
  <c r="AK125" i="9"/>
  <c r="AO127" i="9"/>
  <c r="AZ32" i="9" s="1"/>
  <c r="AG136" i="9"/>
  <c r="AJ143" i="9"/>
  <c r="AH170" i="9"/>
  <c r="P98" i="9"/>
  <c r="AN27" i="10"/>
  <c r="AN34" i="10"/>
  <c r="AJ36" i="10"/>
  <c r="AH40" i="10"/>
  <c r="AH50" i="10"/>
  <c r="AH52" i="10"/>
  <c r="BC8" i="9" s="1"/>
  <c r="AJ68" i="10"/>
  <c r="AG80" i="10"/>
  <c r="BB19" i="9" s="1"/>
  <c r="BB68" i="9" s="1"/>
  <c r="AG92" i="10"/>
  <c r="AK94" i="10"/>
  <c r="AJ114" i="10"/>
  <c r="AN114" i="10"/>
  <c r="AJ118" i="10"/>
  <c r="AN118" i="10"/>
  <c r="AG120" i="10"/>
  <c r="H4" i="10"/>
  <c r="Z4" i="10"/>
  <c r="AL35" i="10"/>
  <c r="AH44" i="10"/>
  <c r="AH46" i="10"/>
  <c r="BC14" i="9" s="1"/>
  <c r="AJ53" i="10"/>
  <c r="G58" i="10"/>
  <c r="G202" i="10" s="1"/>
  <c r="AG68" i="10"/>
  <c r="AJ71" i="10"/>
  <c r="AN71" i="10"/>
  <c r="AN74" i="10"/>
  <c r="BI18" i="9" s="1"/>
  <c r="AH80" i="10"/>
  <c r="BC19" i="9" s="1"/>
  <c r="S81" i="10"/>
  <c r="AK82" i="10"/>
  <c r="I81" i="10"/>
  <c r="AA81" i="10"/>
  <c r="AO89" i="10"/>
  <c r="AH92" i="10"/>
  <c r="AN105" i="10"/>
  <c r="BI27" i="9" s="1"/>
  <c r="AK114" i="10"/>
  <c r="AG116" i="10"/>
  <c r="AK118" i="10"/>
  <c r="AO118" i="10"/>
  <c r="AO178" i="9"/>
  <c r="AO180" i="9"/>
  <c r="AZ47" i="9" s="1"/>
  <c r="AL181" i="9"/>
  <c r="AI182" i="9"/>
  <c r="AT48" i="9" s="1"/>
  <c r="AT97" i="9" s="1"/>
  <c r="AN185" i="9"/>
  <c r="AJ186" i="9"/>
  <c r="AM187" i="9"/>
  <c r="AJ188" i="9"/>
  <c r="AG189" i="9"/>
  <c r="AN192" i="9"/>
  <c r="AK193" i="9"/>
  <c r="AG194" i="9"/>
  <c r="AJ195" i="9"/>
  <c r="AU45" i="9" s="1"/>
  <c r="AG196" i="9"/>
  <c r="AN199" i="9"/>
  <c r="I4" i="10"/>
  <c r="AA4" i="10"/>
  <c r="AO5" i="10"/>
  <c r="AK6" i="10"/>
  <c r="BF5" i="9" s="1"/>
  <c r="AG7" i="10"/>
  <c r="AO9" i="10"/>
  <c r="AK10" i="10"/>
  <c r="AG11" i="10"/>
  <c r="BB6" i="9" s="1"/>
  <c r="BB55" i="9" s="1"/>
  <c r="AM14" i="10"/>
  <c r="AK15" i="10"/>
  <c r="BF9" i="9" s="1"/>
  <c r="AH16" i="10"/>
  <c r="BC10" i="9" s="1"/>
  <c r="BC59" i="9" s="1"/>
  <c r="BD59" i="9" s="1"/>
  <c r="AN19" i="10"/>
  <c r="AJ23" i="10"/>
  <c r="AO25" i="10"/>
  <c r="AK26" i="10"/>
  <c r="AH27" i="10"/>
  <c r="AG28" i="10"/>
  <c r="AH34" i="10"/>
  <c r="AH48" i="10"/>
  <c r="AG53" i="10"/>
  <c r="I58" i="10"/>
  <c r="R58" i="10"/>
  <c r="R202" i="10" s="1"/>
  <c r="R201" i="10" s="1"/>
  <c r="AO59" i="10"/>
  <c r="AO61" i="10"/>
  <c r="AH63" i="10"/>
  <c r="AH68" i="10"/>
  <c r="AK71" i="10"/>
  <c r="AO74" i="10"/>
  <c r="BJ18" i="9" s="1"/>
  <c r="AM75" i="10"/>
  <c r="T81" i="10"/>
  <c r="AJ87" i="10"/>
  <c r="AN87" i="10"/>
  <c r="AG102" i="10"/>
  <c r="AM104" i="10"/>
  <c r="AO105" i="10"/>
  <c r="BJ27" i="9" s="1"/>
  <c r="AJ107" i="10"/>
  <c r="AK109" i="10"/>
  <c r="BF29" i="9" s="1"/>
  <c r="AO110" i="10"/>
  <c r="AK186" i="9"/>
  <c r="AO192" i="9"/>
  <c r="AL193" i="9"/>
  <c r="AO199" i="9"/>
  <c r="J4" i="10"/>
  <c r="AL6" i="10"/>
  <c r="BG5" i="9" s="1"/>
  <c r="AH7" i="10"/>
  <c r="AL10" i="10"/>
  <c r="AH11" i="10"/>
  <c r="BC6" i="9" s="1"/>
  <c r="AM20" i="10"/>
  <c r="AN22" i="10"/>
  <c r="AO32" i="10"/>
  <c r="AM33" i="10"/>
  <c r="AN35" i="10"/>
  <c r="AG41" i="10"/>
  <c r="D200" i="10"/>
  <c r="AF45" i="10"/>
  <c r="AJ49" i="10"/>
  <c r="K58" i="10"/>
  <c r="AJ64" i="10"/>
  <c r="BE17" i="9" s="1"/>
  <c r="AL71" i="10"/>
  <c r="AK72" i="10"/>
  <c r="AI74" i="10"/>
  <c r="BD18" i="9" s="1"/>
  <c r="BD67" i="9" s="1"/>
  <c r="AO75" i="10"/>
  <c r="Y81" i="10"/>
  <c r="AF81" i="10"/>
  <c r="AK87" i="10"/>
  <c r="AM88" i="10"/>
  <c r="AN94" i="10"/>
  <c r="AM105" i="10"/>
  <c r="BH27" i="9" s="1"/>
  <c r="AG107" i="10"/>
  <c r="AN146" i="9"/>
  <c r="AG149" i="9"/>
  <c r="AK154" i="9"/>
  <c r="AN155" i="9"/>
  <c r="AY37" i="9" s="1"/>
  <c r="AO160" i="9"/>
  <c r="AZ38" i="9" s="1"/>
  <c r="AK161" i="9"/>
  <c r="AG162" i="9"/>
  <c r="AR39" i="9" s="1"/>
  <c r="AR88" i="9" s="1"/>
  <c r="AS88" i="9" s="1"/>
  <c r="AT88" i="9" s="1"/>
  <c r="AU88" i="9" s="1"/>
  <c r="AV88" i="9" s="1"/>
  <c r="AJ163" i="9"/>
  <c r="AU40" i="9" s="1"/>
  <c r="AK168" i="9"/>
  <c r="AH169" i="9"/>
  <c r="AS42" i="9" s="1"/>
  <c r="AS91" i="9" s="1"/>
  <c r="AT91" i="9" s="1"/>
  <c r="AG171" i="9"/>
  <c r="AN174" i="9"/>
  <c r="AY44" i="9" s="1"/>
  <c r="AK175" i="9"/>
  <c r="AH176" i="9"/>
  <c r="AN181" i="9"/>
  <c r="AK182" i="9"/>
  <c r="AV48" i="9" s="1"/>
  <c r="AH183" i="9"/>
  <c r="AL186" i="9"/>
  <c r="AO187" i="9"/>
  <c r="AL188" i="9"/>
  <c r="AI189" i="9"/>
  <c r="AM193" i="9"/>
  <c r="AI194" i="9"/>
  <c r="K4" i="10"/>
  <c r="AM6" i="10"/>
  <c r="BH5" i="9" s="1"/>
  <c r="AI7" i="10"/>
  <c r="AM10" i="10"/>
  <c r="AI11" i="10"/>
  <c r="BD6" i="9" s="1"/>
  <c r="AG12" i="10"/>
  <c r="AM15" i="10"/>
  <c r="BH9" i="9" s="1"/>
  <c r="AJ16" i="10"/>
  <c r="BE10" i="9" s="1"/>
  <c r="AN20" i="10"/>
  <c r="AK21" i="10"/>
  <c r="BF11" i="9" s="1"/>
  <c r="AG22" i="10"/>
  <c r="AJ24" i="10"/>
  <c r="AM26" i="10"/>
  <c r="AK27" i="10"/>
  <c r="AI28" i="10"/>
  <c r="AG29" i="10"/>
  <c r="AD33" i="10"/>
  <c r="AD4" i="10" s="1"/>
  <c r="AG35" i="10"/>
  <c r="AG36" i="10"/>
  <c r="AG37" i="10"/>
  <c r="AG45" i="10"/>
  <c r="W200" i="10"/>
  <c r="AG49" i="10"/>
  <c r="B58" i="10"/>
  <c r="B202" i="10" s="1"/>
  <c r="T58" i="10"/>
  <c r="AG64" i="10"/>
  <c r="BB17" i="9" s="1"/>
  <c r="BB66" i="9" s="1"/>
  <c r="AM72" i="10"/>
  <c r="AK74" i="10"/>
  <c r="BF18" i="9" s="1"/>
  <c r="AG79" i="10"/>
  <c r="L81" i="10"/>
  <c r="AN82" i="10"/>
  <c r="AI86" i="10"/>
  <c r="BD24" i="9" s="1"/>
  <c r="BD73" i="9" s="1"/>
  <c r="AL87" i="10"/>
  <c r="AD90" i="10"/>
  <c r="AG91" i="10"/>
  <c r="BB25" i="9" s="1"/>
  <c r="BB74" i="9" s="1"/>
  <c r="AM93" i="10"/>
  <c r="AO94" i="10"/>
  <c r="R98" i="10"/>
  <c r="AD100" i="10"/>
  <c r="B98" i="10"/>
  <c r="AI103" i="10"/>
  <c r="AO104" i="10"/>
  <c r="AI111" i="10"/>
  <c r="AK113" i="10"/>
  <c r="BF30" i="9" s="1"/>
  <c r="AI132" i="10"/>
  <c r="V138" i="9"/>
  <c r="Q153" i="9"/>
  <c r="AL161" i="9"/>
  <c r="AH162" i="9"/>
  <c r="AS39" i="9" s="1"/>
  <c r="AK163" i="9"/>
  <c r="AV40" i="9" s="1"/>
  <c r="AH164" i="9"/>
  <c r="AS41" i="9" s="1"/>
  <c r="AS90" i="9" s="1"/>
  <c r="AT90" i="9" s="1"/>
  <c r="AO167" i="9"/>
  <c r="AL168" i="9"/>
  <c r="AI169" i="9"/>
  <c r="AT42" i="9" s="1"/>
  <c r="AM188" i="9"/>
  <c r="AN193" i="9"/>
  <c r="AJ194" i="9"/>
  <c r="L4" i="10"/>
  <c r="AN6" i="10"/>
  <c r="BI5" i="9" s="1"/>
  <c r="AJ7" i="10"/>
  <c r="AN10" i="10"/>
  <c r="AG17" i="10"/>
  <c r="AH22" i="10"/>
  <c r="AK34" i="10"/>
  <c r="AH35" i="10"/>
  <c r="M58" i="10"/>
  <c r="AJ60" i="10"/>
  <c r="AL66" i="10"/>
  <c r="AG69" i="10"/>
  <c r="AG71" i="10"/>
  <c r="AM73" i="10"/>
  <c r="AM74" i="10"/>
  <c r="BH18" i="9" s="1"/>
  <c r="AO82" i="10"/>
  <c r="AJ84" i="10"/>
  <c r="BE22" i="9" s="1"/>
  <c r="AI87" i="10"/>
  <c r="AI93" i="10"/>
  <c r="AM94" i="10"/>
  <c r="S98" i="10"/>
  <c r="AJ102" i="10"/>
  <c r="AN102" i="10"/>
  <c r="AK103" i="10"/>
  <c r="AE106" i="10"/>
  <c r="AN109" i="10"/>
  <c r="BI29" i="9" s="1"/>
  <c r="AJ111" i="10"/>
  <c r="AO114" i="10"/>
  <c r="AI128" i="10"/>
  <c r="M4" i="10"/>
  <c r="AN23" i="10"/>
  <c r="AL28" i="10"/>
  <c r="AJ31" i="10"/>
  <c r="AK36" i="10"/>
  <c r="AI37" i="10"/>
  <c r="AJ39" i="10"/>
  <c r="AJ40" i="10"/>
  <c r="AL43" i="10"/>
  <c r="AJ52" i="10"/>
  <c r="BE8" i="9" s="1"/>
  <c r="AN52" i="10"/>
  <c r="BI8" i="9" s="1"/>
  <c r="P58" i="10"/>
  <c r="AG60" i="10"/>
  <c r="AJ67" i="10"/>
  <c r="AN67" i="10"/>
  <c r="AI69" i="10"/>
  <c r="AN70" i="10"/>
  <c r="AI71" i="10"/>
  <c r="AO72" i="10"/>
  <c r="AO73" i="10"/>
  <c r="AJ76" i="10"/>
  <c r="P81" i="10"/>
  <c r="AM82" i="10"/>
  <c r="AG84" i="10"/>
  <c r="BB22" i="9" s="1"/>
  <c r="BB71" i="9" s="1"/>
  <c r="BC71" i="9" s="1"/>
  <c r="BD71" i="9" s="1"/>
  <c r="AK86" i="10"/>
  <c r="BF24" i="9" s="1"/>
  <c r="AM87" i="10"/>
  <c r="AO93" i="10"/>
  <c r="C98" i="10"/>
  <c r="AK102" i="10"/>
  <c r="AO109" i="10"/>
  <c r="BJ29" i="9" s="1"/>
  <c r="AG111" i="10"/>
  <c r="AI120" i="10"/>
  <c r="AN121" i="10"/>
  <c r="BI31" i="9" s="1"/>
  <c r="AI124" i="10"/>
  <c r="AG125" i="9"/>
  <c r="F138" i="9"/>
  <c r="X138" i="9"/>
  <c r="S153" i="9"/>
  <c r="S200" i="9" s="1"/>
  <c r="AO188" i="9"/>
  <c r="AL189" i="9"/>
  <c r="AI190" i="9"/>
  <c r="P4" i="10"/>
  <c r="AM11" i="10"/>
  <c r="BH6" i="9" s="1"/>
  <c r="AJ12" i="10"/>
  <c r="AM16" i="10"/>
  <c r="BH10" i="9" s="1"/>
  <c r="AJ19" i="10"/>
  <c r="AO27" i="10"/>
  <c r="AM28" i="10"/>
  <c r="AN30" i="10"/>
  <c r="BI12" i="9" s="1"/>
  <c r="AK35" i="10"/>
  <c r="AJ37" i="10"/>
  <c r="AN38" i="10"/>
  <c r="BI13" i="9" s="1"/>
  <c r="AK40" i="10"/>
  <c r="AJ44" i="10"/>
  <c r="AK52" i="10"/>
  <c r="BF8" i="9" s="1"/>
  <c r="Q58" i="10"/>
  <c r="Q202" i="10" s="1"/>
  <c r="E58" i="10"/>
  <c r="W58" i="10"/>
  <c r="AL62" i="10"/>
  <c r="BG16" i="9" s="1"/>
  <c r="AK67" i="10"/>
  <c r="AI68" i="10"/>
  <c r="AO70" i="10"/>
  <c r="AM71" i="10"/>
  <c r="AD74" i="10"/>
  <c r="AG76" i="10"/>
  <c r="AJ79" i="10"/>
  <c r="AN79" i="10"/>
  <c r="AK80" i="10"/>
  <c r="BF19" i="9" s="1"/>
  <c r="AH84" i="10"/>
  <c r="BC22" i="9" s="1"/>
  <c r="AO87" i="10"/>
  <c r="AJ91" i="10"/>
  <c r="BE25" i="9" s="1"/>
  <c r="AN91" i="10"/>
  <c r="BI25" i="9" s="1"/>
  <c r="AK92" i="10"/>
  <c r="AI101" i="10"/>
  <c r="AG106" i="10"/>
  <c r="AI108" i="10"/>
  <c r="BD28" i="9" s="1"/>
  <c r="AM109" i="10"/>
  <c r="BH29" i="9" s="1"/>
  <c r="AN113" i="10"/>
  <c r="BI30" i="9" s="1"/>
  <c r="AI116" i="10"/>
  <c r="AN117" i="10"/>
  <c r="AJ119" i="10"/>
  <c r="AO121" i="10"/>
  <c r="BJ31" i="9" s="1"/>
  <c r="AE134" i="10"/>
  <c r="AI177" i="9"/>
  <c r="AH179" i="9"/>
  <c r="AS46" i="9" s="1"/>
  <c r="AS95" i="9" s="1"/>
  <c r="AT95" i="9" s="1"/>
  <c r="AO182" i="9"/>
  <c r="AZ48" i="9" s="1"/>
  <c r="AL183" i="9"/>
  <c r="AM189" i="9"/>
  <c r="AJ190" i="9"/>
  <c r="AG191" i="9"/>
  <c r="AM194" i="9"/>
  <c r="AM196" i="9"/>
  <c r="AJ197" i="9"/>
  <c r="AG198" i="9"/>
  <c r="AE5" i="10"/>
  <c r="AE4" i="10" s="1"/>
  <c r="AM7" i="10"/>
  <c r="AI8" i="10"/>
  <c r="AN11" i="10"/>
  <c r="BI6" i="9" s="1"/>
  <c r="AK12" i="10"/>
  <c r="AG13" i="10"/>
  <c r="BB7" i="9" s="1"/>
  <c r="BB56" i="9" s="1"/>
  <c r="AN16" i="10"/>
  <c r="BI10" i="9" s="1"/>
  <c r="AJ17" i="10"/>
  <c r="AN18" i="10"/>
  <c r="AF21" i="10"/>
  <c r="AO21" i="10"/>
  <c r="BJ11" i="9" s="1"/>
  <c r="AK22" i="10"/>
  <c r="AH23" i="10"/>
  <c r="AG24" i="10"/>
  <c r="AK29" i="10"/>
  <c r="AG30" i="10"/>
  <c r="BB12" i="9" s="1"/>
  <c r="BB61" i="9" s="1"/>
  <c r="BC61" i="9" s="1"/>
  <c r="AJ32" i="10"/>
  <c r="AO34" i="10"/>
  <c r="AM35" i="10"/>
  <c r="AM36" i="10"/>
  <c r="AK37" i="10"/>
  <c r="AG38" i="10"/>
  <c r="BB13" i="9" s="1"/>
  <c r="BB62" i="9" s="1"/>
  <c r="AL39" i="10"/>
  <c r="AJ43" i="10"/>
  <c r="AK44" i="10"/>
  <c r="AJ48" i="10"/>
  <c r="AN48" i="10"/>
  <c r="AH53" i="10"/>
  <c r="AG54" i="10"/>
  <c r="S58" i="10"/>
  <c r="AJ63" i="10"/>
  <c r="AN63" i="10"/>
  <c r="AL67" i="10"/>
  <c r="AK68" i="10"/>
  <c r="AK69" i="10"/>
  <c r="AI70" i="10"/>
  <c r="AO71" i="10"/>
  <c r="AH76" i="10"/>
  <c r="AK79" i="10"/>
  <c r="AM80" i="10"/>
  <c r="BH19" i="9" s="1"/>
  <c r="AE83" i="10"/>
  <c r="AK91" i="10"/>
  <c r="BF25" i="9" s="1"/>
  <c r="AM92" i="10"/>
  <c r="G98" i="10"/>
  <c r="D98" i="10"/>
  <c r="AF99" i="10"/>
  <c r="AJ99" i="10"/>
  <c r="V98" i="10"/>
  <c r="AI102" i="10"/>
  <c r="AG112" i="10"/>
  <c r="AO113" i="10"/>
  <c r="BJ30" i="9" s="1"/>
  <c r="AJ115" i="10"/>
  <c r="AO117" i="10"/>
  <c r="AG119" i="10"/>
  <c r="AK119" i="10"/>
  <c r="AE130" i="10"/>
  <c r="H138" i="9"/>
  <c r="Z138" i="9"/>
  <c r="AM144" i="9"/>
  <c r="AX35" i="9" s="1"/>
  <c r="AI148" i="9"/>
  <c r="AL149" i="9"/>
  <c r="C153" i="9"/>
  <c r="C200" i="9" s="1"/>
  <c r="U153" i="9"/>
  <c r="U200" i="9" s="1"/>
  <c r="AI157" i="9"/>
  <c r="AH159" i="9"/>
  <c r="AL162" i="9"/>
  <c r="AW39" i="9" s="1"/>
  <c r="AO163" i="9"/>
  <c r="AZ40" i="9" s="1"/>
  <c r="AL164" i="9"/>
  <c r="AW41" i="9" s="1"/>
  <c r="AI165" i="9"/>
  <c r="AM169" i="9"/>
  <c r="AX42" i="9" s="1"/>
  <c r="AI170" i="9"/>
  <c r="AL171" i="9"/>
  <c r="AI172" i="9"/>
  <c r="AM176" i="9"/>
  <c r="AJ177" i="9"/>
  <c r="AI179" i="9"/>
  <c r="AT46" i="9" s="1"/>
  <c r="AM183" i="9"/>
  <c r="AN189" i="9"/>
  <c r="AK190" i="9"/>
  <c r="AH191" i="9"/>
  <c r="AN194" i="9"/>
  <c r="AN196" i="9"/>
  <c r="AK197" i="9"/>
  <c r="AH198" i="9"/>
  <c r="AF5" i="10"/>
  <c r="AN7" i="10"/>
  <c r="AJ8" i="10"/>
  <c r="AO11" i="10"/>
  <c r="BJ6" i="9" s="1"/>
  <c r="AL12" i="10"/>
  <c r="AH13" i="10"/>
  <c r="BC7" i="9" s="1"/>
  <c r="AF16" i="10"/>
  <c r="AO16" i="10"/>
  <c r="BJ10" i="9" s="1"/>
  <c r="AK17" i="10"/>
  <c r="AG18" i="10"/>
  <c r="AL22" i="10"/>
  <c r="AI23" i="10"/>
  <c r="AO28" i="10"/>
  <c r="AH30" i="10"/>
  <c r="BC12" i="9" s="1"/>
  <c r="AO35" i="10"/>
  <c r="AN36" i="10"/>
  <c r="AL37" i="10"/>
  <c r="AH38" i="10"/>
  <c r="BC13" i="9" s="1"/>
  <c r="AH41" i="10"/>
  <c r="AE45" i="10"/>
  <c r="AK48" i="10"/>
  <c r="AI53" i="10"/>
  <c r="AI54" i="10"/>
  <c r="U58" i="10"/>
  <c r="AK63" i="10"/>
  <c r="AM68" i="10"/>
  <c r="AK70" i="10"/>
  <c r="AL79" i="10"/>
  <c r="AN86" i="10"/>
  <c r="BI24" i="9" s="1"/>
  <c r="AI90" i="10"/>
  <c r="AL91" i="10"/>
  <c r="BG25" i="9" s="1"/>
  <c r="H98" i="10"/>
  <c r="AG99" i="10"/>
  <c r="AK101" i="10"/>
  <c r="AM102" i="10"/>
  <c r="AI107" i="10"/>
  <c r="AO108" i="10"/>
  <c r="BJ28" i="9" s="1"/>
  <c r="AE110" i="10"/>
  <c r="AE98" i="10" s="1"/>
  <c r="AI112" i="10"/>
  <c r="AM113" i="10"/>
  <c r="BH30" i="9" s="1"/>
  <c r="AG115" i="10"/>
  <c r="AE126" i="10"/>
  <c r="AF98" i="10"/>
  <c r="AN176" i="9"/>
  <c r="AK177" i="9"/>
  <c r="AG178" i="9"/>
  <c r="AJ179" i="9"/>
  <c r="AU46" i="9" s="1"/>
  <c r="AG180" i="9"/>
  <c r="AR47" i="9" s="1"/>
  <c r="AR96" i="9" s="1"/>
  <c r="AN183" i="9"/>
  <c r="AO189" i="9"/>
  <c r="AL190" i="9"/>
  <c r="AI191" i="9"/>
  <c r="AO194" i="9"/>
  <c r="AO196" i="9"/>
  <c r="AL197" i="9"/>
  <c r="AI198" i="9"/>
  <c r="S4" i="10"/>
  <c r="AG5" i="10"/>
  <c r="AO7" i="10"/>
  <c r="AK8" i="10"/>
  <c r="AG9" i="10"/>
  <c r="AM12" i="10"/>
  <c r="AI13" i="10"/>
  <c r="BD7" i="9" s="1"/>
  <c r="AJ15" i="10"/>
  <c r="BE9" i="9" s="1"/>
  <c r="AL17" i="10"/>
  <c r="AH18" i="10"/>
  <c r="AJ20" i="10"/>
  <c r="AM22" i="10"/>
  <c r="AK23" i="10"/>
  <c r="AI24" i="10"/>
  <c r="AG25" i="10"/>
  <c r="AM29" i="10"/>
  <c r="AI30" i="10"/>
  <c r="BD12" i="9" s="1"/>
  <c r="AN31" i="10"/>
  <c r="AO36" i="10"/>
  <c r="AM37" i="10"/>
  <c r="AI38" i="10"/>
  <c r="BD13" i="9" s="1"/>
  <c r="AN39" i="10"/>
  <c r="AG40" i="10"/>
  <c r="AI41" i="10"/>
  <c r="AN42" i="10"/>
  <c r="AH45" i="10"/>
  <c r="AH49" i="10"/>
  <c r="AG50" i="10"/>
  <c r="AG52" i="10"/>
  <c r="BB8" i="9" s="1"/>
  <c r="BB57" i="9" s="1"/>
  <c r="BC57" i="9" s="1"/>
  <c r="AK53" i="10"/>
  <c r="X58" i="10"/>
  <c r="H58" i="10"/>
  <c r="AJ59" i="10"/>
  <c r="AN59" i="10"/>
  <c r="Z58" i="10"/>
  <c r="AH64" i="10"/>
  <c r="BC17" i="9" s="1"/>
  <c r="AG65" i="10"/>
  <c r="AG67" i="10"/>
  <c r="AM69" i="10"/>
  <c r="AM70" i="10"/>
  <c r="AI79" i="10"/>
  <c r="AD82" i="10"/>
  <c r="AG83" i="10"/>
  <c r="AG81" i="10" s="1"/>
  <c r="BB20" i="9" s="1"/>
  <c r="E81" i="10"/>
  <c r="W81" i="10"/>
  <c r="AM85" i="10"/>
  <c r="BH23" i="9" s="1"/>
  <c r="AG85" i="10"/>
  <c r="BB23" i="9" s="1"/>
  <c r="BB72" i="9" s="1"/>
  <c r="AO86" i="10"/>
  <c r="BJ24" i="9" s="1"/>
  <c r="AJ88" i="10"/>
  <c r="AI91" i="10"/>
  <c r="BD25" i="9" s="1"/>
  <c r="I98" i="10"/>
  <c r="F98" i="10"/>
  <c r="AH99" i="10"/>
  <c r="X98" i="10"/>
  <c r="AO102" i="10"/>
  <c r="AJ106" i="10"/>
  <c r="AN106" i="10"/>
  <c r="AK107" i="10"/>
  <c r="AE122" i="10"/>
  <c r="AE153" i="10"/>
  <c r="AM141" i="9"/>
  <c r="AI142" i="9"/>
  <c r="AL143" i="9"/>
  <c r="AO144" i="9"/>
  <c r="AZ35" i="9" s="1"/>
  <c r="AH147" i="9"/>
  <c r="AK148" i="9"/>
  <c r="AN149" i="9"/>
  <c r="E153" i="9"/>
  <c r="E200" i="9" s="1"/>
  <c r="W153" i="9"/>
  <c r="AH156" i="9"/>
  <c r="AK157" i="9"/>
  <c r="AG158" i="9"/>
  <c r="AJ159" i="9"/>
  <c r="AN162" i="9"/>
  <c r="AY39" i="9" s="1"/>
  <c r="AN164" i="9"/>
  <c r="AY41" i="9" s="1"/>
  <c r="AK165" i="9"/>
  <c r="AH166" i="9"/>
  <c r="AO169" i="9"/>
  <c r="AZ42" i="9" s="1"/>
  <c r="AK170" i="9"/>
  <c r="AN171" i="9"/>
  <c r="AK172" i="9"/>
  <c r="AH173" i="9"/>
  <c r="AS43" i="9" s="1"/>
  <c r="AS92" i="9" s="1"/>
  <c r="AT92" i="9" s="1"/>
  <c r="AO176" i="9"/>
  <c r="AL177" i="9"/>
  <c r="AH178" i="9"/>
  <c r="AK179" i="9"/>
  <c r="AV46" i="9" s="1"/>
  <c r="AH180" i="9"/>
  <c r="AS47" i="9" s="1"/>
  <c r="AO183" i="9"/>
  <c r="AG185" i="9"/>
  <c r="AM197" i="9"/>
  <c r="AJ198" i="9"/>
  <c r="AG199" i="9"/>
  <c r="T4" i="10"/>
  <c r="AH5" i="10"/>
  <c r="AL8" i="10"/>
  <c r="AH9" i="10"/>
  <c r="AN12" i="10"/>
  <c r="AJ13" i="10"/>
  <c r="BE7" i="9" s="1"/>
  <c r="AN14" i="10"/>
  <c r="AM17" i="10"/>
  <c r="AI18" i="10"/>
  <c r="AO22" i="10"/>
  <c r="AL23" i="10"/>
  <c r="AK24" i="10"/>
  <c r="AH25" i="10"/>
  <c r="AG31" i="10"/>
  <c r="AD37" i="10"/>
  <c r="AO39" i="10"/>
  <c r="AG39" i="10"/>
  <c r="AI40" i="10"/>
  <c r="AJ41" i="10"/>
  <c r="AG42" i="10"/>
  <c r="AI45" i="10"/>
  <c r="AN46" i="10"/>
  <c r="BI14" i="9" s="1"/>
  <c r="AI49" i="10"/>
  <c r="AI50" i="10"/>
  <c r="AN51" i="10"/>
  <c r="AG51" i="10"/>
  <c r="AI52" i="10"/>
  <c r="BD8" i="9" s="1"/>
  <c r="AK54" i="10"/>
  <c r="Y58" i="10"/>
  <c r="Y202" i="10" s="1"/>
  <c r="AK59" i="10"/>
  <c r="AI64" i="10"/>
  <c r="BD17" i="9" s="1"/>
  <c r="AI65" i="10"/>
  <c r="AN66" i="10"/>
  <c r="AG66" i="10"/>
  <c r="AI67" i="10"/>
  <c r="AO68" i="10"/>
  <c r="AJ72" i="10"/>
  <c r="AG77" i="10"/>
  <c r="AM79" i="10"/>
  <c r="B81" i="10"/>
  <c r="C81" i="10"/>
  <c r="C202" i="10" s="1"/>
  <c r="C201" i="10" s="1"/>
  <c r="U81" i="10"/>
  <c r="AE84" i="10"/>
  <c r="AI85" i="10"/>
  <c r="BD23" i="9" s="1"/>
  <c r="AG88" i="10"/>
  <c r="AK90" i="10"/>
  <c r="AM91" i="10"/>
  <c r="BH25" i="9" s="1"/>
  <c r="AK106" i="10"/>
  <c r="AG110" i="10"/>
  <c r="AO112" i="10"/>
  <c r="AN128" i="9"/>
  <c r="AG131" i="9"/>
  <c r="AJ132" i="9"/>
  <c r="AM133" i="9"/>
  <c r="AI134" i="9"/>
  <c r="AL135" i="9"/>
  <c r="AO136" i="9"/>
  <c r="K138" i="9"/>
  <c r="AH139" i="9"/>
  <c r="AK140" i="9"/>
  <c r="AN141" i="9"/>
  <c r="AJ142" i="9"/>
  <c r="AM143" i="9"/>
  <c r="AI147" i="9"/>
  <c r="AL148" i="9"/>
  <c r="AO149" i="9"/>
  <c r="F153" i="9"/>
  <c r="F202" i="9" s="1"/>
  <c r="X153" i="9"/>
  <c r="X200" i="9" s="1"/>
  <c r="AI156" i="9"/>
  <c r="AL157" i="9"/>
  <c r="AH158" i="9"/>
  <c r="AK159" i="9"/>
  <c r="AG160" i="9"/>
  <c r="AR38" i="9" s="1"/>
  <c r="AR87" i="9" s="1"/>
  <c r="AO162" i="9"/>
  <c r="AZ39" i="9" s="1"/>
  <c r="AO164" i="9"/>
  <c r="AZ41" i="9" s="1"/>
  <c r="AL165" i="9"/>
  <c r="AI166" i="9"/>
  <c r="AL170" i="9"/>
  <c r="AO171" i="9"/>
  <c r="AL172" i="9"/>
  <c r="AI173" i="9"/>
  <c r="AT43" i="9" s="1"/>
  <c r="AM177" i="9"/>
  <c r="AI178" i="9"/>
  <c r="AL179" i="9"/>
  <c r="AW46" i="9" s="1"/>
  <c r="AI180" i="9"/>
  <c r="AT47" i="9" s="1"/>
  <c r="AH185" i="9"/>
  <c r="AG187" i="9"/>
  <c r="AN190" i="9"/>
  <c r="AK191" i="9"/>
  <c r="AH192" i="9"/>
  <c r="AN197" i="9"/>
  <c r="AK198" i="9"/>
  <c r="AH199" i="9"/>
  <c r="U4" i="10"/>
  <c r="AI5" i="10"/>
  <c r="AI4" i="10" s="1"/>
  <c r="AM8" i="10"/>
  <c r="AI9" i="10"/>
  <c r="AO12" i="10"/>
  <c r="AK13" i="10"/>
  <c r="BF7" i="9" s="1"/>
  <c r="AG14" i="10"/>
  <c r="AN17" i="10"/>
  <c r="AJ18" i="10"/>
  <c r="AG19" i="10"/>
  <c r="AM23" i="10"/>
  <c r="AL24" i="10"/>
  <c r="AI25" i="10"/>
  <c r="AJ27" i="10"/>
  <c r="AO29" i="10"/>
  <c r="AK30" i="10"/>
  <c r="BF12" i="9" s="1"/>
  <c r="AH31" i="10"/>
  <c r="AG32" i="10"/>
  <c r="AO37" i="10"/>
  <c r="AK38" i="10"/>
  <c r="BF13" i="9" s="1"/>
  <c r="AK41" i="10"/>
  <c r="AI42" i="10"/>
  <c r="AN43" i="10"/>
  <c r="AG43" i="10"/>
  <c r="AI44" i="10"/>
  <c r="AJ45" i="10"/>
  <c r="AG46" i="10"/>
  <c r="BB14" i="9" s="1"/>
  <c r="BB63" i="9" s="1"/>
  <c r="BC63" i="9" s="1"/>
  <c r="BD63" i="9" s="1"/>
  <c r="AG48" i="10"/>
  <c r="AO51" i="10"/>
  <c r="AH51" i="10"/>
  <c r="AL54" i="10"/>
  <c r="AA58" i="10"/>
  <c r="J58" i="10"/>
  <c r="AD58" i="10"/>
  <c r="AG61" i="10"/>
  <c r="AG63" i="10"/>
  <c r="AO66" i="10"/>
  <c r="AG72" i="10"/>
  <c r="AJ75" i="10"/>
  <c r="AN75" i="10"/>
  <c r="AN78" i="10"/>
  <c r="AG78" i="10"/>
  <c r="AO85" i="10"/>
  <c r="BJ23" i="9" s="1"/>
  <c r="AH88" i="10"/>
  <c r="Q98" i="10"/>
  <c r="AN101" i="10"/>
  <c r="AI105" i="10"/>
  <c r="BD27" i="9" s="1"/>
  <c r="BD76" i="9" s="1"/>
  <c r="AK111" i="10"/>
  <c r="AM131" i="10"/>
  <c r="AM135" i="10"/>
  <c r="AE138" i="10"/>
  <c r="AL117" i="9"/>
  <c r="AH118" i="9"/>
  <c r="AK119" i="9"/>
  <c r="AN120" i="9"/>
  <c r="AG123" i="9"/>
  <c r="AJ124" i="9"/>
  <c r="AM125" i="9"/>
  <c r="AI126" i="9"/>
  <c r="AL127" i="9"/>
  <c r="AW32" i="9" s="1"/>
  <c r="AO128" i="9"/>
  <c r="AH131" i="9"/>
  <c r="AK132" i="9"/>
  <c r="AN133" i="9"/>
  <c r="AJ134" i="9"/>
  <c r="AM135" i="9"/>
  <c r="AI139" i="9"/>
  <c r="AL140" i="9"/>
  <c r="AO141" i="9"/>
  <c r="AK142" i="9"/>
  <c r="AN143" i="9"/>
  <c r="AG146" i="9"/>
  <c r="AJ147" i="9"/>
  <c r="AM148" i="9"/>
  <c r="AG155" i="9"/>
  <c r="AR37" i="9" s="1"/>
  <c r="AR86" i="9" s="1"/>
  <c r="AJ156" i="9"/>
  <c r="AM157" i="9"/>
  <c r="AI158" i="9"/>
  <c r="AL159" i="9"/>
  <c r="AH160" i="9"/>
  <c r="AS38" i="9" s="1"/>
  <c r="AM165" i="9"/>
  <c r="AJ166" i="9"/>
  <c r="AG167" i="9"/>
  <c r="AM170" i="9"/>
  <c r="AM172" i="9"/>
  <c r="AJ173" i="9"/>
  <c r="AU43" i="9" s="1"/>
  <c r="AG174" i="9"/>
  <c r="AR44" i="9" s="1"/>
  <c r="AR93" i="9" s="1"/>
  <c r="AS93" i="9" s="1"/>
  <c r="AT93" i="9" s="1"/>
  <c r="AU93" i="9" s="1"/>
  <c r="AV93" i="9" s="1"/>
  <c r="AW93" i="9" s="1"/>
  <c r="AX93" i="9" s="1"/>
  <c r="AY93" i="9" s="1"/>
  <c r="AZ93" i="9" s="1"/>
  <c r="AR263" i="9" s="1"/>
  <c r="AR312" i="9" s="1"/>
  <c r="AN177" i="9"/>
  <c r="AJ178" i="9"/>
  <c r="AM179" i="9"/>
  <c r="AX46" i="9" s="1"/>
  <c r="AJ180" i="9"/>
  <c r="AU47" i="9" s="1"/>
  <c r="AG181" i="9"/>
  <c r="AI185" i="9"/>
  <c r="AH187" i="9"/>
  <c r="AO190" i="9"/>
  <c r="AL191" i="9"/>
  <c r="AI192" i="9"/>
  <c r="AO197" i="9"/>
  <c r="AL198" i="9"/>
  <c r="AI199" i="9"/>
  <c r="V4" i="10"/>
  <c r="AJ5" i="10"/>
  <c r="AN8" i="10"/>
  <c r="AJ9" i="10"/>
  <c r="AJ11" i="10"/>
  <c r="BE6" i="9" s="1"/>
  <c r="AL13" i="10"/>
  <c r="BG7" i="9" s="1"/>
  <c r="AH14" i="10"/>
  <c r="AO17" i="10"/>
  <c r="AK18" i="10"/>
  <c r="AH19" i="10"/>
  <c r="AN26" i="10"/>
  <c r="AL30" i="10"/>
  <c r="BG12" i="9" s="1"/>
  <c r="AI31" i="10"/>
  <c r="AI39" i="10"/>
  <c r="AO43" i="10"/>
  <c r="P200" i="10"/>
  <c r="AD45" i="10"/>
  <c r="AN47" i="10"/>
  <c r="AN62" i="10"/>
  <c r="BI16" i="9" s="1"/>
  <c r="AH72" i="10"/>
  <c r="AK75" i="10"/>
  <c r="AI76" i="10"/>
  <c r="AO78" i="10"/>
  <c r="K81" i="10"/>
  <c r="AJ83" i="10"/>
  <c r="AN83" i="10"/>
  <c r="AK84" i="10"/>
  <c r="BF22" i="9" s="1"/>
  <c r="AE87" i="10"/>
  <c r="AE81" i="10" s="1"/>
  <c r="U98" i="10"/>
  <c r="AM100" i="10"/>
  <c r="AG100" i="10"/>
  <c r="AO101" i="10"/>
  <c r="AJ103" i="10"/>
  <c r="AM110" i="10"/>
  <c r="AG114" i="10"/>
  <c r="AM127" i="10"/>
  <c r="BH32" i="9" s="1"/>
  <c r="AL109" i="9"/>
  <c r="AW29" i="9" s="1"/>
  <c r="AH110" i="9"/>
  <c r="AK111" i="9"/>
  <c r="AN112" i="9"/>
  <c r="AG115" i="9"/>
  <c r="AJ116" i="9"/>
  <c r="AM117" i="9"/>
  <c r="AI118" i="9"/>
  <c r="AL119" i="9"/>
  <c r="AO120" i="9"/>
  <c r="AH123" i="9"/>
  <c r="AK124" i="9"/>
  <c r="AN125" i="9"/>
  <c r="AJ126" i="9"/>
  <c r="AM127" i="9"/>
  <c r="AX32" i="9" s="1"/>
  <c r="AI131" i="9"/>
  <c r="AL132" i="9"/>
  <c r="AO133" i="9"/>
  <c r="AK134" i="9"/>
  <c r="AN135" i="9"/>
  <c r="M138" i="9"/>
  <c r="AJ139" i="9"/>
  <c r="AM140" i="9"/>
  <c r="AM138" i="9" s="1"/>
  <c r="AX33" i="9" s="1"/>
  <c r="AX134" i="9" s="1"/>
  <c r="AL142" i="9"/>
  <c r="AO143" i="9"/>
  <c r="AH146" i="9"/>
  <c r="AK147" i="9"/>
  <c r="AN148" i="9"/>
  <c r="H153" i="9"/>
  <c r="H200" i="9" s="1"/>
  <c r="Z153" i="9"/>
  <c r="Z200" i="9" s="1"/>
  <c r="AH155" i="9"/>
  <c r="AS37" i="9" s="1"/>
  <c r="AK156" i="9"/>
  <c r="AN157" i="9"/>
  <c r="AJ158" i="9"/>
  <c r="AM159" i="9"/>
  <c r="AI160" i="9"/>
  <c r="AT38" i="9" s="1"/>
  <c r="AN165" i="9"/>
  <c r="AK166" i="9"/>
  <c r="AH167" i="9"/>
  <c r="AN170" i="9"/>
  <c r="AN172" i="9"/>
  <c r="AK173" i="9"/>
  <c r="AV43" i="9" s="1"/>
  <c r="AH174" i="9"/>
  <c r="AS44" i="9" s="1"/>
  <c r="AO177" i="9"/>
  <c r="AK178" i="9"/>
  <c r="AN179" i="9"/>
  <c r="AY46" i="9" s="1"/>
  <c r="AK180" i="9"/>
  <c r="AV47" i="9" s="1"/>
  <c r="AH181" i="9"/>
  <c r="AJ185" i="9"/>
  <c r="AI187" i="9"/>
  <c r="AM191" i="9"/>
  <c r="AJ192" i="9"/>
  <c r="AG193" i="9"/>
  <c r="AM198" i="9"/>
  <c r="AJ199" i="9"/>
  <c r="E4" i="10"/>
  <c r="W4" i="10"/>
  <c r="AK5" i="10"/>
  <c r="AG6" i="10"/>
  <c r="BB5" i="9" s="1"/>
  <c r="BB54" i="9" s="1"/>
  <c r="BC54" i="9" s="1"/>
  <c r="BD54" i="9" s="1"/>
  <c r="AO8" i="10"/>
  <c r="AK9" i="10"/>
  <c r="AG10" i="10"/>
  <c r="AM13" i="10"/>
  <c r="BH7" i="9" s="1"/>
  <c r="AI14" i="10"/>
  <c r="AL18" i="10"/>
  <c r="AI19" i="10"/>
  <c r="AG20" i="10"/>
  <c r="AN24" i="10"/>
  <c r="AK25" i="10"/>
  <c r="AG26" i="10"/>
  <c r="AJ28" i="10"/>
  <c r="AM30" i="10"/>
  <c r="BH12" i="9" s="1"/>
  <c r="AK31" i="10"/>
  <c r="AI32" i="10"/>
  <c r="AH33" i="10"/>
  <c r="AH36" i="10"/>
  <c r="AM38" i="10"/>
  <c r="BH13" i="9" s="1"/>
  <c r="AK39" i="10"/>
  <c r="AN40" i="10"/>
  <c r="AK42" i="10"/>
  <c r="AI43" i="10"/>
  <c r="AM44" i="10"/>
  <c r="AM45" i="10"/>
  <c r="AO47" i="10"/>
  <c r="AH47" i="10"/>
  <c r="AL48" i="10"/>
  <c r="AL50" i="10"/>
  <c r="AK51" i="10"/>
  <c r="AO52" i="10"/>
  <c r="BJ8" i="9" s="1"/>
  <c r="AH54" i="10"/>
  <c r="AO54" i="10"/>
  <c r="AG59" i="10"/>
  <c r="AK60" i="10"/>
  <c r="AO62" i="10"/>
  <c r="BJ16" i="9" s="1"/>
  <c r="AH62" i="10"/>
  <c r="BC16" i="9" s="1"/>
  <c r="BC65" i="9" s="1"/>
  <c r="BD65" i="9" s="1"/>
  <c r="AL75" i="10"/>
  <c r="AK76" i="10"/>
  <c r="AI78" i="10"/>
  <c r="M81" i="10"/>
  <c r="AK83" i="10"/>
  <c r="AM84" i="10"/>
  <c r="BH22" i="9" s="1"/>
  <c r="AN90" i="10"/>
  <c r="AI94" i="10"/>
  <c r="W98" i="10"/>
  <c r="AI100" i="10"/>
  <c r="AG103" i="10"/>
  <c r="AK105" i="10"/>
  <c r="BF27" i="9" s="1"/>
  <c r="AM106" i="10"/>
  <c r="AJ110" i="10"/>
  <c r="AN110" i="10"/>
  <c r="AM119" i="10"/>
  <c r="AM123" i="10"/>
  <c r="AI123" i="9"/>
  <c r="AL124" i="9"/>
  <c r="AO125" i="9"/>
  <c r="AK126" i="9"/>
  <c r="AN127" i="9"/>
  <c r="AY32" i="9" s="1"/>
  <c r="AG130" i="9"/>
  <c r="AJ131" i="9"/>
  <c r="AM132" i="9"/>
  <c r="AL134" i="9"/>
  <c r="AO135" i="9"/>
  <c r="AK139" i="9"/>
  <c r="AN140" i="9"/>
  <c r="AM142" i="9"/>
  <c r="AI146" i="9"/>
  <c r="AL147" i="9"/>
  <c r="AO148" i="9"/>
  <c r="I153" i="9"/>
  <c r="I200" i="9" s="1"/>
  <c r="AA153" i="9"/>
  <c r="AA200" i="9" s="1"/>
  <c r="AI155" i="9"/>
  <c r="AT37" i="9" s="1"/>
  <c r="AL156" i="9"/>
  <c r="AO157" i="9"/>
  <c r="AK158" i="9"/>
  <c r="AN159" i="9"/>
  <c r="AJ160" i="9"/>
  <c r="AU38" i="9" s="1"/>
  <c r="AO165" i="9"/>
  <c r="AL166" i="9"/>
  <c r="AI167" i="9"/>
  <c r="AO170" i="9"/>
  <c r="AO172" i="9"/>
  <c r="AL173" i="9"/>
  <c r="AW43" i="9" s="1"/>
  <c r="AI174" i="9"/>
  <c r="AT44" i="9" s="1"/>
  <c r="AL178" i="9"/>
  <c r="AO179" i="9"/>
  <c r="AZ46" i="9" s="1"/>
  <c r="AL180" i="9"/>
  <c r="AW47" i="9" s="1"/>
  <c r="AI181" i="9"/>
  <c r="AK185" i="9"/>
  <c r="AG186" i="9"/>
  <c r="AJ187" i="9"/>
  <c r="AG188" i="9"/>
  <c r="AN191" i="9"/>
  <c r="AK192" i="9"/>
  <c r="AK153" i="9" s="1"/>
  <c r="AV36" i="9" s="1"/>
  <c r="AV142" i="9" s="1"/>
  <c r="AH193" i="9"/>
  <c r="AG195" i="9"/>
  <c r="AR45" i="9" s="1"/>
  <c r="AR94" i="9" s="1"/>
  <c r="AS94" i="9" s="1"/>
  <c r="AT94" i="9" s="1"/>
  <c r="AN198" i="9"/>
  <c r="AK199" i="9"/>
  <c r="F4" i="10"/>
  <c r="X4" i="10"/>
  <c r="AL5" i="10"/>
  <c r="AH6" i="10"/>
  <c r="BC5" i="9" s="1"/>
  <c r="AL9" i="10"/>
  <c r="AH10" i="10"/>
  <c r="AN13" i="10"/>
  <c r="BI7" i="9" s="1"/>
  <c r="AJ14" i="10"/>
  <c r="AG15" i="10"/>
  <c r="BB9" i="9" s="1"/>
  <c r="BB58" i="9" s="1"/>
  <c r="BC58" i="9" s="1"/>
  <c r="BD58" i="9" s="1"/>
  <c r="AM18" i="10"/>
  <c r="AO24" i="10"/>
  <c r="AH26" i="10"/>
  <c r="AK32" i="10"/>
  <c r="AI33" i="10"/>
  <c r="AJ35" i="10"/>
  <c r="AM39" i="10"/>
  <c r="AO40" i="10"/>
  <c r="AO41" i="10"/>
  <c r="AN44" i="10"/>
  <c r="R200" i="10"/>
  <c r="AM50" i="10"/>
  <c r="AM51" i="10"/>
  <c r="AI59" i="10"/>
  <c r="AK61" i="10"/>
  <c r="AM66" i="10"/>
  <c r="AM58" i="10" s="1"/>
  <c r="BH15" i="9" s="1"/>
  <c r="AX111" i="9" s="1"/>
  <c r="AJ80" i="10"/>
  <c r="BE19" i="9" s="1"/>
  <c r="AI82" i="10"/>
  <c r="AL83" i="10"/>
  <c r="J81" i="10"/>
  <c r="AG87" i="10"/>
  <c r="AM89" i="10"/>
  <c r="AO90" i="10"/>
  <c r="AJ92" i="10"/>
  <c r="K98" i="10"/>
  <c r="AO100" i="10"/>
  <c r="M98" i="10"/>
  <c r="AK110" i="10"/>
  <c r="AM115" i="10"/>
  <c r="D58" i="10"/>
  <c r="D202" i="10" s="1"/>
  <c r="D201" i="10" s="1"/>
  <c r="V58" i="10"/>
  <c r="H81" i="10"/>
  <c r="Z81" i="10"/>
  <c r="AJ122" i="10"/>
  <c r="AN125" i="10"/>
  <c r="AJ126" i="10"/>
  <c r="AN129" i="10"/>
  <c r="AJ130" i="10"/>
  <c r="AN133" i="10"/>
  <c r="AJ134" i="10"/>
  <c r="AN137" i="10"/>
  <c r="R138" i="10"/>
  <c r="AN141" i="10"/>
  <c r="AJ142" i="10"/>
  <c r="AG143" i="10"/>
  <c r="AO146" i="10"/>
  <c r="AL147" i="10"/>
  <c r="AI148" i="10"/>
  <c r="J153" i="10"/>
  <c r="AK158" i="10"/>
  <c r="AH159" i="10"/>
  <c r="AH162" i="10"/>
  <c r="BC39" i="9" s="1"/>
  <c r="BC88" i="9" s="1"/>
  <c r="BD88" i="9" s="1"/>
  <c r="AO163" i="10"/>
  <c r="BJ40" i="9" s="1"/>
  <c r="AL164" i="10"/>
  <c r="BG41" i="9" s="1"/>
  <c r="AI165" i="10"/>
  <c r="AM170" i="10"/>
  <c r="AG172" i="10"/>
  <c r="AO178" i="10"/>
  <c r="AL179" i="10"/>
  <c r="BG46" i="9" s="1"/>
  <c r="AI180" i="10"/>
  <c r="BD47" i="9" s="1"/>
  <c r="AH181" i="10"/>
  <c r="AG182" i="10"/>
  <c r="BB48" i="9" s="1"/>
  <c r="BB97" i="9" s="1"/>
  <c r="BC97" i="9" s="1"/>
  <c r="BD97" i="9" s="1"/>
  <c r="AO185" i="10"/>
  <c r="AM186" i="10"/>
  <c r="AN188" i="10"/>
  <c r="AG190" i="10"/>
  <c r="M4" i="11"/>
  <c r="AK6" i="11"/>
  <c r="BP5" i="9" s="1"/>
  <c r="AM9" i="11"/>
  <c r="AO10" i="11"/>
  <c r="AJ16" i="11"/>
  <c r="BO10" i="9" s="1"/>
  <c r="BO59" i="9" s="1"/>
  <c r="AH22" i="11"/>
  <c r="AL22" i="11"/>
  <c r="AG27" i="11"/>
  <c r="AM30" i="11"/>
  <c r="BR12" i="9" s="1"/>
  <c r="AO31" i="11"/>
  <c r="AE34" i="11"/>
  <c r="AE4" i="11" s="1"/>
  <c r="AK37" i="11"/>
  <c r="AI38" i="11"/>
  <c r="BN13" i="9" s="1"/>
  <c r="AE42" i="11"/>
  <c r="AK45" i="11"/>
  <c r="AI46" i="11"/>
  <c r="BN14" i="9" s="1"/>
  <c r="AJ51" i="11"/>
  <c r="AN51" i="11"/>
  <c r="AG52" i="11"/>
  <c r="BL8" i="9" s="1"/>
  <c r="BL57" i="9" s="1"/>
  <c r="BM57" i="9" s="1"/>
  <c r="AK62" i="11"/>
  <c r="BP16" i="9" s="1"/>
  <c r="AE65" i="11"/>
  <c r="AG68" i="11"/>
  <c r="AJ71" i="11"/>
  <c r="AO74" i="11"/>
  <c r="BT18" i="9" s="1"/>
  <c r="AG78" i="11"/>
  <c r="H81" i="11"/>
  <c r="AJ82" i="11"/>
  <c r="AN82" i="11"/>
  <c r="Z81" i="11"/>
  <c r="AJ90" i="11"/>
  <c r="AN90" i="11"/>
  <c r="AI91" i="11"/>
  <c r="BN25" i="9" s="1"/>
  <c r="BN74" i="9" s="1"/>
  <c r="AG108" i="11"/>
  <c r="BL28" i="9" s="1"/>
  <c r="BL77" i="9" s="1"/>
  <c r="AM113" i="11"/>
  <c r="BR30" i="9" s="1"/>
  <c r="AK119" i="11"/>
  <c r="AO119" i="11"/>
  <c r="AM129" i="11"/>
  <c r="AK135" i="11"/>
  <c r="AO135" i="11"/>
  <c r="AM141" i="11"/>
  <c r="AK147" i="11"/>
  <c r="AO147" i="11"/>
  <c r="AO169" i="11"/>
  <c r="BT42" i="9" s="1"/>
  <c r="AE58" i="12"/>
  <c r="X167" i="13"/>
  <c r="AF60" i="13"/>
  <c r="AK122" i="10"/>
  <c r="AG123" i="10"/>
  <c r="AO125" i="10"/>
  <c r="AK126" i="10"/>
  <c r="AG127" i="10"/>
  <c r="BB32" i="9" s="1"/>
  <c r="BB81" i="9" s="1"/>
  <c r="BC81" i="9" s="1"/>
  <c r="BD81" i="9" s="1"/>
  <c r="AO129" i="10"/>
  <c r="AK130" i="10"/>
  <c r="AG131" i="10"/>
  <c r="AO133" i="10"/>
  <c r="AK134" i="10"/>
  <c r="AG135" i="10"/>
  <c r="AO137" i="10"/>
  <c r="S138" i="10"/>
  <c r="AG139" i="10"/>
  <c r="AO141" i="10"/>
  <c r="AK142" i="10"/>
  <c r="AI143" i="10"/>
  <c r="AF146" i="10"/>
  <c r="AF138" i="10" s="1"/>
  <c r="AM147" i="10"/>
  <c r="AJ148" i="10"/>
  <c r="AG149" i="10"/>
  <c r="K153" i="10"/>
  <c r="K200" i="10" s="1"/>
  <c r="AO157" i="10"/>
  <c r="AL158" i="10"/>
  <c r="AI159" i="10"/>
  <c r="AF160" i="10"/>
  <c r="AM164" i="10"/>
  <c r="BH41" i="9" s="1"/>
  <c r="AJ165" i="10"/>
  <c r="AG166" i="10"/>
  <c r="AJ168" i="10"/>
  <c r="AN170" i="10"/>
  <c r="AK171" i="10"/>
  <c r="AH172" i="10"/>
  <c r="AG173" i="10"/>
  <c r="BB43" i="9" s="1"/>
  <c r="BB92" i="9" s="1"/>
  <c r="BC92" i="9" s="1"/>
  <c r="BD92" i="9" s="1"/>
  <c r="AF178" i="10"/>
  <c r="AD179" i="10"/>
  <c r="AM179" i="10"/>
  <c r="BH46" i="9" s="1"/>
  <c r="AK180" i="10"/>
  <c r="BF47" i="9" s="1"/>
  <c r="AI181" i="10"/>
  <c r="AI182" i="10"/>
  <c r="BD48" i="9" s="1"/>
  <c r="AD186" i="10"/>
  <c r="AN186" i="10"/>
  <c r="AJ187" i="10"/>
  <c r="AG188" i="10"/>
  <c r="AG189" i="10"/>
  <c r="AJ193" i="10"/>
  <c r="AF198" i="10"/>
  <c r="AF199" i="10"/>
  <c r="P4" i="11"/>
  <c r="AK5" i="11"/>
  <c r="AM6" i="11"/>
  <c r="BR5" i="9" s="1"/>
  <c r="AO7" i="11"/>
  <c r="AO8" i="11"/>
  <c r="AO9" i="11"/>
  <c r="AH11" i="11"/>
  <c r="BM6" i="9" s="1"/>
  <c r="BM55" i="9" s="1"/>
  <c r="BN55" i="9" s="1"/>
  <c r="AJ23" i="11"/>
  <c r="AN23" i="11"/>
  <c r="AI27" i="11"/>
  <c r="AI28" i="11"/>
  <c r="AK29" i="11"/>
  <c r="AO30" i="11"/>
  <c r="BT12" i="9" s="1"/>
  <c r="AL37" i="11"/>
  <c r="AN38" i="11"/>
  <c r="BS13" i="9" s="1"/>
  <c r="AK38" i="11"/>
  <c r="BP13" i="9" s="1"/>
  <c r="AM39" i="11"/>
  <c r="AN46" i="11"/>
  <c r="BS14" i="9" s="1"/>
  <c r="AK46" i="11"/>
  <c r="BP14" i="9" s="1"/>
  <c r="AM47" i="11"/>
  <c r="AG50" i="11"/>
  <c r="AM53" i="11"/>
  <c r="E58" i="11"/>
  <c r="D58" i="11"/>
  <c r="AF59" i="11"/>
  <c r="AJ59" i="11"/>
  <c r="V58" i="11"/>
  <c r="AJ66" i="11"/>
  <c r="AN66" i="11"/>
  <c r="AG76" i="11"/>
  <c r="AI80" i="11"/>
  <c r="BN19" i="9" s="1"/>
  <c r="AI83" i="11"/>
  <c r="AJ86" i="11"/>
  <c r="BO24" i="9" s="1"/>
  <c r="AN86" i="11"/>
  <c r="BS24" i="9" s="1"/>
  <c r="AI87" i="11"/>
  <c r="AO91" i="11"/>
  <c r="BT25" i="9" s="1"/>
  <c r="AG93" i="11"/>
  <c r="AK93" i="11"/>
  <c r="AI107" i="11"/>
  <c r="AM109" i="11"/>
  <c r="BR29" i="9" s="1"/>
  <c r="AI111" i="11"/>
  <c r="AO126" i="11"/>
  <c r="AI154" i="11"/>
  <c r="AG160" i="11"/>
  <c r="BL38" i="9" s="1"/>
  <c r="BL87" i="9" s="1"/>
  <c r="AI170" i="11"/>
  <c r="AG176" i="11"/>
  <c r="AO187" i="11"/>
  <c r="AF58" i="13"/>
  <c r="X165" i="13"/>
  <c r="T98" i="10"/>
  <c r="AL102" i="10"/>
  <c r="AH103" i="10"/>
  <c r="AL106" i="10"/>
  <c r="AH107" i="10"/>
  <c r="AL110" i="10"/>
  <c r="AH111" i="10"/>
  <c r="AL114" i="10"/>
  <c r="AH115" i="10"/>
  <c r="AL118" i="10"/>
  <c r="AH119" i="10"/>
  <c r="AL122" i="10"/>
  <c r="AH123" i="10"/>
  <c r="AL126" i="10"/>
  <c r="AH127" i="10"/>
  <c r="BC32" i="9" s="1"/>
  <c r="AL130" i="10"/>
  <c r="AH131" i="10"/>
  <c r="AL134" i="10"/>
  <c r="AH135" i="10"/>
  <c r="B138" i="10"/>
  <c r="T138" i="10"/>
  <c r="AH139" i="10"/>
  <c r="AM142" i="10"/>
  <c r="AJ143" i="10"/>
  <c r="AG144" i="10"/>
  <c r="BB35" i="9" s="1"/>
  <c r="BB84" i="9" s="1"/>
  <c r="BC84" i="9" s="1"/>
  <c r="AN147" i="10"/>
  <c r="AK148" i="10"/>
  <c r="M153" i="10"/>
  <c r="AF157" i="10"/>
  <c r="AM158" i="10"/>
  <c r="AG160" i="10"/>
  <c r="BB38" i="9" s="1"/>
  <c r="BB87" i="9" s="1"/>
  <c r="AL161" i="10"/>
  <c r="AN164" i="10"/>
  <c r="BI41" i="9" s="1"/>
  <c r="AK165" i="10"/>
  <c r="AI166" i="10"/>
  <c r="AO170" i="10"/>
  <c r="AL171" i="10"/>
  <c r="AI172" i="10"/>
  <c r="AG174" i="10"/>
  <c r="BB44" i="9" s="1"/>
  <c r="BB93" i="9" s="1"/>
  <c r="AJ176" i="10"/>
  <c r="AN183" i="10"/>
  <c r="AG183" i="10"/>
  <c r="AK187" i="10"/>
  <c r="AI188" i="10"/>
  <c r="AJ190" i="10"/>
  <c r="AG191" i="10"/>
  <c r="AL192" i="10"/>
  <c r="AO6" i="11"/>
  <c r="BT5" i="9" s="1"/>
  <c r="AJ12" i="11"/>
  <c r="AH18" i="11"/>
  <c r="AL18" i="11"/>
  <c r="AL25" i="11"/>
  <c r="AK27" i="11"/>
  <c r="AK28" i="11"/>
  <c r="AH31" i="11"/>
  <c r="AG34" i="11"/>
  <c r="AJ35" i="11"/>
  <c r="AN35" i="11"/>
  <c r="AG42" i="11"/>
  <c r="AJ43" i="11"/>
  <c r="AN43" i="11"/>
  <c r="AM46" i="11"/>
  <c r="BR14" i="9" s="1"/>
  <c r="AO47" i="11"/>
  <c r="AI52" i="11"/>
  <c r="BN8" i="9" s="1"/>
  <c r="AO53" i="11"/>
  <c r="AM62" i="11"/>
  <c r="BR16" i="9" s="1"/>
  <c r="AG65" i="11"/>
  <c r="AM68" i="11"/>
  <c r="AK72" i="11"/>
  <c r="AI73" i="11"/>
  <c r="AO78" i="11"/>
  <c r="AE82" i="11"/>
  <c r="AO83" i="11"/>
  <c r="AO87" i="11"/>
  <c r="AG89" i="11"/>
  <c r="AK89" i="11"/>
  <c r="AG117" i="11"/>
  <c r="AI127" i="11"/>
  <c r="BN32" i="9" s="1"/>
  <c r="AG133" i="11"/>
  <c r="C138" i="11"/>
  <c r="AE139" i="11"/>
  <c r="AI139" i="11"/>
  <c r="U138" i="11"/>
  <c r="AG145" i="11"/>
  <c r="AI161" i="11"/>
  <c r="AM161" i="11"/>
  <c r="AG167" i="11"/>
  <c r="AK167" i="11"/>
  <c r="AI177" i="11"/>
  <c r="AM177" i="11"/>
  <c r="AE81" i="12"/>
  <c r="AE138" i="12"/>
  <c r="AM114" i="10"/>
  <c r="AI115" i="10"/>
  <c r="AM118" i="10"/>
  <c r="AI119" i="10"/>
  <c r="AM122" i="10"/>
  <c r="AI123" i="10"/>
  <c r="AM126" i="10"/>
  <c r="AI127" i="10"/>
  <c r="BD32" i="9" s="1"/>
  <c r="AM130" i="10"/>
  <c r="AI131" i="10"/>
  <c r="C138" i="10"/>
  <c r="U138" i="10"/>
  <c r="AI139" i="10"/>
  <c r="AI149" i="10"/>
  <c r="AG154" i="10"/>
  <c r="AJ156" i="10"/>
  <c r="AH160" i="10"/>
  <c r="BC38" i="9" s="1"/>
  <c r="AM165" i="10"/>
  <c r="AN167" i="10"/>
  <c r="AI174" i="10"/>
  <c r="BD44" i="9" s="1"/>
  <c r="AH178" i="10"/>
  <c r="AK182" i="10"/>
  <c r="BF48" i="9" s="1"/>
  <c r="AK189" i="10"/>
  <c r="AK190" i="10"/>
  <c r="AH197" i="10"/>
  <c r="AL197" i="10"/>
  <c r="AH7" i="11"/>
  <c r="AJ19" i="11"/>
  <c r="AN19" i="11"/>
  <c r="AG24" i="11"/>
  <c r="AN26" i="11"/>
  <c r="AI26" i="11"/>
  <c r="AJ32" i="11"/>
  <c r="AH34" i="11"/>
  <c r="AL34" i="11"/>
  <c r="AH42" i="11"/>
  <c r="AL42" i="11"/>
  <c r="AM50" i="11"/>
  <c r="AG51" i="11"/>
  <c r="AO52" i="11"/>
  <c r="BT8" i="9" s="1"/>
  <c r="AK60" i="11"/>
  <c r="AM71" i="11"/>
  <c r="AN73" i="11"/>
  <c r="AK73" i="11"/>
  <c r="AE75" i="11"/>
  <c r="AG80" i="11"/>
  <c r="BL19" i="9" s="1"/>
  <c r="BL68" i="9" s="1"/>
  <c r="W81" i="11"/>
  <c r="K81" i="11"/>
  <c r="AG85" i="11"/>
  <c r="BL23" i="9" s="1"/>
  <c r="BL72" i="9" s="1"/>
  <c r="AK85" i="11"/>
  <c r="BP23" i="9" s="1"/>
  <c r="AI92" i="11"/>
  <c r="AI118" i="11"/>
  <c r="AG124" i="11"/>
  <c r="AK124" i="11"/>
  <c r="AI134" i="11"/>
  <c r="AM134" i="11"/>
  <c r="AI146" i="11"/>
  <c r="AM146" i="11"/>
  <c r="AK158" i="11"/>
  <c r="AO158" i="11"/>
  <c r="AM168" i="11"/>
  <c r="AK174" i="11"/>
  <c r="BP44" i="9" s="1"/>
  <c r="AO174" i="11"/>
  <c r="BT44" i="9" s="1"/>
  <c r="AG185" i="11"/>
  <c r="E98" i="11"/>
  <c r="AK185" i="11"/>
  <c r="W98" i="11"/>
  <c r="C98" i="11"/>
  <c r="AE4" i="12"/>
  <c r="D138" i="10"/>
  <c r="V138" i="10"/>
  <c r="AO142" i="10"/>
  <c r="AL143" i="10"/>
  <c r="AI144" i="10"/>
  <c r="BD35" i="9" s="1"/>
  <c r="AM148" i="10"/>
  <c r="AK149" i="10"/>
  <c r="Q153" i="10"/>
  <c r="Q200" i="10" s="1"/>
  <c r="AI154" i="10"/>
  <c r="AO158" i="10"/>
  <c r="AL159" i="10"/>
  <c r="AG161" i="10"/>
  <c r="AN165" i="10"/>
  <c r="AK166" i="10"/>
  <c r="AH167" i="10"/>
  <c r="AH170" i="10"/>
  <c r="AO171" i="10"/>
  <c r="AK173" i="10"/>
  <c r="BF43" i="9" s="1"/>
  <c r="AJ174" i="10"/>
  <c r="BE44" i="9" s="1"/>
  <c r="AN175" i="10"/>
  <c r="AG175" i="10"/>
  <c r="AJ177" i="10"/>
  <c r="AO180" i="10"/>
  <c r="BJ47" i="9" s="1"/>
  <c r="AL182" i="10"/>
  <c r="BG48" i="9" s="1"/>
  <c r="AI183" i="10"/>
  <c r="AH185" i="10"/>
  <c r="AK188" i="10"/>
  <c r="AM189" i="10"/>
  <c r="AI191" i="10"/>
  <c r="AN192" i="10"/>
  <c r="AN153" i="10" s="1"/>
  <c r="AG194" i="10"/>
  <c r="J200" i="10"/>
  <c r="S4" i="11"/>
  <c r="AJ8" i="11"/>
  <c r="AH14" i="11"/>
  <c r="AL14" i="11"/>
  <c r="AL21" i="11"/>
  <c r="BQ11" i="9" s="1"/>
  <c r="AG23" i="11"/>
  <c r="AG25" i="11"/>
  <c r="AM36" i="11"/>
  <c r="AG36" i="11"/>
  <c r="AH39" i="11"/>
  <c r="AM44" i="11"/>
  <c r="AG44" i="11"/>
  <c r="M200" i="11"/>
  <c r="G58" i="11"/>
  <c r="Y58" i="11"/>
  <c r="AN61" i="11"/>
  <c r="AM65" i="11"/>
  <c r="AG66" i="11"/>
  <c r="AO67" i="11"/>
  <c r="AJ75" i="11"/>
  <c r="AI84" i="11"/>
  <c r="BN22" i="9" s="1"/>
  <c r="AI88" i="11"/>
  <c r="AM94" i="11"/>
  <c r="AG101" i="11"/>
  <c r="AK115" i="11"/>
  <c r="AO115" i="11"/>
  <c r="AM125" i="11"/>
  <c r="AK131" i="11"/>
  <c r="AO131" i="11"/>
  <c r="AK143" i="11"/>
  <c r="AO143" i="11"/>
  <c r="AO165" i="11"/>
  <c r="AF167" i="13"/>
  <c r="AM167" i="13" s="1"/>
  <c r="AO122" i="10"/>
  <c r="AK123" i="10"/>
  <c r="AG124" i="10"/>
  <c r="AO126" i="10"/>
  <c r="AK127" i="10"/>
  <c r="BF32" i="9" s="1"/>
  <c r="AG128" i="10"/>
  <c r="AO130" i="10"/>
  <c r="AK131" i="10"/>
  <c r="AG132" i="10"/>
  <c r="AO134" i="10"/>
  <c r="AK135" i="10"/>
  <c r="AG136" i="10"/>
  <c r="E138" i="10"/>
  <c r="W138" i="10"/>
  <c r="AK139" i="10"/>
  <c r="AG140" i="10"/>
  <c r="AH147" i="10"/>
  <c r="AJ154" i="10"/>
  <c r="AN155" i="10"/>
  <c r="BI37" i="9" s="1"/>
  <c r="AG155" i="10"/>
  <c r="BB37" i="9" s="1"/>
  <c r="BB86" i="9" s="1"/>
  <c r="BC86" i="9" s="1"/>
  <c r="BD86" i="9" s="1"/>
  <c r="AM159" i="10"/>
  <c r="AK160" i="10"/>
  <c r="BF38" i="9" s="1"/>
  <c r="AO165" i="10"/>
  <c r="AL166" i="10"/>
  <c r="AI167" i="10"/>
  <c r="AM172" i="10"/>
  <c r="AH175" i="10"/>
  <c r="AO187" i="10"/>
  <c r="AG192" i="10"/>
  <c r="AJ197" i="10"/>
  <c r="AJ198" i="10"/>
  <c r="AJ15" i="11"/>
  <c r="BO9" i="9" s="1"/>
  <c r="AN15" i="11"/>
  <c r="BS9" i="9" s="1"/>
  <c r="AG20" i="11"/>
  <c r="AI23" i="11"/>
  <c r="AI24" i="11"/>
  <c r="AM26" i="11"/>
  <c r="AO27" i="11"/>
  <c r="AI33" i="11"/>
  <c r="AM37" i="11"/>
  <c r="AJ40" i="11"/>
  <c r="AJ48" i="11"/>
  <c r="S58" i="11"/>
  <c r="AK76" i="11"/>
  <c r="AN77" i="11"/>
  <c r="AO82" i="11"/>
  <c r="M81" i="11"/>
  <c r="AM90" i="11"/>
  <c r="AK99" i="11"/>
  <c r="AO99" i="11"/>
  <c r="AK103" i="11"/>
  <c r="AO122" i="11"/>
  <c r="AG156" i="11"/>
  <c r="AI166" i="11"/>
  <c r="AG172" i="11"/>
  <c r="AI182" i="11"/>
  <c r="BN48" i="9" s="1"/>
  <c r="AL41" i="10"/>
  <c r="AH42" i="10"/>
  <c r="AL45" i="10"/>
  <c r="AL49" i="10"/>
  <c r="AL53" i="10"/>
  <c r="AL60" i="10"/>
  <c r="AL58" i="10" s="1"/>
  <c r="BG15" i="9" s="1"/>
  <c r="AW111" i="9" s="1"/>
  <c r="AH61" i="10"/>
  <c r="AL64" i="10"/>
  <c r="BG17" i="9" s="1"/>
  <c r="AH65" i="10"/>
  <c r="AL68" i="10"/>
  <c r="AH69" i="10"/>
  <c r="AL72" i="10"/>
  <c r="AH73" i="10"/>
  <c r="AL76" i="10"/>
  <c r="AH77" i="10"/>
  <c r="AL80" i="10"/>
  <c r="BG19" i="9" s="1"/>
  <c r="AL84" i="10"/>
  <c r="BG22" i="9" s="1"/>
  <c r="AH85" i="10"/>
  <c r="BC23" i="9" s="1"/>
  <c r="AL88" i="10"/>
  <c r="AH89" i="10"/>
  <c r="AL92" i="10"/>
  <c r="AH93" i="10"/>
  <c r="AL99" i="10"/>
  <c r="AH100" i="10"/>
  <c r="AL103" i="10"/>
  <c r="AH104" i="10"/>
  <c r="AL107" i="10"/>
  <c r="AH108" i="10"/>
  <c r="BC28" i="9" s="1"/>
  <c r="BC77" i="9" s="1"/>
  <c r="BD77" i="9" s="1"/>
  <c r="AL111" i="10"/>
  <c r="AH112" i="10"/>
  <c r="AL115" i="10"/>
  <c r="AH116" i="10"/>
  <c r="AL119" i="10"/>
  <c r="AH120" i="10"/>
  <c r="AL123" i="10"/>
  <c r="AH124" i="10"/>
  <c r="AL127" i="10"/>
  <c r="BG32" i="9" s="1"/>
  <c r="AH128" i="10"/>
  <c r="AL131" i="10"/>
  <c r="AH132" i="10"/>
  <c r="AL135" i="10"/>
  <c r="AH136" i="10"/>
  <c r="F138" i="10"/>
  <c r="X138" i="10"/>
  <c r="AL139" i="10"/>
  <c r="AH140" i="10"/>
  <c r="AN143" i="10"/>
  <c r="AK144" i="10"/>
  <c r="BF35" i="9" s="1"/>
  <c r="AG145" i="10"/>
  <c r="AM149" i="10"/>
  <c r="S153" i="10"/>
  <c r="S200" i="10" s="1"/>
  <c r="AK154" i="10"/>
  <c r="AH155" i="10"/>
  <c r="BC37" i="9" s="1"/>
  <c r="AH158" i="10"/>
  <c r="AO159" i="10"/>
  <c r="AL160" i="10"/>
  <c r="BG38" i="9" s="1"/>
  <c r="AI161" i="10"/>
  <c r="AF165" i="10"/>
  <c r="AM166" i="10"/>
  <c r="AJ167" i="10"/>
  <c r="AG168" i="10"/>
  <c r="AL169" i="10"/>
  <c r="BG42" i="9" s="1"/>
  <c r="AI175" i="10"/>
  <c r="AN176" i="10"/>
  <c r="AL177" i="10"/>
  <c r="AK183" i="10"/>
  <c r="AJ185" i="10"/>
  <c r="AO189" i="10"/>
  <c r="AK191" i="10"/>
  <c r="AI192" i="10"/>
  <c r="AI193" i="10"/>
  <c r="AG195" i="10"/>
  <c r="BB45" i="9" s="1"/>
  <c r="BB94" i="9" s="1"/>
  <c r="BC94" i="9" s="1"/>
  <c r="AL196" i="10"/>
  <c r="V4" i="11"/>
  <c r="AH10" i="11"/>
  <c r="AL10" i="11"/>
  <c r="AL17" i="11"/>
  <c r="AG19" i="11"/>
  <c r="AG21" i="11"/>
  <c r="BL11" i="9" s="1"/>
  <c r="BL60" i="9" s="1"/>
  <c r="AN22" i="11"/>
  <c r="AG22" i="11"/>
  <c r="AK23" i="11"/>
  <c r="AO26" i="11"/>
  <c r="AO36" i="11"/>
  <c r="AO37" i="11"/>
  <c r="AI41" i="11"/>
  <c r="AO44" i="11"/>
  <c r="AM51" i="11"/>
  <c r="AG54" i="11"/>
  <c r="I58" i="11"/>
  <c r="AA58" i="11"/>
  <c r="AG60" i="11"/>
  <c r="AJ63" i="11"/>
  <c r="AJ70" i="11"/>
  <c r="AN70" i="11"/>
  <c r="AJ79" i="11"/>
  <c r="AG84" i="11"/>
  <c r="BL22" i="9" s="1"/>
  <c r="BL71" i="9" s="1"/>
  <c r="AM102" i="11"/>
  <c r="AG129" i="11"/>
  <c r="AG141" i="11"/>
  <c r="AI157" i="11"/>
  <c r="AM157" i="11"/>
  <c r="AG163" i="11"/>
  <c r="BL40" i="9" s="1"/>
  <c r="BL89" i="9" s="1"/>
  <c r="AK163" i="11"/>
  <c r="BP40" i="9" s="1"/>
  <c r="AI173" i="11"/>
  <c r="BN43" i="9" s="1"/>
  <c r="BN92" i="9" s="1"/>
  <c r="AM173" i="11"/>
  <c r="BR43" i="9" s="1"/>
  <c r="AE98" i="12"/>
  <c r="X173" i="13"/>
  <c r="AF66" i="13"/>
  <c r="G138" i="10"/>
  <c r="Y138" i="10"/>
  <c r="AL146" i="10"/>
  <c r="U153" i="10"/>
  <c r="U200" i="10" s="1"/>
  <c r="AJ164" i="10"/>
  <c r="BE41" i="9" s="1"/>
  <c r="AH190" i="10"/>
  <c r="M200" i="10"/>
  <c r="AJ11" i="11"/>
  <c r="BO6" i="9" s="1"/>
  <c r="AN11" i="11"/>
  <c r="BS6" i="9" s="1"/>
  <c r="AI19" i="11"/>
  <c r="AI20" i="11"/>
  <c r="AI21" i="11"/>
  <c r="BN11" i="9" s="1"/>
  <c r="AI22" i="11"/>
  <c r="AM24" i="11"/>
  <c r="AM25" i="11"/>
  <c r="AH27" i="11"/>
  <c r="AK35" i="11"/>
  <c r="AK36" i="11"/>
  <c r="AK43" i="11"/>
  <c r="AF45" i="11"/>
  <c r="AF4" i="11" s="1"/>
  <c r="R200" i="11"/>
  <c r="AK49" i="11"/>
  <c r="AI50" i="11"/>
  <c r="AO51" i="11"/>
  <c r="AG59" i="11"/>
  <c r="AI62" i="11"/>
  <c r="BN16" i="9" s="1"/>
  <c r="AG69" i="11"/>
  <c r="AM75" i="11"/>
  <c r="AK80" i="11"/>
  <c r="BP19" i="9" s="1"/>
  <c r="AK107" i="11"/>
  <c r="AK111" i="11"/>
  <c r="AI114" i="11"/>
  <c r="AM114" i="11"/>
  <c r="AG120" i="11"/>
  <c r="AK120" i="11"/>
  <c r="AI130" i="11"/>
  <c r="AM130" i="11"/>
  <c r="AG136" i="11"/>
  <c r="AK136" i="11"/>
  <c r="AI142" i="11"/>
  <c r="AM142" i="11"/>
  <c r="AG148" i="11"/>
  <c r="AK148" i="11"/>
  <c r="AK154" i="11"/>
  <c r="AO154" i="11"/>
  <c r="AM164" i="11"/>
  <c r="BR41" i="9" s="1"/>
  <c r="AK170" i="11"/>
  <c r="AO170" i="11"/>
  <c r="AM180" i="11"/>
  <c r="BR47" i="9" s="1"/>
  <c r="C153" i="11"/>
  <c r="C202" i="11" s="1"/>
  <c r="AD58" i="12"/>
  <c r="AF98" i="12"/>
  <c r="AN123" i="10"/>
  <c r="AJ124" i="10"/>
  <c r="AN127" i="10"/>
  <c r="BI32" i="9" s="1"/>
  <c r="AJ128" i="10"/>
  <c r="AN131" i="10"/>
  <c r="AJ132" i="10"/>
  <c r="AN135" i="10"/>
  <c r="AJ136" i="10"/>
  <c r="H138" i="10"/>
  <c r="Z138" i="10"/>
  <c r="AN139" i="10"/>
  <c r="AJ140" i="10"/>
  <c r="AJ138" i="10" s="1"/>
  <c r="BE33" i="9" s="1"/>
  <c r="AU135" i="9" s="1"/>
  <c r="AD144" i="10"/>
  <c r="AD138" i="10" s="1"/>
  <c r="AM144" i="10"/>
  <c r="BH35" i="9" s="1"/>
  <c r="AI145" i="10"/>
  <c r="AO149" i="10"/>
  <c r="V153" i="10"/>
  <c r="V200" i="10" s="1"/>
  <c r="AM154" i="10"/>
  <c r="AJ155" i="10"/>
  <c r="BE37" i="9" s="1"/>
  <c r="AG156" i="10"/>
  <c r="AL157" i="10"/>
  <c r="AN160" i="10"/>
  <c r="BI38" i="9" s="1"/>
  <c r="AK161" i="10"/>
  <c r="AI162" i="10"/>
  <c r="BD39" i="9" s="1"/>
  <c r="AO166" i="10"/>
  <c r="AL167" i="10"/>
  <c r="AI168" i="10"/>
  <c r="AG169" i="10"/>
  <c r="BB42" i="9" s="1"/>
  <c r="BB91" i="9" s="1"/>
  <c r="BC91" i="9" s="1"/>
  <c r="BD91" i="9" s="1"/>
  <c r="AK175" i="10"/>
  <c r="AG177" i="10"/>
  <c r="AF182" i="10"/>
  <c r="AD183" i="10"/>
  <c r="AM183" i="10"/>
  <c r="AN191" i="10"/>
  <c r="AK192" i="10"/>
  <c r="AM193" i="10"/>
  <c r="AM153" i="10" s="1"/>
  <c r="BH36" i="9" s="1"/>
  <c r="AX143" i="9" s="1"/>
  <c r="AI195" i="10"/>
  <c r="BD45" i="9" s="1"/>
  <c r="AN196" i="10"/>
  <c r="AG198" i="10"/>
  <c r="AG199" i="10"/>
  <c r="Y4" i="11"/>
  <c r="AH6" i="11"/>
  <c r="BM5" i="9" s="1"/>
  <c r="AL6" i="11"/>
  <c r="BQ5" i="9" s="1"/>
  <c r="AL13" i="11"/>
  <c r="BQ7" i="9" s="1"/>
  <c r="AG15" i="11"/>
  <c r="BL9" i="9" s="1"/>
  <c r="BL58" i="9" s="1"/>
  <c r="AG17" i="11"/>
  <c r="AN18" i="11"/>
  <c r="AG18" i="11"/>
  <c r="AK19" i="11"/>
  <c r="AK20" i="11"/>
  <c r="AK22" i="11"/>
  <c r="AM23" i="11"/>
  <c r="AO25" i="11"/>
  <c r="AJ28" i="11"/>
  <c r="AH30" i="11"/>
  <c r="BM12" i="9" s="1"/>
  <c r="AL30" i="11"/>
  <c r="BQ12" i="9" s="1"/>
  <c r="AJ31" i="11"/>
  <c r="AN31" i="11"/>
  <c r="AL33" i="11"/>
  <c r="AI34" i="11"/>
  <c r="AE38" i="11"/>
  <c r="AK41" i="11"/>
  <c r="AI42" i="11"/>
  <c r="AN50" i="11"/>
  <c r="AK50" i="11"/>
  <c r="AM54" i="11"/>
  <c r="W58" i="11"/>
  <c r="AM60" i="11"/>
  <c r="AK64" i="11"/>
  <c r="BP17" i="9" s="1"/>
  <c r="AI65" i="11"/>
  <c r="AO66" i="11"/>
  <c r="AI71" i="11"/>
  <c r="AO72" i="11"/>
  <c r="R81" i="11"/>
  <c r="AE83" i="11"/>
  <c r="AE87" i="11"/>
  <c r="AI89" i="11"/>
  <c r="AJ91" i="11"/>
  <c r="BO25" i="9" s="1"/>
  <c r="AN93" i="11"/>
  <c r="AG94" i="11"/>
  <c r="AM106" i="11"/>
  <c r="AM121" i="11"/>
  <c r="BR31" i="9" s="1"/>
  <c r="AK127" i="11"/>
  <c r="BP32" i="9" s="1"/>
  <c r="AO127" i="11"/>
  <c r="BT32" i="9" s="1"/>
  <c r="AM137" i="11"/>
  <c r="I138" i="11"/>
  <c r="AK139" i="11"/>
  <c r="AO139" i="11"/>
  <c r="AA138" i="11"/>
  <c r="AM149" i="11"/>
  <c r="AO161" i="11"/>
  <c r="AO177" i="11"/>
  <c r="AH143" i="10"/>
  <c r="AN163" i="10"/>
  <c r="BI40" i="9" s="1"/>
  <c r="AJ180" i="10"/>
  <c r="BE47" i="9" s="1"/>
  <c r="AJ7" i="11"/>
  <c r="AN7" i="11"/>
  <c r="AN34" i="11"/>
  <c r="AL41" i="11"/>
  <c r="AN42" i="11"/>
  <c r="AN65" i="11"/>
  <c r="AO71" i="11"/>
  <c r="AK71" i="11"/>
  <c r="AK75" i="11"/>
  <c r="AM76" i="11"/>
  <c r="AM79" i="11"/>
  <c r="AF83" i="11"/>
  <c r="AF81" i="11" s="1"/>
  <c r="D81" i="11"/>
  <c r="AJ83" i="11"/>
  <c r="V81" i="11"/>
  <c r="AI85" i="11"/>
  <c r="BN23" i="9" s="1"/>
  <c r="AJ87" i="11"/>
  <c r="AN89" i="11"/>
  <c r="AG90" i="11"/>
  <c r="AK92" i="11"/>
  <c r="AO92" i="11"/>
  <c r="Q98" i="11"/>
  <c r="AM99" i="11"/>
  <c r="AI110" i="11"/>
  <c r="AM110" i="11"/>
  <c r="AO118" i="11"/>
  <c r="AO134" i="11"/>
  <c r="AD138" i="11"/>
  <c r="AE140" i="11"/>
  <c r="Q138" i="11"/>
  <c r="AO146" i="11"/>
  <c r="AI162" i="11"/>
  <c r="BN39" i="9" s="1"/>
  <c r="AG168" i="11"/>
  <c r="AI178" i="11"/>
  <c r="AK188" i="11"/>
  <c r="I153" i="11"/>
  <c r="I200" i="11" s="1"/>
  <c r="AO188" i="11"/>
  <c r="AA153" i="11"/>
  <c r="AA200" i="11" s="1"/>
  <c r="Q202" i="12"/>
  <c r="Q201" i="12" s="1"/>
  <c r="X200" i="13"/>
  <c r="AF93" i="13"/>
  <c r="J138" i="10"/>
  <c r="AL142" i="10"/>
  <c r="AO144" i="10"/>
  <c r="BJ35" i="9" s="1"/>
  <c r="AH146" i="10"/>
  <c r="X153" i="10"/>
  <c r="X200" i="10" s="1"/>
  <c r="AO154" i="10"/>
  <c r="AG157" i="10"/>
  <c r="AK162" i="10"/>
  <c r="BF39" i="9" s="1"/>
  <c r="AH163" i="10"/>
  <c r="BC40" i="9" s="1"/>
  <c r="BC89" i="9" s="1"/>
  <c r="BD89" i="9" s="1"/>
  <c r="AH166" i="10"/>
  <c r="AL168" i="10"/>
  <c r="AI169" i="10"/>
  <c r="BD42" i="9" s="1"/>
  <c r="AM175" i="10"/>
  <c r="AK176" i="10"/>
  <c r="AI177" i="10"/>
  <c r="AH182" i="10"/>
  <c r="BC48" i="9" s="1"/>
  <c r="AH188" i="10"/>
  <c r="AL9" i="11"/>
  <c r="AG13" i="11"/>
  <c r="BL7" i="9" s="1"/>
  <c r="BL56" i="9" s="1"/>
  <c r="AN14" i="11"/>
  <c r="AG14" i="11"/>
  <c r="AK15" i="11"/>
  <c r="BP9" i="9" s="1"/>
  <c r="AM19" i="11"/>
  <c r="AO22" i="11"/>
  <c r="AI29" i="11"/>
  <c r="AM32" i="11"/>
  <c r="AG33" i="11"/>
  <c r="AG38" i="11"/>
  <c r="BL13" i="9" s="1"/>
  <c r="BL62" i="9" s="1"/>
  <c r="BM62" i="9" s="1"/>
  <c r="BN62" i="9" s="1"/>
  <c r="AJ39" i="11"/>
  <c r="AN39" i="11"/>
  <c r="AO43" i="11"/>
  <c r="AG46" i="11"/>
  <c r="BL14" i="9" s="1"/>
  <c r="BL63" i="9" s="1"/>
  <c r="AJ47" i="11"/>
  <c r="AN47" i="11"/>
  <c r="AG49" i="11"/>
  <c r="AJ52" i="11"/>
  <c r="BO8" i="9" s="1"/>
  <c r="AO59" i="11"/>
  <c r="AK59" i="11"/>
  <c r="AF60" i="11"/>
  <c r="R58" i="11"/>
  <c r="AO65" i="11"/>
  <c r="AK70" i="11"/>
  <c r="AK84" i="11"/>
  <c r="BP22" i="9" s="1"/>
  <c r="AN85" i="11"/>
  <c r="BS23" i="9" s="1"/>
  <c r="AG86" i="11"/>
  <c r="BL24" i="9" s="1"/>
  <c r="BL73" i="9" s="1"/>
  <c r="AK88" i="11"/>
  <c r="AO88" i="11"/>
  <c r="AG125" i="11"/>
  <c r="AI135" i="11"/>
  <c r="AI147" i="11"/>
  <c r="AG159" i="11"/>
  <c r="AK159" i="11"/>
  <c r="AI169" i="11"/>
  <c r="BN42" i="9" s="1"/>
  <c r="BN91" i="9" s="1"/>
  <c r="AM169" i="11"/>
  <c r="BR42" i="9" s="1"/>
  <c r="AG175" i="11"/>
  <c r="AK175" i="11"/>
  <c r="AM108" i="10"/>
  <c r="BH28" i="9" s="1"/>
  <c r="AI109" i="10"/>
  <c r="BD29" i="9" s="1"/>
  <c r="BD78" i="9" s="1"/>
  <c r="AM112" i="10"/>
  <c r="AI113" i="10"/>
  <c r="BD30" i="9" s="1"/>
  <c r="BD79" i="9" s="1"/>
  <c r="AM116" i="10"/>
  <c r="AI117" i="10"/>
  <c r="AM120" i="10"/>
  <c r="AI121" i="10"/>
  <c r="BD31" i="9" s="1"/>
  <c r="BD80" i="9" s="1"/>
  <c r="AM124" i="10"/>
  <c r="AI125" i="10"/>
  <c r="AM128" i="10"/>
  <c r="AI129" i="10"/>
  <c r="AM132" i="10"/>
  <c r="AI133" i="10"/>
  <c r="AM136" i="10"/>
  <c r="AI137" i="10"/>
  <c r="K138" i="10"/>
  <c r="AM140" i="10"/>
  <c r="AM138" i="10" s="1"/>
  <c r="BH33" i="9" s="1"/>
  <c r="AX135" i="9" s="1"/>
  <c r="AI141" i="10"/>
  <c r="AL145" i="10"/>
  <c r="AI146" i="10"/>
  <c r="E153" i="10"/>
  <c r="E200" i="10" s="1"/>
  <c r="Y153" i="10"/>
  <c r="Y200" i="10" s="1"/>
  <c r="AD155" i="10"/>
  <c r="AD153" i="10" s="1"/>
  <c r="AM155" i="10"/>
  <c r="BH37" i="9" s="1"/>
  <c r="AK156" i="10"/>
  <c r="AH157" i="10"/>
  <c r="AO161" i="10"/>
  <c r="AL162" i="10"/>
  <c r="BG39" i="9" s="1"/>
  <c r="AI163" i="10"/>
  <c r="BD40" i="9" s="1"/>
  <c r="AM168" i="10"/>
  <c r="AJ169" i="10"/>
  <c r="BE42" i="9" s="1"/>
  <c r="AG170" i="10"/>
  <c r="AJ172" i="10"/>
  <c r="AO175" i="10"/>
  <c r="AL176" i="10"/>
  <c r="AK177" i="10"/>
  <c r="AN179" i="10"/>
  <c r="BI46" i="9" s="1"/>
  <c r="AG179" i="10"/>
  <c r="BB46" i="9" s="1"/>
  <c r="BB95" i="9" s="1"/>
  <c r="AJ181" i="10"/>
  <c r="AI185" i="10"/>
  <c r="AL187" i="10"/>
  <c r="AH189" i="10"/>
  <c r="AL189" i="10"/>
  <c r="AH194" i="10"/>
  <c r="AO194" i="10"/>
  <c r="AM195" i="10"/>
  <c r="BH45" i="9" s="1"/>
  <c r="AJ196" i="10"/>
  <c r="AK197" i="10"/>
  <c r="D4" i="11"/>
  <c r="J4" i="11"/>
  <c r="AL5" i="11"/>
  <c r="AD4" i="11"/>
  <c r="AG8" i="11"/>
  <c r="AI11" i="11"/>
  <c r="BN6" i="9" s="1"/>
  <c r="AI12" i="11"/>
  <c r="AI13" i="11"/>
  <c r="BN7" i="9" s="1"/>
  <c r="AI14" i="11"/>
  <c r="AM16" i="11"/>
  <c r="BR10" i="9" s="1"/>
  <c r="AK17" i="11"/>
  <c r="AM18" i="11"/>
  <c r="AO19" i="11"/>
  <c r="AO20" i="11"/>
  <c r="AO21" i="11"/>
  <c r="BT11" i="9" s="1"/>
  <c r="AH23" i="11"/>
  <c r="AG31" i="11"/>
  <c r="AH38" i="11"/>
  <c r="BM13" i="9" s="1"/>
  <c r="AL38" i="11"/>
  <c r="BQ13" i="9" s="1"/>
  <c r="AG41" i="11"/>
  <c r="AI51" i="11"/>
  <c r="AJ67" i="11"/>
  <c r="AJ74" i="11"/>
  <c r="BO18" i="9" s="1"/>
  <c r="AN74" i="11"/>
  <c r="BS18" i="9" s="1"/>
  <c r="AK79" i="11"/>
  <c r="U81" i="11"/>
  <c r="U202" i="11" s="1"/>
  <c r="AM91" i="11"/>
  <c r="BR25" i="9" s="1"/>
  <c r="Y98" i="11"/>
  <c r="AI102" i="11"/>
  <c r="AG116" i="11"/>
  <c r="AK116" i="11"/>
  <c r="AI126" i="11"/>
  <c r="AM126" i="11"/>
  <c r="AG132" i="11"/>
  <c r="AK132" i="11"/>
  <c r="G138" i="11"/>
  <c r="AG144" i="11"/>
  <c r="BL35" i="9" s="1"/>
  <c r="BL84" i="9" s="1"/>
  <c r="AK144" i="11"/>
  <c r="BP35" i="9" s="1"/>
  <c r="G153" i="11"/>
  <c r="G200" i="11" s="1"/>
  <c r="AM160" i="11"/>
  <c r="BR38" i="9" s="1"/>
  <c r="AK166" i="11"/>
  <c r="AO166" i="11"/>
  <c r="AM176" i="11"/>
  <c r="AG186" i="11"/>
  <c r="S98" i="11"/>
  <c r="AE153" i="12"/>
  <c r="AE200" i="12" s="1"/>
  <c r="H200" i="10"/>
  <c r="AJ47" i="10"/>
  <c r="AN50" i="10"/>
  <c r="AJ51" i="10"/>
  <c r="AN54" i="10"/>
  <c r="AN61" i="10"/>
  <c r="AJ62" i="10"/>
  <c r="BE16" i="9" s="1"/>
  <c r="AN65" i="10"/>
  <c r="AJ66" i="10"/>
  <c r="AN69" i="10"/>
  <c r="AJ70" i="10"/>
  <c r="AN73" i="10"/>
  <c r="AJ74" i="10"/>
  <c r="BE18" i="9" s="1"/>
  <c r="AN77" i="10"/>
  <c r="AJ78" i="10"/>
  <c r="V81" i="10"/>
  <c r="AJ82" i="10"/>
  <c r="AN85" i="10"/>
  <c r="BI23" i="9" s="1"/>
  <c r="AJ86" i="10"/>
  <c r="BE24" i="9" s="1"/>
  <c r="AN89" i="10"/>
  <c r="AJ90" i="10"/>
  <c r="AN93" i="10"/>
  <c r="AJ94" i="10"/>
  <c r="L98" i="10"/>
  <c r="AN100" i="10"/>
  <c r="AJ101" i="10"/>
  <c r="AN104" i="10"/>
  <c r="AJ105" i="10"/>
  <c r="BE27" i="9" s="1"/>
  <c r="AN108" i="10"/>
  <c r="BI28" i="9" s="1"/>
  <c r="AJ109" i="10"/>
  <c r="BE29" i="9" s="1"/>
  <c r="AN112" i="10"/>
  <c r="AJ113" i="10"/>
  <c r="BE30" i="9" s="1"/>
  <c r="AN116" i="10"/>
  <c r="AJ117" i="10"/>
  <c r="AN120" i="10"/>
  <c r="AJ121" i="10"/>
  <c r="BE31" i="9" s="1"/>
  <c r="AN124" i="10"/>
  <c r="AJ125" i="10"/>
  <c r="AN128" i="10"/>
  <c r="AJ129" i="10"/>
  <c r="AN132" i="10"/>
  <c r="AJ133" i="10"/>
  <c r="AN136" i="10"/>
  <c r="AJ137" i="10"/>
  <c r="L138" i="10"/>
  <c r="AN140" i="10"/>
  <c r="AJ141" i="10"/>
  <c r="AM145" i="10"/>
  <c r="AJ146" i="10"/>
  <c r="AG147" i="10"/>
  <c r="AJ149" i="10"/>
  <c r="F153" i="10"/>
  <c r="F200" i="10" s="1"/>
  <c r="Z153" i="10"/>
  <c r="Z200" i="10" s="1"/>
  <c r="AH154" i="10"/>
  <c r="AO155" i="10"/>
  <c r="BJ37" i="9" s="1"/>
  <c r="AL156" i="10"/>
  <c r="AI157" i="10"/>
  <c r="AF161" i="10"/>
  <c r="AM162" i="10"/>
  <c r="BH39" i="9" s="1"/>
  <c r="AJ163" i="10"/>
  <c r="BE40" i="9" s="1"/>
  <c r="AG164" i="10"/>
  <c r="BB41" i="9" s="1"/>
  <c r="BB90" i="9" s="1"/>
  <c r="BC90" i="9" s="1"/>
  <c r="BD90" i="9" s="1"/>
  <c r="AL165" i="10"/>
  <c r="AN168" i="10"/>
  <c r="AK169" i="10"/>
  <c r="BF42" i="9" s="1"/>
  <c r="AI170" i="10"/>
  <c r="AH174" i="10"/>
  <c r="BC44" i="9" s="1"/>
  <c r="AM176" i="10"/>
  <c r="AM177" i="10"/>
  <c r="AK178" i="10"/>
  <c r="AH179" i="10"/>
  <c r="BC46" i="9" s="1"/>
  <c r="AK185" i="10"/>
  <c r="AI186" i="10"/>
  <c r="AN195" i="10"/>
  <c r="BI45" i="9" s="1"/>
  <c r="AK196" i="10"/>
  <c r="AM197" i="10"/>
  <c r="AM198" i="10"/>
  <c r="AK199" i="10"/>
  <c r="E4" i="11"/>
  <c r="AG7" i="11"/>
  <c r="AG9" i="11"/>
  <c r="AN10" i="11"/>
  <c r="AG10" i="11"/>
  <c r="AK11" i="11"/>
  <c r="BP6" i="9" s="1"/>
  <c r="AK12" i="11"/>
  <c r="AK14" i="11"/>
  <c r="AM15" i="11"/>
  <c r="BR9" i="9" s="1"/>
  <c r="AM17" i="11"/>
  <c r="AO18" i="11"/>
  <c r="AJ24" i="11"/>
  <c r="AI31" i="11"/>
  <c r="AI32" i="11"/>
  <c r="AK33" i="11"/>
  <c r="AH35" i="11"/>
  <c r="AM40" i="11"/>
  <c r="AG40" i="11"/>
  <c r="E200" i="11"/>
  <c r="W200" i="11"/>
  <c r="AM49" i="11"/>
  <c r="AK53" i="11"/>
  <c r="AE59" i="11"/>
  <c r="AE58" i="11" s="1"/>
  <c r="Q58" i="11"/>
  <c r="Q202" i="11" s="1"/>
  <c r="AJ62" i="11"/>
  <c r="BO16" i="9" s="1"/>
  <c r="AN62" i="11"/>
  <c r="BS16" i="9" s="1"/>
  <c r="AG63" i="11"/>
  <c r="AI66" i="11"/>
  <c r="AI72" i="11"/>
  <c r="AG73" i="11"/>
  <c r="AM83" i="11"/>
  <c r="AM81" i="11" s="1"/>
  <c r="BR20" i="9" s="1"/>
  <c r="AX120" i="9" s="1"/>
  <c r="AM87" i="11"/>
  <c r="AO102" i="11"/>
  <c r="AM117" i="11"/>
  <c r="AK123" i="11"/>
  <c r="AO123" i="11"/>
  <c r="AM133" i="11"/>
  <c r="AM145" i="11"/>
  <c r="AO157" i="11"/>
  <c r="AO173" i="11"/>
  <c r="BT43" i="9" s="1"/>
  <c r="C202" i="12"/>
  <c r="C201" i="12" s="1"/>
  <c r="AO116" i="10"/>
  <c r="AK117" i="10"/>
  <c r="AG118" i="10"/>
  <c r="AO120" i="10"/>
  <c r="AK121" i="10"/>
  <c r="BF31" i="9" s="1"/>
  <c r="AG122" i="10"/>
  <c r="AO124" i="10"/>
  <c r="AK125" i="10"/>
  <c r="AG126" i="10"/>
  <c r="AO128" i="10"/>
  <c r="AK129" i="10"/>
  <c r="AG130" i="10"/>
  <c r="AO132" i="10"/>
  <c r="AK133" i="10"/>
  <c r="AG134" i="10"/>
  <c r="AO136" i="10"/>
  <c r="AK137" i="10"/>
  <c r="M138" i="10"/>
  <c r="AO140" i="10"/>
  <c r="AO138" i="10" s="1"/>
  <c r="BJ33" i="9" s="1"/>
  <c r="AZ135" i="9" s="1"/>
  <c r="AK141" i="10"/>
  <c r="AG142" i="10"/>
  <c r="AN145" i="10"/>
  <c r="AK146" i="10"/>
  <c r="AI147" i="10"/>
  <c r="G153" i="10"/>
  <c r="G200" i="10" s="1"/>
  <c r="AA153" i="10"/>
  <c r="AA200" i="10" s="1"/>
  <c r="AM156" i="10"/>
  <c r="AJ157" i="10"/>
  <c r="AG158" i="10"/>
  <c r="AJ160" i="10"/>
  <c r="BE38" i="9" s="1"/>
  <c r="AN162" i="10"/>
  <c r="BI39" i="9" s="1"/>
  <c r="AK163" i="10"/>
  <c r="BF40" i="9" s="1"/>
  <c r="AO168" i="10"/>
  <c r="AM169" i="10"/>
  <c r="BH42" i="9" s="1"/>
  <c r="AJ170" i="10"/>
  <c r="AN171" i="10"/>
  <c r="AG171" i="10"/>
  <c r="AJ173" i="10"/>
  <c r="BE43" i="9" s="1"/>
  <c r="AO176" i="10"/>
  <c r="AN177" i="10"/>
  <c r="AL178" i="10"/>
  <c r="AI179" i="10"/>
  <c r="BD46" i="9" s="1"/>
  <c r="AN180" i="10"/>
  <c r="BI47" i="9" s="1"/>
  <c r="AL181" i="10"/>
  <c r="AL185" i="10"/>
  <c r="AJ186" i="10"/>
  <c r="L153" i="10"/>
  <c r="L200" i="10" s="1"/>
  <c r="AJ189" i="10"/>
  <c r="AF194" i="10"/>
  <c r="AF153" i="10" s="1"/>
  <c r="AO195" i="10"/>
  <c r="BJ45" i="9" s="1"/>
  <c r="AM196" i="10"/>
  <c r="AN197" i="10"/>
  <c r="AN198" i="10"/>
  <c r="AM199" i="10"/>
  <c r="G4" i="11"/>
  <c r="G202" i="11" s="1"/>
  <c r="L4" i="11"/>
  <c r="AN5" i="11"/>
  <c r="AI8" i="11"/>
  <c r="AI9" i="11"/>
  <c r="AI10" i="11"/>
  <c r="AM12" i="11"/>
  <c r="AK13" i="11"/>
  <c r="BP7" i="9" s="1"/>
  <c r="AM14" i="11"/>
  <c r="AO15" i="11"/>
  <c r="BT9" i="9" s="1"/>
  <c r="AO16" i="11"/>
  <c r="BT10" i="9" s="1"/>
  <c r="AO17" i="11"/>
  <c r="AH19" i="11"/>
  <c r="AH26" i="11"/>
  <c r="AL26" i="11"/>
  <c r="AJ27" i="11"/>
  <c r="AN27" i="11"/>
  <c r="AL29" i="11"/>
  <c r="AG30" i="11"/>
  <c r="BL12" i="9" s="1"/>
  <c r="BL61" i="9" s="1"/>
  <c r="BM61" i="9" s="1"/>
  <c r="BN61" i="9" s="1"/>
  <c r="AK31" i="11"/>
  <c r="AK32" i="11"/>
  <c r="AM33" i="11"/>
  <c r="AJ36" i="11"/>
  <c r="AG39" i="11"/>
  <c r="AM41" i="11"/>
  <c r="AJ44" i="11"/>
  <c r="AG47" i="11"/>
  <c r="AO49" i="11"/>
  <c r="AN54" i="11"/>
  <c r="AK54" i="11"/>
  <c r="AG61" i="11"/>
  <c r="AM64" i="11"/>
  <c r="BR17" i="9" s="1"/>
  <c r="AK68" i="11"/>
  <c r="AI69" i="11"/>
  <c r="AO70" i="11"/>
  <c r="AO75" i="11"/>
  <c r="AJ78" i="11"/>
  <c r="AN78" i="11"/>
  <c r="E81" i="11"/>
  <c r="AM92" i="11"/>
  <c r="AG100" i="11"/>
  <c r="AK100" i="11"/>
  <c r="AI106" i="11"/>
  <c r="AO114" i="11"/>
  <c r="AO130" i="11"/>
  <c r="AO142" i="11"/>
  <c r="AI158" i="11"/>
  <c r="AG164" i="11"/>
  <c r="BL41" i="9" s="1"/>
  <c r="BL90" i="9" s="1"/>
  <c r="AI174" i="11"/>
  <c r="BN44" i="9" s="1"/>
  <c r="AD81" i="12"/>
  <c r="AG167" i="13"/>
  <c r="AN167" i="13" s="1"/>
  <c r="AL47" i="10"/>
  <c r="AL51" i="10"/>
  <c r="AH59" i="10"/>
  <c r="AH67" i="10"/>
  <c r="AL70" i="10"/>
  <c r="AH71" i="10"/>
  <c r="AL74" i="10"/>
  <c r="BG18" i="9" s="1"/>
  <c r="AH75" i="10"/>
  <c r="AL78" i="10"/>
  <c r="AH79" i="10"/>
  <c r="F81" i="10"/>
  <c r="X81" i="10"/>
  <c r="AL82" i="10"/>
  <c r="AH83" i="10"/>
  <c r="AH81" i="10" s="1"/>
  <c r="BC20" i="9" s="1"/>
  <c r="AS119" i="9" s="1"/>
  <c r="AL86" i="10"/>
  <c r="BG24" i="9" s="1"/>
  <c r="AH87" i="10"/>
  <c r="AL90" i="10"/>
  <c r="AH91" i="10"/>
  <c r="BC25" i="9" s="1"/>
  <c r="AL94" i="10"/>
  <c r="P98" i="10"/>
  <c r="AL101" i="10"/>
  <c r="AH102" i="10"/>
  <c r="AL105" i="10"/>
  <c r="BG27" i="9" s="1"/>
  <c r="AH106" i="10"/>
  <c r="AL109" i="10"/>
  <c r="BG29" i="9" s="1"/>
  <c r="AH110" i="10"/>
  <c r="AL113" i="10"/>
  <c r="BG30" i="9" s="1"/>
  <c r="AM146" i="10"/>
  <c r="AJ147" i="10"/>
  <c r="AN148" i="10"/>
  <c r="AG148" i="10"/>
  <c r="H153" i="10"/>
  <c r="AN156" i="10"/>
  <c r="AK157" i="10"/>
  <c r="AI158" i="10"/>
  <c r="AO162" i="10"/>
  <c r="BJ39" i="9" s="1"/>
  <c r="AL163" i="10"/>
  <c r="BG40" i="9" s="1"/>
  <c r="AG165" i="10"/>
  <c r="AN169" i="10"/>
  <c r="BI42" i="9" s="1"/>
  <c r="AK170" i="10"/>
  <c r="AH171" i="10"/>
  <c r="AO177" i="10"/>
  <c r="AM185" i="10"/>
  <c r="AL188" i="10"/>
  <c r="AO196" i="10"/>
  <c r="AO197" i="10"/>
  <c r="AO198" i="10"/>
  <c r="I4" i="11"/>
  <c r="I202" i="11" s="1"/>
  <c r="AG5" i="11"/>
  <c r="AN6" i="11"/>
  <c r="BS5" i="9" s="1"/>
  <c r="AG6" i="11"/>
  <c r="BL5" i="9" s="1"/>
  <c r="BL54" i="9" s="1"/>
  <c r="AK7" i="11"/>
  <c r="AK8" i="11"/>
  <c r="AK10" i="11"/>
  <c r="AM13" i="11"/>
  <c r="BR7" i="9" s="1"/>
  <c r="AO14" i="11"/>
  <c r="AJ20" i="11"/>
  <c r="AN30" i="11"/>
  <c r="BS12" i="9" s="1"/>
  <c r="AI30" i="11"/>
  <c r="BN12" i="9" s="1"/>
  <c r="AI37" i="11"/>
  <c r="AI39" i="11"/>
  <c r="AO40" i="11"/>
  <c r="AI45" i="11"/>
  <c r="AI47" i="11"/>
  <c r="AO48" i="11"/>
  <c r="AI63" i="11"/>
  <c r="AN69" i="11"/>
  <c r="AK69" i="11"/>
  <c r="AG74" i="11"/>
  <c r="BL18" i="9" s="1"/>
  <c r="BL67" i="9" s="1"/>
  <c r="AG77" i="11"/>
  <c r="AI79" i="11"/>
  <c r="AK83" i="11"/>
  <c r="AK81" i="11" s="1"/>
  <c r="BP20" i="9" s="1"/>
  <c r="AV120" i="9" s="1"/>
  <c r="I81" i="11"/>
  <c r="AA81" i="11"/>
  <c r="AA202" i="11" s="1"/>
  <c r="AA201" i="11" s="1"/>
  <c r="AM84" i="11"/>
  <c r="BR22" i="9" s="1"/>
  <c r="AM88" i="11"/>
  <c r="AG104" i="11"/>
  <c r="AO106" i="11"/>
  <c r="AI115" i="11"/>
  <c r="AG121" i="11"/>
  <c r="BL31" i="9" s="1"/>
  <c r="BL80" i="9" s="1"/>
  <c r="BM80" i="9" s="1"/>
  <c r="AI131" i="11"/>
  <c r="AG137" i="11"/>
  <c r="AI143" i="11"/>
  <c r="AG149" i="11"/>
  <c r="Y153" i="11"/>
  <c r="Y200" i="11" s="1"/>
  <c r="AG155" i="11"/>
  <c r="BL37" i="9" s="1"/>
  <c r="BL86" i="9" s="1"/>
  <c r="BM86" i="9" s="1"/>
  <c r="BN86" i="9" s="1"/>
  <c r="AK155" i="11"/>
  <c r="BP37" i="9" s="1"/>
  <c r="AI165" i="11"/>
  <c r="AM165" i="11"/>
  <c r="AG171" i="11"/>
  <c r="AK171" i="11"/>
  <c r="AI181" i="11"/>
  <c r="AM181" i="11"/>
  <c r="AF98" i="11"/>
  <c r="AM137" i="10"/>
  <c r="AM141" i="10"/>
  <c r="AI142" i="10"/>
  <c r="AN146" i="10"/>
  <c r="AK147" i="10"/>
  <c r="AH148" i="10"/>
  <c r="I153" i="10"/>
  <c r="I200" i="10" s="1"/>
  <c r="AO156" i="10"/>
  <c r="AM157" i="10"/>
  <c r="AJ158" i="10"/>
  <c r="AN159" i="10"/>
  <c r="AG159" i="10"/>
  <c r="AM163" i="10"/>
  <c r="BH40" i="9" s="1"/>
  <c r="AK164" i="10"/>
  <c r="BF41" i="9" s="1"/>
  <c r="AO169" i="10"/>
  <c r="BJ42" i="9" s="1"/>
  <c r="AL170" i="10"/>
  <c r="AN172" i="10"/>
  <c r="AL173" i="10"/>
  <c r="BG43" i="9" s="1"/>
  <c r="AH180" i="10"/>
  <c r="BC47" i="9" s="1"/>
  <c r="BC96" i="9" s="1"/>
  <c r="BD96" i="9" s="1"/>
  <c r="AN185" i="10"/>
  <c r="AH193" i="10"/>
  <c r="AL193" i="10"/>
  <c r="AH198" i="10"/>
  <c r="AO199" i="10"/>
  <c r="K4" i="11"/>
  <c r="AI6" i="11"/>
  <c r="BN5" i="9" s="1"/>
  <c r="AM8" i="11"/>
  <c r="AM4" i="11" s="1"/>
  <c r="AK9" i="11"/>
  <c r="AM10" i="11"/>
  <c r="AO12" i="11"/>
  <c r="AO13" i="11"/>
  <c r="BT7" i="9" s="1"/>
  <c r="AH15" i="11"/>
  <c r="BM9" i="9" s="1"/>
  <c r="AI25" i="11"/>
  <c r="AM28" i="11"/>
  <c r="AG28" i="11"/>
  <c r="AK40" i="11"/>
  <c r="AE50" i="11"/>
  <c r="AM61" i="11"/>
  <c r="AG62" i="11"/>
  <c r="BL16" i="9" s="1"/>
  <c r="BL65" i="9" s="1"/>
  <c r="BM65" i="9" s="1"/>
  <c r="BN65" i="9" s="1"/>
  <c r="AO63" i="11"/>
  <c r="AK63" i="11"/>
  <c r="AO69" i="11"/>
  <c r="AE71" i="11"/>
  <c r="AI76" i="11"/>
  <c r="AO79" i="11"/>
  <c r="AI99" i="11"/>
  <c r="AI103" i="11"/>
  <c r="AO110" i="11"/>
  <c r="AG112" i="11"/>
  <c r="AI122" i="11"/>
  <c r="AG128" i="11"/>
  <c r="AK128" i="11"/>
  <c r="Y138" i="11"/>
  <c r="AF138" i="11"/>
  <c r="AG140" i="11"/>
  <c r="AK140" i="11"/>
  <c r="AM156" i="11"/>
  <c r="AK162" i="11"/>
  <c r="BP39" i="9" s="1"/>
  <c r="AO162" i="11"/>
  <c r="BT39" i="9" s="1"/>
  <c r="AM172" i="11"/>
  <c r="AK178" i="11"/>
  <c r="AO178" i="11"/>
  <c r="Q153" i="11"/>
  <c r="Q200" i="11" s="1"/>
  <c r="AG189" i="11"/>
  <c r="AK189" i="11"/>
  <c r="AF81" i="12"/>
  <c r="F200" i="11"/>
  <c r="AH161" i="13"/>
  <c r="AO161" i="13" s="1"/>
  <c r="AH177" i="13"/>
  <c r="AO177" i="13" s="1"/>
  <c r="AF79" i="13"/>
  <c r="X186" i="13"/>
  <c r="BJ86" i="13"/>
  <c r="AA193" i="13"/>
  <c r="Y199" i="13"/>
  <c r="AP92" i="13"/>
  <c r="Q200" i="13"/>
  <c r="Q201" i="13" s="1"/>
  <c r="X202" i="13"/>
  <c r="AF202" i="13" s="1"/>
  <c r="AM202" i="13" s="1"/>
  <c r="AF95" i="13"/>
  <c r="AF63" i="13"/>
  <c r="Z180" i="13"/>
  <c r="AG195" i="13"/>
  <c r="AN195" i="13" s="1"/>
  <c r="AU59" i="17"/>
  <c r="E138" i="11"/>
  <c r="W138" i="11"/>
  <c r="W202" i="11" s="1"/>
  <c r="W201" i="11" s="1"/>
  <c r="E153" i="11"/>
  <c r="W153" i="11"/>
  <c r="AG179" i="11"/>
  <c r="BL46" i="9" s="1"/>
  <c r="BL95" i="9" s="1"/>
  <c r="AO181" i="11"/>
  <c r="AK182" i="11"/>
  <c r="BP48" i="9" s="1"/>
  <c r="AG183" i="11"/>
  <c r="AM185" i="11"/>
  <c r="AI186" i="11"/>
  <c r="AE187" i="11"/>
  <c r="AE153" i="11" s="1"/>
  <c r="AM189" i="11"/>
  <c r="AI190" i="11"/>
  <c r="AE191" i="11"/>
  <c r="AE98" i="11" s="1"/>
  <c r="AM193" i="11"/>
  <c r="AI194" i="11"/>
  <c r="AM197" i="11"/>
  <c r="AI198" i="11"/>
  <c r="K4" i="12"/>
  <c r="K202" i="12" s="1"/>
  <c r="AM6" i="12"/>
  <c r="CB5" i="9" s="1"/>
  <c r="AI7" i="12"/>
  <c r="AM10" i="12"/>
  <c r="AI11" i="12"/>
  <c r="BX6" i="9" s="1"/>
  <c r="AM14" i="12"/>
  <c r="AI15" i="12"/>
  <c r="BX9" i="9" s="1"/>
  <c r="AM18" i="12"/>
  <c r="AI19" i="12"/>
  <c r="AM22" i="12"/>
  <c r="AI23" i="12"/>
  <c r="AM26" i="12"/>
  <c r="AI27" i="12"/>
  <c r="AM30" i="12"/>
  <c r="CB12" i="9" s="1"/>
  <c r="AI31" i="12"/>
  <c r="AM34" i="12"/>
  <c r="AI35" i="12"/>
  <c r="AM38" i="12"/>
  <c r="CB13" i="9" s="1"/>
  <c r="AI39" i="12"/>
  <c r="AM42" i="12"/>
  <c r="AI43" i="12"/>
  <c r="AM46" i="12"/>
  <c r="CB14" i="9" s="1"/>
  <c r="AI47" i="12"/>
  <c r="AM50" i="12"/>
  <c r="AI51" i="12"/>
  <c r="AM54" i="12"/>
  <c r="AM61" i="12"/>
  <c r="AI62" i="12"/>
  <c r="BX16" i="9" s="1"/>
  <c r="AM65" i="12"/>
  <c r="AI66" i="12"/>
  <c r="AM69" i="12"/>
  <c r="AI70" i="12"/>
  <c r="AM73" i="12"/>
  <c r="AI74" i="12"/>
  <c r="BX18" i="9" s="1"/>
  <c r="AM77" i="12"/>
  <c r="AI78" i="12"/>
  <c r="C81" i="12"/>
  <c r="U81" i="12"/>
  <c r="AI82" i="12"/>
  <c r="AM85" i="12"/>
  <c r="CB23" i="9" s="1"/>
  <c r="AI86" i="12"/>
  <c r="BX24" i="9" s="1"/>
  <c r="AM89" i="12"/>
  <c r="AI90" i="12"/>
  <c r="AM93" i="12"/>
  <c r="AI94" i="12"/>
  <c r="K98" i="12"/>
  <c r="AM100" i="12"/>
  <c r="AI101" i="12"/>
  <c r="AM104" i="12"/>
  <c r="AI105" i="12"/>
  <c r="BX27" i="9" s="1"/>
  <c r="AM108" i="12"/>
  <c r="CB28" i="9" s="1"/>
  <c r="AI109" i="12"/>
  <c r="BX29" i="9" s="1"/>
  <c r="AM112" i="12"/>
  <c r="AI113" i="12"/>
  <c r="BX30" i="9" s="1"/>
  <c r="AM116" i="12"/>
  <c r="AI117" i="12"/>
  <c r="AM120" i="12"/>
  <c r="AI121" i="12"/>
  <c r="BX31" i="9" s="1"/>
  <c r="AM124" i="12"/>
  <c r="AI125" i="12"/>
  <c r="AM128" i="12"/>
  <c r="AI129" i="12"/>
  <c r="AM132" i="12"/>
  <c r="AI133" i="12"/>
  <c r="AM136" i="12"/>
  <c r="AI137" i="12"/>
  <c r="K138" i="12"/>
  <c r="AM140" i="12"/>
  <c r="AI141" i="12"/>
  <c r="AM144" i="12"/>
  <c r="CB35" i="9" s="1"/>
  <c r="AI145" i="12"/>
  <c r="AM148" i="12"/>
  <c r="AI149" i="12"/>
  <c r="K153" i="12"/>
  <c r="AM155" i="12"/>
  <c r="CB37" i="9" s="1"/>
  <c r="AI156" i="12"/>
  <c r="AM159" i="12"/>
  <c r="AI160" i="12"/>
  <c r="BX38" i="9" s="1"/>
  <c r="AM163" i="12"/>
  <c r="CB40" i="9" s="1"/>
  <c r="AI164" i="12"/>
  <c r="BX41" i="9" s="1"/>
  <c r="AM167" i="12"/>
  <c r="AI168" i="12"/>
  <c r="AM171" i="12"/>
  <c r="AI172" i="12"/>
  <c r="AM175" i="12"/>
  <c r="AI176" i="12"/>
  <c r="AM179" i="12"/>
  <c r="CB46" i="9" s="1"/>
  <c r="AI180" i="12"/>
  <c r="BX47" i="9" s="1"/>
  <c r="AM183" i="12"/>
  <c r="AO186" i="12"/>
  <c r="AK187" i="12"/>
  <c r="AG188" i="12"/>
  <c r="AO190" i="12"/>
  <c r="AK191" i="12"/>
  <c r="AG192" i="12"/>
  <c r="AO194" i="12"/>
  <c r="AK195" i="12"/>
  <c r="BZ45" i="9" s="1"/>
  <c r="AG196" i="12"/>
  <c r="AO198" i="12"/>
  <c r="AK199" i="12"/>
  <c r="M200" i="12"/>
  <c r="AA172" i="13"/>
  <c r="AH172" i="13" s="1"/>
  <c r="AO172" i="13" s="1"/>
  <c r="BJ65" i="13"/>
  <c r="AP68" i="13"/>
  <c r="BJ77" i="13"/>
  <c r="AP78" i="13"/>
  <c r="AF81" i="13"/>
  <c r="AF90" i="13"/>
  <c r="AP91" i="13"/>
  <c r="BJ92" i="13"/>
  <c r="Z173" i="13"/>
  <c r="AG173" i="13" s="1"/>
  <c r="AN173" i="13" s="1"/>
  <c r="Y183" i="13"/>
  <c r="AF183" i="13" s="1"/>
  <c r="AM183" i="13" s="1"/>
  <c r="U153" i="13"/>
  <c r="AA195" i="13"/>
  <c r="F4" i="11"/>
  <c r="X4" i="11"/>
  <c r="AL45" i="11"/>
  <c r="AH46" i="11"/>
  <c r="BM14" i="9" s="1"/>
  <c r="AL49" i="11"/>
  <c r="AH50" i="11"/>
  <c r="AL53" i="11"/>
  <c r="AH54" i="11"/>
  <c r="J58" i="11"/>
  <c r="AL60" i="11"/>
  <c r="AH61" i="11"/>
  <c r="AL64" i="11"/>
  <c r="BQ17" i="9" s="1"/>
  <c r="AH65" i="11"/>
  <c r="AL68" i="11"/>
  <c r="AH69" i="11"/>
  <c r="AL72" i="11"/>
  <c r="AH73" i="11"/>
  <c r="AL76" i="11"/>
  <c r="AH77" i="11"/>
  <c r="AL80" i="11"/>
  <c r="BQ19" i="9" s="1"/>
  <c r="AD82" i="11"/>
  <c r="AD81" i="11" s="1"/>
  <c r="AL84" i="11"/>
  <c r="BQ22" i="9" s="1"/>
  <c r="AH85" i="11"/>
  <c r="BM23" i="9" s="1"/>
  <c r="AL88" i="11"/>
  <c r="AH89" i="11"/>
  <c r="AL92" i="11"/>
  <c r="AH93" i="11"/>
  <c r="F98" i="11"/>
  <c r="X98" i="11"/>
  <c r="AL99" i="11"/>
  <c r="AH100" i="11"/>
  <c r="AL103" i="11"/>
  <c r="AH104" i="11"/>
  <c r="AL107" i="11"/>
  <c r="AH108" i="11"/>
  <c r="BM28" i="9" s="1"/>
  <c r="AL111" i="11"/>
  <c r="AH112" i="11"/>
  <c r="AL115" i="11"/>
  <c r="AH116" i="11"/>
  <c r="AL119" i="11"/>
  <c r="AH120" i="11"/>
  <c r="AL123" i="11"/>
  <c r="AH124" i="11"/>
  <c r="AL127" i="11"/>
  <c r="BQ32" i="9" s="1"/>
  <c r="AH128" i="11"/>
  <c r="AL131" i="11"/>
  <c r="AH132" i="11"/>
  <c r="AL135" i="11"/>
  <c r="AH136" i="11"/>
  <c r="F138" i="11"/>
  <c r="X138" i="11"/>
  <c r="AL139" i="11"/>
  <c r="AH140" i="11"/>
  <c r="AL143" i="11"/>
  <c r="AH144" i="11"/>
  <c r="BM35" i="9" s="1"/>
  <c r="AL147" i="11"/>
  <c r="AH148" i="11"/>
  <c r="F153" i="11"/>
  <c r="X153" i="11"/>
  <c r="X200" i="11" s="1"/>
  <c r="AL154" i="11"/>
  <c r="AH155" i="11"/>
  <c r="BM37" i="9" s="1"/>
  <c r="AL158" i="11"/>
  <c r="AH159" i="11"/>
  <c r="AL162" i="11"/>
  <c r="BQ39" i="9" s="1"/>
  <c r="AH163" i="11"/>
  <c r="BM40" i="9" s="1"/>
  <c r="AL166" i="11"/>
  <c r="AH167" i="11"/>
  <c r="AL170" i="11"/>
  <c r="AH171" i="11"/>
  <c r="AL174" i="11"/>
  <c r="BQ44" i="9" s="1"/>
  <c r="AH175" i="11"/>
  <c r="AL178" i="11"/>
  <c r="AH179" i="11"/>
  <c r="BM46" i="9" s="1"/>
  <c r="AL182" i="11"/>
  <c r="BQ48" i="9" s="1"/>
  <c r="AH183" i="11"/>
  <c r="AN185" i="11"/>
  <c r="AJ186" i="11"/>
  <c r="AN189" i="11"/>
  <c r="AJ190" i="11"/>
  <c r="AN193" i="11"/>
  <c r="AJ194" i="11"/>
  <c r="AN197" i="11"/>
  <c r="AJ198" i="11"/>
  <c r="L4" i="12"/>
  <c r="AN6" i="12"/>
  <c r="CC5" i="9" s="1"/>
  <c r="AJ7" i="12"/>
  <c r="AN10" i="12"/>
  <c r="AJ11" i="12"/>
  <c r="BY6" i="9" s="1"/>
  <c r="AN14" i="12"/>
  <c r="AJ15" i="12"/>
  <c r="BY9" i="9" s="1"/>
  <c r="AN18" i="12"/>
  <c r="AJ19" i="12"/>
  <c r="AN22" i="12"/>
  <c r="AJ23" i="12"/>
  <c r="AN26" i="12"/>
  <c r="AJ27" i="12"/>
  <c r="AN30" i="12"/>
  <c r="CC12" i="9" s="1"/>
  <c r="AJ31" i="12"/>
  <c r="AN34" i="12"/>
  <c r="AJ35" i="12"/>
  <c r="AN38" i="12"/>
  <c r="CC13" i="9" s="1"/>
  <c r="AJ39" i="12"/>
  <c r="AN42" i="12"/>
  <c r="AJ43" i="12"/>
  <c r="AN46" i="12"/>
  <c r="CC14" i="9" s="1"/>
  <c r="AJ47" i="12"/>
  <c r="AN50" i="12"/>
  <c r="AJ51" i="12"/>
  <c r="AN54" i="12"/>
  <c r="AF59" i="12"/>
  <c r="AF58" i="12" s="1"/>
  <c r="AN61" i="12"/>
  <c r="AN58" i="12" s="1"/>
  <c r="CC15" i="9" s="1"/>
  <c r="AY113" i="9" s="1"/>
  <c r="AJ62" i="12"/>
  <c r="BY16" i="9" s="1"/>
  <c r="AN65" i="12"/>
  <c r="AJ66" i="12"/>
  <c r="AN69" i="12"/>
  <c r="AJ70" i="12"/>
  <c r="AN73" i="12"/>
  <c r="AJ74" i="12"/>
  <c r="BY18" i="9" s="1"/>
  <c r="AN77" i="12"/>
  <c r="AJ78" i="12"/>
  <c r="D81" i="12"/>
  <c r="D202" i="12" s="1"/>
  <c r="D201" i="12" s="1"/>
  <c r="V81" i="12"/>
  <c r="AJ82" i="12"/>
  <c r="AN85" i="12"/>
  <c r="CC23" i="9" s="1"/>
  <c r="AJ86" i="12"/>
  <c r="BY24" i="9" s="1"/>
  <c r="AN89" i="12"/>
  <c r="AJ90" i="12"/>
  <c r="AN93" i="12"/>
  <c r="AJ94" i="12"/>
  <c r="L98" i="12"/>
  <c r="AN100" i="12"/>
  <c r="AJ101" i="12"/>
  <c r="AN104" i="12"/>
  <c r="AJ105" i="12"/>
  <c r="BY27" i="9" s="1"/>
  <c r="AN108" i="12"/>
  <c r="CC28" i="9" s="1"/>
  <c r="AJ109" i="12"/>
  <c r="BY29" i="9" s="1"/>
  <c r="AN112" i="12"/>
  <c r="AJ113" i="12"/>
  <c r="BY30" i="9" s="1"/>
  <c r="AN116" i="12"/>
  <c r="AJ117" i="12"/>
  <c r="AN120" i="12"/>
  <c r="AJ121" i="12"/>
  <c r="BY31" i="9" s="1"/>
  <c r="AN124" i="12"/>
  <c r="AJ125" i="12"/>
  <c r="AN128" i="12"/>
  <c r="AJ129" i="12"/>
  <c r="AN132" i="12"/>
  <c r="AJ133" i="12"/>
  <c r="AN136" i="12"/>
  <c r="AJ137" i="12"/>
  <c r="L138" i="12"/>
  <c r="AN140" i="12"/>
  <c r="AJ141" i="12"/>
  <c r="AJ138" i="12" s="1"/>
  <c r="BY33" i="9" s="1"/>
  <c r="AU137" i="9" s="1"/>
  <c r="AN144" i="12"/>
  <c r="CC35" i="9" s="1"/>
  <c r="AJ145" i="12"/>
  <c r="AN148" i="12"/>
  <c r="AJ149" i="12"/>
  <c r="L153" i="12"/>
  <c r="L200" i="12" s="1"/>
  <c r="AN155" i="12"/>
  <c r="CC37" i="9" s="1"/>
  <c r="AJ156" i="12"/>
  <c r="AN159" i="12"/>
  <c r="AJ160" i="12"/>
  <c r="BY38" i="9" s="1"/>
  <c r="AG170" i="13"/>
  <c r="AN170" i="13" s="1"/>
  <c r="AF173" i="13"/>
  <c r="AM173" i="13" s="1"/>
  <c r="AG186" i="13"/>
  <c r="AN186" i="13" s="1"/>
  <c r="Z202" i="13"/>
  <c r="AG202" i="13" s="1"/>
  <c r="AN202" i="13" s="1"/>
  <c r="AZ95" i="13"/>
  <c r="Y205" i="13"/>
  <c r="AF205" i="13" s="1"/>
  <c r="AM205" i="13" s="1"/>
  <c r="AP98" i="13"/>
  <c r="AF151" i="13" s="1"/>
  <c r="AF57" i="13"/>
  <c r="BJ67" i="13"/>
  <c r="AZ76" i="13"/>
  <c r="AF77" i="13"/>
  <c r="AP83" i="13"/>
  <c r="BJ98" i="13"/>
  <c r="AF153" i="13" s="1"/>
  <c r="Z178" i="13"/>
  <c r="AG178" i="13" s="1"/>
  <c r="AN178" i="13" s="1"/>
  <c r="X193" i="13"/>
  <c r="AK180" i="12"/>
  <c r="BZ47" i="9" s="1"/>
  <c r="AG181" i="12"/>
  <c r="AM187" i="12"/>
  <c r="AM191" i="12"/>
  <c r="AI192" i="12"/>
  <c r="AM195" i="12"/>
  <c r="CB45" i="9" s="1"/>
  <c r="AI196" i="12"/>
  <c r="AM199" i="12"/>
  <c r="AG165" i="13"/>
  <c r="AN165" i="13" s="1"/>
  <c r="AA194" i="13"/>
  <c r="BJ87" i="13"/>
  <c r="AZ90" i="13"/>
  <c r="Z197" i="13"/>
  <c r="AG197" i="13" s="1"/>
  <c r="AN197" i="13" s="1"/>
  <c r="AP93" i="13"/>
  <c r="Y200" i="13"/>
  <c r="AF200" i="13" s="1"/>
  <c r="AM200" i="13" s="1"/>
  <c r="BJ57" i="13"/>
  <c r="AZ58" i="13"/>
  <c r="AF62" i="13"/>
  <c r="BJ70" i="13"/>
  <c r="AP71" i="13"/>
  <c r="X161" i="13"/>
  <c r="AF161" i="13" s="1"/>
  <c r="AM161" i="13" s="1"/>
  <c r="B153" i="10"/>
  <c r="B200" i="10" s="1"/>
  <c r="T153" i="10"/>
  <c r="T200" i="10" s="1"/>
  <c r="H4" i="11"/>
  <c r="Z4" i="11"/>
  <c r="AJ6" i="11"/>
  <c r="AN9" i="11"/>
  <c r="AJ10" i="11"/>
  <c r="AN13" i="11"/>
  <c r="BS7" i="9" s="1"/>
  <c r="AJ14" i="11"/>
  <c r="AN17" i="11"/>
  <c r="AJ18" i="11"/>
  <c r="AN21" i="11"/>
  <c r="BS11" i="9" s="1"/>
  <c r="AJ22" i="11"/>
  <c r="AN25" i="11"/>
  <c r="AJ26" i="11"/>
  <c r="AN29" i="11"/>
  <c r="AJ30" i="11"/>
  <c r="BO12" i="9" s="1"/>
  <c r="AN33" i="11"/>
  <c r="AJ34" i="11"/>
  <c r="AN37" i="11"/>
  <c r="AJ38" i="11"/>
  <c r="BO13" i="9" s="1"/>
  <c r="AN41" i="11"/>
  <c r="AJ42" i="11"/>
  <c r="AN45" i="11"/>
  <c r="AJ46" i="11"/>
  <c r="BO14" i="9" s="1"/>
  <c r="AN49" i="11"/>
  <c r="AJ50" i="11"/>
  <c r="AN53" i="11"/>
  <c r="AJ54" i="11"/>
  <c r="L58" i="11"/>
  <c r="AN60" i="11"/>
  <c r="AN58" i="11" s="1"/>
  <c r="BS15" i="9" s="1"/>
  <c r="AY112" i="9" s="1"/>
  <c r="AJ61" i="11"/>
  <c r="AN64" i="11"/>
  <c r="BS17" i="9" s="1"/>
  <c r="AJ65" i="11"/>
  <c r="AN68" i="11"/>
  <c r="AJ69" i="11"/>
  <c r="AN72" i="11"/>
  <c r="AJ73" i="11"/>
  <c r="AN76" i="11"/>
  <c r="AJ77" i="11"/>
  <c r="AN80" i="11"/>
  <c r="BS19" i="9" s="1"/>
  <c r="AN84" i="11"/>
  <c r="BS22" i="9" s="1"/>
  <c r="AJ85" i="11"/>
  <c r="BO23" i="9" s="1"/>
  <c r="AN88" i="11"/>
  <c r="AJ89" i="11"/>
  <c r="AN92" i="11"/>
  <c r="AJ93" i="11"/>
  <c r="H98" i="11"/>
  <c r="Z98" i="11"/>
  <c r="AN99" i="11"/>
  <c r="AJ100" i="11"/>
  <c r="AN103" i="11"/>
  <c r="AJ104" i="11"/>
  <c r="AN107" i="11"/>
  <c r="AJ108" i="11"/>
  <c r="BO28" i="9" s="1"/>
  <c r="AN111" i="11"/>
  <c r="AJ112" i="11"/>
  <c r="AN115" i="11"/>
  <c r="AJ116" i="11"/>
  <c r="AN119" i="11"/>
  <c r="AJ120" i="11"/>
  <c r="AN123" i="11"/>
  <c r="AJ124" i="11"/>
  <c r="AN127" i="11"/>
  <c r="BS32" i="9" s="1"/>
  <c r="AJ128" i="11"/>
  <c r="AN131" i="11"/>
  <c r="AJ132" i="11"/>
  <c r="AN135" i="11"/>
  <c r="AJ136" i="11"/>
  <c r="H138" i="11"/>
  <c r="Z138" i="11"/>
  <c r="AN139" i="11"/>
  <c r="AJ140" i="11"/>
  <c r="AJ138" i="11" s="1"/>
  <c r="BO33" i="9" s="1"/>
  <c r="AU136" i="9" s="1"/>
  <c r="AN143" i="11"/>
  <c r="AJ144" i="11"/>
  <c r="BO35" i="9" s="1"/>
  <c r="AN147" i="11"/>
  <c r="AJ148" i="11"/>
  <c r="H153" i="11"/>
  <c r="H200" i="11" s="1"/>
  <c r="Z153" i="11"/>
  <c r="Z200" i="11" s="1"/>
  <c r="AN154" i="11"/>
  <c r="AJ155" i="11"/>
  <c r="BO37" i="9" s="1"/>
  <c r="AN158" i="11"/>
  <c r="AJ159" i="11"/>
  <c r="AN162" i="11"/>
  <c r="BS39" i="9" s="1"/>
  <c r="AJ163" i="11"/>
  <c r="BO40" i="9" s="1"/>
  <c r="AN166" i="11"/>
  <c r="AJ167" i="11"/>
  <c r="AN170" i="11"/>
  <c r="AJ171" i="11"/>
  <c r="AN174" i="11"/>
  <c r="BS44" i="9" s="1"/>
  <c r="AJ175" i="11"/>
  <c r="AN178" i="11"/>
  <c r="AJ179" i="11"/>
  <c r="BO46" i="9" s="1"/>
  <c r="AN182" i="11"/>
  <c r="BS48" i="9" s="1"/>
  <c r="AJ183" i="11"/>
  <c r="AL186" i="11"/>
  <c r="AL98" i="11" s="1"/>
  <c r="BQ26" i="9" s="1"/>
  <c r="AW128" i="9" s="1"/>
  <c r="AH187" i="11"/>
  <c r="AL190" i="11"/>
  <c r="AH191" i="11"/>
  <c r="AL194" i="11"/>
  <c r="AH195" i="11"/>
  <c r="BM45" i="9" s="1"/>
  <c r="BM94" i="9" s="1"/>
  <c r="BN94" i="9" s="1"/>
  <c r="AL198" i="11"/>
  <c r="AH199" i="11"/>
  <c r="J200" i="11"/>
  <c r="AL7" i="12"/>
  <c r="AH8" i="12"/>
  <c r="AL11" i="12"/>
  <c r="CA6" i="9" s="1"/>
  <c r="AH12" i="12"/>
  <c r="AL15" i="12"/>
  <c r="CA9" i="9" s="1"/>
  <c r="AH16" i="12"/>
  <c r="BW10" i="9" s="1"/>
  <c r="BW59" i="9" s="1"/>
  <c r="BX59" i="9" s="1"/>
  <c r="AL19" i="12"/>
  <c r="AH20" i="12"/>
  <c r="AL23" i="12"/>
  <c r="AH24" i="12"/>
  <c r="AL27" i="12"/>
  <c r="AH28" i="12"/>
  <c r="AL31" i="12"/>
  <c r="AH32" i="12"/>
  <c r="AL35" i="12"/>
  <c r="AH36" i="12"/>
  <c r="AL39" i="12"/>
  <c r="AH40" i="12"/>
  <c r="AL43" i="12"/>
  <c r="AH44" i="12"/>
  <c r="AD45" i="12"/>
  <c r="AD4" i="12" s="1"/>
  <c r="AD202" i="12" s="1"/>
  <c r="AL47" i="12"/>
  <c r="AH48" i="12"/>
  <c r="AL51" i="12"/>
  <c r="AH52" i="12"/>
  <c r="BW8" i="9" s="1"/>
  <c r="BW57" i="9" s="1"/>
  <c r="BX57" i="9" s="1"/>
  <c r="T58" i="12"/>
  <c r="AH59" i="12"/>
  <c r="AL62" i="12"/>
  <c r="CA16" i="9" s="1"/>
  <c r="AH63" i="12"/>
  <c r="AL66" i="12"/>
  <c r="AH67" i="12"/>
  <c r="AL70" i="12"/>
  <c r="AH71" i="12"/>
  <c r="AL74" i="12"/>
  <c r="CA18" i="9" s="1"/>
  <c r="AH75" i="12"/>
  <c r="AL78" i="12"/>
  <c r="AH79" i="12"/>
  <c r="F81" i="12"/>
  <c r="X81" i="12"/>
  <c r="AL82" i="12"/>
  <c r="AH83" i="12"/>
  <c r="AH81" i="12" s="1"/>
  <c r="BW20" i="9" s="1"/>
  <c r="AS121" i="9" s="1"/>
  <c r="AL86" i="12"/>
  <c r="CA24" i="9" s="1"/>
  <c r="AH87" i="12"/>
  <c r="AL90" i="12"/>
  <c r="AH91" i="12"/>
  <c r="BW25" i="9" s="1"/>
  <c r="BW74" i="9" s="1"/>
  <c r="BX74" i="9" s="1"/>
  <c r="AL94" i="12"/>
  <c r="AD99" i="12"/>
  <c r="AD98" i="12" s="1"/>
  <c r="AL101" i="12"/>
  <c r="AH102" i="12"/>
  <c r="AL105" i="12"/>
  <c r="CA27" i="9" s="1"/>
  <c r="AH106" i="12"/>
  <c r="AL109" i="12"/>
  <c r="CA29" i="9" s="1"/>
  <c r="AH110" i="12"/>
  <c r="AL113" i="12"/>
  <c r="CA30" i="9" s="1"/>
  <c r="AH114" i="12"/>
  <c r="AL117" i="12"/>
  <c r="AH118" i="12"/>
  <c r="AL121" i="12"/>
  <c r="CA31" i="9" s="1"/>
  <c r="AH122" i="12"/>
  <c r="AL125" i="12"/>
  <c r="AH126" i="12"/>
  <c r="AL129" i="12"/>
  <c r="AH130" i="12"/>
  <c r="AL133" i="12"/>
  <c r="AH134" i="12"/>
  <c r="AL137" i="12"/>
  <c r="AD139" i="12"/>
  <c r="AD138" i="12" s="1"/>
  <c r="AL141" i="12"/>
  <c r="AH142" i="12"/>
  <c r="AL145" i="12"/>
  <c r="AH146" i="12"/>
  <c r="AL149" i="12"/>
  <c r="AD154" i="12"/>
  <c r="AD153" i="12" s="1"/>
  <c r="AL156" i="12"/>
  <c r="AH157" i="12"/>
  <c r="AL160" i="12"/>
  <c r="CA38" i="9" s="1"/>
  <c r="AH161" i="12"/>
  <c r="AL164" i="12"/>
  <c r="CA41" i="9" s="1"/>
  <c r="AH165" i="12"/>
  <c r="AL168" i="12"/>
  <c r="AH169" i="12"/>
  <c r="BW42" i="9" s="1"/>
  <c r="BW91" i="9" s="1"/>
  <c r="BX91" i="9" s="1"/>
  <c r="AL172" i="12"/>
  <c r="AH173" i="12"/>
  <c r="BW43" i="9" s="1"/>
  <c r="BW92" i="9" s="1"/>
  <c r="BX92" i="9" s="1"/>
  <c r="AL176" i="12"/>
  <c r="AH177" i="12"/>
  <c r="AN187" i="12"/>
  <c r="P201" i="13"/>
  <c r="AF163" i="13"/>
  <c r="AM163" i="13" s="1"/>
  <c r="AA173" i="13"/>
  <c r="AH173" i="13" s="1"/>
  <c r="AO173" i="13" s="1"/>
  <c r="BJ66" i="13"/>
  <c r="AP88" i="13"/>
  <c r="Y195" i="13"/>
  <c r="AF91" i="13"/>
  <c r="X198" i="13"/>
  <c r="U200" i="13"/>
  <c r="U201" i="13" s="1"/>
  <c r="BJ54" i="13"/>
  <c r="AZ59" i="13"/>
  <c r="AZ65" i="13"/>
  <c r="AF74" i="13"/>
  <c r="AZ78" i="13"/>
  <c r="AP81" i="13"/>
  <c r="AP87" i="13"/>
  <c r="AA163" i="13"/>
  <c r="AH163" i="13" s="1"/>
  <c r="AO163" i="13" s="1"/>
  <c r="BE56" i="17"/>
  <c r="AK68" i="17"/>
  <c r="I98" i="11"/>
  <c r="AA98" i="11"/>
  <c r="AO103" i="11"/>
  <c r="AK104" i="11"/>
  <c r="AG105" i="11"/>
  <c r="BL27" i="9" s="1"/>
  <c r="BL76" i="9" s="1"/>
  <c r="AO107" i="11"/>
  <c r="AK108" i="11"/>
  <c r="BP28" i="9" s="1"/>
  <c r="AG109" i="11"/>
  <c r="BL29" i="9" s="1"/>
  <c r="BL78" i="9" s="1"/>
  <c r="AO111" i="11"/>
  <c r="AK112" i="11"/>
  <c r="AG113" i="11"/>
  <c r="BL30" i="9" s="1"/>
  <c r="BL79" i="9" s="1"/>
  <c r="AK179" i="11"/>
  <c r="BP46" i="9" s="1"/>
  <c r="AG180" i="11"/>
  <c r="BL47" i="9" s="1"/>
  <c r="BL96" i="9" s="1"/>
  <c r="AO182" i="11"/>
  <c r="BT48" i="9" s="1"/>
  <c r="AK183" i="11"/>
  <c r="AM186" i="11"/>
  <c r="AI187" i="11"/>
  <c r="AE188" i="11"/>
  <c r="AM190" i="11"/>
  <c r="AI191" i="11"/>
  <c r="AM194" i="11"/>
  <c r="AI195" i="11"/>
  <c r="BN45" i="9" s="1"/>
  <c r="AM198" i="11"/>
  <c r="AM160" i="12"/>
  <c r="CB38" i="9" s="1"/>
  <c r="AI161" i="12"/>
  <c r="AM164" i="12"/>
  <c r="CB41" i="9" s="1"/>
  <c r="AI165" i="12"/>
  <c r="AM168" i="12"/>
  <c r="AI169" i="12"/>
  <c r="BX42" i="9" s="1"/>
  <c r="AM172" i="12"/>
  <c r="AI173" i="12"/>
  <c r="BX43" i="9" s="1"/>
  <c r="AM176" i="12"/>
  <c r="AI177" i="12"/>
  <c r="AM180" i="12"/>
  <c r="CB47" i="9" s="1"/>
  <c r="AI181" i="12"/>
  <c r="AG185" i="12"/>
  <c r="AO187" i="12"/>
  <c r="AK188" i="12"/>
  <c r="S200" i="12"/>
  <c r="AH168" i="13"/>
  <c r="AO168" i="13" s="1"/>
  <c r="X177" i="13"/>
  <c r="AF70" i="13"/>
  <c r="AZ80" i="13"/>
  <c r="Z187" i="13"/>
  <c r="AG187" i="13" s="1"/>
  <c r="AN187" i="13" s="1"/>
  <c r="AA200" i="13"/>
  <c r="AH200" i="13" s="1"/>
  <c r="AO200" i="13" s="1"/>
  <c r="BJ93" i="13"/>
  <c r="Z203" i="13"/>
  <c r="AG203" i="13" s="1"/>
  <c r="AN203" i="13" s="1"/>
  <c r="AZ96" i="13"/>
  <c r="AP54" i="13"/>
  <c r="AZ60" i="13"/>
  <c r="AZ68" i="13"/>
  <c r="AZ72" i="13"/>
  <c r="X201" i="13"/>
  <c r="AK57" i="17"/>
  <c r="AU62" i="17"/>
  <c r="AU13" i="18"/>
  <c r="AV13" i="18" s="1"/>
  <c r="AW13" i="18" s="1"/>
  <c r="AX13" i="18" s="1"/>
  <c r="AY13" i="18" s="1"/>
  <c r="AZ13" i="18" s="1"/>
  <c r="BA13" i="18" s="1"/>
  <c r="BB13" i="18" s="1"/>
  <c r="DH13" i="18"/>
  <c r="AU65" i="17"/>
  <c r="BE70" i="17"/>
  <c r="AH43" i="11"/>
  <c r="AL46" i="11"/>
  <c r="BQ14" i="9" s="1"/>
  <c r="AH47" i="11"/>
  <c r="AL50" i="11"/>
  <c r="AH51" i="11"/>
  <c r="AL54" i="11"/>
  <c r="P58" i="11"/>
  <c r="AL61" i="11"/>
  <c r="AH62" i="11"/>
  <c r="BM16" i="9" s="1"/>
  <c r="AL65" i="11"/>
  <c r="AH66" i="11"/>
  <c r="AL69" i="11"/>
  <c r="AH70" i="11"/>
  <c r="AL73" i="11"/>
  <c r="AH74" i="11"/>
  <c r="BM18" i="9" s="1"/>
  <c r="AL77" i="11"/>
  <c r="AH78" i="11"/>
  <c r="T81" i="11"/>
  <c r="AH82" i="11"/>
  <c r="AL85" i="11"/>
  <c r="BQ23" i="9" s="1"/>
  <c r="AH86" i="11"/>
  <c r="BM24" i="9" s="1"/>
  <c r="AL89" i="11"/>
  <c r="AH90" i="11"/>
  <c r="AL93" i="11"/>
  <c r="AH94" i="11"/>
  <c r="J98" i="11"/>
  <c r="AL100" i="11"/>
  <c r="AH101" i="11"/>
  <c r="AL104" i="11"/>
  <c r="AH105" i="11"/>
  <c r="BM27" i="9" s="1"/>
  <c r="AL108" i="11"/>
  <c r="BQ28" i="9" s="1"/>
  <c r="AH109" i="11"/>
  <c r="BM29" i="9" s="1"/>
  <c r="AL112" i="11"/>
  <c r="AH113" i="11"/>
  <c r="BM30" i="9" s="1"/>
  <c r="AL116" i="11"/>
  <c r="AH117" i="11"/>
  <c r="AL120" i="11"/>
  <c r="AH121" i="11"/>
  <c r="BM31" i="9" s="1"/>
  <c r="AL124" i="11"/>
  <c r="AH125" i="11"/>
  <c r="AL128" i="11"/>
  <c r="AH129" i="11"/>
  <c r="AL132" i="11"/>
  <c r="AH133" i="11"/>
  <c r="AL136" i="11"/>
  <c r="AH137" i="11"/>
  <c r="J138" i="11"/>
  <c r="AL140" i="11"/>
  <c r="AH141" i="11"/>
  <c r="AL144" i="11"/>
  <c r="BQ35" i="9" s="1"/>
  <c r="AH145" i="11"/>
  <c r="AL148" i="11"/>
  <c r="AH149" i="11"/>
  <c r="J153" i="11"/>
  <c r="AL155" i="11"/>
  <c r="BQ37" i="9" s="1"/>
  <c r="AH156" i="11"/>
  <c r="AL159" i="11"/>
  <c r="AH160" i="11"/>
  <c r="BM38" i="9" s="1"/>
  <c r="AL163" i="11"/>
  <c r="BQ40" i="9" s="1"/>
  <c r="AH164" i="11"/>
  <c r="BM41" i="9" s="1"/>
  <c r="AL167" i="11"/>
  <c r="AH168" i="11"/>
  <c r="AL171" i="11"/>
  <c r="AH172" i="11"/>
  <c r="AL175" i="11"/>
  <c r="AH176" i="11"/>
  <c r="AL179" i="11"/>
  <c r="BQ46" i="9" s="1"/>
  <c r="AH180" i="11"/>
  <c r="BM47" i="9" s="1"/>
  <c r="AL183" i="11"/>
  <c r="AN186" i="11"/>
  <c r="AJ187" i="11"/>
  <c r="AF188" i="11"/>
  <c r="AF153" i="11" s="1"/>
  <c r="AN190" i="11"/>
  <c r="AJ191" i="11"/>
  <c r="AN194" i="11"/>
  <c r="AJ195" i="11"/>
  <c r="BO45" i="9" s="1"/>
  <c r="AN198" i="11"/>
  <c r="AJ199" i="11"/>
  <c r="L200" i="11"/>
  <c r="R4" i="12"/>
  <c r="AN7" i="12"/>
  <c r="AJ8" i="12"/>
  <c r="AN11" i="12"/>
  <c r="CC6" i="9" s="1"/>
  <c r="AJ12" i="12"/>
  <c r="AN15" i="12"/>
  <c r="CC9" i="9" s="1"/>
  <c r="AJ16" i="12"/>
  <c r="BY10" i="9" s="1"/>
  <c r="AN19" i="12"/>
  <c r="AJ20" i="12"/>
  <c r="AN23" i="12"/>
  <c r="AJ24" i="12"/>
  <c r="AN27" i="12"/>
  <c r="AJ28" i="12"/>
  <c r="AN31" i="12"/>
  <c r="AJ32" i="12"/>
  <c r="AN35" i="12"/>
  <c r="AJ36" i="12"/>
  <c r="AN39" i="12"/>
  <c r="AJ40" i="12"/>
  <c r="AN43" i="12"/>
  <c r="AJ44" i="12"/>
  <c r="AF45" i="12"/>
  <c r="AF4" i="12" s="1"/>
  <c r="AN47" i="12"/>
  <c r="AJ48" i="12"/>
  <c r="AN51" i="12"/>
  <c r="AJ52" i="12"/>
  <c r="BY8" i="9" s="1"/>
  <c r="V58" i="12"/>
  <c r="V202" i="12" s="1"/>
  <c r="AJ59" i="12"/>
  <c r="AN62" i="12"/>
  <c r="CC16" i="9" s="1"/>
  <c r="AJ63" i="12"/>
  <c r="AN66" i="12"/>
  <c r="AJ67" i="12"/>
  <c r="AN70" i="12"/>
  <c r="AJ71" i="12"/>
  <c r="AN74" i="12"/>
  <c r="CC18" i="9" s="1"/>
  <c r="AJ75" i="12"/>
  <c r="AN78" i="12"/>
  <c r="AJ79" i="12"/>
  <c r="H81" i="12"/>
  <c r="Z81" i="12"/>
  <c r="AN82" i="12"/>
  <c r="AJ83" i="12"/>
  <c r="AN86" i="12"/>
  <c r="CC24" i="9" s="1"/>
  <c r="AJ87" i="12"/>
  <c r="AN90" i="12"/>
  <c r="AJ91" i="12"/>
  <c r="BY25" i="9" s="1"/>
  <c r="AN94" i="12"/>
  <c r="AN101" i="12"/>
  <c r="AJ102" i="12"/>
  <c r="AN105" i="12"/>
  <c r="CC27" i="9" s="1"/>
  <c r="AJ106" i="12"/>
  <c r="AN109" i="12"/>
  <c r="CC29" i="9" s="1"/>
  <c r="AJ110" i="12"/>
  <c r="AN113" i="12"/>
  <c r="CC30" i="9" s="1"/>
  <c r="AJ114" i="12"/>
  <c r="AN117" i="12"/>
  <c r="AJ118" i="12"/>
  <c r="AN121" i="12"/>
  <c r="CC31" i="9" s="1"/>
  <c r="AJ122" i="12"/>
  <c r="AN125" i="12"/>
  <c r="AJ126" i="12"/>
  <c r="AN129" i="12"/>
  <c r="AJ130" i="12"/>
  <c r="AN133" i="12"/>
  <c r="AJ134" i="12"/>
  <c r="AN137" i="12"/>
  <c r="AN141" i="12"/>
  <c r="AJ142" i="12"/>
  <c r="AN145" i="12"/>
  <c r="AJ146" i="12"/>
  <c r="AN149" i="12"/>
  <c r="AN156" i="12"/>
  <c r="AJ157" i="12"/>
  <c r="AN160" i="12"/>
  <c r="CC38" i="9" s="1"/>
  <c r="AJ161" i="12"/>
  <c r="AN164" i="12"/>
  <c r="CC41" i="9" s="1"/>
  <c r="AJ165" i="12"/>
  <c r="AN168" i="12"/>
  <c r="AJ169" i="12"/>
  <c r="BY42" i="9" s="1"/>
  <c r="AN172" i="12"/>
  <c r="AJ173" i="12"/>
  <c r="BY43" i="9" s="1"/>
  <c r="AN176" i="12"/>
  <c r="AJ177" i="12"/>
  <c r="AN180" i="12"/>
  <c r="CC47" i="9" s="1"/>
  <c r="AJ181" i="12"/>
  <c r="AH185" i="12"/>
  <c r="AL188" i="12"/>
  <c r="AH189" i="12"/>
  <c r="AL192" i="12"/>
  <c r="AH193" i="12"/>
  <c r="AL196" i="12"/>
  <c r="AH197" i="12"/>
  <c r="T200" i="12"/>
  <c r="AG166" i="13"/>
  <c r="AN166" i="13" s="1"/>
  <c r="Y169" i="13"/>
  <c r="AF169" i="13" s="1"/>
  <c r="AM169" i="13" s="1"/>
  <c r="AP62" i="13"/>
  <c r="AH179" i="13"/>
  <c r="AO179" i="13" s="1"/>
  <c r="Z198" i="13"/>
  <c r="AG198" i="13" s="1"/>
  <c r="AN198" i="13" s="1"/>
  <c r="AZ91" i="13"/>
  <c r="Y201" i="13"/>
  <c r="AF201" i="13" s="1"/>
  <c r="AM201" i="13" s="1"/>
  <c r="AP94" i="13"/>
  <c r="X204" i="13"/>
  <c r="AH204" i="13" s="1"/>
  <c r="AO204" i="13" s="1"/>
  <c r="AF97" i="13"/>
  <c r="AP67" i="13"/>
  <c r="AP77" i="13"/>
  <c r="AP79" i="13"/>
  <c r="AA165" i="13"/>
  <c r="AH165" i="13" s="1"/>
  <c r="AO165" i="13" s="1"/>
  <c r="AM69" i="11"/>
  <c r="AI70" i="11"/>
  <c r="AM73" i="11"/>
  <c r="AI74" i="11"/>
  <c r="BN18" i="9" s="1"/>
  <c r="AM77" i="11"/>
  <c r="AI78" i="11"/>
  <c r="AI82" i="11"/>
  <c r="AM85" i="11"/>
  <c r="BR23" i="9" s="1"/>
  <c r="AI86" i="11"/>
  <c r="BN24" i="9" s="1"/>
  <c r="AM89" i="11"/>
  <c r="AI90" i="11"/>
  <c r="AM93" i="11"/>
  <c r="AI94" i="11"/>
  <c r="K98" i="11"/>
  <c r="AM100" i="11"/>
  <c r="AI101" i="11"/>
  <c r="AM104" i="11"/>
  <c r="AI105" i="11"/>
  <c r="BN27" i="9" s="1"/>
  <c r="AM108" i="11"/>
  <c r="BR28" i="9" s="1"/>
  <c r="AI109" i="11"/>
  <c r="BN29" i="9" s="1"/>
  <c r="AM112" i="11"/>
  <c r="AI113" i="11"/>
  <c r="BN30" i="9" s="1"/>
  <c r="AM116" i="11"/>
  <c r="AI117" i="11"/>
  <c r="AM120" i="11"/>
  <c r="AI121" i="11"/>
  <c r="BN31" i="9" s="1"/>
  <c r="AM124" i="11"/>
  <c r="AI125" i="11"/>
  <c r="AM128" i="11"/>
  <c r="AI129" i="11"/>
  <c r="AM132" i="11"/>
  <c r="AI133" i="11"/>
  <c r="AM136" i="11"/>
  <c r="AI137" i="11"/>
  <c r="K138" i="11"/>
  <c r="AM140" i="11"/>
  <c r="AM138" i="11" s="1"/>
  <c r="BR33" i="9" s="1"/>
  <c r="AX136" i="9" s="1"/>
  <c r="AI141" i="11"/>
  <c r="AM144" i="11"/>
  <c r="BR35" i="9" s="1"/>
  <c r="AI145" i="11"/>
  <c r="AM148" i="11"/>
  <c r="AI149" i="11"/>
  <c r="K153" i="11"/>
  <c r="K200" i="11" s="1"/>
  <c r="AM155" i="11"/>
  <c r="BR37" i="9" s="1"/>
  <c r="AI156" i="11"/>
  <c r="AM159" i="11"/>
  <c r="AI160" i="11"/>
  <c r="BN38" i="9" s="1"/>
  <c r="AM163" i="11"/>
  <c r="BR40" i="9" s="1"/>
  <c r="AI164" i="11"/>
  <c r="BN41" i="9" s="1"/>
  <c r="AM167" i="11"/>
  <c r="AI168" i="11"/>
  <c r="AM171" i="11"/>
  <c r="AI172" i="11"/>
  <c r="AM175" i="11"/>
  <c r="AI176" i="11"/>
  <c r="AM179" i="11"/>
  <c r="BR46" i="9" s="1"/>
  <c r="AI180" i="11"/>
  <c r="BN47" i="9" s="1"/>
  <c r="AM183" i="11"/>
  <c r="AO186" i="11"/>
  <c r="AO98" i="11" s="1"/>
  <c r="BT26" i="9" s="1"/>
  <c r="AZ128" i="9" s="1"/>
  <c r="AK187" i="11"/>
  <c r="AG188" i="11"/>
  <c r="AO190" i="11"/>
  <c r="AK191" i="11"/>
  <c r="AG192" i="11"/>
  <c r="AO194" i="11"/>
  <c r="AK195" i="11"/>
  <c r="BP45" i="9" s="1"/>
  <c r="AG196" i="11"/>
  <c r="AO198" i="11"/>
  <c r="AK199" i="11"/>
  <c r="S4" i="12"/>
  <c r="AG5" i="12"/>
  <c r="AO7" i="12"/>
  <c r="AK8" i="12"/>
  <c r="AG9" i="12"/>
  <c r="AO11" i="12"/>
  <c r="CD6" i="9" s="1"/>
  <c r="AK12" i="12"/>
  <c r="AG13" i="12"/>
  <c r="BV7" i="9" s="1"/>
  <c r="BV56" i="9" s="1"/>
  <c r="BW56" i="9" s="1"/>
  <c r="BX56" i="9" s="1"/>
  <c r="AO15" i="12"/>
  <c r="CD9" i="9" s="1"/>
  <c r="AK16" i="12"/>
  <c r="BZ10" i="9" s="1"/>
  <c r="AG17" i="12"/>
  <c r="AO19" i="12"/>
  <c r="AK20" i="12"/>
  <c r="AG21" i="12"/>
  <c r="BV11" i="9" s="1"/>
  <c r="BV60" i="9" s="1"/>
  <c r="AO23" i="12"/>
  <c r="AK24" i="12"/>
  <c r="AG25" i="12"/>
  <c r="AO27" i="12"/>
  <c r="AK28" i="12"/>
  <c r="AG29" i="12"/>
  <c r="AO31" i="12"/>
  <c r="AK32" i="12"/>
  <c r="AG33" i="12"/>
  <c r="AO35" i="12"/>
  <c r="AK36" i="12"/>
  <c r="AG37" i="12"/>
  <c r="AO39" i="12"/>
  <c r="AK40" i="12"/>
  <c r="AG41" i="12"/>
  <c r="AO43" i="12"/>
  <c r="AK44" i="12"/>
  <c r="AG45" i="12"/>
  <c r="AO47" i="12"/>
  <c r="AK48" i="12"/>
  <c r="AG49" i="12"/>
  <c r="AO51" i="12"/>
  <c r="AK52" i="12"/>
  <c r="BZ8" i="9" s="1"/>
  <c r="AG53" i="12"/>
  <c r="E58" i="12"/>
  <c r="W58" i="12"/>
  <c r="AK59" i="12"/>
  <c r="AG60" i="12"/>
  <c r="AG58" i="12" s="1"/>
  <c r="BV15" i="9" s="1"/>
  <c r="AO62" i="12"/>
  <c r="CD16" i="9" s="1"/>
  <c r="AK63" i="12"/>
  <c r="AG64" i="12"/>
  <c r="BV17" i="9" s="1"/>
  <c r="BV66" i="9" s="1"/>
  <c r="BW66" i="9" s="1"/>
  <c r="BX66" i="9" s="1"/>
  <c r="AO66" i="12"/>
  <c r="AK67" i="12"/>
  <c r="AG68" i="12"/>
  <c r="AO70" i="12"/>
  <c r="AK71" i="12"/>
  <c r="AG72" i="12"/>
  <c r="AO74" i="12"/>
  <c r="CD18" i="9" s="1"/>
  <c r="AK75" i="12"/>
  <c r="AG76" i="12"/>
  <c r="AO78" i="12"/>
  <c r="AK79" i="12"/>
  <c r="AG80" i="12"/>
  <c r="BV19" i="9" s="1"/>
  <c r="BV68" i="9" s="1"/>
  <c r="BW68" i="9" s="1"/>
  <c r="I81" i="12"/>
  <c r="AA81" i="12"/>
  <c r="AO82" i="12"/>
  <c r="AK83" i="12"/>
  <c r="AK81" i="12" s="1"/>
  <c r="BZ20" i="9" s="1"/>
  <c r="AV121" i="9" s="1"/>
  <c r="AG84" i="12"/>
  <c r="BV22" i="9" s="1"/>
  <c r="BV71" i="9" s="1"/>
  <c r="BW71" i="9" s="1"/>
  <c r="BX71" i="9" s="1"/>
  <c r="AO86" i="12"/>
  <c r="CD24" i="9" s="1"/>
  <c r="AK87" i="12"/>
  <c r="AG88" i="12"/>
  <c r="AO90" i="12"/>
  <c r="AK91" i="12"/>
  <c r="BZ25" i="9" s="1"/>
  <c r="AG92" i="12"/>
  <c r="AO94" i="12"/>
  <c r="S98" i="12"/>
  <c r="AG99" i="12"/>
  <c r="AO101" i="12"/>
  <c r="AK102" i="12"/>
  <c r="AG103" i="12"/>
  <c r="AO105" i="12"/>
  <c r="CD27" i="9" s="1"/>
  <c r="AK106" i="12"/>
  <c r="AG107" i="12"/>
  <c r="AO109" i="12"/>
  <c r="CD29" i="9" s="1"/>
  <c r="AK110" i="12"/>
  <c r="AG111" i="12"/>
  <c r="AO113" i="12"/>
  <c r="CD30" i="9" s="1"/>
  <c r="AK114" i="12"/>
  <c r="AG115" i="12"/>
  <c r="AO117" i="12"/>
  <c r="AK118" i="12"/>
  <c r="AG119" i="12"/>
  <c r="AO121" i="12"/>
  <c r="CD31" i="9" s="1"/>
  <c r="AK122" i="12"/>
  <c r="AG123" i="12"/>
  <c r="AO125" i="12"/>
  <c r="AK126" i="12"/>
  <c r="AG127" i="12"/>
  <c r="BV32" i="9" s="1"/>
  <c r="BV81" i="9" s="1"/>
  <c r="BW81" i="9" s="1"/>
  <c r="BX81" i="9" s="1"/>
  <c r="AO129" i="12"/>
  <c r="AK130" i="12"/>
  <c r="AG131" i="12"/>
  <c r="AO133" i="12"/>
  <c r="AK134" i="12"/>
  <c r="AG135" i="12"/>
  <c r="AO137" i="12"/>
  <c r="S138" i="12"/>
  <c r="AG139" i="12"/>
  <c r="AO141" i="12"/>
  <c r="AK142" i="12"/>
  <c r="AG143" i="12"/>
  <c r="AO145" i="12"/>
  <c r="AK146" i="12"/>
  <c r="AG147" i="12"/>
  <c r="AO149" i="12"/>
  <c r="S153" i="12"/>
  <c r="AG154" i="12"/>
  <c r="AO156" i="12"/>
  <c r="AK157" i="12"/>
  <c r="AG158" i="12"/>
  <c r="AO160" i="12"/>
  <c r="CD38" i="9" s="1"/>
  <c r="AK161" i="12"/>
  <c r="AG162" i="12"/>
  <c r="BV39" i="9" s="1"/>
  <c r="BV88" i="9" s="1"/>
  <c r="AO164" i="12"/>
  <c r="CD41" i="9" s="1"/>
  <c r="AK165" i="12"/>
  <c r="AG166" i="12"/>
  <c r="AO168" i="12"/>
  <c r="AK169" i="12"/>
  <c r="BZ42" i="9" s="1"/>
  <c r="AG170" i="12"/>
  <c r="AO172" i="12"/>
  <c r="AK173" i="12"/>
  <c r="BZ43" i="9" s="1"/>
  <c r="AG174" i="12"/>
  <c r="BV44" i="9" s="1"/>
  <c r="BV93" i="9" s="1"/>
  <c r="BW93" i="9" s="1"/>
  <c r="BX93" i="9" s="1"/>
  <c r="AO176" i="12"/>
  <c r="AK177" i="12"/>
  <c r="AG178" i="12"/>
  <c r="AO180" i="12"/>
  <c r="CD47" i="9" s="1"/>
  <c r="AK181" i="12"/>
  <c r="AG182" i="12"/>
  <c r="BV48" i="9" s="1"/>
  <c r="BV97" i="9" s="1"/>
  <c r="AI185" i="12"/>
  <c r="AM188" i="12"/>
  <c r="AI189" i="12"/>
  <c r="AM192" i="12"/>
  <c r="AI193" i="12"/>
  <c r="AM196" i="12"/>
  <c r="AI197" i="12"/>
  <c r="AG161" i="13"/>
  <c r="AN161" i="13" s="1"/>
  <c r="AP57" i="13"/>
  <c r="Y164" i="13"/>
  <c r="AF164" i="13" s="1"/>
  <c r="AM164" i="13" s="1"/>
  <c r="AZ86" i="13"/>
  <c r="Z193" i="13"/>
  <c r="AG193" i="13" s="1"/>
  <c r="AN193" i="13" s="1"/>
  <c r="AP89" i="13"/>
  <c r="Y196" i="13"/>
  <c r="AF196" i="13" s="1"/>
  <c r="AM196" i="13" s="1"/>
  <c r="AF92" i="13"/>
  <c r="X199" i="13"/>
  <c r="AH199" i="13" s="1"/>
  <c r="AO199" i="13" s="1"/>
  <c r="BJ55" i="13"/>
  <c r="AF59" i="13"/>
  <c r="AF61" i="13"/>
  <c r="BJ61" i="13"/>
  <c r="AP63" i="13"/>
  <c r="AP70" i="13"/>
  <c r="BJ73" i="13"/>
  <c r="AF76" i="13"/>
  <c r="AF80" i="13"/>
  <c r="BJ80" i="13"/>
  <c r="AZ83" i="13"/>
  <c r="AZ87" i="13"/>
  <c r="AF96" i="13"/>
  <c r="AA167" i="13"/>
  <c r="AH167" i="13" s="1"/>
  <c r="AO167" i="13" s="1"/>
  <c r="Q98" i="13"/>
  <c r="AK58" i="17"/>
  <c r="AJ94" i="11"/>
  <c r="L98" i="11"/>
  <c r="AN100" i="11"/>
  <c r="AJ101" i="11"/>
  <c r="AN104" i="11"/>
  <c r="AJ105" i="11"/>
  <c r="BO27" i="9" s="1"/>
  <c r="AN108" i="11"/>
  <c r="BS28" i="9" s="1"/>
  <c r="AJ109" i="11"/>
  <c r="BO29" i="9" s="1"/>
  <c r="AN112" i="11"/>
  <c r="AJ113" i="11"/>
  <c r="BO30" i="9" s="1"/>
  <c r="AN116" i="11"/>
  <c r="AJ117" i="11"/>
  <c r="AN120" i="11"/>
  <c r="AJ121" i="11"/>
  <c r="BO31" i="9" s="1"/>
  <c r="AN124" i="11"/>
  <c r="AJ125" i="11"/>
  <c r="AN128" i="11"/>
  <c r="AJ129" i="11"/>
  <c r="AN132" i="11"/>
  <c r="AJ133" i="11"/>
  <c r="AN136" i="11"/>
  <c r="AJ137" i="11"/>
  <c r="L138" i="11"/>
  <c r="AN140" i="11"/>
  <c r="AJ141" i="11"/>
  <c r="AN144" i="11"/>
  <c r="BS35" i="9" s="1"/>
  <c r="AJ145" i="11"/>
  <c r="AN148" i="11"/>
  <c r="AJ149" i="11"/>
  <c r="L153" i="11"/>
  <c r="AN155" i="11"/>
  <c r="BS37" i="9" s="1"/>
  <c r="AJ156" i="11"/>
  <c r="AN159" i="11"/>
  <c r="AJ160" i="11"/>
  <c r="BO38" i="9" s="1"/>
  <c r="AN163" i="11"/>
  <c r="BS40" i="9" s="1"/>
  <c r="AJ164" i="11"/>
  <c r="BO41" i="9" s="1"/>
  <c r="AN167" i="11"/>
  <c r="AJ168" i="11"/>
  <c r="AN171" i="11"/>
  <c r="AJ172" i="11"/>
  <c r="AN175" i="11"/>
  <c r="AJ176" i="11"/>
  <c r="AN179" i="11"/>
  <c r="BS46" i="9" s="1"/>
  <c r="AJ180" i="11"/>
  <c r="BO47" i="9" s="1"/>
  <c r="AN183" i="11"/>
  <c r="AD185" i="11"/>
  <c r="AD98" i="11" s="1"/>
  <c r="AL187" i="11"/>
  <c r="AH188" i="11"/>
  <c r="AL191" i="11"/>
  <c r="AH192" i="11"/>
  <c r="AD193" i="11"/>
  <c r="AD153" i="11" s="1"/>
  <c r="AD200" i="11" s="1"/>
  <c r="AL195" i="11"/>
  <c r="BQ45" i="9" s="1"/>
  <c r="AH196" i="11"/>
  <c r="AL199" i="11"/>
  <c r="B4" i="12"/>
  <c r="B202" i="12" s="1"/>
  <c r="B201" i="12" s="1"/>
  <c r="T4" i="12"/>
  <c r="T202" i="12" s="1"/>
  <c r="T201" i="12" s="1"/>
  <c r="AH5" i="12"/>
  <c r="AL8" i="12"/>
  <c r="AH9" i="12"/>
  <c r="AL12" i="12"/>
  <c r="AH13" i="12"/>
  <c r="BW7" i="9" s="1"/>
  <c r="AL16" i="12"/>
  <c r="CA10" i="9" s="1"/>
  <c r="AH17" i="12"/>
  <c r="AL20" i="12"/>
  <c r="AH21" i="12"/>
  <c r="BW11" i="9" s="1"/>
  <c r="AL24" i="12"/>
  <c r="AH25" i="12"/>
  <c r="AL28" i="12"/>
  <c r="AH29" i="12"/>
  <c r="AL32" i="12"/>
  <c r="AH33" i="12"/>
  <c r="AL36" i="12"/>
  <c r="AH37" i="12"/>
  <c r="AL40" i="12"/>
  <c r="AH41" i="12"/>
  <c r="AL44" i="12"/>
  <c r="AH45" i="12"/>
  <c r="AL48" i="12"/>
  <c r="AH49" i="12"/>
  <c r="AL52" i="12"/>
  <c r="CA8" i="9" s="1"/>
  <c r="AH53" i="12"/>
  <c r="F58" i="12"/>
  <c r="X58" i="12"/>
  <c r="AL59" i="12"/>
  <c r="AH60" i="12"/>
  <c r="AL63" i="12"/>
  <c r="AH64" i="12"/>
  <c r="BW17" i="9" s="1"/>
  <c r="AL67" i="12"/>
  <c r="AH68" i="12"/>
  <c r="AL71" i="12"/>
  <c r="AH72" i="12"/>
  <c r="AL75" i="12"/>
  <c r="AH76" i="12"/>
  <c r="AL79" i="12"/>
  <c r="AH80" i="12"/>
  <c r="BW19" i="9" s="1"/>
  <c r="J81" i="12"/>
  <c r="AL83" i="12"/>
  <c r="AH84" i="12"/>
  <c r="BW22" i="9" s="1"/>
  <c r="AL87" i="12"/>
  <c r="AH88" i="12"/>
  <c r="AL91" i="12"/>
  <c r="CA25" i="9" s="1"/>
  <c r="AH92" i="12"/>
  <c r="T98" i="12"/>
  <c r="AH99" i="12"/>
  <c r="AL102" i="12"/>
  <c r="AH103" i="12"/>
  <c r="AL106" i="12"/>
  <c r="AH107" i="12"/>
  <c r="AL110" i="12"/>
  <c r="AH111" i="12"/>
  <c r="AL114" i="12"/>
  <c r="AH115" i="12"/>
  <c r="AL118" i="12"/>
  <c r="AH119" i="12"/>
  <c r="AL122" i="12"/>
  <c r="AH123" i="12"/>
  <c r="AL126" i="12"/>
  <c r="AH127" i="12"/>
  <c r="BW32" i="9" s="1"/>
  <c r="AL130" i="12"/>
  <c r="AH131" i="12"/>
  <c r="AL134" i="12"/>
  <c r="AH135" i="12"/>
  <c r="T138" i="12"/>
  <c r="AH139" i="12"/>
  <c r="AL142" i="12"/>
  <c r="AH143" i="12"/>
  <c r="AL146" i="12"/>
  <c r="AH147" i="12"/>
  <c r="T153" i="12"/>
  <c r="AH154" i="12"/>
  <c r="AL157" i="12"/>
  <c r="AH158" i="12"/>
  <c r="AL161" i="12"/>
  <c r="AH162" i="12"/>
  <c r="BW39" i="9" s="1"/>
  <c r="AL165" i="12"/>
  <c r="AH166" i="12"/>
  <c r="AL169" i="12"/>
  <c r="CA42" i="9" s="1"/>
  <c r="AH170" i="12"/>
  <c r="AL173" i="12"/>
  <c r="CA43" i="9" s="1"/>
  <c r="AH174" i="12"/>
  <c r="BW44" i="9" s="1"/>
  <c r="AL177" i="12"/>
  <c r="AH178" i="12"/>
  <c r="AL181" i="12"/>
  <c r="AH182" i="12"/>
  <c r="BW48" i="9" s="1"/>
  <c r="AJ185" i="12"/>
  <c r="AN188" i="12"/>
  <c r="AJ189" i="12"/>
  <c r="AN192" i="12"/>
  <c r="AJ193" i="12"/>
  <c r="AF194" i="12"/>
  <c r="AF153" i="12" s="1"/>
  <c r="AN196" i="12"/>
  <c r="AJ197" i="12"/>
  <c r="AF55" i="13"/>
  <c r="X162" i="13"/>
  <c r="BJ62" i="13"/>
  <c r="AA169" i="13"/>
  <c r="AH169" i="13" s="1"/>
  <c r="AO169" i="13" s="1"/>
  <c r="X178" i="13"/>
  <c r="AH178" i="13" s="1"/>
  <c r="AO178" i="13" s="1"/>
  <c r="AF71" i="13"/>
  <c r="AZ81" i="13"/>
  <c r="Z188" i="13"/>
  <c r="AG188" i="13" s="1"/>
  <c r="AN188" i="13" s="1"/>
  <c r="AP84" i="13"/>
  <c r="Y191" i="13"/>
  <c r="AF87" i="13"/>
  <c r="X194" i="13"/>
  <c r="AG194" i="13" s="1"/>
  <c r="AN194" i="13" s="1"/>
  <c r="BJ94" i="13"/>
  <c r="AA201" i="13"/>
  <c r="AH201" i="13" s="1"/>
  <c r="AO201" i="13" s="1"/>
  <c r="AZ97" i="13"/>
  <c r="Z204" i="13"/>
  <c r="AG204" i="13" s="1"/>
  <c r="AN204" i="13" s="1"/>
  <c r="AP55" i="13"/>
  <c r="BJ59" i="13"/>
  <c r="AF65" i="13"/>
  <c r="AP74" i="13"/>
  <c r="AZ89" i="13"/>
  <c r="AP95" i="13"/>
  <c r="AK60" i="17"/>
  <c r="J37" i="18"/>
  <c r="AF13" i="17"/>
  <c r="AM199" i="11"/>
  <c r="U4" i="12"/>
  <c r="AI5" i="12"/>
  <c r="AM8" i="12"/>
  <c r="AI9" i="12"/>
  <c r="AM12" i="12"/>
  <c r="AI13" i="12"/>
  <c r="BX7" i="9" s="1"/>
  <c r="AM16" i="12"/>
  <c r="CB10" i="9" s="1"/>
  <c r="AI17" i="12"/>
  <c r="AM20" i="12"/>
  <c r="AI21" i="12"/>
  <c r="BX11" i="9" s="1"/>
  <c r="AM24" i="12"/>
  <c r="AI25" i="12"/>
  <c r="AM28" i="12"/>
  <c r="AI29" i="12"/>
  <c r="AM32" i="12"/>
  <c r="AI33" i="12"/>
  <c r="AM36" i="12"/>
  <c r="AI37" i="12"/>
  <c r="AM40" i="12"/>
  <c r="AI41" i="12"/>
  <c r="AM44" i="12"/>
  <c r="AI45" i="12"/>
  <c r="AM48" i="12"/>
  <c r="AI49" i="12"/>
  <c r="AM52" i="12"/>
  <c r="CB8" i="9" s="1"/>
  <c r="AI53" i="12"/>
  <c r="G58" i="12"/>
  <c r="Y58" i="12"/>
  <c r="AM59" i="12"/>
  <c r="AI60" i="12"/>
  <c r="AI58" i="12" s="1"/>
  <c r="BX15" i="9" s="1"/>
  <c r="AT113" i="9" s="1"/>
  <c r="AM63" i="12"/>
  <c r="AI64" i="12"/>
  <c r="BX17" i="9" s="1"/>
  <c r="AM67" i="12"/>
  <c r="AI68" i="12"/>
  <c r="AM71" i="12"/>
  <c r="AI72" i="12"/>
  <c r="AM75" i="12"/>
  <c r="AI76" i="12"/>
  <c r="AM79" i="12"/>
  <c r="AI80" i="12"/>
  <c r="BX19" i="9" s="1"/>
  <c r="K81" i="12"/>
  <c r="AM83" i="12"/>
  <c r="AM81" i="12" s="1"/>
  <c r="CB20" i="9" s="1"/>
  <c r="AX121" i="9" s="1"/>
  <c r="AI84" i="12"/>
  <c r="BX22" i="9" s="1"/>
  <c r="AM87" i="12"/>
  <c r="AI88" i="12"/>
  <c r="AM91" i="12"/>
  <c r="CB25" i="9" s="1"/>
  <c r="AI92" i="12"/>
  <c r="U98" i="12"/>
  <c r="AI99" i="12"/>
  <c r="AM102" i="12"/>
  <c r="AI103" i="12"/>
  <c r="AM106" i="12"/>
  <c r="AI107" i="12"/>
  <c r="AM110" i="12"/>
  <c r="AI111" i="12"/>
  <c r="AM114" i="12"/>
  <c r="AI115" i="12"/>
  <c r="AM118" i="12"/>
  <c r="AI119" i="12"/>
  <c r="AM122" i="12"/>
  <c r="AI123" i="12"/>
  <c r="AM126" i="12"/>
  <c r="AI127" i="12"/>
  <c r="BX32" i="9" s="1"/>
  <c r="AM130" i="12"/>
  <c r="AI131" i="12"/>
  <c r="AM134" i="12"/>
  <c r="AI135" i="12"/>
  <c r="U138" i="12"/>
  <c r="AI139" i="12"/>
  <c r="AM142" i="12"/>
  <c r="AI143" i="12"/>
  <c r="AM146" i="12"/>
  <c r="AI147" i="12"/>
  <c r="U153" i="12"/>
  <c r="U200" i="12" s="1"/>
  <c r="AI154" i="12"/>
  <c r="AM157" i="12"/>
  <c r="AI158" i="12"/>
  <c r="AM161" i="12"/>
  <c r="AI162" i="12"/>
  <c r="BX39" i="9" s="1"/>
  <c r="AM165" i="12"/>
  <c r="AI166" i="12"/>
  <c r="AM169" i="12"/>
  <c r="CB42" i="9" s="1"/>
  <c r="AI170" i="12"/>
  <c r="AM173" i="12"/>
  <c r="CB43" i="9" s="1"/>
  <c r="AI174" i="12"/>
  <c r="BX44" i="9" s="1"/>
  <c r="AM177" i="12"/>
  <c r="AI178" i="12"/>
  <c r="AM181" i="12"/>
  <c r="AI182" i="12"/>
  <c r="BX48" i="9" s="1"/>
  <c r="AK185" i="12"/>
  <c r="AG186" i="12"/>
  <c r="AO188" i="12"/>
  <c r="AK189" i="12"/>
  <c r="AG190" i="12"/>
  <c r="AO192" i="12"/>
  <c r="AK193" i="12"/>
  <c r="AG194" i="12"/>
  <c r="AO196" i="12"/>
  <c r="AK197" i="12"/>
  <c r="AG198" i="12"/>
  <c r="W200" i="12"/>
  <c r="AF170" i="13"/>
  <c r="AM170" i="13" s="1"/>
  <c r="AF186" i="13"/>
  <c r="AM186" i="13" s="1"/>
  <c r="BJ89" i="13"/>
  <c r="AA196" i="13"/>
  <c r="AH196" i="13" s="1"/>
  <c r="AO196" i="13" s="1"/>
  <c r="AZ92" i="13"/>
  <c r="Z199" i="13"/>
  <c r="AG199" i="13" s="1"/>
  <c r="AN199" i="13" s="1"/>
  <c r="AP56" i="13"/>
  <c r="BJ76" i="13"/>
  <c r="BJ91" i="13"/>
  <c r="BE58" i="17"/>
  <c r="AK72" i="17"/>
  <c r="BE76" i="17"/>
  <c r="P153" i="11"/>
  <c r="P200" i="11" s="1"/>
  <c r="V153" i="12"/>
  <c r="V200" i="12" s="1"/>
  <c r="AN161" i="12"/>
  <c r="AJ162" i="12"/>
  <c r="BY39" i="9" s="1"/>
  <c r="AN165" i="12"/>
  <c r="AJ166" i="12"/>
  <c r="AN169" i="12"/>
  <c r="CC42" i="9" s="1"/>
  <c r="AJ170" i="12"/>
  <c r="AN173" i="12"/>
  <c r="CC43" i="9" s="1"/>
  <c r="AJ174" i="12"/>
  <c r="BY44" i="9" s="1"/>
  <c r="AN177" i="12"/>
  <c r="AJ178" i="12"/>
  <c r="AN181" i="12"/>
  <c r="AJ182" i="12"/>
  <c r="BY48" i="9" s="1"/>
  <c r="AL185" i="12"/>
  <c r="AH186" i="12"/>
  <c r="AL189" i="12"/>
  <c r="AH190" i="12"/>
  <c r="AL193" i="12"/>
  <c r="AH194" i="12"/>
  <c r="AL197" i="12"/>
  <c r="AH198" i="12"/>
  <c r="F200" i="12"/>
  <c r="X200" i="12"/>
  <c r="AF165" i="13"/>
  <c r="AM165" i="13" s="1"/>
  <c r="AA191" i="13"/>
  <c r="BJ84" i="13"/>
  <c r="Y197" i="13"/>
  <c r="AF197" i="13" s="1"/>
  <c r="AM197" i="13" s="1"/>
  <c r="AP90" i="13"/>
  <c r="AF72" i="13"/>
  <c r="AZ84" i="13"/>
  <c r="Z177" i="13"/>
  <c r="AG177" i="13" s="1"/>
  <c r="AN177" i="13" s="1"/>
  <c r="AK61" i="17"/>
  <c r="AO191" i="11"/>
  <c r="AK192" i="11"/>
  <c r="AG193" i="11"/>
  <c r="AO195" i="11"/>
  <c r="BT45" i="9" s="1"/>
  <c r="AK196" i="11"/>
  <c r="AG197" i="11"/>
  <c r="AO199" i="11"/>
  <c r="E4" i="12"/>
  <c r="W4" i="12"/>
  <c r="AK5" i="12"/>
  <c r="AG6" i="12"/>
  <c r="BV5" i="9" s="1"/>
  <c r="BV54" i="9" s="1"/>
  <c r="BW54" i="9" s="1"/>
  <c r="BX54" i="9" s="1"/>
  <c r="AO8" i="12"/>
  <c r="AK9" i="12"/>
  <c r="AG10" i="12"/>
  <c r="AO12" i="12"/>
  <c r="AK13" i="12"/>
  <c r="BZ7" i="9" s="1"/>
  <c r="AG14" i="12"/>
  <c r="AO16" i="12"/>
  <c r="CD10" i="9" s="1"/>
  <c r="AK17" i="12"/>
  <c r="AG18" i="12"/>
  <c r="AO20" i="12"/>
  <c r="AK21" i="12"/>
  <c r="BZ11" i="9" s="1"/>
  <c r="AG22" i="12"/>
  <c r="AO24" i="12"/>
  <c r="AK25" i="12"/>
  <c r="AG26" i="12"/>
  <c r="AO28" i="12"/>
  <c r="AK29" i="12"/>
  <c r="AG30" i="12"/>
  <c r="BV12" i="9" s="1"/>
  <c r="BV61" i="9" s="1"/>
  <c r="AO32" i="12"/>
  <c r="AK33" i="12"/>
  <c r="AG34" i="12"/>
  <c r="AO36" i="12"/>
  <c r="AK37" i="12"/>
  <c r="AG38" i="12"/>
  <c r="BV13" i="9" s="1"/>
  <c r="BV62" i="9" s="1"/>
  <c r="AO40" i="12"/>
  <c r="AK41" i="12"/>
  <c r="AG42" i="12"/>
  <c r="AO44" i="12"/>
  <c r="AK45" i="12"/>
  <c r="AG46" i="12"/>
  <c r="BV14" i="9" s="1"/>
  <c r="BV63" i="9" s="1"/>
  <c r="AO48" i="12"/>
  <c r="AK49" i="12"/>
  <c r="AG50" i="12"/>
  <c r="AO52" i="12"/>
  <c r="CD8" i="9" s="1"/>
  <c r="AK53" i="12"/>
  <c r="AG54" i="12"/>
  <c r="I58" i="12"/>
  <c r="AA58" i="12"/>
  <c r="AO59" i="12"/>
  <c r="AK60" i="12"/>
  <c r="AG61" i="12"/>
  <c r="AO63" i="12"/>
  <c r="AK64" i="12"/>
  <c r="BZ17" i="9" s="1"/>
  <c r="AG65" i="12"/>
  <c r="AO67" i="12"/>
  <c r="AK68" i="12"/>
  <c r="AG69" i="12"/>
  <c r="AO71" i="12"/>
  <c r="AK72" i="12"/>
  <c r="AG73" i="12"/>
  <c r="AO75" i="12"/>
  <c r="AK76" i="12"/>
  <c r="AG77" i="12"/>
  <c r="AO79" i="12"/>
  <c r="AK80" i="12"/>
  <c r="BZ19" i="9" s="1"/>
  <c r="M81" i="12"/>
  <c r="AO83" i="12"/>
  <c r="AK84" i="12"/>
  <c r="BZ22" i="9" s="1"/>
  <c r="AG85" i="12"/>
  <c r="BV23" i="9" s="1"/>
  <c r="BV72" i="9" s="1"/>
  <c r="AO87" i="12"/>
  <c r="AK88" i="12"/>
  <c r="AG89" i="12"/>
  <c r="AO91" i="12"/>
  <c r="CD25" i="9" s="1"/>
  <c r="AK92" i="12"/>
  <c r="AG93" i="12"/>
  <c r="E98" i="12"/>
  <c r="W98" i="12"/>
  <c r="AK99" i="12"/>
  <c r="AG100" i="12"/>
  <c r="AO102" i="12"/>
  <c r="AK103" i="12"/>
  <c r="AG104" i="12"/>
  <c r="AO106" i="12"/>
  <c r="AK107" i="12"/>
  <c r="AG108" i="12"/>
  <c r="BV28" i="9" s="1"/>
  <c r="BV77" i="9" s="1"/>
  <c r="AO110" i="12"/>
  <c r="AK111" i="12"/>
  <c r="AG112" i="12"/>
  <c r="AO114" i="12"/>
  <c r="AK115" i="12"/>
  <c r="AG116" i="12"/>
  <c r="AO118" i="12"/>
  <c r="AK119" i="12"/>
  <c r="AG120" i="12"/>
  <c r="AO122" i="12"/>
  <c r="AK123" i="12"/>
  <c r="AG124" i="12"/>
  <c r="AO126" i="12"/>
  <c r="AK127" i="12"/>
  <c r="BZ32" i="9" s="1"/>
  <c r="AG128" i="12"/>
  <c r="AO130" i="12"/>
  <c r="AK131" i="12"/>
  <c r="AG132" i="12"/>
  <c r="AO134" i="12"/>
  <c r="AK135" i="12"/>
  <c r="AG136" i="12"/>
  <c r="E138" i="12"/>
  <c r="W138" i="12"/>
  <c r="AK139" i="12"/>
  <c r="AG140" i="12"/>
  <c r="AO142" i="12"/>
  <c r="AK143" i="12"/>
  <c r="AG144" i="12"/>
  <c r="BV35" i="9" s="1"/>
  <c r="BV84" i="9" s="1"/>
  <c r="AO146" i="12"/>
  <c r="AK147" i="12"/>
  <c r="AG148" i="12"/>
  <c r="E153" i="12"/>
  <c r="E200" i="12" s="1"/>
  <c r="W153" i="12"/>
  <c r="AK154" i="12"/>
  <c r="AG155" i="12"/>
  <c r="BV37" i="9" s="1"/>
  <c r="BV86" i="9" s="1"/>
  <c r="AO157" i="12"/>
  <c r="AK158" i="12"/>
  <c r="AG159" i="12"/>
  <c r="AO161" i="12"/>
  <c r="AK162" i="12"/>
  <c r="BZ39" i="9" s="1"/>
  <c r="AG163" i="12"/>
  <c r="BV40" i="9" s="1"/>
  <c r="BV89" i="9" s="1"/>
  <c r="BW89" i="9" s="1"/>
  <c r="BX89" i="9" s="1"/>
  <c r="AO165" i="12"/>
  <c r="AK166" i="12"/>
  <c r="AG167" i="12"/>
  <c r="AO169" i="12"/>
  <c r="CD42" i="9" s="1"/>
  <c r="AK170" i="12"/>
  <c r="AG171" i="12"/>
  <c r="AO173" i="12"/>
  <c r="CD43" i="9" s="1"/>
  <c r="AK174" i="12"/>
  <c r="BZ44" i="9" s="1"/>
  <c r="AG175" i="12"/>
  <c r="AO177" i="12"/>
  <c r="AK178" i="12"/>
  <c r="AG179" i="12"/>
  <c r="BV46" i="9" s="1"/>
  <c r="BV95" i="9" s="1"/>
  <c r="BW95" i="9" s="1"/>
  <c r="BX95" i="9" s="1"/>
  <c r="AO181" i="12"/>
  <c r="AK182" i="12"/>
  <c r="BZ48" i="9" s="1"/>
  <c r="AG183" i="12"/>
  <c r="AM185" i="12"/>
  <c r="AI186" i="12"/>
  <c r="AM189" i="12"/>
  <c r="AM193" i="12"/>
  <c r="Y200" i="12"/>
  <c r="AF56" i="13"/>
  <c r="X163" i="13"/>
  <c r="BJ63" i="13"/>
  <c r="AA170" i="13"/>
  <c r="AH170" i="13" s="1"/>
  <c r="AO170" i="13" s="1"/>
  <c r="BJ79" i="13"/>
  <c r="AA186" i="13"/>
  <c r="AH186" i="13" s="1"/>
  <c r="AO186" i="13" s="1"/>
  <c r="X195" i="13"/>
  <c r="AF88" i="13"/>
  <c r="BJ95" i="13"/>
  <c r="AA202" i="13"/>
  <c r="AH202" i="13" s="1"/>
  <c r="AO202" i="13" s="1"/>
  <c r="AZ98" i="13"/>
  <c r="AF152" i="13" s="1"/>
  <c r="Z205" i="13"/>
  <c r="AG205" i="13" s="1"/>
  <c r="AN205" i="13" s="1"/>
  <c r="AZ54" i="13"/>
  <c r="AP58" i="13"/>
  <c r="AP59" i="13"/>
  <c r="AP66" i="13"/>
  <c r="BJ72" i="13"/>
  <c r="AP73" i="13"/>
  <c r="BJ90" i="13"/>
  <c r="AZ94" i="13"/>
  <c r="P153" i="15"/>
  <c r="P200" i="15" s="1"/>
  <c r="P201" i="15" s="1"/>
  <c r="AN94" i="11"/>
  <c r="R98" i="11"/>
  <c r="R202" i="11" s="1"/>
  <c r="R201" i="11" s="1"/>
  <c r="AN101" i="11"/>
  <c r="AJ102" i="11"/>
  <c r="AN105" i="11"/>
  <c r="BS27" i="9" s="1"/>
  <c r="AJ106" i="11"/>
  <c r="AN109" i="11"/>
  <c r="BS29" i="9" s="1"/>
  <c r="AJ110" i="11"/>
  <c r="AN113" i="11"/>
  <c r="BS30" i="9" s="1"/>
  <c r="AJ114" i="11"/>
  <c r="AN117" i="11"/>
  <c r="AJ118" i="11"/>
  <c r="AN121" i="11"/>
  <c r="BS31" i="9" s="1"/>
  <c r="AJ122" i="11"/>
  <c r="AN125" i="11"/>
  <c r="AJ126" i="11"/>
  <c r="AN129" i="11"/>
  <c r="AJ130" i="11"/>
  <c r="AN133" i="11"/>
  <c r="AJ134" i="11"/>
  <c r="AN137" i="11"/>
  <c r="R138" i="11"/>
  <c r="AN141" i="11"/>
  <c r="AJ142" i="11"/>
  <c r="AN145" i="11"/>
  <c r="AJ146" i="11"/>
  <c r="AN149" i="11"/>
  <c r="AN156" i="11"/>
  <c r="AJ157" i="11"/>
  <c r="AN160" i="11"/>
  <c r="BS38" i="9" s="1"/>
  <c r="AJ161" i="11"/>
  <c r="AN164" i="11"/>
  <c r="BS41" i="9" s="1"/>
  <c r="AJ165" i="11"/>
  <c r="AN168" i="11"/>
  <c r="AJ169" i="11"/>
  <c r="BO42" i="9" s="1"/>
  <c r="AN172" i="11"/>
  <c r="AJ173" i="11"/>
  <c r="BO43" i="9" s="1"/>
  <c r="AN176" i="11"/>
  <c r="AJ177" i="11"/>
  <c r="AN180" i="11"/>
  <c r="BS47" i="9" s="1"/>
  <c r="AJ181" i="11"/>
  <c r="AH185" i="11"/>
  <c r="AL188" i="11"/>
  <c r="AH189" i="11"/>
  <c r="AL192" i="11"/>
  <c r="AH193" i="11"/>
  <c r="AL196" i="11"/>
  <c r="AH197" i="11"/>
  <c r="T200" i="11"/>
  <c r="F4" i="12"/>
  <c r="F202" i="12" s="1"/>
  <c r="X4" i="12"/>
  <c r="AL5" i="12"/>
  <c r="AH6" i="12"/>
  <c r="BW5" i="9" s="1"/>
  <c r="AL9" i="12"/>
  <c r="AH10" i="12"/>
  <c r="AL13" i="12"/>
  <c r="CA7" i="9" s="1"/>
  <c r="AH14" i="12"/>
  <c r="AL17" i="12"/>
  <c r="AH18" i="12"/>
  <c r="AL21" i="12"/>
  <c r="CA11" i="9" s="1"/>
  <c r="AH22" i="12"/>
  <c r="AL25" i="12"/>
  <c r="AH26" i="12"/>
  <c r="AL29" i="12"/>
  <c r="AH30" i="12"/>
  <c r="BW12" i="9" s="1"/>
  <c r="AL33" i="12"/>
  <c r="AH34" i="12"/>
  <c r="AL37" i="12"/>
  <c r="AH38" i="12"/>
  <c r="BW13" i="9" s="1"/>
  <c r="AL41" i="12"/>
  <c r="AH42" i="12"/>
  <c r="AL45" i="12"/>
  <c r="AH46" i="12"/>
  <c r="BW14" i="9" s="1"/>
  <c r="AL49" i="12"/>
  <c r="AH50" i="12"/>
  <c r="AL53" i="12"/>
  <c r="AH54" i="12"/>
  <c r="J58" i="12"/>
  <c r="J202" i="12" s="1"/>
  <c r="J201" i="12" s="1"/>
  <c r="AL60" i="12"/>
  <c r="AH61" i="12"/>
  <c r="AL64" i="12"/>
  <c r="CA17" i="9" s="1"/>
  <c r="AH65" i="12"/>
  <c r="AL68" i="12"/>
  <c r="AH69" i="12"/>
  <c r="AL72" i="12"/>
  <c r="AH73" i="12"/>
  <c r="AL76" i="12"/>
  <c r="AH77" i="12"/>
  <c r="AL80" i="12"/>
  <c r="CA19" i="9" s="1"/>
  <c r="P81" i="12"/>
  <c r="P202" i="12" s="1"/>
  <c r="P201" i="12" s="1"/>
  <c r="AL84" i="12"/>
  <c r="CA22" i="9" s="1"/>
  <c r="AH85" i="12"/>
  <c r="BW23" i="9" s="1"/>
  <c r="AL88" i="12"/>
  <c r="AH89" i="12"/>
  <c r="AL92" i="12"/>
  <c r="AH93" i="12"/>
  <c r="F98" i="12"/>
  <c r="X98" i="12"/>
  <c r="AL99" i="12"/>
  <c r="AH100" i="12"/>
  <c r="AL103" i="12"/>
  <c r="AH104" i="12"/>
  <c r="AL107" i="12"/>
  <c r="AH108" i="12"/>
  <c r="BW28" i="9" s="1"/>
  <c r="AL111" i="12"/>
  <c r="AH112" i="12"/>
  <c r="AL115" i="12"/>
  <c r="AH116" i="12"/>
  <c r="AL119" i="12"/>
  <c r="AH120" i="12"/>
  <c r="AL123" i="12"/>
  <c r="AH124" i="12"/>
  <c r="AL127" i="12"/>
  <c r="CA32" i="9" s="1"/>
  <c r="AH128" i="12"/>
  <c r="AL131" i="12"/>
  <c r="AH132" i="12"/>
  <c r="AL135" i="12"/>
  <c r="AH136" i="12"/>
  <c r="F138" i="12"/>
  <c r="X138" i="12"/>
  <c r="AL139" i="12"/>
  <c r="AH140" i="12"/>
  <c r="AL143" i="12"/>
  <c r="AH144" i="12"/>
  <c r="BW35" i="9" s="1"/>
  <c r="AL147" i="12"/>
  <c r="AH148" i="12"/>
  <c r="F153" i="12"/>
  <c r="X153" i="12"/>
  <c r="AL154" i="12"/>
  <c r="AH155" i="12"/>
  <c r="BW37" i="9" s="1"/>
  <c r="AL158" i="12"/>
  <c r="AH159" i="12"/>
  <c r="AL162" i="12"/>
  <c r="CA39" i="9" s="1"/>
  <c r="AH163" i="12"/>
  <c r="BW40" i="9" s="1"/>
  <c r="AL166" i="12"/>
  <c r="AH167" i="12"/>
  <c r="AL170" i="12"/>
  <c r="AH171" i="12"/>
  <c r="AL174" i="12"/>
  <c r="CA44" i="9" s="1"/>
  <c r="AH175" i="12"/>
  <c r="AL178" i="12"/>
  <c r="AH179" i="12"/>
  <c r="BW46" i="9" s="1"/>
  <c r="AL182" i="12"/>
  <c r="CA48" i="9" s="1"/>
  <c r="AH183" i="12"/>
  <c r="AN185" i="12"/>
  <c r="AJ186" i="12"/>
  <c r="AN189" i="12"/>
  <c r="AJ190" i="12"/>
  <c r="AN193" i="12"/>
  <c r="AJ194" i="12"/>
  <c r="AJ153" i="12" s="1"/>
  <c r="BY36" i="9" s="1"/>
  <c r="AU145" i="9" s="1"/>
  <c r="AN197" i="12"/>
  <c r="AJ198" i="12"/>
  <c r="AZ61" i="13"/>
  <c r="Z168" i="13"/>
  <c r="AG168" i="13" s="1"/>
  <c r="AN168" i="13" s="1"/>
  <c r="AF67" i="13"/>
  <c r="X174" i="13"/>
  <c r="AA181" i="13"/>
  <c r="AH181" i="13" s="1"/>
  <c r="AO181" i="13" s="1"/>
  <c r="BJ74" i="13"/>
  <c r="AZ77" i="13"/>
  <c r="Z184" i="13"/>
  <c r="AG184" i="13" s="1"/>
  <c r="AN184" i="13" s="1"/>
  <c r="Y187" i="13"/>
  <c r="AF187" i="13" s="1"/>
  <c r="AM187" i="13" s="1"/>
  <c r="AP80" i="13"/>
  <c r="Z200" i="13"/>
  <c r="AG200" i="13" s="1"/>
  <c r="AN200" i="13" s="1"/>
  <c r="AZ93" i="13"/>
  <c r="Y203" i="13"/>
  <c r="AF203" i="13" s="1"/>
  <c r="AM203" i="13" s="1"/>
  <c r="AP96" i="13"/>
  <c r="AZ63" i="13"/>
  <c r="AZ79" i="13"/>
  <c r="Z164" i="13"/>
  <c r="AG164" i="13" s="1"/>
  <c r="AN164" i="13" s="1"/>
  <c r="X185" i="13"/>
  <c r="AF185" i="13" s="1"/>
  <c r="AM185" i="13" s="1"/>
  <c r="AK62" i="17"/>
  <c r="AO86" i="11"/>
  <c r="BT24" i="9" s="1"/>
  <c r="AK87" i="11"/>
  <c r="AG88" i="11"/>
  <c r="AG81" i="11" s="1"/>
  <c r="BL20" i="9" s="1"/>
  <c r="AO90" i="11"/>
  <c r="AK91" i="11"/>
  <c r="BP25" i="9" s="1"/>
  <c r="AG92" i="11"/>
  <c r="AO94" i="11"/>
  <c r="AG99" i="11"/>
  <c r="AO101" i="11"/>
  <c r="AO113" i="11"/>
  <c r="BT30" i="9" s="1"/>
  <c r="AK114" i="11"/>
  <c r="AG115" i="11"/>
  <c r="AO117" i="11"/>
  <c r="AK118" i="11"/>
  <c r="AG119" i="11"/>
  <c r="AO121" i="11"/>
  <c r="BT31" i="9" s="1"/>
  <c r="AK122" i="11"/>
  <c r="AG123" i="11"/>
  <c r="AO125" i="11"/>
  <c r="AK126" i="11"/>
  <c r="AG127" i="11"/>
  <c r="BL32" i="9" s="1"/>
  <c r="BL81" i="9" s="1"/>
  <c r="AO129" i="11"/>
  <c r="AK130" i="11"/>
  <c r="AG131" i="11"/>
  <c r="AO133" i="11"/>
  <c r="AK134" i="11"/>
  <c r="AG135" i="11"/>
  <c r="AO137" i="11"/>
  <c r="S138" i="11"/>
  <c r="AG139" i="11"/>
  <c r="AO141" i="11"/>
  <c r="AK142" i="11"/>
  <c r="AG143" i="11"/>
  <c r="AO145" i="11"/>
  <c r="AK146" i="11"/>
  <c r="AG147" i="11"/>
  <c r="AO149" i="11"/>
  <c r="S153" i="11"/>
  <c r="S200" i="11" s="1"/>
  <c r="AG154" i="11"/>
  <c r="AO156" i="11"/>
  <c r="AK157" i="11"/>
  <c r="AG158" i="11"/>
  <c r="AO160" i="11"/>
  <c r="BT38" i="9" s="1"/>
  <c r="AK161" i="11"/>
  <c r="AG162" i="11"/>
  <c r="BL39" i="9" s="1"/>
  <c r="BL88" i="9" s="1"/>
  <c r="BM88" i="9" s="1"/>
  <c r="BN88" i="9" s="1"/>
  <c r="AO164" i="11"/>
  <c r="BT41" i="9" s="1"/>
  <c r="AK165" i="11"/>
  <c r="AG166" i="11"/>
  <c r="AO168" i="11"/>
  <c r="AK169" i="11"/>
  <c r="BP42" i="9" s="1"/>
  <c r="AG170" i="11"/>
  <c r="AO172" i="11"/>
  <c r="AK173" i="11"/>
  <c r="BP43" i="9" s="1"/>
  <c r="AG174" i="11"/>
  <c r="BL44" i="9" s="1"/>
  <c r="BL93" i="9" s="1"/>
  <c r="BM93" i="9" s="1"/>
  <c r="BN93" i="9" s="1"/>
  <c r="AO176" i="11"/>
  <c r="AK177" i="11"/>
  <c r="AG178" i="11"/>
  <c r="AO180" i="11"/>
  <c r="BT47" i="9" s="1"/>
  <c r="AK181" i="11"/>
  <c r="AG182" i="11"/>
  <c r="BL48" i="9" s="1"/>
  <c r="BL97" i="9" s="1"/>
  <c r="AI185" i="11"/>
  <c r="AM188" i="11"/>
  <c r="AM153" i="11" s="1"/>
  <c r="BR36" i="9" s="1"/>
  <c r="AX144" i="9" s="1"/>
  <c r="AI189" i="11"/>
  <c r="AM192" i="11"/>
  <c r="AI193" i="11"/>
  <c r="AM196" i="11"/>
  <c r="AI197" i="11"/>
  <c r="G4" i="12"/>
  <c r="Y4" i="12"/>
  <c r="AM5" i="12"/>
  <c r="AI6" i="12"/>
  <c r="BX5" i="9" s="1"/>
  <c r="AM9" i="12"/>
  <c r="AI10" i="12"/>
  <c r="AM13" i="12"/>
  <c r="CB7" i="9" s="1"/>
  <c r="AI14" i="12"/>
  <c r="AM17" i="12"/>
  <c r="AI18" i="12"/>
  <c r="AM21" i="12"/>
  <c r="CB11" i="9" s="1"/>
  <c r="AI22" i="12"/>
  <c r="AM25" i="12"/>
  <c r="AI26" i="12"/>
  <c r="AM29" i="12"/>
  <c r="AI30" i="12"/>
  <c r="BX12" i="9" s="1"/>
  <c r="AM33" i="12"/>
  <c r="AI34" i="12"/>
  <c r="AM37" i="12"/>
  <c r="AI38" i="12"/>
  <c r="BX13" i="9" s="1"/>
  <c r="AM41" i="12"/>
  <c r="AI42" i="12"/>
  <c r="AM45" i="12"/>
  <c r="AI46" i="12"/>
  <c r="BX14" i="9" s="1"/>
  <c r="AM49" i="12"/>
  <c r="AI50" i="12"/>
  <c r="AM53" i="12"/>
  <c r="AI54" i="12"/>
  <c r="K58" i="12"/>
  <c r="AM60" i="12"/>
  <c r="AI61" i="12"/>
  <c r="AM64" i="12"/>
  <c r="CB17" i="9" s="1"/>
  <c r="AI65" i="12"/>
  <c r="AM68" i="12"/>
  <c r="AI69" i="12"/>
  <c r="AM72" i="12"/>
  <c r="AI73" i="12"/>
  <c r="AM76" i="12"/>
  <c r="AI77" i="12"/>
  <c r="AM80" i="12"/>
  <c r="CB19" i="9" s="1"/>
  <c r="AM84" i="12"/>
  <c r="CB22" i="9" s="1"/>
  <c r="AI85" i="12"/>
  <c r="BX23" i="9" s="1"/>
  <c r="AM88" i="12"/>
  <c r="AI89" i="12"/>
  <c r="AM92" i="12"/>
  <c r="AI93" i="12"/>
  <c r="G98" i="12"/>
  <c r="Y98" i="12"/>
  <c r="AM99" i="12"/>
  <c r="AI100" i="12"/>
  <c r="AM103" i="12"/>
  <c r="AI104" i="12"/>
  <c r="AM107" i="12"/>
  <c r="AI108" i="12"/>
  <c r="BX28" i="9" s="1"/>
  <c r="AM111" i="12"/>
  <c r="AI112" i="12"/>
  <c r="AM115" i="12"/>
  <c r="AI116" i="12"/>
  <c r="AM119" i="12"/>
  <c r="AI120" i="12"/>
  <c r="AM123" i="12"/>
  <c r="AI124" i="12"/>
  <c r="AM127" i="12"/>
  <c r="CB32" i="9" s="1"/>
  <c r="AI128" i="12"/>
  <c r="AM131" i="12"/>
  <c r="AI132" i="12"/>
  <c r="AM135" i="12"/>
  <c r="AI136" i="12"/>
  <c r="G138" i="12"/>
  <c r="Y138" i="12"/>
  <c r="AM139" i="12"/>
  <c r="AI140" i="12"/>
  <c r="AM143" i="12"/>
  <c r="AI144" i="12"/>
  <c r="BX35" i="9" s="1"/>
  <c r="AM147" i="12"/>
  <c r="AI148" i="12"/>
  <c r="G153" i="12"/>
  <c r="G200" i="12" s="1"/>
  <c r="Y153" i="12"/>
  <c r="AM154" i="12"/>
  <c r="AI155" i="12"/>
  <c r="BX37" i="9" s="1"/>
  <c r="AO189" i="12"/>
  <c r="AK190" i="12"/>
  <c r="AG191" i="12"/>
  <c r="AO193" i="12"/>
  <c r="AK194" i="12"/>
  <c r="AG195" i="12"/>
  <c r="BV45" i="9" s="1"/>
  <c r="BV94" i="9" s="1"/>
  <c r="AO197" i="12"/>
  <c r="AK198" i="12"/>
  <c r="AG199" i="12"/>
  <c r="I200" i="12"/>
  <c r="AZ56" i="13"/>
  <c r="Z163" i="13"/>
  <c r="AG163" i="13" s="1"/>
  <c r="AN163" i="13" s="1"/>
  <c r="AF166" i="13"/>
  <c r="AM166" i="13" s="1"/>
  <c r="AF198" i="13"/>
  <c r="AM198" i="13" s="1"/>
  <c r="AP60" i="13"/>
  <c r="BJ68" i="13"/>
  <c r="AA185" i="13"/>
  <c r="T153" i="14"/>
  <c r="T200" i="14" s="1"/>
  <c r="T201" i="14" s="1"/>
  <c r="AL191" i="10"/>
  <c r="AH192" i="10"/>
  <c r="AL195" i="10"/>
  <c r="BG45" i="9" s="1"/>
  <c r="AH196" i="10"/>
  <c r="AL199" i="10"/>
  <c r="T4" i="11"/>
  <c r="T202" i="11" s="1"/>
  <c r="T201" i="11" s="1"/>
  <c r="AH5" i="11"/>
  <c r="AL8" i="11"/>
  <c r="AH9" i="11"/>
  <c r="AL12" i="11"/>
  <c r="AH13" i="11"/>
  <c r="BM7" i="9" s="1"/>
  <c r="AL16" i="11"/>
  <c r="BQ10" i="9" s="1"/>
  <c r="AH17" i="11"/>
  <c r="AL20" i="11"/>
  <c r="AH21" i="11"/>
  <c r="BM11" i="9" s="1"/>
  <c r="AL24" i="11"/>
  <c r="AH25" i="11"/>
  <c r="AL28" i="11"/>
  <c r="AH29" i="11"/>
  <c r="AL32" i="11"/>
  <c r="AH33" i="11"/>
  <c r="AL36" i="11"/>
  <c r="AH37" i="11"/>
  <c r="AL40" i="11"/>
  <c r="AH41" i="11"/>
  <c r="AL44" i="11"/>
  <c r="AH45" i="11"/>
  <c r="AL48" i="11"/>
  <c r="AH49" i="11"/>
  <c r="AL52" i="11"/>
  <c r="BQ8" i="9" s="1"/>
  <c r="AH53" i="11"/>
  <c r="F58" i="11"/>
  <c r="X58" i="11"/>
  <c r="AL59" i="11"/>
  <c r="AH60" i="11"/>
  <c r="AH58" i="11" s="1"/>
  <c r="BM15" i="9" s="1"/>
  <c r="AS112" i="9" s="1"/>
  <c r="AL63" i="11"/>
  <c r="AH64" i="11"/>
  <c r="BM17" i="9" s="1"/>
  <c r="BM66" i="9" s="1"/>
  <c r="BN66" i="9" s="1"/>
  <c r="AL67" i="11"/>
  <c r="AH68" i="11"/>
  <c r="AL71" i="11"/>
  <c r="AH72" i="11"/>
  <c r="AL75" i="11"/>
  <c r="AH76" i="11"/>
  <c r="AL79" i="11"/>
  <c r="AH80" i="11"/>
  <c r="BM19" i="9" s="1"/>
  <c r="J81" i="11"/>
  <c r="AL83" i="11"/>
  <c r="AL81" i="11" s="1"/>
  <c r="BQ20" i="9" s="1"/>
  <c r="AW120" i="9" s="1"/>
  <c r="AH84" i="11"/>
  <c r="BM22" i="9" s="1"/>
  <c r="AL87" i="11"/>
  <c r="AH88" i="11"/>
  <c r="AL91" i="11"/>
  <c r="BQ25" i="9" s="1"/>
  <c r="AH92" i="11"/>
  <c r="T98" i="11"/>
  <c r="AH99" i="11"/>
  <c r="AL102" i="11"/>
  <c r="AH103" i="11"/>
  <c r="AL106" i="11"/>
  <c r="AH107" i="11"/>
  <c r="AL110" i="11"/>
  <c r="AH111" i="11"/>
  <c r="AL114" i="11"/>
  <c r="AH115" i="11"/>
  <c r="AL118" i="11"/>
  <c r="AH119" i="11"/>
  <c r="AL122" i="11"/>
  <c r="AH123" i="11"/>
  <c r="AL126" i="11"/>
  <c r="AH127" i="11"/>
  <c r="BM32" i="9" s="1"/>
  <c r="AL130" i="11"/>
  <c r="AH131" i="11"/>
  <c r="AL134" i="11"/>
  <c r="AH135" i="11"/>
  <c r="B138" i="11"/>
  <c r="B202" i="11" s="1"/>
  <c r="B201" i="11" s="1"/>
  <c r="T138" i="11"/>
  <c r="AH139" i="11"/>
  <c r="AL142" i="11"/>
  <c r="AH143" i="11"/>
  <c r="AL146" i="11"/>
  <c r="AH147" i="11"/>
  <c r="T153" i="11"/>
  <c r="AH154" i="11"/>
  <c r="AL157" i="11"/>
  <c r="AH158" i="11"/>
  <c r="AL161" i="11"/>
  <c r="AH162" i="11"/>
  <c r="BM39" i="9" s="1"/>
  <c r="AL165" i="11"/>
  <c r="AH166" i="11"/>
  <c r="AL169" i="11"/>
  <c r="BQ42" i="9" s="1"/>
  <c r="AH170" i="11"/>
  <c r="AL173" i="11"/>
  <c r="BQ43" i="9" s="1"/>
  <c r="AH174" i="11"/>
  <c r="BM44" i="9" s="1"/>
  <c r="AL177" i="11"/>
  <c r="AH178" i="11"/>
  <c r="AL181" i="11"/>
  <c r="AH182" i="11"/>
  <c r="BM48" i="9" s="1"/>
  <c r="AJ185" i="11"/>
  <c r="AJ98" i="11" s="1"/>
  <c r="BO26" i="9" s="1"/>
  <c r="AU128" i="9" s="1"/>
  <c r="AN188" i="11"/>
  <c r="AJ189" i="11"/>
  <c r="AN192" i="11"/>
  <c r="AJ193" i="11"/>
  <c r="AN196" i="11"/>
  <c r="AJ197" i="11"/>
  <c r="V200" i="11"/>
  <c r="H4" i="12"/>
  <c r="Z4" i="12"/>
  <c r="AN5" i="12"/>
  <c r="AJ6" i="12"/>
  <c r="BY5" i="9" s="1"/>
  <c r="AN9" i="12"/>
  <c r="AJ10" i="12"/>
  <c r="AN13" i="12"/>
  <c r="CC7" i="9" s="1"/>
  <c r="AJ14" i="12"/>
  <c r="AN17" i="12"/>
  <c r="AJ18" i="12"/>
  <c r="AN21" i="12"/>
  <c r="CC11" i="9" s="1"/>
  <c r="AJ22" i="12"/>
  <c r="AN25" i="12"/>
  <c r="AJ26" i="12"/>
  <c r="AN29" i="12"/>
  <c r="AJ30" i="12"/>
  <c r="BY12" i="9" s="1"/>
  <c r="AN33" i="12"/>
  <c r="AJ34" i="12"/>
  <c r="AN37" i="12"/>
  <c r="AJ38" i="12"/>
  <c r="BY13" i="9" s="1"/>
  <c r="AN41" i="12"/>
  <c r="AJ42" i="12"/>
  <c r="L58" i="12"/>
  <c r="AN72" i="12"/>
  <c r="AJ73" i="12"/>
  <c r="AN76" i="12"/>
  <c r="AJ77" i="12"/>
  <c r="AN80" i="12"/>
  <c r="CC19" i="9" s="1"/>
  <c r="R81" i="12"/>
  <c r="AN84" i="12"/>
  <c r="CC22" i="9" s="1"/>
  <c r="AJ85" i="12"/>
  <c r="BY23" i="9" s="1"/>
  <c r="AN88" i="12"/>
  <c r="AJ89" i="12"/>
  <c r="AN92" i="12"/>
  <c r="AJ93" i="12"/>
  <c r="H98" i="12"/>
  <c r="Z98" i="12"/>
  <c r="AN99" i="12"/>
  <c r="AJ100" i="12"/>
  <c r="AN103" i="12"/>
  <c r="AJ104" i="12"/>
  <c r="AN107" i="12"/>
  <c r="AJ108" i="12"/>
  <c r="BY28" i="9" s="1"/>
  <c r="AN111" i="12"/>
  <c r="AJ112" i="12"/>
  <c r="AN115" i="12"/>
  <c r="AJ116" i="12"/>
  <c r="AN119" i="12"/>
  <c r="AJ120" i="12"/>
  <c r="AN123" i="12"/>
  <c r="AJ124" i="12"/>
  <c r="AN127" i="12"/>
  <c r="CC32" i="9" s="1"/>
  <c r="AJ128" i="12"/>
  <c r="AN131" i="12"/>
  <c r="H138" i="12"/>
  <c r="Z138" i="12"/>
  <c r="H153" i="12"/>
  <c r="H200" i="12" s="1"/>
  <c r="Z153" i="12"/>
  <c r="Z200" i="12" s="1"/>
  <c r="AL194" i="12"/>
  <c r="AH195" i="12"/>
  <c r="BW45" i="9" s="1"/>
  <c r="AL198" i="12"/>
  <c r="J200" i="12"/>
  <c r="Z174" i="13"/>
  <c r="AZ67" i="13"/>
  <c r="X180" i="13"/>
  <c r="AF73" i="13"/>
  <c r="AP86" i="13"/>
  <c r="Y193" i="13"/>
  <c r="AF193" i="13" s="1"/>
  <c r="AM193" i="13" s="1"/>
  <c r="AZ55" i="13"/>
  <c r="BJ81" i="13"/>
  <c r="AF83" i="13"/>
  <c r="BJ96" i="13"/>
  <c r="BJ97" i="13"/>
  <c r="AU57" i="17"/>
  <c r="AM48" i="11"/>
  <c r="AI49" i="11"/>
  <c r="AM52" i="11"/>
  <c r="BR8" i="9" s="1"/>
  <c r="AI53" i="11"/>
  <c r="AM59" i="11"/>
  <c r="AI60" i="11"/>
  <c r="AI58" i="11" s="1"/>
  <c r="BN15" i="9" s="1"/>
  <c r="AT112" i="9" s="1"/>
  <c r="AM63" i="11"/>
  <c r="AI64" i="11"/>
  <c r="BN17" i="9" s="1"/>
  <c r="AM67" i="11"/>
  <c r="AI68" i="11"/>
  <c r="U98" i="11"/>
  <c r="AM118" i="11"/>
  <c r="AI119" i="11"/>
  <c r="AM122" i="11"/>
  <c r="AI123" i="11"/>
  <c r="U153" i="11"/>
  <c r="U200" i="11" s="1"/>
  <c r="AG190" i="11"/>
  <c r="AO192" i="11"/>
  <c r="AK193" i="11"/>
  <c r="AG194" i="11"/>
  <c r="AO196" i="11"/>
  <c r="AK197" i="11"/>
  <c r="AG198" i="11"/>
  <c r="I4" i="12"/>
  <c r="AA4" i="12"/>
  <c r="AO5" i="12"/>
  <c r="AK6" i="12"/>
  <c r="BZ5" i="9" s="1"/>
  <c r="AG7" i="12"/>
  <c r="AO9" i="12"/>
  <c r="AK10" i="12"/>
  <c r="AG11" i="12"/>
  <c r="BV6" i="9" s="1"/>
  <c r="BV55" i="9" s="1"/>
  <c r="BW55" i="9" s="1"/>
  <c r="BX55" i="9" s="1"/>
  <c r="AO13" i="12"/>
  <c r="CD7" i="9" s="1"/>
  <c r="AK14" i="12"/>
  <c r="AG15" i="12"/>
  <c r="BV9" i="9" s="1"/>
  <c r="BV58" i="9" s="1"/>
  <c r="BW58" i="9" s="1"/>
  <c r="BX58" i="9" s="1"/>
  <c r="AO17" i="12"/>
  <c r="AK18" i="12"/>
  <c r="AG19" i="12"/>
  <c r="AO21" i="12"/>
  <c r="CD11" i="9" s="1"/>
  <c r="AK22" i="12"/>
  <c r="AG23" i="12"/>
  <c r="AO25" i="12"/>
  <c r="AK26" i="12"/>
  <c r="AG27" i="12"/>
  <c r="AO29" i="12"/>
  <c r="AK30" i="12"/>
  <c r="BZ12" i="9" s="1"/>
  <c r="AG31" i="12"/>
  <c r="AO33" i="12"/>
  <c r="AK34" i="12"/>
  <c r="AG35" i="12"/>
  <c r="AO37" i="12"/>
  <c r="AK38" i="12"/>
  <c r="BZ13" i="9" s="1"/>
  <c r="AG39" i="12"/>
  <c r="AO41" i="12"/>
  <c r="AK42" i="12"/>
  <c r="AG43" i="12"/>
  <c r="AO45" i="12"/>
  <c r="AK46" i="12"/>
  <c r="BZ14" i="9" s="1"/>
  <c r="AG47" i="12"/>
  <c r="AO49" i="12"/>
  <c r="AK50" i="12"/>
  <c r="AG51" i="12"/>
  <c r="AO53" i="12"/>
  <c r="AK54" i="12"/>
  <c r="M58" i="12"/>
  <c r="M202" i="12" s="1"/>
  <c r="M201" i="12" s="1"/>
  <c r="AO60" i="12"/>
  <c r="AK61" i="12"/>
  <c r="AG62" i="12"/>
  <c r="BV16" i="9" s="1"/>
  <c r="BV65" i="9" s="1"/>
  <c r="BW65" i="9" s="1"/>
  <c r="BX65" i="9" s="1"/>
  <c r="AO64" i="12"/>
  <c r="CD17" i="9" s="1"/>
  <c r="AK65" i="12"/>
  <c r="AG66" i="12"/>
  <c r="AO68" i="12"/>
  <c r="AK69" i="12"/>
  <c r="AG70" i="12"/>
  <c r="AO72" i="12"/>
  <c r="AK73" i="12"/>
  <c r="AG74" i="12"/>
  <c r="BV18" i="9" s="1"/>
  <c r="BV67" i="9" s="1"/>
  <c r="BW67" i="9" s="1"/>
  <c r="BX67" i="9" s="1"/>
  <c r="AO76" i="12"/>
  <c r="AK77" i="12"/>
  <c r="AG78" i="12"/>
  <c r="AO80" i="12"/>
  <c r="CD19" i="9" s="1"/>
  <c r="S81" i="12"/>
  <c r="AG82" i="12"/>
  <c r="AO84" i="12"/>
  <c r="CD22" i="9" s="1"/>
  <c r="AK85" i="12"/>
  <c r="BZ23" i="9" s="1"/>
  <c r="AG86" i="12"/>
  <c r="BV24" i="9" s="1"/>
  <c r="BV73" i="9" s="1"/>
  <c r="BW73" i="9" s="1"/>
  <c r="AO88" i="12"/>
  <c r="AK89" i="12"/>
  <c r="AG90" i="12"/>
  <c r="AO92" i="12"/>
  <c r="AK93" i="12"/>
  <c r="AG94" i="12"/>
  <c r="I98" i="12"/>
  <c r="AA98" i="12"/>
  <c r="AO99" i="12"/>
  <c r="AK100" i="12"/>
  <c r="AG101" i="12"/>
  <c r="AO103" i="12"/>
  <c r="AK104" i="12"/>
  <c r="AG105" i="12"/>
  <c r="BV27" i="9" s="1"/>
  <c r="BV76" i="9" s="1"/>
  <c r="BW76" i="9" s="1"/>
  <c r="BX76" i="9" s="1"/>
  <c r="AO107" i="12"/>
  <c r="AK108" i="12"/>
  <c r="BZ28" i="9" s="1"/>
  <c r="AG109" i="12"/>
  <c r="BV29" i="9" s="1"/>
  <c r="BV78" i="9" s="1"/>
  <c r="BW78" i="9" s="1"/>
  <c r="BX78" i="9" s="1"/>
  <c r="AO111" i="12"/>
  <c r="AK112" i="12"/>
  <c r="AG113" i="12"/>
  <c r="BV30" i="9" s="1"/>
  <c r="BV79" i="9" s="1"/>
  <c r="BW79" i="9" s="1"/>
  <c r="BX79" i="9" s="1"/>
  <c r="AO115" i="12"/>
  <c r="AK116" i="12"/>
  <c r="AG117" i="12"/>
  <c r="AO119" i="12"/>
  <c r="AK120" i="12"/>
  <c r="AG121" i="12"/>
  <c r="BV31" i="9" s="1"/>
  <c r="BV80" i="9" s="1"/>
  <c r="BW80" i="9" s="1"/>
  <c r="BX80" i="9" s="1"/>
  <c r="AO123" i="12"/>
  <c r="AK124" i="12"/>
  <c r="AG125" i="12"/>
  <c r="AO127" i="12"/>
  <c r="CD32" i="9" s="1"/>
  <c r="AK128" i="12"/>
  <c r="AG129" i="12"/>
  <c r="AO131" i="12"/>
  <c r="AK132" i="12"/>
  <c r="AG133" i="12"/>
  <c r="AO135" i="12"/>
  <c r="AK136" i="12"/>
  <c r="AG137" i="12"/>
  <c r="I138" i="12"/>
  <c r="AA138" i="12"/>
  <c r="AO139" i="12"/>
  <c r="AK140" i="12"/>
  <c r="AG141" i="12"/>
  <c r="AO143" i="12"/>
  <c r="AK144" i="12"/>
  <c r="BZ35" i="9" s="1"/>
  <c r="AG145" i="12"/>
  <c r="AO147" i="12"/>
  <c r="AK148" i="12"/>
  <c r="AG149" i="12"/>
  <c r="I153" i="12"/>
  <c r="AA153" i="12"/>
  <c r="AA200" i="12" s="1"/>
  <c r="AO154" i="12"/>
  <c r="AK155" i="12"/>
  <c r="BZ37" i="9" s="1"/>
  <c r="AG156" i="12"/>
  <c r="AO158" i="12"/>
  <c r="AK159" i="12"/>
  <c r="AG160" i="12"/>
  <c r="BV38" i="9" s="1"/>
  <c r="BV87" i="9" s="1"/>
  <c r="BW87" i="9" s="1"/>
  <c r="BX87" i="9" s="1"/>
  <c r="AO162" i="12"/>
  <c r="CD39" i="9" s="1"/>
  <c r="AK163" i="12"/>
  <c r="BZ40" i="9" s="1"/>
  <c r="AG164" i="12"/>
  <c r="BV41" i="9" s="1"/>
  <c r="BV90" i="9" s="1"/>
  <c r="BW90" i="9" s="1"/>
  <c r="AO166" i="12"/>
  <c r="AK167" i="12"/>
  <c r="AG168" i="12"/>
  <c r="AO170" i="12"/>
  <c r="AK171" i="12"/>
  <c r="AG172" i="12"/>
  <c r="AO174" i="12"/>
  <c r="CD44" i="9" s="1"/>
  <c r="AK175" i="12"/>
  <c r="AG176" i="12"/>
  <c r="AO178" i="12"/>
  <c r="AK179" i="12"/>
  <c r="BZ46" i="9" s="1"/>
  <c r="AG180" i="12"/>
  <c r="BV47" i="9" s="1"/>
  <c r="BV96" i="9" s="1"/>
  <c r="BW96" i="9" s="1"/>
  <c r="BX96" i="9" s="1"/>
  <c r="AO182" i="12"/>
  <c r="CD48" i="9" s="1"/>
  <c r="AK183" i="12"/>
  <c r="AM186" i="12"/>
  <c r="AI187" i="12"/>
  <c r="AM190" i="12"/>
  <c r="AI191" i="12"/>
  <c r="AM194" i="12"/>
  <c r="AI195" i="12"/>
  <c r="BX45" i="9" s="1"/>
  <c r="AM198" i="12"/>
  <c r="AI199" i="12"/>
  <c r="K200" i="12"/>
  <c r="AG169" i="13"/>
  <c r="AN169" i="13" s="1"/>
  <c r="Y172" i="13"/>
  <c r="AF172" i="13" s="1"/>
  <c r="AM172" i="13" s="1"/>
  <c r="AP65" i="13"/>
  <c r="AF68" i="13"/>
  <c r="X175" i="13"/>
  <c r="AF84" i="13"/>
  <c r="X191" i="13"/>
  <c r="AH198" i="13"/>
  <c r="AO198" i="13" s="1"/>
  <c r="AG201" i="13"/>
  <c r="AN201" i="13" s="1"/>
  <c r="AP97" i="13"/>
  <c r="Y204" i="13"/>
  <c r="AF204" i="13" s="1"/>
  <c r="AM204" i="13" s="1"/>
  <c r="AZ62" i="13"/>
  <c r="BJ71" i="13"/>
  <c r="AP72" i="13"/>
  <c r="AZ74" i="13"/>
  <c r="Y168" i="13"/>
  <c r="AF168" i="13" s="1"/>
  <c r="AM168" i="13" s="1"/>
  <c r="AA190" i="13"/>
  <c r="AH190" i="13" s="1"/>
  <c r="AO190" i="13" s="1"/>
  <c r="T153" i="13"/>
  <c r="T200" i="13" s="1"/>
  <c r="T201" i="13" s="1"/>
  <c r="R200" i="16"/>
  <c r="E7" i="18"/>
  <c r="H4" i="17"/>
  <c r="AU8" i="18"/>
  <c r="AV8" i="18" s="1"/>
  <c r="AW8" i="18" s="1"/>
  <c r="AX8" i="18" s="1"/>
  <c r="AY8" i="18" s="1"/>
  <c r="AZ8" i="18" s="1"/>
  <c r="BA8" i="18" s="1"/>
  <c r="BB8" i="18" s="1"/>
  <c r="DH8" i="18"/>
  <c r="CW8" i="18"/>
  <c r="BE62" i="17"/>
  <c r="AK63" i="17"/>
  <c r="AK66" i="17"/>
  <c r="AL74" i="17"/>
  <c r="BE78" i="17"/>
  <c r="AV81" i="17"/>
  <c r="BE93" i="17"/>
  <c r="AU96" i="17"/>
  <c r="I79" i="18"/>
  <c r="I77" i="18" s="1"/>
  <c r="L81" i="17"/>
  <c r="AE20" i="17" s="1"/>
  <c r="AE118" i="17" s="1"/>
  <c r="U98" i="13"/>
  <c r="P153" i="14"/>
  <c r="P200" i="14" s="1"/>
  <c r="P201" i="14" s="1"/>
  <c r="T98" i="15"/>
  <c r="AJ54" i="17"/>
  <c r="AU58" i="17"/>
  <c r="AK79" i="17"/>
  <c r="J5" i="18"/>
  <c r="AF5" i="17"/>
  <c r="AK55" i="17"/>
  <c r="BE63" i="17"/>
  <c r="BE66" i="17"/>
  <c r="AC77" i="17"/>
  <c r="AD77" i="17" s="1"/>
  <c r="AE77" i="17" s="1"/>
  <c r="AF77" i="17" s="1"/>
  <c r="X247" i="17" s="1"/>
  <c r="X299" i="17" s="1"/>
  <c r="AF92" i="17"/>
  <c r="X262" i="17" s="1"/>
  <c r="X311" i="17" s="1"/>
  <c r="BE94" i="17"/>
  <c r="BE54" i="17"/>
  <c r="AK56" i="17"/>
  <c r="AT72" i="17"/>
  <c r="BE79" i="17"/>
  <c r="AU97" i="17"/>
  <c r="Y57" i="17"/>
  <c r="Z57" i="17" s="1"/>
  <c r="AA57" i="17" s="1"/>
  <c r="AB57" i="17" s="1"/>
  <c r="AC57" i="17" s="1"/>
  <c r="AD57" i="17" s="1"/>
  <c r="AE57" i="17" s="1"/>
  <c r="AF57" i="17" s="1"/>
  <c r="X227" i="17" s="1"/>
  <c r="X284" i="17" s="1"/>
  <c r="S153" i="14"/>
  <c r="O153" i="15"/>
  <c r="O200" i="15" s="1"/>
  <c r="O201" i="15" s="1"/>
  <c r="BE55" i="17"/>
  <c r="AU61" i="17"/>
  <c r="BE67" i="17"/>
  <c r="AI70" i="17"/>
  <c r="AJ70" i="17" s="1"/>
  <c r="Y73" i="17"/>
  <c r="Z73" i="17" s="1"/>
  <c r="AA73" i="17" s="1"/>
  <c r="AB73" i="17" s="1"/>
  <c r="AC73" i="17" s="1"/>
  <c r="AD73" i="17" s="1"/>
  <c r="AE73" i="17" s="1"/>
  <c r="AF73" i="17" s="1"/>
  <c r="X243" i="17" s="1"/>
  <c r="X295" i="17" s="1"/>
  <c r="AK95" i="17"/>
  <c r="E12" i="18"/>
  <c r="AA7" i="17"/>
  <c r="BE68" i="17"/>
  <c r="AK71" i="17"/>
  <c r="B29" i="18"/>
  <c r="AT29" i="18" s="1"/>
  <c r="AU29" i="18" s="1"/>
  <c r="AV29" i="18" s="1"/>
  <c r="AW29" i="18" s="1"/>
  <c r="AX29" i="18" s="1"/>
  <c r="AY29" i="18" s="1"/>
  <c r="AZ29" i="18" s="1"/>
  <c r="BA29" i="18" s="1"/>
  <c r="BB29" i="18" s="1"/>
  <c r="X12" i="17"/>
  <c r="X61" i="17" s="1"/>
  <c r="Y61" i="17" s="1"/>
  <c r="Z61" i="17" s="1"/>
  <c r="S200" i="14"/>
  <c r="S201" i="14" s="1"/>
  <c r="S98" i="16"/>
  <c r="BE57" i="17"/>
  <c r="AJ59" i="17"/>
  <c r="AK76" i="17"/>
  <c r="AK92" i="17"/>
  <c r="N153" i="13"/>
  <c r="N200" i="13" s="1"/>
  <c r="N201" i="13" s="1"/>
  <c r="AU63" i="17"/>
  <c r="AU66" i="17"/>
  <c r="BE71" i="17"/>
  <c r="X129" i="17"/>
  <c r="X189" i="17" s="1"/>
  <c r="BB75" i="17"/>
  <c r="BE81" i="17"/>
  <c r="BE91" i="17"/>
  <c r="E44" i="18"/>
  <c r="AU94" i="17"/>
  <c r="AK97" i="17"/>
  <c r="R153" i="13"/>
  <c r="R200" i="13" s="1"/>
  <c r="R201" i="13" s="1"/>
  <c r="R201" i="16"/>
  <c r="U200" i="16"/>
  <c r="AU55" i="17"/>
  <c r="BE60" i="17"/>
  <c r="AU84" i="17"/>
  <c r="P98" i="13"/>
  <c r="S201" i="16"/>
  <c r="O200" i="16"/>
  <c r="O201" i="16" s="1"/>
  <c r="AT56" i="17"/>
  <c r="BE72" i="17"/>
  <c r="AK87" i="17"/>
  <c r="H56" i="18"/>
  <c r="H54" i="18" s="1"/>
  <c r="K58" i="17"/>
  <c r="AD15" i="17" s="1"/>
  <c r="AD110" i="17" s="1"/>
  <c r="T201" i="16"/>
  <c r="P200" i="16"/>
  <c r="P201" i="16" s="1"/>
  <c r="BE61" i="17"/>
  <c r="AK65" i="17"/>
  <c r="AU70" i="17"/>
  <c r="AK73" i="17"/>
  <c r="AU80" i="17"/>
  <c r="AU93" i="17"/>
  <c r="S153" i="13"/>
  <c r="S200" i="13" s="1"/>
  <c r="S201" i="13" s="1"/>
  <c r="T200" i="15"/>
  <c r="T201" i="15" s="1"/>
  <c r="U201" i="16"/>
  <c r="D7" i="18"/>
  <c r="D3" i="18" s="1"/>
  <c r="G4" i="17"/>
  <c r="B4" i="17"/>
  <c r="AU68" i="17"/>
  <c r="AE71" i="17"/>
  <c r="AF71" i="17" s="1"/>
  <c r="X241" i="17" s="1"/>
  <c r="X293" i="17" s="1"/>
  <c r="B70" i="18"/>
  <c r="AT70" i="18" s="1"/>
  <c r="X18" i="17"/>
  <c r="X67" i="17" s="1"/>
  <c r="Y67" i="17" s="1"/>
  <c r="Z67" i="17" s="1"/>
  <c r="AA67" i="17" s="1"/>
  <c r="AB67" i="17" s="1"/>
  <c r="AC67" i="17" s="1"/>
  <c r="AD67" i="17" s="1"/>
  <c r="AE67" i="17" s="1"/>
  <c r="AF67" i="17" s="1"/>
  <c r="X237" i="17" s="1"/>
  <c r="X289" i="17" s="1"/>
  <c r="E58" i="17"/>
  <c r="X15" i="17" s="1"/>
  <c r="AS73" i="17"/>
  <c r="AT73" i="17" s="1"/>
  <c r="AU24" i="18"/>
  <c r="AV24" i="18" s="1"/>
  <c r="AW24" i="18" s="1"/>
  <c r="AX24" i="18" s="1"/>
  <c r="AY24" i="18" s="1"/>
  <c r="AZ24" i="18" s="1"/>
  <c r="BA24" i="18" s="1"/>
  <c r="BB24" i="18" s="1"/>
  <c r="BC86" i="17"/>
  <c r="BD86" i="17" s="1"/>
  <c r="AU40" i="18"/>
  <c r="AV40" i="18" s="1"/>
  <c r="AW40" i="18" s="1"/>
  <c r="AX40" i="18" s="1"/>
  <c r="AY40" i="18" s="1"/>
  <c r="AZ40" i="18" s="1"/>
  <c r="BA40" i="18" s="1"/>
  <c r="BB40" i="18" s="1"/>
  <c r="F44" i="18"/>
  <c r="F3" i="18" s="1"/>
  <c r="Y95" i="17"/>
  <c r="Z95" i="17" s="1"/>
  <c r="AA95" i="17" s="1"/>
  <c r="AB95" i="17" s="1"/>
  <c r="AC95" i="17" s="1"/>
  <c r="AD95" i="17" s="1"/>
  <c r="AE95" i="17" s="1"/>
  <c r="AF95" i="17" s="1"/>
  <c r="X265" i="17" s="1"/>
  <c r="AU51" i="18"/>
  <c r="AV51" i="18" s="1"/>
  <c r="AW51" i="18" s="1"/>
  <c r="AX51" i="18" s="1"/>
  <c r="AY51" i="18" s="1"/>
  <c r="AZ51" i="18" s="1"/>
  <c r="BA51" i="18" s="1"/>
  <c r="BB51" i="18" s="1"/>
  <c r="AT55" i="18"/>
  <c r="CW55" i="18" s="1"/>
  <c r="E4" i="17"/>
  <c r="BC65" i="17"/>
  <c r="BD65" i="17" s="1"/>
  <c r="AU19" i="18"/>
  <c r="CX19" i="18" s="1"/>
  <c r="Y74" i="17"/>
  <c r="Z74" i="17" s="1"/>
  <c r="AA74" i="17" s="1"/>
  <c r="AB74" i="17" s="1"/>
  <c r="AC74" i="17" s="1"/>
  <c r="AD74" i="17" s="1"/>
  <c r="AE74" i="17" s="1"/>
  <c r="AF74" i="17" s="1"/>
  <c r="X244" i="17" s="1"/>
  <c r="X296" i="17" s="1"/>
  <c r="DI35" i="18"/>
  <c r="AV35" i="18"/>
  <c r="AW35" i="18" s="1"/>
  <c r="AX35" i="18" s="1"/>
  <c r="AY35" i="18" s="1"/>
  <c r="AZ35" i="18" s="1"/>
  <c r="BA35" i="18" s="1"/>
  <c r="BB35" i="18" s="1"/>
  <c r="G44" i="18"/>
  <c r="C54" i="18"/>
  <c r="DI74" i="18"/>
  <c r="G92" i="18"/>
  <c r="G91" i="18" s="1"/>
  <c r="J98" i="17"/>
  <c r="AC26" i="17" s="1"/>
  <c r="AC126" i="17" s="1"/>
  <c r="C93" i="18"/>
  <c r="AU93" i="18" s="1"/>
  <c r="F98" i="17"/>
  <c r="Y26" i="17" s="1"/>
  <c r="Y126" i="17" s="1"/>
  <c r="B98" i="17"/>
  <c r="F4" i="17"/>
  <c r="AU14" i="18"/>
  <c r="AV14" i="18" s="1"/>
  <c r="AW14" i="18" s="1"/>
  <c r="AX14" i="18" s="1"/>
  <c r="AY14" i="18" s="1"/>
  <c r="AZ14" i="18" s="1"/>
  <c r="BA14" i="18" s="1"/>
  <c r="BB14" i="18" s="1"/>
  <c r="DH14" i="18"/>
  <c r="AT79" i="17"/>
  <c r="CL30" i="18"/>
  <c r="AU30" i="18"/>
  <c r="AV30" i="18" s="1"/>
  <c r="AW30" i="18" s="1"/>
  <c r="AX30" i="18" s="1"/>
  <c r="AY30" i="18" s="1"/>
  <c r="AZ30" i="18" s="1"/>
  <c r="BA30" i="18" s="1"/>
  <c r="BB30" i="18" s="1"/>
  <c r="H44" i="18"/>
  <c r="H3" i="18" s="1"/>
  <c r="AS95" i="17"/>
  <c r="AT95" i="17" s="1"/>
  <c r="CL46" i="18"/>
  <c r="AU46" i="18"/>
  <c r="AV46" i="18" s="1"/>
  <c r="AW46" i="18" s="1"/>
  <c r="AX46" i="18" s="1"/>
  <c r="AY46" i="18" s="1"/>
  <c r="AZ46" i="18" s="1"/>
  <c r="BA46" i="18" s="1"/>
  <c r="BB46" i="18" s="1"/>
  <c r="D54" i="18"/>
  <c r="BB64" i="17"/>
  <c r="BC64" i="17" s="1"/>
  <c r="BD64" i="17" s="1"/>
  <c r="AV65" i="18"/>
  <c r="AW65" i="18" s="1"/>
  <c r="AX65" i="18" s="1"/>
  <c r="AY65" i="18" s="1"/>
  <c r="AZ65" i="18" s="1"/>
  <c r="BA65" i="18" s="1"/>
  <c r="BB65" i="18" s="1"/>
  <c r="AU9" i="18"/>
  <c r="AV9" i="18" s="1"/>
  <c r="AW9" i="18" s="1"/>
  <c r="AX9" i="18" s="1"/>
  <c r="AY9" i="18" s="1"/>
  <c r="AZ9" i="18" s="1"/>
  <c r="BA9" i="18" s="1"/>
  <c r="BB9" i="18" s="1"/>
  <c r="DH25" i="18"/>
  <c r="AU25" i="18"/>
  <c r="CW25" i="18"/>
  <c r="AI77" i="17"/>
  <c r="AJ77" i="17" s="1"/>
  <c r="Y80" i="17"/>
  <c r="Z80" i="17" s="1"/>
  <c r="AA80" i="17" s="1"/>
  <c r="AB80" i="17" s="1"/>
  <c r="AC80" i="17" s="1"/>
  <c r="AD80" i="17" s="1"/>
  <c r="AE80" i="17" s="1"/>
  <c r="AF80" i="17" s="1"/>
  <c r="X250" i="17" s="1"/>
  <c r="X302" i="17" s="1"/>
  <c r="BC87" i="17"/>
  <c r="BD87" i="17" s="1"/>
  <c r="AS90" i="17"/>
  <c r="AT90" i="17" s="1"/>
  <c r="DH41" i="18"/>
  <c r="AU41" i="18"/>
  <c r="AV41" i="18" s="1"/>
  <c r="AW41" i="18" s="1"/>
  <c r="AX41" i="18" s="1"/>
  <c r="AY41" i="18" s="1"/>
  <c r="AZ41" i="18" s="1"/>
  <c r="BA41" i="18" s="1"/>
  <c r="BB41" i="18" s="1"/>
  <c r="AI93" i="17"/>
  <c r="AJ93" i="17" s="1"/>
  <c r="I44" i="18"/>
  <c r="Y96" i="17"/>
  <c r="Z96" i="17" s="1"/>
  <c r="AA96" i="17" s="1"/>
  <c r="AB96" i="17" s="1"/>
  <c r="AC96" i="17" s="1"/>
  <c r="AD96" i="17" s="1"/>
  <c r="AE96" i="17" s="1"/>
  <c r="AF96" i="17" s="1"/>
  <c r="X266" i="17" s="1"/>
  <c r="X314" i="17" s="1"/>
  <c r="E55" i="18"/>
  <c r="E54" i="18" s="1"/>
  <c r="H58" i="17"/>
  <c r="AA15" i="17" s="1"/>
  <c r="AA110" i="17" s="1"/>
  <c r="AB164" i="17"/>
  <c r="AC164" i="17" s="1"/>
  <c r="AD164" i="17" s="1"/>
  <c r="AT4" i="18"/>
  <c r="CL4" i="18" s="1"/>
  <c r="X120" i="17"/>
  <c r="X180" i="17" s="1"/>
  <c r="Y180" i="17" s="1"/>
  <c r="Z180" i="17" s="1"/>
  <c r="AA180" i="17" s="1"/>
  <c r="AR69" i="17"/>
  <c r="AS69" i="17" s="1"/>
  <c r="AT69" i="17" s="1"/>
  <c r="BB82" i="17"/>
  <c r="X137" i="17"/>
  <c r="X197" i="17" s="1"/>
  <c r="X144" i="17"/>
  <c r="X204" i="17" s="1"/>
  <c r="AR85" i="17"/>
  <c r="AK88" i="17"/>
  <c r="J44" i="18"/>
  <c r="M200" i="17"/>
  <c r="AW52" i="18"/>
  <c r="AX52" i="18" s="1"/>
  <c r="AY52" i="18" s="1"/>
  <c r="AZ52" i="18" s="1"/>
  <c r="BA52" i="18" s="1"/>
  <c r="BB52" i="18" s="1"/>
  <c r="CY52" i="18"/>
  <c r="AR53" i="17"/>
  <c r="AS53" i="17" s="1"/>
  <c r="AT53" i="17" s="1"/>
  <c r="AW66" i="18"/>
  <c r="AX66" i="18" s="1"/>
  <c r="AY66" i="18" s="1"/>
  <c r="AZ66" i="18" s="1"/>
  <c r="BA66" i="18" s="1"/>
  <c r="BB66" i="18" s="1"/>
  <c r="I4" i="17"/>
  <c r="X5" i="17"/>
  <c r="X54" i="17" s="1"/>
  <c r="Y54" i="17" s="1"/>
  <c r="Z54" i="17" s="1"/>
  <c r="AA54" i="17" s="1"/>
  <c r="AB54" i="17" s="1"/>
  <c r="AC54" i="17" s="1"/>
  <c r="X112" i="17"/>
  <c r="X172" i="17" s="1"/>
  <c r="Y172" i="17" s="1"/>
  <c r="Z172" i="17" s="1"/>
  <c r="AA172" i="17" s="1"/>
  <c r="AR64" i="17"/>
  <c r="AS64" i="17" s="1"/>
  <c r="AT64" i="17" s="1"/>
  <c r="AU15" i="18"/>
  <c r="AV15" i="18" s="1"/>
  <c r="AW15" i="18" s="1"/>
  <c r="AX15" i="18" s="1"/>
  <c r="AY15" i="18" s="1"/>
  <c r="AZ15" i="18" s="1"/>
  <c r="BA15" i="18" s="1"/>
  <c r="BB15" i="18" s="1"/>
  <c r="Y70" i="17"/>
  <c r="Z70" i="17" s="1"/>
  <c r="AA70" i="17" s="1"/>
  <c r="AB70" i="17" s="1"/>
  <c r="AC70" i="17" s="1"/>
  <c r="AD70" i="17" s="1"/>
  <c r="AE70" i="17" s="1"/>
  <c r="AF70" i="17" s="1"/>
  <c r="X240" i="17" s="1"/>
  <c r="X292" i="17" s="1"/>
  <c r="BC77" i="17"/>
  <c r="BD77" i="17" s="1"/>
  <c r="AV31" i="18"/>
  <c r="AW31" i="18" s="1"/>
  <c r="AX31" i="18" s="1"/>
  <c r="AY31" i="18" s="1"/>
  <c r="AZ31" i="18" s="1"/>
  <c r="BA31" i="18" s="1"/>
  <c r="BB31" i="18" s="1"/>
  <c r="Z86" i="17"/>
  <c r="AA86" i="17" s="1"/>
  <c r="AB86" i="17" s="1"/>
  <c r="AC86" i="17" s="1"/>
  <c r="AD86" i="17" s="1"/>
  <c r="AE86" i="17" s="1"/>
  <c r="AF86" i="17" s="1"/>
  <c r="X256" i="17" s="1"/>
  <c r="X307" i="17" s="1"/>
  <c r="AV47" i="18"/>
  <c r="AW47" i="18" s="1"/>
  <c r="AX47" i="18" s="1"/>
  <c r="AY47" i="18" s="1"/>
  <c r="AZ47" i="18" s="1"/>
  <c r="BA47" i="18" s="1"/>
  <c r="BB47" i="18" s="1"/>
  <c r="G55" i="18"/>
  <c r="G54" i="18" s="1"/>
  <c r="J58" i="17"/>
  <c r="AC15" i="17" s="1"/>
  <c r="AC110" i="17" s="1"/>
  <c r="J4" i="17"/>
  <c r="Y5" i="17"/>
  <c r="AC9" i="17"/>
  <c r="Z10" i="17"/>
  <c r="AU10" i="18"/>
  <c r="AV10" i="18" s="1"/>
  <c r="AW10" i="18" s="1"/>
  <c r="AX10" i="18" s="1"/>
  <c r="AY10" i="18" s="1"/>
  <c r="AZ10" i="18" s="1"/>
  <c r="BA10" i="18" s="1"/>
  <c r="BB10" i="18" s="1"/>
  <c r="X128" i="17"/>
  <c r="X188" i="17" s="1"/>
  <c r="Y188" i="17" s="1"/>
  <c r="Z188" i="17" s="1"/>
  <c r="AA188" i="17" s="1"/>
  <c r="AR75" i="17"/>
  <c r="AS75" i="17" s="1"/>
  <c r="AT75" i="17" s="1"/>
  <c r="AU26" i="18"/>
  <c r="AV26" i="18" s="1"/>
  <c r="AW26" i="18" s="1"/>
  <c r="AX26" i="18" s="1"/>
  <c r="AY26" i="18" s="1"/>
  <c r="AZ26" i="18" s="1"/>
  <c r="BA26" i="18" s="1"/>
  <c r="BB26" i="18" s="1"/>
  <c r="DH26" i="18"/>
  <c r="AI78" i="17"/>
  <c r="AJ78" i="17" s="1"/>
  <c r="Y81" i="17"/>
  <c r="Z81" i="17" s="1"/>
  <c r="AA81" i="17" s="1"/>
  <c r="AB81" i="17" s="1"/>
  <c r="AC81" i="17" s="1"/>
  <c r="AD81" i="17" s="1"/>
  <c r="AE81" i="17" s="1"/>
  <c r="AF81" i="17" s="1"/>
  <c r="X251" i="17" s="1"/>
  <c r="BC88" i="17"/>
  <c r="BD88" i="17" s="1"/>
  <c r="AS91" i="17"/>
  <c r="AT91" i="17" s="1"/>
  <c r="AU42" i="18"/>
  <c r="AV42" i="18" s="1"/>
  <c r="AW42" i="18" s="1"/>
  <c r="AX42" i="18" s="1"/>
  <c r="AY42" i="18" s="1"/>
  <c r="AZ42" i="18" s="1"/>
  <c r="BA42" i="18" s="1"/>
  <c r="BB42" i="18" s="1"/>
  <c r="DH42" i="18"/>
  <c r="AI94" i="17"/>
  <c r="AJ94" i="17" s="1"/>
  <c r="Y97" i="17"/>
  <c r="Z97" i="17" s="1"/>
  <c r="AA97" i="17" s="1"/>
  <c r="AB97" i="17" s="1"/>
  <c r="AC97" i="17" s="1"/>
  <c r="AD97" i="17" s="1"/>
  <c r="AE97" i="17" s="1"/>
  <c r="AF97" i="17" s="1"/>
  <c r="X267" i="17" s="1"/>
  <c r="X315" i="17" s="1"/>
  <c r="K4" i="17"/>
  <c r="E3" i="18"/>
  <c r="AY5" i="18"/>
  <c r="AZ5" i="18" s="1"/>
  <c r="BA5" i="18" s="1"/>
  <c r="BB5" i="18" s="1"/>
  <c r="BA21" i="18"/>
  <c r="BB21" i="18" s="1"/>
  <c r="BC83" i="17"/>
  <c r="BD83" i="17" s="1"/>
  <c r="AS86" i="17"/>
  <c r="AT86" i="17" s="1"/>
  <c r="AU37" i="18"/>
  <c r="AV37" i="18" s="1"/>
  <c r="AW37" i="18" s="1"/>
  <c r="AX37" i="18" s="1"/>
  <c r="AY37" i="18" s="1"/>
  <c r="AZ37" i="18" s="1"/>
  <c r="BA37" i="18" s="1"/>
  <c r="AI89" i="17"/>
  <c r="AJ89" i="17" s="1"/>
  <c r="DH53" i="18"/>
  <c r="AU53" i="18"/>
  <c r="AV53" i="18" s="1"/>
  <c r="AW53" i="18" s="1"/>
  <c r="AX53" i="18" s="1"/>
  <c r="AY53" i="18" s="1"/>
  <c r="AZ53" i="18" s="1"/>
  <c r="BA53" i="18" s="1"/>
  <c r="BB53" i="18" s="1"/>
  <c r="I54" i="18"/>
  <c r="L4" i="17"/>
  <c r="AU16" i="18"/>
  <c r="CL16" i="18"/>
  <c r="AV32" i="18"/>
  <c r="AW32" i="18" s="1"/>
  <c r="AX32" i="18" s="1"/>
  <c r="AY32" i="18" s="1"/>
  <c r="AZ32" i="18" s="1"/>
  <c r="BA32" i="18" s="1"/>
  <c r="BB32" i="18" s="1"/>
  <c r="CM32" i="18"/>
  <c r="AK84" i="17"/>
  <c r="AZ48" i="18"/>
  <c r="BA48" i="18" s="1"/>
  <c r="BB48" i="18" s="1"/>
  <c r="AZ49" i="18"/>
  <c r="BA49" i="18" s="1"/>
  <c r="BB49" i="18" s="1"/>
  <c r="AZ57" i="18"/>
  <c r="BA57" i="18" s="1"/>
  <c r="BB57" i="18" s="1"/>
  <c r="DH58" i="18"/>
  <c r="AU58" i="18"/>
  <c r="AV58" i="18" s="1"/>
  <c r="AW58" i="18" s="1"/>
  <c r="AX58" i="18" s="1"/>
  <c r="AY58" i="18" s="1"/>
  <c r="AZ58" i="18" s="1"/>
  <c r="BA58" i="18" s="1"/>
  <c r="BB58" i="18" s="1"/>
  <c r="BA60" i="18"/>
  <c r="BB60" i="18" s="1"/>
  <c r="M4" i="17"/>
  <c r="G3" i="18"/>
  <c r="Y6" i="17"/>
  <c r="Y55" i="17" s="1"/>
  <c r="AV11" i="18"/>
  <c r="AW11" i="18" s="1"/>
  <c r="AX11" i="18" s="1"/>
  <c r="AY11" i="18" s="1"/>
  <c r="AZ11" i="18" s="1"/>
  <c r="BA11" i="18" s="1"/>
  <c r="BB11" i="18" s="1"/>
  <c r="CM11" i="18"/>
  <c r="DI27" i="18"/>
  <c r="AS92" i="17"/>
  <c r="AT92" i="17" s="1"/>
  <c r="AU43" i="18"/>
  <c r="CX43" i="18" s="1"/>
  <c r="F58" i="17"/>
  <c r="Y15" i="17" s="1"/>
  <c r="Y110" i="17" s="1"/>
  <c r="AC5" i="17"/>
  <c r="Z6" i="17"/>
  <c r="AU6" i="18"/>
  <c r="AV6" i="18" s="1"/>
  <c r="AW6" i="18" s="1"/>
  <c r="AX6" i="18" s="1"/>
  <c r="AY6" i="18" s="1"/>
  <c r="AZ6" i="18" s="1"/>
  <c r="BA6" i="18" s="1"/>
  <c r="BB6" i="18" s="1"/>
  <c r="AD10" i="17"/>
  <c r="AA11" i="17"/>
  <c r="AA60" i="17" s="1"/>
  <c r="AS71" i="17"/>
  <c r="AT71" i="17" s="1"/>
  <c r="CL22" i="18"/>
  <c r="AU22" i="18"/>
  <c r="AV22" i="18" s="1"/>
  <c r="AW22" i="18" s="1"/>
  <c r="AX22" i="18" s="1"/>
  <c r="AY22" i="18" s="1"/>
  <c r="AZ22" i="18" s="1"/>
  <c r="BA22" i="18" s="1"/>
  <c r="BB22" i="18" s="1"/>
  <c r="BC84" i="17"/>
  <c r="BD84" i="17" s="1"/>
  <c r="AS87" i="17"/>
  <c r="AT87" i="17" s="1"/>
  <c r="CL38" i="18"/>
  <c r="AU38" i="18"/>
  <c r="AV38" i="18" s="1"/>
  <c r="AW38" i="18" s="1"/>
  <c r="AX38" i="18" s="1"/>
  <c r="AY38" i="18" s="1"/>
  <c r="AZ38" i="18" s="1"/>
  <c r="BA38" i="18" s="1"/>
  <c r="BB38" i="18" s="1"/>
  <c r="AI90" i="17"/>
  <c r="AJ90" i="17" s="1"/>
  <c r="G58" i="17"/>
  <c r="Z15" i="17" s="1"/>
  <c r="Z110" i="17" s="1"/>
  <c r="I3" i="18"/>
  <c r="AD5" i="17"/>
  <c r="X7" i="17"/>
  <c r="X56" i="17" s="1"/>
  <c r="Y56" i="17" s="1"/>
  <c r="Z56" i="17" s="1"/>
  <c r="AE10" i="17"/>
  <c r="AB11" i="17"/>
  <c r="DH17" i="18"/>
  <c r="AU17" i="18"/>
  <c r="CW17" i="18"/>
  <c r="X119" i="17"/>
  <c r="X179" i="17" s="1"/>
  <c r="AH69" i="17"/>
  <c r="Y72" i="17"/>
  <c r="Z72" i="17" s="1"/>
  <c r="AA72" i="17" s="1"/>
  <c r="AB72" i="17" s="1"/>
  <c r="AC72" i="17" s="1"/>
  <c r="AD72" i="17" s="1"/>
  <c r="X136" i="17"/>
  <c r="X196" i="17" s="1"/>
  <c r="AR82" i="17"/>
  <c r="DH33" i="18"/>
  <c r="AU33" i="18"/>
  <c r="CW33" i="18"/>
  <c r="Y88" i="17"/>
  <c r="Z88" i="17" s="1"/>
  <c r="AA88" i="17" s="1"/>
  <c r="AB88" i="17" s="1"/>
  <c r="AC88" i="17" s="1"/>
  <c r="AD88" i="17" s="1"/>
  <c r="AE88" i="17" s="1"/>
  <c r="AF88" i="17" s="1"/>
  <c r="X258" i="17" s="1"/>
  <c r="BC95" i="17"/>
  <c r="BD95" i="17" s="1"/>
  <c r="I58" i="17"/>
  <c r="AB15" i="17" s="1"/>
  <c r="AB110" i="17" s="1"/>
  <c r="J77" i="18"/>
  <c r="I98" i="17"/>
  <c r="AB26" i="17" s="1"/>
  <c r="AB126" i="17" s="1"/>
  <c r="AE5" i="17"/>
  <c r="DH12" i="18"/>
  <c r="AU12" i="18"/>
  <c r="AV12" i="18" s="1"/>
  <c r="CW12" i="18"/>
  <c r="X111" i="17"/>
  <c r="X171" i="17" s="1"/>
  <c r="Y171" i="17" s="1"/>
  <c r="Z171" i="17" s="1"/>
  <c r="AA171" i="17" s="1"/>
  <c r="AH64" i="17"/>
  <c r="AI64" i="17" s="1"/>
  <c r="AJ64" i="17" s="1"/>
  <c r="BC74" i="17"/>
  <c r="BD74" i="17" s="1"/>
  <c r="AS77" i="17"/>
  <c r="AT77" i="17" s="1"/>
  <c r="AU28" i="18"/>
  <c r="AV28" i="18" s="1"/>
  <c r="AW28" i="18" s="1"/>
  <c r="AX28" i="18" s="1"/>
  <c r="AY28" i="18" s="1"/>
  <c r="AZ28" i="18" s="1"/>
  <c r="BA28" i="18" s="1"/>
  <c r="BB28" i="18" s="1"/>
  <c r="AI80" i="17"/>
  <c r="AJ80" i="17" s="1"/>
  <c r="Y83" i="17"/>
  <c r="Z83" i="17" s="1"/>
  <c r="AA83" i="17" s="1"/>
  <c r="AB83" i="17" s="1"/>
  <c r="AC83" i="17" s="1"/>
  <c r="AD83" i="17" s="1"/>
  <c r="AE83" i="17" s="1"/>
  <c r="AF83" i="17" s="1"/>
  <c r="X253" i="17" s="1"/>
  <c r="X304" i="17" s="1"/>
  <c r="BC90" i="17"/>
  <c r="BD90" i="17" s="1"/>
  <c r="B44" i="18"/>
  <c r="AT44" i="18" s="1"/>
  <c r="CW44" i="18" s="1"/>
  <c r="AI96" i="17"/>
  <c r="AJ96" i="17" s="1"/>
  <c r="AU50" i="18"/>
  <c r="AV50" i="18" s="1"/>
  <c r="AW50" i="18" s="1"/>
  <c r="AX50" i="18" s="1"/>
  <c r="AY50" i="18" s="1"/>
  <c r="AZ50" i="18" s="1"/>
  <c r="BA50" i="18" s="1"/>
  <c r="BB50" i="18" s="1"/>
  <c r="DH50" i="18"/>
  <c r="BB53" i="17"/>
  <c r="AU7" i="18"/>
  <c r="DH7" i="18"/>
  <c r="X121" i="17"/>
  <c r="X181" i="17" s="1"/>
  <c r="Y181" i="17" s="1"/>
  <c r="Z181" i="17" s="1"/>
  <c r="AA181" i="17" s="1"/>
  <c r="BB69" i="17"/>
  <c r="BC69" i="17" s="1"/>
  <c r="BD69" i="17" s="1"/>
  <c r="AU23" i="18"/>
  <c r="AV23" i="18" s="1"/>
  <c r="AW23" i="18" s="1"/>
  <c r="AX23" i="18" s="1"/>
  <c r="AY23" i="18" s="1"/>
  <c r="AZ23" i="18" s="1"/>
  <c r="BA23" i="18" s="1"/>
  <c r="BB23" i="18" s="1"/>
  <c r="Y78" i="17"/>
  <c r="Z78" i="17" s="1"/>
  <c r="AA78" i="17" s="1"/>
  <c r="AB78" i="17" s="1"/>
  <c r="AC78" i="17" s="1"/>
  <c r="AD78" i="17" s="1"/>
  <c r="AE78" i="17" s="1"/>
  <c r="AF78" i="17" s="1"/>
  <c r="X248" i="17" s="1"/>
  <c r="X300" i="17" s="1"/>
  <c r="X145" i="17"/>
  <c r="X205" i="17" s="1"/>
  <c r="BB85" i="17"/>
  <c r="BC85" i="17" s="1"/>
  <c r="BD85" i="17" s="1"/>
  <c r="AS88" i="17"/>
  <c r="AT88" i="17" s="1"/>
  <c r="AU39" i="18"/>
  <c r="AV39" i="18" s="1"/>
  <c r="AW39" i="18" s="1"/>
  <c r="AX39" i="18" s="1"/>
  <c r="AY39" i="18" s="1"/>
  <c r="AZ39" i="18" s="1"/>
  <c r="BA39" i="18" s="1"/>
  <c r="BB39" i="18" s="1"/>
  <c r="AI91" i="17"/>
  <c r="AJ91" i="17" s="1"/>
  <c r="C44" i="18"/>
  <c r="C3" i="18" s="1"/>
  <c r="Y94" i="17"/>
  <c r="Z94" i="17" s="1"/>
  <c r="AA94" i="17" s="1"/>
  <c r="AB94" i="17" s="1"/>
  <c r="AC94" i="17" s="1"/>
  <c r="AD94" i="17" s="1"/>
  <c r="AE94" i="17" s="1"/>
  <c r="AF94" i="17" s="1"/>
  <c r="X264" i="17" s="1"/>
  <c r="X313" i="17" s="1"/>
  <c r="L58" i="17"/>
  <c r="AE15" i="17" s="1"/>
  <c r="AE110" i="17" s="1"/>
  <c r="AU62" i="18"/>
  <c r="AV62" i="18" s="1"/>
  <c r="AW62" i="18" s="1"/>
  <c r="AX62" i="18" s="1"/>
  <c r="AY62" i="18" s="1"/>
  <c r="AZ62" i="18" s="1"/>
  <c r="BA62" i="18" s="1"/>
  <c r="BB62" i="18" s="1"/>
  <c r="CL62" i="18"/>
  <c r="B87" i="18"/>
  <c r="AT87" i="18" s="1"/>
  <c r="AU87" i="18" s="1"/>
  <c r="AV87" i="18" s="1"/>
  <c r="AW87" i="18" s="1"/>
  <c r="AX87" i="18" s="1"/>
  <c r="AY87" i="18" s="1"/>
  <c r="AZ87" i="18" s="1"/>
  <c r="BA87" i="18" s="1"/>
  <c r="BB87" i="18" s="1"/>
  <c r="E81" i="17"/>
  <c r="X20" i="17" s="1"/>
  <c r="Y173" i="17"/>
  <c r="Z173" i="17" s="1"/>
  <c r="AA173" i="17" s="1"/>
  <c r="AS67" i="17"/>
  <c r="AT67" i="17" s="1"/>
  <c r="AU18" i="18"/>
  <c r="AV18" i="18" s="1"/>
  <c r="AW18" i="18" s="1"/>
  <c r="AX18" i="18" s="1"/>
  <c r="AY18" i="18" s="1"/>
  <c r="AZ18" i="18" s="1"/>
  <c r="BA18" i="18" s="1"/>
  <c r="BB18" i="18" s="1"/>
  <c r="DH18" i="18"/>
  <c r="BC80" i="17"/>
  <c r="BD80" i="17" s="1"/>
  <c r="AS83" i="17"/>
  <c r="AT83" i="17" s="1"/>
  <c r="AU34" i="18"/>
  <c r="AV34" i="18" s="1"/>
  <c r="AW34" i="18" s="1"/>
  <c r="AX34" i="18" s="1"/>
  <c r="AY34" i="18" s="1"/>
  <c r="AZ34" i="18" s="1"/>
  <c r="BA34" i="18" s="1"/>
  <c r="BB34" i="18" s="1"/>
  <c r="DH34" i="18"/>
  <c r="AI86" i="17"/>
  <c r="AJ86" i="17" s="1"/>
  <c r="Y89" i="17"/>
  <c r="Z89" i="17" s="1"/>
  <c r="AA89" i="17" s="1"/>
  <c r="AB89" i="17" s="1"/>
  <c r="AC89" i="17" s="1"/>
  <c r="AD89" i="17" s="1"/>
  <c r="AE89" i="17" s="1"/>
  <c r="AF89" i="17" s="1"/>
  <c r="X259" i="17" s="1"/>
  <c r="X308" i="17" s="1"/>
  <c r="D44" i="18"/>
  <c r="BC96" i="17"/>
  <c r="BD96" i="17" s="1"/>
  <c r="J151" i="18"/>
  <c r="CC42" i="18"/>
  <c r="H204" i="21"/>
  <c r="H202" i="21"/>
  <c r="D204" i="21"/>
  <c r="D202" i="21"/>
  <c r="D201" i="21" s="1"/>
  <c r="J81" i="17"/>
  <c r="AC20" i="17" s="1"/>
  <c r="AC118" i="17" s="1"/>
  <c r="CM82" i="18"/>
  <c r="AV82" i="18"/>
  <c r="AW82" i="18" s="1"/>
  <c r="AX82" i="18" s="1"/>
  <c r="AY82" i="18" s="1"/>
  <c r="AZ82" i="18" s="1"/>
  <c r="BA82" i="18" s="1"/>
  <c r="BB82" i="18" s="1"/>
  <c r="K98" i="17"/>
  <c r="AD26" i="17" s="1"/>
  <c r="AD126" i="17" s="1"/>
  <c r="BF4" i="18"/>
  <c r="BQ24" i="18"/>
  <c r="CW24" i="18"/>
  <c r="AU63" i="18"/>
  <c r="AV63" i="18" s="1"/>
  <c r="AW63" i="18" s="1"/>
  <c r="AX63" i="18" s="1"/>
  <c r="AY63" i="18" s="1"/>
  <c r="AZ63" i="18" s="1"/>
  <c r="BA63" i="18" s="1"/>
  <c r="BB63" i="18" s="1"/>
  <c r="CW63" i="18"/>
  <c r="CL63" i="18"/>
  <c r="AU71" i="18"/>
  <c r="AV71" i="18" s="1"/>
  <c r="AW71" i="18" s="1"/>
  <c r="AX71" i="18" s="1"/>
  <c r="AY71" i="18" s="1"/>
  <c r="AZ71" i="18" s="1"/>
  <c r="BA71" i="18" s="1"/>
  <c r="BB71" i="18" s="1"/>
  <c r="CL71" i="18"/>
  <c r="K81" i="17"/>
  <c r="AD20" i="17" s="1"/>
  <c r="AD118" i="17" s="1"/>
  <c r="D138" i="17"/>
  <c r="BH62" i="18"/>
  <c r="DH95" i="18"/>
  <c r="AU95" i="18"/>
  <c r="AV95" i="18" s="1"/>
  <c r="AW95" i="18" s="1"/>
  <c r="AX95" i="18" s="1"/>
  <c r="AY95" i="18" s="1"/>
  <c r="AZ95" i="18" s="1"/>
  <c r="BA95" i="18" s="1"/>
  <c r="BB95" i="18" s="1"/>
  <c r="C138" i="17"/>
  <c r="C204" i="17" s="1"/>
  <c r="AV143" i="18"/>
  <c r="AW143" i="18" s="1"/>
  <c r="AX143" i="18" s="1"/>
  <c r="AY143" i="18" s="1"/>
  <c r="AZ143" i="18" s="1"/>
  <c r="BA143" i="18" s="1"/>
  <c r="BB143" i="18" s="1"/>
  <c r="CW102" i="18"/>
  <c r="AU102" i="18"/>
  <c r="AV102" i="18" s="1"/>
  <c r="AW102" i="18" s="1"/>
  <c r="AX102" i="18" s="1"/>
  <c r="AY102" i="18" s="1"/>
  <c r="AZ102" i="18" s="1"/>
  <c r="BA102" i="18" s="1"/>
  <c r="BB102" i="18" s="1"/>
  <c r="DI20" i="18"/>
  <c r="CC20" i="18"/>
  <c r="AV79" i="18"/>
  <c r="AW79" i="18" s="1"/>
  <c r="AX79" i="18" s="1"/>
  <c r="AY79" i="18" s="1"/>
  <c r="AZ79" i="18" s="1"/>
  <c r="AV83" i="18"/>
  <c r="AW83" i="18" s="1"/>
  <c r="AX83" i="18" s="1"/>
  <c r="AY83" i="18" s="1"/>
  <c r="AZ83" i="18" s="1"/>
  <c r="BA83" i="18" s="1"/>
  <c r="BB83" i="18" s="1"/>
  <c r="AX110" i="18"/>
  <c r="AY110" i="18" s="1"/>
  <c r="AZ110" i="18" s="1"/>
  <c r="BA110" i="18" s="1"/>
  <c r="BB110" i="18" s="1"/>
  <c r="B140" i="18"/>
  <c r="E138" i="17"/>
  <c r="X33" i="17" s="1"/>
  <c r="J184" i="18"/>
  <c r="M153" i="17"/>
  <c r="AF36" i="17" s="1"/>
  <c r="AF142" i="17" s="1"/>
  <c r="BF25" i="18"/>
  <c r="CL25" i="18"/>
  <c r="DH47" i="18"/>
  <c r="CB47" i="18"/>
  <c r="AU61" i="18"/>
  <c r="AV61" i="18" s="1"/>
  <c r="AW61" i="18" s="1"/>
  <c r="AX61" i="18" s="1"/>
  <c r="AY61" i="18" s="1"/>
  <c r="AZ61" i="18" s="1"/>
  <c r="BA61" i="18" s="1"/>
  <c r="BB61" i="18" s="1"/>
  <c r="CL69" i="18"/>
  <c r="AU69" i="18"/>
  <c r="C153" i="17"/>
  <c r="C200" i="17" s="1"/>
  <c r="AT92" i="18"/>
  <c r="B91" i="18"/>
  <c r="BP3" i="18"/>
  <c r="CL56" i="18"/>
  <c r="DH56" i="18"/>
  <c r="AU56" i="18"/>
  <c r="DI56" i="18" s="1"/>
  <c r="AU64" i="18"/>
  <c r="AV64" i="18" s="1"/>
  <c r="AW64" i="18" s="1"/>
  <c r="AX64" i="18" s="1"/>
  <c r="AY64" i="18" s="1"/>
  <c r="AZ64" i="18" s="1"/>
  <c r="BA64" i="18" s="1"/>
  <c r="BB64" i="18" s="1"/>
  <c r="DH64" i="18"/>
  <c r="AU72" i="18"/>
  <c r="AV72" i="18" s="1"/>
  <c r="AW72" i="18" s="1"/>
  <c r="AX72" i="18" s="1"/>
  <c r="AY72" i="18" s="1"/>
  <c r="AZ72" i="18" s="1"/>
  <c r="BA72" i="18" s="1"/>
  <c r="BB72" i="18" s="1"/>
  <c r="AT78" i="18"/>
  <c r="CL78" i="18" s="1"/>
  <c r="AU96" i="18"/>
  <c r="AV103" i="18"/>
  <c r="AW103" i="18" s="1"/>
  <c r="AX103" i="18" s="1"/>
  <c r="AY103" i="18" s="1"/>
  <c r="AZ103" i="18" s="1"/>
  <c r="BA103" i="18" s="1"/>
  <c r="BB103" i="18" s="1"/>
  <c r="CL7" i="18"/>
  <c r="BF7" i="18"/>
  <c r="CC10" i="18"/>
  <c r="C77" i="18"/>
  <c r="AU84" i="18"/>
  <c r="AV84" i="18" s="1"/>
  <c r="AW84" i="18" s="1"/>
  <c r="AX84" i="18" s="1"/>
  <c r="AY84" i="18" s="1"/>
  <c r="AZ84" i="18" s="1"/>
  <c r="BA84" i="18" s="1"/>
  <c r="BB84" i="18" s="1"/>
  <c r="DH84" i="18"/>
  <c r="AU141" i="18"/>
  <c r="AV141" i="18" s="1"/>
  <c r="AW141" i="18" s="1"/>
  <c r="AX141" i="18" s="1"/>
  <c r="AY141" i="18" s="1"/>
  <c r="AZ141" i="18" s="1"/>
  <c r="BA141" i="18" s="1"/>
  <c r="BB141" i="18" s="1"/>
  <c r="BH22" i="18"/>
  <c r="CL45" i="18"/>
  <c r="CL60" i="18"/>
  <c r="BF60" i="18"/>
  <c r="AU59" i="18"/>
  <c r="AV59" i="18" s="1"/>
  <c r="AW59" i="18" s="1"/>
  <c r="AX59" i="18" s="1"/>
  <c r="AY59" i="18" s="1"/>
  <c r="AZ59" i="18" s="1"/>
  <c r="BA59" i="18" s="1"/>
  <c r="BB59" i="18" s="1"/>
  <c r="CW59" i="18"/>
  <c r="AV67" i="18"/>
  <c r="AW67" i="18" s="1"/>
  <c r="AX67" i="18" s="1"/>
  <c r="AY67" i="18" s="1"/>
  <c r="AZ67" i="18" s="1"/>
  <c r="BA67" i="18" s="1"/>
  <c r="BB67" i="18" s="1"/>
  <c r="AV75" i="18"/>
  <c r="AW75" i="18" s="1"/>
  <c r="AX75" i="18" s="1"/>
  <c r="AY75" i="18" s="1"/>
  <c r="AZ75" i="18" s="1"/>
  <c r="BA75" i="18" s="1"/>
  <c r="BB75" i="18" s="1"/>
  <c r="D78" i="18"/>
  <c r="D77" i="18" s="1"/>
  <c r="G81" i="17"/>
  <c r="Z20" i="17" s="1"/>
  <c r="Z118" i="17" s="1"/>
  <c r="DH39" i="18"/>
  <c r="CB39" i="18"/>
  <c r="E77" i="18"/>
  <c r="AA3" i="18"/>
  <c r="AA189" i="18" s="1"/>
  <c r="BG23" i="18"/>
  <c r="AV125" i="18"/>
  <c r="AW125" i="18" s="1"/>
  <c r="AX125" i="18" s="1"/>
  <c r="AY125" i="18" s="1"/>
  <c r="AZ125" i="18" s="1"/>
  <c r="BA125" i="18" s="1"/>
  <c r="BB125" i="18" s="1"/>
  <c r="BF14" i="18"/>
  <c r="CL14" i="18"/>
  <c r="G77" i="18"/>
  <c r="DH81" i="18"/>
  <c r="AU81" i="18"/>
  <c r="AV81" i="18" s="1"/>
  <c r="AW81" i="18" s="1"/>
  <c r="AX81" i="18" s="1"/>
  <c r="AY81" i="18" s="1"/>
  <c r="AZ81" i="18" s="1"/>
  <c r="BA81" i="18" s="1"/>
  <c r="BB81" i="18" s="1"/>
  <c r="DI85" i="18"/>
  <c r="E98" i="17"/>
  <c r="X26" i="17" s="1"/>
  <c r="H91" i="18"/>
  <c r="AV73" i="18"/>
  <c r="AW73" i="18" s="1"/>
  <c r="AX73" i="18" s="1"/>
  <c r="AY73" i="18" s="1"/>
  <c r="AZ73" i="18" s="1"/>
  <c r="BA73" i="18" s="1"/>
  <c r="BB73" i="18" s="1"/>
  <c r="H77" i="18"/>
  <c r="AU86" i="18"/>
  <c r="AV86" i="18" s="1"/>
  <c r="AW86" i="18" s="1"/>
  <c r="AX86" i="18" s="1"/>
  <c r="AY86" i="18" s="1"/>
  <c r="AZ86" i="18" s="1"/>
  <c r="BA86" i="18" s="1"/>
  <c r="BB86" i="18" s="1"/>
  <c r="CW86" i="18"/>
  <c r="DH86" i="18"/>
  <c r="AV89" i="18"/>
  <c r="AW89" i="18" s="1"/>
  <c r="AX89" i="18" s="1"/>
  <c r="AY89" i="18" s="1"/>
  <c r="AZ89" i="18" s="1"/>
  <c r="BA89" i="18" s="1"/>
  <c r="BB89" i="18" s="1"/>
  <c r="AV90" i="18"/>
  <c r="AW90" i="18" s="1"/>
  <c r="AX90" i="18" s="1"/>
  <c r="AY90" i="18" s="1"/>
  <c r="AZ90" i="18" s="1"/>
  <c r="BA90" i="18" s="1"/>
  <c r="BB90" i="18" s="1"/>
  <c r="I92" i="18"/>
  <c r="I91" i="18" s="1"/>
  <c r="L98" i="17"/>
  <c r="AE26" i="17" s="1"/>
  <c r="AE126" i="17" s="1"/>
  <c r="E93" i="18"/>
  <c r="E91" i="18" s="1"/>
  <c r="H98" i="17"/>
  <c r="AA26" i="17" s="1"/>
  <c r="AA126" i="17" s="1"/>
  <c r="AU112" i="18"/>
  <c r="DI112" i="18" s="1"/>
  <c r="CL112" i="18"/>
  <c r="DH112" i="18"/>
  <c r="CC4" i="18"/>
  <c r="P189" i="18"/>
  <c r="BH11" i="18"/>
  <c r="CL37" i="18"/>
  <c r="H81" i="17"/>
  <c r="AA20" i="17" s="1"/>
  <c r="AA118" i="17" s="1"/>
  <c r="G98" i="17"/>
  <c r="Z26" i="17" s="1"/>
  <c r="Z126" i="17" s="1"/>
  <c r="J91" i="18"/>
  <c r="AU97" i="18"/>
  <c r="AV97" i="18" s="1"/>
  <c r="AW97" i="18" s="1"/>
  <c r="AX97" i="18" s="1"/>
  <c r="AY97" i="18" s="1"/>
  <c r="AZ97" i="18" s="1"/>
  <c r="BA97" i="18" s="1"/>
  <c r="BB97" i="18" s="1"/>
  <c r="AU101" i="18"/>
  <c r="AV101" i="18" s="1"/>
  <c r="AW101" i="18" s="1"/>
  <c r="AX101" i="18" s="1"/>
  <c r="AY101" i="18" s="1"/>
  <c r="AZ101" i="18" s="1"/>
  <c r="BA101" i="18" s="1"/>
  <c r="BB101" i="18" s="1"/>
  <c r="AU109" i="18"/>
  <c r="AV109" i="18" s="1"/>
  <c r="AW109" i="18" s="1"/>
  <c r="AX109" i="18" s="1"/>
  <c r="AY109" i="18" s="1"/>
  <c r="AZ109" i="18" s="1"/>
  <c r="BA109" i="18" s="1"/>
  <c r="BB109" i="18" s="1"/>
  <c r="J153" i="17"/>
  <c r="AC36" i="17" s="1"/>
  <c r="AC142" i="17" s="1"/>
  <c r="BR19" i="18"/>
  <c r="CC28" i="18"/>
  <c r="N189" i="18"/>
  <c r="CL13" i="18"/>
  <c r="BF13" i="18"/>
  <c r="CC14" i="18"/>
  <c r="DI14" i="18"/>
  <c r="BH16" i="18"/>
  <c r="BF27" i="18"/>
  <c r="CL27" i="18"/>
  <c r="CL31" i="18"/>
  <c r="DH31" i="18"/>
  <c r="CB31" i="18"/>
  <c r="BT33" i="18"/>
  <c r="DH36" i="18"/>
  <c r="BR37" i="18"/>
  <c r="BR45" i="18"/>
  <c r="CX45" i="18"/>
  <c r="CX51" i="18"/>
  <c r="BQ56" i="18"/>
  <c r="CW56" i="18"/>
  <c r="AN54" i="18"/>
  <c r="AM54" i="18"/>
  <c r="CL94" i="18"/>
  <c r="BF94" i="18"/>
  <c r="CB124" i="18"/>
  <c r="DH124" i="18"/>
  <c r="AU94" i="18"/>
  <c r="AV94" i="18" s="1"/>
  <c r="AW94" i="18" s="1"/>
  <c r="AX94" i="18" s="1"/>
  <c r="AY94" i="18" s="1"/>
  <c r="AZ94" i="18" s="1"/>
  <c r="BA94" i="18" s="1"/>
  <c r="BB94" i="18" s="1"/>
  <c r="CW94" i="18"/>
  <c r="CL117" i="18"/>
  <c r="AU117" i="18"/>
  <c r="AV117" i="18" s="1"/>
  <c r="AW117" i="18" s="1"/>
  <c r="AX117" i="18" s="1"/>
  <c r="AY117" i="18" s="1"/>
  <c r="AZ117" i="18" s="1"/>
  <c r="BA117" i="18" s="1"/>
  <c r="BB117" i="18" s="1"/>
  <c r="AU127" i="18"/>
  <c r="AV127" i="18" s="1"/>
  <c r="AW127" i="18" s="1"/>
  <c r="AX127" i="18" s="1"/>
  <c r="AY127" i="18" s="1"/>
  <c r="AZ127" i="18" s="1"/>
  <c r="BA127" i="18" s="1"/>
  <c r="BB127" i="18" s="1"/>
  <c r="AU148" i="18"/>
  <c r="AV148" i="18" s="1"/>
  <c r="AW148" i="18" s="1"/>
  <c r="AX148" i="18" s="1"/>
  <c r="AY148" i="18" s="1"/>
  <c r="AZ148" i="18" s="1"/>
  <c r="BA148" i="18" s="1"/>
  <c r="BB148" i="18" s="1"/>
  <c r="L153" i="17"/>
  <c r="AE36" i="17" s="1"/>
  <c r="AE142" i="17" s="1"/>
  <c r="AU154" i="18"/>
  <c r="AV154" i="18" s="1"/>
  <c r="AW154" i="18" s="1"/>
  <c r="AX154" i="18" s="1"/>
  <c r="AY154" i="18" s="1"/>
  <c r="AZ154" i="18" s="1"/>
  <c r="BA154" i="18" s="1"/>
  <c r="BB154" i="18" s="1"/>
  <c r="AU164" i="18"/>
  <c r="AV164" i="18" s="1"/>
  <c r="AW164" i="18" s="1"/>
  <c r="AX164" i="18" s="1"/>
  <c r="AY164" i="18" s="1"/>
  <c r="AZ164" i="18" s="1"/>
  <c r="BA164" i="18" s="1"/>
  <c r="BB164" i="18" s="1"/>
  <c r="AU171" i="18"/>
  <c r="AV171" i="18" s="1"/>
  <c r="AW171" i="18" s="1"/>
  <c r="AX171" i="18" s="1"/>
  <c r="AY171" i="18" s="1"/>
  <c r="AZ171" i="18" s="1"/>
  <c r="BA171" i="18" s="1"/>
  <c r="BB171" i="18" s="1"/>
  <c r="DH176" i="18"/>
  <c r="CL176" i="18"/>
  <c r="AU176" i="18"/>
  <c r="AV176" i="18" s="1"/>
  <c r="AW176" i="18" s="1"/>
  <c r="AX176" i="18" s="1"/>
  <c r="AY176" i="18" s="1"/>
  <c r="AZ176" i="18" s="1"/>
  <c r="BA176" i="18" s="1"/>
  <c r="BB176" i="18" s="1"/>
  <c r="AU178" i="18"/>
  <c r="AV178" i="18" s="1"/>
  <c r="AW178" i="18" s="1"/>
  <c r="AX178" i="18" s="1"/>
  <c r="AY178" i="18" s="1"/>
  <c r="AZ178" i="18" s="1"/>
  <c r="BA178" i="18" s="1"/>
  <c r="BB178" i="18" s="1"/>
  <c r="AX137" i="18"/>
  <c r="AY137" i="18" s="1"/>
  <c r="AZ137" i="18" s="1"/>
  <c r="BA137" i="18" s="1"/>
  <c r="BB137" i="18" s="1"/>
  <c r="CL6" i="18"/>
  <c r="BS7" i="18"/>
  <c r="CC8" i="18"/>
  <c r="CL18" i="18"/>
  <c r="BF18" i="18"/>
  <c r="DH19" i="18"/>
  <c r="CW27" i="18"/>
  <c r="DH28" i="18"/>
  <c r="CC33" i="18"/>
  <c r="DI33" i="18"/>
  <c r="CL39" i="18"/>
  <c r="CL47" i="18"/>
  <c r="BR51" i="18"/>
  <c r="T54" i="18"/>
  <c r="DH60" i="18"/>
  <c r="CB60" i="18"/>
  <c r="BQ64" i="18"/>
  <c r="CW64" i="18"/>
  <c r="BF6" i="18"/>
  <c r="CB11" i="18"/>
  <c r="DH11" i="18"/>
  <c r="BQ13" i="18"/>
  <c r="CC19" i="18"/>
  <c r="CL21" i="18"/>
  <c r="CB22" i="18"/>
  <c r="DH22" i="18"/>
  <c r="CW22" i="18"/>
  <c r="BQ27" i="18"/>
  <c r="BG30" i="18"/>
  <c r="BQ32" i="18"/>
  <c r="CW32" i="18"/>
  <c r="BF33" i="18"/>
  <c r="CL33" i="18"/>
  <c r="DH51" i="18"/>
  <c r="BQ57" i="18"/>
  <c r="CW57" i="18"/>
  <c r="BS69" i="18"/>
  <c r="BF104" i="18"/>
  <c r="CL104" i="18"/>
  <c r="AU124" i="18"/>
  <c r="AV124" i="18" s="1"/>
  <c r="AW124" i="18" s="1"/>
  <c r="AX124" i="18" s="1"/>
  <c r="AY124" i="18" s="1"/>
  <c r="AZ124" i="18" s="1"/>
  <c r="BA124" i="18" s="1"/>
  <c r="BB124" i="18" s="1"/>
  <c r="C139" i="18"/>
  <c r="DH136" i="18"/>
  <c r="AU136" i="18"/>
  <c r="AV136" i="18" s="1"/>
  <c r="AW136" i="18" s="1"/>
  <c r="AX136" i="18" s="1"/>
  <c r="AY136" i="18" s="1"/>
  <c r="AZ136" i="18" s="1"/>
  <c r="BA136" i="18" s="1"/>
  <c r="BB136" i="18" s="1"/>
  <c r="Q3" i="18"/>
  <c r="Q189" i="18" s="1"/>
  <c r="AK3" i="18"/>
  <c r="BQ5" i="18"/>
  <c r="CW5" i="18"/>
  <c r="CL11" i="18"/>
  <c r="BQ15" i="18"/>
  <c r="CW15" i="18"/>
  <c r="CB16" i="18"/>
  <c r="DH16" i="18"/>
  <c r="BQ18" i="18"/>
  <c r="BH24" i="18"/>
  <c r="CN24" i="18"/>
  <c r="BG35" i="18"/>
  <c r="CM35" i="18"/>
  <c r="BG43" i="18"/>
  <c r="CB76" i="18"/>
  <c r="DH76" i="18"/>
  <c r="DH93" i="18"/>
  <c r="CB93" i="18"/>
  <c r="CX186" i="18"/>
  <c r="BR186" i="18"/>
  <c r="D139" i="18"/>
  <c r="AZ165" i="18"/>
  <c r="BA165" i="18" s="1"/>
  <c r="BB165" i="18" s="1"/>
  <c r="AZ172" i="18"/>
  <c r="BA172" i="18" s="1"/>
  <c r="BB172" i="18" s="1"/>
  <c r="AU179" i="18"/>
  <c r="AV179" i="18" s="1"/>
  <c r="AW179" i="18" s="1"/>
  <c r="AX179" i="18" s="1"/>
  <c r="AY179" i="18" s="1"/>
  <c r="AZ179" i="18" s="1"/>
  <c r="BA179" i="18" s="1"/>
  <c r="BB179" i="18" s="1"/>
  <c r="CW6" i="18"/>
  <c r="CD7" i="18"/>
  <c r="BR10" i="18"/>
  <c r="BQ12" i="18"/>
  <c r="BR21" i="18"/>
  <c r="CX21" i="18"/>
  <c r="CL26" i="18"/>
  <c r="BF26" i="18"/>
  <c r="DH27" i="18"/>
  <c r="CW35" i="18"/>
  <c r="CB37" i="18"/>
  <c r="DH37" i="18"/>
  <c r="CC40" i="18"/>
  <c r="BQ41" i="18"/>
  <c r="CW43" i="18"/>
  <c r="CB45" i="18"/>
  <c r="DH45" i="18"/>
  <c r="CC48" i="18"/>
  <c r="DI48" i="18"/>
  <c r="BQ49" i="18"/>
  <c r="CW49" i="18"/>
  <c r="CL51" i="18"/>
  <c r="BG70" i="18"/>
  <c r="E139" i="18"/>
  <c r="S3" i="18"/>
  <c r="AM3" i="18"/>
  <c r="BR6" i="18"/>
  <c r="CD13" i="18"/>
  <c r="DJ13" i="18"/>
  <c r="CW20" i="18"/>
  <c r="CD27" i="18"/>
  <c r="CL29" i="18"/>
  <c r="CB30" i="18"/>
  <c r="DH30" i="18"/>
  <c r="CW30" i="18"/>
  <c r="CX35" i="18"/>
  <c r="BR35" i="18"/>
  <c r="BH40" i="18"/>
  <c r="CL40" i="18"/>
  <c r="BR43" i="18"/>
  <c r="BH48" i="18"/>
  <c r="CN48" i="18"/>
  <c r="CL48" i="18"/>
  <c r="CL53" i="18"/>
  <c r="CL57" i="18"/>
  <c r="BF57" i="18"/>
  <c r="BG63" i="18"/>
  <c r="DH65" i="18"/>
  <c r="CB65" i="18"/>
  <c r="DH67" i="18"/>
  <c r="CB67" i="18"/>
  <c r="AW100" i="18"/>
  <c r="AX100" i="18" s="1"/>
  <c r="AY100" i="18" s="1"/>
  <c r="AZ100" i="18" s="1"/>
  <c r="BA100" i="18" s="1"/>
  <c r="BB100" i="18" s="1"/>
  <c r="AX123" i="18"/>
  <c r="AY123" i="18" s="1"/>
  <c r="AZ123" i="18" s="1"/>
  <c r="BA123" i="18" s="1"/>
  <c r="BB123" i="18" s="1"/>
  <c r="F138" i="17"/>
  <c r="Y33" i="17" s="1"/>
  <c r="Y134" i="17" s="1"/>
  <c r="F139" i="18"/>
  <c r="T189" i="18"/>
  <c r="AN189" i="18"/>
  <c r="CM5" i="18"/>
  <c r="BE10" i="18"/>
  <c r="M3" i="18"/>
  <c r="M189" i="18" s="1"/>
  <c r="AE3" i="18"/>
  <c r="AE189" i="18" s="1"/>
  <c r="CD18" i="18"/>
  <c r="BQ23" i="18"/>
  <c r="CW23" i="18"/>
  <c r="CB24" i="18"/>
  <c r="DH24" i="18"/>
  <c r="BQ26" i="18"/>
  <c r="BH32" i="18"/>
  <c r="DH35" i="18"/>
  <c r="DH43" i="18"/>
  <c r="CM48" i="18"/>
  <c r="BS70" i="18"/>
  <c r="BR98" i="18"/>
  <c r="CX98" i="18"/>
  <c r="BI117" i="18"/>
  <c r="BQ167" i="18"/>
  <c r="CW167" i="18"/>
  <c r="DI115" i="18"/>
  <c r="AV115" i="18"/>
  <c r="AW115" i="18" s="1"/>
  <c r="AX115" i="18" s="1"/>
  <c r="AY115" i="18" s="1"/>
  <c r="AZ115" i="18" s="1"/>
  <c r="BA115" i="18" s="1"/>
  <c r="BB115" i="18" s="1"/>
  <c r="G138" i="17"/>
  <c r="Z33" i="17" s="1"/>
  <c r="Z134" i="17" s="1"/>
  <c r="G139" i="18"/>
  <c r="AW146" i="18"/>
  <c r="AX146" i="18" s="1"/>
  <c r="AY146" i="18" s="1"/>
  <c r="AZ146" i="18" s="1"/>
  <c r="BA146" i="18" s="1"/>
  <c r="BB146" i="18" s="1"/>
  <c r="B151" i="18"/>
  <c r="AT152" i="18"/>
  <c r="CW152" i="18" s="1"/>
  <c r="AW159" i="18"/>
  <c r="AX159" i="18" s="1"/>
  <c r="AY159" i="18" s="1"/>
  <c r="AZ159" i="18" s="1"/>
  <c r="BA159" i="18" s="1"/>
  <c r="BB159" i="18" s="1"/>
  <c r="AU166" i="18"/>
  <c r="AV166" i="18" s="1"/>
  <c r="AW166" i="18" s="1"/>
  <c r="AX166" i="18" s="1"/>
  <c r="AY166" i="18" s="1"/>
  <c r="AZ166" i="18" s="1"/>
  <c r="BA166" i="18" s="1"/>
  <c r="BB166" i="18" s="1"/>
  <c r="AV173" i="18"/>
  <c r="AW173" i="18" s="1"/>
  <c r="AX173" i="18" s="1"/>
  <c r="AY173" i="18" s="1"/>
  <c r="AZ173" i="18" s="1"/>
  <c r="BA173" i="18" s="1"/>
  <c r="BB173" i="18" s="1"/>
  <c r="AV180" i="18"/>
  <c r="AW180" i="18" s="1"/>
  <c r="AX180" i="18" s="1"/>
  <c r="AY180" i="18" s="1"/>
  <c r="AZ180" i="18" s="1"/>
  <c r="BA180" i="18" s="1"/>
  <c r="BB180" i="18" s="1"/>
  <c r="DH184" i="18"/>
  <c r="CL184" i="18"/>
  <c r="AU184" i="18"/>
  <c r="AV184" i="18" s="1"/>
  <c r="AW184" i="18" s="1"/>
  <c r="AX184" i="18" s="1"/>
  <c r="AY184" i="18" s="1"/>
  <c r="AZ184" i="18" s="1"/>
  <c r="BA184" i="18" s="1"/>
  <c r="U3" i="18"/>
  <c r="AO3" i="18"/>
  <c r="BG5" i="18"/>
  <c r="CL9" i="18"/>
  <c r="BG15" i="18"/>
  <c r="CB21" i="18"/>
  <c r="DH21" i="18"/>
  <c r="CL24" i="18"/>
  <c r="BR29" i="18"/>
  <c r="CX29" i="18"/>
  <c r="CL34" i="18"/>
  <c r="BF34" i="18"/>
  <c r="CD35" i="18"/>
  <c r="DJ35" i="18"/>
  <c r="BQ36" i="18"/>
  <c r="CW36" i="18"/>
  <c r="BH38" i="18"/>
  <c r="CN38" i="18"/>
  <c r="CD43" i="18"/>
  <c r="BQ44" i="18"/>
  <c r="BH46" i="18"/>
  <c r="CW53" i="18"/>
  <c r="BQ53" i="18"/>
  <c r="CW58" i="18"/>
  <c r="BQ58" i="18"/>
  <c r="CB63" i="18"/>
  <c r="DH63" i="18"/>
  <c r="CB92" i="18"/>
  <c r="CA91" i="18"/>
  <c r="DH120" i="18"/>
  <c r="CB120" i="18"/>
  <c r="AU107" i="18"/>
  <c r="AV107" i="18" s="1"/>
  <c r="AW107" i="18" s="1"/>
  <c r="AX107" i="18" s="1"/>
  <c r="AY107" i="18" s="1"/>
  <c r="AZ107" i="18" s="1"/>
  <c r="BA107" i="18" s="1"/>
  <c r="BB107" i="18" s="1"/>
  <c r="CW107" i="18"/>
  <c r="AU130" i="18"/>
  <c r="AV130" i="18" s="1"/>
  <c r="AW130" i="18" s="1"/>
  <c r="AX130" i="18" s="1"/>
  <c r="AY130" i="18" s="1"/>
  <c r="AZ130" i="18" s="1"/>
  <c r="BA130" i="18" s="1"/>
  <c r="BB130" i="18" s="1"/>
  <c r="H138" i="17"/>
  <c r="AA33" i="17" s="1"/>
  <c r="AA134" i="17" s="1"/>
  <c r="H139" i="18"/>
  <c r="C151" i="18"/>
  <c r="AV161" i="18"/>
  <c r="AW161" i="18" s="1"/>
  <c r="AX161" i="18" s="1"/>
  <c r="AY161" i="18" s="1"/>
  <c r="AZ161" i="18" s="1"/>
  <c r="BA161" i="18" s="1"/>
  <c r="BB161" i="18" s="1"/>
  <c r="X3" i="18"/>
  <c r="X189" i="18" s="1"/>
  <c r="AP3" i="18"/>
  <c r="AP189" i="18" s="1"/>
  <c r="DH6" i="18"/>
  <c r="CX7" i="18"/>
  <c r="BR8" i="18"/>
  <c r="DH10" i="18"/>
  <c r="BG20" i="18"/>
  <c r="CM20" i="18"/>
  <c r="CW28" i="18"/>
  <c r="CC41" i="18"/>
  <c r="CL49" i="18"/>
  <c r="CL52" i="18"/>
  <c r="BF52" i="18"/>
  <c r="O54" i="18"/>
  <c r="O189" i="18" s="1"/>
  <c r="AI54" i="18"/>
  <c r="AI189" i="18" s="1"/>
  <c r="CA55" i="18"/>
  <c r="BR59" i="18"/>
  <c r="CL66" i="18"/>
  <c r="BF66" i="18"/>
  <c r="CL68" i="18"/>
  <c r="BF68" i="18"/>
  <c r="AU99" i="18"/>
  <c r="DH99" i="18"/>
  <c r="AU122" i="18"/>
  <c r="AV122" i="18" s="1"/>
  <c r="AW122" i="18" s="1"/>
  <c r="AX122" i="18" s="1"/>
  <c r="AY122" i="18" s="1"/>
  <c r="AZ122" i="18" s="1"/>
  <c r="BA122" i="18" s="1"/>
  <c r="BB122" i="18" s="1"/>
  <c r="CL122" i="18"/>
  <c r="I138" i="17"/>
  <c r="AB33" i="17" s="1"/>
  <c r="AB134" i="17" s="1"/>
  <c r="I139" i="18"/>
  <c r="D151" i="18"/>
  <c r="AZ134" i="18"/>
  <c r="BA134" i="18" s="1"/>
  <c r="BB134" i="18" s="1"/>
  <c r="AV186" i="18"/>
  <c r="AW186" i="18" s="1"/>
  <c r="AX186" i="18" s="1"/>
  <c r="AY186" i="18" s="1"/>
  <c r="AZ186" i="18" s="1"/>
  <c r="BA186" i="18" s="1"/>
  <c r="BB186" i="18" s="1"/>
  <c r="Y3" i="18"/>
  <c r="AQ3" i="18"/>
  <c r="AQ189" i="18" s="1"/>
  <c r="BR9" i="18"/>
  <c r="CB26" i="18"/>
  <c r="BQ31" i="18"/>
  <c r="CW31" i="18"/>
  <c r="CB32" i="18"/>
  <c r="DH32" i="18"/>
  <c r="BQ34" i="18"/>
  <c r="BG36" i="18"/>
  <c r="CM36" i="18"/>
  <c r="BG44" i="18"/>
  <c r="P54" i="18"/>
  <c r="AJ54" i="18"/>
  <c r="AJ189" i="18" s="1"/>
  <c r="C91" i="18"/>
  <c r="AU114" i="18"/>
  <c r="AV114" i="18" s="1"/>
  <c r="AW114" i="18" s="1"/>
  <c r="AX114" i="18" s="1"/>
  <c r="AY114" i="18" s="1"/>
  <c r="AZ114" i="18" s="1"/>
  <c r="BA114" i="18" s="1"/>
  <c r="BB114" i="18" s="1"/>
  <c r="DH114" i="18"/>
  <c r="CL114" i="18"/>
  <c r="J138" i="17"/>
  <c r="AC33" i="17" s="1"/>
  <c r="AC134" i="17" s="1"/>
  <c r="J139" i="18"/>
  <c r="AV145" i="18"/>
  <c r="AW145" i="18" s="1"/>
  <c r="AX145" i="18" s="1"/>
  <c r="AY145" i="18" s="1"/>
  <c r="AZ145" i="18" s="1"/>
  <c r="BA145" i="18" s="1"/>
  <c r="BB145" i="18" s="1"/>
  <c r="E153" i="17"/>
  <c r="X36" i="17" s="1"/>
  <c r="E151" i="18"/>
  <c r="AY167" i="18"/>
  <c r="AZ167" i="18" s="1"/>
  <c r="BA167" i="18" s="1"/>
  <c r="BB167" i="18" s="1"/>
  <c r="AY174" i="18"/>
  <c r="AZ174" i="18" s="1"/>
  <c r="BA174" i="18" s="1"/>
  <c r="BB174" i="18" s="1"/>
  <c r="AU181" i="18"/>
  <c r="AV181" i="18" s="1"/>
  <c r="AW181" i="18" s="1"/>
  <c r="AX181" i="18" s="1"/>
  <c r="AY181" i="18" s="1"/>
  <c r="AZ181" i="18" s="1"/>
  <c r="BA181" i="18" s="1"/>
  <c r="BB181" i="18" s="1"/>
  <c r="AU182" i="18"/>
  <c r="AV182" i="18" s="1"/>
  <c r="AW182" i="18" s="1"/>
  <c r="AX182" i="18" s="1"/>
  <c r="AY182" i="18" s="1"/>
  <c r="AZ182" i="18" s="1"/>
  <c r="BA182" i="18" s="1"/>
  <c r="BB182" i="18" s="1"/>
  <c r="AU133" i="18"/>
  <c r="AV133" i="18" s="1"/>
  <c r="AW133" i="18" s="1"/>
  <c r="AX133" i="18" s="1"/>
  <c r="AY133" i="18" s="1"/>
  <c r="AZ133" i="18" s="1"/>
  <c r="BA133" i="18" s="1"/>
  <c r="BB133" i="18" s="1"/>
  <c r="Z3" i="18"/>
  <c r="Z189" i="18" s="1"/>
  <c r="CL5" i="18"/>
  <c r="DH5" i="18"/>
  <c r="CB5" i="18"/>
  <c r="DI7" i="18"/>
  <c r="CC12" i="18"/>
  <c r="CL15" i="18"/>
  <c r="DH15" i="18"/>
  <c r="CB15" i="18"/>
  <c r="BS17" i="18"/>
  <c r="CB29" i="18"/>
  <c r="DH29" i="18"/>
  <c r="CL32" i="18"/>
  <c r="CW38" i="18"/>
  <c r="BQ39" i="18"/>
  <c r="CW39" i="18"/>
  <c r="CW46" i="18"/>
  <c r="BQ47" i="18"/>
  <c r="CW47" i="18"/>
  <c r="CL50" i="18"/>
  <c r="DH52" i="18"/>
  <c r="BH96" i="18"/>
  <c r="AU80" i="18"/>
  <c r="AV80" i="18" s="1"/>
  <c r="AW80" i="18" s="1"/>
  <c r="AX80" i="18" s="1"/>
  <c r="AY80" i="18" s="1"/>
  <c r="AZ80" i="18" s="1"/>
  <c r="BA80" i="18" s="1"/>
  <c r="BB80" i="18" s="1"/>
  <c r="AU88" i="18"/>
  <c r="AV88" i="18" s="1"/>
  <c r="AW88" i="18" s="1"/>
  <c r="AX88" i="18" s="1"/>
  <c r="AY88" i="18" s="1"/>
  <c r="AZ88" i="18" s="1"/>
  <c r="BA88" i="18" s="1"/>
  <c r="BB88" i="18" s="1"/>
  <c r="M98" i="17"/>
  <c r="AF26" i="17" s="1"/>
  <c r="AF126" i="17" s="1"/>
  <c r="D91" i="18"/>
  <c r="AU106" i="18"/>
  <c r="AV106" i="18" s="1"/>
  <c r="AW106" i="18" s="1"/>
  <c r="AX106" i="18" s="1"/>
  <c r="AY106" i="18" s="1"/>
  <c r="AZ106" i="18" s="1"/>
  <c r="BA106" i="18" s="1"/>
  <c r="BB106" i="18" s="1"/>
  <c r="AU129" i="18"/>
  <c r="AV129" i="18" s="1"/>
  <c r="AW129" i="18" s="1"/>
  <c r="AX129" i="18" s="1"/>
  <c r="AY129" i="18" s="1"/>
  <c r="AZ129" i="18" s="1"/>
  <c r="BA129" i="18" s="1"/>
  <c r="BB129" i="18" s="1"/>
  <c r="K138" i="17"/>
  <c r="AD33" i="17" s="1"/>
  <c r="AD134" i="17" s="1"/>
  <c r="AU150" i="18"/>
  <c r="AV150" i="18" s="1"/>
  <c r="AW150" i="18" s="1"/>
  <c r="AX150" i="18" s="1"/>
  <c r="AY150" i="18" s="1"/>
  <c r="AZ150" i="18" s="1"/>
  <c r="BA150" i="18" s="1"/>
  <c r="BB150" i="18" s="1"/>
  <c r="F153" i="17"/>
  <c r="Y36" i="17" s="1"/>
  <c r="Y142" i="17" s="1"/>
  <c r="F151" i="18"/>
  <c r="DH160" i="18"/>
  <c r="CL160" i="18"/>
  <c r="AU160" i="18"/>
  <c r="AV160" i="18" s="1"/>
  <c r="AW160" i="18" s="1"/>
  <c r="AX160" i="18" s="1"/>
  <c r="AY160" i="18" s="1"/>
  <c r="AZ160" i="18" s="1"/>
  <c r="BA160" i="18" s="1"/>
  <c r="BB160" i="18" s="1"/>
  <c r="AW162" i="18"/>
  <c r="AX162" i="18" s="1"/>
  <c r="AY162" i="18" s="1"/>
  <c r="AZ162" i="18" s="1"/>
  <c r="BA162" i="18" s="1"/>
  <c r="BB162" i="18" s="1"/>
  <c r="AW169" i="18"/>
  <c r="AX169" i="18" s="1"/>
  <c r="AY169" i="18" s="1"/>
  <c r="AZ169" i="18" s="1"/>
  <c r="BA169" i="18" s="1"/>
  <c r="BB169" i="18" s="1"/>
  <c r="AU131" i="18"/>
  <c r="AV131" i="18" s="1"/>
  <c r="AW131" i="18" s="1"/>
  <c r="AX131" i="18" s="1"/>
  <c r="AY131" i="18" s="1"/>
  <c r="AZ131" i="18" s="1"/>
  <c r="BA131" i="18" s="1"/>
  <c r="BB131" i="18" s="1"/>
  <c r="BQ11" i="18"/>
  <c r="CW11" i="18"/>
  <c r="BF12" i="18"/>
  <c r="CL12" i="18"/>
  <c r="DI13" i="18"/>
  <c r="CC17" i="18"/>
  <c r="DI17" i="18"/>
  <c r="BQ20" i="18"/>
  <c r="BG28" i="18"/>
  <c r="CB38" i="18"/>
  <c r="DH38" i="18"/>
  <c r="BF41" i="18"/>
  <c r="CL41" i="18"/>
  <c r="CW41" i="18"/>
  <c r="CL42" i="18"/>
  <c r="BF42" i="18"/>
  <c r="CB46" i="18"/>
  <c r="DH46" i="18"/>
  <c r="BG50" i="18"/>
  <c r="DH57" i="18"/>
  <c r="CB57" i="18"/>
  <c r="DH59" i="18"/>
  <c r="CL61" i="18"/>
  <c r="BR62" i="18"/>
  <c r="BQ118" i="18"/>
  <c r="CW118" i="18"/>
  <c r="CB147" i="18"/>
  <c r="DH147" i="18"/>
  <c r="AV98" i="18"/>
  <c r="AW98" i="18" s="1"/>
  <c r="AX98" i="18" s="1"/>
  <c r="AY98" i="18" s="1"/>
  <c r="AZ98" i="18" s="1"/>
  <c r="BA98" i="18" s="1"/>
  <c r="BB98" i="18" s="1"/>
  <c r="AV121" i="18"/>
  <c r="AW121" i="18" s="1"/>
  <c r="AX121" i="18" s="1"/>
  <c r="AY121" i="18" s="1"/>
  <c r="AZ121" i="18" s="1"/>
  <c r="BA121" i="18" s="1"/>
  <c r="BB121" i="18" s="1"/>
  <c r="L138" i="17"/>
  <c r="AE33" i="17" s="1"/>
  <c r="AE134" i="17" s="1"/>
  <c r="AV142" i="18"/>
  <c r="AW142" i="18" s="1"/>
  <c r="AX142" i="18" s="1"/>
  <c r="AY142" i="18" s="1"/>
  <c r="AZ142" i="18" s="1"/>
  <c r="BA142" i="18" s="1"/>
  <c r="BB142" i="18" s="1"/>
  <c r="G153" i="17"/>
  <c r="Z36" i="17" s="1"/>
  <c r="Z142" i="17" s="1"/>
  <c r="G151" i="18"/>
  <c r="CL8" i="18"/>
  <c r="CB9" i="18"/>
  <c r="DH9" i="18"/>
  <c r="BQ16" i="18"/>
  <c r="CW16" i="18"/>
  <c r="BF17" i="18"/>
  <c r="CL17" i="18"/>
  <c r="BF31" i="18"/>
  <c r="CB34" i="18"/>
  <c r="CB36" i="18"/>
  <c r="BF39" i="18"/>
  <c r="BR42" i="18"/>
  <c r="CB44" i="18"/>
  <c r="BF47" i="18"/>
  <c r="CW50" i="18"/>
  <c r="S54" i="18"/>
  <c r="CB59" i="18"/>
  <c r="F91" i="18"/>
  <c r="AU113" i="18"/>
  <c r="AV113" i="18" s="1"/>
  <c r="AW113" i="18" s="1"/>
  <c r="AX113" i="18" s="1"/>
  <c r="AY113" i="18" s="1"/>
  <c r="AZ113" i="18" s="1"/>
  <c r="BA113" i="18" s="1"/>
  <c r="BB113" i="18" s="1"/>
  <c r="CW113" i="18"/>
  <c r="AU126" i="18"/>
  <c r="AV126" i="18" s="1"/>
  <c r="AW126" i="18" s="1"/>
  <c r="AX126" i="18" s="1"/>
  <c r="AY126" i="18" s="1"/>
  <c r="AZ126" i="18" s="1"/>
  <c r="BA126" i="18" s="1"/>
  <c r="BB126" i="18" s="1"/>
  <c r="M138" i="17"/>
  <c r="AF33" i="17" s="1"/>
  <c r="AF134" i="17" s="1"/>
  <c r="DH144" i="18"/>
  <c r="AU144" i="18"/>
  <c r="AV144" i="18" s="1"/>
  <c r="AW144" i="18" s="1"/>
  <c r="AX144" i="18" s="1"/>
  <c r="AY144" i="18" s="1"/>
  <c r="AZ144" i="18" s="1"/>
  <c r="BA144" i="18" s="1"/>
  <c r="BB144" i="18" s="1"/>
  <c r="H153" i="17"/>
  <c r="AA36" i="17" s="1"/>
  <c r="AA142" i="17" s="1"/>
  <c r="H151" i="18"/>
  <c r="AU175" i="18"/>
  <c r="AV175" i="18" s="1"/>
  <c r="AW175" i="18" s="1"/>
  <c r="AX175" i="18" s="1"/>
  <c r="AY175" i="18" s="1"/>
  <c r="AZ175" i="18" s="1"/>
  <c r="BA175" i="18" s="1"/>
  <c r="BB175" i="18" s="1"/>
  <c r="BQ4" i="18"/>
  <c r="CW4" i="18"/>
  <c r="BF19" i="18"/>
  <c r="CL19" i="18"/>
  <c r="CL23" i="18"/>
  <c r="DH23" i="18"/>
  <c r="CB23" i="18"/>
  <c r="BT25" i="18"/>
  <c r="DH49" i="18"/>
  <c r="CB49" i="18"/>
  <c r="CW51" i="18"/>
  <c r="AU105" i="18"/>
  <c r="AV105" i="18" s="1"/>
  <c r="AW105" i="18" s="1"/>
  <c r="AX105" i="18" s="1"/>
  <c r="AY105" i="18" s="1"/>
  <c r="AZ105" i="18" s="1"/>
  <c r="BA105" i="18" s="1"/>
  <c r="BB105" i="18" s="1"/>
  <c r="AU118" i="18"/>
  <c r="AV118" i="18" s="1"/>
  <c r="AW118" i="18" s="1"/>
  <c r="AX118" i="18" s="1"/>
  <c r="AY118" i="18" s="1"/>
  <c r="AZ118" i="18" s="1"/>
  <c r="BA118" i="18" s="1"/>
  <c r="BB118" i="18" s="1"/>
  <c r="DH128" i="18"/>
  <c r="AU128" i="18"/>
  <c r="AV128" i="18" s="1"/>
  <c r="AW128" i="18" s="1"/>
  <c r="AX128" i="18" s="1"/>
  <c r="AY128" i="18" s="1"/>
  <c r="AZ128" i="18" s="1"/>
  <c r="BA128" i="18" s="1"/>
  <c r="BB128" i="18" s="1"/>
  <c r="AU149" i="18"/>
  <c r="AV149" i="18" s="1"/>
  <c r="AW149" i="18" s="1"/>
  <c r="AX149" i="18" s="1"/>
  <c r="AY149" i="18" s="1"/>
  <c r="AZ149" i="18" s="1"/>
  <c r="BA149" i="18" s="1"/>
  <c r="BB149" i="18" s="1"/>
  <c r="I153" i="17"/>
  <c r="AB36" i="17" s="1"/>
  <c r="AB142" i="17" s="1"/>
  <c r="I151" i="18"/>
  <c r="AU155" i="18"/>
  <c r="AV155" i="18" s="1"/>
  <c r="AW155" i="18" s="1"/>
  <c r="AX155" i="18" s="1"/>
  <c r="AY155" i="18" s="1"/>
  <c r="AZ155" i="18" s="1"/>
  <c r="BA155" i="18" s="1"/>
  <c r="BB155" i="18" s="1"/>
  <c r="AU163" i="18"/>
  <c r="AV163" i="18" s="1"/>
  <c r="AW163" i="18" s="1"/>
  <c r="AX163" i="18" s="1"/>
  <c r="AY163" i="18" s="1"/>
  <c r="AZ163" i="18" s="1"/>
  <c r="BA163" i="18" s="1"/>
  <c r="BB163" i="18" s="1"/>
  <c r="DH168" i="18"/>
  <c r="AU168" i="18"/>
  <c r="AV168" i="18" s="1"/>
  <c r="AW168" i="18" s="1"/>
  <c r="AX168" i="18" s="1"/>
  <c r="AY168" i="18" s="1"/>
  <c r="AZ168" i="18" s="1"/>
  <c r="BA168" i="18" s="1"/>
  <c r="BB168" i="18" s="1"/>
  <c r="AU170" i="18"/>
  <c r="AV170" i="18" s="1"/>
  <c r="AW170" i="18" s="1"/>
  <c r="AX170" i="18" s="1"/>
  <c r="AY170" i="18" s="1"/>
  <c r="AZ170" i="18" s="1"/>
  <c r="BA170" i="18" s="1"/>
  <c r="BB170" i="18" s="1"/>
  <c r="AU177" i="18"/>
  <c r="AV177" i="18" s="1"/>
  <c r="AW177" i="18" s="1"/>
  <c r="AX177" i="18" s="1"/>
  <c r="AY177" i="18" s="1"/>
  <c r="AZ177" i="18" s="1"/>
  <c r="BA177" i="18" s="1"/>
  <c r="BB177" i="18" s="1"/>
  <c r="AU138" i="18"/>
  <c r="AV138" i="18" s="1"/>
  <c r="AW138" i="18" s="1"/>
  <c r="AX138" i="18" s="1"/>
  <c r="AY138" i="18" s="1"/>
  <c r="AZ138" i="18" s="1"/>
  <c r="BA138" i="18" s="1"/>
  <c r="BB138" i="18" s="1"/>
  <c r="DH4" i="18"/>
  <c r="CA3" i="18"/>
  <c r="CW14" i="18"/>
  <c r="BQ14" i="18"/>
  <c r="AC189" i="18"/>
  <c r="CW19" i="18"/>
  <c r="DH20" i="18"/>
  <c r="CC25" i="18"/>
  <c r="DI25" i="18"/>
  <c r="BR28" i="18"/>
  <c r="BQ40" i="18"/>
  <c r="CW40" i="18"/>
  <c r="BQ48" i="18"/>
  <c r="CW48" i="18"/>
  <c r="CC50" i="18"/>
  <c r="U54" i="18"/>
  <c r="BS61" i="18"/>
  <c r="CL35" i="18"/>
  <c r="CL43" i="18"/>
  <c r="Y54" i="18"/>
  <c r="AQ54" i="18"/>
  <c r="DH66" i="18"/>
  <c r="BQ68" i="18"/>
  <c r="CW68" i="18"/>
  <c r="BR79" i="18"/>
  <c r="CX79" i="18"/>
  <c r="CE86" i="18"/>
  <c r="DK86" i="18"/>
  <c r="CL87" i="18"/>
  <c r="CL95" i="18"/>
  <c r="BF95" i="18"/>
  <c r="DH96" i="18"/>
  <c r="BF103" i="18"/>
  <c r="CL103" i="18"/>
  <c r="BQ111" i="18"/>
  <c r="CW111" i="18"/>
  <c r="BQ117" i="18"/>
  <c r="CW117" i="18"/>
  <c r="BF121" i="18"/>
  <c r="CL121" i="18"/>
  <c r="CB6" i="18"/>
  <c r="BF8" i="18"/>
  <c r="BQ22" i="18"/>
  <c r="BQ30" i="18"/>
  <c r="BQ38" i="18"/>
  <c r="BQ46" i="18"/>
  <c r="BT52" i="18"/>
  <c r="BQ55" i="18"/>
  <c r="CB66" i="18"/>
  <c r="CW67" i="18"/>
  <c r="BG73" i="18"/>
  <c r="CM73" i="18"/>
  <c r="BH78" i="18"/>
  <c r="BG80" i="18"/>
  <c r="CL86" i="18"/>
  <c r="BF86" i="18"/>
  <c r="BH87" i="18"/>
  <c r="CN87" i="18"/>
  <c r="Y77" i="18"/>
  <c r="BQ88" i="18"/>
  <c r="CW89" i="18"/>
  <c r="BQ89" i="18"/>
  <c r="CW90" i="18"/>
  <c r="BQ90" i="18"/>
  <c r="CB105" i="18"/>
  <c r="DH105" i="18"/>
  <c r="DH106" i="18"/>
  <c r="CX162" i="18"/>
  <c r="BR162" i="18"/>
  <c r="BF9" i="18"/>
  <c r="BF21" i="18"/>
  <c r="BF29" i="18"/>
  <c r="BF37" i="18"/>
  <c r="DH40" i="18"/>
  <c r="BF45" i="18"/>
  <c r="DH48" i="18"/>
  <c r="CB70" i="18"/>
  <c r="DH70" i="18"/>
  <c r="BH71" i="18"/>
  <c r="CL72" i="18"/>
  <c r="BF72" i="18"/>
  <c r="CW72" i="18"/>
  <c r="CL74" i="18"/>
  <c r="BF74" i="18"/>
  <c r="CW80" i="18"/>
  <c r="CL81" i="18"/>
  <c r="BF81" i="18"/>
  <c r="CW87" i="18"/>
  <c r="BQ87" i="18"/>
  <c r="BG88" i="18"/>
  <c r="CM88" i="18"/>
  <c r="CB102" i="18"/>
  <c r="DH102" i="18"/>
  <c r="CB103" i="18"/>
  <c r="DH103" i="18"/>
  <c r="BR115" i="18"/>
  <c r="CX115" i="18"/>
  <c r="CC121" i="18"/>
  <c r="DI121" i="18"/>
  <c r="AV185" i="18"/>
  <c r="AW185" i="18" s="1"/>
  <c r="AX185" i="18" s="1"/>
  <c r="AY185" i="18" s="1"/>
  <c r="AZ185" i="18" s="1"/>
  <c r="BA185" i="18" s="1"/>
  <c r="BB185" i="18" s="1"/>
  <c r="CM30" i="18"/>
  <c r="CM38" i="18"/>
  <c r="CM46" i="18"/>
  <c r="CW52" i="18"/>
  <c r="CD56" i="18"/>
  <c r="CW62" i="18"/>
  <c r="CM69" i="18"/>
  <c r="BG69" i="18"/>
  <c r="CX71" i="18"/>
  <c r="CW73" i="18"/>
  <c r="BR74" i="18"/>
  <c r="CX74" i="18"/>
  <c r="CW75" i="18"/>
  <c r="CC78" i="18"/>
  <c r="BS80" i="18"/>
  <c r="CW81" i="18"/>
  <c r="BQ83" i="18"/>
  <c r="CW83" i="18"/>
  <c r="CD87" i="18"/>
  <c r="BG89" i="18"/>
  <c r="CM89" i="18"/>
  <c r="S91" i="18"/>
  <c r="M91" i="18"/>
  <c r="BE97" i="18"/>
  <c r="BF98" i="18"/>
  <c r="CL98" i="18"/>
  <c r="BQ110" i="18"/>
  <c r="CW110" i="18"/>
  <c r="CW114" i="18"/>
  <c r="CL119" i="18"/>
  <c r="BF119" i="18"/>
  <c r="BQ131" i="18"/>
  <c r="CW131" i="18"/>
  <c r="CB146" i="18"/>
  <c r="DH146" i="18"/>
  <c r="AU183" i="18"/>
  <c r="AV183" i="18" s="1"/>
  <c r="AW183" i="18" s="1"/>
  <c r="AX183" i="18" s="1"/>
  <c r="AY183" i="18" s="1"/>
  <c r="AZ183" i="18" s="1"/>
  <c r="BA183" i="18" s="1"/>
  <c r="BB183" i="18" s="1"/>
  <c r="AU187" i="18"/>
  <c r="CM187" i="18" s="1"/>
  <c r="DH187" i="18"/>
  <c r="CW7" i="18"/>
  <c r="CW13" i="18"/>
  <c r="CW18" i="18"/>
  <c r="CW26" i="18"/>
  <c r="CW34" i="18"/>
  <c r="CW42" i="18"/>
  <c r="CX52" i="18"/>
  <c r="BF59" i="18"/>
  <c r="CL59" i="18"/>
  <c r="BR71" i="18"/>
  <c r="CB72" i="18"/>
  <c r="DH72" i="18"/>
  <c r="CW79" i="18"/>
  <c r="DH80" i="18"/>
  <c r="CB80" i="18"/>
  <c r="BS81" i="18"/>
  <c r="CW88" i="18"/>
  <c r="CL99" i="18"/>
  <c r="BF99" i="18"/>
  <c r="CF99" i="18"/>
  <c r="BQ109" i="18"/>
  <c r="CW109" i="18"/>
  <c r="DI51" i="18"/>
  <c r="BQ60" i="18"/>
  <c r="CW60" i="18"/>
  <c r="CB69" i="18"/>
  <c r="DH69" i="18"/>
  <c r="DH74" i="18"/>
  <c r="BQ76" i="18"/>
  <c r="CW76" i="18"/>
  <c r="DH97" i="18"/>
  <c r="CB97" i="18"/>
  <c r="CB98" i="18"/>
  <c r="DH98" i="18"/>
  <c r="CX100" i="18"/>
  <c r="BR100" i="18"/>
  <c r="DH116" i="18"/>
  <c r="CB116" i="18"/>
  <c r="CW9" i="18"/>
  <c r="CL20" i="18"/>
  <c r="CW21" i="18"/>
  <c r="CL28" i="18"/>
  <c r="CW29" i="18"/>
  <c r="CL36" i="18"/>
  <c r="CW37" i="18"/>
  <c r="CW45" i="18"/>
  <c r="BF49" i="18"/>
  <c r="BQ50" i="18"/>
  <c r="BF51" i="18"/>
  <c r="CC51" i="18"/>
  <c r="CB52" i="18"/>
  <c r="BG56" i="18"/>
  <c r="BF65" i="18"/>
  <c r="CL65" i="18"/>
  <c r="CB71" i="18"/>
  <c r="CC74" i="18"/>
  <c r="BQ75" i="18"/>
  <c r="CL80" i="18"/>
  <c r="BR82" i="18"/>
  <c r="CX82" i="18"/>
  <c r="BQ85" i="18"/>
  <c r="CW85" i="18"/>
  <c r="DH100" i="18"/>
  <c r="BS101" i="18"/>
  <c r="BR107" i="18"/>
  <c r="CW115" i="18"/>
  <c r="CC184" i="18"/>
  <c r="CW10" i="18"/>
  <c r="CD58" i="18"/>
  <c r="CL64" i="18"/>
  <c r="BF64" i="18"/>
  <c r="CW69" i="18"/>
  <c r="DH75" i="18"/>
  <c r="P77" i="18"/>
  <c r="BF79" i="18"/>
  <c r="BF77" i="18" s="1"/>
  <c r="CL79" i="18"/>
  <c r="CD100" i="18"/>
  <c r="DJ100" i="18"/>
  <c r="CL101" i="18"/>
  <c r="CL111" i="18"/>
  <c r="BF111" i="18"/>
  <c r="BR113" i="18"/>
  <c r="CN117" i="18"/>
  <c r="CB61" i="18"/>
  <c r="DH61" i="18"/>
  <c r="BG61" i="18"/>
  <c r="CB62" i="18"/>
  <c r="DH62" i="18"/>
  <c r="BF67" i="18"/>
  <c r="CL67" i="18"/>
  <c r="CB73" i="18"/>
  <c r="DH73" i="18"/>
  <c r="CD75" i="18"/>
  <c r="Q77" i="18"/>
  <c r="AK77" i="18"/>
  <c r="DH83" i="18"/>
  <c r="BS84" i="18"/>
  <c r="BF90" i="18"/>
  <c r="CL90" i="18"/>
  <c r="BG100" i="18"/>
  <c r="CM100" i="18"/>
  <c r="CL100" i="18"/>
  <c r="BH101" i="18"/>
  <c r="CW104" i="18"/>
  <c r="BQ104" i="18"/>
  <c r="BR105" i="18"/>
  <c r="CW106" i="18"/>
  <c r="CL116" i="18"/>
  <c r="DH118" i="18"/>
  <c r="CB118" i="18"/>
  <c r="BR122" i="18"/>
  <c r="CW130" i="18"/>
  <c r="BQ130" i="18"/>
  <c r="CC160" i="18"/>
  <c r="CB53" i="18"/>
  <c r="BS63" i="18"/>
  <c r="CB64" i="18"/>
  <c r="CB68" i="18"/>
  <c r="DH68" i="18"/>
  <c r="CB79" i="18"/>
  <c r="DH79" i="18"/>
  <c r="CB88" i="18"/>
  <c r="DH88" i="18"/>
  <c r="BP91" i="18"/>
  <c r="CW93" i="18"/>
  <c r="BP103" i="18"/>
  <c r="X91" i="18"/>
  <c r="DH108" i="18"/>
  <c r="CB108" i="18"/>
  <c r="BG179" i="18"/>
  <c r="BF75" i="18"/>
  <c r="CL75" i="18"/>
  <c r="CC81" i="18"/>
  <c r="CB89" i="18"/>
  <c r="DH89" i="18"/>
  <c r="CB90" i="18"/>
  <c r="DH90" i="18"/>
  <c r="AB91" i="18"/>
  <c r="AB189" i="18" s="1"/>
  <c r="BQ96" i="18"/>
  <c r="CW96" i="18"/>
  <c r="AP91" i="18"/>
  <c r="CW101" i="18"/>
  <c r="Y91" i="18"/>
  <c r="BQ102" i="18"/>
  <c r="BG105" i="18"/>
  <c r="BF125" i="18"/>
  <c r="CL125" i="18"/>
  <c r="CB148" i="18"/>
  <c r="DH148" i="18"/>
  <c r="CW164" i="18"/>
  <c r="BF53" i="18"/>
  <c r="CL58" i="18"/>
  <c r="CW65" i="18"/>
  <c r="BQ65" i="18"/>
  <c r="CW66" i="18"/>
  <c r="BR72" i="18"/>
  <c r="CX72" i="18"/>
  <c r="CN82" i="18"/>
  <c r="BH82" i="18"/>
  <c r="DH82" i="18"/>
  <c r="CB82" i="18"/>
  <c r="CB77" i="18" s="1"/>
  <c r="CM83" i="18"/>
  <c r="BG83" i="18"/>
  <c r="CL84" i="18"/>
  <c r="BF84" i="18"/>
  <c r="AC91" i="18"/>
  <c r="BT93" i="18"/>
  <c r="BG102" i="18"/>
  <c r="CC104" i="18"/>
  <c r="DI104" i="18"/>
  <c r="CL109" i="18"/>
  <c r="CL113" i="18"/>
  <c r="BF113" i="18"/>
  <c r="CD115" i="18"/>
  <c r="BR120" i="18"/>
  <c r="CX120" i="18"/>
  <c r="BG155" i="18"/>
  <c r="BE55" i="18"/>
  <c r="M54" i="18"/>
  <c r="AE54" i="18"/>
  <c r="BG58" i="18"/>
  <c r="CW61" i="18"/>
  <c r="BQ66" i="18"/>
  <c r="BQ67" i="18"/>
  <c r="BF76" i="18"/>
  <c r="CL76" i="18"/>
  <c r="U77" i="18"/>
  <c r="AO77" i="18"/>
  <c r="BT94" i="18"/>
  <c r="BR95" i="18"/>
  <c r="BQ97" i="18"/>
  <c r="CW97" i="18"/>
  <c r="CL108" i="18"/>
  <c r="DH110" i="18"/>
  <c r="CB110" i="18"/>
  <c r="BQ119" i="18"/>
  <c r="CW119" i="18"/>
  <c r="CX121" i="18"/>
  <c r="BR121" i="18"/>
  <c r="AU135" i="18"/>
  <c r="AV135" i="18" s="1"/>
  <c r="AW135" i="18" s="1"/>
  <c r="AX135" i="18" s="1"/>
  <c r="AY135" i="18" s="1"/>
  <c r="AZ135" i="18" s="1"/>
  <c r="BA135" i="18" s="1"/>
  <c r="BB135" i="18" s="1"/>
  <c r="AU188" i="18"/>
  <c r="AV188" i="18" s="1"/>
  <c r="AW188" i="18" s="1"/>
  <c r="AX188" i="18" s="1"/>
  <c r="AY188" i="18" s="1"/>
  <c r="AZ188" i="18" s="1"/>
  <c r="BA188" i="18" s="1"/>
  <c r="BB188" i="18" s="1"/>
  <c r="X54" i="18"/>
  <c r="N54" i="18"/>
  <c r="AF54" i="18"/>
  <c r="AF189" i="18" s="1"/>
  <c r="CW71" i="18"/>
  <c r="DH71" i="18"/>
  <c r="X77" i="18"/>
  <c r="AP77" i="18"/>
  <c r="CC84" i="18"/>
  <c r="DI84" i="18"/>
  <c r="CL85" i="18"/>
  <c r="BF85" i="18"/>
  <c r="CF85" i="18"/>
  <c r="BR86" i="18"/>
  <c r="BF92" i="18"/>
  <c r="AE91" i="18"/>
  <c r="BF93" i="18"/>
  <c r="CL93" i="18"/>
  <c r="DH94" i="18"/>
  <c r="CB94" i="18"/>
  <c r="CL96" i="18"/>
  <c r="BQ99" i="18"/>
  <c r="CW99" i="18"/>
  <c r="CW105" i="18"/>
  <c r="CC113" i="18"/>
  <c r="BP78" i="18"/>
  <c r="CW112" i="18"/>
  <c r="BF122" i="18"/>
  <c r="CW125" i="18"/>
  <c r="BQ125" i="18"/>
  <c r="CB127" i="18"/>
  <c r="DH127" i="18"/>
  <c r="CW128" i="18"/>
  <c r="CL129" i="18"/>
  <c r="BF129" i="18"/>
  <c r="BF150" i="18"/>
  <c r="CL150" i="18"/>
  <c r="DH153" i="18"/>
  <c r="CB153" i="18"/>
  <c r="O151" i="18"/>
  <c r="CB154" i="18"/>
  <c r="DH154" i="18"/>
  <c r="CB155" i="18"/>
  <c r="DH155" i="18"/>
  <c r="CB156" i="18"/>
  <c r="DH156" i="18"/>
  <c r="BF157" i="18"/>
  <c r="CL157" i="18"/>
  <c r="BQ166" i="18"/>
  <c r="CW166" i="18"/>
  <c r="DH177" i="18"/>
  <c r="CB177" i="18"/>
  <c r="CB178" i="18"/>
  <c r="DH178" i="18"/>
  <c r="CB179" i="18"/>
  <c r="DH179" i="18"/>
  <c r="CB180" i="18"/>
  <c r="DH180" i="18"/>
  <c r="BF181" i="18"/>
  <c r="CL181" i="18"/>
  <c r="BE77" i="18"/>
  <c r="CL83" i="18"/>
  <c r="CB95" i="18"/>
  <c r="CL102" i="18"/>
  <c r="BQ106" i="18"/>
  <c r="CB111" i="18"/>
  <c r="CB119" i="18"/>
  <c r="CC128" i="18"/>
  <c r="BR129" i="18"/>
  <c r="CL131" i="18"/>
  <c r="BQ135" i="18"/>
  <c r="CW135" i="18"/>
  <c r="CL159" i="18"/>
  <c r="BF159" i="18"/>
  <c r="BG168" i="18"/>
  <c r="CL183" i="18"/>
  <c r="BF183" i="18"/>
  <c r="CC188" i="18"/>
  <c r="CX80" i="18"/>
  <c r="CL88" i="18"/>
  <c r="CL89" i="18"/>
  <c r="CW95" i="18"/>
  <c r="BT112" i="18"/>
  <c r="DH122" i="18"/>
  <c r="DH126" i="18"/>
  <c r="BR132" i="18"/>
  <c r="BQ134" i="18"/>
  <c r="CW134" i="18"/>
  <c r="BQ143" i="18"/>
  <c r="CW143" i="18"/>
  <c r="Q151" i="18"/>
  <c r="AK151" i="18"/>
  <c r="BF158" i="18"/>
  <c r="CL158" i="18"/>
  <c r="CW165" i="18"/>
  <c r="CW170" i="18"/>
  <c r="BQ171" i="18"/>
  <c r="CW171" i="18"/>
  <c r="BF182" i="18"/>
  <c r="CL182" i="18"/>
  <c r="BQ73" i="18"/>
  <c r="CA77" i="18"/>
  <c r="CW82" i="18"/>
  <c r="CB83" i="18"/>
  <c r="DJ86" i="18"/>
  <c r="DH87" i="18"/>
  <c r="CB96" i="18"/>
  <c r="DI100" i="18"/>
  <c r="BF126" i="18"/>
  <c r="CL126" i="18"/>
  <c r="CB126" i="18"/>
  <c r="CL136" i="18"/>
  <c r="BR140" i="18"/>
  <c r="BQ142" i="18"/>
  <c r="CW142" i="18"/>
  <c r="CB159" i="18"/>
  <c r="DH159" i="18"/>
  <c r="BF162" i="18"/>
  <c r="CL162" i="18"/>
  <c r="CL164" i="18"/>
  <c r="BF164" i="18"/>
  <c r="CC165" i="18"/>
  <c r="DI165" i="18"/>
  <c r="DH166" i="18"/>
  <c r="CB166" i="18"/>
  <c r="CW168" i="18"/>
  <c r="CL169" i="18"/>
  <c r="BF169" i="18"/>
  <c r="CB183" i="18"/>
  <c r="DH183" i="18"/>
  <c r="BF186" i="18"/>
  <c r="CL186" i="18"/>
  <c r="CL73" i="18"/>
  <c r="CW74" i="18"/>
  <c r="DI87" i="18"/>
  <c r="CC107" i="18"/>
  <c r="BF108" i="18"/>
  <c r="BQ114" i="18"/>
  <c r="BF116" i="18"/>
  <c r="CL120" i="18"/>
  <c r="CW122" i="18"/>
  <c r="CL123" i="18"/>
  <c r="CC125" i="18"/>
  <c r="DI125" i="18"/>
  <c r="CW133" i="18"/>
  <c r="BH136" i="18"/>
  <c r="CL144" i="18"/>
  <c r="U151" i="18"/>
  <c r="AO151" i="18"/>
  <c r="BG163" i="18"/>
  <c r="CM163" i="18"/>
  <c r="CC168" i="18"/>
  <c r="BR169" i="18"/>
  <c r="CX169" i="18"/>
  <c r="CL171" i="18"/>
  <c r="BS172" i="18"/>
  <c r="CY172" i="18"/>
  <c r="BG187" i="18"/>
  <c r="DI75" i="18"/>
  <c r="DH85" i="18"/>
  <c r="BQ92" i="18"/>
  <c r="CL105" i="18"/>
  <c r="DH107" i="18"/>
  <c r="DH115" i="18"/>
  <c r="BF120" i="18"/>
  <c r="BF123" i="18"/>
  <c r="CC133" i="18"/>
  <c r="DH134" i="18"/>
  <c r="CB134" i="18"/>
  <c r="CW138" i="18"/>
  <c r="AC139" i="18"/>
  <c r="CW141" i="18"/>
  <c r="BH144" i="18"/>
  <c r="DH161" i="18"/>
  <c r="CB161" i="18"/>
  <c r="CB162" i="18"/>
  <c r="DH162" i="18"/>
  <c r="CB163" i="18"/>
  <c r="DH163" i="18"/>
  <c r="CB164" i="18"/>
  <c r="DH164" i="18"/>
  <c r="BF165" i="18"/>
  <c r="CL165" i="18"/>
  <c r="BQ170" i="18"/>
  <c r="CW172" i="18"/>
  <c r="BQ175" i="18"/>
  <c r="CW175" i="18"/>
  <c r="DH185" i="18"/>
  <c r="CB185" i="18"/>
  <c r="CB186" i="18"/>
  <c r="DH186" i="18"/>
  <c r="CE187" i="18"/>
  <c r="CX84" i="18"/>
  <c r="CW98" i="18"/>
  <c r="CB106" i="18"/>
  <c r="BF110" i="18"/>
  <c r="CL110" i="18"/>
  <c r="DH113" i="18"/>
  <c r="BF118" i="18"/>
  <c r="CL118" i="18"/>
  <c r="CB123" i="18"/>
  <c r="BF130" i="18"/>
  <c r="CL130" i="18"/>
  <c r="CL132" i="18"/>
  <c r="BF132" i="18"/>
  <c r="CW136" i="18"/>
  <c r="CL137" i="18"/>
  <c r="BF137" i="18"/>
  <c r="CC141" i="18"/>
  <c r="DH142" i="18"/>
  <c r="CB142" i="18"/>
  <c r="CW146" i="18"/>
  <c r="BQ147" i="18"/>
  <c r="CW147" i="18"/>
  <c r="CL167" i="18"/>
  <c r="BF167" i="18"/>
  <c r="CX172" i="18"/>
  <c r="BQ174" i="18"/>
  <c r="CW174" i="18"/>
  <c r="AD91" i="18"/>
  <c r="AD189" i="18" s="1"/>
  <c r="DH104" i="18"/>
  <c r="CD112" i="18"/>
  <c r="BQ127" i="18"/>
  <c r="CW127" i="18"/>
  <c r="DH129" i="18"/>
  <c r="CB129" i="18"/>
  <c r="BG131" i="18"/>
  <c r="BF133" i="18"/>
  <c r="CL133" i="18"/>
  <c r="CC136" i="18"/>
  <c r="BR137" i="18"/>
  <c r="CX137" i="18"/>
  <c r="CW144" i="18"/>
  <c r="CL145" i="18"/>
  <c r="BF145" i="18"/>
  <c r="BG152" i="18"/>
  <c r="BQ153" i="18"/>
  <c r="CW153" i="18"/>
  <c r="CW154" i="18"/>
  <c r="BQ155" i="18"/>
  <c r="CW155" i="18"/>
  <c r="BF166" i="18"/>
  <c r="CL166" i="18"/>
  <c r="BG176" i="18"/>
  <c r="BQ177" i="18"/>
  <c r="CW177" i="18"/>
  <c r="CW178" i="18"/>
  <c r="BQ179" i="18"/>
  <c r="CW179" i="18"/>
  <c r="DH101" i="18"/>
  <c r="CL107" i="18"/>
  <c r="DH109" i="18"/>
  <c r="CL115" i="18"/>
  <c r="DH117" i="18"/>
  <c r="CW126" i="18"/>
  <c r="CB130" i="18"/>
  <c r="DH130" i="18"/>
  <c r="CB131" i="18"/>
  <c r="DH131" i="18"/>
  <c r="CB132" i="18"/>
  <c r="DH132" i="18"/>
  <c r="CL135" i="18"/>
  <c r="BF135" i="18"/>
  <c r="CX138" i="18"/>
  <c r="BR138" i="18"/>
  <c r="BF141" i="18"/>
  <c r="CL141" i="18"/>
  <c r="CC144" i="18"/>
  <c r="DI144" i="18"/>
  <c r="BR145" i="18"/>
  <c r="CX145" i="18"/>
  <c r="CL147" i="18"/>
  <c r="CB167" i="18"/>
  <c r="DH167" i="18"/>
  <c r="CW173" i="18"/>
  <c r="AI91" i="18"/>
  <c r="CB101" i="18"/>
  <c r="BG106" i="18"/>
  <c r="CM106" i="18"/>
  <c r="BF107" i="18"/>
  <c r="CW108" i="18"/>
  <c r="CB109" i="18"/>
  <c r="BF115" i="18"/>
  <c r="CW116" i="18"/>
  <c r="CB117" i="18"/>
  <c r="CB122" i="18"/>
  <c r="CW123" i="18"/>
  <c r="BF134" i="18"/>
  <c r="CL134" i="18"/>
  <c r="O139" i="18"/>
  <c r="AI139" i="18"/>
  <c r="CA140" i="18"/>
  <c r="CL143" i="18"/>
  <c r="BF143" i="18"/>
  <c r="BQ146" i="18"/>
  <c r="BR148" i="18"/>
  <c r="BQ150" i="18"/>
  <c r="CW150" i="18"/>
  <c r="CL153" i="18"/>
  <c r="BE151" i="18"/>
  <c r="BF153" i="18"/>
  <c r="CL155" i="18"/>
  <c r="BS156" i="18"/>
  <c r="CY156" i="18"/>
  <c r="BF170" i="18"/>
  <c r="CL170" i="18"/>
  <c r="CL172" i="18"/>
  <c r="BF172" i="18"/>
  <c r="CC173" i="18"/>
  <c r="DI173" i="18"/>
  <c r="DH174" i="18"/>
  <c r="CB174" i="18"/>
  <c r="CW176" i="18"/>
  <c r="CL177" i="18"/>
  <c r="BF177" i="18"/>
  <c r="CL179" i="18"/>
  <c r="BS180" i="18"/>
  <c r="CL82" i="18"/>
  <c r="BQ108" i="18"/>
  <c r="CC114" i="18"/>
  <c r="BQ116" i="18"/>
  <c r="DH119" i="18"/>
  <c r="CW120" i="18"/>
  <c r="CL124" i="18"/>
  <c r="BG124" i="18"/>
  <c r="CB135" i="18"/>
  <c r="DH135" i="18"/>
  <c r="BF142" i="18"/>
  <c r="CL142" i="18"/>
  <c r="AC151" i="18"/>
  <c r="CC152" i="18"/>
  <c r="BQ154" i="18"/>
  <c r="CW156" i="18"/>
  <c r="BQ159" i="18"/>
  <c r="CW159" i="18"/>
  <c r="DH169" i="18"/>
  <c r="CB169" i="18"/>
  <c r="BG171" i="18"/>
  <c r="CC176" i="18"/>
  <c r="BQ178" i="18"/>
  <c r="CW180" i="18"/>
  <c r="BQ183" i="18"/>
  <c r="CW183" i="18"/>
  <c r="CW84" i="18"/>
  <c r="CM112" i="18"/>
  <c r="CB143" i="18"/>
  <c r="DH143" i="18"/>
  <c r="CW149" i="18"/>
  <c r="CX156" i="18"/>
  <c r="BQ158" i="18"/>
  <c r="CW158" i="18"/>
  <c r="CB170" i="18"/>
  <c r="DH170" i="18"/>
  <c r="CB171" i="18"/>
  <c r="DH171" i="18"/>
  <c r="CB172" i="18"/>
  <c r="DH172" i="18"/>
  <c r="BF173" i="18"/>
  <c r="CL173" i="18"/>
  <c r="CX180" i="18"/>
  <c r="BQ182" i="18"/>
  <c r="CW182" i="18"/>
  <c r="DH121" i="18"/>
  <c r="BQ124" i="18"/>
  <c r="CW124" i="18"/>
  <c r="BS126" i="18"/>
  <c r="BF138" i="18"/>
  <c r="CL138" i="18"/>
  <c r="CC149" i="18"/>
  <c r="DH150" i="18"/>
  <c r="CB150" i="18"/>
  <c r="AA151" i="18"/>
  <c r="BG160" i="18"/>
  <c r="BQ161" i="18"/>
  <c r="CW161" i="18"/>
  <c r="CW162" i="18"/>
  <c r="BQ163" i="18"/>
  <c r="CW163" i="18"/>
  <c r="CL175" i="18"/>
  <c r="BF175" i="18"/>
  <c r="BG184" i="18"/>
  <c r="CM184" i="18"/>
  <c r="BQ185" i="18"/>
  <c r="CW185" i="18"/>
  <c r="CW186" i="18"/>
  <c r="CW187" i="18"/>
  <c r="BQ187" i="18"/>
  <c r="M77" i="18"/>
  <c r="CL106" i="18"/>
  <c r="BF109" i="18"/>
  <c r="DH111" i="18"/>
  <c r="BH112" i="18"/>
  <c r="BR123" i="18"/>
  <c r="CX123" i="18"/>
  <c r="CL128" i="18"/>
  <c r="DH137" i="18"/>
  <c r="CB137" i="18"/>
  <c r="S139" i="18"/>
  <c r="AM139" i="18"/>
  <c r="Q139" i="18"/>
  <c r="BF146" i="18"/>
  <c r="CL146" i="18"/>
  <c r="CL148" i="18"/>
  <c r="BF148" i="18"/>
  <c r="CW157" i="18"/>
  <c r="BF174" i="18"/>
  <c r="CL174" i="18"/>
  <c r="CW181" i="18"/>
  <c r="CW100" i="18"/>
  <c r="BF114" i="18"/>
  <c r="CW121" i="18"/>
  <c r="DH123" i="18"/>
  <c r="CL127" i="18"/>
  <c r="BF127" i="18"/>
  <c r="BH128" i="18"/>
  <c r="CB138" i="18"/>
  <c r="DH138" i="18"/>
  <c r="DH145" i="18"/>
  <c r="CB145" i="18"/>
  <c r="BG147" i="18"/>
  <c r="CM147" i="18"/>
  <c r="BF149" i="18"/>
  <c r="CL149" i="18"/>
  <c r="BF154" i="18"/>
  <c r="CL154" i="18"/>
  <c r="CL156" i="18"/>
  <c r="BF156" i="18"/>
  <c r="CC157" i="18"/>
  <c r="DI157" i="18"/>
  <c r="DH158" i="18"/>
  <c r="CB158" i="18"/>
  <c r="CW160" i="18"/>
  <c r="CL161" i="18"/>
  <c r="BF161" i="18"/>
  <c r="CL163" i="18"/>
  <c r="BS164" i="18"/>
  <c r="CB175" i="18"/>
  <c r="DH175" i="18"/>
  <c r="BF178" i="18"/>
  <c r="CL178" i="18"/>
  <c r="CL180" i="18"/>
  <c r="BF180" i="18"/>
  <c r="CC181" i="18"/>
  <c r="DH182" i="18"/>
  <c r="CB182" i="18"/>
  <c r="CW184" i="18"/>
  <c r="CL185" i="18"/>
  <c r="BF185" i="18"/>
  <c r="CL187" i="18"/>
  <c r="BQ133" i="18"/>
  <c r="BE140" i="18"/>
  <c r="BQ141" i="18"/>
  <c r="BQ149" i="18"/>
  <c r="AI151" i="18"/>
  <c r="BQ157" i="18"/>
  <c r="BQ165" i="18"/>
  <c r="BQ173" i="18"/>
  <c r="BQ181" i="18"/>
  <c r="BQ128" i="18"/>
  <c r="BQ136" i="18"/>
  <c r="BQ144" i="18"/>
  <c r="BQ152" i="18"/>
  <c r="BQ160" i="18"/>
  <c r="BQ168" i="18"/>
  <c r="BQ176" i="18"/>
  <c r="BQ184" i="18"/>
  <c r="CW188" i="18"/>
  <c r="CW129" i="18"/>
  <c r="CW137" i="18"/>
  <c r="BP139" i="18"/>
  <c r="CW145" i="18"/>
  <c r="CL168" i="18"/>
  <c r="CW169" i="18"/>
  <c r="BT188" i="18"/>
  <c r="CZ188" i="18"/>
  <c r="CY188" i="18"/>
  <c r="CA151" i="18"/>
  <c r="DH125" i="18"/>
  <c r="CW132" i="18"/>
  <c r="DH133" i="18"/>
  <c r="DH141" i="18"/>
  <c r="CW148" i="18"/>
  <c r="DH149" i="18"/>
  <c r="DH157" i="18"/>
  <c r="DH165" i="18"/>
  <c r="DH173" i="18"/>
  <c r="DH181" i="18"/>
  <c r="DH188" i="18"/>
  <c r="BP151" i="18"/>
  <c r="CL188" i="18"/>
  <c r="BF188" i="18"/>
  <c r="I204" i="20"/>
  <c r="I202" i="20"/>
  <c r="M202" i="20"/>
  <c r="N153" i="21"/>
  <c r="N200" i="21" s="1"/>
  <c r="N201" i="21" s="1"/>
  <c r="J153" i="21"/>
  <c r="AW36" i="17" s="1"/>
  <c r="AC144" i="17" s="1"/>
  <c r="G204" i="20"/>
  <c r="G202" i="20"/>
  <c r="K204" i="20"/>
  <c r="K202" i="20"/>
  <c r="B58" i="20"/>
  <c r="B202" i="20" s="1"/>
  <c r="B204" i="20"/>
  <c r="C4" i="20"/>
  <c r="C200" i="20"/>
  <c r="S200" i="20"/>
  <c r="S201" i="20" s="1"/>
  <c r="J202" i="22"/>
  <c r="G200" i="20"/>
  <c r="I200" i="20"/>
  <c r="L204" i="20"/>
  <c r="L202" i="20"/>
  <c r="G204" i="21"/>
  <c r="G202" i="21"/>
  <c r="C204" i="21"/>
  <c r="C202" i="21"/>
  <c r="C201" i="21" s="1"/>
  <c r="F200" i="20"/>
  <c r="F81" i="20"/>
  <c r="AI20" i="17" s="1"/>
  <c r="Y119" i="17" s="1"/>
  <c r="N153" i="20"/>
  <c r="J153" i="20"/>
  <c r="AM36" i="17" s="1"/>
  <c r="AC143" i="17" s="1"/>
  <c r="B202" i="21"/>
  <c r="K204" i="22"/>
  <c r="K202" i="22"/>
  <c r="J4" i="20"/>
  <c r="D200" i="20"/>
  <c r="T200" i="20"/>
  <c r="T201" i="20" s="1"/>
  <c r="H98" i="20"/>
  <c r="AK26" i="17" s="1"/>
  <c r="AA127" i="17" s="1"/>
  <c r="D98" i="20"/>
  <c r="D204" i="20" s="1"/>
  <c r="R201" i="20"/>
  <c r="G204" i="22"/>
  <c r="G202" i="22"/>
  <c r="C204" i="22"/>
  <c r="C202" i="22"/>
  <c r="G200" i="22"/>
  <c r="J138" i="22"/>
  <c r="BG33" i="17" s="1"/>
  <c r="AC137" i="17" s="1"/>
  <c r="H204" i="22"/>
  <c r="H202" i="22"/>
  <c r="D204" i="22"/>
  <c r="D202" i="22"/>
  <c r="D201" i="22" s="1"/>
  <c r="E138" i="20"/>
  <c r="AH33" i="17" s="1"/>
  <c r="M138" i="20"/>
  <c r="AP33" i="17" s="1"/>
  <c r="AF135" i="17" s="1"/>
  <c r="E153" i="20"/>
  <c r="AH36" i="17" s="1"/>
  <c r="U153" i="20"/>
  <c r="U200" i="20" s="1"/>
  <c r="U201" i="20" s="1"/>
  <c r="E98" i="20"/>
  <c r="AH26" i="17" s="1"/>
  <c r="U98" i="20"/>
  <c r="E204" i="21"/>
  <c r="E202" i="21"/>
  <c r="M204" i="21"/>
  <c r="M202" i="21"/>
  <c r="M204" i="22"/>
  <c r="F138" i="20"/>
  <c r="AI33" i="17" s="1"/>
  <c r="Y135" i="17" s="1"/>
  <c r="F153" i="20"/>
  <c r="AI36" i="17" s="1"/>
  <c r="Y143" i="17" s="1"/>
  <c r="O201" i="22"/>
  <c r="F98" i="22"/>
  <c r="BC26" i="17" s="1"/>
  <c r="Y129" i="17" s="1"/>
  <c r="B98" i="22"/>
  <c r="B202" i="22" s="1"/>
  <c r="B201" i="22" s="1"/>
  <c r="N153" i="22"/>
  <c r="N200" i="22" s="1"/>
  <c r="N201" i="22" s="1"/>
  <c r="J153" i="22"/>
  <c r="BG36" i="17" s="1"/>
  <c r="AC145" i="17" s="1"/>
  <c r="N98" i="22"/>
  <c r="J98" i="22"/>
  <c r="BG26" i="17" s="1"/>
  <c r="AC129" i="17" s="1"/>
  <c r="E4" i="20"/>
  <c r="O201" i="20"/>
  <c r="M200" i="20"/>
  <c r="J58" i="20"/>
  <c r="AM15" i="17" s="1"/>
  <c r="AC111" i="17" s="1"/>
  <c r="B204" i="21"/>
  <c r="N200" i="20"/>
  <c r="N201" i="20" s="1"/>
  <c r="P200" i="20"/>
  <c r="P201" i="20" s="1"/>
  <c r="Q200" i="20"/>
  <c r="Q201" i="20" s="1"/>
  <c r="O201" i="21"/>
  <c r="C98" i="20"/>
  <c r="I204" i="21"/>
  <c r="K204" i="21"/>
  <c r="K202" i="21"/>
  <c r="K200" i="21"/>
  <c r="T201" i="22"/>
  <c r="Q200" i="22"/>
  <c r="Q201" i="22" s="1"/>
  <c r="B200" i="20"/>
  <c r="R200" i="20"/>
  <c r="L204" i="21"/>
  <c r="B200" i="22"/>
  <c r="R200" i="22"/>
  <c r="R201" i="22" s="1"/>
  <c r="J98" i="20"/>
  <c r="AM26" i="17" s="1"/>
  <c r="AC127" i="17" s="1"/>
  <c r="P201" i="21"/>
  <c r="J202" i="21"/>
  <c r="H204" i="20"/>
  <c r="H200" i="20"/>
  <c r="S201" i="21"/>
  <c r="P200" i="21"/>
  <c r="C200" i="22"/>
  <c r="S200" i="22"/>
  <c r="S201" i="22" s="1"/>
  <c r="T201" i="21"/>
  <c r="Q201" i="21"/>
  <c r="Q200" i="21"/>
  <c r="F138" i="21"/>
  <c r="AS33" i="17" s="1"/>
  <c r="Y136" i="17" s="1"/>
  <c r="F138" i="22"/>
  <c r="BC33" i="17" s="1"/>
  <c r="Y137" i="17" s="1"/>
  <c r="B200" i="21"/>
  <c r="R200" i="21"/>
  <c r="R201" i="21" s="1"/>
  <c r="F153" i="21"/>
  <c r="AS36" i="17" s="1"/>
  <c r="Y144" i="17" s="1"/>
  <c r="E204" i="22"/>
  <c r="E202" i="22"/>
  <c r="K200" i="20"/>
  <c r="F4" i="22"/>
  <c r="F200" i="22"/>
  <c r="F153" i="22"/>
  <c r="BC36" i="17" s="1"/>
  <c r="Y145" i="17" s="1"/>
  <c r="I202" i="21"/>
  <c r="I202" i="22"/>
  <c r="L202" i="21"/>
  <c r="L202" i="22"/>
  <c r="M202" i="22"/>
  <c r="Z85" i="1" l="1"/>
  <c r="AA85" i="1" s="1"/>
  <c r="AB85" i="1" s="1"/>
  <c r="AC85" i="1" s="1"/>
  <c r="AD85" i="1" s="1"/>
  <c r="AE85" i="1" s="1"/>
  <c r="AF85" i="1" s="1"/>
  <c r="X255" i="1" s="1"/>
  <c r="X306" i="1" s="1"/>
  <c r="AE158" i="1"/>
  <c r="AW27" i="18"/>
  <c r="AX27" i="18" s="1"/>
  <c r="AY27" i="18" s="1"/>
  <c r="AZ27" i="18" s="1"/>
  <c r="BA27" i="18" s="1"/>
  <c r="BB27" i="18" s="1"/>
  <c r="DJ27" i="18"/>
  <c r="X310" i="17"/>
  <c r="CY101" i="18"/>
  <c r="CX164" i="18"/>
  <c r="DI188" i="18"/>
  <c r="CX101" i="18"/>
  <c r="DJ87" i="18"/>
  <c r="CN11" i="18"/>
  <c r="AA65" i="17"/>
  <c r="AB65" i="17" s="1"/>
  <c r="AC65" i="17" s="1"/>
  <c r="AD65" i="17" s="1"/>
  <c r="AE65" i="17" s="1"/>
  <c r="AF65" i="17" s="1"/>
  <c r="X235" i="17" s="1"/>
  <c r="CY164" i="18"/>
  <c r="CN46" i="18"/>
  <c r="CM176" i="18"/>
  <c r="CX132" i="18"/>
  <c r="DI160" i="18"/>
  <c r="CM117" i="18"/>
  <c r="CY80" i="18"/>
  <c r="DH44" i="18"/>
  <c r="DI28" i="18"/>
  <c r="AA61" i="17"/>
  <c r="AB61" i="17" s="1"/>
  <c r="AC61" i="17" s="1"/>
  <c r="AD61" i="17" s="1"/>
  <c r="AE61" i="17" s="1"/>
  <c r="AF61" i="17" s="1"/>
  <c r="X231" i="17" s="1"/>
  <c r="DI184" i="18"/>
  <c r="CZ52" i="18"/>
  <c r="D204" i="17"/>
  <c r="CM131" i="18"/>
  <c r="CY84" i="18"/>
  <c r="DI41" i="18"/>
  <c r="CM15" i="18"/>
  <c r="CM58" i="18"/>
  <c r="AE72" i="17"/>
  <c r="AF72" i="17" s="1"/>
  <c r="X242" i="17" s="1"/>
  <c r="X294" i="17" s="1"/>
  <c r="K200" i="17"/>
  <c r="AF62" i="17"/>
  <c r="X232" i="17" s="1"/>
  <c r="J3" i="18"/>
  <c r="CX126" i="18"/>
  <c r="CM62" i="18"/>
  <c r="AC84" i="17"/>
  <c r="AD84" i="17" s="1"/>
  <c r="AE84" i="17" s="1"/>
  <c r="AF84" i="17" s="1"/>
  <c r="X254" i="17" s="1"/>
  <c r="AA58" i="17"/>
  <c r="AB58" i="17" s="1"/>
  <c r="AC58" i="17" s="1"/>
  <c r="AD58" i="17" s="1"/>
  <c r="AE58" i="17" s="1"/>
  <c r="AF58" i="17" s="1"/>
  <c r="X228" i="17" s="1"/>
  <c r="DI113" i="18"/>
  <c r="CX86" i="18"/>
  <c r="CW151" i="18"/>
  <c r="D202" i="17"/>
  <c r="D201" i="17" s="1"/>
  <c r="BC75" i="17"/>
  <c r="BD75" i="17" s="1"/>
  <c r="DI81" i="18"/>
  <c r="DI10" i="18"/>
  <c r="AA68" i="17"/>
  <c r="AB68" i="17" s="1"/>
  <c r="AC68" i="17" s="1"/>
  <c r="AD68" i="17" s="1"/>
  <c r="AE68" i="17" s="1"/>
  <c r="AF68" i="17" s="1"/>
  <c r="X238" i="17" s="1"/>
  <c r="CX148" i="18"/>
  <c r="DI114" i="18"/>
  <c r="CN144" i="18"/>
  <c r="CM105" i="18"/>
  <c r="CN71" i="18"/>
  <c r="DI86" i="18"/>
  <c r="DI107" i="18"/>
  <c r="CM43" i="18"/>
  <c r="B54" i="18"/>
  <c r="Y59" i="17"/>
  <c r="Z59" i="17" s="1"/>
  <c r="AA59" i="17" s="1"/>
  <c r="AB59" i="17" s="1"/>
  <c r="AC59" i="17" s="1"/>
  <c r="AD59" i="17" s="1"/>
  <c r="AE59" i="17" s="1"/>
  <c r="AF59" i="17" s="1"/>
  <c r="X229" i="17" s="1"/>
  <c r="CX188" i="18"/>
  <c r="CM160" i="18"/>
  <c r="CX95" i="18"/>
  <c r="CN101" i="18"/>
  <c r="CL44" i="18"/>
  <c r="Z55" i="17"/>
  <c r="AA55" i="17" s="1"/>
  <c r="AB55" i="17" s="1"/>
  <c r="AC55" i="17" s="1"/>
  <c r="AD55" i="17" s="1"/>
  <c r="AE55" i="17" s="1"/>
  <c r="AF55" i="17" s="1"/>
  <c r="X225" i="17" s="1"/>
  <c r="L200" i="17"/>
  <c r="Z66" i="17"/>
  <c r="CX129" i="18"/>
  <c r="CM179" i="18"/>
  <c r="DI58" i="18"/>
  <c r="CM28" i="18"/>
  <c r="CX10" i="18"/>
  <c r="AB60" i="17"/>
  <c r="AC60" i="17" s="1"/>
  <c r="AD60" i="17" s="1"/>
  <c r="AE60" i="17" s="1"/>
  <c r="AF60" i="17" s="1"/>
  <c r="X230" i="17" s="1"/>
  <c r="X285" i="17" s="1"/>
  <c r="E189" i="18"/>
  <c r="D189" i="18"/>
  <c r="CL77" i="18"/>
  <c r="AD54" i="17"/>
  <c r="AE54" i="17" s="1"/>
  <c r="AF54" i="17" s="1"/>
  <c r="X224" i="17" s="1"/>
  <c r="X281" i="17" s="1"/>
  <c r="J189" i="18"/>
  <c r="J200" i="17"/>
  <c r="CM144" i="18"/>
  <c r="DK85" i="18"/>
  <c r="CM168" i="18"/>
  <c r="CM71" i="18"/>
  <c r="CX28" i="18"/>
  <c r="CO117" i="18"/>
  <c r="X301" i="17"/>
  <c r="AS82" i="17"/>
  <c r="AT82" i="17" s="1"/>
  <c r="AU82" i="17" s="1"/>
  <c r="CY180" i="18"/>
  <c r="DI42" i="18"/>
  <c r="CX122" i="18"/>
  <c r="DL85" i="18"/>
  <c r="CX107" i="18"/>
  <c r="CX42" i="18"/>
  <c r="B3" i="18"/>
  <c r="K200" i="5"/>
  <c r="X69" i="5"/>
  <c r="X82" i="5"/>
  <c r="Y82" i="5" s="1"/>
  <c r="Z82" i="5" s="1"/>
  <c r="AA82" i="5" s="1"/>
  <c r="AB82" i="5" s="1"/>
  <c r="AC82" i="5" s="1"/>
  <c r="AD82" i="5" s="1"/>
  <c r="AE82" i="5" s="1"/>
  <c r="AF82" i="5" s="1"/>
  <c r="X252" i="5" s="1"/>
  <c r="X303" i="5" s="1"/>
  <c r="J200" i="5"/>
  <c r="Y194" i="5"/>
  <c r="Z194" i="5" s="1"/>
  <c r="AA194" i="5" s="1"/>
  <c r="AB194" i="5" s="1"/>
  <c r="AC194" i="5" s="1"/>
  <c r="AD194" i="5" s="1"/>
  <c r="AE194" i="5" s="1"/>
  <c r="AF194" i="5" s="1"/>
  <c r="AC158" i="5"/>
  <c r="AB158" i="5"/>
  <c r="BE80" i="5"/>
  <c r="AD74" i="5"/>
  <c r="AE74" i="5" s="1"/>
  <c r="AF74" i="5" s="1"/>
  <c r="X244" i="5" s="1"/>
  <c r="X296" i="5" s="1"/>
  <c r="AA203" i="5"/>
  <c r="AB203" i="5" s="1"/>
  <c r="AC203" i="5" s="1"/>
  <c r="AD203" i="5" s="1"/>
  <c r="BE73" i="5"/>
  <c r="BF66" i="5"/>
  <c r="BG66" i="5" s="1"/>
  <c r="Y170" i="5"/>
  <c r="Z170" i="5" s="1"/>
  <c r="AA170" i="5" s="1"/>
  <c r="AB170" i="5" s="1"/>
  <c r="AC170" i="5" s="1"/>
  <c r="AD170" i="5" s="1"/>
  <c r="AE170" i="5" s="1"/>
  <c r="AF170" i="5" s="1"/>
  <c r="BE80" i="9"/>
  <c r="BP59" i="9"/>
  <c r="AU92" i="9"/>
  <c r="AV92" i="9" s="1"/>
  <c r="AW92" i="9" s="1"/>
  <c r="AX92" i="9" s="1"/>
  <c r="AY92" i="9" s="1"/>
  <c r="AZ92" i="9" s="1"/>
  <c r="AR262" i="9" s="1"/>
  <c r="AR311" i="9" s="1"/>
  <c r="BO91" i="9"/>
  <c r="BE89" i="9"/>
  <c r="BI36" i="9"/>
  <c r="AY143" i="9" s="1"/>
  <c r="AN200" i="10"/>
  <c r="Y201" i="10"/>
  <c r="Q201" i="10"/>
  <c r="AU65" i="1"/>
  <c r="BE96" i="9"/>
  <c r="U201" i="11"/>
  <c r="BO74" i="9"/>
  <c r="AU89" i="9"/>
  <c r="AV89" i="9" s="1"/>
  <c r="AW89" i="9" s="1"/>
  <c r="AX89" i="9" s="1"/>
  <c r="AY89" i="9" s="1"/>
  <c r="AZ89" i="9" s="1"/>
  <c r="AR259" i="9" s="1"/>
  <c r="BY74" i="9"/>
  <c r="BR4" i="9"/>
  <c r="AX104" i="9" s="1"/>
  <c r="B201" i="8"/>
  <c r="BY92" i="9"/>
  <c r="AU65" i="9"/>
  <c r="AV65" i="9" s="1"/>
  <c r="AW65" i="9" s="1"/>
  <c r="AX65" i="9" s="1"/>
  <c r="AY65" i="9" s="1"/>
  <c r="AZ65" i="9" s="1"/>
  <c r="AR235" i="9" s="1"/>
  <c r="AR288" i="9" s="1"/>
  <c r="AF202" i="12"/>
  <c r="AR119" i="9"/>
  <c r="AR179" i="9" s="1"/>
  <c r="AS179" i="9" s="1"/>
  <c r="BB69" i="9"/>
  <c r="BC69" i="9" s="1"/>
  <c r="AU59" i="9"/>
  <c r="BE65" i="9"/>
  <c r="AS4" i="9"/>
  <c r="AS102" i="9" s="1"/>
  <c r="AR4" i="9"/>
  <c r="AU62" i="9"/>
  <c r="AV62" i="9" s="1"/>
  <c r="AW62" i="9" s="1"/>
  <c r="AX62" i="9" s="1"/>
  <c r="AY62" i="9" s="1"/>
  <c r="AZ62" i="9" s="1"/>
  <c r="AR232" i="9" s="1"/>
  <c r="Q201" i="11"/>
  <c r="AU4" i="9"/>
  <c r="AU102" i="9" s="1"/>
  <c r="S201" i="4"/>
  <c r="AR120" i="9"/>
  <c r="AR180" i="9" s="1"/>
  <c r="BL69" i="9"/>
  <c r="BY91" i="9"/>
  <c r="BE79" i="9"/>
  <c r="BE67" i="9"/>
  <c r="G201" i="10"/>
  <c r="AU76" i="9"/>
  <c r="AV76" i="9" s="1"/>
  <c r="AW76" i="9" s="1"/>
  <c r="AX76" i="9" s="1"/>
  <c r="AY76" i="9" s="1"/>
  <c r="AZ76" i="9" s="1"/>
  <c r="AR246" i="9" s="1"/>
  <c r="AR298" i="9" s="1"/>
  <c r="BY57" i="9"/>
  <c r="AY4" i="9"/>
  <c r="AY102" i="9" s="1"/>
  <c r="AM200" i="11"/>
  <c r="AU95" i="9"/>
  <c r="AV95" i="9" s="1"/>
  <c r="AW95" i="9" s="1"/>
  <c r="AX95" i="9" s="1"/>
  <c r="AY95" i="9" s="1"/>
  <c r="AZ95" i="9" s="1"/>
  <c r="AR265" i="9" s="1"/>
  <c r="BO66" i="9"/>
  <c r="X286" i="17"/>
  <c r="AR113" i="9"/>
  <c r="AR173" i="9" s="1"/>
  <c r="BV64" i="9"/>
  <c r="V201" i="12"/>
  <c r="BE77" i="9"/>
  <c r="BE76" i="9"/>
  <c r="B201" i="10"/>
  <c r="BE78" i="9"/>
  <c r="BE88" i="9"/>
  <c r="AU90" i="9"/>
  <c r="AV90" i="9" s="1"/>
  <c r="AW90" i="9" s="1"/>
  <c r="AX90" i="9" s="1"/>
  <c r="AY90" i="9" s="1"/>
  <c r="AZ90" i="9" s="1"/>
  <c r="AR260" i="9" s="1"/>
  <c r="AU70" i="1"/>
  <c r="BO94" i="9"/>
  <c r="AV93" i="18"/>
  <c r="CX93" i="18"/>
  <c r="BE73" i="9"/>
  <c r="AB205" i="5"/>
  <c r="AC205" i="5" s="1"/>
  <c r="AD205" i="5" s="1"/>
  <c r="Q201" i="8"/>
  <c r="BY59" i="9"/>
  <c r="BO92" i="9"/>
  <c r="AU91" i="9"/>
  <c r="AV91" i="9" s="1"/>
  <c r="AW91" i="9" s="1"/>
  <c r="AX91" i="9" s="1"/>
  <c r="AY91" i="9" s="1"/>
  <c r="AZ91" i="9" s="1"/>
  <c r="AR261" i="9" s="1"/>
  <c r="AR310" i="9" s="1"/>
  <c r="AU60" i="9"/>
  <c r="U201" i="9"/>
  <c r="AU54" i="9"/>
  <c r="AV54" i="9" s="1"/>
  <c r="AW54" i="9" s="1"/>
  <c r="N201" i="8"/>
  <c r="C201" i="8"/>
  <c r="BO55" i="9"/>
  <c r="BE59" i="9"/>
  <c r="AU97" i="9"/>
  <c r="AV97" i="9" s="1"/>
  <c r="AW97" i="9" s="1"/>
  <c r="AX97" i="9" s="1"/>
  <c r="AY97" i="9" s="1"/>
  <c r="AZ97" i="9" s="1"/>
  <c r="AR267" i="9" s="1"/>
  <c r="AR110" i="9"/>
  <c r="AR170" i="9" s="1"/>
  <c r="AR64" i="9"/>
  <c r="X201" i="9"/>
  <c r="F202" i="17"/>
  <c r="F204" i="17"/>
  <c r="Y4" i="17"/>
  <c r="Y102" i="17" s="1"/>
  <c r="Y158" i="17" s="1"/>
  <c r="AV74" i="17"/>
  <c r="DJ113" i="18"/>
  <c r="CD113" i="18"/>
  <c r="X126" i="17"/>
  <c r="X186" i="17" s="1"/>
  <c r="Y186" i="17" s="1"/>
  <c r="Z186" i="17" s="1"/>
  <c r="AA186" i="17" s="1"/>
  <c r="X75" i="17"/>
  <c r="Y75" i="17" s="1"/>
  <c r="Z75" i="17" s="1"/>
  <c r="AA75" i="17" s="1"/>
  <c r="AB75" i="17" s="1"/>
  <c r="AC75" i="17" s="1"/>
  <c r="AD75" i="17" s="1"/>
  <c r="AE75" i="17" s="1"/>
  <c r="AF75" i="17" s="1"/>
  <c r="X245" i="17" s="1"/>
  <c r="X297" i="17" s="1"/>
  <c r="Y197" i="17"/>
  <c r="Z197" i="17" s="1"/>
  <c r="AA197" i="17" s="1"/>
  <c r="AV89" i="17"/>
  <c r="AL76" i="17"/>
  <c r="AL66" i="17"/>
  <c r="L201" i="22"/>
  <c r="BI49" i="17"/>
  <c r="AE153" i="17" s="1"/>
  <c r="BT164" i="18"/>
  <c r="CZ164" i="18"/>
  <c r="L201" i="21"/>
  <c r="AY49" i="17"/>
  <c r="AE152" i="17" s="1"/>
  <c r="BG130" i="18"/>
  <c r="CM130" i="18"/>
  <c r="BR142" i="18"/>
  <c r="CX142" i="18"/>
  <c r="BR65" i="18"/>
  <c r="CX65" i="18"/>
  <c r="CX30" i="18"/>
  <c r="BR30" i="18"/>
  <c r="CM39" i="18"/>
  <c r="BG39" i="18"/>
  <c r="DK13" i="18"/>
  <c r="CE13" i="18"/>
  <c r="BR13" i="18"/>
  <c r="CX13" i="18"/>
  <c r="E200" i="17"/>
  <c r="AU95" i="17"/>
  <c r="AV66" i="17"/>
  <c r="AV78" i="17"/>
  <c r="BF66" i="17"/>
  <c r="BF93" i="17"/>
  <c r="AL4" i="12"/>
  <c r="BW86" i="9"/>
  <c r="BX86" i="9" s="1"/>
  <c r="BW60" i="9"/>
  <c r="BX60" i="9" s="1"/>
  <c r="BO61" i="9"/>
  <c r="AG185" i="13"/>
  <c r="AN185" i="13" s="1"/>
  <c r="AF194" i="13"/>
  <c r="AM194" i="13" s="1"/>
  <c r="AJ81" i="11"/>
  <c r="BO20" i="9" s="1"/>
  <c r="AU120" i="9" s="1"/>
  <c r="BO21" i="9"/>
  <c r="AI58" i="10"/>
  <c r="BD15" i="9" s="1"/>
  <c r="AT111" i="9" s="1"/>
  <c r="BE58" i="9"/>
  <c r="AM81" i="10"/>
  <c r="BH20" i="9" s="1"/>
  <c r="AX119" i="9" s="1"/>
  <c r="BH21" i="9"/>
  <c r="AL153" i="9"/>
  <c r="AW36" i="9" s="1"/>
  <c r="AW142" i="9" s="1"/>
  <c r="AO4" i="10"/>
  <c r="AM153" i="9"/>
  <c r="AX36" i="9" s="1"/>
  <c r="AX142" i="9" s="1"/>
  <c r="Z202" i="10"/>
  <c r="Z201" i="10" s="1"/>
  <c r="AU81" i="9"/>
  <c r="AV81" i="9" s="1"/>
  <c r="AW81" i="9" s="1"/>
  <c r="AX81" i="9" s="1"/>
  <c r="AY81" i="9" s="1"/>
  <c r="AZ81" i="9" s="1"/>
  <c r="AR251" i="9" s="1"/>
  <c r="AT67" i="9"/>
  <c r="Z202" i="9"/>
  <c r="Z201" i="9" s="1"/>
  <c r="E202" i="9"/>
  <c r="E201" i="9" s="1"/>
  <c r="AK4" i="9"/>
  <c r="G200" i="7"/>
  <c r="BF84" i="5"/>
  <c r="AK55" i="5"/>
  <c r="BF79" i="5"/>
  <c r="BF77" i="5"/>
  <c r="H201" i="6"/>
  <c r="AK49" i="5"/>
  <c r="AA151" i="5" s="1"/>
  <c r="AK77" i="5"/>
  <c r="O201" i="7"/>
  <c r="AV89" i="5"/>
  <c r="AK93" i="5"/>
  <c r="G200" i="4"/>
  <c r="BD36" i="1"/>
  <c r="Z145" i="1" s="1"/>
  <c r="AL68" i="5"/>
  <c r="BE57" i="1"/>
  <c r="AL84" i="1"/>
  <c r="AL97" i="1"/>
  <c r="Z187" i="1"/>
  <c r="AA187" i="1" s="1"/>
  <c r="AV55" i="5"/>
  <c r="AM73" i="1"/>
  <c r="BF62" i="1"/>
  <c r="BF56" i="1"/>
  <c r="BC75" i="1"/>
  <c r="BD75" i="1" s="1"/>
  <c r="O201" i="4"/>
  <c r="AM94" i="1"/>
  <c r="BG154" i="18"/>
  <c r="CM154" i="18"/>
  <c r="CC116" i="18"/>
  <c r="DI116" i="18"/>
  <c r="BR20" i="18"/>
  <c r="CX20" i="18"/>
  <c r="BG170" i="18"/>
  <c r="CM170" i="18"/>
  <c r="BG162" i="18"/>
  <c r="CM162" i="18"/>
  <c r="CC154" i="18"/>
  <c r="DI154" i="18"/>
  <c r="CE87" i="18"/>
  <c r="DK87" i="18"/>
  <c r="CX27" i="18"/>
  <c r="BR27" i="18"/>
  <c r="BS19" i="18"/>
  <c r="K204" i="17"/>
  <c r="K202" i="17"/>
  <c r="AD4" i="17"/>
  <c r="AD102" i="17" s="1"/>
  <c r="AD158" i="17" s="1"/>
  <c r="CC119" i="18"/>
  <c r="DI119" i="18"/>
  <c r="CX130" i="18"/>
  <c r="BR130" i="18"/>
  <c r="CM37" i="18"/>
  <c r="BG37" i="18"/>
  <c r="BG12" i="18"/>
  <c r="CM12" i="18"/>
  <c r="BI46" i="18"/>
  <c r="CO46" i="18"/>
  <c r="BG4" i="18"/>
  <c r="F202" i="21"/>
  <c r="CM136" i="18"/>
  <c r="CM21" i="18"/>
  <c r="BG21" i="18"/>
  <c r="DJ50" i="18"/>
  <c r="CD50" i="18"/>
  <c r="DI40" i="18"/>
  <c r="H189" i="18"/>
  <c r="AK83" i="17"/>
  <c r="BE65" i="17"/>
  <c r="AL73" i="17"/>
  <c r="BY96" i="9"/>
  <c r="F204" i="21"/>
  <c r="H201" i="22"/>
  <c r="BE49" i="17"/>
  <c r="AA153" i="17" s="1"/>
  <c r="J200" i="20"/>
  <c r="F202" i="20"/>
  <c r="CM128" i="18"/>
  <c r="BQ151" i="18"/>
  <c r="BR152" i="18"/>
  <c r="CC138" i="18"/>
  <c r="DI138" i="18"/>
  <c r="BG146" i="18"/>
  <c r="CM146" i="18"/>
  <c r="DI122" i="18"/>
  <c r="CC122" i="18"/>
  <c r="CC130" i="18"/>
  <c r="DI130" i="18"/>
  <c r="CM166" i="18"/>
  <c r="BG166" i="18"/>
  <c r="CM118" i="18"/>
  <c r="BG118" i="18"/>
  <c r="BT172" i="18"/>
  <c r="CZ172" i="18"/>
  <c r="BS140" i="18"/>
  <c r="BR134" i="18"/>
  <c r="CX134" i="18"/>
  <c r="BG183" i="18"/>
  <c r="CM183" i="18"/>
  <c r="BR166" i="18"/>
  <c r="CX166" i="18"/>
  <c r="CM155" i="18"/>
  <c r="BU93" i="18"/>
  <c r="CM53" i="18"/>
  <c r="BG53" i="18"/>
  <c r="BS122" i="18"/>
  <c r="CY122" i="18"/>
  <c r="BG64" i="18"/>
  <c r="CM64" i="18"/>
  <c r="BT81" i="18"/>
  <c r="CZ81" i="18"/>
  <c r="CM74" i="18"/>
  <c r="BG74" i="18"/>
  <c r="CM9" i="18"/>
  <c r="BG9" i="18"/>
  <c r="CN80" i="18"/>
  <c r="BH80" i="18"/>
  <c r="CC6" i="18"/>
  <c r="DI6" i="18"/>
  <c r="BS79" i="18"/>
  <c r="CY79" i="18"/>
  <c r="CC49" i="18"/>
  <c r="DI49" i="18"/>
  <c r="CM31" i="18"/>
  <c r="BG31" i="18"/>
  <c r="BI96" i="18"/>
  <c r="CC32" i="18"/>
  <c r="DI32" i="18"/>
  <c r="AV99" i="18"/>
  <c r="DI99" i="18"/>
  <c r="BR26" i="18"/>
  <c r="CX26" i="18"/>
  <c r="BS6" i="18"/>
  <c r="CY6" i="18"/>
  <c r="CD40" i="18"/>
  <c r="DJ40" i="18"/>
  <c r="BT69" i="18"/>
  <c r="CM18" i="18"/>
  <c r="BG18" i="18"/>
  <c r="CX56" i="18"/>
  <c r="BR56" i="18"/>
  <c r="BI16" i="18"/>
  <c r="BG14" i="18"/>
  <c r="CM14" i="18"/>
  <c r="BG25" i="18"/>
  <c r="CM25" i="18"/>
  <c r="CN62" i="18"/>
  <c r="BE69" i="17"/>
  <c r="BE90" i="17"/>
  <c r="AV17" i="18"/>
  <c r="DJ17" i="18" s="1"/>
  <c r="CX17" i="18"/>
  <c r="AU87" i="17"/>
  <c r="AK89" i="17"/>
  <c r="AU91" i="17"/>
  <c r="AE164" i="17"/>
  <c r="AF164" i="17" s="1"/>
  <c r="E204" i="17"/>
  <c r="E202" i="17"/>
  <c r="X4" i="17"/>
  <c r="X110" i="17"/>
  <c r="X170" i="17" s="1"/>
  <c r="Y170" i="17" s="1"/>
  <c r="Z170" i="17" s="1"/>
  <c r="AA170" i="17" s="1"/>
  <c r="AB170" i="17" s="1"/>
  <c r="AC170" i="17" s="1"/>
  <c r="AD170" i="17" s="1"/>
  <c r="AE170" i="17" s="1"/>
  <c r="AF170" i="17" s="1"/>
  <c r="X64" i="17"/>
  <c r="Y64" i="17" s="1"/>
  <c r="Z64" i="17" s="1"/>
  <c r="AA64" i="17" s="1"/>
  <c r="AB64" i="17" s="1"/>
  <c r="AC64" i="17" s="1"/>
  <c r="AD64" i="17" s="1"/>
  <c r="AE64" i="17" s="1"/>
  <c r="AF64" i="17" s="1"/>
  <c r="X234" i="17" s="1"/>
  <c r="X287" i="17" s="1"/>
  <c r="BF60" i="17"/>
  <c r="BF54" i="17"/>
  <c r="BF63" i="17"/>
  <c r="BY55" i="9"/>
  <c r="AH138" i="11"/>
  <c r="BM33" i="9" s="1"/>
  <c r="AS136" i="9" s="1"/>
  <c r="BM34" i="9"/>
  <c r="AL58" i="11"/>
  <c r="BQ15" i="9" s="1"/>
  <c r="AW112" i="9" s="1"/>
  <c r="AL138" i="12"/>
  <c r="CA33" i="9" s="1"/>
  <c r="AW137" i="9" s="1"/>
  <c r="CA34" i="9"/>
  <c r="BW62" i="9"/>
  <c r="BX62" i="9" s="1"/>
  <c r="AH175" i="13"/>
  <c r="AO175" i="13" s="1"/>
  <c r="AL58" i="17"/>
  <c r="AF180" i="13"/>
  <c r="AM180" i="13" s="1"/>
  <c r="AG153" i="11"/>
  <c r="BL36" i="9" s="1"/>
  <c r="AH98" i="12"/>
  <c r="BW26" i="9" s="1"/>
  <c r="AS129" i="9" s="1"/>
  <c r="AN81" i="12"/>
  <c r="CC20" i="9" s="1"/>
  <c r="AY121" i="9" s="1"/>
  <c r="CC21" i="9"/>
  <c r="BM79" i="9"/>
  <c r="BN79" i="9" s="1"/>
  <c r="AJ4" i="11"/>
  <c r="BO5" i="9"/>
  <c r="C200" i="11"/>
  <c r="C201" i="11" s="1"/>
  <c r="BM71" i="9"/>
  <c r="BN71" i="9" s="1"/>
  <c r="AK138" i="10"/>
  <c r="BF33" i="9" s="1"/>
  <c r="AV135" i="9" s="1"/>
  <c r="BF34" i="9"/>
  <c r="AE202" i="12"/>
  <c r="AE201" i="12" s="1"/>
  <c r="AI4" i="11"/>
  <c r="BD61" i="9"/>
  <c r="AO153" i="9"/>
  <c r="AZ36" i="9" s="1"/>
  <c r="AZ142" i="9" s="1"/>
  <c r="H202" i="10"/>
  <c r="H201" i="10" s="1"/>
  <c r="F200" i="9"/>
  <c r="F201" i="9" s="1"/>
  <c r="AK200" i="9"/>
  <c r="H202" i="9"/>
  <c r="H201" i="9" s="1"/>
  <c r="AL200" i="9"/>
  <c r="G202" i="9"/>
  <c r="G201" i="9" s="1"/>
  <c r="AE200" i="9"/>
  <c r="F202" i="8"/>
  <c r="AS63" i="9"/>
  <c r="AT63" i="9" s="1"/>
  <c r="AJ81" i="9"/>
  <c r="AU20" i="9" s="1"/>
  <c r="AU118" i="9" s="1"/>
  <c r="AU21" i="9"/>
  <c r="G202" i="7"/>
  <c r="AT4" i="5"/>
  <c r="BE82" i="5"/>
  <c r="AL79" i="5"/>
  <c r="AW58" i="5"/>
  <c r="BE72" i="5"/>
  <c r="AK72" i="5"/>
  <c r="AL95" i="5"/>
  <c r="BE62" i="5"/>
  <c r="J202" i="2"/>
  <c r="AM4" i="1"/>
  <c r="AC103" i="1" s="1"/>
  <c r="R200" i="8"/>
  <c r="R201" i="8" s="1"/>
  <c r="J202" i="5"/>
  <c r="AV71" i="5"/>
  <c r="AK75" i="1"/>
  <c r="Z4" i="5"/>
  <c r="Z102" i="5" s="1"/>
  <c r="Z158" i="5" s="1"/>
  <c r="G202" i="5"/>
  <c r="I202" i="5"/>
  <c r="D202" i="5"/>
  <c r="D201" i="5" s="1"/>
  <c r="AV66" i="5"/>
  <c r="AU83" i="1"/>
  <c r="H202" i="4"/>
  <c r="F202" i="2"/>
  <c r="BF93" i="1"/>
  <c r="BF66" i="1"/>
  <c r="BF87" i="1"/>
  <c r="CA139" i="18"/>
  <c r="CB140" i="18"/>
  <c r="CE112" i="18"/>
  <c r="CC180" i="18"/>
  <c r="DI180" i="18"/>
  <c r="BG76" i="18"/>
  <c r="CM76" i="18"/>
  <c r="BT63" i="18"/>
  <c r="CZ63" i="18"/>
  <c r="CM65" i="18"/>
  <c r="BG65" i="18"/>
  <c r="CC102" i="18"/>
  <c r="DI102" i="18"/>
  <c r="BG103" i="18"/>
  <c r="CM103" i="18"/>
  <c r="CX49" i="18"/>
  <c r="BR49" i="18"/>
  <c r="AU92" i="18"/>
  <c r="AT91" i="18"/>
  <c r="AK64" i="17"/>
  <c r="AO138" i="12"/>
  <c r="CD33" i="9" s="1"/>
  <c r="AZ137" i="9" s="1"/>
  <c r="CD34" i="9"/>
  <c r="BR179" i="18"/>
  <c r="CX179" i="18"/>
  <c r="CG85" i="18"/>
  <c r="DM85" i="18"/>
  <c r="BH56" i="18"/>
  <c r="CM47" i="18"/>
  <c r="BG47" i="18"/>
  <c r="AB171" i="17"/>
  <c r="AC171" i="17" s="1"/>
  <c r="AD171" i="17" s="1"/>
  <c r="C204" i="20"/>
  <c r="C202" i="20"/>
  <c r="C201" i="20" s="1"/>
  <c r="CC46" i="18"/>
  <c r="DI46" i="18"/>
  <c r="DI29" i="18"/>
  <c r="CC29" i="18"/>
  <c r="CN36" i="18"/>
  <c r="BH36" i="18"/>
  <c r="M202" i="17"/>
  <c r="M204" i="17"/>
  <c r="AF4" i="17"/>
  <c r="AF102" i="17" s="1"/>
  <c r="BG173" i="18"/>
  <c r="CM173" i="18"/>
  <c r="CC167" i="18"/>
  <c r="DI167" i="18"/>
  <c r="CD125" i="18"/>
  <c r="DJ125" i="18"/>
  <c r="BS43" i="18"/>
  <c r="BR18" i="18"/>
  <c r="CX18" i="18"/>
  <c r="DI158" i="18"/>
  <c r="CC158" i="18"/>
  <c r="CN128" i="18"/>
  <c r="DI149" i="18"/>
  <c r="CM142" i="18"/>
  <c r="BG142" i="18"/>
  <c r="BG133" i="18"/>
  <c r="CM133" i="18"/>
  <c r="CX170" i="18"/>
  <c r="BR170" i="18"/>
  <c r="CC61" i="18"/>
  <c r="DI61" i="18"/>
  <c r="CM80" i="18"/>
  <c r="DI18" i="18"/>
  <c r="DI147" i="18"/>
  <c r="CC147" i="18"/>
  <c r="AM189" i="18"/>
  <c r="CN22" i="18"/>
  <c r="AB181" i="17"/>
  <c r="AC181" i="17" s="1"/>
  <c r="AD181" i="17" s="1"/>
  <c r="AU90" i="17"/>
  <c r="AV70" i="17"/>
  <c r="AV63" i="17"/>
  <c r="AK59" i="17"/>
  <c r="AK70" i="17"/>
  <c r="AM4" i="12"/>
  <c r="BO88" i="9"/>
  <c r="X202" i="12"/>
  <c r="X201" i="12" s="1"/>
  <c r="BY89" i="9"/>
  <c r="BF59" i="17"/>
  <c r="AL153" i="11"/>
  <c r="BQ36" i="9" s="1"/>
  <c r="AW144" i="9" s="1"/>
  <c r="AH174" i="13"/>
  <c r="AO174" i="13" s="1"/>
  <c r="AK58" i="12"/>
  <c r="BZ15" i="9" s="1"/>
  <c r="AV113" i="9" s="1"/>
  <c r="BY56" i="9"/>
  <c r="AV65" i="17"/>
  <c r="AF174" i="13"/>
  <c r="AM174" i="13" s="1"/>
  <c r="AL81" i="12"/>
  <c r="CA20" i="9" s="1"/>
  <c r="AW121" i="9" s="1"/>
  <c r="CA21" i="9"/>
  <c r="L202" i="12"/>
  <c r="L201" i="12" s="1"/>
  <c r="X202" i="11"/>
  <c r="X201" i="11" s="1"/>
  <c r="AF162" i="13"/>
  <c r="AM162" i="13" s="1"/>
  <c r="AO98" i="12"/>
  <c r="CD26" i="9" s="1"/>
  <c r="AZ129" i="9" s="1"/>
  <c r="AV59" i="17"/>
  <c r="AF199" i="13"/>
  <c r="AM199" i="13" s="1"/>
  <c r="K202" i="11"/>
  <c r="K201" i="11" s="1"/>
  <c r="BN80" i="9"/>
  <c r="AL81" i="10"/>
  <c r="BG20" i="9" s="1"/>
  <c r="AW119" i="9" s="1"/>
  <c r="BG21" i="9"/>
  <c r="BE90" i="9"/>
  <c r="AK58" i="11"/>
  <c r="BP15" i="9" s="1"/>
  <c r="AV112" i="9" s="1"/>
  <c r="AJ98" i="10"/>
  <c r="BE26" i="9" s="1"/>
  <c r="AU127" i="9" s="1"/>
  <c r="AL138" i="10"/>
  <c r="BG33" i="9" s="1"/>
  <c r="AW135" i="9" s="1"/>
  <c r="BG34" i="9"/>
  <c r="S202" i="11"/>
  <c r="S201" i="11" s="1"/>
  <c r="AO153" i="11"/>
  <c r="BT36" i="9" s="1"/>
  <c r="AZ144" i="9" s="1"/>
  <c r="L202" i="10"/>
  <c r="L201" i="10" s="1"/>
  <c r="AN98" i="9"/>
  <c r="AY26" i="9" s="1"/>
  <c r="AY126" i="9" s="1"/>
  <c r="AT4" i="9"/>
  <c r="AT102" i="9" s="1"/>
  <c r="AU84" i="9"/>
  <c r="AV84" i="9" s="1"/>
  <c r="AW84" i="9" s="1"/>
  <c r="AX84" i="9" s="1"/>
  <c r="AY84" i="9" s="1"/>
  <c r="AZ84" i="9" s="1"/>
  <c r="AR254" i="9" s="1"/>
  <c r="AK81" i="5"/>
  <c r="AL80" i="5"/>
  <c r="AK73" i="5"/>
  <c r="X202" i="5"/>
  <c r="Y202" i="5" s="1"/>
  <c r="Z202" i="5" s="1"/>
  <c r="AA202" i="5" s="1"/>
  <c r="AB202" i="5" s="1"/>
  <c r="AC202" i="5" s="1"/>
  <c r="AD202" i="5" s="1"/>
  <c r="X137" i="1"/>
  <c r="X197" i="1" s="1"/>
  <c r="Y197" i="1" s="1"/>
  <c r="Z197" i="1" s="1"/>
  <c r="AA197" i="1" s="1"/>
  <c r="BB82" i="1"/>
  <c r="BC82" i="1" s="1"/>
  <c r="BD82" i="1" s="1"/>
  <c r="AL86" i="5"/>
  <c r="BF92" i="5"/>
  <c r="BF58" i="5"/>
  <c r="BE61" i="5"/>
  <c r="AV95" i="5"/>
  <c r="AV72" i="5"/>
  <c r="AB163" i="1"/>
  <c r="AC163" i="1" s="1"/>
  <c r="AD163" i="1" s="1"/>
  <c r="N202" i="2"/>
  <c r="N201" i="2" s="1"/>
  <c r="Q201" i="4"/>
  <c r="AV92" i="1"/>
  <c r="N201" i="4"/>
  <c r="X102" i="5"/>
  <c r="X162" i="5" s="1"/>
  <c r="X53" i="5"/>
  <c r="BE92" i="1"/>
  <c r="AB204" i="1"/>
  <c r="AC204" i="1" s="1"/>
  <c r="AD204" i="1" s="1"/>
  <c r="G202" i="4"/>
  <c r="BD4" i="1"/>
  <c r="Z105" i="1" s="1"/>
  <c r="H200" i="4"/>
  <c r="AK81" i="1"/>
  <c r="BE80" i="1"/>
  <c r="AB171" i="1"/>
  <c r="AC171" i="1" s="1"/>
  <c r="AD171" i="1" s="1"/>
  <c r="AL54" i="1"/>
  <c r="X202" i="1"/>
  <c r="Y202" i="1" s="1"/>
  <c r="Z202" i="1" s="1"/>
  <c r="AA202" i="1" s="1"/>
  <c r="AL92" i="1"/>
  <c r="BG178" i="18"/>
  <c r="CM178" i="18"/>
  <c r="CX116" i="18"/>
  <c r="BR116" i="18"/>
  <c r="DI96" i="18"/>
  <c r="CC96" i="18"/>
  <c r="CX102" i="18"/>
  <c r="BR102" i="18"/>
  <c r="CC66" i="18"/>
  <c r="DI66" i="18"/>
  <c r="CM34" i="18"/>
  <c r="BG34" i="18"/>
  <c r="AL97" i="17"/>
  <c r="C189" i="18"/>
  <c r="BR184" i="18"/>
  <c r="CX184" i="18"/>
  <c r="BR177" i="18"/>
  <c r="CX177" i="18"/>
  <c r="CC185" i="18"/>
  <c r="DI185" i="18"/>
  <c r="CD128" i="18"/>
  <c r="DJ128" i="18"/>
  <c r="CC145" i="18"/>
  <c r="DI145" i="18"/>
  <c r="CM153" i="18"/>
  <c r="BG153" i="18"/>
  <c r="CD84" i="18"/>
  <c r="DJ84" i="18"/>
  <c r="BR96" i="18"/>
  <c r="CX96" i="18"/>
  <c r="CX50" i="18"/>
  <c r="BR50" i="18"/>
  <c r="CE7" i="18"/>
  <c r="CM96" i="18"/>
  <c r="AV96" i="18"/>
  <c r="AK96" i="17"/>
  <c r="AK90" i="17"/>
  <c r="AK94" i="17"/>
  <c r="I201" i="21"/>
  <c r="AV49" i="17"/>
  <c r="AB152" i="17" s="1"/>
  <c r="L201" i="20"/>
  <c r="AO49" i="17"/>
  <c r="AE151" i="17" s="1"/>
  <c r="BR160" i="18"/>
  <c r="CX160" i="18"/>
  <c r="CX81" i="18"/>
  <c r="BG90" i="18"/>
  <c r="CM90" i="18"/>
  <c r="CX110" i="18"/>
  <c r="BR110" i="18"/>
  <c r="CM8" i="18"/>
  <c r="BG8" i="18"/>
  <c r="CC34" i="18"/>
  <c r="DI34" i="18"/>
  <c r="BI32" i="18"/>
  <c r="CO32" i="18"/>
  <c r="AT77" i="18"/>
  <c r="AU78" i="18"/>
  <c r="BR144" i="18"/>
  <c r="CX144" i="18"/>
  <c r="CC172" i="18"/>
  <c r="DI172" i="18"/>
  <c r="BR147" i="18"/>
  <c r="CX147" i="18"/>
  <c r="DI134" i="18"/>
  <c r="CC134" i="18"/>
  <c r="BH155" i="18"/>
  <c r="CN155" i="18"/>
  <c r="CC90" i="18"/>
  <c r="DI90" i="18"/>
  <c r="CZ84" i="18"/>
  <c r="BT84" i="18"/>
  <c r="BS82" i="18"/>
  <c r="CY82" i="18"/>
  <c r="CY81" i="18"/>
  <c r="CD78" i="18"/>
  <c r="CE43" i="18"/>
  <c r="CC11" i="18"/>
  <c r="DI11" i="18"/>
  <c r="CO62" i="18"/>
  <c r="BI62" i="18"/>
  <c r="AK86" i="17"/>
  <c r="BE84" i="17"/>
  <c r="BE88" i="17"/>
  <c r="BE77" i="17"/>
  <c r="CN20" i="18"/>
  <c r="BH20" i="18"/>
  <c r="CC24" i="18"/>
  <c r="DI24" i="18"/>
  <c r="DI67" i="18"/>
  <c r="CC67" i="18"/>
  <c r="S189" i="18"/>
  <c r="CC37" i="18"/>
  <c r="DI37" i="18"/>
  <c r="BR57" i="18"/>
  <c r="CX57" i="18"/>
  <c r="CD14" i="18"/>
  <c r="DJ14" i="18"/>
  <c r="CN23" i="18"/>
  <c r="BH23" i="18"/>
  <c r="BI22" i="18"/>
  <c r="CO22" i="18"/>
  <c r="BE95" i="17"/>
  <c r="DI43" i="18"/>
  <c r="AV43" i="18"/>
  <c r="CY43" i="18" s="1"/>
  <c r="AU86" i="17"/>
  <c r="BE87" i="17"/>
  <c r="AU55" i="18"/>
  <c r="AT54" i="18"/>
  <c r="CW70" i="18"/>
  <c r="CW54" i="18" s="1"/>
  <c r="AU70" i="18"/>
  <c r="CL70" i="18"/>
  <c r="AU56" i="17"/>
  <c r="AV55" i="17"/>
  <c r="BF57" i="17"/>
  <c r="AV97" i="17"/>
  <c r="BF94" i="17"/>
  <c r="AW81" i="17"/>
  <c r="AI98" i="11"/>
  <c r="BN26" i="9" s="1"/>
  <c r="AT128" i="9" s="1"/>
  <c r="F201" i="12"/>
  <c r="AH98" i="11"/>
  <c r="BM26" i="9" s="1"/>
  <c r="AS128" i="9" s="1"/>
  <c r="BW63" i="9"/>
  <c r="BX63" i="9" s="1"/>
  <c r="BX68" i="9"/>
  <c r="AK153" i="11"/>
  <c r="BP36" i="9" s="1"/>
  <c r="AV144" i="9" s="1"/>
  <c r="AH81" i="11"/>
  <c r="BM20" i="9" s="1"/>
  <c r="AS120" i="9" s="1"/>
  <c r="BM21" i="9"/>
  <c r="BM70" i="9" s="1"/>
  <c r="AI153" i="11"/>
  <c r="BN36" i="9" s="1"/>
  <c r="AT144" i="9" s="1"/>
  <c r="Z202" i="11"/>
  <c r="Z201" i="11" s="1"/>
  <c r="AN98" i="11"/>
  <c r="BS26" i="9" s="1"/>
  <c r="AY128" i="9" s="1"/>
  <c r="F202" i="11"/>
  <c r="F201" i="11" s="1"/>
  <c r="AH193" i="13"/>
  <c r="AO193" i="13" s="1"/>
  <c r="BM54" i="9"/>
  <c r="BN54" i="9" s="1"/>
  <c r="AO58" i="11"/>
  <c r="BT15" i="9" s="1"/>
  <c r="AZ112" i="9" s="1"/>
  <c r="BE91" i="9"/>
  <c r="BM89" i="9"/>
  <c r="BN89" i="9" s="1"/>
  <c r="AK138" i="9"/>
  <c r="AV33" i="9" s="1"/>
  <c r="AV134" i="9" s="1"/>
  <c r="AV34" i="9"/>
  <c r="AN58" i="10"/>
  <c r="BI15" i="9" s="1"/>
  <c r="AY111" i="9" s="1"/>
  <c r="AG4" i="10"/>
  <c r="AO4" i="11"/>
  <c r="T202" i="9"/>
  <c r="T201" i="9" s="1"/>
  <c r="AM200" i="9"/>
  <c r="I202" i="9"/>
  <c r="I201" i="9" s="1"/>
  <c r="AS78" i="9"/>
  <c r="AT78" i="9" s="1"/>
  <c r="V202" i="9"/>
  <c r="V201" i="9" s="1"/>
  <c r="X119" i="5"/>
  <c r="X179" i="5" s="1"/>
  <c r="Y179" i="5" s="1"/>
  <c r="Z179" i="5" s="1"/>
  <c r="AA179" i="5" s="1"/>
  <c r="AH69" i="5"/>
  <c r="AI69" i="5" s="1"/>
  <c r="AJ69" i="5" s="1"/>
  <c r="BF97" i="5"/>
  <c r="AK67" i="5"/>
  <c r="AL97" i="5"/>
  <c r="BF96" i="5"/>
  <c r="BE65" i="5"/>
  <c r="Z85" i="5"/>
  <c r="AK65" i="5"/>
  <c r="AB171" i="5"/>
  <c r="AC171" i="5" s="1"/>
  <c r="AD171" i="5" s="1"/>
  <c r="BF90" i="5"/>
  <c r="AV87" i="5"/>
  <c r="AK53" i="1"/>
  <c r="AB187" i="5"/>
  <c r="AC187" i="5" s="1"/>
  <c r="AD187" i="5" s="1"/>
  <c r="AU49" i="1"/>
  <c r="AA152" i="1" s="1"/>
  <c r="H201" i="3"/>
  <c r="BE67" i="1"/>
  <c r="AK78" i="1"/>
  <c r="AU86" i="1"/>
  <c r="AU85" i="1"/>
  <c r="K202" i="4"/>
  <c r="BH4" i="1"/>
  <c r="AD105" i="1" s="1"/>
  <c r="AK77" i="1"/>
  <c r="J202" i="4"/>
  <c r="AK82" i="1"/>
  <c r="BF65" i="1"/>
  <c r="X110" i="1"/>
  <c r="X170" i="1" s="1"/>
  <c r="Y170" i="1" s="1"/>
  <c r="Z170" i="1" s="1"/>
  <c r="AA170" i="1" s="1"/>
  <c r="AB170" i="1" s="1"/>
  <c r="AC170" i="1" s="1"/>
  <c r="AD170" i="1" s="1"/>
  <c r="AE170" i="1" s="1"/>
  <c r="AF170" i="1" s="1"/>
  <c r="X64" i="1"/>
  <c r="Y64" i="1" s="1"/>
  <c r="Z64" i="1" s="1"/>
  <c r="AA64" i="1" s="1"/>
  <c r="AB64" i="1" s="1"/>
  <c r="AC64" i="1" s="1"/>
  <c r="AD64" i="1" s="1"/>
  <c r="AE64" i="1" s="1"/>
  <c r="AF64" i="1" s="1"/>
  <c r="X234" i="1" s="1"/>
  <c r="X287" i="1" s="1"/>
  <c r="AU78" i="1"/>
  <c r="AV91" i="1"/>
  <c r="AL80" i="1"/>
  <c r="AL60" i="1"/>
  <c r="BH30" i="18"/>
  <c r="CN30" i="18"/>
  <c r="J200" i="21"/>
  <c r="DJ114" i="18"/>
  <c r="CD114" i="18"/>
  <c r="CC162" i="18"/>
  <c r="DI162" i="18"/>
  <c r="BR39" i="18"/>
  <c r="CX39" i="18"/>
  <c r="CD10" i="18"/>
  <c r="DJ10" i="18"/>
  <c r="H202" i="17"/>
  <c r="H204" i="17"/>
  <c r="AA4" i="17"/>
  <c r="AA102" i="17" s="1"/>
  <c r="AA158" i="17" s="1"/>
  <c r="CX133" i="18"/>
  <c r="BR133" i="18"/>
  <c r="BH160" i="18"/>
  <c r="CN160" i="18"/>
  <c r="CC177" i="18"/>
  <c r="DI177" i="18"/>
  <c r="BI87" i="18"/>
  <c r="CO87" i="18"/>
  <c r="X142" i="17"/>
  <c r="X85" i="17"/>
  <c r="Y85" i="17" s="1"/>
  <c r="Z85" i="17" s="1"/>
  <c r="AA85" i="17" s="1"/>
  <c r="AB85" i="17" s="1"/>
  <c r="AC85" i="17" s="1"/>
  <c r="AD85" i="17" s="1"/>
  <c r="AE85" i="17" s="1"/>
  <c r="AF85" i="17" s="1"/>
  <c r="X255" i="17" s="1"/>
  <c r="X306" i="17" s="1"/>
  <c r="CN15" i="18"/>
  <c r="BH15" i="18"/>
  <c r="DI117" i="18"/>
  <c r="CC117" i="18"/>
  <c r="BS95" i="18"/>
  <c r="CY95" i="18"/>
  <c r="CX48" i="18"/>
  <c r="BR48" i="18"/>
  <c r="BG68" i="18"/>
  <c r="CM68" i="18"/>
  <c r="CN5" i="18"/>
  <c r="BH5" i="18"/>
  <c r="CC16" i="18"/>
  <c r="DI16" i="18"/>
  <c r="B201" i="20"/>
  <c r="BR73" i="18"/>
  <c r="CX73" i="18"/>
  <c r="CD121" i="18"/>
  <c r="DJ121" i="18"/>
  <c r="BG121" i="18"/>
  <c r="CM121" i="18"/>
  <c r="BG41" i="18"/>
  <c r="CM41" i="18"/>
  <c r="CX61" i="18"/>
  <c r="DI12" i="18"/>
  <c r="BR31" i="18"/>
  <c r="CX31" i="18"/>
  <c r="CN40" i="18"/>
  <c r="D202" i="20"/>
  <c r="D201" i="20" s="1"/>
  <c r="CD176" i="18"/>
  <c r="DJ176" i="18"/>
  <c r="BG165" i="18"/>
  <c r="CM165" i="18"/>
  <c r="BG157" i="18"/>
  <c r="CM157" i="18"/>
  <c r="CC127" i="18"/>
  <c r="DI127" i="18"/>
  <c r="DA94" i="18"/>
  <c r="BU94" i="18"/>
  <c r="BS120" i="18"/>
  <c r="CY120" i="18"/>
  <c r="CC148" i="18"/>
  <c r="DI148" i="18"/>
  <c r="CC89" i="18"/>
  <c r="DI89" i="18"/>
  <c r="DJ58" i="18"/>
  <c r="CX75" i="18"/>
  <c r="BR75" i="18"/>
  <c r="CX6" i="18"/>
  <c r="CL97" i="18"/>
  <c r="BF97" i="18"/>
  <c r="BG72" i="18"/>
  <c r="CM72" i="18"/>
  <c r="BR68" i="18"/>
  <c r="CX68" i="18"/>
  <c r="CX40" i="18"/>
  <c r="BR40" i="18"/>
  <c r="BU25" i="18"/>
  <c r="BG17" i="18"/>
  <c r="CM17" i="18"/>
  <c r="CX118" i="18"/>
  <c r="BR118" i="18"/>
  <c r="DJ12" i="18"/>
  <c r="CD12" i="18"/>
  <c r="CC26" i="18"/>
  <c r="DI26" i="18"/>
  <c r="BG66" i="18"/>
  <c r="CM66" i="18"/>
  <c r="DH92" i="18"/>
  <c r="DH91" i="18" s="1"/>
  <c r="BI38" i="18"/>
  <c r="CO38" i="18"/>
  <c r="U189" i="18"/>
  <c r="BR167" i="18"/>
  <c r="CX167" i="18"/>
  <c r="BI40" i="18"/>
  <c r="CO40" i="18"/>
  <c r="CY186" i="18"/>
  <c r="BS186" i="18"/>
  <c r="BR15" i="18"/>
  <c r="CX15" i="18"/>
  <c r="DI8" i="18"/>
  <c r="BS45" i="18"/>
  <c r="CY45" i="18"/>
  <c r="CM13" i="18"/>
  <c r="BG13" i="18"/>
  <c r="CM23" i="18"/>
  <c r="CM56" i="18"/>
  <c r="AV56" i="18"/>
  <c r="X82" i="17"/>
  <c r="Y82" i="17" s="1"/>
  <c r="Z82" i="17" s="1"/>
  <c r="AA82" i="17" s="1"/>
  <c r="AB82" i="17" s="1"/>
  <c r="AC82" i="17" s="1"/>
  <c r="AD82" i="17" s="1"/>
  <c r="AE82" i="17" s="1"/>
  <c r="AF82" i="17" s="1"/>
  <c r="X252" i="17" s="1"/>
  <c r="X303" i="17" s="1"/>
  <c r="X134" i="17"/>
  <c r="X194" i="17" s="1"/>
  <c r="Y194" i="17" s="1"/>
  <c r="Z194" i="17" s="1"/>
  <c r="AA194" i="17" s="1"/>
  <c r="AB194" i="17" s="1"/>
  <c r="AC194" i="17" s="1"/>
  <c r="AD194" i="17" s="1"/>
  <c r="AE194" i="17" s="1"/>
  <c r="AF194" i="17" s="1"/>
  <c r="AU92" i="17"/>
  <c r="BE83" i="17"/>
  <c r="AL71" i="17"/>
  <c r="AV60" i="17"/>
  <c r="BF62" i="17"/>
  <c r="BX90" i="9"/>
  <c r="BY80" i="9"/>
  <c r="BY65" i="9"/>
  <c r="AA202" i="12"/>
  <c r="AA201" i="12" s="1"/>
  <c r="AN4" i="12"/>
  <c r="AN153" i="11"/>
  <c r="BS36" i="9" s="1"/>
  <c r="AY144" i="9" s="1"/>
  <c r="Y202" i="12"/>
  <c r="Y201" i="12" s="1"/>
  <c r="AG138" i="12"/>
  <c r="BV33" i="9" s="1"/>
  <c r="BV34" i="9"/>
  <c r="BV83" i="9" s="1"/>
  <c r="AG4" i="12"/>
  <c r="BF56" i="17"/>
  <c r="H202" i="11"/>
  <c r="H201" i="11" s="1"/>
  <c r="BM95" i="9"/>
  <c r="BN95" i="9" s="1"/>
  <c r="BM67" i="9"/>
  <c r="BN67" i="9" s="1"/>
  <c r="BM84" i="9"/>
  <c r="BN84" i="9" s="1"/>
  <c r="BM73" i="9"/>
  <c r="BN73" i="9" s="1"/>
  <c r="AN138" i="10"/>
  <c r="BI33" i="9" s="1"/>
  <c r="AY135" i="9" s="1"/>
  <c r="BI34" i="9"/>
  <c r="AG58" i="11"/>
  <c r="BL15" i="9" s="1"/>
  <c r="BD94" i="9"/>
  <c r="AK98" i="11"/>
  <c r="BP26" i="9" s="1"/>
  <c r="AV128" i="9" s="1"/>
  <c r="AG200" i="11"/>
  <c r="AG138" i="10"/>
  <c r="BB33" i="9" s="1"/>
  <c r="BB34" i="9"/>
  <c r="BB83" i="9" s="1"/>
  <c r="AH4" i="10"/>
  <c r="AE200" i="10"/>
  <c r="AL98" i="9"/>
  <c r="AW26" i="9" s="1"/>
  <c r="AW126" i="9" s="1"/>
  <c r="BC68" i="9"/>
  <c r="BD68" i="9" s="1"/>
  <c r="AS57" i="9"/>
  <c r="AT57" i="9" s="1"/>
  <c r="M202" i="9"/>
  <c r="M201" i="9" s="1"/>
  <c r="AT79" i="9"/>
  <c r="AF81" i="9"/>
  <c r="D202" i="9"/>
  <c r="D201" i="9" s="1"/>
  <c r="AR75" i="5"/>
  <c r="AS75" i="5" s="1"/>
  <c r="AT75" i="5" s="1"/>
  <c r="X128" i="5"/>
  <c r="X188" i="5" s="1"/>
  <c r="Y188" i="5" s="1"/>
  <c r="Z188" i="5" s="1"/>
  <c r="AA188" i="5" s="1"/>
  <c r="C202" i="9"/>
  <c r="C201" i="9" s="1"/>
  <c r="X113" i="5"/>
  <c r="X173" i="5" s="1"/>
  <c r="Y173" i="5" s="1"/>
  <c r="Z173" i="5" s="1"/>
  <c r="AA173" i="5" s="1"/>
  <c r="BB64" i="5"/>
  <c r="BC64" i="5" s="1"/>
  <c r="BD64" i="5" s="1"/>
  <c r="M201" i="6"/>
  <c r="AP49" i="5"/>
  <c r="AF151" i="5" s="1"/>
  <c r="BE59" i="5"/>
  <c r="BF78" i="5"/>
  <c r="AU68" i="5"/>
  <c r="BF94" i="5"/>
  <c r="AV56" i="5"/>
  <c r="AA172" i="5"/>
  <c r="C202" i="5"/>
  <c r="C201" i="5" s="1"/>
  <c r="AK64" i="5"/>
  <c r="BF60" i="5"/>
  <c r="J202" i="8"/>
  <c r="AL61" i="5"/>
  <c r="AK75" i="5"/>
  <c r="AV79" i="5"/>
  <c r="Y188" i="1"/>
  <c r="Z188" i="1" s="1"/>
  <c r="AA188" i="1" s="1"/>
  <c r="AV97" i="5"/>
  <c r="BE71" i="1"/>
  <c r="AU79" i="1"/>
  <c r="AR98" i="1"/>
  <c r="X152" i="1"/>
  <c r="X212" i="1" s="1"/>
  <c r="AV97" i="1"/>
  <c r="K202" i="2"/>
  <c r="AM91" i="1"/>
  <c r="BR124" i="18"/>
  <c r="CX124" i="18"/>
  <c r="BT70" i="18"/>
  <c r="AU71" i="17"/>
  <c r="X135" i="17"/>
  <c r="X195" i="17" s="1"/>
  <c r="Y195" i="17" s="1"/>
  <c r="Z195" i="17" s="1"/>
  <c r="AA195" i="17" s="1"/>
  <c r="AH82" i="17"/>
  <c r="AI82" i="17" s="1"/>
  <c r="AJ82" i="17" s="1"/>
  <c r="BR176" i="18"/>
  <c r="CX176" i="18"/>
  <c r="BI144" i="18"/>
  <c r="CO144" i="18"/>
  <c r="BR99" i="18"/>
  <c r="CX99" i="18"/>
  <c r="CC62" i="18"/>
  <c r="DI62" i="18"/>
  <c r="CC98" i="18"/>
  <c r="DI98" i="18"/>
  <c r="CM81" i="18"/>
  <c r="BG81" i="18"/>
  <c r="DI47" i="18"/>
  <c r="CC47" i="18"/>
  <c r="AB180" i="17"/>
  <c r="AC180" i="17" s="1"/>
  <c r="AD180" i="17" s="1"/>
  <c r="CM177" i="18"/>
  <c r="BG177" i="18"/>
  <c r="BR175" i="18"/>
  <c r="CX175" i="18"/>
  <c r="CX106" i="18"/>
  <c r="BR106" i="18"/>
  <c r="CX11" i="18"/>
  <c r="BR11" i="18"/>
  <c r="BR44" i="18"/>
  <c r="F204" i="20"/>
  <c r="F204" i="22"/>
  <c r="F202" i="22"/>
  <c r="BC4" i="17"/>
  <c r="Y105" i="17" s="1"/>
  <c r="Y165" i="17" s="1"/>
  <c r="Z165" i="17" s="1"/>
  <c r="AA165" i="17" s="1"/>
  <c r="K201" i="22"/>
  <c r="BH49" i="17"/>
  <c r="AD153" i="17" s="1"/>
  <c r="BR136" i="18"/>
  <c r="CX136" i="18"/>
  <c r="BR185" i="18"/>
  <c r="CX185" i="18"/>
  <c r="BR150" i="18"/>
  <c r="CX150" i="18"/>
  <c r="CM93" i="18"/>
  <c r="BG93" i="18"/>
  <c r="CX63" i="18"/>
  <c r="AO189" i="18"/>
  <c r="CM6" i="18"/>
  <c r="BG6" i="18"/>
  <c r="B204" i="22"/>
  <c r="BR128" i="18"/>
  <c r="CX128" i="18"/>
  <c r="BG127" i="18"/>
  <c r="CM127" i="18"/>
  <c r="CM116" i="18"/>
  <c r="BG116" i="18"/>
  <c r="E201" i="22"/>
  <c r="BB49" i="17"/>
  <c r="M201" i="21"/>
  <c r="AZ49" i="17"/>
  <c r="AF152" i="17" s="1"/>
  <c r="B201" i="21"/>
  <c r="CX181" i="18"/>
  <c r="BR181" i="18"/>
  <c r="CM171" i="18"/>
  <c r="CD133" i="18"/>
  <c r="DJ133" i="18"/>
  <c r="BG159" i="18"/>
  <c r="CM159" i="18"/>
  <c r="CE58" i="18"/>
  <c r="DK58" i="18"/>
  <c r="BI78" i="18"/>
  <c r="CX9" i="18"/>
  <c r="CX8" i="18"/>
  <c r="CP117" i="18"/>
  <c r="BJ117" i="18"/>
  <c r="BR23" i="18"/>
  <c r="CX23" i="18"/>
  <c r="CC65" i="18"/>
  <c r="DI65" i="18"/>
  <c r="CY35" i="18"/>
  <c r="BS35" i="18"/>
  <c r="BH70" i="18"/>
  <c r="BR64" i="18"/>
  <c r="CX64" i="18"/>
  <c r="DJ8" i="18"/>
  <c r="CD8" i="18"/>
  <c r="B139" i="18"/>
  <c r="AT140" i="18"/>
  <c r="CL140" i="18" s="1"/>
  <c r="CL139" i="18" s="1"/>
  <c r="H201" i="21"/>
  <c r="AU49" i="17"/>
  <c r="AA152" i="17" s="1"/>
  <c r="AU83" i="17"/>
  <c r="F200" i="17"/>
  <c r="AV7" i="18"/>
  <c r="AK80" i="17"/>
  <c r="AA56" i="17"/>
  <c r="AB56" i="17" s="1"/>
  <c r="AC56" i="17" s="1"/>
  <c r="AD56" i="17" s="1"/>
  <c r="AE56" i="17" s="1"/>
  <c r="AF56" i="17" s="1"/>
  <c r="X226" i="17" s="1"/>
  <c r="BE89" i="17"/>
  <c r="BF97" i="17"/>
  <c r="BF81" i="17"/>
  <c r="AL92" i="17"/>
  <c r="BF67" i="17"/>
  <c r="AO200" i="12"/>
  <c r="I202" i="12"/>
  <c r="I201" i="12" s="1"/>
  <c r="G202" i="12"/>
  <c r="G201" i="12" s="1"/>
  <c r="BM97" i="9"/>
  <c r="BN97" i="9" s="1"/>
  <c r="AK138" i="12"/>
  <c r="BZ33" i="9" s="1"/>
  <c r="AV137" i="9" s="1"/>
  <c r="BZ34" i="9"/>
  <c r="BF58" i="17"/>
  <c r="AF175" i="13"/>
  <c r="AM175" i="13" s="1"/>
  <c r="AH138" i="12"/>
  <c r="BW33" i="9" s="1"/>
  <c r="AS137" i="9" s="1"/>
  <c r="BW34" i="9"/>
  <c r="AF200" i="12"/>
  <c r="AO153" i="12"/>
  <c r="CD36" i="9" s="1"/>
  <c r="AZ145" i="9" s="1"/>
  <c r="AN138" i="12"/>
  <c r="CC33" i="9" s="1"/>
  <c r="AY137" i="9" s="1"/>
  <c r="AH195" i="13"/>
  <c r="AO195" i="13" s="1"/>
  <c r="AF177" i="13"/>
  <c r="AM177" i="13" s="1"/>
  <c r="BM72" i="9"/>
  <c r="BN72" i="9" s="1"/>
  <c r="BD84" i="9"/>
  <c r="AK200" i="11"/>
  <c r="AI153" i="9"/>
  <c r="AT36" i="9" s="1"/>
  <c r="AT142" i="9" s="1"/>
  <c r="AH138" i="9"/>
  <c r="AS33" i="9" s="1"/>
  <c r="AS134" i="9" s="1"/>
  <c r="AS34" i="9"/>
  <c r="T202" i="10"/>
  <c r="T201" i="10" s="1"/>
  <c r="AD81" i="10"/>
  <c r="AD202" i="10" s="1"/>
  <c r="AD201" i="10" s="1"/>
  <c r="AJ58" i="10"/>
  <c r="BE15" i="9" s="1"/>
  <c r="AU111" i="9" s="1"/>
  <c r="AO98" i="9"/>
  <c r="AZ26" i="9" s="1"/>
  <c r="AZ126" i="9" s="1"/>
  <c r="BC62" i="9"/>
  <c r="BD62" i="9" s="1"/>
  <c r="BC56" i="9"/>
  <c r="BD56" i="9" s="1"/>
  <c r="BC55" i="9"/>
  <c r="BD55" i="9" s="1"/>
  <c r="AA202" i="10"/>
  <c r="AA201" i="10" s="1"/>
  <c r="AD58" i="9"/>
  <c r="AD202" i="9" s="1"/>
  <c r="AD201" i="9" s="1"/>
  <c r="AG138" i="9"/>
  <c r="AR33" i="9" s="1"/>
  <c r="AR34" i="9"/>
  <c r="AR83" i="9" s="1"/>
  <c r="AS83" i="9" s="1"/>
  <c r="AT83" i="9" s="1"/>
  <c r="P202" i="9"/>
  <c r="P201" i="9" s="1"/>
  <c r="S202" i="9"/>
  <c r="S201" i="9" s="1"/>
  <c r="BJ36" i="5"/>
  <c r="AF145" i="5" s="1"/>
  <c r="M200" i="8"/>
  <c r="M201" i="8" s="1"/>
  <c r="I202" i="8"/>
  <c r="BF4" i="5"/>
  <c r="AB105" i="5" s="1"/>
  <c r="L200" i="8"/>
  <c r="E202" i="8"/>
  <c r="AL66" i="5"/>
  <c r="AV84" i="5"/>
  <c r="F202" i="4"/>
  <c r="BC4" i="1"/>
  <c r="Y105" i="1" s="1"/>
  <c r="Y165" i="1" s="1"/>
  <c r="Z165" i="1" s="1"/>
  <c r="AA165" i="1" s="1"/>
  <c r="AU64" i="5"/>
  <c r="AM91" i="5"/>
  <c r="E202" i="6"/>
  <c r="H200" i="5"/>
  <c r="AJ85" i="1"/>
  <c r="AU55" i="1"/>
  <c r="BF67" i="5"/>
  <c r="AL96" i="1"/>
  <c r="AU75" i="1"/>
  <c r="AB195" i="1"/>
  <c r="AC195" i="1" s="1"/>
  <c r="AD195" i="1" s="1"/>
  <c r="AV88" i="5"/>
  <c r="BE76" i="1"/>
  <c r="AU73" i="1"/>
  <c r="E202" i="5"/>
  <c r="Y158" i="1"/>
  <c r="BG97" i="1"/>
  <c r="BF84" i="1"/>
  <c r="AV77" i="1"/>
  <c r="AV95" i="1"/>
  <c r="BF91" i="1"/>
  <c r="CX149" i="18"/>
  <c r="BR149" i="18"/>
  <c r="BI112" i="18"/>
  <c r="BR159" i="18"/>
  <c r="CX159" i="18"/>
  <c r="BG135" i="18"/>
  <c r="CM135" i="18"/>
  <c r="CM145" i="18"/>
  <c r="BG145" i="18"/>
  <c r="BR67" i="18"/>
  <c r="CX67" i="18"/>
  <c r="CM57" i="18"/>
  <c r="BG57" i="18"/>
  <c r="BU33" i="18"/>
  <c r="BE85" i="17"/>
  <c r="BH147" i="18"/>
  <c r="CN147" i="18"/>
  <c r="BR182" i="18"/>
  <c r="CX182" i="18"/>
  <c r="CM134" i="18"/>
  <c r="BG134" i="18"/>
  <c r="CC132" i="18"/>
  <c r="DI132" i="18"/>
  <c r="BS137" i="18"/>
  <c r="CY137" i="18"/>
  <c r="AI69" i="17"/>
  <c r="AJ69" i="17" s="1"/>
  <c r="DI150" i="18"/>
  <c r="CC150" i="18"/>
  <c r="BR183" i="18"/>
  <c r="CX183" i="18"/>
  <c r="CD136" i="18"/>
  <c r="DJ136" i="18"/>
  <c r="CM169" i="18"/>
  <c r="BG169" i="18"/>
  <c r="CD188" i="18"/>
  <c r="DJ188" i="18"/>
  <c r="CM129" i="18"/>
  <c r="BG129" i="18"/>
  <c r="DI94" i="18"/>
  <c r="CC94" i="18"/>
  <c r="BR97" i="18"/>
  <c r="CX97" i="18"/>
  <c r="BF55" i="18"/>
  <c r="CL55" i="18"/>
  <c r="CL54" i="18" s="1"/>
  <c r="BE54" i="18"/>
  <c r="CM61" i="18"/>
  <c r="CX85" i="18"/>
  <c r="BR85" i="18"/>
  <c r="CM22" i="18"/>
  <c r="DI15" i="18"/>
  <c r="CC15" i="18"/>
  <c r="J204" i="20"/>
  <c r="J202" i="20"/>
  <c r="AM4" i="17"/>
  <c r="AC103" i="17" s="1"/>
  <c r="DI182" i="18"/>
  <c r="CC182" i="18"/>
  <c r="CX178" i="18"/>
  <c r="BR178" i="18"/>
  <c r="DI95" i="18"/>
  <c r="CC95" i="18"/>
  <c r="DI118" i="18"/>
  <c r="CC118" i="18"/>
  <c r="BR76" i="18"/>
  <c r="CX76" i="18"/>
  <c r="CY162" i="18"/>
  <c r="BS162" i="18"/>
  <c r="CC120" i="18"/>
  <c r="DI120" i="18"/>
  <c r="AF158" i="17"/>
  <c r="BB37" i="18"/>
  <c r="BI128" i="18"/>
  <c r="CO128" i="18"/>
  <c r="CD149" i="18"/>
  <c r="DJ149" i="18"/>
  <c r="DI176" i="18"/>
  <c r="DI174" i="18"/>
  <c r="CC174" i="18"/>
  <c r="BS145" i="18"/>
  <c r="CY145" i="18"/>
  <c r="BR155" i="18"/>
  <c r="CX155" i="18"/>
  <c r="DI166" i="18"/>
  <c r="CC166" i="18"/>
  <c r="DI126" i="18"/>
  <c r="CC126" i="18"/>
  <c r="BS132" i="18"/>
  <c r="CY132" i="18"/>
  <c r="CM87" i="18"/>
  <c r="CZ94" i="18"/>
  <c r="CM84" i="18"/>
  <c r="BG84" i="18"/>
  <c r="CC88" i="18"/>
  <c r="DI88" i="18"/>
  <c r="DI80" i="18"/>
  <c r="CC80" i="18"/>
  <c r="CM98" i="18"/>
  <c r="BG98" i="18"/>
  <c r="BU188" i="18"/>
  <c r="DA188" i="18"/>
  <c r="DI181" i="18"/>
  <c r="DI171" i="18"/>
  <c r="CC171" i="18"/>
  <c r="CC135" i="18"/>
  <c r="DI135" i="18"/>
  <c r="BG115" i="18"/>
  <c r="CM115" i="18"/>
  <c r="BH131" i="18"/>
  <c r="CN131" i="18"/>
  <c r="DI142" i="18"/>
  <c r="CC142" i="18"/>
  <c r="CM110" i="18"/>
  <c r="BG110" i="18"/>
  <c r="DI133" i="18"/>
  <c r="BS169" i="18"/>
  <c r="CY169" i="18"/>
  <c r="BH168" i="18"/>
  <c r="CN168" i="18"/>
  <c r="E200" i="20"/>
  <c r="K201" i="20"/>
  <c r="AN49" i="17"/>
  <c r="AD151" i="17" s="1"/>
  <c r="CD181" i="18"/>
  <c r="DJ181" i="18"/>
  <c r="CD157" i="18"/>
  <c r="DJ157" i="18"/>
  <c r="CC137" i="18"/>
  <c r="DI137" i="18"/>
  <c r="BH184" i="18"/>
  <c r="CN184" i="18"/>
  <c r="BG138" i="18"/>
  <c r="CM138" i="18"/>
  <c r="CN124" i="18"/>
  <c r="BH124" i="18"/>
  <c r="BS148" i="18"/>
  <c r="CY148" i="18"/>
  <c r="CD144" i="18"/>
  <c r="DJ144" i="18"/>
  <c r="CC129" i="18"/>
  <c r="DI129" i="18"/>
  <c r="DI106" i="18"/>
  <c r="CC106" i="18"/>
  <c r="DI168" i="18"/>
  <c r="CX114" i="18"/>
  <c r="BR114" i="18"/>
  <c r="CM126" i="18"/>
  <c r="BG126" i="18"/>
  <c r="CM182" i="18"/>
  <c r="BG182" i="18"/>
  <c r="CX125" i="18"/>
  <c r="BR125" i="18"/>
  <c r="CL92" i="18"/>
  <c r="DJ85" i="18"/>
  <c r="DK115" i="18"/>
  <c r="CE115" i="18"/>
  <c r="CN83" i="18"/>
  <c r="BH83" i="18"/>
  <c r="DI79" i="18"/>
  <c r="CC79" i="18"/>
  <c r="CC77" i="18" s="1"/>
  <c r="CY113" i="18"/>
  <c r="BS113" i="18"/>
  <c r="CD74" i="18"/>
  <c r="DJ74" i="18"/>
  <c r="CC69" i="18"/>
  <c r="DI69" i="18"/>
  <c r="BS74" i="18"/>
  <c r="CY74" i="18"/>
  <c r="BS115" i="18"/>
  <c r="CY115" i="18"/>
  <c r="CX117" i="18"/>
  <c r="BR117" i="18"/>
  <c r="DI23" i="18"/>
  <c r="CC23" i="18"/>
  <c r="BS62" i="18"/>
  <c r="CY62" i="18"/>
  <c r="CC38" i="18"/>
  <c r="DI38" i="18"/>
  <c r="BB184" i="18"/>
  <c r="H202" i="20"/>
  <c r="C201" i="22"/>
  <c r="CX173" i="18"/>
  <c r="BR173" i="18"/>
  <c r="CM180" i="18"/>
  <c r="BG180" i="18"/>
  <c r="CM156" i="18"/>
  <c r="BG156" i="18"/>
  <c r="BG175" i="18"/>
  <c r="CM175" i="18"/>
  <c r="CY126" i="18"/>
  <c r="CC170" i="18"/>
  <c r="DI170" i="18"/>
  <c r="BH171" i="18"/>
  <c r="CN171" i="18"/>
  <c r="CD173" i="18"/>
  <c r="DJ173" i="18"/>
  <c r="CX146" i="18"/>
  <c r="BR146" i="18"/>
  <c r="BR153" i="18"/>
  <c r="CX153" i="18"/>
  <c r="DI141" i="18"/>
  <c r="CC164" i="18"/>
  <c r="DI164" i="18"/>
  <c r="BG123" i="18"/>
  <c r="CM123" i="18"/>
  <c r="CD168" i="18"/>
  <c r="DJ168" i="18"/>
  <c r="CM108" i="18"/>
  <c r="BG108" i="18"/>
  <c r="CD165" i="18"/>
  <c r="DJ165" i="18"/>
  <c r="CC156" i="18"/>
  <c r="DI156" i="18"/>
  <c r="BE91" i="18"/>
  <c r="DJ115" i="18"/>
  <c r="BG125" i="18"/>
  <c r="CM125" i="18"/>
  <c r="DJ81" i="18"/>
  <c r="CD81" i="18"/>
  <c r="CX105" i="18"/>
  <c r="DJ75" i="18"/>
  <c r="CX113" i="18"/>
  <c r="DI71" i="18"/>
  <c r="CC71" i="18"/>
  <c r="AV187" i="18"/>
  <c r="DI187" i="18"/>
  <c r="CO71" i="18"/>
  <c r="BI71" i="18"/>
  <c r="DI105" i="18"/>
  <c r="CC105" i="18"/>
  <c r="BS28" i="18"/>
  <c r="CY28" i="18"/>
  <c r="CX16" i="18"/>
  <c r="BR16" i="18"/>
  <c r="CX62" i="18"/>
  <c r="DI5" i="18"/>
  <c r="CC5" i="18"/>
  <c r="BS9" i="18"/>
  <c r="CY9" i="18"/>
  <c r="CX59" i="18"/>
  <c r="BS8" i="18"/>
  <c r="CY8" i="18"/>
  <c r="CB91" i="18"/>
  <c r="DI92" i="18"/>
  <c r="CC92" i="18"/>
  <c r="BR36" i="18"/>
  <c r="CX36" i="18"/>
  <c r="DJ18" i="18"/>
  <c r="CM26" i="18"/>
  <c r="BG26" i="18"/>
  <c r="DI93" i="18"/>
  <c r="CC93" i="18"/>
  <c r="BG33" i="18"/>
  <c r="CM33" i="18"/>
  <c r="DI60" i="18"/>
  <c r="CC60" i="18"/>
  <c r="CX37" i="18"/>
  <c r="BI11" i="18"/>
  <c r="CO11" i="18"/>
  <c r="BE80" i="17"/>
  <c r="AV16" i="18"/>
  <c r="CM16" i="18"/>
  <c r="AL88" i="17"/>
  <c r="AK77" i="17"/>
  <c r="AU79" i="17"/>
  <c r="AV93" i="17"/>
  <c r="BF68" i="17"/>
  <c r="AV58" i="17"/>
  <c r="BF78" i="17"/>
  <c r="AI153" i="12"/>
  <c r="BX36" i="9" s="1"/>
  <c r="AT145" i="9" s="1"/>
  <c r="BY79" i="9"/>
  <c r="Z202" i="12"/>
  <c r="Z201" i="12" s="1"/>
  <c r="AH4" i="11"/>
  <c r="BY95" i="9"/>
  <c r="AI200" i="12"/>
  <c r="C202" i="17"/>
  <c r="C201" i="17" s="1"/>
  <c r="AJ153" i="11"/>
  <c r="BO36" i="9" s="1"/>
  <c r="AU144" i="9" s="1"/>
  <c r="AV62" i="17"/>
  <c r="AD200" i="12"/>
  <c r="AD201" i="12" s="1"/>
  <c r="AG4" i="11"/>
  <c r="AG175" i="13"/>
  <c r="AN175" i="13" s="1"/>
  <c r="AN4" i="11"/>
  <c r="BC95" i="9"/>
  <c r="BD95" i="9" s="1"/>
  <c r="AH162" i="13"/>
  <c r="AO162" i="13" s="1"/>
  <c r="BE86" i="9"/>
  <c r="BM77" i="9"/>
  <c r="BN77" i="9" s="1"/>
  <c r="AO98" i="10"/>
  <c r="BJ26" i="9" s="1"/>
  <c r="AZ127" i="9" s="1"/>
  <c r="AI81" i="10"/>
  <c r="BD20" i="9" s="1"/>
  <c r="AT119" i="9" s="1"/>
  <c r="BD21" i="9"/>
  <c r="BD70" i="9" s="1"/>
  <c r="AL4" i="10"/>
  <c r="AJ153" i="9"/>
  <c r="AU36" i="9" s="1"/>
  <c r="AU142" i="9" s="1"/>
  <c r="AJ98" i="9"/>
  <c r="AU26" i="9" s="1"/>
  <c r="AU126" i="9" s="1"/>
  <c r="S202" i="10"/>
  <c r="S201" i="10" s="1"/>
  <c r="AF4" i="10"/>
  <c r="AF202" i="10" s="1"/>
  <c r="AN81" i="10"/>
  <c r="BI20" i="9" s="1"/>
  <c r="AY119" i="9" s="1"/>
  <c r="BI21" i="9"/>
  <c r="K202" i="10"/>
  <c r="K201" i="10" s="1"/>
  <c r="I202" i="10"/>
  <c r="I201" i="10" s="1"/>
  <c r="AS68" i="9"/>
  <c r="AT68" i="9" s="1"/>
  <c r="AM4" i="10"/>
  <c r="AM81" i="9"/>
  <c r="AX20" i="9" s="1"/>
  <c r="AX118" i="9" s="1"/>
  <c r="AX21" i="9"/>
  <c r="AV56" i="9"/>
  <c r="AW56" i="9" s="1"/>
  <c r="AX56" i="9" s="1"/>
  <c r="AY56" i="9" s="1"/>
  <c r="AZ56" i="9" s="1"/>
  <c r="AR226" i="9" s="1"/>
  <c r="H202" i="8"/>
  <c r="BE4" i="5"/>
  <c r="AA105" i="5" s="1"/>
  <c r="AV93" i="5"/>
  <c r="BB53" i="5"/>
  <c r="BC53" i="5" s="1"/>
  <c r="BD53" i="5" s="1"/>
  <c r="X105" i="5"/>
  <c r="X165" i="5" s="1"/>
  <c r="Y165" i="5" s="1"/>
  <c r="Z165" i="5" s="1"/>
  <c r="AV92" i="5"/>
  <c r="L202" i="8"/>
  <c r="Z64" i="5"/>
  <c r="AA64" i="5" s="1"/>
  <c r="AB64" i="5" s="1"/>
  <c r="AC64" i="5" s="1"/>
  <c r="AD64" i="5" s="1"/>
  <c r="AE64" i="5" s="1"/>
  <c r="AF64" i="5" s="1"/>
  <c r="X234" i="5" s="1"/>
  <c r="X287" i="5" s="1"/>
  <c r="BC75" i="5"/>
  <c r="BD75" i="5" s="1"/>
  <c r="H202" i="5"/>
  <c r="AA4" i="5"/>
  <c r="AA102" i="5" s="1"/>
  <c r="AA158" i="5" s="1"/>
  <c r="AU54" i="5"/>
  <c r="AF158" i="5"/>
  <c r="AV83" i="5"/>
  <c r="AH53" i="5"/>
  <c r="AI53" i="5" s="1"/>
  <c r="X103" i="5"/>
  <c r="X163" i="5" s="1"/>
  <c r="Y163" i="5" s="1"/>
  <c r="AV77" i="5"/>
  <c r="J200" i="7"/>
  <c r="AL90" i="5"/>
  <c r="AL60" i="5"/>
  <c r="AB203" i="1"/>
  <c r="AC203" i="1" s="1"/>
  <c r="AD203" i="1" s="1"/>
  <c r="J202" i="1"/>
  <c r="AC4" i="1"/>
  <c r="AC102" i="1" s="1"/>
  <c r="AC158" i="1" s="1"/>
  <c r="AU89" i="1"/>
  <c r="AV78" i="5"/>
  <c r="BE72" i="1"/>
  <c r="AK72" i="1"/>
  <c r="G200" i="2"/>
  <c r="BF81" i="1"/>
  <c r="AF158" i="1"/>
  <c r="AK70" i="1"/>
  <c r="AV93" i="1"/>
  <c r="AL83" i="1"/>
  <c r="BF78" i="1"/>
  <c r="BF88" i="1"/>
  <c r="H202" i="1"/>
  <c r="K201" i="21"/>
  <c r="AX49" i="17"/>
  <c r="AD152" i="17" s="1"/>
  <c r="G201" i="20"/>
  <c r="AJ49" i="17"/>
  <c r="Z151" i="17" s="1"/>
  <c r="CC169" i="18"/>
  <c r="DI169" i="18"/>
  <c r="CM172" i="18"/>
  <c r="BG172" i="18"/>
  <c r="BG143" i="18"/>
  <c r="CM143" i="18"/>
  <c r="BG141" i="18"/>
  <c r="CM141" i="18"/>
  <c r="BF151" i="18"/>
  <c r="CD141" i="18"/>
  <c r="DJ141" i="18"/>
  <c r="CM120" i="18"/>
  <c r="BG120" i="18"/>
  <c r="DJ107" i="18"/>
  <c r="CD107" i="18"/>
  <c r="CM164" i="18"/>
  <c r="BG164" i="18"/>
  <c r="BU112" i="18"/>
  <c r="BG181" i="18"/>
  <c r="CM181" i="18"/>
  <c r="BG122" i="18"/>
  <c r="CM122" i="18"/>
  <c r="BG92" i="18"/>
  <c r="BF91" i="18"/>
  <c r="CM92" i="18"/>
  <c r="BG113" i="18"/>
  <c r="CM113" i="18"/>
  <c r="DI82" i="18"/>
  <c r="CC82" i="18"/>
  <c r="CY105" i="18"/>
  <c r="BS105" i="18"/>
  <c r="CE75" i="18"/>
  <c r="DK75" i="18"/>
  <c r="BG111" i="18"/>
  <c r="CM111" i="18"/>
  <c r="BR60" i="18"/>
  <c r="CX60" i="18"/>
  <c r="CC72" i="18"/>
  <c r="DI72" i="18"/>
  <c r="CC103" i="18"/>
  <c r="DI103" i="18"/>
  <c r="CX90" i="18"/>
  <c r="BR90" i="18"/>
  <c r="BH73" i="18"/>
  <c r="CN73" i="18"/>
  <c r="BR111" i="18"/>
  <c r="CX111" i="18"/>
  <c r="DI59" i="18"/>
  <c r="CC59" i="18"/>
  <c r="BR47" i="18"/>
  <c r="CX47" i="18"/>
  <c r="CY59" i="18"/>
  <c r="BS59" i="18"/>
  <c r="CM63" i="18"/>
  <c r="BR5" i="18"/>
  <c r="CX5" i="18"/>
  <c r="BT7" i="18"/>
  <c r="BS37" i="18"/>
  <c r="CY37" i="18"/>
  <c r="DI39" i="18"/>
  <c r="CC39" i="18"/>
  <c r="AU64" i="17"/>
  <c r="AL65" i="17"/>
  <c r="H202" i="12"/>
  <c r="H201" i="12" s="1"/>
  <c r="BF76" i="17"/>
  <c r="BY71" i="9"/>
  <c r="BY66" i="9"/>
  <c r="S202" i="12"/>
  <c r="S201" i="12" s="1"/>
  <c r="BO86" i="9"/>
  <c r="AI200" i="11"/>
  <c r="L202" i="11"/>
  <c r="L201" i="11" s="1"/>
  <c r="Y202" i="11"/>
  <c r="Y201" i="11" s="1"/>
  <c r="AG98" i="11"/>
  <c r="BL26" i="9" s="1"/>
  <c r="BC87" i="9"/>
  <c r="BD87" i="9" s="1"/>
  <c r="BE97" i="9"/>
  <c r="AH153" i="9"/>
  <c r="AS36" i="9" s="1"/>
  <c r="AS142" i="9" s="1"/>
  <c r="AL138" i="9"/>
  <c r="AW33" i="9" s="1"/>
  <c r="AW134" i="9" s="1"/>
  <c r="AS61" i="9"/>
  <c r="AT61" i="9" s="1"/>
  <c r="J202" i="7"/>
  <c r="X144" i="5"/>
  <c r="X204" i="5" s="1"/>
  <c r="Y204" i="5" s="1"/>
  <c r="Z204" i="5" s="1"/>
  <c r="AA204" i="5" s="1"/>
  <c r="AR85" i="5"/>
  <c r="AS85" i="5" s="1"/>
  <c r="AT85" i="5" s="1"/>
  <c r="E200" i="7"/>
  <c r="AW74" i="5"/>
  <c r="BJ49" i="5"/>
  <c r="AF153" i="5" s="1"/>
  <c r="BF74" i="5"/>
  <c r="AV91" i="5"/>
  <c r="I200" i="6"/>
  <c r="AL96" i="5"/>
  <c r="AU62" i="5"/>
  <c r="AM59" i="5"/>
  <c r="D202" i="6"/>
  <c r="D201" i="6" s="1"/>
  <c r="AE181" i="5"/>
  <c r="AF181" i="5" s="1"/>
  <c r="L201" i="3"/>
  <c r="AY49" i="1"/>
  <c r="AE152" i="1" s="1"/>
  <c r="AB196" i="1"/>
  <c r="AC196" i="1" s="1"/>
  <c r="AD196" i="1" s="1"/>
  <c r="AK79" i="1"/>
  <c r="BJ49" i="1"/>
  <c r="AF153" i="1" s="1"/>
  <c r="M201" i="4"/>
  <c r="AU80" i="1"/>
  <c r="AK85" i="5"/>
  <c r="AB180" i="1"/>
  <c r="AC180" i="1" s="1"/>
  <c r="AD180" i="1" s="1"/>
  <c r="G202" i="2"/>
  <c r="AK61" i="1"/>
  <c r="BF70" i="1"/>
  <c r="AV94" i="1"/>
  <c r="X134" i="1"/>
  <c r="X194" i="1" s="1"/>
  <c r="Y194" i="1" s="1"/>
  <c r="Z194" i="1" s="1"/>
  <c r="AA194" i="1" s="1"/>
  <c r="AB194" i="1" s="1"/>
  <c r="AC194" i="1" s="1"/>
  <c r="AD194" i="1" s="1"/>
  <c r="AE194" i="1" s="1"/>
  <c r="AF194" i="1" s="1"/>
  <c r="X82" i="1"/>
  <c r="Y82" i="1" s="1"/>
  <c r="Z82" i="1" s="1"/>
  <c r="AA82" i="1" s="1"/>
  <c r="AB82" i="1" s="1"/>
  <c r="AC82" i="1" s="1"/>
  <c r="AD82" i="1" s="1"/>
  <c r="AE82" i="1" s="1"/>
  <c r="AF82" i="1" s="1"/>
  <c r="X252" i="1" s="1"/>
  <c r="X303" i="1" s="1"/>
  <c r="AU67" i="1"/>
  <c r="AX88" i="1"/>
  <c r="G202" i="1"/>
  <c r="E204" i="20"/>
  <c r="E202" i="20"/>
  <c r="AH4" i="17"/>
  <c r="E201" i="21"/>
  <c r="AR49" i="17"/>
  <c r="BG49" i="17"/>
  <c r="AC153" i="17" s="1"/>
  <c r="CX165" i="18"/>
  <c r="BR165" i="18"/>
  <c r="BT126" i="18"/>
  <c r="CZ126" i="18"/>
  <c r="DI109" i="18"/>
  <c r="CC109" i="18"/>
  <c r="BR171" i="18"/>
  <c r="CX171" i="18"/>
  <c r="DI68" i="18"/>
  <c r="CC68" i="18"/>
  <c r="DK18" i="18"/>
  <c r="CE18" i="18"/>
  <c r="AK91" i="17"/>
  <c r="AU77" i="17"/>
  <c r="I189" i="18"/>
  <c r="F189" i="18"/>
  <c r="I200" i="17"/>
  <c r="BE75" i="17"/>
  <c r="AV61" i="17"/>
  <c r="AM138" i="12"/>
  <c r="CB33" i="9" s="1"/>
  <c r="AX137" i="9" s="1"/>
  <c r="CB34" i="9"/>
  <c r="BO93" i="9"/>
  <c r="AG162" i="13"/>
  <c r="AN162" i="13" s="1"/>
  <c r="G201" i="22"/>
  <c r="BD49" i="17"/>
  <c r="Z153" i="17" s="1"/>
  <c r="J204" i="22"/>
  <c r="CX157" i="18"/>
  <c r="BR157" i="18"/>
  <c r="BG114" i="18"/>
  <c r="CM114" i="18"/>
  <c r="BR158" i="18"/>
  <c r="CX158" i="18"/>
  <c r="CY138" i="18"/>
  <c r="BS138" i="18"/>
  <c r="BR127" i="18"/>
  <c r="CX127" i="18"/>
  <c r="CM137" i="18"/>
  <c r="BG137" i="18"/>
  <c r="DH78" i="18"/>
  <c r="DH77" i="18" s="1"/>
  <c r="DI163" i="18"/>
  <c r="CC163" i="18"/>
  <c r="BH163" i="18"/>
  <c r="CN163" i="18"/>
  <c r="CW92" i="18"/>
  <c r="CM101" i="18"/>
  <c r="BR135" i="18"/>
  <c r="CX135" i="18"/>
  <c r="DI155" i="18"/>
  <c r="CC155" i="18"/>
  <c r="CY86" i="18"/>
  <c r="BS86" i="18"/>
  <c r="CY121" i="18"/>
  <c r="BS121" i="18"/>
  <c r="CN105" i="18"/>
  <c r="BH105" i="18"/>
  <c r="DI64" i="18"/>
  <c r="CC64" i="18"/>
  <c r="BR104" i="18"/>
  <c r="CX104" i="18"/>
  <c r="CD184" i="18"/>
  <c r="DJ184" i="18"/>
  <c r="BS71" i="18"/>
  <c r="CY71" i="18"/>
  <c r="BH89" i="18"/>
  <c r="CN89" i="18"/>
  <c r="BH69" i="18"/>
  <c r="DJ25" i="18"/>
  <c r="CD25" i="18"/>
  <c r="DI9" i="18"/>
  <c r="CC9" i="18"/>
  <c r="CC3" i="18" s="1"/>
  <c r="CN28" i="18"/>
  <c r="BH28" i="18"/>
  <c r="Y189" i="18"/>
  <c r="CB55" i="18"/>
  <c r="CA54" i="18"/>
  <c r="DH55" i="18"/>
  <c r="DH54" i="18" s="1"/>
  <c r="DI63" i="18"/>
  <c r="CC63" i="18"/>
  <c r="CE35" i="18"/>
  <c r="DK35" i="18"/>
  <c r="CY98" i="18"/>
  <c r="BS98" i="18"/>
  <c r="CN63" i="18"/>
  <c r="BH63" i="18"/>
  <c r="AK189" i="18"/>
  <c r="CX32" i="18"/>
  <c r="BR32" i="18"/>
  <c r="DJ28" i="18"/>
  <c r="CD28" i="18"/>
  <c r="CD4" i="18"/>
  <c r="CM24" i="18"/>
  <c r="BA79" i="18"/>
  <c r="BB79" i="18" s="1"/>
  <c r="CD42" i="18"/>
  <c r="DJ42" i="18"/>
  <c r="BE74" i="17"/>
  <c r="AV33" i="18"/>
  <c r="DJ33" i="18" s="1"/>
  <c r="CX33" i="18"/>
  <c r="AB172" i="17"/>
  <c r="AC172" i="17" s="1"/>
  <c r="AD172" i="17" s="1"/>
  <c r="AS85" i="17"/>
  <c r="AT85" i="17" s="1"/>
  <c r="AV25" i="18"/>
  <c r="CX25" i="18"/>
  <c r="AV68" i="17"/>
  <c r="AL87" i="17"/>
  <c r="Y189" i="17"/>
  <c r="Z189" i="17" s="1"/>
  <c r="AA189" i="17" s="1"/>
  <c r="BF79" i="17"/>
  <c r="AK54" i="17"/>
  <c r="AM74" i="17"/>
  <c r="BY76" i="9"/>
  <c r="AG81" i="12"/>
  <c r="BV20" i="9" s="1"/>
  <c r="BV21" i="9"/>
  <c r="BV70" i="9" s="1"/>
  <c r="BW70" i="9" s="1"/>
  <c r="BY58" i="9"/>
  <c r="BM81" i="9"/>
  <c r="BN81" i="9" s="1"/>
  <c r="AN98" i="12"/>
  <c r="CC26" i="9" s="1"/>
  <c r="AY129" i="9" s="1"/>
  <c r="AL98" i="12"/>
  <c r="CA26" i="9" s="1"/>
  <c r="AW129" i="9" s="1"/>
  <c r="AH4" i="12"/>
  <c r="BW88" i="9"/>
  <c r="BX88" i="9" s="1"/>
  <c r="AG98" i="12"/>
  <c r="BV26" i="9" s="1"/>
  <c r="BM78" i="9"/>
  <c r="BN78" i="9" s="1"/>
  <c r="AH194" i="13"/>
  <c r="AO194" i="13" s="1"/>
  <c r="AM153" i="12"/>
  <c r="CB36" i="9" s="1"/>
  <c r="AX145" i="9" s="1"/>
  <c r="AJ81" i="12"/>
  <c r="BY20" i="9" s="1"/>
  <c r="AU121" i="9" s="1"/>
  <c r="BY21" i="9"/>
  <c r="AG180" i="13"/>
  <c r="AN180" i="13" s="1"/>
  <c r="AH58" i="10"/>
  <c r="BC15" i="9" s="1"/>
  <c r="AS111" i="9" s="1"/>
  <c r="E202" i="11"/>
  <c r="E201" i="11" s="1"/>
  <c r="AO200" i="11"/>
  <c r="AO153" i="10"/>
  <c r="BJ36" i="9" s="1"/>
  <c r="AZ143" i="9" s="1"/>
  <c r="AJ4" i="12"/>
  <c r="AI138" i="11"/>
  <c r="BN33" i="9" s="1"/>
  <c r="AT136" i="9" s="1"/>
  <c r="BN34" i="9"/>
  <c r="BM87" i="9"/>
  <c r="BN87" i="9" s="1"/>
  <c r="X202" i="10"/>
  <c r="X201" i="10" s="1"/>
  <c r="BE54" i="9"/>
  <c r="AI98" i="9"/>
  <c r="AT26" i="9" s="1"/>
  <c r="AT126" i="9" s="1"/>
  <c r="AT34" i="9"/>
  <c r="AI138" i="9"/>
  <c r="AT33" i="9" s="1"/>
  <c r="AT134" i="9" s="1"/>
  <c r="AF200" i="10"/>
  <c r="J202" i="10"/>
  <c r="J201" i="10" s="1"/>
  <c r="AS73" i="9"/>
  <c r="AT73" i="9" s="1"/>
  <c r="AI200" i="9"/>
  <c r="AH81" i="9"/>
  <c r="AS20" i="9" s="1"/>
  <c r="AS118" i="9" s="1"/>
  <c r="AS21" i="9"/>
  <c r="AO58" i="9"/>
  <c r="AZ15" i="9" s="1"/>
  <c r="AZ110" i="9" s="1"/>
  <c r="L200" i="6"/>
  <c r="L202" i="7"/>
  <c r="AB195" i="5"/>
  <c r="AC195" i="5" s="1"/>
  <c r="AD195" i="5" s="1"/>
  <c r="BF86" i="5"/>
  <c r="G202" i="8"/>
  <c r="AL58" i="5"/>
  <c r="AU82" i="1"/>
  <c r="J200" i="3"/>
  <c r="AU76" i="1"/>
  <c r="BF95" i="1"/>
  <c r="AL68" i="1"/>
  <c r="BE77" i="1"/>
  <c r="AU69" i="1"/>
  <c r="AL92" i="5"/>
  <c r="AB172" i="1"/>
  <c r="AC172" i="1" s="1"/>
  <c r="AD172" i="1" s="1"/>
  <c r="BE55" i="1"/>
  <c r="AL55" i="1"/>
  <c r="AV96" i="5"/>
  <c r="T201" i="2"/>
  <c r="X145" i="1"/>
  <c r="X205" i="1" s="1"/>
  <c r="Y205" i="1" s="1"/>
  <c r="Z205" i="1" s="1"/>
  <c r="AA205" i="1" s="1"/>
  <c r="BB85" i="1"/>
  <c r="BC85" i="1" s="1"/>
  <c r="BD85" i="1" s="1"/>
  <c r="BF68" i="1"/>
  <c r="AL67" i="1"/>
  <c r="J201" i="21"/>
  <c r="AW49" i="17"/>
  <c r="AC152" i="17" s="1"/>
  <c r="BS123" i="18"/>
  <c r="CY123" i="18"/>
  <c r="CO82" i="18"/>
  <c r="BI82" i="18"/>
  <c r="CC146" i="18"/>
  <c r="DI146" i="18"/>
  <c r="AK78" i="17"/>
  <c r="BY67" i="9"/>
  <c r="BY54" i="9"/>
  <c r="AV54" i="17"/>
  <c r="AM58" i="12"/>
  <c r="CB15" i="9" s="1"/>
  <c r="AX113" i="9" s="1"/>
  <c r="AI98" i="12"/>
  <c r="BX26" i="9" s="1"/>
  <c r="AT129" i="9" s="1"/>
  <c r="AH153" i="12"/>
  <c r="BW36" i="9" s="1"/>
  <c r="AS145" i="9" s="1"/>
  <c r="AG191" i="13"/>
  <c r="AN191" i="13" s="1"/>
  <c r="K201" i="12"/>
  <c r="I201" i="11"/>
  <c r="G201" i="11"/>
  <c r="AD202" i="11"/>
  <c r="AD201" i="11" s="1"/>
  <c r="BO62" i="9"/>
  <c r="AJ58" i="11"/>
  <c r="BO15" i="9" s="1"/>
  <c r="AU112" i="9" s="1"/>
  <c r="AG98" i="10"/>
  <c r="BB26" i="9" s="1"/>
  <c r="F202" i="10"/>
  <c r="F201" i="10" s="1"/>
  <c r="AK98" i="9"/>
  <c r="AV26" i="9" s="1"/>
  <c r="AV126" i="9" s="1"/>
  <c r="AJ138" i="9"/>
  <c r="AU33" i="9" s="1"/>
  <c r="AU134" i="9" s="1"/>
  <c r="AU34" i="9"/>
  <c r="BE63" i="9"/>
  <c r="AK81" i="10"/>
  <c r="BF20" i="9" s="1"/>
  <c r="AV119" i="9" s="1"/>
  <c r="BF21" i="9"/>
  <c r="E202" i="7"/>
  <c r="L201" i="6"/>
  <c r="AO49" i="5"/>
  <c r="AE151" i="5" s="1"/>
  <c r="BF88" i="5"/>
  <c r="AL88" i="5"/>
  <c r="AV59" i="5"/>
  <c r="AV61" i="5"/>
  <c r="AK82" i="5"/>
  <c r="Y69" i="5"/>
  <c r="Z69" i="5" s="1"/>
  <c r="AA69" i="5" s="1"/>
  <c r="AB69" i="5" s="1"/>
  <c r="AC69" i="5" s="1"/>
  <c r="AD69" i="5" s="1"/>
  <c r="AE69" i="5" s="1"/>
  <c r="AF69" i="5" s="1"/>
  <c r="X239" i="5" s="1"/>
  <c r="X291" i="5" s="1"/>
  <c r="F200" i="7"/>
  <c r="AV80" i="5"/>
  <c r="T201" i="6"/>
  <c r="AL57" i="5"/>
  <c r="BE79" i="1"/>
  <c r="F202" i="3"/>
  <c r="AS4" i="1"/>
  <c r="Y104" i="1" s="1"/>
  <c r="Y164" i="1" s="1"/>
  <c r="Z164" i="1" s="1"/>
  <c r="AA164" i="1" s="1"/>
  <c r="BE73" i="1"/>
  <c r="X121" i="1"/>
  <c r="X181" i="1" s="1"/>
  <c r="Y181" i="1" s="1"/>
  <c r="Z181" i="1" s="1"/>
  <c r="AA181" i="1" s="1"/>
  <c r="BB69" i="1"/>
  <c r="BC69" i="1" s="1"/>
  <c r="BD69" i="1" s="1"/>
  <c r="K202" i="1"/>
  <c r="AD4" i="1"/>
  <c r="AD102" i="1" s="1"/>
  <c r="AD158" i="1" s="1"/>
  <c r="AL62" i="5"/>
  <c r="X126" i="1"/>
  <c r="X186" i="1" s="1"/>
  <c r="Y186" i="1" s="1"/>
  <c r="Z186" i="1" s="1"/>
  <c r="AA186" i="1" s="1"/>
  <c r="AB186" i="1" s="1"/>
  <c r="AC186" i="1" s="1"/>
  <c r="AD186" i="1" s="1"/>
  <c r="AE186" i="1" s="1"/>
  <c r="AF186" i="1" s="1"/>
  <c r="X75" i="1"/>
  <c r="Y75" i="1" s="1"/>
  <c r="Z75" i="1" s="1"/>
  <c r="AA75" i="1" s="1"/>
  <c r="AB75" i="1" s="1"/>
  <c r="AC75" i="1" s="1"/>
  <c r="AD75" i="1" s="1"/>
  <c r="AE75" i="1" s="1"/>
  <c r="AF75" i="1" s="1"/>
  <c r="X245" i="1" s="1"/>
  <c r="X297" i="1" s="1"/>
  <c r="AK65" i="1"/>
  <c r="G200" i="5"/>
  <c r="F200" i="4"/>
  <c r="AV90" i="1"/>
  <c r="BF59" i="1"/>
  <c r="AV58" i="1"/>
  <c r="AL76" i="1"/>
  <c r="AM58" i="11"/>
  <c r="BR15" i="9" s="1"/>
  <c r="AX112" i="9" s="1"/>
  <c r="AH185" i="13"/>
  <c r="AO185" i="13" s="1"/>
  <c r="AK4" i="12"/>
  <c r="AL61" i="17"/>
  <c r="AH180" i="13"/>
  <c r="AO180" i="13" s="1"/>
  <c r="AI138" i="12"/>
  <c r="BX33" i="9" s="1"/>
  <c r="AT137" i="9" s="1"/>
  <c r="BX34" i="9"/>
  <c r="AL60" i="17"/>
  <c r="AJ58" i="12"/>
  <c r="BY15" i="9" s="1"/>
  <c r="AU113" i="9" s="1"/>
  <c r="AN200" i="11"/>
  <c r="AM98" i="11"/>
  <c r="BR26" i="9" s="1"/>
  <c r="AX128" i="9" s="1"/>
  <c r="AJ200" i="12"/>
  <c r="AJ81" i="10"/>
  <c r="BE20" i="9" s="1"/>
  <c r="AU119" i="9" s="1"/>
  <c r="BE21" i="9"/>
  <c r="AL4" i="11"/>
  <c r="BM58" i="9"/>
  <c r="BN58" i="9" s="1"/>
  <c r="AE138" i="11"/>
  <c r="AE81" i="11"/>
  <c r="AE202" i="11" s="1"/>
  <c r="AE201" i="11" s="1"/>
  <c r="BC93" i="9"/>
  <c r="BD93" i="9" s="1"/>
  <c r="AM200" i="10"/>
  <c r="AK4" i="10"/>
  <c r="AG153" i="9"/>
  <c r="BD57" i="9"/>
  <c r="M202" i="10"/>
  <c r="M201" i="10" s="1"/>
  <c r="AG200" i="10"/>
  <c r="AN4" i="10"/>
  <c r="AK81" i="9"/>
  <c r="AV20" i="9" s="1"/>
  <c r="AV118" i="9" s="1"/>
  <c r="AL81" i="9"/>
  <c r="AW20" i="9" s="1"/>
  <c r="AW118" i="9" s="1"/>
  <c r="AW21" i="9"/>
  <c r="AK58" i="9"/>
  <c r="AV15" i="9" s="1"/>
  <c r="AV110" i="9" s="1"/>
  <c r="F202" i="7"/>
  <c r="AV94" i="5"/>
  <c r="AL89" i="5"/>
  <c r="I202" i="7"/>
  <c r="BF95" i="5"/>
  <c r="Y178" i="5"/>
  <c r="Z178" i="5" s="1"/>
  <c r="AA178" i="5" s="1"/>
  <c r="AU73" i="5"/>
  <c r="AX90" i="5"/>
  <c r="BF81" i="5"/>
  <c r="AV63" i="5"/>
  <c r="J202" i="3"/>
  <c r="AW4" i="1"/>
  <c r="AC104" i="1" s="1"/>
  <c r="P201" i="4"/>
  <c r="BF96" i="1"/>
  <c r="AK66" i="1"/>
  <c r="Z158" i="1"/>
  <c r="AU62" i="1"/>
  <c r="R201" i="4"/>
  <c r="I202" i="1"/>
  <c r="AV81" i="1"/>
  <c r="AV84" i="1"/>
  <c r="CX24" i="18"/>
  <c r="BR24" i="18"/>
  <c r="BE96" i="17"/>
  <c r="AU67" i="17"/>
  <c r="Y205" i="17"/>
  <c r="Z205" i="17" s="1"/>
  <c r="AA205" i="17" s="1"/>
  <c r="Y196" i="17"/>
  <c r="Z196" i="17" s="1"/>
  <c r="AA196" i="17" s="1"/>
  <c r="AL84" i="17"/>
  <c r="L204" i="17"/>
  <c r="L202" i="17"/>
  <c r="AE4" i="17"/>
  <c r="AE102" i="17" s="1"/>
  <c r="AE158" i="17" s="1"/>
  <c r="I202" i="17"/>
  <c r="I204" i="17"/>
  <c r="AB4" i="17"/>
  <c r="AB102" i="17" s="1"/>
  <c r="BC82" i="17"/>
  <c r="BD82" i="17" s="1"/>
  <c r="BE86" i="17"/>
  <c r="BF61" i="17"/>
  <c r="BW94" i="9"/>
  <c r="BX94" i="9" s="1"/>
  <c r="AL62" i="17"/>
  <c r="BW77" i="9"/>
  <c r="BX77" i="9" s="1"/>
  <c r="AL72" i="17"/>
  <c r="AJ98" i="12"/>
  <c r="BY26" i="9" s="1"/>
  <c r="AU129" i="9" s="1"/>
  <c r="BW97" i="9"/>
  <c r="BX97" i="9" s="1"/>
  <c r="BM96" i="9"/>
  <c r="BN96" i="9" s="1"/>
  <c r="AH58" i="12"/>
  <c r="BW15" i="9" s="1"/>
  <c r="AS113" i="9" s="1"/>
  <c r="AI81" i="12"/>
  <c r="BX20" i="9" s="1"/>
  <c r="AT121" i="9" s="1"/>
  <c r="BX21" i="9"/>
  <c r="J202" i="11"/>
  <c r="J201" i="11" s="1"/>
  <c r="AH153" i="10"/>
  <c r="BC36" i="9" s="1"/>
  <c r="AS143" i="9" s="1"/>
  <c r="AO81" i="11"/>
  <c r="BT20" i="9" s="1"/>
  <c r="AZ120" i="9" s="1"/>
  <c r="BT21" i="9"/>
  <c r="BM68" i="9"/>
  <c r="BN68" i="9" s="1"/>
  <c r="AH138" i="10"/>
  <c r="BC33" i="9" s="1"/>
  <c r="AS135" i="9" s="1"/>
  <c r="BC34" i="9"/>
  <c r="AF58" i="11"/>
  <c r="AF202" i="11" s="1"/>
  <c r="AF201" i="11" s="1"/>
  <c r="AG153" i="10"/>
  <c r="BB36" i="9" s="1"/>
  <c r="AJ4" i="10"/>
  <c r="AS86" i="9"/>
  <c r="AT86" i="9" s="1"/>
  <c r="AS87" i="9"/>
  <c r="AT87" i="9" s="1"/>
  <c r="AM98" i="9"/>
  <c r="AX26" i="9" s="1"/>
  <c r="AX126" i="9" s="1"/>
  <c r="AO200" i="9"/>
  <c r="AN138" i="9"/>
  <c r="AY33" i="9" s="1"/>
  <c r="AY134" i="9" s="1"/>
  <c r="AY34" i="9"/>
  <c r="AG81" i="9"/>
  <c r="AR20" i="9" s="1"/>
  <c r="AR21" i="9"/>
  <c r="AR70" i="9" s="1"/>
  <c r="AS70" i="9" s="1"/>
  <c r="AT70" i="9" s="1"/>
  <c r="AO4" i="9"/>
  <c r="AL84" i="5"/>
  <c r="AL83" i="5"/>
  <c r="AU60" i="5"/>
  <c r="AE36" i="5"/>
  <c r="AE142" i="5" s="1"/>
  <c r="AE158" i="5" s="1"/>
  <c r="L200" i="5"/>
  <c r="AR69" i="5"/>
  <c r="AS69" i="5" s="1"/>
  <c r="AT69" i="5" s="1"/>
  <c r="X120" i="5"/>
  <c r="X180" i="5" s="1"/>
  <c r="Y180" i="5" s="1"/>
  <c r="Z180" i="5" s="1"/>
  <c r="AA180" i="5" s="1"/>
  <c r="M201" i="2"/>
  <c r="AP49" i="1"/>
  <c r="AF151" i="1" s="1"/>
  <c r="L202" i="5"/>
  <c r="AK62" i="1"/>
  <c r="L202" i="4"/>
  <c r="BI4" i="1"/>
  <c r="AE105" i="1" s="1"/>
  <c r="L200" i="1"/>
  <c r="AK56" i="1"/>
  <c r="AU63" i="1"/>
  <c r="F202" i="5"/>
  <c r="Y4" i="5"/>
  <c r="Y102" i="5" s="1"/>
  <c r="Y158" i="5" s="1"/>
  <c r="T200" i="4"/>
  <c r="T201" i="4" s="1"/>
  <c r="AL58" i="1"/>
  <c r="AV68" i="1"/>
  <c r="AV57" i="1"/>
  <c r="AV59" i="1"/>
  <c r="BG107" i="18"/>
  <c r="CM107" i="18"/>
  <c r="CF187" i="18"/>
  <c r="CC73" i="18"/>
  <c r="DI73" i="18"/>
  <c r="CX89" i="18"/>
  <c r="BR89" i="18"/>
  <c r="BG19" i="18"/>
  <c r="CM19" i="18"/>
  <c r="CX58" i="18"/>
  <c r="BR58" i="18"/>
  <c r="DI76" i="18"/>
  <c r="CC76" i="18"/>
  <c r="J204" i="21"/>
  <c r="CX55" i="18"/>
  <c r="BQ54" i="18"/>
  <c r="BR55" i="18"/>
  <c r="AU72" i="17"/>
  <c r="M201" i="20"/>
  <c r="AP49" i="17"/>
  <c r="AF151" i="17" s="1"/>
  <c r="CX141" i="18"/>
  <c r="BR141" i="18"/>
  <c r="CC175" i="18"/>
  <c r="DI175" i="18"/>
  <c r="BG149" i="18"/>
  <c r="CM149" i="18"/>
  <c r="CX108" i="18"/>
  <c r="BR108" i="18"/>
  <c r="CN106" i="18"/>
  <c r="BH106" i="18"/>
  <c r="CM132" i="18"/>
  <c r="BG132" i="18"/>
  <c r="CC161" i="18"/>
  <c r="DI161" i="18"/>
  <c r="BR92" i="18"/>
  <c r="CX92" i="18"/>
  <c r="CM158" i="18"/>
  <c r="BG158" i="18"/>
  <c r="BS129" i="18"/>
  <c r="CY129" i="18"/>
  <c r="DI179" i="18"/>
  <c r="CC179" i="18"/>
  <c r="BG85" i="18"/>
  <c r="CM85" i="18"/>
  <c r="BR119" i="18"/>
  <c r="CX119" i="18"/>
  <c r="BR66" i="18"/>
  <c r="CX66" i="18"/>
  <c r="DJ104" i="18"/>
  <c r="CD104" i="18"/>
  <c r="BH179" i="18"/>
  <c r="CN179" i="18"/>
  <c r="CC53" i="18"/>
  <c r="DI53" i="18"/>
  <c r="BI101" i="18"/>
  <c r="CO101" i="18"/>
  <c r="BG67" i="18"/>
  <c r="CM67" i="18"/>
  <c r="CE100" i="18"/>
  <c r="DK100" i="18"/>
  <c r="BS107" i="18"/>
  <c r="CY107" i="18"/>
  <c r="DI52" i="18"/>
  <c r="CC52" i="18"/>
  <c r="CY100" i="18"/>
  <c r="BS100" i="18"/>
  <c r="CX109" i="18"/>
  <c r="BR109" i="18"/>
  <c r="CM59" i="18"/>
  <c r="BG59" i="18"/>
  <c r="BR131" i="18"/>
  <c r="CX131" i="18"/>
  <c r="CE56" i="18"/>
  <c r="CN88" i="18"/>
  <c r="BH88" i="18"/>
  <c r="CX88" i="18"/>
  <c r="BR88" i="18"/>
  <c r="DA52" i="18"/>
  <c r="BU52" i="18"/>
  <c r="CM95" i="18"/>
  <c r="BG95" i="18"/>
  <c r="BR4" i="18"/>
  <c r="BQ3" i="18"/>
  <c r="CC44" i="18"/>
  <c r="CN50" i="18"/>
  <c r="BH50" i="18"/>
  <c r="CD17" i="18"/>
  <c r="BG52" i="18"/>
  <c r="CM52" i="18"/>
  <c r="CX53" i="18"/>
  <c r="BR53" i="18"/>
  <c r="CL10" i="18"/>
  <c r="CL3" i="18" s="1"/>
  <c r="BF10" i="18"/>
  <c r="CD48" i="18"/>
  <c r="DJ48" i="18"/>
  <c r="BH43" i="18"/>
  <c r="CN43" i="18"/>
  <c r="CC124" i="18"/>
  <c r="DI124" i="18"/>
  <c r="DI31" i="18"/>
  <c r="CC31" i="18"/>
  <c r="CM7" i="18"/>
  <c r="BG7" i="18"/>
  <c r="AV69" i="18"/>
  <c r="CX69" i="18"/>
  <c r="M201" i="22"/>
  <c r="BJ49" i="17"/>
  <c r="AF153" i="17" s="1"/>
  <c r="X143" i="17"/>
  <c r="X203" i="17" s="1"/>
  <c r="Y203" i="17" s="1"/>
  <c r="Z203" i="17" s="1"/>
  <c r="AA203" i="17" s="1"/>
  <c r="AH85" i="17"/>
  <c r="AI85" i="17" s="1"/>
  <c r="AJ85" i="17" s="1"/>
  <c r="M204" i="20"/>
  <c r="BE139" i="18"/>
  <c r="BF140" i="18"/>
  <c r="CM174" i="18"/>
  <c r="BG174" i="18"/>
  <c r="BG109" i="18"/>
  <c r="CM109" i="18"/>
  <c r="BR161" i="18"/>
  <c r="CX161" i="18"/>
  <c r="CC143" i="18"/>
  <c r="DI143" i="18"/>
  <c r="CX154" i="18"/>
  <c r="BR154" i="18"/>
  <c r="BT156" i="18"/>
  <c r="CZ156" i="18"/>
  <c r="CC101" i="18"/>
  <c r="DI101" i="18"/>
  <c r="CC186" i="18"/>
  <c r="DI186" i="18"/>
  <c r="CN136" i="18"/>
  <c r="CC159" i="18"/>
  <c r="DI159" i="18"/>
  <c r="DI128" i="18"/>
  <c r="CC153" i="18"/>
  <c r="DI153" i="18"/>
  <c r="DI110" i="18"/>
  <c r="CC110" i="18"/>
  <c r="CM102" i="18"/>
  <c r="CY72" i="18"/>
  <c r="BS72" i="18"/>
  <c r="CC108" i="18"/>
  <c r="DI108" i="18"/>
  <c r="CY63" i="18"/>
  <c r="CZ101" i="18"/>
  <c r="BT101" i="18"/>
  <c r="DJ51" i="18"/>
  <c r="CD51" i="18"/>
  <c r="BG119" i="18"/>
  <c r="CM119" i="18"/>
  <c r="BR83" i="18"/>
  <c r="CX83" i="18"/>
  <c r="CX87" i="18"/>
  <c r="BR87" i="18"/>
  <c r="CM45" i="18"/>
  <c r="BG45" i="18"/>
  <c r="CX46" i="18"/>
  <c r="BR46" i="18"/>
  <c r="CY61" i="18"/>
  <c r="CX14" i="18"/>
  <c r="BR14" i="18"/>
  <c r="CM50" i="18"/>
  <c r="BH44" i="18"/>
  <c r="BS29" i="18"/>
  <c r="CY29" i="18"/>
  <c r="AT151" i="18"/>
  <c r="DH152" i="18"/>
  <c r="DH151" i="18" s="1"/>
  <c r="CL152" i="18"/>
  <c r="CL151" i="18" s="1"/>
  <c r="AU152" i="18"/>
  <c r="CE27" i="18"/>
  <c r="DK27" i="18"/>
  <c r="CY10" i="18"/>
  <c r="BS10" i="18"/>
  <c r="CM94" i="18"/>
  <c r="BG94" i="18"/>
  <c r="BE3" i="18"/>
  <c r="BE189" i="18" s="1"/>
  <c r="G200" i="17"/>
  <c r="AB173" i="17"/>
  <c r="AC173" i="17" s="1"/>
  <c r="AD173" i="17" s="1"/>
  <c r="AW12" i="18"/>
  <c r="AX12" i="18" s="1"/>
  <c r="AY12" i="18" s="1"/>
  <c r="AZ12" i="18" s="1"/>
  <c r="BA12" i="18" s="1"/>
  <c r="BB12" i="18" s="1"/>
  <c r="AU75" i="17"/>
  <c r="BE64" i="17"/>
  <c r="B204" i="17"/>
  <c r="B202" i="17"/>
  <c r="B201" i="17" s="1"/>
  <c r="AV84" i="17"/>
  <c r="AV94" i="17"/>
  <c r="BF71" i="17"/>
  <c r="AL81" i="17"/>
  <c r="BF55" i="17"/>
  <c r="AL79" i="17"/>
  <c r="AL63" i="17"/>
  <c r="AG174" i="13"/>
  <c r="AN174" i="13" s="1"/>
  <c r="AL58" i="12"/>
  <c r="CA15" i="9" s="1"/>
  <c r="AW113" i="9" s="1"/>
  <c r="AO81" i="12"/>
  <c r="CD20" i="9" s="1"/>
  <c r="AZ121" i="9" s="1"/>
  <c r="CD21" i="9"/>
  <c r="AL57" i="17"/>
  <c r="AN138" i="11"/>
  <c r="BS33" i="9" s="1"/>
  <c r="AY136" i="9" s="1"/>
  <c r="BS34" i="9"/>
  <c r="AF178" i="13"/>
  <c r="AM178" i="13" s="1"/>
  <c r="BO65" i="9"/>
  <c r="AN98" i="10"/>
  <c r="BI26" i="9" s="1"/>
  <c r="AY127" i="9" s="1"/>
  <c r="AM98" i="10"/>
  <c r="BH26" i="9" s="1"/>
  <c r="AX127" i="9" s="1"/>
  <c r="AL98" i="10"/>
  <c r="BG26" i="9" s="1"/>
  <c r="AW127" i="9" s="1"/>
  <c r="BM56" i="9"/>
  <c r="BN56" i="9" s="1"/>
  <c r="BM60" i="9"/>
  <c r="BN60" i="9" s="1"/>
  <c r="V202" i="10"/>
  <c r="V201" i="10" s="1"/>
  <c r="AY58" i="9"/>
  <c r="AZ58" i="9" s="1"/>
  <c r="AR228" i="9" s="1"/>
  <c r="AX74" i="9"/>
  <c r="AY74" i="9" s="1"/>
  <c r="AZ74" i="9" s="1"/>
  <c r="AR244" i="9" s="1"/>
  <c r="X136" i="5"/>
  <c r="X196" i="5" s="1"/>
  <c r="Y196" i="5" s="1"/>
  <c r="Z196" i="5" s="1"/>
  <c r="AA196" i="5" s="1"/>
  <c r="AR82" i="5"/>
  <c r="AS82" i="5" s="1"/>
  <c r="AT82" i="5" s="1"/>
  <c r="BF60" i="9"/>
  <c r="BC85" i="5"/>
  <c r="BD85" i="5" s="1"/>
  <c r="BH49" i="5"/>
  <c r="AD153" i="5" s="1"/>
  <c r="K201" i="8"/>
  <c r="AU57" i="5"/>
  <c r="X126" i="5"/>
  <c r="X186" i="5" s="1"/>
  <c r="Y186" i="5" s="1"/>
  <c r="Z186" i="5" s="1"/>
  <c r="AA186" i="5" s="1"/>
  <c r="AB186" i="5" s="1"/>
  <c r="AC186" i="5" s="1"/>
  <c r="AD186" i="5" s="1"/>
  <c r="AE186" i="5" s="1"/>
  <c r="AF186" i="5" s="1"/>
  <c r="X75" i="5"/>
  <c r="Y75" i="5" s="1"/>
  <c r="Z75" i="5" s="1"/>
  <c r="AU70" i="5"/>
  <c r="BF68" i="5"/>
  <c r="AU65" i="5"/>
  <c r="AV76" i="5"/>
  <c r="BF56" i="5"/>
  <c r="AK69" i="1"/>
  <c r="AK74" i="1"/>
  <c r="BF57" i="5"/>
  <c r="AK95" i="1"/>
  <c r="AU64" i="1"/>
  <c r="AK93" i="1"/>
  <c r="BF91" i="5"/>
  <c r="AK64" i="1"/>
  <c r="N201" i="3"/>
  <c r="BE60" i="1"/>
  <c r="M202" i="7"/>
  <c r="D200" i="4"/>
  <c r="D201" i="4" s="1"/>
  <c r="AV54" i="1"/>
  <c r="BR163" i="18"/>
  <c r="CX163" i="18"/>
  <c r="BH152" i="18"/>
  <c r="BG75" i="18"/>
  <c r="CM75" i="18"/>
  <c r="CC70" i="18"/>
  <c r="DI70" i="18"/>
  <c r="CC57" i="18"/>
  <c r="DI57" i="18"/>
  <c r="CY51" i="18"/>
  <c r="BS51" i="18"/>
  <c r="DJ20" i="18"/>
  <c r="CD20" i="18"/>
  <c r="J202" i="17"/>
  <c r="J204" i="17"/>
  <c r="AC4" i="17"/>
  <c r="AC102" i="17" s="1"/>
  <c r="AC158" i="17" s="1"/>
  <c r="X127" i="17"/>
  <c r="X187" i="17" s="1"/>
  <c r="Y187" i="17" s="1"/>
  <c r="Z187" i="17" s="1"/>
  <c r="AA187" i="17" s="1"/>
  <c r="AH75" i="17"/>
  <c r="AI75" i="17" s="1"/>
  <c r="AJ75" i="17" s="1"/>
  <c r="BR12" i="18"/>
  <c r="CX12" i="18"/>
  <c r="I201" i="20"/>
  <c r="AL49" i="17"/>
  <c r="AB151" i="17" s="1"/>
  <c r="BR174" i="18"/>
  <c r="CX174" i="18"/>
  <c r="BI136" i="18"/>
  <c r="CO136" i="18"/>
  <c r="CN58" i="18"/>
  <c r="BH58" i="18"/>
  <c r="BH102" i="18"/>
  <c r="CN102" i="18"/>
  <c r="CD160" i="18"/>
  <c r="DJ160" i="18"/>
  <c r="CM79" i="18"/>
  <c r="BG79" i="18"/>
  <c r="CM51" i="18"/>
  <c r="BG51" i="18"/>
  <c r="CG99" i="18"/>
  <c r="CX38" i="18"/>
  <c r="BR38" i="18"/>
  <c r="CZ61" i="18"/>
  <c r="BT61" i="18"/>
  <c r="BS42" i="18"/>
  <c r="CY42" i="18"/>
  <c r="CM40" i="18"/>
  <c r="CC45" i="18"/>
  <c r="DI45" i="18"/>
  <c r="BH35" i="18"/>
  <c r="CN35" i="18"/>
  <c r="CC22" i="18"/>
  <c r="DI22" i="18"/>
  <c r="CD33" i="18"/>
  <c r="AV112" i="18"/>
  <c r="CX112" i="18"/>
  <c r="X69" i="17"/>
  <c r="Y69" i="17" s="1"/>
  <c r="Z69" i="17" s="1"/>
  <c r="AA69" i="17" s="1"/>
  <c r="AB69" i="17" s="1"/>
  <c r="AC69" i="17" s="1"/>
  <c r="AD69" i="17" s="1"/>
  <c r="AE69" i="17" s="1"/>
  <c r="AF69" i="17" s="1"/>
  <c r="X239" i="17" s="1"/>
  <c r="X291" i="17" s="1"/>
  <c r="X118" i="17"/>
  <c r="X178" i="17" s="1"/>
  <c r="Y178" i="17" s="1"/>
  <c r="Z178" i="17" s="1"/>
  <c r="AA178" i="17" s="1"/>
  <c r="AB178" i="17" s="1"/>
  <c r="AC178" i="17" s="1"/>
  <c r="AD178" i="17" s="1"/>
  <c r="AE178" i="17" s="1"/>
  <c r="AF178" i="17" s="1"/>
  <c r="G189" i="18"/>
  <c r="AB188" i="17"/>
  <c r="AC188" i="17" s="1"/>
  <c r="AD188" i="17" s="1"/>
  <c r="AU53" i="17"/>
  <c r="AU69" i="17"/>
  <c r="G202" i="17"/>
  <c r="G204" i="17"/>
  <c r="Z4" i="17"/>
  <c r="Z102" i="17" s="1"/>
  <c r="Z158" i="17" s="1"/>
  <c r="AV80" i="17"/>
  <c r="AL95" i="17"/>
  <c r="AL67" i="17"/>
  <c r="BF73" i="17"/>
  <c r="BY87" i="9"/>
  <c r="BW84" i="9"/>
  <c r="BX84" i="9" s="1"/>
  <c r="BW72" i="9"/>
  <c r="BX72" i="9" s="1"/>
  <c r="W202" i="12"/>
  <c r="W201" i="12" s="1"/>
  <c r="AH191" i="13"/>
  <c r="AO191" i="13" s="1"/>
  <c r="BY93" i="9"/>
  <c r="R202" i="12"/>
  <c r="R201" i="12" s="1"/>
  <c r="AL68" i="17"/>
  <c r="AG153" i="12"/>
  <c r="BV36" i="9" s="1"/>
  <c r="BM90" i="9"/>
  <c r="BN90" i="9" s="1"/>
  <c r="D202" i="11"/>
  <c r="D201" i="11" s="1"/>
  <c r="AL153" i="10"/>
  <c r="BG36" i="9" s="1"/>
  <c r="AW143" i="9" s="1"/>
  <c r="BM63" i="9"/>
  <c r="BN63" i="9" s="1"/>
  <c r="AO138" i="11"/>
  <c r="BT33" i="9" s="1"/>
  <c r="AZ136" i="9" s="1"/>
  <c r="BT34" i="9"/>
  <c r="V202" i="11"/>
  <c r="V201" i="11" s="1"/>
  <c r="AI138" i="10"/>
  <c r="BD33" i="9" s="1"/>
  <c r="AT135" i="9" s="1"/>
  <c r="BD34" i="9"/>
  <c r="AI153" i="10"/>
  <c r="BD36" i="9" s="1"/>
  <c r="AT143" i="9" s="1"/>
  <c r="AJ153" i="10"/>
  <c r="BE36" i="9" s="1"/>
  <c r="AU143" i="9" s="1"/>
  <c r="BE92" i="9"/>
  <c r="BN57" i="9"/>
  <c r="AU94" i="9"/>
  <c r="AG58" i="10"/>
  <c r="BB15" i="9" s="1"/>
  <c r="W202" i="10"/>
  <c r="W201" i="10" s="1"/>
  <c r="AD200" i="10"/>
  <c r="AH98" i="9"/>
  <c r="AS26" i="9" s="1"/>
  <c r="AS126" i="9" s="1"/>
  <c r="AK58" i="10"/>
  <c r="BF15" i="9" s="1"/>
  <c r="AV111" i="9" s="1"/>
  <c r="AG98" i="9"/>
  <c r="AR26" i="9" s="1"/>
  <c r="BC72" i="9"/>
  <c r="BD72" i="9" s="1"/>
  <c r="AO58" i="10"/>
  <c r="BJ15" i="9" s="1"/>
  <c r="AZ111" i="9" s="1"/>
  <c r="AN153" i="9"/>
  <c r="AY36" i="9" s="1"/>
  <c r="AY142" i="9" s="1"/>
  <c r="AS77" i="9"/>
  <c r="AT77" i="9" s="1"/>
  <c r="AN58" i="9"/>
  <c r="AY15" i="9" s="1"/>
  <c r="AY110" i="9" s="1"/>
  <c r="J202" i="9"/>
  <c r="J201" i="9" s="1"/>
  <c r="AF98" i="9"/>
  <c r="AM58" i="9"/>
  <c r="AX15" i="9" s="1"/>
  <c r="AX110" i="9" s="1"/>
  <c r="AL4" i="9"/>
  <c r="AB197" i="5"/>
  <c r="AC197" i="5" s="1"/>
  <c r="AD197" i="5" s="1"/>
  <c r="AF4" i="9"/>
  <c r="BE69" i="5"/>
  <c r="AU86" i="5"/>
  <c r="BE83" i="5"/>
  <c r="BF76" i="5"/>
  <c r="BF63" i="5"/>
  <c r="AL74" i="5"/>
  <c r="B202" i="5"/>
  <c r="B201" i="5" s="1"/>
  <c r="Y179" i="1"/>
  <c r="Z179" i="1" s="1"/>
  <c r="AA179" i="1" s="1"/>
  <c r="AX4" i="1"/>
  <c r="AD104" i="1" s="1"/>
  <c r="K202" i="3"/>
  <c r="AU71" i="1"/>
  <c r="AV87" i="1"/>
  <c r="H202" i="7"/>
  <c r="BE61" i="1"/>
  <c r="I201" i="4"/>
  <c r="BF49" i="1"/>
  <c r="AB153" i="1" s="1"/>
  <c r="AK88" i="1"/>
  <c r="AK86" i="1"/>
  <c r="BF54" i="1"/>
  <c r="BF58" i="1"/>
  <c r="BF94" i="1"/>
  <c r="F202" i="1"/>
  <c r="AV61" i="1"/>
  <c r="CW78" i="18"/>
  <c r="CW77" i="18" s="1"/>
  <c r="BP77" i="18"/>
  <c r="BP189" i="18" s="1"/>
  <c r="BQ78" i="18"/>
  <c r="CC30" i="18"/>
  <c r="DI30" i="18"/>
  <c r="CY94" i="18"/>
  <c r="BF92" i="17"/>
  <c r="G201" i="21"/>
  <c r="AT49" i="17"/>
  <c r="Z152" i="17" s="1"/>
  <c r="CB151" i="18"/>
  <c r="BG186" i="18"/>
  <c r="CM186" i="18"/>
  <c r="CM148" i="18"/>
  <c r="BG148" i="18"/>
  <c r="CM99" i="18"/>
  <c r="BG99" i="18"/>
  <c r="AM200" i="12"/>
  <c r="AM98" i="12"/>
  <c r="CB26" i="9" s="1"/>
  <c r="AX129" i="9" s="1"/>
  <c r="E202" i="12"/>
  <c r="E201" i="12" s="1"/>
  <c r="AK98" i="12"/>
  <c r="BZ26" i="9" s="1"/>
  <c r="AV129" i="9" s="1"/>
  <c r="BY81" i="9"/>
  <c r="AL153" i="12"/>
  <c r="CA36" i="9" s="1"/>
  <c r="AW145" i="9" s="1"/>
  <c r="BF70" i="17"/>
  <c r="AH153" i="11"/>
  <c r="BM36" i="9" s="1"/>
  <c r="AS144" i="9" s="1"/>
  <c r="AF200" i="11"/>
  <c r="AK153" i="10"/>
  <c r="AK4" i="11"/>
  <c r="BE81" i="9"/>
  <c r="AN81" i="11"/>
  <c r="BS20" i="9" s="1"/>
  <c r="AY120" i="9" s="1"/>
  <c r="BS21" i="9"/>
  <c r="E202" i="10"/>
  <c r="E201" i="10" s="1"/>
  <c r="BD4" i="9"/>
  <c r="AT103" i="9" s="1"/>
  <c r="AE202" i="10"/>
  <c r="AE201" i="10" s="1"/>
  <c r="BE71" i="9"/>
  <c r="AO81" i="10"/>
  <c r="BJ20" i="9" s="1"/>
  <c r="AZ119" i="9" s="1"/>
  <c r="BJ21" i="9"/>
  <c r="BC66" i="9"/>
  <c r="BD66" i="9" s="1"/>
  <c r="AW88" i="9"/>
  <c r="AX88" i="9" s="1"/>
  <c r="AY88" i="9" s="1"/>
  <c r="AZ88" i="9" s="1"/>
  <c r="AR258" i="9" s="1"/>
  <c r="AE58" i="9"/>
  <c r="AE202" i="9" s="1"/>
  <c r="AE201" i="9" s="1"/>
  <c r="AA202" i="9"/>
  <c r="AA201" i="9" s="1"/>
  <c r="F200" i="8"/>
  <c r="AI81" i="9"/>
  <c r="AT20" i="9" s="1"/>
  <c r="AT118" i="9" s="1"/>
  <c r="AN81" i="9"/>
  <c r="AY20" i="9" s="1"/>
  <c r="AY118" i="9" s="1"/>
  <c r="AY21" i="9"/>
  <c r="AX5" i="9"/>
  <c r="AM4" i="9"/>
  <c r="AJ4" i="5"/>
  <c r="Z103" i="5" s="1"/>
  <c r="G202" i="6"/>
  <c r="BE87" i="5"/>
  <c r="AV67" i="5"/>
  <c r="BE70" i="5"/>
  <c r="J202" i="6"/>
  <c r="E202" i="4"/>
  <c r="BF54" i="5"/>
  <c r="AU66" i="1"/>
  <c r="AL54" i="5"/>
  <c r="AK63" i="1"/>
  <c r="AV49" i="1"/>
  <c r="AB152" i="1" s="1"/>
  <c r="I201" i="3"/>
  <c r="BF55" i="5"/>
  <c r="BE83" i="1"/>
  <c r="X118" i="1"/>
  <c r="X178" i="1" s="1"/>
  <c r="Y178" i="1" s="1"/>
  <c r="Z178" i="1" s="1"/>
  <c r="AA178" i="1" s="1"/>
  <c r="X69" i="1"/>
  <c r="Y69" i="1" s="1"/>
  <c r="Z69" i="1" s="1"/>
  <c r="AA69" i="1" s="1"/>
  <c r="AB69" i="1" s="1"/>
  <c r="AC69" i="1" s="1"/>
  <c r="AD69" i="1" s="1"/>
  <c r="AE69" i="1" s="1"/>
  <c r="AF69" i="1" s="1"/>
  <c r="X239" i="1" s="1"/>
  <c r="X291" i="1" s="1"/>
  <c r="BE90" i="1"/>
  <c r="AL59" i="1"/>
  <c r="AB158" i="1"/>
  <c r="BF73" i="5"/>
  <c r="AL78" i="5"/>
  <c r="AK87" i="1"/>
  <c r="BF89" i="5"/>
  <c r="BE86" i="1"/>
  <c r="AL71" i="5"/>
  <c r="AL57" i="1"/>
  <c r="AV74" i="1"/>
  <c r="X102" i="1"/>
  <c r="X162" i="1" s="1"/>
  <c r="X53" i="1"/>
  <c r="Y53" i="1" s="1"/>
  <c r="Z53" i="1" s="1"/>
  <c r="AA53" i="1" s="1"/>
  <c r="AB53" i="1" s="1"/>
  <c r="AV56" i="1"/>
  <c r="AB158" i="17"/>
  <c r="BS21" i="18"/>
  <c r="CY21" i="18"/>
  <c r="CB3" i="18"/>
  <c r="AU88" i="17"/>
  <c r="Y204" i="17"/>
  <c r="Z204" i="17" s="1"/>
  <c r="AA204" i="17" s="1"/>
  <c r="AL55" i="17"/>
  <c r="CC178" i="18"/>
  <c r="DI178" i="18"/>
  <c r="BT180" i="18"/>
  <c r="CZ180" i="18"/>
  <c r="DI83" i="18"/>
  <c r="CC83" i="18"/>
  <c r="BH100" i="18"/>
  <c r="CN100" i="18"/>
  <c r="CA189" i="18"/>
  <c r="H200" i="17"/>
  <c r="AV76" i="17"/>
  <c r="AG138" i="11"/>
  <c r="BL33" i="9" s="1"/>
  <c r="BL34" i="9"/>
  <c r="BL83" i="9" s="1"/>
  <c r="BM83" i="9" s="1"/>
  <c r="BN83" i="9" s="1"/>
  <c r="AO58" i="12"/>
  <c r="CD15" i="9" s="1"/>
  <c r="AZ113" i="9" s="1"/>
  <c r="AI4" i="12"/>
  <c r="I201" i="22"/>
  <c r="BF49" i="17"/>
  <c r="AB153" i="17" s="1"/>
  <c r="F200" i="21"/>
  <c r="J200" i="22"/>
  <c r="J201" i="22" s="1"/>
  <c r="CM188" i="18"/>
  <c r="BG188" i="18"/>
  <c r="BR168" i="18"/>
  <c r="CX168" i="18"/>
  <c r="CM185" i="18"/>
  <c r="BG185" i="18"/>
  <c r="CM161" i="18"/>
  <c r="BG161" i="18"/>
  <c r="CX187" i="18"/>
  <c r="BR187" i="18"/>
  <c r="CD152" i="18"/>
  <c r="CM124" i="18"/>
  <c r="DI131" i="18"/>
  <c r="CC131" i="18"/>
  <c r="BH176" i="18"/>
  <c r="CN176" i="18"/>
  <c r="DI136" i="18"/>
  <c r="BG167" i="18"/>
  <c r="CM167" i="18"/>
  <c r="DI123" i="18"/>
  <c r="CC123" i="18"/>
  <c r="BH187" i="18"/>
  <c r="CN187" i="18"/>
  <c r="CC183" i="18"/>
  <c r="DI183" i="18"/>
  <c r="BQ139" i="18"/>
  <c r="BR143" i="18"/>
  <c r="CX143" i="18"/>
  <c r="CC111" i="18"/>
  <c r="DI111" i="18"/>
  <c r="CM150" i="18"/>
  <c r="BG150" i="18"/>
  <c r="CX94" i="18"/>
  <c r="CW103" i="18"/>
  <c r="BQ103" i="18"/>
  <c r="BH61" i="18"/>
  <c r="CN61" i="18"/>
  <c r="CM49" i="18"/>
  <c r="BG49" i="18"/>
  <c r="CC97" i="18"/>
  <c r="DI97" i="18"/>
  <c r="BT80" i="18"/>
  <c r="CZ80" i="18"/>
  <c r="CM29" i="18"/>
  <c r="BG29" i="18"/>
  <c r="BG86" i="18"/>
  <c r="CM86" i="18"/>
  <c r="CX22" i="18"/>
  <c r="BR22" i="18"/>
  <c r="CF86" i="18"/>
  <c r="DL86" i="18"/>
  <c r="DI50" i="18"/>
  <c r="DH3" i="18"/>
  <c r="DI36" i="18"/>
  <c r="CC36" i="18"/>
  <c r="CM42" i="18"/>
  <c r="BG42" i="18"/>
  <c r="BT17" i="18"/>
  <c r="BR34" i="18"/>
  <c r="CX34" i="18"/>
  <c r="DJ41" i="18"/>
  <c r="CD41" i="18"/>
  <c r="DI21" i="18"/>
  <c r="CC21" i="18"/>
  <c r="CN32" i="18"/>
  <c r="BI48" i="18"/>
  <c r="CO48" i="18"/>
  <c r="BR41" i="18"/>
  <c r="CX41" i="18"/>
  <c r="BI24" i="18"/>
  <c r="CO24" i="18"/>
  <c r="BG104" i="18"/>
  <c r="CM104" i="18"/>
  <c r="CD19" i="18"/>
  <c r="BG27" i="18"/>
  <c r="CM27" i="18"/>
  <c r="BG60" i="18"/>
  <c r="CM60" i="18"/>
  <c r="B77" i="18"/>
  <c r="B189" i="18" s="1"/>
  <c r="AU44" i="18"/>
  <c r="DI44" i="18" s="1"/>
  <c r="Y179" i="17"/>
  <c r="Z179" i="17" s="1"/>
  <c r="AA179" i="17" s="1"/>
  <c r="AT3" i="18"/>
  <c r="AU4" i="18"/>
  <c r="CM4" i="18" s="1"/>
  <c r="AK93" i="17"/>
  <c r="AV19" i="18"/>
  <c r="AW19" i="18" s="1"/>
  <c r="AX19" i="18" s="1"/>
  <c r="AY19" i="18" s="1"/>
  <c r="AZ19" i="18" s="1"/>
  <c r="BA19" i="18" s="1"/>
  <c r="BB19" i="18" s="1"/>
  <c r="DI19" i="18"/>
  <c r="AU73" i="17"/>
  <c r="BF72" i="17"/>
  <c r="BF91" i="17"/>
  <c r="AL56" i="17"/>
  <c r="AV96" i="17"/>
  <c r="BY78" i="9"/>
  <c r="BX73" i="9"/>
  <c r="AO4" i="12"/>
  <c r="AV57" i="17"/>
  <c r="BW61" i="9"/>
  <c r="BX61" i="9" s="1"/>
  <c r="U202" i="12"/>
  <c r="U201" i="12" s="1"/>
  <c r="AF191" i="13"/>
  <c r="AM191" i="13" s="1"/>
  <c r="AI81" i="11"/>
  <c r="BN20" i="9" s="1"/>
  <c r="AT120" i="9" s="1"/>
  <c r="BN21" i="9"/>
  <c r="BM76" i="9"/>
  <c r="BN76" i="9" s="1"/>
  <c r="AF195" i="13"/>
  <c r="AM195" i="13" s="1"/>
  <c r="AN153" i="12"/>
  <c r="CC36" i="9" s="1"/>
  <c r="AY145" i="9" s="1"/>
  <c r="AL138" i="11"/>
  <c r="BQ33" i="9" s="1"/>
  <c r="AW136" i="9" s="1"/>
  <c r="BQ34" i="9"/>
  <c r="AK153" i="12"/>
  <c r="BZ36" i="9" s="1"/>
  <c r="AV145" i="9" s="1"/>
  <c r="AK98" i="10"/>
  <c r="BF26" i="9" s="1"/>
  <c r="AV127" i="9" s="1"/>
  <c r="AI98" i="10"/>
  <c r="BD26" i="9" s="1"/>
  <c r="AT127" i="9" s="1"/>
  <c r="AK138" i="11"/>
  <c r="BP33" i="9" s="1"/>
  <c r="AV136" i="9" s="1"/>
  <c r="BP34" i="9"/>
  <c r="AH98" i="10"/>
  <c r="BC26" i="9" s="1"/>
  <c r="AS127" i="9" s="1"/>
  <c r="P202" i="11"/>
  <c r="P201" i="11" s="1"/>
  <c r="AD98" i="10"/>
  <c r="M202" i="11"/>
  <c r="M201" i="11" s="1"/>
  <c r="AE200" i="11"/>
  <c r="U202" i="10"/>
  <c r="U201" i="10" s="1"/>
  <c r="AS96" i="9"/>
  <c r="AT96" i="9" s="1"/>
  <c r="P202" i="10"/>
  <c r="P201" i="10" s="1"/>
  <c r="BC74" i="9"/>
  <c r="BD74" i="9" s="1"/>
  <c r="AV71" i="9"/>
  <c r="AW71" i="9" s="1"/>
  <c r="AX71" i="9" s="1"/>
  <c r="AY71" i="9" s="1"/>
  <c r="AZ71" i="9" s="1"/>
  <c r="AR241" i="9" s="1"/>
  <c r="AH58" i="9"/>
  <c r="AS15" i="9" s="1"/>
  <c r="AS110" i="9" s="1"/>
  <c r="W202" i="9"/>
  <c r="W201" i="9" s="1"/>
  <c r="AJ58" i="9"/>
  <c r="AU15" i="9" s="1"/>
  <c r="AU110" i="9" s="1"/>
  <c r="Y202" i="9"/>
  <c r="Y201" i="9" s="1"/>
  <c r="I202" i="6"/>
  <c r="AL4" i="5"/>
  <c r="AB103" i="5" s="1"/>
  <c r="AK56" i="5"/>
  <c r="K202" i="9"/>
  <c r="K201" i="9" s="1"/>
  <c r="K202" i="6"/>
  <c r="AN4" i="5"/>
  <c r="AD103" i="5" s="1"/>
  <c r="AV81" i="5"/>
  <c r="BE71" i="5"/>
  <c r="AL76" i="5"/>
  <c r="K202" i="7"/>
  <c r="AX4" i="5"/>
  <c r="AD104" i="5" s="1"/>
  <c r="BF93" i="5"/>
  <c r="M200" i="5"/>
  <c r="AL70" i="5"/>
  <c r="AL63" i="5"/>
  <c r="X113" i="1"/>
  <c r="X173" i="1" s="1"/>
  <c r="Y173" i="1" s="1"/>
  <c r="Z173" i="1" s="1"/>
  <c r="AA173" i="1" s="1"/>
  <c r="BB64" i="1"/>
  <c r="BC64" i="1" s="1"/>
  <c r="BD64" i="1" s="1"/>
  <c r="H201" i="2"/>
  <c r="AK49" i="1"/>
  <c r="AA151" i="1" s="1"/>
  <c r="BE63" i="1"/>
  <c r="AW72" i="1"/>
  <c r="AU60" i="1"/>
  <c r="AO49" i="1"/>
  <c r="AE151" i="1" s="1"/>
  <c r="L201" i="2"/>
  <c r="AL87" i="5"/>
  <c r="K202" i="5"/>
  <c r="AD4" i="5"/>
  <c r="AD102" i="5" s="1"/>
  <c r="AD158" i="5" s="1"/>
  <c r="M202" i="5"/>
  <c r="AL94" i="5"/>
  <c r="AL90" i="1"/>
  <c r="BE89" i="1"/>
  <c r="AL71" i="1"/>
  <c r="AU96" i="1"/>
  <c r="AA158" i="1"/>
  <c r="O202" i="3"/>
  <c r="O201" i="3" s="1"/>
  <c r="BE74" i="1"/>
  <c r="M202" i="1"/>
  <c r="L202" i="1"/>
  <c r="Y189" i="1"/>
  <c r="Z189" i="1" s="1"/>
  <c r="AA189" i="1" s="1"/>
  <c r="AL89" i="1"/>
  <c r="E202" i="1"/>
  <c r="AC53" i="1" l="1"/>
  <c r="AD53" i="1" s="1"/>
  <c r="AE53" i="1" s="1"/>
  <c r="AF53" i="1" s="1"/>
  <c r="X223" i="1" s="1"/>
  <c r="X288" i="17"/>
  <c r="X305" i="17"/>
  <c r="BC53" i="17"/>
  <c r="BD53" i="17" s="1"/>
  <c r="CL91" i="18"/>
  <c r="AA66" i="17"/>
  <c r="CL189" i="18"/>
  <c r="X290" i="17"/>
  <c r="BF80" i="5"/>
  <c r="AA165" i="5"/>
  <c r="AB165" i="5" s="1"/>
  <c r="AC165" i="5" s="1"/>
  <c r="AD165" i="5" s="1"/>
  <c r="AB165" i="1"/>
  <c r="AC165" i="1" s="1"/>
  <c r="AD165" i="1" s="1"/>
  <c r="G201" i="17"/>
  <c r="Z49" i="17"/>
  <c r="Z150" i="17" s="1"/>
  <c r="CE51" i="18"/>
  <c r="DK51" i="18"/>
  <c r="AV60" i="5"/>
  <c r="AR118" i="9"/>
  <c r="AR178" i="9" s="1"/>
  <c r="AS178" i="9" s="1"/>
  <c r="AT178" i="9" s="1"/>
  <c r="AU178" i="9" s="1"/>
  <c r="AR69" i="9"/>
  <c r="AS69" i="9" s="1"/>
  <c r="AT69" i="9" s="1"/>
  <c r="AM84" i="17"/>
  <c r="BG95" i="5"/>
  <c r="AE172" i="1"/>
  <c r="AF172" i="1" s="1"/>
  <c r="AY49" i="5"/>
  <c r="AE152" i="5" s="1"/>
  <c r="L201" i="7"/>
  <c r="AU73" i="9"/>
  <c r="BG79" i="17"/>
  <c r="CE42" i="18"/>
  <c r="DK42" i="18"/>
  <c r="CF35" i="18"/>
  <c r="DL35" i="18"/>
  <c r="DJ155" i="18"/>
  <c r="CD155" i="18"/>
  <c r="BF75" i="17"/>
  <c r="BZ66" i="9"/>
  <c r="BG76" i="17"/>
  <c r="BT105" i="18"/>
  <c r="CZ105" i="18"/>
  <c r="AW93" i="1"/>
  <c r="AV79" i="17"/>
  <c r="CN26" i="18"/>
  <c r="BH26" i="18"/>
  <c r="CY16" i="18"/>
  <c r="BS16" i="18"/>
  <c r="CD164" i="18"/>
  <c r="DJ164" i="18"/>
  <c r="DK144" i="18"/>
  <c r="CE144" i="18"/>
  <c r="CD135" i="18"/>
  <c r="DJ135" i="18"/>
  <c r="BJ128" i="18"/>
  <c r="CP128" i="18"/>
  <c r="CM55" i="18"/>
  <c r="BG55" i="18"/>
  <c r="BF54" i="18"/>
  <c r="BJ112" i="18"/>
  <c r="BH97" i="1"/>
  <c r="BG67" i="5"/>
  <c r="E201" i="8"/>
  <c r="BB49" i="5"/>
  <c r="BK117" i="18"/>
  <c r="CQ117" i="18"/>
  <c r="CN93" i="18"/>
  <c r="BH93" i="18"/>
  <c r="BS44" i="18"/>
  <c r="AB172" i="5"/>
  <c r="AC172" i="5" s="1"/>
  <c r="AD172" i="5" s="1"/>
  <c r="AU79" i="9"/>
  <c r="BO67" i="9"/>
  <c r="AN202" i="12"/>
  <c r="CC4" i="9"/>
  <c r="AY105" i="9" s="1"/>
  <c r="CO5" i="18"/>
  <c r="BI5" i="18"/>
  <c r="AL82" i="1"/>
  <c r="AL65" i="5"/>
  <c r="AM97" i="5"/>
  <c r="BF87" i="17"/>
  <c r="BF95" i="17"/>
  <c r="CP62" i="18"/>
  <c r="BJ62" i="18"/>
  <c r="CN8" i="18"/>
  <c r="BH8" i="18"/>
  <c r="X158" i="1"/>
  <c r="Y53" i="5"/>
  <c r="Z53" i="5" s="1"/>
  <c r="AL70" i="17"/>
  <c r="DJ158" i="18"/>
  <c r="CD158" i="18"/>
  <c r="CN65" i="18"/>
  <c r="BH65" i="18"/>
  <c r="AW66" i="5"/>
  <c r="BF82" i="5"/>
  <c r="AI202" i="11"/>
  <c r="BN4" i="9"/>
  <c r="AT104" i="9" s="1"/>
  <c r="AL89" i="17"/>
  <c r="BT6" i="18"/>
  <c r="CZ6" i="18"/>
  <c r="CD6" i="18"/>
  <c r="DJ6" i="18"/>
  <c r="BV93" i="18"/>
  <c r="CY130" i="18"/>
  <c r="BS130" i="18"/>
  <c r="BH162" i="18"/>
  <c r="CN162" i="18"/>
  <c r="BE75" i="1"/>
  <c r="BP66" i="9"/>
  <c r="AF49" i="5"/>
  <c r="AF150" i="5" s="1"/>
  <c r="M201" i="5"/>
  <c r="CY187" i="18"/>
  <c r="BS187" i="18"/>
  <c r="AW67" i="5"/>
  <c r="BG73" i="17"/>
  <c r="BZ81" i="9"/>
  <c r="BO63" i="9"/>
  <c r="CD70" i="18"/>
  <c r="AV64" i="1"/>
  <c r="BP65" i="9"/>
  <c r="CD124" i="18"/>
  <c r="DJ124" i="18"/>
  <c r="CD44" i="18"/>
  <c r="BS131" i="18"/>
  <c r="CY131" i="18"/>
  <c r="CP101" i="18"/>
  <c r="BJ101" i="18"/>
  <c r="BT129" i="18"/>
  <c r="CZ129" i="18"/>
  <c r="BH19" i="18"/>
  <c r="CN19" i="18"/>
  <c r="AM58" i="1"/>
  <c r="AV63" i="1"/>
  <c r="AB180" i="5"/>
  <c r="AC180" i="5" s="1"/>
  <c r="AD180" i="5" s="1"/>
  <c r="AU86" i="9"/>
  <c r="BO96" i="9"/>
  <c r="AK202" i="10"/>
  <c r="BF4" i="9"/>
  <c r="AV103" i="9" s="1"/>
  <c r="AL202" i="11"/>
  <c r="BQ4" i="9"/>
  <c r="AW104" i="9" s="1"/>
  <c r="AM60" i="17"/>
  <c r="DJ63" i="18"/>
  <c r="CD63" i="18"/>
  <c r="BI89" i="18"/>
  <c r="CO89" i="18"/>
  <c r="AE196" i="1"/>
  <c r="AF196" i="1" s="1"/>
  <c r="CD39" i="18"/>
  <c r="DJ39" i="18"/>
  <c r="CY111" i="18"/>
  <c r="BS111" i="18"/>
  <c r="DK107" i="18"/>
  <c r="CE107" i="18"/>
  <c r="CN180" i="18"/>
  <c r="BH180" i="18"/>
  <c r="CZ115" i="18"/>
  <c r="BT115" i="18"/>
  <c r="DJ171" i="18"/>
  <c r="CD171" i="18"/>
  <c r="BT132" i="18"/>
  <c r="CZ132" i="18"/>
  <c r="CY178" i="18"/>
  <c r="BS178" i="18"/>
  <c r="AK69" i="17"/>
  <c r="BF85" i="17"/>
  <c r="CY149" i="18"/>
  <c r="BS149" i="18"/>
  <c r="AM92" i="17"/>
  <c r="CY11" i="18"/>
  <c r="BS11" i="18"/>
  <c r="CN81" i="18"/>
  <c r="BH81" i="18"/>
  <c r="AW56" i="5"/>
  <c r="CY167" i="18"/>
  <c r="BS167" i="18"/>
  <c r="BV25" i="18"/>
  <c r="CD148" i="18"/>
  <c r="DJ148" i="18"/>
  <c r="BS31" i="18"/>
  <c r="CY31" i="18"/>
  <c r="BJ87" i="18"/>
  <c r="CP87" i="18"/>
  <c r="BS39" i="18"/>
  <c r="CY39" i="18"/>
  <c r="AG202" i="10"/>
  <c r="BB4" i="9"/>
  <c r="CO155" i="18"/>
  <c r="BI155" i="18"/>
  <c r="AL90" i="17"/>
  <c r="AM97" i="17"/>
  <c r="CD96" i="18"/>
  <c r="DJ96" i="18"/>
  <c r="AB202" i="1"/>
  <c r="AC202" i="1" s="1"/>
  <c r="AD202" i="1" s="1"/>
  <c r="X218" i="5"/>
  <c r="Y162" i="5"/>
  <c r="AW72" i="5"/>
  <c r="BG59" i="17"/>
  <c r="AE171" i="17"/>
  <c r="AF171" i="17" s="1"/>
  <c r="AL72" i="5"/>
  <c r="BE61" i="9"/>
  <c r="CO80" i="18"/>
  <c r="BI80" i="18"/>
  <c r="BH21" i="18"/>
  <c r="CN21" i="18"/>
  <c r="BF57" i="1"/>
  <c r="AL93" i="5"/>
  <c r="BS13" i="18"/>
  <c r="CY13" i="18"/>
  <c r="AO200" i="10"/>
  <c r="AW93" i="18"/>
  <c r="CY93" i="18"/>
  <c r="AH202" i="9"/>
  <c r="BF89" i="9"/>
  <c r="BH186" i="18"/>
  <c r="CN186" i="18"/>
  <c r="BI35" i="18"/>
  <c r="CO35" i="18"/>
  <c r="CY14" i="18"/>
  <c r="BS14" i="18"/>
  <c r="DA101" i="18"/>
  <c r="BU101" i="18"/>
  <c r="CN59" i="18"/>
  <c r="BH59" i="18"/>
  <c r="CN158" i="18"/>
  <c r="BH158" i="18"/>
  <c r="CD175" i="18"/>
  <c r="DJ175" i="18"/>
  <c r="CY89" i="18"/>
  <c r="BS89" i="18"/>
  <c r="AU69" i="5"/>
  <c r="AJ202" i="10"/>
  <c r="BE4" i="9"/>
  <c r="AU103" i="9" s="1"/>
  <c r="AB196" i="17"/>
  <c r="AC196" i="17" s="1"/>
  <c r="AD196" i="17" s="1"/>
  <c r="AW84" i="1"/>
  <c r="BG81" i="5"/>
  <c r="BO58" i="9"/>
  <c r="K201" i="1"/>
  <c r="AD49" i="1"/>
  <c r="AD150" i="1" s="1"/>
  <c r="AI200" i="10"/>
  <c r="AB189" i="17"/>
  <c r="AC189" i="17" s="1"/>
  <c r="AD189" i="17" s="1"/>
  <c r="BS158" i="18"/>
  <c r="CY158" i="18"/>
  <c r="BS171" i="18"/>
  <c r="CY171" i="18"/>
  <c r="AE180" i="1"/>
  <c r="AF180" i="1" s="1"/>
  <c r="BG74" i="5"/>
  <c r="DJ82" i="18"/>
  <c r="CD82" i="18"/>
  <c r="AL77" i="17"/>
  <c r="BH125" i="18"/>
  <c r="CN125" i="18"/>
  <c r="CY125" i="18"/>
  <c r="BS125" i="18"/>
  <c r="BT148" i="18"/>
  <c r="CZ148" i="18"/>
  <c r="DJ126" i="18"/>
  <c r="CD126" i="18"/>
  <c r="CY97" i="18"/>
  <c r="BS97" i="18"/>
  <c r="AU140" i="18"/>
  <c r="CM140" i="18" s="1"/>
  <c r="CM139" i="18" s="1"/>
  <c r="AT139" i="18"/>
  <c r="AT189" i="18" s="1"/>
  <c r="CW140" i="18"/>
  <c r="CW139" i="18" s="1"/>
  <c r="BU70" i="18"/>
  <c r="BO73" i="9"/>
  <c r="AW56" i="18"/>
  <c r="DJ56" i="18"/>
  <c r="CY40" i="18"/>
  <c r="BS40" i="18"/>
  <c r="J201" i="4"/>
  <c r="BG49" i="1"/>
  <c r="AC153" i="1" s="1"/>
  <c r="BF67" i="1"/>
  <c r="AL67" i="5"/>
  <c r="AO202" i="11"/>
  <c r="BT4" i="9"/>
  <c r="AZ104" i="9" s="1"/>
  <c r="CD24" i="18"/>
  <c r="DJ24" i="18"/>
  <c r="DJ134" i="18"/>
  <c r="CD134" i="18"/>
  <c r="BS110" i="18"/>
  <c r="CY110" i="18"/>
  <c r="CD145" i="18"/>
  <c r="DJ145" i="18"/>
  <c r="AM54" i="1"/>
  <c r="AM80" i="5"/>
  <c r="AH200" i="9"/>
  <c r="AL59" i="17"/>
  <c r="DJ147" i="18"/>
  <c r="CD147" i="18"/>
  <c r="AW71" i="5"/>
  <c r="J201" i="2"/>
  <c r="AM49" i="1"/>
  <c r="AC151" i="1" s="1"/>
  <c r="AJ202" i="11"/>
  <c r="BO4" i="9"/>
  <c r="AU104" i="9" s="1"/>
  <c r="BH25" i="18"/>
  <c r="CN25" i="18"/>
  <c r="BS26" i="18"/>
  <c r="CY26" i="18"/>
  <c r="CD130" i="18"/>
  <c r="DJ130" i="18"/>
  <c r="BH170" i="18"/>
  <c r="CN170" i="18"/>
  <c r="BG84" i="5"/>
  <c r="AL202" i="12"/>
  <c r="CA4" i="9"/>
  <c r="AW105" i="9" s="1"/>
  <c r="BG66" i="17"/>
  <c r="CF13" i="18"/>
  <c r="DL13" i="18"/>
  <c r="AB197" i="17"/>
  <c r="AC197" i="17" s="1"/>
  <c r="AD197" i="17" s="1"/>
  <c r="BP92" i="9"/>
  <c r="BF67" i="9"/>
  <c r="AJ202" i="9"/>
  <c r="CN174" i="18"/>
  <c r="BH174" i="18"/>
  <c r="AL86" i="1"/>
  <c r="BI187" i="18"/>
  <c r="AR296" i="9"/>
  <c r="BH75" i="18"/>
  <c r="CN75" i="18"/>
  <c r="AL95" i="1"/>
  <c r="AM72" i="17"/>
  <c r="AL66" i="1"/>
  <c r="AN202" i="10"/>
  <c r="BI4" i="9"/>
  <c r="AY103" i="9" s="1"/>
  <c r="BE69" i="1"/>
  <c r="AM67" i="1"/>
  <c r="AM92" i="5"/>
  <c r="BG95" i="1"/>
  <c r="AR129" i="9"/>
  <c r="AR189" i="9" s="1"/>
  <c r="AS189" i="9" s="1"/>
  <c r="AT189" i="9" s="1"/>
  <c r="AU189" i="9" s="1"/>
  <c r="BV75" i="9"/>
  <c r="BW75" i="9" s="1"/>
  <c r="BX75" i="9" s="1"/>
  <c r="CE4" i="18"/>
  <c r="BT71" i="18"/>
  <c r="CZ71" i="18"/>
  <c r="CY135" i="18"/>
  <c r="BS135" i="18"/>
  <c r="DJ109" i="18"/>
  <c r="CD109" i="18"/>
  <c r="AL85" i="5"/>
  <c r="BE87" i="9"/>
  <c r="BI73" i="18"/>
  <c r="CO73" i="18"/>
  <c r="CN120" i="18"/>
  <c r="BH120" i="18"/>
  <c r="AL72" i="1"/>
  <c r="AV89" i="1"/>
  <c r="AW77" i="5"/>
  <c r="BT28" i="18"/>
  <c r="CZ28" i="18"/>
  <c r="BS153" i="18"/>
  <c r="CY153" i="18"/>
  <c r="CY173" i="18"/>
  <c r="BS173" i="18"/>
  <c r="BT74" i="18"/>
  <c r="CZ74" i="18"/>
  <c r="BI124" i="18"/>
  <c r="CO124" i="18"/>
  <c r="BI168" i="18"/>
  <c r="CO168" i="18"/>
  <c r="DJ182" i="18"/>
  <c r="CD182" i="18"/>
  <c r="DJ94" i="18"/>
  <c r="CD94" i="18"/>
  <c r="BT137" i="18"/>
  <c r="CZ137" i="18"/>
  <c r="E201" i="5"/>
  <c r="X49" i="5"/>
  <c r="X153" i="17"/>
  <c r="X213" i="17" s="1"/>
  <c r="BB98" i="17"/>
  <c r="BS150" i="18"/>
  <c r="CY150" i="18"/>
  <c r="BS106" i="18"/>
  <c r="CY106" i="18"/>
  <c r="AL75" i="5"/>
  <c r="BZ80" i="9"/>
  <c r="AW60" i="17"/>
  <c r="BT120" i="18"/>
  <c r="CZ120" i="18"/>
  <c r="BH68" i="18"/>
  <c r="CN68" i="18"/>
  <c r="CD177" i="18"/>
  <c r="DJ177" i="18"/>
  <c r="CD162" i="18"/>
  <c r="DJ162" i="18"/>
  <c r="AW91" i="1"/>
  <c r="BY63" i="9"/>
  <c r="AX81" i="17"/>
  <c r="CO20" i="18"/>
  <c r="BI20" i="18"/>
  <c r="CD11" i="18"/>
  <c r="DJ11" i="18"/>
  <c r="AL96" i="17"/>
  <c r="BS116" i="18"/>
  <c r="CY116" i="18"/>
  <c r="BG92" i="5"/>
  <c r="AW59" i="17"/>
  <c r="AW63" i="17"/>
  <c r="BS18" i="18"/>
  <c r="CY18" i="18"/>
  <c r="M201" i="17"/>
  <c r="AF49" i="17"/>
  <c r="AF150" i="17" s="1"/>
  <c r="DA63" i="18"/>
  <c r="BU63" i="18"/>
  <c r="Z104" i="5"/>
  <c r="Z164" i="5" s="1"/>
  <c r="AA164" i="5" s="1"/>
  <c r="AT53" i="5"/>
  <c r="BH9" i="18"/>
  <c r="CN9" i="18"/>
  <c r="BS166" i="18"/>
  <c r="CY166" i="18"/>
  <c r="DJ122" i="18"/>
  <c r="CD122" i="18"/>
  <c r="AM73" i="17"/>
  <c r="DJ119" i="18"/>
  <c r="CD119" i="18"/>
  <c r="BG56" i="1"/>
  <c r="AW55" i="5"/>
  <c r="AW89" i="5"/>
  <c r="DA164" i="18"/>
  <c r="BU164" i="18"/>
  <c r="AW74" i="17"/>
  <c r="BP94" i="9"/>
  <c r="BF65" i="9"/>
  <c r="AR308" i="9"/>
  <c r="BP91" i="9"/>
  <c r="AF49" i="1"/>
  <c r="AF150" i="1" s="1"/>
  <c r="M201" i="1"/>
  <c r="AB173" i="1"/>
  <c r="AC173" i="1" s="1"/>
  <c r="AD173" i="1" s="1"/>
  <c r="K201" i="7"/>
  <c r="AX49" i="5"/>
  <c r="AD152" i="5" s="1"/>
  <c r="AU96" i="9"/>
  <c r="BY61" i="9"/>
  <c r="AV44" i="18"/>
  <c r="DJ44" i="18" s="1"/>
  <c r="CM44" i="18"/>
  <c r="BI61" i="18"/>
  <c r="CO61" i="18"/>
  <c r="CN185" i="18"/>
  <c r="BH185" i="18"/>
  <c r="BI100" i="18"/>
  <c r="CO100" i="18"/>
  <c r="AW56" i="1"/>
  <c r="BF86" i="1"/>
  <c r="AM59" i="1"/>
  <c r="BG54" i="5"/>
  <c r="AL88" i="1"/>
  <c r="AF202" i="9"/>
  <c r="AF201" i="9" s="1"/>
  <c r="AY158" i="9"/>
  <c r="BE72" i="9"/>
  <c r="BY72" i="9"/>
  <c r="BI102" i="18"/>
  <c r="CO102" i="18"/>
  <c r="BG151" i="18"/>
  <c r="BF64" i="17"/>
  <c r="CX4" i="18"/>
  <c r="CY109" i="18"/>
  <c r="BS109" i="18"/>
  <c r="AL56" i="1"/>
  <c r="AM83" i="5"/>
  <c r="BY77" i="9"/>
  <c r="AB181" i="1"/>
  <c r="AC181" i="1" s="1"/>
  <c r="AD181" i="1" s="1"/>
  <c r="BF63" i="9"/>
  <c r="BZ54" i="9"/>
  <c r="AL78" i="17"/>
  <c r="AV76" i="1"/>
  <c r="BZ58" i="9"/>
  <c r="AM87" i="17"/>
  <c r="CN114" i="18"/>
  <c r="BH114" i="18"/>
  <c r="G201" i="1"/>
  <c r="Z49" i="1"/>
  <c r="Z150" i="1" s="1"/>
  <c r="AV80" i="1"/>
  <c r="AU61" i="9"/>
  <c r="BF97" i="9"/>
  <c r="CZ37" i="18"/>
  <c r="BT37" i="18"/>
  <c r="BS90" i="18"/>
  <c r="CY90" i="18"/>
  <c r="L201" i="8"/>
  <c r="BI49" i="5"/>
  <c r="AE153" i="5" s="1"/>
  <c r="BO77" i="9"/>
  <c r="BS36" i="18"/>
  <c r="CY36" i="18"/>
  <c r="DJ105" i="18"/>
  <c r="CD105" i="18"/>
  <c r="CY146" i="18"/>
  <c r="BS146" i="18"/>
  <c r="CN182" i="18"/>
  <c r="BH182" i="18"/>
  <c r="DJ166" i="18"/>
  <c r="CD166" i="18"/>
  <c r="BV33" i="18"/>
  <c r="AE195" i="1"/>
  <c r="AF195" i="1" s="1"/>
  <c r="AV55" i="1"/>
  <c r="BC49" i="1"/>
  <c r="Y153" i="1" s="1"/>
  <c r="F201" i="4"/>
  <c r="BF89" i="17"/>
  <c r="CE8" i="18"/>
  <c r="DK8" i="18"/>
  <c r="DJ98" i="18"/>
  <c r="CD98" i="18"/>
  <c r="BS124" i="18"/>
  <c r="CY124" i="18"/>
  <c r="BG94" i="5"/>
  <c r="AU57" i="9"/>
  <c r="BJ38" i="18"/>
  <c r="CP38" i="18"/>
  <c r="BV94" i="18"/>
  <c r="DB94" i="18"/>
  <c r="CY48" i="18"/>
  <c r="BS48" i="18"/>
  <c r="DK114" i="18"/>
  <c r="CE114" i="18"/>
  <c r="AL77" i="1"/>
  <c r="AW55" i="17"/>
  <c r="BJ22" i="18"/>
  <c r="CP22" i="18"/>
  <c r="DK128" i="18"/>
  <c r="CE128" i="18"/>
  <c r="BZ56" i="9"/>
  <c r="BT43" i="18"/>
  <c r="CO36" i="18"/>
  <c r="BI36" i="18"/>
  <c r="CN47" i="18"/>
  <c r="BH47" i="18"/>
  <c r="BG66" i="1"/>
  <c r="AT49" i="5"/>
  <c r="Z152" i="5" s="1"/>
  <c r="G201" i="7"/>
  <c r="BG63" i="17"/>
  <c r="X102" i="17"/>
  <c r="X162" i="17" s="1"/>
  <c r="X53" i="17"/>
  <c r="Y53" i="17" s="1"/>
  <c r="Z53" i="17" s="1"/>
  <c r="BH14" i="18"/>
  <c r="CN14" i="18"/>
  <c r="AW99" i="18"/>
  <c r="DJ99" i="18"/>
  <c r="F201" i="21"/>
  <c r="AS49" i="17"/>
  <c r="Y152" i="17" s="1"/>
  <c r="AJ200" i="9"/>
  <c r="AV70" i="1"/>
  <c r="BF79" i="9"/>
  <c r="AB187" i="17"/>
  <c r="AC187" i="17" s="1"/>
  <c r="AD187" i="17" s="1"/>
  <c r="DJ36" i="18"/>
  <c r="CD36" i="18"/>
  <c r="BG63" i="5"/>
  <c r="BY73" i="9"/>
  <c r="AR136" i="9"/>
  <c r="AR196" i="9" s="1"/>
  <c r="AS196" i="9" s="1"/>
  <c r="AT196" i="9" s="1"/>
  <c r="AU196" i="9" s="1"/>
  <c r="BL82" i="9"/>
  <c r="BM82" i="9" s="1"/>
  <c r="BN82" i="9" s="1"/>
  <c r="BF139" i="18"/>
  <c r="BG140" i="18"/>
  <c r="CD45" i="18"/>
  <c r="DJ45" i="18"/>
  <c r="BE85" i="5"/>
  <c r="BO56" i="9"/>
  <c r="BG55" i="17"/>
  <c r="CN94" i="18"/>
  <c r="BH94" i="18"/>
  <c r="CD186" i="18"/>
  <c r="DJ186" i="18"/>
  <c r="BI43" i="18"/>
  <c r="CY141" i="18"/>
  <c r="BS141" i="18"/>
  <c r="AM76" i="5"/>
  <c r="BE74" i="9"/>
  <c r="BJ48" i="18"/>
  <c r="CP48" i="18"/>
  <c r="CX103" i="18"/>
  <c r="CX91" i="18" s="1"/>
  <c r="BR103" i="18"/>
  <c r="CD83" i="18"/>
  <c r="DJ83" i="18"/>
  <c r="BF81" i="9"/>
  <c r="BF83" i="5"/>
  <c r="AR75" i="9"/>
  <c r="AS75" i="9" s="1"/>
  <c r="AT75" i="9" s="1"/>
  <c r="AR126" i="9"/>
  <c r="AR186" i="9" s="1"/>
  <c r="AS186" i="9" s="1"/>
  <c r="AT186" i="9" s="1"/>
  <c r="AU186" i="9" s="1"/>
  <c r="BZ93" i="9"/>
  <c r="AM95" i="17"/>
  <c r="CO58" i="18"/>
  <c r="BI58" i="18"/>
  <c r="AZ49" i="5"/>
  <c r="AF152" i="5" s="1"/>
  <c r="M201" i="7"/>
  <c r="AA75" i="5"/>
  <c r="AM81" i="17"/>
  <c r="CZ10" i="18"/>
  <c r="BT10" i="18"/>
  <c r="BS46" i="18"/>
  <c r="CY46" i="18"/>
  <c r="CD101" i="18"/>
  <c r="DJ101" i="18"/>
  <c r="CE48" i="18"/>
  <c r="DK48" i="18"/>
  <c r="BS4" i="18"/>
  <c r="BR3" i="18"/>
  <c r="CO179" i="18"/>
  <c r="BI179" i="18"/>
  <c r="BQ91" i="18"/>
  <c r="CD73" i="18"/>
  <c r="DJ73" i="18"/>
  <c r="BO68" i="9"/>
  <c r="BF86" i="17"/>
  <c r="AW81" i="1"/>
  <c r="I201" i="7"/>
  <c r="AV49" i="5"/>
  <c r="AB152" i="5" s="1"/>
  <c r="BG59" i="1"/>
  <c r="AL82" i="5"/>
  <c r="AL200" i="12"/>
  <c r="BY88" i="9"/>
  <c r="DI55" i="18"/>
  <c r="DI54" i="18" s="1"/>
  <c r="CB54" i="18"/>
  <c r="CC55" i="18"/>
  <c r="DK184" i="18"/>
  <c r="CE184" i="18"/>
  <c r="CW91" i="18"/>
  <c r="CY157" i="18"/>
  <c r="BS157" i="18"/>
  <c r="AW94" i="1"/>
  <c r="BZ71" i="9"/>
  <c r="CN113" i="18"/>
  <c r="BH113" i="18"/>
  <c r="Z163" i="5"/>
  <c r="AA163" i="5" s="1"/>
  <c r="AW92" i="5"/>
  <c r="AG202" i="11"/>
  <c r="BL4" i="9"/>
  <c r="AM88" i="17"/>
  <c r="CD92" i="18"/>
  <c r="CC91" i="18"/>
  <c r="CD69" i="18"/>
  <c r="DJ69" i="18"/>
  <c r="BT169" i="18"/>
  <c r="CZ169" i="18"/>
  <c r="DB188" i="18"/>
  <c r="BV188" i="18"/>
  <c r="CN129" i="18"/>
  <c r="BH129" i="18"/>
  <c r="CD132" i="18"/>
  <c r="DJ132" i="18"/>
  <c r="CN57" i="18"/>
  <c r="BH57" i="18"/>
  <c r="AW84" i="5"/>
  <c r="BG81" i="17"/>
  <c r="CN116" i="18"/>
  <c r="BH116" i="18"/>
  <c r="BS185" i="18"/>
  <c r="CY185" i="18"/>
  <c r="BE94" i="9"/>
  <c r="BO84" i="9"/>
  <c r="BF83" i="17"/>
  <c r="CN13" i="18"/>
  <c r="BH13" i="18"/>
  <c r="BS68" i="18"/>
  <c r="CY68" i="18"/>
  <c r="BH41" i="18"/>
  <c r="CN41" i="18"/>
  <c r="BI160" i="18"/>
  <c r="CO160" i="18"/>
  <c r="AV78" i="1"/>
  <c r="AW87" i="5"/>
  <c r="CO23" i="18"/>
  <c r="BI23" i="18"/>
  <c r="CF43" i="18"/>
  <c r="BS147" i="18"/>
  <c r="CY147" i="18"/>
  <c r="BH90" i="18"/>
  <c r="CN90" i="18"/>
  <c r="AW96" i="18"/>
  <c r="CN96" i="18"/>
  <c r="G201" i="4"/>
  <c r="BD49" i="1"/>
  <c r="Z153" i="1" s="1"/>
  <c r="AW95" i="5"/>
  <c r="AM86" i="5"/>
  <c r="AI202" i="9"/>
  <c r="BH76" i="18"/>
  <c r="CN76" i="18"/>
  <c r="BO71" i="9"/>
  <c r="E201" i="17"/>
  <c r="X49" i="17"/>
  <c r="AV87" i="17"/>
  <c r="CN74" i="18"/>
  <c r="BH74" i="18"/>
  <c r="BH183" i="18"/>
  <c r="CN183" i="18"/>
  <c r="K201" i="17"/>
  <c r="AD49" i="17"/>
  <c r="AD150" i="17" s="1"/>
  <c r="BG62" i="1"/>
  <c r="AS53" i="1"/>
  <c r="AT53" i="1" s="1"/>
  <c r="AK202" i="9"/>
  <c r="AV4" i="9"/>
  <c r="AV102" i="9" s="1"/>
  <c r="AV158" i="9" s="1"/>
  <c r="AX54" i="9"/>
  <c r="AY54" i="9" s="1"/>
  <c r="AZ54" i="9" s="1"/>
  <c r="AR224" i="9" s="1"/>
  <c r="BZ59" i="9"/>
  <c r="BP74" i="9"/>
  <c r="BF63" i="1"/>
  <c r="BG91" i="17"/>
  <c r="AL74" i="1"/>
  <c r="AB179" i="1"/>
  <c r="AC179" i="1" s="1"/>
  <c r="AD179" i="1" s="1"/>
  <c r="AL69" i="1"/>
  <c r="L201" i="1"/>
  <c r="AE49" i="1"/>
  <c r="AE150" i="1" s="1"/>
  <c r="BE64" i="1"/>
  <c r="BG72" i="17"/>
  <c r="F201" i="1"/>
  <c r="Y49" i="1"/>
  <c r="Y150" i="1" s="1"/>
  <c r="CD53" i="18"/>
  <c r="DJ53" i="18"/>
  <c r="BF89" i="1"/>
  <c r="I201" i="6"/>
  <c r="AL49" i="5"/>
  <c r="AB151" i="5" s="1"/>
  <c r="BZ78" i="9"/>
  <c r="CG86" i="18"/>
  <c r="DM86" i="18"/>
  <c r="BH167" i="18"/>
  <c r="CN167" i="18"/>
  <c r="BG89" i="5"/>
  <c r="BB49" i="1"/>
  <c r="E201" i="4"/>
  <c r="BF87" i="5"/>
  <c r="BG94" i="1"/>
  <c r="AL202" i="9"/>
  <c r="AW4" i="9"/>
  <c r="AW102" i="9" s="1"/>
  <c r="AW158" i="9" s="1"/>
  <c r="AV69" i="17"/>
  <c r="BT42" i="18"/>
  <c r="CZ42" i="18"/>
  <c r="BI152" i="18"/>
  <c r="BF60" i="1"/>
  <c r="BG56" i="5"/>
  <c r="BG60" i="9"/>
  <c r="CD108" i="18"/>
  <c r="DJ108" i="18"/>
  <c r="AK85" i="17"/>
  <c r="BG10" i="18"/>
  <c r="CM10" i="18"/>
  <c r="BH95" i="18"/>
  <c r="CN95" i="18"/>
  <c r="CZ100" i="18"/>
  <c r="BT100" i="18"/>
  <c r="DK104" i="18"/>
  <c r="CE104" i="18"/>
  <c r="BR91" i="18"/>
  <c r="BS92" i="18"/>
  <c r="CG187" i="18"/>
  <c r="BY94" i="9"/>
  <c r="AB205" i="17"/>
  <c r="AC205" i="17" s="1"/>
  <c r="AD205" i="17" s="1"/>
  <c r="I201" i="1"/>
  <c r="AB49" i="1"/>
  <c r="AB150" i="1" s="1"/>
  <c r="AW49" i="1"/>
  <c r="AC152" i="1" s="1"/>
  <c r="J201" i="3"/>
  <c r="AY90" i="5"/>
  <c r="AM89" i="5"/>
  <c r="BE93" i="9"/>
  <c r="BF73" i="1"/>
  <c r="AW80" i="5"/>
  <c r="AW61" i="5"/>
  <c r="CD146" i="18"/>
  <c r="DJ146" i="18"/>
  <c r="AV69" i="1"/>
  <c r="AW68" i="17"/>
  <c r="DK28" i="18"/>
  <c r="CE28" i="18"/>
  <c r="BU126" i="18"/>
  <c r="DA126" i="18"/>
  <c r="BG70" i="1"/>
  <c r="AX74" i="5"/>
  <c r="AM65" i="17"/>
  <c r="BU7" i="18"/>
  <c r="CE141" i="18"/>
  <c r="DK141" i="18"/>
  <c r="AL70" i="1"/>
  <c r="J201" i="1"/>
  <c r="AC49" i="1"/>
  <c r="AC150" i="1" s="1"/>
  <c r="AJ53" i="5"/>
  <c r="BG68" i="17"/>
  <c r="BF80" i="17"/>
  <c r="DI91" i="18"/>
  <c r="BJ71" i="18"/>
  <c r="CP71" i="18"/>
  <c r="CD156" i="18"/>
  <c r="DJ156" i="18"/>
  <c r="H201" i="20"/>
  <c r="AK49" i="17"/>
  <c r="AA151" i="17" s="1"/>
  <c r="CN126" i="18"/>
  <c r="BH126" i="18"/>
  <c r="BH138" i="18"/>
  <c r="CN138" i="18"/>
  <c r="BH98" i="18"/>
  <c r="CN98" i="18"/>
  <c r="J201" i="20"/>
  <c r="AM49" i="17"/>
  <c r="AC151" i="17" s="1"/>
  <c r="CN134" i="18"/>
  <c r="BH134" i="18"/>
  <c r="BG91" i="1"/>
  <c r="AK85" i="1"/>
  <c r="BJ78" i="18"/>
  <c r="CY175" i="18"/>
  <c r="BS175" i="18"/>
  <c r="CD62" i="18"/>
  <c r="DJ62" i="18"/>
  <c r="AH202" i="10"/>
  <c r="BC4" i="9"/>
  <c r="AS103" i="9" s="1"/>
  <c r="AM71" i="17"/>
  <c r="CY133" i="18"/>
  <c r="BS133" i="18"/>
  <c r="K201" i="4"/>
  <c r="BH49" i="1"/>
  <c r="AD153" i="1" s="1"/>
  <c r="AA85" i="5"/>
  <c r="AB85" i="5" s="1"/>
  <c r="AC85" i="5" s="1"/>
  <c r="AD85" i="5" s="1"/>
  <c r="AE85" i="5" s="1"/>
  <c r="AF85" i="5" s="1"/>
  <c r="X255" i="5" s="1"/>
  <c r="BG97" i="5"/>
  <c r="BY68" i="9"/>
  <c r="BG94" i="17"/>
  <c r="AV56" i="17"/>
  <c r="CD185" i="18"/>
  <c r="DJ185" i="18"/>
  <c r="BH178" i="18"/>
  <c r="CN178" i="18"/>
  <c r="AE171" i="1"/>
  <c r="AF171" i="1" s="1"/>
  <c r="AE204" i="1"/>
  <c r="AF204" i="1" s="1"/>
  <c r="AL81" i="5"/>
  <c r="CD29" i="18"/>
  <c r="DJ29" i="18"/>
  <c r="CN56" i="18"/>
  <c r="BY62" i="9"/>
  <c r="BG54" i="17"/>
  <c r="BJ16" i="18"/>
  <c r="CD32" i="18"/>
  <c r="DJ32" i="18"/>
  <c r="BH146" i="18"/>
  <c r="CN146" i="18"/>
  <c r="BG77" i="5"/>
  <c r="AN200" i="9"/>
  <c r="CN39" i="18"/>
  <c r="BH39" i="18"/>
  <c r="F201" i="17"/>
  <c r="Y49" i="17"/>
  <c r="Y150" i="17" s="1"/>
  <c r="BF76" i="9"/>
  <c r="BZ92" i="9"/>
  <c r="AH200" i="11"/>
  <c r="AB189" i="1"/>
  <c r="AC189" i="1" s="1"/>
  <c r="AD189" i="1" s="1"/>
  <c r="BG93" i="5"/>
  <c r="CZ21" i="18"/>
  <c r="BT21" i="18"/>
  <c r="DK160" i="18"/>
  <c r="CE160" i="18"/>
  <c r="AV70" i="5"/>
  <c r="AM87" i="5"/>
  <c r="AB179" i="17"/>
  <c r="AC179" i="17" s="1"/>
  <c r="AD179" i="17" s="1"/>
  <c r="BS41" i="18"/>
  <c r="CY41" i="18"/>
  <c r="DJ123" i="18"/>
  <c r="CD123" i="18"/>
  <c r="BF74" i="1"/>
  <c r="BO76" i="9"/>
  <c r="AV73" i="17"/>
  <c r="CD21" i="18"/>
  <c r="DJ21" i="18"/>
  <c r="BS22" i="18"/>
  <c r="CY22" i="18"/>
  <c r="BS168" i="18"/>
  <c r="CY168" i="18"/>
  <c r="AV86" i="5"/>
  <c r="DA61" i="18"/>
  <c r="BU61" i="18"/>
  <c r="AW76" i="5"/>
  <c r="AV57" i="5"/>
  <c r="AV75" i="17"/>
  <c r="BH45" i="18"/>
  <c r="CN45" i="18"/>
  <c r="CZ72" i="18"/>
  <c r="BT72" i="18"/>
  <c r="DA156" i="18"/>
  <c r="BU156" i="18"/>
  <c r="AB203" i="17"/>
  <c r="AC203" i="17" s="1"/>
  <c r="AD203" i="17" s="1"/>
  <c r="AV72" i="17"/>
  <c r="L201" i="4"/>
  <c r="BI49" i="1"/>
  <c r="AE153" i="1" s="1"/>
  <c r="AL200" i="10"/>
  <c r="AG200" i="12"/>
  <c r="AW90" i="1"/>
  <c r="BP62" i="9"/>
  <c r="CP82" i="18"/>
  <c r="BJ82" i="18"/>
  <c r="AW96" i="5"/>
  <c r="BF77" i="1"/>
  <c r="BS104" i="18"/>
  <c r="CY104" i="18"/>
  <c r="CO163" i="18"/>
  <c r="BI163" i="18"/>
  <c r="AV77" i="17"/>
  <c r="CY165" i="18"/>
  <c r="BS165" i="18"/>
  <c r="AY88" i="1"/>
  <c r="BP86" i="9"/>
  <c r="CD103" i="18"/>
  <c r="DJ103" i="18"/>
  <c r="H201" i="1"/>
  <c r="AA49" i="1"/>
  <c r="AA150" i="1" s="1"/>
  <c r="H201" i="8"/>
  <c r="BE49" i="5"/>
  <c r="AA153" i="5" s="1"/>
  <c r="CE173" i="18"/>
  <c r="DK173" i="18"/>
  <c r="CE74" i="18"/>
  <c r="DK74" i="18"/>
  <c r="CN110" i="18"/>
  <c r="BH110" i="18"/>
  <c r="BS155" i="18"/>
  <c r="CY155" i="18"/>
  <c r="X283" i="17"/>
  <c r="CY64" i="18"/>
  <c r="BS64" i="18"/>
  <c r="BS136" i="18"/>
  <c r="CY136" i="18"/>
  <c r="CN177" i="18"/>
  <c r="BH177" i="18"/>
  <c r="AM61" i="5"/>
  <c r="BE64" i="5"/>
  <c r="AK200" i="12"/>
  <c r="BH66" i="18"/>
  <c r="CN66" i="18"/>
  <c r="BH72" i="18"/>
  <c r="CN72" i="18"/>
  <c r="CD127" i="18"/>
  <c r="DJ127" i="18"/>
  <c r="BH121" i="18"/>
  <c r="CN121" i="18"/>
  <c r="BT95" i="18"/>
  <c r="CZ95" i="18"/>
  <c r="AK69" i="5"/>
  <c r="BO54" i="9"/>
  <c r="AV86" i="17"/>
  <c r="BF77" i="17"/>
  <c r="CD172" i="18"/>
  <c r="DJ172" i="18"/>
  <c r="CF7" i="18"/>
  <c r="AW92" i="1"/>
  <c r="CD61" i="18"/>
  <c r="DJ61" i="18"/>
  <c r="CE125" i="18"/>
  <c r="DK125" i="18"/>
  <c r="CO56" i="18"/>
  <c r="BI56" i="18"/>
  <c r="AL64" i="17"/>
  <c r="CD180" i="18"/>
  <c r="DJ180" i="18"/>
  <c r="BG93" i="1"/>
  <c r="AC49" i="5"/>
  <c r="AC150" i="5" s="1"/>
  <c r="J201" i="5"/>
  <c r="BF72" i="5"/>
  <c r="AW17" i="18"/>
  <c r="CY17" i="18"/>
  <c r="CY56" i="18"/>
  <c r="BS56" i="18"/>
  <c r="BJ96" i="18"/>
  <c r="BS134" i="18"/>
  <c r="CY134" i="18"/>
  <c r="BF65" i="17"/>
  <c r="BG3" i="18"/>
  <c r="BH4" i="18"/>
  <c r="CZ19" i="18"/>
  <c r="BT19" i="18"/>
  <c r="BS20" i="18"/>
  <c r="CY20" i="18"/>
  <c r="BY60" i="9"/>
  <c r="BH149" i="18"/>
  <c r="CN149" i="18"/>
  <c r="AB178" i="1"/>
  <c r="AC178" i="1" s="1"/>
  <c r="AD178" i="1" s="1"/>
  <c r="AM57" i="17"/>
  <c r="AV60" i="1"/>
  <c r="K201" i="6"/>
  <c r="AN49" i="5"/>
  <c r="AD151" i="5" s="1"/>
  <c r="AW57" i="17"/>
  <c r="AW96" i="17"/>
  <c r="X280" i="1"/>
  <c r="BF83" i="1"/>
  <c r="BE66" i="9"/>
  <c r="AK202" i="11"/>
  <c r="BP4" i="9"/>
  <c r="AV104" i="9" s="1"/>
  <c r="BG92" i="17"/>
  <c r="AM63" i="5"/>
  <c r="BF71" i="5"/>
  <c r="AM56" i="17"/>
  <c r="CN150" i="18"/>
  <c r="BH150" i="18"/>
  <c r="CN188" i="18"/>
  <c r="BH188" i="18"/>
  <c r="DA180" i="18"/>
  <c r="BU180" i="18"/>
  <c r="X218" i="1"/>
  <c r="Y162" i="1"/>
  <c r="AL87" i="1"/>
  <c r="H201" i="7"/>
  <c r="AU49" i="5"/>
  <c r="AA152" i="5" s="1"/>
  <c r="AE203" i="5"/>
  <c r="AF203" i="5" s="1"/>
  <c r="AU77" i="9"/>
  <c r="AM68" i="17"/>
  <c r="BJ136" i="18"/>
  <c r="CP136" i="18"/>
  <c r="BS163" i="18"/>
  <c r="CY163" i="18"/>
  <c r="CF27" i="18"/>
  <c r="DL27" i="18"/>
  <c r="CY154" i="18"/>
  <c r="BS154" i="18"/>
  <c r="BS53" i="18"/>
  <c r="CY53" i="18"/>
  <c r="DB52" i="18"/>
  <c r="BV52" i="18"/>
  <c r="DJ52" i="18"/>
  <c r="CD52" i="18"/>
  <c r="CD161" i="18"/>
  <c r="DJ161" i="18"/>
  <c r="BR54" i="18"/>
  <c r="BS55" i="18"/>
  <c r="AR143" i="9"/>
  <c r="AR203" i="9" s="1"/>
  <c r="AS203" i="9" s="1"/>
  <c r="AT203" i="9" s="1"/>
  <c r="AU203" i="9" s="1"/>
  <c r="BB85" i="9"/>
  <c r="BC85" i="9" s="1"/>
  <c r="BD85" i="9" s="1"/>
  <c r="BE82" i="17"/>
  <c r="AV67" i="17"/>
  <c r="AV73" i="5"/>
  <c r="AB164" i="1"/>
  <c r="AC164" i="1" s="1"/>
  <c r="AD164" i="1" s="1"/>
  <c r="AW59" i="5"/>
  <c r="AR49" i="5"/>
  <c r="E201" i="7"/>
  <c r="BG68" i="1"/>
  <c r="BF54" i="9"/>
  <c r="AH202" i="12"/>
  <c r="BW4" i="9"/>
  <c r="AS105" i="9" s="1"/>
  <c r="AW25" i="18"/>
  <c r="CY25" i="18"/>
  <c r="AW33" i="18"/>
  <c r="DK33" i="18" s="1"/>
  <c r="CY33" i="18"/>
  <c r="CY32" i="18"/>
  <c r="BS32" i="18"/>
  <c r="CO28" i="18"/>
  <c r="BI28" i="18"/>
  <c r="DJ64" i="18"/>
  <c r="CD64" i="18"/>
  <c r="DJ163" i="18"/>
  <c r="CD163" i="18"/>
  <c r="BS5" i="18"/>
  <c r="CY5" i="18"/>
  <c r="BG91" i="18"/>
  <c r="BH92" i="18"/>
  <c r="AE203" i="1"/>
  <c r="AF203" i="1" s="1"/>
  <c r="BE53" i="5"/>
  <c r="AF201" i="10"/>
  <c r="AN200" i="12"/>
  <c r="AH202" i="11"/>
  <c r="BM4" i="9"/>
  <c r="AS104" i="9" s="1"/>
  <c r="BJ11" i="18"/>
  <c r="CP11" i="18"/>
  <c r="CE165" i="18"/>
  <c r="DK165" i="18"/>
  <c r="CZ113" i="18"/>
  <c r="BT113" i="18"/>
  <c r="BS114" i="18"/>
  <c r="CY114" i="18"/>
  <c r="BI184" i="18"/>
  <c r="CO184" i="18"/>
  <c r="DJ80" i="18"/>
  <c r="CD80" i="18"/>
  <c r="CD120" i="18"/>
  <c r="DJ120" i="18"/>
  <c r="CD15" i="18"/>
  <c r="DJ15" i="18"/>
  <c r="DK188" i="18"/>
  <c r="CE188" i="18"/>
  <c r="BS67" i="18"/>
  <c r="CY67" i="18"/>
  <c r="AW95" i="1"/>
  <c r="AV73" i="1"/>
  <c r="AV75" i="1"/>
  <c r="BE56" i="9"/>
  <c r="BO72" i="9"/>
  <c r="CF58" i="18"/>
  <c r="DL58" i="18"/>
  <c r="BH127" i="18"/>
  <c r="CN127" i="18"/>
  <c r="CY99" i="18"/>
  <c r="BS99" i="18"/>
  <c r="AN91" i="1"/>
  <c r="AB188" i="1"/>
  <c r="AC188" i="1" s="1"/>
  <c r="AD188" i="1" s="1"/>
  <c r="AV68" i="5"/>
  <c r="AB173" i="5"/>
  <c r="AC173" i="5" s="1"/>
  <c r="AD173" i="5" s="1"/>
  <c r="BW83" i="9"/>
  <c r="BX83" i="9" s="1"/>
  <c r="BY90" i="9"/>
  <c r="CZ45" i="18"/>
  <c r="BT45" i="18"/>
  <c r="CM97" i="18"/>
  <c r="CM91" i="18" s="1"/>
  <c r="BG97" i="18"/>
  <c r="DJ117" i="18"/>
  <c r="CD117" i="18"/>
  <c r="AV85" i="1"/>
  <c r="BG90" i="5"/>
  <c r="BF65" i="5"/>
  <c r="AB179" i="5"/>
  <c r="AC179" i="5" s="1"/>
  <c r="AD179" i="5" s="1"/>
  <c r="CE14" i="18"/>
  <c r="DK14" i="18"/>
  <c r="BF88" i="17"/>
  <c r="CE78" i="18"/>
  <c r="BS160" i="18"/>
  <c r="CY160" i="18"/>
  <c r="BS177" i="18"/>
  <c r="CY177" i="18"/>
  <c r="BF90" i="9"/>
  <c r="CY170" i="18"/>
  <c r="BS170" i="18"/>
  <c r="CF112" i="18"/>
  <c r="BF90" i="17"/>
  <c r="BU81" i="18"/>
  <c r="DA81" i="18"/>
  <c r="BR139" i="18"/>
  <c r="CD138" i="18"/>
  <c r="DJ138" i="18"/>
  <c r="BF3" i="18"/>
  <c r="BF189" i="18" s="1"/>
  <c r="CY19" i="18"/>
  <c r="BH66" i="5"/>
  <c r="AB187" i="1"/>
  <c r="AC187" i="1" s="1"/>
  <c r="AD187" i="1" s="1"/>
  <c r="AM68" i="5"/>
  <c r="AU67" i="9"/>
  <c r="AW78" i="17"/>
  <c r="BS30" i="18"/>
  <c r="CY30" i="18"/>
  <c r="AM66" i="17"/>
  <c r="AS64" i="9"/>
  <c r="AT64" i="9" s="1"/>
  <c r="BF77" i="9"/>
  <c r="BF96" i="9"/>
  <c r="BQ59" i="9"/>
  <c r="AM89" i="1"/>
  <c r="CD97" i="18"/>
  <c r="DJ97" i="18"/>
  <c r="BF90" i="1"/>
  <c r="BO83" i="9"/>
  <c r="AW61" i="1"/>
  <c r="AM67" i="17"/>
  <c r="AX72" i="1"/>
  <c r="CN60" i="18"/>
  <c r="BH60" i="18"/>
  <c r="DK41" i="18"/>
  <c r="CE41" i="18"/>
  <c r="BI176" i="18"/>
  <c r="CO176" i="18"/>
  <c r="AW74" i="1"/>
  <c r="AW87" i="1"/>
  <c r="BY84" i="9"/>
  <c r="AV53" i="17"/>
  <c r="BS38" i="18"/>
  <c r="CY38" i="18"/>
  <c r="J201" i="17"/>
  <c r="AC49" i="17"/>
  <c r="AC150" i="17" s="1"/>
  <c r="AW54" i="1"/>
  <c r="AV65" i="5"/>
  <c r="BG71" i="17"/>
  <c r="AU151" i="18"/>
  <c r="AV152" i="18"/>
  <c r="CY152" i="18" s="1"/>
  <c r="CM152" i="18"/>
  <c r="CM151" i="18" s="1"/>
  <c r="DI152" i="18"/>
  <c r="DI151" i="18" s="1"/>
  <c r="CY87" i="18"/>
  <c r="BS87" i="18"/>
  <c r="CY66" i="18"/>
  <c r="BS66" i="18"/>
  <c r="CN132" i="18"/>
  <c r="BH132" i="18"/>
  <c r="BH107" i="18"/>
  <c r="CN107" i="18"/>
  <c r="AM84" i="5"/>
  <c r="AW94" i="5"/>
  <c r="BE57" i="9"/>
  <c r="AM61" i="17"/>
  <c r="F201" i="3"/>
  <c r="AS49" i="1"/>
  <c r="Y152" i="1" s="1"/>
  <c r="AV82" i="1"/>
  <c r="AV62" i="5"/>
  <c r="AU85" i="5"/>
  <c r="AV64" i="17"/>
  <c r="DJ72" i="18"/>
  <c r="CD72" i="18"/>
  <c r="BH141" i="18"/>
  <c r="CN141" i="18"/>
  <c r="AW83" i="5"/>
  <c r="AW93" i="5"/>
  <c r="BZ95" i="9"/>
  <c r="BT8" i="18"/>
  <c r="CZ8" i="18"/>
  <c r="AW187" i="18"/>
  <c r="CO187" i="18" s="1"/>
  <c r="DJ187" i="18"/>
  <c r="CN108" i="18"/>
  <c r="BH108" i="18"/>
  <c r="CO171" i="18"/>
  <c r="BI171" i="18"/>
  <c r="CD38" i="18"/>
  <c r="DJ38" i="18"/>
  <c r="DJ142" i="18"/>
  <c r="CD142" i="18"/>
  <c r="BT145" i="18"/>
  <c r="CZ145" i="18"/>
  <c r="CZ162" i="18"/>
  <c r="BT162" i="18"/>
  <c r="CN169" i="18"/>
  <c r="BH169" i="18"/>
  <c r="BS182" i="18"/>
  <c r="CY182" i="18"/>
  <c r="CN145" i="18"/>
  <c r="BH145" i="18"/>
  <c r="AU83" i="9"/>
  <c r="BE62" i="9"/>
  <c r="BI70" i="18"/>
  <c r="J201" i="8"/>
  <c r="BG49" i="5"/>
  <c r="AC153" i="5" s="1"/>
  <c r="BE68" i="9"/>
  <c r="BG56" i="17"/>
  <c r="AR137" i="9"/>
  <c r="AR197" i="9" s="1"/>
  <c r="AS197" i="9" s="1"/>
  <c r="AT197" i="9" s="1"/>
  <c r="AU197" i="9" s="1"/>
  <c r="BV82" i="9"/>
  <c r="BW82" i="9" s="1"/>
  <c r="BX82" i="9" s="1"/>
  <c r="BZ65" i="9"/>
  <c r="CD26" i="18"/>
  <c r="DJ26" i="18"/>
  <c r="BH157" i="18"/>
  <c r="CN157" i="18"/>
  <c r="CE121" i="18"/>
  <c r="DK121" i="18"/>
  <c r="BI30" i="18"/>
  <c r="CO30" i="18"/>
  <c r="AV86" i="1"/>
  <c r="BN70" i="9"/>
  <c r="AV70" i="18"/>
  <c r="CX70" i="18"/>
  <c r="CX54" i="18" s="1"/>
  <c r="CM70" i="18"/>
  <c r="BS144" i="18"/>
  <c r="CY144" i="18"/>
  <c r="CY50" i="18"/>
  <c r="BS50" i="18"/>
  <c r="BF80" i="1"/>
  <c r="BE82" i="1"/>
  <c r="CD167" i="18"/>
  <c r="DJ167" i="18"/>
  <c r="CD46" i="18"/>
  <c r="DJ46" i="18"/>
  <c r="CH85" i="18"/>
  <c r="DN85" i="18"/>
  <c r="AV92" i="18"/>
  <c r="CN92" i="18" s="1"/>
  <c r="AU91" i="18"/>
  <c r="F201" i="2"/>
  <c r="AI49" i="1"/>
  <c r="AB49" i="5"/>
  <c r="AB150" i="5" s="1"/>
  <c r="I201" i="5"/>
  <c r="CN18" i="18"/>
  <c r="BH18" i="18"/>
  <c r="CN31" i="18"/>
  <c r="BH31" i="18"/>
  <c r="CX152" i="18"/>
  <c r="CX151" i="18" s="1"/>
  <c r="AL83" i="17"/>
  <c r="CY27" i="18"/>
  <c r="BS27" i="18"/>
  <c r="CD116" i="18"/>
  <c r="DJ116" i="18"/>
  <c r="BG79" i="5"/>
  <c r="AS170" i="9"/>
  <c r="AT170" i="9" s="1"/>
  <c r="AU170" i="9" s="1"/>
  <c r="AN202" i="9"/>
  <c r="BJ24" i="18"/>
  <c r="CP24" i="18"/>
  <c r="CN49" i="18"/>
  <c r="BH49" i="18"/>
  <c r="AV66" i="1"/>
  <c r="BO57" i="9"/>
  <c r="AD49" i="5"/>
  <c r="AD150" i="5" s="1"/>
  <c r="K201" i="5"/>
  <c r="AW81" i="5"/>
  <c r="CN161" i="18"/>
  <c r="BH161" i="18"/>
  <c r="AO202" i="12"/>
  <c r="CD4" i="9"/>
  <c r="AZ105" i="9" s="1"/>
  <c r="AM90" i="1"/>
  <c r="BH86" i="18"/>
  <c r="CN86" i="18"/>
  <c r="DJ131" i="18"/>
  <c r="CD131" i="18"/>
  <c r="CD178" i="18"/>
  <c r="DJ178" i="18"/>
  <c r="AM78" i="5"/>
  <c r="BG55" i="5"/>
  <c r="AJ49" i="5"/>
  <c r="Z151" i="5" s="1"/>
  <c r="G201" i="6"/>
  <c r="BG58" i="1"/>
  <c r="BG76" i="5"/>
  <c r="AR145" i="9"/>
  <c r="AR205" i="9" s="1"/>
  <c r="AS205" i="9" s="1"/>
  <c r="AT205" i="9" s="1"/>
  <c r="AU205" i="9" s="1"/>
  <c r="BV85" i="9"/>
  <c r="BW85" i="9" s="1"/>
  <c r="BX85" i="9" s="1"/>
  <c r="BZ87" i="9"/>
  <c r="BS174" i="18"/>
  <c r="CY174" i="18"/>
  <c r="DK20" i="18"/>
  <c r="CE20" i="18"/>
  <c r="AL64" i="1"/>
  <c r="DJ110" i="18"/>
  <c r="CD110" i="18"/>
  <c r="CY88" i="18"/>
  <c r="BS88" i="18"/>
  <c r="AW59" i="1"/>
  <c r="AL62" i="1"/>
  <c r="AU87" i="9"/>
  <c r="AM76" i="1"/>
  <c r="AM88" i="5"/>
  <c r="CZ123" i="18"/>
  <c r="BT123" i="18"/>
  <c r="AM55" i="1"/>
  <c r="BG86" i="5"/>
  <c r="BO78" i="9"/>
  <c r="BO81" i="9"/>
  <c r="AN74" i="17"/>
  <c r="CD9" i="18"/>
  <c r="DJ9" i="18"/>
  <c r="CO105" i="18"/>
  <c r="BI105" i="18"/>
  <c r="AL91" i="17"/>
  <c r="AB204" i="5"/>
  <c r="AC204" i="5" s="1"/>
  <c r="AD204" i="5" s="1"/>
  <c r="AR128" i="9"/>
  <c r="AR188" i="9" s="1"/>
  <c r="AS188" i="9" s="1"/>
  <c r="AT188" i="9" s="1"/>
  <c r="AU188" i="9" s="1"/>
  <c r="BL75" i="9"/>
  <c r="BM75" i="9" s="1"/>
  <c r="BN75" i="9" s="1"/>
  <c r="CZ59" i="18"/>
  <c r="BT59" i="18"/>
  <c r="CN122" i="18"/>
  <c r="BH122" i="18"/>
  <c r="BG88" i="1"/>
  <c r="AM60" i="5"/>
  <c r="AW62" i="17"/>
  <c r="BG78" i="17"/>
  <c r="CD60" i="18"/>
  <c r="DJ60" i="18"/>
  <c r="DJ71" i="18"/>
  <c r="CD71" i="18"/>
  <c r="DJ79" i="18"/>
  <c r="CD79" i="18"/>
  <c r="CD137" i="18"/>
  <c r="DJ137" i="18"/>
  <c r="DJ174" i="18"/>
  <c r="CD174" i="18"/>
  <c r="AW77" i="1"/>
  <c r="AR134" i="9"/>
  <c r="AR194" i="9" s="1"/>
  <c r="AS194" i="9" s="1"/>
  <c r="AT194" i="9" s="1"/>
  <c r="AU194" i="9" s="1"/>
  <c r="AR82" i="9"/>
  <c r="AS82" i="9" s="1"/>
  <c r="AT82" i="9" s="1"/>
  <c r="BE55" i="9"/>
  <c r="BG58" i="17"/>
  <c r="BO97" i="9"/>
  <c r="CZ35" i="18"/>
  <c r="BT35" i="18"/>
  <c r="BH159" i="18"/>
  <c r="CN159" i="18"/>
  <c r="BS128" i="18"/>
  <c r="CY128" i="18"/>
  <c r="AB165" i="17"/>
  <c r="AC165" i="17" s="1"/>
  <c r="AD165" i="17" s="1"/>
  <c r="BJ144" i="18"/>
  <c r="CP144" i="18"/>
  <c r="AV79" i="1"/>
  <c r="AW79" i="5"/>
  <c r="BC83" i="9"/>
  <c r="BD83" i="9" s="1"/>
  <c r="BL64" i="9"/>
  <c r="BM64" i="9" s="1"/>
  <c r="BN64" i="9" s="1"/>
  <c r="AR112" i="9"/>
  <c r="AR172" i="9" s="1"/>
  <c r="AS172" i="9" s="1"/>
  <c r="AT172" i="9" s="1"/>
  <c r="AU172" i="9" s="1"/>
  <c r="DK12" i="18"/>
  <c r="CE12" i="18"/>
  <c r="H201" i="17"/>
  <c r="AA49" i="17"/>
  <c r="AA150" i="17" s="1"/>
  <c r="AW97" i="17"/>
  <c r="AU77" i="18"/>
  <c r="AV78" i="18"/>
  <c r="DI78" i="18"/>
  <c r="DI77" i="18" s="1"/>
  <c r="CM78" i="18"/>
  <c r="CM77" i="18" s="1"/>
  <c r="BS184" i="18"/>
  <c r="CY184" i="18"/>
  <c r="AM92" i="1"/>
  <c r="AB197" i="1"/>
  <c r="AC197" i="1" s="1"/>
  <c r="AD197" i="1" s="1"/>
  <c r="AW70" i="17"/>
  <c r="BS49" i="18"/>
  <c r="CY49" i="18"/>
  <c r="DH140" i="18"/>
  <c r="DH139" i="18" s="1"/>
  <c r="DH189" i="18" s="1"/>
  <c r="H201" i="4"/>
  <c r="BE49" i="1"/>
  <c r="AA153" i="1" s="1"/>
  <c r="AX58" i="5"/>
  <c r="BO79" i="9"/>
  <c r="AR144" i="9"/>
  <c r="AR204" i="9" s="1"/>
  <c r="AS204" i="9" s="1"/>
  <c r="AT204" i="9" s="1"/>
  <c r="AU204" i="9" s="1"/>
  <c r="BL85" i="9"/>
  <c r="BM85" i="9" s="1"/>
  <c r="BN85" i="9" s="1"/>
  <c r="AM58" i="17"/>
  <c r="BH64" i="18"/>
  <c r="CN64" i="18"/>
  <c r="BT140" i="18"/>
  <c r="BR151" i="18"/>
  <c r="BS152" i="18"/>
  <c r="AM76" i="17"/>
  <c r="AV60" i="9"/>
  <c r="AE205" i="5"/>
  <c r="AF205" i="5" s="1"/>
  <c r="AR309" i="9"/>
  <c r="X282" i="17"/>
  <c r="AV59" i="9"/>
  <c r="AV65" i="1"/>
  <c r="CD183" i="18"/>
  <c r="DJ183" i="18"/>
  <c r="AX49" i="1"/>
  <c r="AD152" i="1" s="1"/>
  <c r="K201" i="3"/>
  <c r="AL93" i="1"/>
  <c r="CD159" i="18"/>
  <c r="DJ159" i="18"/>
  <c r="CD111" i="18"/>
  <c r="DJ111" i="18"/>
  <c r="AK202" i="12"/>
  <c r="BZ4" i="9"/>
  <c r="AV105" i="9" s="1"/>
  <c r="BB75" i="9"/>
  <c r="BC75" i="9" s="1"/>
  <c r="BD75" i="9" s="1"/>
  <c r="AR127" i="9"/>
  <c r="AR187" i="9" s="1"/>
  <c r="AS187" i="9" s="1"/>
  <c r="AT187" i="9" s="1"/>
  <c r="AU187" i="9" s="1"/>
  <c r="BX70" i="9"/>
  <c r="AU85" i="17"/>
  <c r="BF74" i="17"/>
  <c r="BI63" i="18"/>
  <c r="CO63" i="18"/>
  <c r="CN137" i="18"/>
  <c r="BH137" i="18"/>
  <c r="X152" i="17"/>
  <c r="X212" i="17" s="1"/>
  <c r="AR98" i="17"/>
  <c r="AL79" i="1"/>
  <c r="AN59" i="5"/>
  <c r="AM96" i="5"/>
  <c r="CY60" i="18"/>
  <c r="BS60" i="18"/>
  <c r="BH143" i="18"/>
  <c r="CN143" i="18"/>
  <c r="BZ79" i="9"/>
  <c r="AW16" i="18"/>
  <c r="CN16" i="18"/>
  <c r="CD170" i="18"/>
  <c r="DJ170" i="18"/>
  <c r="BT62" i="18"/>
  <c r="CZ62" i="18"/>
  <c r="DJ106" i="18"/>
  <c r="CD106" i="18"/>
  <c r="CD88" i="18"/>
  <c r="DJ88" i="18"/>
  <c r="CY85" i="18"/>
  <c r="BS85" i="18"/>
  <c r="CO147" i="18"/>
  <c r="BI147" i="18"/>
  <c r="AT158" i="9"/>
  <c r="AL80" i="17"/>
  <c r="F201" i="22"/>
  <c r="BC49" i="17"/>
  <c r="Y153" i="17" s="1"/>
  <c r="AE180" i="17"/>
  <c r="AF180" i="17" s="1"/>
  <c r="BG60" i="5"/>
  <c r="BG78" i="5"/>
  <c r="AR135" i="9"/>
  <c r="AR195" i="9" s="1"/>
  <c r="AS195" i="9" s="1"/>
  <c r="AT195" i="9" s="1"/>
  <c r="AU195" i="9" s="1"/>
  <c r="BB82" i="9"/>
  <c r="BC82" i="9" s="1"/>
  <c r="BD82" i="9" s="1"/>
  <c r="AV92" i="17"/>
  <c r="BS15" i="18"/>
  <c r="CY15" i="18"/>
  <c r="CY75" i="18"/>
  <c r="BS75" i="18"/>
  <c r="BH165" i="18"/>
  <c r="CN165" i="18"/>
  <c r="BS73" i="18"/>
  <c r="CY73" i="18"/>
  <c r="AM60" i="1"/>
  <c r="AE171" i="5"/>
  <c r="AF171" i="5" s="1"/>
  <c r="AW43" i="18"/>
  <c r="DJ43" i="18"/>
  <c r="BS57" i="18"/>
  <c r="CY57" i="18"/>
  <c r="BT82" i="18"/>
  <c r="CZ82" i="18"/>
  <c r="CN34" i="18"/>
  <c r="BH34" i="18"/>
  <c r="BF92" i="1"/>
  <c r="AE202" i="5"/>
  <c r="AF202" i="5" s="1"/>
  <c r="BP88" i="9"/>
  <c r="AV90" i="17"/>
  <c r="BH133" i="18"/>
  <c r="CN133" i="18"/>
  <c r="BH173" i="18"/>
  <c r="CN173" i="18"/>
  <c r="BS179" i="18"/>
  <c r="CY179" i="18"/>
  <c r="CB139" i="18"/>
  <c r="CB189" i="18" s="1"/>
  <c r="CC140" i="18"/>
  <c r="DI140" i="18"/>
  <c r="DI139" i="18" s="1"/>
  <c r="BJ46" i="18"/>
  <c r="CP46" i="18"/>
  <c r="BH154" i="18"/>
  <c r="CN154" i="18"/>
  <c r="AM97" i="1"/>
  <c r="AH200" i="10"/>
  <c r="AW66" i="17"/>
  <c r="BS65" i="18"/>
  <c r="CY65" i="18"/>
  <c r="AB186" i="17"/>
  <c r="AC186" i="17" s="1"/>
  <c r="AD186" i="17" s="1"/>
  <c r="BF73" i="9"/>
  <c r="BF88" i="9"/>
  <c r="BW64" i="9"/>
  <c r="BX64" i="9" s="1"/>
  <c r="BZ91" i="9"/>
  <c r="BD69" i="9"/>
  <c r="BG80" i="5"/>
  <c r="AL56" i="5"/>
  <c r="BH29" i="18"/>
  <c r="CN29" i="18"/>
  <c r="AR293" i="9"/>
  <c r="DJ19" i="18"/>
  <c r="BS34" i="18"/>
  <c r="CY34" i="18"/>
  <c r="AM55" i="17"/>
  <c r="AM202" i="9"/>
  <c r="AX4" i="9"/>
  <c r="AX102" i="9" s="1"/>
  <c r="BH99" i="18"/>
  <c r="CN99" i="18"/>
  <c r="CD30" i="18"/>
  <c r="DJ30" i="18"/>
  <c r="AE197" i="5"/>
  <c r="AF197" i="5" s="1"/>
  <c r="BB64" i="9"/>
  <c r="BC64" i="9" s="1"/>
  <c r="BD64" i="9" s="1"/>
  <c r="AR111" i="9"/>
  <c r="AR171" i="9" s="1"/>
  <c r="AS171" i="9" s="1"/>
  <c r="AT171" i="9" s="1"/>
  <c r="AU171" i="9" s="1"/>
  <c r="BF92" i="9"/>
  <c r="BO90" i="9"/>
  <c r="AW80" i="17"/>
  <c r="AE188" i="17"/>
  <c r="AF188" i="17" s="1"/>
  <c r="CE33" i="18"/>
  <c r="CH99" i="18"/>
  <c r="CZ51" i="18"/>
  <c r="BT51" i="18"/>
  <c r="BG91" i="5"/>
  <c r="AU82" i="5"/>
  <c r="BS83" i="18"/>
  <c r="CY83" i="18"/>
  <c r="CN7" i="18"/>
  <c r="BH7" i="18"/>
  <c r="DK17" i="18"/>
  <c r="CE17" i="18"/>
  <c r="BI88" i="18"/>
  <c r="CO88" i="18"/>
  <c r="DJ76" i="18"/>
  <c r="CD76" i="18"/>
  <c r="AW57" i="1"/>
  <c r="CY24" i="18"/>
  <c r="BS24" i="18"/>
  <c r="AV62" i="1"/>
  <c r="AR36" i="9"/>
  <c r="AG200" i="9"/>
  <c r="AW58" i="1"/>
  <c r="BF79" i="1"/>
  <c r="AM58" i="5"/>
  <c r="AR121" i="9"/>
  <c r="AR181" i="9" s="1"/>
  <c r="AS181" i="9" s="1"/>
  <c r="AT181" i="9" s="1"/>
  <c r="AU181" i="9" s="1"/>
  <c r="BV69" i="9"/>
  <c r="BW69" i="9" s="1"/>
  <c r="BX69" i="9" s="1"/>
  <c r="AL54" i="17"/>
  <c r="AE172" i="17"/>
  <c r="AF172" i="17" s="1"/>
  <c r="BE53" i="17"/>
  <c r="DK25" i="18"/>
  <c r="CE25" i="18"/>
  <c r="CZ121" i="18"/>
  <c r="BT121" i="18"/>
  <c r="AW61" i="17"/>
  <c r="BH181" i="18"/>
  <c r="CN181" i="18"/>
  <c r="CN172" i="18"/>
  <c r="BH172" i="18"/>
  <c r="BG78" i="1"/>
  <c r="AM90" i="5"/>
  <c r="AV54" i="5"/>
  <c r="AM202" i="10"/>
  <c r="BH4" i="9"/>
  <c r="AX103" i="9" s="1"/>
  <c r="AU158" i="9"/>
  <c r="AW93" i="17"/>
  <c r="CZ9" i="18"/>
  <c r="BT9" i="18"/>
  <c r="DK168" i="18"/>
  <c r="CE168" i="18"/>
  <c r="CD23" i="18"/>
  <c r="DJ23" i="18"/>
  <c r="CO83" i="18"/>
  <c r="BI83" i="18"/>
  <c r="CE157" i="18"/>
  <c r="DK157" i="18"/>
  <c r="CO131" i="18"/>
  <c r="BI131" i="18"/>
  <c r="CN84" i="18"/>
  <c r="BH84" i="18"/>
  <c r="BS76" i="18"/>
  <c r="CY76" i="18"/>
  <c r="DK136" i="18"/>
  <c r="CE136" i="18"/>
  <c r="BH135" i="18"/>
  <c r="CN135" i="18"/>
  <c r="BF76" i="1"/>
  <c r="AH49" i="5"/>
  <c r="E201" i="6"/>
  <c r="AW7" i="18"/>
  <c r="DJ7" i="18"/>
  <c r="CY7" i="18"/>
  <c r="CE133" i="18"/>
  <c r="DK133" i="18"/>
  <c r="CN6" i="18"/>
  <c r="BH6" i="18"/>
  <c r="BS176" i="18"/>
  <c r="CY176" i="18"/>
  <c r="AN49" i="1"/>
  <c r="AD151" i="1" s="1"/>
  <c r="K201" i="2"/>
  <c r="AH200" i="12"/>
  <c r="BG62" i="17"/>
  <c r="CZ186" i="18"/>
  <c r="BT186" i="18"/>
  <c r="BS118" i="18"/>
  <c r="CY118" i="18"/>
  <c r="CO15" i="18"/>
  <c r="BI15" i="18"/>
  <c r="BC53" i="1"/>
  <c r="BD53" i="1" s="1"/>
  <c r="AE187" i="5"/>
  <c r="AF187" i="5" s="1"/>
  <c r="AU78" i="9"/>
  <c r="BO89" i="9"/>
  <c r="AV55" i="18"/>
  <c r="CY55" i="18" s="1"/>
  <c r="AU54" i="18"/>
  <c r="DA84" i="18"/>
  <c r="BU84" i="18"/>
  <c r="BS96" i="18"/>
  <c r="CY96" i="18"/>
  <c r="AL81" i="1"/>
  <c r="BF61" i="5"/>
  <c r="X158" i="5"/>
  <c r="BO80" i="9"/>
  <c r="AM202" i="12"/>
  <c r="CB4" i="9"/>
  <c r="AX105" i="9" s="1"/>
  <c r="CN142" i="18"/>
  <c r="BH142" i="18"/>
  <c r="G201" i="5"/>
  <c r="Z49" i="5"/>
  <c r="Z150" i="5" s="1"/>
  <c r="AM79" i="5"/>
  <c r="AU63" i="9"/>
  <c r="BU69" i="18"/>
  <c r="DJ49" i="18"/>
  <c r="CD49" i="18"/>
  <c r="CZ122" i="18"/>
  <c r="BT122" i="18"/>
  <c r="DA172" i="18"/>
  <c r="BU172" i="18"/>
  <c r="DL87" i="18"/>
  <c r="CF87" i="18"/>
  <c r="AW89" i="17"/>
  <c r="CE113" i="18"/>
  <c r="DK113" i="18"/>
  <c r="AR315" i="9"/>
  <c r="AS173" i="9"/>
  <c r="AT173" i="9" s="1"/>
  <c r="AU173" i="9" s="1"/>
  <c r="AT179" i="9"/>
  <c r="AU179" i="9" s="1"/>
  <c r="AM71" i="5"/>
  <c r="AM71" i="1"/>
  <c r="J201" i="6"/>
  <c r="AM49" i="5"/>
  <c r="AC151" i="5" s="1"/>
  <c r="AW94" i="17"/>
  <c r="AW69" i="18"/>
  <c r="CY69" i="18"/>
  <c r="CN52" i="18"/>
  <c r="BH52" i="18"/>
  <c r="CZ107" i="18"/>
  <c r="BT107" i="18"/>
  <c r="BS119" i="18"/>
  <c r="CY119" i="18"/>
  <c r="BI106" i="18"/>
  <c r="CO106" i="18"/>
  <c r="I201" i="17"/>
  <c r="AB49" i="17"/>
  <c r="AB150" i="17" s="1"/>
  <c r="BG73" i="5"/>
  <c r="BF36" i="9"/>
  <c r="AV143" i="9" s="1"/>
  <c r="AK200" i="10"/>
  <c r="BG70" i="17"/>
  <c r="BG54" i="1"/>
  <c r="BH51" i="18"/>
  <c r="CN51" i="18"/>
  <c r="AB196" i="5"/>
  <c r="AC196" i="5" s="1"/>
  <c r="AD196" i="5" s="1"/>
  <c r="AM63" i="17"/>
  <c r="AW84" i="17"/>
  <c r="AE173" i="17"/>
  <c r="AF173" i="17" s="1"/>
  <c r="CD153" i="18"/>
  <c r="DJ153" i="18"/>
  <c r="BS161" i="18"/>
  <c r="CY161" i="18"/>
  <c r="CF100" i="18"/>
  <c r="DL100" i="18"/>
  <c r="BH85" i="18"/>
  <c r="CN85" i="18"/>
  <c r="BS108" i="18"/>
  <c r="CY108" i="18"/>
  <c r="BY97" i="9"/>
  <c r="L201" i="17"/>
  <c r="AE49" i="17"/>
  <c r="AE150" i="17" s="1"/>
  <c r="BG96" i="1"/>
  <c r="AS49" i="5"/>
  <c r="Y152" i="5" s="1"/>
  <c r="F201" i="7"/>
  <c r="AM57" i="5"/>
  <c r="BE85" i="1"/>
  <c r="AE195" i="5"/>
  <c r="AF195" i="5" s="1"/>
  <c r="AJ202" i="12"/>
  <c r="BY4" i="9"/>
  <c r="AU105" i="9" s="1"/>
  <c r="CZ98" i="18"/>
  <c r="BT98" i="18"/>
  <c r="CF18" i="18"/>
  <c r="DL18" i="18"/>
  <c r="X103" i="17"/>
  <c r="X163" i="17" s="1"/>
  <c r="Y163" i="17" s="1"/>
  <c r="Z163" i="17" s="1"/>
  <c r="AA163" i="17" s="1"/>
  <c r="AH53" i="17"/>
  <c r="AI53" i="17" s="1"/>
  <c r="AJ53" i="17" s="1"/>
  <c r="AS158" i="9"/>
  <c r="BS47" i="18"/>
  <c r="CY47" i="18"/>
  <c r="BH111" i="18"/>
  <c r="CN111" i="18"/>
  <c r="BG81" i="1"/>
  <c r="AR283" i="9"/>
  <c r="AU68" i="9"/>
  <c r="AL202" i="10"/>
  <c r="BG4" i="9"/>
  <c r="AW103" i="9" s="1"/>
  <c r="BH33" i="18"/>
  <c r="CN33" i="18"/>
  <c r="CD5" i="18"/>
  <c r="DJ5" i="18"/>
  <c r="DJ118" i="18"/>
  <c r="CD118" i="18"/>
  <c r="BG84" i="1"/>
  <c r="AM96" i="1"/>
  <c r="AM66" i="5"/>
  <c r="CD65" i="18"/>
  <c r="DJ65" i="18"/>
  <c r="AK82" i="17"/>
  <c r="AW97" i="1"/>
  <c r="BF71" i="1"/>
  <c r="AL64" i="5"/>
  <c r="AB188" i="5"/>
  <c r="AC188" i="5" s="1"/>
  <c r="AD188" i="5" s="1"/>
  <c r="AG202" i="12"/>
  <c r="BV4" i="9"/>
  <c r="DK176" i="18"/>
  <c r="CE176" i="18"/>
  <c r="BG96" i="5"/>
  <c r="CD37" i="18"/>
  <c r="DJ37" i="18"/>
  <c r="BF84" i="17"/>
  <c r="BJ32" i="18"/>
  <c r="CP32" i="18"/>
  <c r="BH103" i="18"/>
  <c r="CN103" i="18"/>
  <c r="BF62" i="5"/>
  <c r="F201" i="8"/>
  <c r="BC49" i="5"/>
  <c r="Y153" i="5" s="1"/>
  <c r="BG60" i="17"/>
  <c r="AV91" i="17"/>
  <c r="BF69" i="17"/>
  <c r="BH53" i="18"/>
  <c r="CN53" i="18"/>
  <c r="CN118" i="18"/>
  <c r="BH118" i="18"/>
  <c r="F201" i="20"/>
  <c r="AI49" i="17"/>
  <c r="Y151" i="17" s="1"/>
  <c r="BH12" i="18"/>
  <c r="CN12" i="18"/>
  <c r="AN94" i="1"/>
  <c r="AL200" i="11"/>
  <c r="BY86" i="9"/>
  <c r="BG93" i="17"/>
  <c r="AV95" i="17"/>
  <c r="BS142" i="18"/>
  <c r="BS139" i="18" s="1"/>
  <c r="CY142" i="18"/>
  <c r="BF59" i="9"/>
  <c r="BZ57" i="9"/>
  <c r="BM69" i="9"/>
  <c r="BN69" i="9" s="1"/>
  <c r="AR286" i="9"/>
  <c r="AF201" i="12"/>
  <c r="AM202" i="11"/>
  <c r="BF80" i="9"/>
  <c r="E201" i="1"/>
  <c r="X49" i="1"/>
  <c r="AL93" i="17"/>
  <c r="BH27" i="18"/>
  <c r="CN27" i="18"/>
  <c r="AM57" i="1"/>
  <c r="AW112" i="18"/>
  <c r="CN112" i="18"/>
  <c r="CY112" i="18"/>
  <c r="DJ112" i="18"/>
  <c r="CD143" i="18"/>
  <c r="DJ143" i="18"/>
  <c r="BF96" i="17"/>
  <c r="AM70" i="5"/>
  <c r="AV4" i="18"/>
  <c r="CN4" i="18" s="1"/>
  <c r="AU3" i="18"/>
  <c r="CX3" i="18" s="1"/>
  <c r="DI4" i="18"/>
  <c r="DI3" i="18" s="1"/>
  <c r="CE19" i="18"/>
  <c r="DK19" i="18"/>
  <c r="CY143" i="18"/>
  <c r="BS143" i="18"/>
  <c r="CC151" i="18"/>
  <c r="AB204" i="17"/>
  <c r="AC204" i="17" s="1"/>
  <c r="AD204" i="17" s="1"/>
  <c r="AL63" i="1"/>
  <c r="CX78" i="18"/>
  <c r="CX77" i="18" s="1"/>
  <c r="BQ77" i="18"/>
  <c r="BQ189" i="18" s="1"/>
  <c r="BR78" i="18"/>
  <c r="AM74" i="5"/>
  <c r="AV96" i="1"/>
  <c r="AM94" i="5"/>
  <c r="BU17" i="18"/>
  <c r="BU80" i="18"/>
  <c r="DA80" i="18"/>
  <c r="AI202" i="12"/>
  <c r="BX4" i="9"/>
  <c r="AT105" i="9" s="1"/>
  <c r="AW76" i="17"/>
  <c r="AV88" i="17"/>
  <c r="BF70" i="5"/>
  <c r="BF71" i="9"/>
  <c r="CN148" i="18"/>
  <c r="BH148" i="18"/>
  <c r="AV71" i="1"/>
  <c r="BF69" i="5"/>
  <c r="AV94" i="9"/>
  <c r="CY12" i="18"/>
  <c r="BS12" i="18"/>
  <c r="BG57" i="5"/>
  <c r="CZ29" i="18"/>
  <c r="BT29" i="18"/>
  <c r="BH119" i="18"/>
  <c r="CN119" i="18"/>
  <c r="CD31" i="18"/>
  <c r="DJ31" i="18"/>
  <c r="CO50" i="18"/>
  <c r="BI50" i="18"/>
  <c r="CF56" i="18"/>
  <c r="DJ179" i="18"/>
  <c r="CD179" i="18"/>
  <c r="CY58" i="18"/>
  <c r="BS58" i="18"/>
  <c r="AW68" i="1"/>
  <c r="F201" i="5"/>
  <c r="Y49" i="5"/>
  <c r="Y150" i="5" s="1"/>
  <c r="AE49" i="5"/>
  <c r="AE150" i="5" s="1"/>
  <c r="L201" i="5"/>
  <c r="AO202" i="9"/>
  <c r="AZ4" i="9"/>
  <c r="AZ102" i="9" s="1"/>
  <c r="AZ158" i="9" s="1"/>
  <c r="AW63" i="5"/>
  <c r="AB178" i="5"/>
  <c r="AC178" i="5" s="1"/>
  <c r="AD178" i="5" s="1"/>
  <c r="BG88" i="5"/>
  <c r="AB205" i="1"/>
  <c r="AC205" i="1" s="1"/>
  <c r="AD205" i="1" s="1"/>
  <c r="BZ76" i="9"/>
  <c r="BI69" i="18"/>
  <c r="CO69" i="18"/>
  <c r="CZ86" i="18"/>
  <c r="BT86" i="18"/>
  <c r="CY127" i="18"/>
  <c r="BS127" i="18"/>
  <c r="E201" i="20"/>
  <c r="AH49" i="17"/>
  <c r="AV67" i="1"/>
  <c r="AL61" i="1"/>
  <c r="J201" i="7"/>
  <c r="AW49" i="5"/>
  <c r="AC152" i="5" s="1"/>
  <c r="DJ59" i="18"/>
  <c r="CD59" i="18"/>
  <c r="BV112" i="18"/>
  <c r="AM83" i="1"/>
  <c r="BF72" i="1"/>
  <c r="H201" i="5"/>
  <c r="AA49" i="5"/>
  <c r="AA150" i="5" s="1"/>
  <c r="BE70" i="9"/>
  <c r="AW58" i="17"/>
  <c r="DJ93" i="18"/>
  <c r="CD93" i="18"/>
  <c r="BH123" i="18"/>
  <c r="CN123" i="18"/>
  <c r="BH175" i="18"/>
  <c r="CN175" i="18"/>
  <c r="CY117" i="18"/>
  <c r="BS117" i="18"/>
  <c r="DL115" i="18"/>
  <c r="CF115" i="18"/>
  <c r="CD129" i="18"/>
  <c r="DJ129" i="18"/>
  <c r="CE181" i="18"/>
  <c r="DK181" i="18"/>
  <c r="BH115" i="18"/>
  <c r="CN115" i="18"/>
  <c r="CE149" i="18"/>
  <c r="DK149" i="18"/>
  <c r="CY183" i="18"/>
  <c r="BS183" i="18"/>
  <c r="CY159" i="18"/>
  <c r="BS159" i="18"/>
  <c r="AW88" i="5"/>
  <c r="AN91" i="5"/>
  <c r="I201" i="8"/>
  <c r="BF49" i="5"/>
  <c r="AB153" i="5" s="1"/>
  <c r="CY181" i="18"/>
  <c r="BS181" i="18"/>
  <c r="AB195" i="17"/>
  <c r="AC195" i="17" s="1"/>
  <c r="AD195" i="17" s="1"/>
  <c r="AU75" i="5"/>
  <c r="AM80" i="1"/>
  <c r="AL78" i="1"/>
  <c r="BF91" i="9"/>
  <c r="AL86" i="17"/>
  <c r="CE84" i="18"/>
  <c r="DK84" i="18"/>
  <c r="CD66" i="18"/>
  <c r="DJ66" i="18"/>
  <c r="AE163" i="1"/>
  <c r="AF163" i="1" s="1"/>
  <c r="BG58" i="5"/>
  <c r="AL73" i="5"/>
  <c r="AW65" i="17"/>
  <c r="AE181" i="17"/>
  <c r="AF181" i="17" s="1"/>
  <c r="BG87" i="1"/>
  <c r="AV83" i="1"/>
  <c r="AL75" i="1"/>
  <c r="AJ200" i="11"/>
  <c r="BZ55" i="9"/>
  <c r="CE40" i="18"/>
  <c r="DK40" i="18"/>
  <c r="BT79" i="18"/>
  <c r="CZ79" i="18"/>
  <c r="BH37" i="18"/>
  <c r="CN37" i="18"/>
  <c r="CD154" i="18"/>
  <c r="DJ154" i="18"/>
  <c r="AN73" i="1"/>
  <c r="AM84" i="1"/>
  <c r="AL77" i="5"/>
  <c r="AL55" i="5"/>
  <c r="AX158" i="9"/>
  <c r="BP61" i="9"/>
  <c r="BF78" i="9"/>
  <c r="AS180" i="9"/>
  <c r="AT180" i="9" s="1"/>
  <c r="AU180" i="9" s="1"/>
  <c r="AR53" i="9"/>
  <c r="AS53" i="9" s="1"/>
  <c r="AT53" i="9" s="1"/>
  <c r="AR102" i="9"/>
  <c r="AR162" i="9" s="1"/>
  <c r="BZ74" i="9"/>
  <c r="CN104" i="18"/>
  <c r="BH104" i="18"/>
  <c r="CN42" i="18"/>
  <c r="BH42" i="18"/>
  <c r="CE152" i="18"/>
  <c r="AM54" i="5"/>
  <c r="AI202" i="10"/>
  <c r="BF61" i="1"/>
  <c r="CD22" i="18"/>
  <c r="DJ22" i="18"/>
  <c r="BH79" i="18"/>
  <c r="CN79" i="18"/>
  <c r="BG77" i="18"/>
  <c r="AK75" i="17"/>
  <c r="CD57" i="18"/>
  <c r="DJ57" i="18"/>
  <c r="BG68" i="5"/>
  <c r="BO60" i="9"/>
  <c r="AM79" i="17"/>
  <c r="BI44" i="18"/>
  <c r="CN109" i="18"/>
  <c r="BH109" i="18"/>
  <c r="BH67" i="18"/>
  <c r="CN67" i="18"/>
  <c r="AU70" i="9"/>
  <c r="AM62" i="17"/>
  <c r="BG61" i="17"/>
  <c r="AJ200" i="10"/>
  <c r="AL65" i="1"/>
  <c r="AM62" i="5"/>
  <c r="AW54" i="17"/>
  <c r="BZ67" i="9"/>
  <c r="BF55" i="1"/>
  <c r="AM68" i="1"/>
  <c r="G201" i="8"/>
  <c r="BD49" i="5"/>
  <c r="Z153" i="5" s="1"/>
  <c r="BO87" i="9"/>
  <c r="CN69" i="18"/>
  <c r="CZ138" i="18"/>
  <c r="BT138" i="18"/>
  <c r="BP93" i="9"/>
  <c r="CD68" i="18"/>
  <c r="DJ68" i="18"/>
  <c r="G201" i="2"/>
  <c r="AJ49" i="1"/>
  <c r="Z151" i="1" s="1"/>
  <c r="AW91" i="5"/>
  <c r="CW3" i="18"/>
  <c r="CW189" i="18" s="1"/>
  <c r="CF75" i="18"/>
  <c r="DL75" i="18"/>
  <c r="CN164" i="18"/>
  <c r="BH164" i="18"/>
  <c r="CD169" i="18"/>
  <c r="CD151" i="18" s="1"/>
  <c r="DJ169" i="18"/>
  <c r="AW78" i="5"/>
  <c r="BE75" i="5"/>
  <c r="BF86" i="9"/>
  <c r="BE95" i="9"/>
  <c r="AN202" i="11"/>
  <c r="BS4" i="9"/>
  <c r="AY104" i="9" s="1"/>
  <c r="DK81" i="18"/>
  <c r="CE81" i="18"/>
  <c r="CN156" i="18"/>
  <c r="BH156" i="18"/>
  <c r="DJ95" i="18"/>
  <c r="CD95" i="18"/>
  <c r="DJ150" i="18"/>
  <c r="CD150" i="18"/>
  <c r="AV82" i="17"/>
  <c r="AV64" i="5"/>
  <c r="BE84" i="9"/>
  <c r="BG67" i="17"/>
  <c r="BG97" i="17"/>
  <c r="AV83" i="17"/>
  <c r="BS23" i="18"/>
  <c r="CY23" i="18"/>
  <c r="CX44" i="18"/>
  <c r="CD47" i="18"/>
  <c r="DJ47" i="18"/>
  <c r="AV71" i="17"/>
  <c r="Y212" i="1"/>
  <c r="Z212" i="1" s="1"/>
  <c r="AA212" i="1" s="1"/>
  <c r="AW97" i="5"/>
  <c r="BF59" i="5"/>
  <c r="BO95" i="9"/>
  <c r="BJ40" i="18"/>
  <c r="CP40" i="18"/>
  <c r="BH17" i="18"/>
  <c r="CN17" i="18"/>
  <c r="CD89" i="18"/>
  <c r="DJ89" i="18"/>
  <c r="CD16" i="18"/>
  <c r="DJ16" i="18"/>
  <c r="X202" i="17"/>
  <c r="Y202" i="17" s="1"/>
  <c r="Z202" i="17" s="1"/>
  <c r="AA202" i="17" s="1"/>
  <c r="CE10" i="18"/>
  <c r="DK10" i="18"/>
  <c r="BG65" i="1"/>
  <c r="AL53" i="1"/>
  <c r="BG57" i="17"/>
  <c r="CD67" i="18"/>
  <c r="DJ67" i="18"/>
  <c r="DJ90" i="18"/>
  <c r="CD90" i="18"/>
  <c r="CD34" i="18"/>
  <c r="DJ34" i="18"/>
  <c r="AL94" i="17"/>
  <c r="CN153" i="18"/>
  <c r="BH153" i="18"/>
  <c r="BH151" i="18" s="1"/>
  <c r="CY102" i="18"/>
  <c r="BS102" i="18"/>
  <c r="AR305" i="9"/>
  <c r="BZ89" i="9"/>
  <c r="CD102" i="18"/>
  <c r="DJ102" i="18"/>
  <c r="AM95" i="5"/>
  <c r="CN166" i="18"/>
  <c r="BH166" i="18"/>
  <c r="BZ96" i="9"/>
  <c r="CE50" i="18"/>
  <c r="DK50" i="18"/>
  <c r="AO202" i="10"/>
  <c r="BJ4" i="9"/>
  <c r="AZ103" i="9" s="1"/>
  <c r="BF58" i="9"/>
  <c r="BH130" i="18"/>
  <c r="CN130" i="18"/>
  <c r="BP55" i="9"/>
  <c r="AG202" i="9"/>
  <c r="X158" i="17" l="1"/>
  <c r="DI189" i="18"/>
  <c r="AB66" i="17"/>
  <c r="AS98" i="17"/>
  <c r="AT98" i="17" s="1"/>
  <c r="AU98" i="17" s="1"/>
  <c r="CM3" i="18"/>
  <c r="Y212" i="17"/>
  <c r="Z212" i="17" s="1"/>
  <c r="AA212" i="17" s="1"/>
  <c r="BH65" i="1"/>
  <c r="BI156" i="18"/>
  <c r="CO156" i="18"/>
  <c r="BG86" i="9"/>
  <c r="BI164" i="18"/>
  <c r="CO164" i="18"/>
  <c r="AS162" i="9"/>
  <c r="AN84" i="1"/>
  <c r="DK59" i="18"/>
  <c r="CE59" i="18"/>
  <c r="AM63" i="1"/>
  <c r="AN70" i="5"/>
  <c r="AM201" i="11"/>
  <c r="BR49" i="9"/>
  <c r="AX152" i="9" s="1"/>
  <c r="BG84" i="17"/>
  <c r="BG71" i="1"/>
  <c r="AK53" i="17"/>
  <c r="CF113" i="18"/>
  <c r="DL113" i="18"/>
  <c r="CE49" i="18"/>
  <c r="DK49" i="18"/>
  <c r="BH80" i="5"/>
  <c r="AW92" i="17"/>
  <c r="CZ85" i="18"/>
  <c r="BT85" i="18"/>
  <c r="CZ60" i="18"/>
  <c r="BT60" i="18"/>
  <c r="CO137" i="18"/>
  <c r="BI137" i="18"/>
  <c r="AV187" i="9"/>
  <c r="AW187" i="9" s="1"/>
  <c r="AX187" i="9" s="1"/>
  <c r="CE174" i="18"/>
  <c r="DK174" i="18"/>
  <c r="AN55" i="1"/>
  <c r="AX59" i="1"/>
  <c r="BT174" i="18"/>
  <c r="CZ174" i="18"/>
  <c r="BH56" i="17"/>
  <c r="CO169" i="18"/>
  <c r="BI169" i="18"/>
  <c r="AW64" i="17"/>
  <c r="AW62" i="5"/>
  <c r="DA45" i="18"/>
  <c r="BU45" i="18"/>
  <c r="DM58" i="18"/>
  <c r="CG58" i="18"/>
  <c r="CZ32" i="18"/>
  <c r="BT32" i="18"/>
  <c r="BE85" i="9"/>
  <c r="AE178" i="1"/>
  <c r="AF178" i="1" s="1"/>
  <c r="BZ60" i="9"/>
  <c r="BG72" i="5"/>
  <c r="BP54" i="9"/>
  <c r="CE103" i="18"/>
  <c r="DK103" i="18"/>
  <c r="BT104" i="18"/>
  <c r="CZ104" i="18"/>
  <c r="AW57" i="5"/>
  <c r="BH93" i="5"/>
  <c r="AN71" i="17"/>
  <c r="AH201" i="10"/>
  <c r="BC49" i="9"/>
  <c r="AS151" i="9" s="1"/>
  <c r="AK53" i="5"/>
  <c r="AX68" i="17"/>
  <c r="BG89" i="1"/>
  <c r="BH62" i="1"/>
  <c r="X150" i="17"/>
  <c r="X210" i="17" s="1"/>
  <c r="Y210" i="17" s="1"/>
  <c r="Z210" i="17" s="1"/>
  <c r="AA210" i="17" s="1"/>
  <c r="X98" i="17"/>
  <c r="Y98" i="17" s="1"/>
  <c r="Z98" i="17" s="1"/>
  <c r="AW78" i="1"/>
  <c r="AN88" i="17"/>
  <c r="BT4" i="18"/>
  <c r="BS3" i="18"/>
  <c r="CA93" i="9"/>
  <c r="BG81" i="9"/>
  <c r="BK48" i="18"/>
  <c r="CQ48" i="18"/>
  <c r="BG139" i="18"/>
  <c r="BH140" i="18"/>
  <c r="BH63" i="5"/>
  <c r="AX55" i="17"/>
  <c r="DK122" i="18"/>
  <c r="CE122" i="18"/>
  <c r="AN72" i="17"/>
  <c r="AM95" i="1"/>
  <c r="AN54" i="1"/>
  <c r="DA148" i="18"/>
  <c r="BU148" i="18"/>
  <c r="AE189" i="17"/>
  <c r="AF189" i="17" s="1"/>
  <c r="BF61" i="9"/>
  <c r="AG201" i="10"/>
  <c r="BB49" i="9"/>
  <c r="BW25" i="18"/>
  <c r="AL69" i="17"/>
  <c r="AE180" i="5"/>
  <c r="AF180" i="5" s="1"/>
  <c r="BT131" i="18"/>
  <c r="CZ131" i="18"/>
  <c r="BH67" i="5"/>
  <c r="AX93" i="1"/>
  <c r="AG201" i="9"/>
  <c r="AR49" i="9"/>
  <c r="CE67" i="18"/>
  <c r="DK67" i="18"/>
  <c r="AI201" i="10"/>
  <c r="BD49" i="9"/>
  <c r="AT151" i="9" s="1"/>
  <c r="AU53" i="9"/>
  <c r="AM73" i="5"/>
  <c r="BT181" i="18"/>
  <c r="CZ181" i="18"/>
  <c r="AO91" i="5"/>
  <c r="CE129" i="18"/>
  <c r="DK129" i="18"/>
  <c r="CA76" i="9"/>
  <c r="BI119" i="18"/>
  <c r="CO119" i="18"/>
  <c r="AW88" i="17"/>
  <c r="BH93" i="17"/>
  <c r="CE5" i="18"/>
  <c r="DK5" i="18"/>
  <c r="AB163" i="17"/>
  <c r="AC163" i="17" s="1"/>
  <c r="AD163" i="17" s="1"/>
  <c r="BZ97" i="9"/>
  <c r="CO52" i="18"/>
  <c r="BI52" i="18"/>
  <c r="AV63" i="9"/>
  <c r="CF157" i="18"/>
  <c r="DL157" i="18"/>
  <c r="AN90" i="5"/>
  <c r="BT83" i="18"/>
  <c r="CZ83" i="18"/>
  <c r="BI99" i="18"/>
  <c r="CO99" i="18"/>
  <c r="BK46" i="18"/>
  <c r="CQ46" i="18"/>
  <c r="BE82" i="9"/>
  <c r="BE75" i="9"/>
  <c r="AV172" i="9"/>
  <c r="AW172" i="9" s="1"/>
  <c r="AX172" i="9" s="1"/>
  <c r="AE165" i="17"/>
  <c r="AF165" i="17" s="1"/>
  <c r="AX62" i="17"/>
  <c r="BO75" i="9"/>
  <c r="DA123" i="18"/>
  <c r="BU123" i="18"/>
  <c r="AN88" i="5"/>
  <c r="BT144" i="18"/>
  <c r="CZ144" i="18"/>
  <c r="CF121" i="18"/>
  <c r="DL121" i="18"/>
  <c r="DA8" i="18"/>
  <c r="BU8" i="18"/>
  <c r="BT38" i="18"/>
  <c r="CZ38" i="18"/>
  <c r="AX74" i="1"/>
  <c r="CF14" i="18"/>
  <c r="DL14" i="18"/>
  <c r="AE173" i="5"/>
  <c r="AF173" i="5" s="1"/>
  <c r="CZ67" i="18"/>
  <c r="BT67" i="18"/>
  <c r="CF165" i="18"/>
  <c r="DL165" i="18"/>
  <c r="BH68" i="1"/>
  <c r="AV203" i="9"/>
  <c r="AW203" i="9" s="1"/>
  <c r="AX203" i="9" s="1"/>
  <c r="CO150" i="18"/>
  <c r="BI150" i="18"/>
  <c r="BG83" i="1"/>
  <c r="BG77" i="17"/>
  <c r="CE127" i="18"/>
  <c r="DK127" i="18"/>
  <c r="AX96" i="5"/>
  <c r="BH54" i="17"/>
  <c r="AL85" i="1"/>
  <c r="AL85" i="17"/>
  <c r="BH56" i="5"/>
  <c r="BB98" i="1"/>
  <c r="BC98" i="1" s="1"/>
  <c r="BD98" i="1" s="1"/>
  <c r="X153" i="1"/>
  <c r="X213" i="1" s="1"/>
  <c r="Y213" i="1" s="1"/>
  <c r="Z213" i="1" s="1"/>
  <c r="AA213" i="1" s="1"/>
  <c r="AE179" i="1"/>
  <c r="AF179" i="1" s="1"/>
  <c r="CE132" i="18"/>
  <c r="DK132" i="18"/>
  <c r="BH55" i="17"/>
  <c r="AE181" i="1"/>
  <c r="AF181" i="1" s="1"/>
  <c r="CZ109" i="18"/>
  <c r="BT109" i="18"/>
  <c r="AX89" i="5"/>
  <c r="CE162" i="18"/>
  <c r="DK162" i="18"/>
  <c r="CZ106" i="18"/>
  <c r="BT106" i="18"/>
  <c r="BU137" i="18"/>
  <c r="DA137" i="18"/>
  <c r="BT153" i="18"/>
  <c r="CZ153" i="18"/>
  <c r="AW89" i="1"/>
  <c r="BF87" i="9"/>
  <c r="BU71" i="18"/>
  <c r="DA71" i="18"/>
  <c r="CG13" i="18"/>
  <c r="DM13" i="18"/>
  <c r="BT26" i="18"/>
  <c r="CZ26" i="18"/>
  <c r="AX56" i="18"/>
  <c r="CP56" i="18" s="1"/>
  <c r="DK56" i="18"/>
  <c r="BT125" i="18"/>
  <c r="CZ125" i="18"/>
  <c r="CO59" i="18"/>
  <c r="BI59" i="18"/>
  <c r="AX93" i="18"/>
  <c r="CZ93" i="18"/>
  <c r="CO21" i="18"/>
  <c r="BI21" i="18"/>
  <c r="AM90" i="17"/>
  <c r="CZ167" i="18"/>
  <c r="BT167" i="18"/>
  <c r="CO81" i="18"/>
  <c r="BI81" i="18"/>
  <c r="CZ178" i="18"/>
  <c r="BT178" i="18"/>
  <c r="BJ89" i="18"/>
  <c r="CP89" i="18"/>
  <c r="CE44" i="18"/>
  <c r="CZ187" i="18"/>
  <c r="BT187" i="18"/>
  <c r="BI162" i="18"/>
  <c r="CO162" i="18"/>
  <c r="CE164" i="18"/>
  <c r="DK164" i="18"/>
  <c r="AU69" i="9"/>
  <c r="CO109" i="18"/>
  <c r="BI109" i="18"/>
  <c r="AE205" i="1"/>
  <c r="AF205" i="1" s="1"/>
  <c r="CF10" i="18"/>
  <c r="DL10" i="18"/>
  <c r="AX97" i="5"/>
  <c r="DK57" i="18"/>
  <c r="CE57" i="18"/>
  <c r="AV180" i="9"/>
  <c r="AW180" i="9" s="1"/>
  <c r="AX180" i="9" s="1"/>
  <c r="AO73" i="1"/>
  <c r="CA55" i="9"/>
  <c r="AM75" i="1"/>
  <c r="AM86" i="17"/>
  <c r="AM78" i="1"/>
  <c r="DM115" i="18"/>
  <c r="CG115" i="18"/>
  <c r="AM61" i="1"/>
  <c r="DA29" i="18"/>
  <c r="BU29" i="18"/>
  <c r="AW71" i="1"/>
  <c r="AN94" i="5"/>
  <c r="BI27" i="18"/>
  <c r="CO27" i="18"/>
  <c r="BI53" i="18"/>
  <c r="CO53" i="18"/>
  <c r="CE37" i="18"/>
  <c r="DK37" i="18"/>
  <c r="AX97" i="1"/>
  <c r="AX89" i="17"/>
  <c r="BV69" i="18"/>
  <c r="AN79" i="5"/>
  <c r="CP83" i="18"/>
  <c r="BJ83" i="18"/>
  <c r="AV82" i="5"/>
  <c r="AM201" i="9"/>
  <c r="AX49" i="9"/>
  <c r="AX150" i="9" s="1"/>
  <c r="BQ88" i="9"/>
  <c r="AV195" i="9"/>
  <c r="AW195" i="9" s="1"/>
  <c r="AX195" i="9" s="1"/>
  <c r="AX97" i="17"/>
  <c r="BO64" i="9"/>
  <c r="AV188" i="9"/>
  <c r="AW188" i="9" s="1"/>
  <c r="AX188" i="9" s="1"/>
  <c r="CE9" i="18"/>
  <c r="DK9" i="18"/>
  <c r="CA87" i="9"/>
  <c r="BI49" i="18"/>
  <c r="CO49" i="18"/>
  <c r="DA162" i="18"/>
  <c r="BU162" i="18"/>
  <c r="BG77" i="9"/>
  <c r="BV81" i="18"/>
  <c r="DB81" i="18"/>
  <c r="AE179" i="5"/>
  <c r="AF179" i="5" s="1"/>
  <c r="BF56" i="9"/>
  <c r="DL188" i="18"/>
  <c r="CF188" i="18"/>
  <c r="BF82" i="17"/>
  <c r="CZ53" i="18"/>
  <c r="BT53" i="18"/>
  <c r="AW60" i="1"/>
  <c r="AW86" i="17"/>
  <c r="BT136" i="18"/>
  <c r="CZ136" i="18"/>
  <c r="CF74" i="18"/>
  <c r="DL74" i="18"/>
  <c r="CA92" i="9"/>
  <c r="BH94" i="17"/>
  <c r="BF64" i="1"/>
  <c r="AI201" i="9"/>
  <c r="AT49" i="9"/>
  <c r="AT150" i="9" s="1"/>
  <c r="AX96" i="18"/>
  <c r="CO96" i="18"/>
  <c r="BJ160" i="18"/>
  <c r="CP160" i="18"/>
  <c r="CO129" i="18"/>
  <c r="BI129" i="18"/>
  <c r="DL184" i="18"/>
  <c r="CF184" i="18"/>
  <c r="CF48" i="18"/>
  <c r="DL48" i="18"/>
  <c r="BW33" i="18"/>
  <c r="BJ61" i="18"/>
  <c r="CP61" i="18"/>
  <c r="DB164" i="18"/>
  <c r="BV164" i="18"/>
  <c r="AY81" i="17"/>
  <c r="DK94" i="18"/>
  <c r="CE94" i="18"/>
  <c r="AX71" i="5"/>
  <c r="CP80" i="18"/>
  <c r="BJ80" i="18"/>
  <c r="AM72" i="5"/>
  <c r="CP155" i="18"/>
  <c r="BJ155" i="18"/>
  <c r="CE63" i="18"/>
  <c r="DK63" i="18"/>
  <c r="CZ130" i="18"/>
  <c r="BT130" i="18"/>
  <c r="AM82" i="1"/>
  <c r="CZ16" i="18"/>
  <c r="BT16" i="18"/>
  <c r="AV178" i="9"/>
  <c r="AW178" i="9" s="1"/>
  <c r="AX178" i="9" s="1"/>
  <c r="BQ55" i="9"/>
  <c r="BH67" i="17"/>
  <c r="BF84" i="9"/>
  <c r="CG75" i="18"/>
  <c r="DM75" i="18"/>
  <c r="AX91" i="5"/>
  <c r="BG55" i="1"/>
  <c r="AN62" i="5"/>
  <c r="AV70" i="9"/>
  <c r="AN79" i="17"/>
  <c r="AX88" i="5"/>
  <c r="AW67" i="1"/>
  <c r="AX76" i="17"/>
  <c r="AE204" i="17"/>
  <c r="AF204" i="17" s="1"/>
  <c r="AM93" i="17"/>
  <c r="BG69" i="17"/>
  <c r="BI33" i="18"/>
  <c r="CO33" i="18"/>
  <c r="CG18" i="18"/>
  <c r="DM18" i="18"/>
  <c r="AJ201" i="12"/>
  <c r="BY49" i="9"/>
  <c r="AU153" i="9" s="1"/>
  <c r="CO51" i="18"/>
  <c r="BI51" i="18"/>
  <c r="AX57" i="1"/>
  <c r="BP90" i="9"/>
  <c r="AE186" i="17"/>
  <c r="AF186" i="17" s="1"/>
  <c r="BU82" i="18"/>
  <c r="DA82" i="18"/>
  <c r="CE88" i="18"/>
  <c r="DK88" i="18"/>
  <c r="BJ63" i="18"/>
  <c r="CP63" i="18"/>
  <c r="CY151" i="18"/>
  <c r="DY9" i="18"/>
  <c r="AN58" i="17"/>
  <c r="CE137" i="18"/>
  <c r="DK137" i="18"/>
  <c r="AO74" i="17"/>
  <c r="BT88" i="18"/>
  <c r="CZ88" i="18"/>
  <c r="BI157" i="18"/>
  <c r="CO157" i="18"/>
  <c r="AV151" i="18"/>
  <c r="AW152" i="18"/>
  <c r="DJ152" i="18"/>
  <c r="DJ151" i="18" s="1"/>
  <c r="CN152" i="18"/>
  <c r="CN151" i="18" s="1"/>
  <c r="AW53" i="17"/>
  <c r="AV67" i="9"/>
  <c r="BZ90" i="9"/>
  <c r="BK11" i="18"/>
  <c r="CQ11" i="18"/>
  <c r="AX33" i="18"/>
  <c r="CZ33" i="18"/>
  <c r="AR98" i="5"/>
  <c r="AS98" i="5" s="1"/>
  <c r="AT98" i="5" s="1"/>
  <c r="X152" i="5"/>
  <c r="X212" i="5" s="1"/>
  <c r="Y212" i="5" s="1"/>
  <c r="Z212" i="5" s="1"/>
  <c r="AA212" i="5" s="1"/>
  <c r="CZ154" i="18"/>
  <c r="BT154" i="18"/>
  <c r="AN56" i="17"/>
  <c r="BI72" i="18"/>
  <c r="CO72" i="18"/>
  <c r="BT64" i="18"/>
  <c r="CZ64" i="18"/>
  <c r="BK82" i="18"/>
  <c r="CQ82" i="18"/>
  <c r="AX76" i="5"/>
  <c r="BP76" i="9"/>
  <c r="AE189" i="1"/>
  <c r="AF189" i="1" s="1"/>
  <c r="CE156" i="18"/>
  <c r="DK156" i="18"/>
  <c r="CH187" i="18"/>
  <c r="CE108" i="18"/>
  <c r="DK108" i="18"/>
  <c r="BP84" i="9"/>
  <c r="BH81" i="17"/>
  <c r="BH59" i="1"/>
  <c r="AB75" i="5"/>
  <c r="DK36" i="18"/>
  <c r="CE36" i="18"/>
  <c r="AX99" i="18"/>
  <c r="DK99" i="18"/>
  <c r="CE166" i="18"/>
  <c r="DK166" i="18"/>
  <c r="AW80" i="1"/>
  <c r="BH54" i="5"/>
  <c r="AX55" i="5"/>
  <c r="BT166" i="18"/>
  <c r="CZ166" i="18"/>
  <c r="BT18" i="18"/>
  <c r="CZ18" i="18"/>
  <c r="CE177" i="18"/>
  <c r="DK177" i="18"/>
  <c r="BT150" i="18"/>
  <c r="CZ150" i="18"/>
  <c r="BU28" i="18"/>
  <c r="DA28" i="18"/>
  <c r="AM72" i="1"/>
  <c r="CF4" i="18"/>
  <c r="BI75" i="18"/>
  <c r="CO75" i="18"/>
  <c r="BI25" i="18"/>
  <c r="CO25" i="18"/>
  <c r="CE145" i="18"/>
  <c r="DK145" i="18"/>
  <c r="BH81" i="5"/>
  <c r="BV101" i="18"/>
  <c r="DB101" i="18"/>
  <c r="CZ11" i="18"/>
  <c r="BT11" i="18"/>
  <c r="DL107" i="18"/>
  <c r="CF107" i="18"/>
  <c r="AW63" i="1"/>
  <c r="AX66" i="5"/>
  <c r="AA53" i="5"/>
  <c r="CP5" i="18"/>
  <c r="BJ5" i="18"/>
  <c r="AV79" i="9"/>
  <c r="BI97" i="1"/>
  <c r="BU105" i="18"/>
  <c r="DA105" i="18"/>
  <c r="BG75" i="17"/>
  <c r="AW60" i="5"/>
  <c r="BG78" i="9"/>
  <c r="AW83" i="1"/>
  <c r="AN80" i="1"/>
  <c r="CZ117" i="18"/>
  <c r="BT117" i="18"/>
  <c r="AX68" i="1"/>
  <c r="AW96" i="1"/>
  <c r="AN74" i="5"/>
  <c r="BO69" i="9"/>
  <c r="BG62" i="5"/>
  <c r="AV68" i="9"/>
  <c r="AX84" i="17"/>
  <c r="AX69" i="18"/>
  <c r="CZ69" i="18"/>
  <c r="BH78" i="1"/>
  <c r="AM54" i="17"/>
  <c r="AN55" i="17"/>
  <c r="BE69" i="9"/>
  <c r="AN60" i="1"/>
  <c r="DK106" i="18"/>
  <c r="CE106" i="18"/>
  <c r="AN96" i="5"/>
  <c r="BG74" i="17"/>
  <c r="BT152" i="18"/>
  <c r="BS151" i="18"/>
  <c r="BO85" i="9"/>
  <c r="CZ49" i="18"/>
  <c r="BT49" i="18"/>
  <c r="DL12" i="18"/>
  <c r="CF12" i="18"/>
  <c r="BE83" i="9"/>
  <c r="DK79" i="18"/>
  <c r="CE79" i="18"/>
  <c r="BH88" i="1"/>
  <c r="BH76" i="5"/>
  <c r="BH55" i="5"/>
  <c r="AN90" i="1"/>
  <c r="AX81" i="5"/>
  <c r="CE116" i="18"/>
  <c r="DK116" i="18"/>
  <c r="BJ70" i="18"/>
  <c r="CA95" i="9"/>
  <c r="AY72" i="1"/>
  <c r="AU64" i="9"/>
  <c r="BG90" i="17"/>
  <c r="BG90" i="9"/>
  <c r="AW68" i="5"/>
  <c r="AX59" i="5"/>
  <c r="BG65" i="17"/>
  <c r="BH93" i="1"/>
  <c r="CF173" i="18"/>
  <c r="DL173" i="18"/>
  <c r="AW72" i="17"/>
  <c r="AN87" i="5"/>
  <c r="BG76" i="9"/>
  <c r="CE29" i="18"/>
  <c r="DK29" i="18"/>
  <c r="BH91" i="1"/>
  <c r="AM70" i="1"/>
  <c r="BF93" i="9"/>
  <c r="AE205" i="17"/>
  <c r="AF205" i="17" s="1"/>
  <c r="DK53" i="18"/>
  <c r="CE53" i="18"/>
  <c r="CO76" i="18"/>
  <c r="BI76" i="18"/>
  <c r="BI90" i="18"/>
  <c r="CO90" i="18"/>
  <c r="BI41" i="18"/>
  <c r="CO41" i="18"/>
  <c r="CC54" i="18"/>
  <c r="CC189" i="18" s="1"/>
  <c r="DJ55" i="18"/>
  <c r="CD55" i="18"/>
  <c r="CE101" i="18"/>
  <c r="DK101" i="18"/>
  <c r="BG79" i="9"/>
  <c r="BH66" i="1"/>
  <c r="CA58" i="9"/>
  <c r="AW76" i="1"/>
  <c r="BG64" i="17"/>
  <c r="AW44" i="18"/>
  <c r="CN44" i="18"/>
  <c r="AX63" i="17"/>
  <c r="BH92" i="5"/>
  <c r="BC98" i="17"/>
  <c r="BD98" i="17" s="1"/>
  <c r="CE182" i="18"/>
  <c r="DK182" i="18"/>
  <c r="CD3" i="18"/>
  <c r="BH66" i="17"/>
  <c r="AO201" i="11"/>
  <c r="BT49" i="9"/>
  <c r="AZ152" i="9" s="1"/>
  <c r="BI125" i="18"/>
  <c r="CO125" i="18"/>
  <c r="AX84" i="1"/>
  <c r="AJ201" i="10"/>
  <c r="BE49" i="9"/>
  <c r="AU151" i="9" s="1"/>
  <c r="BT13" i="18"/>
  <c r="CZ13" i="18"/>
  <c r="DA132" i="18"/>
  <c r="BU132" i="18"/>
  <c r="CE124" i="18"/>
  <c r="DK124" i="18"/>
  <c r="CO26" i="18"/>
  <c r="BI26" i="18"/>
  <c r="CF81" i="18"/>
  <c r="DL81" i="18"/>
  <c r="AB202" i="17"/>
  <c r="AC202" i="17" s="1"/>
  <c r="AD202" i="17" s="1"/>
  <c r="AB212" i="1"/>
  <c r="AC212" i="1" s="1"/>
  <c r="AD212" i="1" s="1"/>
  <c r="BP87" i="9"/>
  <c r="AL75" i="17"/>
  <c r="AN54" i="5"/>
  <c r="BG58" i="9"/>
  <c r="CE102" i="18"/>
  <c r="DK102" i="18"/>
  <c r="AW71" i="17"/>
  <c r="CA67" i="9"/>
  <c r="AM65" i="1"/>
  <c r="CE154" i="18"/>
  <c r="DK154" i="18"/>
  <c r="BH58" i="5"/>
  <c r="CZ159" i="18"/>
  <c r="BT159" i="18"/>
  <c r="AH98" i="17"/>
  <c r="AI98" i="17" s="1"/>
  <c r="AJ98" i="17" s="1"/>
  <c r="X151" i="17"/>
  <c r="X211" i="17" s="1"/>
  <c r="Y211" i="17" s="1"/>
  <c r="Z211" i="17" s="1"/>
  <c r="AA211" i="17" s="1"/>
  <c r="BH88" i="5"/>
  <c r="CZ143" i="18"/>
  <c r="BT143" i="18"/>
  <c r="BZ86" i="9"/>
  <c r="AL82" i="17"/>
  <c r="AN66" i="5"/>
  <c r="BH73" i="5"/>
  <c r="AN71" i="5"/>
  <c r="BG61" i="5"/>
  <c r="BE53" i="1"/>
  <c r="BG76" i="1"/>
  <c r="CE23" i="18"/>
  <c r="DK23" i="18"/>
  <c r="DK76" i="18"/>
  <c r="CE76" i="18"/>
  <c r="AX80" i="17"/>
  <c r="BT65" i="18"/>
  <c r="CZ65" i="18"/>
  <c r="BT57" i="18"/>
  <c r="CZ57" i="18"/>
  <c r="BH78" i="5"/>
  <c r="CE183" i="18"/>
  <c r="DK183" i="18"/>
  <c r="AV204" i="9"/>
  <c r="AW204" i="9" s="1"/>
  <c r="AX204" i="9" s="1"/>
  <c r="AX70" i="17"/>
  <c r="AE197" i="1"/>
  <c r="AF197" i="1" s="1"/>
  <c r="BT128" i="18"/>
  <c r="CZ128" i="18"/>
  <c r="CO122" i="18"/>
  <c r="BI122" i="18"/>
  <c r="DK110" i="18"/>
  <c r="CE110" i="18"/>
  <c r="AN78" i="5"/>
  <c r="BK24" i="18"/>
  <c r="CQ24" i="18"/>
  <c r="CZ27" i="18"/>
  <c r="BT27" i="18"/>
  <c r="BF82" i="1"/>
  <c r="AW70" i="18"/>
  <c r="DK70" i="18" s="1"/>
  <c r="CY70" i="18"/>
  <c r="CY54" i="18" s="1"/>
  <c r="CN70" i="18"/>
  <c r="DK26" i="18"/>
  <c r="CE26" i="18"/>
  <c r="BF62" i="9"/>
  <c r="BU145" i="18"/>
  <c r="DA145" i="18"/>
  <c r="AX93" i="5"/>
  <c r="BF57" i="9"/>
  <c r="BJ176" i="18"/>
  <c r="CP176" i="18"/>
  <c r="AN68" i="5"/>
  <c r="BG65" i="5"/>
  <c r="CE15" i="18"/>
  <c r="DK15" i="18"/>
  <c r="AX25" i="18"/>
  <c r="CZ25" i="18"/>
  <c r="AX92" i="1"/>
  <c r="CO66" i="18"/>
  <c r="BI66" i="18"/>
  <c r="AZ88" i="1"/>
  <c r="AW86" i="5"/>
  <c r="BZ62" i="9"/>
  <c r="BZ68" i="9"/>
  <c r="CQ71" i="18"/>
  <c r="BK71" i="18"/>
  <c r="AY74" i="5"/>
  <c r="CY92" i="18"/>
  <c r="BH89" i="5"/>
  <c r="BF94" i="9"/>
  <c r="AX92" i="5"/>
  <c r="BT141" i="18"/>
  <c r="CZ141" i="18"/>
  <c r="BI14" i="18"/>
  <c r="CO14" i="18"/>
  <c r="CA56" i="9"/>
  <c r="AM77" i="1"/>
  <c r="CO182" i="18"/>
  <c r="BI182" i="18"/>
  <c r="BF72" i="9"/>
  <c r="BQ91" i="9"/>
  <c r="CO9" i="18"/>
  <c r="BI9" i="18"/>
  <c r="BI68" i="18"/>
  <c r="CO68" i="18"/>
  <c r="Y213" i="17"/>
  <c r="Z213" i="17" s="1"/>
  <c r="AA213" i="17" s="1"/>
  <c r="BI120" i="18"/>
  <c r="CO120" i="18"/>
  <c r="CZ110" i="18"/>
  <c r="BT110" i="18"/>
  <c r="AM67" i="5"/>
  <c r="BT171" i="18"/>
  <c r="CZ171" i="18"/>
  <c r="BT14" i="18"/>
  <c r="CZ14" i="18"/>
  <c r="AX72" i="5"/>
  <c r="AN92" i="17"/>
  <c r="DK171" i="18"/>
  <c r="CE171" i="18"/>
  <c r="CZ111" i="18"/>
  <c r="BT111" i="18"/>
  <c r="AN58" i="1"/>
  <c r="AW64" i="1"/>
  <c r="BW93" i="18"/>
  <c r="BI65" i="18"/>
  <c r="CO65" i="18"/>
  <c r="BI8" i="18"/>
  <c r="CO8" i="18"/>
  <c r="BH76" i="17"/>
  <c r="AE165" i="1"/>
  <c r="AF165" i="1" s="1"/>
  <c r="BH57" i="17"/>
  <c r="BP95" i="9"/>
  <c r="CZ102" i="18"/>
  <c r="BT102" i="18"/>
  <c r="CE16" i="18"/>
  <c r="DK16" i="18"/>
  <c r="CF152" i="18"/>
  <c r="BT58" i="18"/>
  <c r="CZ58" i="18"/>
  <c r="BI148" i="18"/>
  <c r="CO148" i="18"/>
  <c r="BG71" i="9"/>
  <c r="BG96" i="17"/>
  <c r="CA57" i="9"/>
  <c r="AW91" i="17"/>
  <c r="DA98" i="18"/>
  <c r="BU98" i="18"/>
  <c r="AN57" i="5"/>
  <c r="AN63" i="17"/>
  <c r="BH54" i="1"/>
  <c r="AX94" i="17"/>
  <c r="CG87" i="18"/>
  <c r="DM87" i="18"/>
  <c r="BP80" i="9"/>
  <c r="AM81" i="1"/>
  <c r="BP89" i="9"/>
  <c r="CP15" i="18"/>
  <c r="BJ15" i="18"/>
  <c r="DL168" i="18"/>
  <c r="CF168" i="18"/>
  <c r="BI172" i="18"/>
  <c r="CO172" i="18"/>
  <c r="BY69" i="9"/>
  <c r="BT34" i="18"/>
  <c r="CZ34" i="18"/>
  <c r="CO29" i="18"/>
  <c r="BI29" i="18"/>
  <c r="AX66" i="17"/>
  <c r="CD140" i="18"/>
  <c r="CC139" i="18"/>
  <c r="AO59" i="5"/>
  <c r="AW60" i="9"/>
  <c r="CE71" i="18"/>
  <c r="DK71" i="18"/>
  <c r="Y151" i="1"/>
  <c r="Y211" i="1" s="1"/>
  <c r="Z211" i="1" s="1"/>
  <c r="AA211" i="1" s="1"/>
  <c r="AI98" i="1"/>
  <c r="AJ98" i="1" s="1"/>
  <c r="CE142" i="18"/>
  <c r="DK142" i="18"/>
  <c r="DL41" i="18"/>
  <c r="CF41" i="18"/>
  <c r="BG90" i="1"/>
  <c r="AE187" i="1"/>
  <c r="AF187" i="1" s="1"/>
  <c r="AE164" i="1"/>
  <c r="AF164" i="1" s="1"/>
  <c r="BS54" i="18"/>
  <c r="BT55" i="18"/>
  <c r="CG27" i="18"/>
  <c r="DM27" i="18"/>
  <c r="AN68" i="17"/>
  <c r="BI149" i="18"/>
  <c r="CO149" i="18"/>
  <c r="BT134" i="18"/>
  <c r="CZ134" i="18"/>
  <c r="BQ86" i="9"/>
  <c r="AE203" i="17"/>
  <c r="AF203" i="17" s="1"/>
  <c r="AW70" i="5"/>
  <c r="BH97" i="5"/>
  <c r="CO134" i="18"/>
  <c r="BI134" i="18"/>
  <c r="CF141" i="18"/>
  <c r="DL141" i="18"/>
  <c r="BT92" i="18"/>
  <c r="BG60" i="1"/>
  <c r="AM74" i="1"/>
  <c r="CA59" i="9"/>
  <c r="BT147" i="18"/>
  <c r="CZ147" i="18"/>
  <c r="CZ68" i="18"/>
  <c r="BT68" i="18"/>
  <c r="DC188" i="18"/>
  <c r="BW188" i="18"/>
  <c r="BL53" i="9"/>
  <c r="BM53" i="9" s="1"/>
  <c r="BN53" i="9" s="1"/>
  <c r="AR104" i="9"/>
  <c r="AR164" i="9" s="1"/>
  <c r="AS164" i="9" s="1"/>
  <c r="AT164" i="9" s="1"/>
  <c r="AU164" i="9" s="1"/>
  <c r="AB163" i="5"/>
  <c r="AC163" i="5" s="1"/>
  <c r="AD163" i="5" s="1"/>
  <c r="BT46" i="18"/>
  <c r="CZ46" i="18"/>
  <c r="BJ58" i="18"/>
  <c r="CP58" i="18"/>
  <c r="AW70" i="1"/>
  <c r="AA53" i="17"/>
  <c r="DL114" i="18"/>
  <c r="CF114" i="18"/>
  <c r="BP77" i="9"/>
  <c r="BG63" i="9"/>
  <c r="BZ77" i="9"/>
  <c r="BJ102" i="18"/>
  <c r="CP102" i="18"/>
  <c r="BH56" i="1"/>
  <c r="BZ63" i="9"/>
  <c r="CO174" i="18"/>
  <c r="BI174" i="18"/>
  <c r="AL201" i="12"/>
  <c r="CA49" i="9"/>
  <c r="AW153" i="9" s="1"/>
  <c r="CE134" i="18"/>
  <c r="DK134" i="18"/>
  <c r="BJ35" i="18"/>
  <c r="CP35" i="18"/>
  <c r="AN60" i="17"/>
  <c r="CA81" i="9"/>
  <c r="BQ66" i="9"/>
  <c r="AN201" i="12"/>
  <c r="CC49" i="9"/>
  <c r="AY153" i="9" s="1"/>
  <c r="BK112" i="18"/>
  <c r="CF51" i="18"/>
  <c r="DL51" i="18"/>
  <c r="BF70" i="9"/>
  <c r="CO79" i="18"/>
  <c r="BI79" i="18"/>
  <c r="BH77" i="18"/>
  <c r="BH87" i="1"/>
  <c r="BT176" i="18"/>
  <c r="CZ176" i="18"/>
  <c r="BI135" i="18"/>
  <c r="CO135" i="18"/>
  <c r="CA91" i="9"/>
  <c r="BU62" i="18"/>
  <c r="DA62" i="18"/>
  <c r="AN76" i="17"/>
  <c r="BP79" i="9"/>
  <c r="BI159" i="18"/>
  <c r="CO159" i="18"/>
  <c r="BU59" i="18"/>
  <c r="DA59" i="18"/>
  <c r="AM83" i="17"/>
  <c r="AX83" i="5"/>
  <c r="BH71" i="17"/>
  <c r="BT177" i="18"/>
  <c r="CZ177" i="18"/>
  <c r="DK120" i="18"/>
  <c r="CE120" i="18"/>
  <c r="BI92" i="18"/>
  <c r="BG71" i="5"/>
  <c r="AX96" i="17"/>
  <c r="BK96" i="18"/>
  <c r="CE180" i="18"/>
  <c r="DK180" i="18"/>
  <c r="BT165" i="18"/>
  <c r="CZ165" i="18"/>
  <c r="BH77" i="5"/>
  <c r="BI178" i="18"/>
  <c r="CO178" i="18"/>
  <c r="AX61" i="5"/>
  <c r="BZ94" i="9"/>
  <c r="CO13" i="18"/>
  <c r="BI13" i="18"/>
  <c r="AG201" i="11"/>
  <c r="BL49" i="9"/>
  <c r="CO113" i="18"/>
  <c r="BI113" i="18"/>
  <c r="DA10" i="18"/>
  <c r="BU10" i="18"/>
  <c r="X218" i="17"/>
  <c r="Y162" i="17"/>
  <c r="BT124" i="18"/>
  <c r="CZ124" i="18"/>
  <c r="CZ146" i="18"/>
  <c r="BT146" i="18"/>
  <c r="AN59" i="1"/>
  <c r="BU120" i="18"/>
  <c r="DA120" i="18"/>
  <c r="BH95" i="1"/>
  <c r="AN201" i="10"/>
  <c r="BI49" i="9"/>
  <c r="AY151" i="9" s="1"/>
  <c r="AM77" i="17"/>
  <c r="AV69" i="5"/>
  <c r="Y218" i="5"/>
  <c r="Z162" i="5"/>
  <c r="DA115" i="18"/>
  <c r="BU115" i="18"/>
  <c r="CE70" i="18"/>
  <c r="CE6" i="18"/>
  <c r="DK6" i="18"/>
  <c r="AI201" i="11"/>
  <c r="BN49" i="9"/>
  <c r="AT152" i="9" s="1"/>
  <c r="BK62" i="18"/>
  <c r="CQ62" i="18"/>
  <c r="DK155" i="18"/>
  <c r="CE155" i="18"/>
  <c r="BH95" i="5"/>
  <c r="AO201" i="10"/>
  <c r="BJ49" i="9"/>
  <c r="AZ151" i="9" s="1"/>
  <c r="BG61" i="1"/>
  <c r="BI37" i="18"/>
  <c r="CO37" i="18"/>
  <c r="AX65" i="17"/>
  <c r="BT108" i="18"/>
  <c r="CZ108" i="18"/>
  <c r="AV181" i="9"/>
  <c r="AW181" i="9" s="1"/>
  <c r="AX181" i="9" s="1"/>
  <c r="AX43" i="18"/>
  <c r="CP43" i="18" s="1"/>
  <c r="DK43" i="18"/>
  <c r="CO153" i="18"/>
  <c r="BI153" i="18"/>
  <c r="BI151" i="18" s="1"/>
  <c r="CE89" i="18"/>
  <c r="DK89" i="18"/>
  <c r="CE47" i="18"/>
  <c r="DK47" i="18"/>
  <c r="AW64" i="5"/>
  <c r="CZ183" i="18"/>
  <c r="BT183" i="18"/>
  <c r="DK179" i="18"/>
  <c r="CE179" i="18"/>
  <c r="AI201" i="12"/>
  <c r="BX49" i="9"/>
  <c r="AT153" i="9" s="1"/>
  <c r="CF19" i="18"/>
  <c r="DL19" i="18"/>
  <c r="BH60" i="17"/>
  <c r="BI103" i="18"/>
  <c r="CO103" i="18"/>
  <c r="BH96" i="5"/>
  <c r="CE65" i="18"/>
  <c r="DK65" i="18"/>
  <c r="AN96" i="1"/>
  <c r="BH70" i="17"/>
  <c r="DL136" i="18"/>
  <c r="CF136" i="18"/>
  <c r="DA9" i="18"/>
  <c r="BU9" i="18"/>
  <c r="BG92" i="9"/>
  <c r="BH60" i="5"/>
  <c r="AV85" i="17"/>
  <c r="BU140" i="18"/>
  <c r="AN92" i="1"/>
  <c r="BU35" i="18"/>
  <c r="DA35" i="18"/>
  <c r="BF55" i="9"/>
  <c r="BP81" i="9"/>
  <c r="AN76" i="1"/>
  <c r="AM64" i="1"/>
  <c r="BY85" i="9"/>
  <c r="CE178" i="18"/>
  <c r="DK178" i="18"/>
  <c r="AN61" i="17"/>
  <c r="CO107" i="18"/>
  <c r="BI107" i="18"/>
  <c r="BZ84" i="9"/>
  <c r="AX87" i="1"/>
  <c r="CO60" i="18"/>
  <c r="BI60" i="18"/>
  <c r="CE97" i="18"/>
  <c r="DK97" i="18"/>
  <c r="AN66" i="17"/>
  <c r="BH90" i="5"/>
  <c r="BY83" i="9"/>
  <c r="AE188" i="1"/>
  <c r="AF188" i="1" s="1"/>
  <c r="DK80" i="18"/>
  <c r="CE80" i="18"/>
  <c r="AW73" i="5"/>
  <c r="AM87" i="1"/>
  <c r="AX57" i="17"/>
  <c r="AN57" i="17"/>
  <c r="AM64" i="17"/>
  <c r="AX90" i="1"/>
  <c r="BV61" i="18"/>
  <c r="DB61" i="18"/>
  <c r="DL160" i="18"/>
  <c r="CF160" i="18"/>
  <c r="DA21" i="18"/>
  <c r="BU21" i="18"/>
  <c r="CO39" i="18"/>
  <c r="BI39" i="18"/>
  <c r="X306" i="5"/>
  <c r="BH70" i="1"/>
  <c r="DL104" i="18"/>
  <c r="CF104" i="18"/>
  <c r="BI167" i="18"/>
  <c r="CO167" i="18"/>
  <c r="AR281" i="9"/>
  <c r="CG43" i="18"/>
  <c r="AX84" i="5"/>
  <c r="BZ88" i="9"/>
  <c r="CE83" i="18"/>
  <c r="DK83" i="18"/>
  <c r="CO47" i="18"/>
  <c r="BI47" i="18"/>
  <c r="CZ48" i="18"/>
  <c r="BT48" i="18"/>
  <c r="CE98" i="18"/>
  <c r="DK98" i="18"/>
  <c r="BG86" i="1"/>
  <c r="AV96" i="9"/>
  <c r="BG65" i="9"/>
  <c r="AU53" i="5"/>
  <c r="AX59" i="17"/>
  <c r="BT116" i="18"/>
  <c r="CZ116" i="18"/>
  <c r="BJ73" i="18"/>
  <c r="CP73" i="18"/>
  <c r="AN92" i="5"/>
  <c r="AJ201" i="9"/>
  <c r="AU49" i="9"/>
  <c r="AU150" i="9" s="1"/>
  <c r="BH84" i="5"/>
  <c r="DK147" i="18"/>
  <c r="CE147" i="18"/>
  <c r="AE196" i="17"/>
  <c r="AF196" i="17" s="1"/>
  <c r="AM93" i="5"/>
  <c r="BT39" i="18"/>
  <c r="CZ39" i="18"/>
  <c r="CE39" i="18"/>
  <c r="DK39" i="18"/>
  <c r="BI19" i="18"/>
  <c r="CO19" i="18"/>
  <c r="DJ70" i="18"/>
  <c r="AE172" i="5"/>
  <c r="AF172" i="5" s="1"/>
  <c r="BH55" i="18"/>
  <c r="BG54" i="18"/>
  <c r="BG189" i="18" s="1"/>
  <c r="CN55" i="18"/>
  <c r="CA66" i="9"/>
  <c r="BI175" i="18"/>
  <c r="CO175" i="18"/>
  <c r="CE22" i="18"/>
  <c r="DK22" i="18"/>
  <c r="CO42" i="18"/>
  <c r="BI42" i="18"/>
  <c r="BG91" i="9"/>
  <c r="BI123" i="18"/>
  <c r="CO123" i="18"/>
  <c r="CZ127" i="18"/>
  <c r="BT127" i="18"/>
  <c r="BH57" i="5"/>
  <c r="CY78" i="18"/>
  <c r="BR77" i="18"/>
  <c r="BS78" i="18"/>
  <c r="AX112" i="18"/>
  <c r="CZ112" i="18"/>
  <c r="CO112" i="18"/>
  <c r="DK112" i="18"/>
  <c r="AO94" i="1"/>
  <c r="BI85" i="18"/>
  <c r="CO85" i="18"/>
  <c r="AE196" i="5"/>
  <c r="AF196" i="5" s="1"/>
  <c r="AV179" i="9"/>
  <c r="AW179" i="9" s="1"/>
  <c r="AX179" i="9" s="1"/>
  <c r="CO142" i="18"/>
  <c r="BI142" i="18"/>
  <c r="BT96" i="18"/>
  <c r="CZ96" i="18"/>
  <c r="CZ118" i="18"/>
  <c r="BT118" i="18"/>
  <c r="CO6" i="18"/>
  <c r="BI6" i="18"/>
  <c r="BI181" i="18"/>
  <c r="CO181" i="18"/>
  <c r="AX61" i="17"/>
  <c r="AN58" i="5"/>
  <c r="BH91" i="5"/>
  <c r="AV171" i="9"/>
  <c r="AW171" i="9" s="1"/>
  <c r="AX171" i="9" s="1"/>
  <c r="AN97" i="1"/>
  <c r="BT179" i="18"/>
  <c r="CZ179" i="18"/>
  <c r="BT73" i="18"/>
  <c r="CZ73" i="18"/>
  <c r="CE170" i="18"/>
  <c r="DK170" i="18"/>
  <c r="AM79" i="1"/>
  <c r="BY70" i="9"/>
  <c r="AX79" i="5"/>
  <c r="AU82" i="9"/>
  <c r="DK60" i="18"/>
  <c r="CE60" i="18"/>
  <c r="AE204" i="5"/>
  <c r="AF204" i="5" s="1"/>
  <c r="AV87" i="9"/>
  <c r="AV205" i="9"/>
  <c r="AW205" i="9" s="1"/>
  <c r="AX205" i="9" s="1"/>
  <c r="AW92" i="18"/>
  <c r="CZ92" i="18" s="1"/>
  <c r="AV91" i="18"/>
  <c r="CA65" i="9"/>
  <c r="AV83" i="9"/>
  <c r="CE38" i="18"/>
  <c r="DK38" i="18"/>
  <c r="AX94" i="5"/>
  <c r="AN67" i="17"/>
  <c r="AN89" i="1"/>
  <c r="CG112" i="18"/>
  <c r="BT160" i="18"/>
  <c r="CZ160" i="18"/>
  <c r="AO91" i="1"/>
  <c r="AH201" i="12"/>
  <c r="BW49" i="9"/>
  <c r="AS153" i="9" s="1"/>
  <c r="BG54" i="9"/>
  <c r="AN63" i="5"/>
  <c r="AK201" i="11"/>
  <c r="BP49" i="9"/>
  <c r="AV152" i="9" s="1"/>
  <c r="BT56" i="18"/>
  <c r="CZ56" i="18"/>
  <c r="AE165" i="5"/>
  <c r="AF165" i="5" s="1"/>
  <c r="AW77" i="17"/>
  <c r="DB156" i="18"/>
  <c r="BV156" i="18"/>
  <c r="BG74" i="1"/>
  <c r="BG80" i="17"/>
  <c r="BV7" i="18"/>
  <c r="AW69" i="1"/>
  <c r="AX80" i="5"/>
  <c r="BJ152" i="18"/>
  <c r="AM69" i="1"/>
  <c r="BH91" i="17"/>
  <c r="BP71" i="9"/>
  <c r="CP23" i="18"/>
  <c r="BJ23" i="18"/>
  <c r="BG83" i="17"/>
  <c r="BU169" i="18"/>
  <c r="DA169" i="18"/>
  <c r="AX94" i="1"/>
  <c r="AV186" i="9"/>
  <c r="AW186" i="9" s="1"/>
  <c r="AX186" i="9" s="1"/>
  <c r="CO43" i="18"/>
  <c r="BP56" i="9"/>
  <c r="BO82" i="9"/>
  <c r="DK105" i="18"/>
  <c r="CE105" i="18"/>
  <c r="CO114" i="18"/>
  <c r="BI114" i="18"/>
  <c r="AM78" i="17"/>
  <c r="AN83" i="5"/>
  <c r="AB164" i="5"/>
  <c r="AC164" i="5" s="1"/>
  <c r="AD164" i="5" s="1"/>
  <c r="BJ168" i="18"/>
  <c r="CP168" i="18"/>
  <c r="BY75" i="9"/>
  <c r="AM66" i="1"/>
  <c r="BG67" i="9"/>
  <c r="AJ201" i="11"/>
  <c r="BO49" i="9"/>
  <c r="AU152" i="9" s="1"/>
  <c r="CE24" i="18"/>
  <c r="DK24" i="18"/>
  <c r="BV70" i="18"/>
  <c r="CZ89" i="18"/>
  <c r="BT89" i="18"/>
  <c r="BI180" i="18"/>
  <c r="CO180" i="18"/>
  <c r="AL201" i="11"/>
  <c r="BQ49" i="9"/>
  <c r="AW152" i="9" s="1"/>
  <c r="BU6" i="18"/>
  <c r="DA6" i="18"/>
  <c r="CE158" i="18"/>
  <c r="DK158" i="18"/>
  <c r="BG95" i="17"/>
  <c r="AS98" i="1"/>
  <c r="AT98" i="1" s="1"/>
  <c r="CM54" i="18"/>
  <c r="AW79" i="17"/>
  <c r="AV73" i="9"/>
  <c r="DL50" i="18"/>
  <c r="CF50" i="18"/>
  <c r="BF75" i="5"/>
  <c r="BI130" i="18"/>
  <c r="CO130" i="18"/>
  <c r="AM94" i="17"/>
  <c r="BI17" i="18"/>
  <c r="CO17" i="18"/>
  <c r="AX78" i="5"/>
  <c r="AX54" i="17"/>
  <c r="BH61" i="17"/>
  <c r="AM55" i="5"/>
  <c r="BU79" i="18"/>
  <c r="DA79" i="18"/>
  <c r="CE66" i="18"/>
  <c r="DK66" i="18"/>
  <c r="AV75" i="5"/>
  <c r="DK93" i="18"/>
  <c r="CE93" i="18"/>
  <c r="CG56" i="18"/>
  <c r="AW94" i="9"/>
  <c r="BV80" i="18"/>
  <c r="DB80" i="18"/>
  <c r="BG59" i="9"/>
  <c r="BH84" i="1"/>
  <c r="BH96" i="1"/>
  <c r="DB84" i="18"/>
  <c r="BV84" i="18"/>
  <c r="DA186" i="18"/>
  <c r="BU186" i="18"/>
  <c r="BU121" i="18"/>
  <c r="DA121" i="18"/>
  <c r="BE64" i="9"/>
  <c r="BY64" i="9"/>
  <c r="BI64" i="18"/>
  <c r="CO64" i="18"/>
  <c r="AV194" i="9"/>
  <c r="AW194" i="9" s="1"/>
  <c r="AX194" i="9" s="1"/>
  <c r="BP57" i="9"/>
  <c r="AN201" i="9"/>
  <c r="AY49" i="9"/>
  <c r="AY150" i="9" s="1"/>
  <c r="BO70" i="9"/>
  <c r="CP171" i="18"/>
  <c r="BJ171" i="18"/>
  <c r="AW65" i="5"/>
  <c r="AX61" i="1"/>
  <c r="BT30" i="18"/>
  <c r="CZ30" i="18"/>
  <c r="BI66" i="5"/>
  <c r="CD77" i="18"/>
  <c r="AW85" i="1"/>
  <c r="AW75" i="1"/>
  <c r="DK163" i="18"/>
  <c r="CE163" i="18"/>
  <c r="Y218" i="1"/>
  <c r="Z162" i="1"/>
  <c r="BJ56" i="18"/>
  <c r="AL69" i="5"/>
  <c r="BF64" i="5"/>
  <c r="BT168" i="18"/>
  <c r="CZ168" i="18"/>
  <c r="DK123" i="18"/>
  <c r="CE123" i="18"/>
  <c r="CE62" i="18"/>
  <c r="DK62" i="18"/>
  <c r="AN65" i="17"/>
  <c r="AN89" i="5"/>
  <c r="DA100" i="18"/>
  <c r="BU100" i="18"/>
  <c r="CH86" i="18"/>
  <c r="DN86" i="18"/>
  <c r="AK201" i="9"/>
  <c r="AV49" i="9"/>
  <c r="AV150" i="9" s="1"/>
  <c r="AN86" i="5"/>
  <c r="AX81" i="1"/>
  <c r="DK73" i="18"/>
  <c r="CE73" i="18"/>
  <c r="AU75" i="9"/>
  <c r="BJ43" i="18"/>
  <c r="AV196" i="9"/>
  <c r="AW196" i="9" s="1"/>
  <c r="AX196" i="9" s="1"/>
  <c r="BH63" i="17"/>
  <c r="CP36" i="18"/>
  <c r="BJ36" i="18"/>
  <c r="DL128" i="18"/>
  <c r="CF128" i="18"/>
  <c r="BG97" i="9"/>
  <c r="BZ61" i="9"/>
  <c r="AM85" i="5"/>
  <c r="AV189" i="9"/>
  <c r="AW189" i="9" s="1"/>
  <c r="AX189" i="9" s="1"/>
  <c r="AN67" i="1"/>
  <c r="BJ187" i="18"/>
  <c r="AM59" i="17"/>
  <c r="BI186" i="18"/>
  <c r="CO186" i="18"/>
  <c r="BG57" i="1"/>
  <c r="BK87" i="18"/>
  <c r="CQ87" i="18"/>
  <c r="BT149" i="18"/>
  <c r="CZ149" i="18"/>
  <c r="BQ65" i="9"/>
  <c r="BH73" i="17"/>
  <c r="AM89" i="17"/>
  <c r="CY44" i="18"/>
  <c r="CG35" i="18"/>
  <c r="DM35" i="18"/>
  <c r="AN84" i="17"/>
  <c r="CA96" i="9"/>
  <c r="CA89" i="9"/>
  <c r="BT23" i="18"/>
  <c r="CZ23" i="18"/>
  <c r="AW82" i="17"/>
  <c r="AN201" i="11"/>
  <c r="BS49" i="9"/>
  <c r="AY152" i="9" s="1"/>
  <c r="DK68" i="18"/>
  <c r="CE68" i="18"/>
  <c r="CO67" i="18"/>
  <c r="BI67" i="18"/>
  <c r="BP60" i="9"/>
  <c r="CO104" i="18"/>
  <c r="BI104" i="18"/>
  <c r="CF149" i="18"/>
  <c r="DL149" i="18"/>
  <c r="BG72" i="1"/>
  <c r="DA86" i="18"/>
  <c r="BU86" i="18"/>
  <c r="BT12" i="18"/>
  <c r="CZ12" i="18"/>
  <c r="AW4" i="18"/>
  <c r="CZ4" i="18" s="1"/>
  <c r="AV3" i="18"/>
  <c r="CY3" i="18" s="1"/>
  <c r="DJ4" i="18"/>
  <c r="DJ3" i="18" s="1"/>
  <c r="BH81" i="1"/>
  <c r="CG100" i="18"/>
  <c r="DM100" i="18"/>
  <c r="AV173" i="9"/>
  <c r="AW173" i="9" s="1"/>
  <c r="AX173" i="9" s="1"/>
  <c r="BT76" i="18"/>
  <c r="CZ76" i="18"/>
  <c r="BJ88" i="18"/>
  <c r="CP88" i="18"/>
  <c r="BU51" i="18"/>
  <c r="DA51" i="18"/>
  <c r="BG88" i="9"/>
  <c r="BI173" i="18"/>
  <c r="CO173" i="18"/>
  <c r="BI165" i="18"/>
  <c r="CO165" i="18"/>
  <c r="AX16" i="18"/>
  <c r="CO16" i="18"/>
  <c r="AB212" i="17"/>
  <c r="AC212" i="17" s="1"/>
  <c r="AD212" i="17" s="1"/>
  <c r="AK201" i="12"/>
  <c r="BZ49" i="9"/>
  <c r="AV153" i="9" s="1"/>
  <c r="DK111" i="18"/>
  <c r="CE111" i="18"/>
  <c r="AW65" i="1"/>
  <c r="BT184" i="18"/>
  <c r="CZ184" i="18"/>
  <c r="AW79" i="1"/>
  <c r="BH78" i="17"/>
  <c r="AM91" i="17"/>
  <c r="BH86" i="5"/>
  <c r="BH58" i="1"/>
  <c r="CI85" i="18"/>
  <c r="DP85" i="18" s="1"/>
  <c r="DQ85" i="18" s="1"/>
  <c r="DO85" i="18"/>
  <c r="BG80" i="1"/>
  <c r="BI132" i="18"/>
  <c r="CO132" i="18"/>
  <c r="BR59" i="9"/>
  <c r="AX78" i="17"/>
  <c r="CZ170" i="18"/>
  <c r="BT170" i="18"/>
  <c r="CZ99" i="18"/>
  <c r="BT99" i="18"/>
  <c r="BJ184" i="18"/>
  <c r="CP184" i="18"/>
  <c r="AH201" i="11"/>
  <c r="BM49" i="9"/>
  <c r="AS152" i="9" s="1"/>
  <c r="BT5" i="18"/>
  <c r="CZ5" i="18"/>
  <c r="BF66" i="9"/>
  <c r="DA72" i="18"/>
  <c r="BU72" i="18"/>
  <c r="BI146" i="18"/>
  <c r="CO146" i="18"/>
  <c r="CZ175" i="18"/>
  <c r="BT175" i="18"/>
  <c r="BI98" i="18"/>
  <c r="CO98" i="18"/>
  <c r="BV126" i="18"/>
  <c r="DB126" i="18"/>
  <c r="BG73" i="1"/>
  <c r="BI183" i="18"/>
  <c r="CO183" i="18"/>
  <c r="DK69" i="18"/>
  <c r="CE69" i="18"/>
  <c r="AN81" i="17"/>
  <c r="AN95" i="17"/>
  <c r="BF74" i="9"/>
  <c r="AE187" i="17"/>
  <c r="AF187" i="17" s="1"/>
  <c r="BW94" i="18"/>
  <c r="DC94" i="18"/>
  <c r="CF8" i="18"/>
  <c r="DL8" i="18"/>
  <c r="AW55" i="1"/>
  <c r="AX56" i="1"/>
  <c r="DK119" i="18"/>
  <c r="CE119" i="18"/>
  <c r="AM96" i="17"/>
  <c r="AX60" i="17"/>
  <c r="BJ124" i="18"/>
  <c r="CP124" i="18"/>
  <c r="BG67" i="1"/>
  <c r="BP73" i="9"/>
  <c r="BT97" i="18"/>
  <c r="CZ97" i="18"/>
  <c r="BT158" i="18"/>
  <c r="CZ158" i="18"/>
  <c r="BP58" i="9"/>
  <c r="AE202" i="1"/>
  <c r="AF202" i="1" s="1"/>
  <c r="AV86" i="9"/>
  <c r="AM70" i="17"/>
  <c r="AN97" i="5"/>
  <c r="BT44" i="18"/>
  <c r="CZ44" i="18"/>
  <c r="CQ128" i="18"/>
  <c r="BK128" i="18"/>
  <c r="CF133" i="18"/>
  <c r="DL133" i="18"/>
  <c r="BI84" i="18"/>
  <c r="CO84" i="18"/>
  <c r="AX93" i="17"/>
  <c r="AM201" i="10"/>
  <c r="BH49" i="9"/>
  <c r="AX151" i="9" s="1"/>
  <c r="DL25" i="18"/>
  <c r="CF25" i="18"/>
  <c r="BG79" i="1"/>
  <c r="AR142" i="9"/>
  <c r="AR85" i="9"/>
  <c r="AS85" i="9" s="1"/>
  <c r="AT85" i="9" s="1"/>
  <c r="CF17" i="18"/>
  <c r="AM56" i="5"/>
  <c r="CZ75" i="18"/>
  <c r="BT75" i="18"/>
  <c r="AM62" i="1"/>
  <c r="DK131" i="18"/>
  <c r="CE131" i="18"/>
  <c r="AW66" i="1"/>
  <c r="CO31" i="18"/>
  <c r="BI31" i="18"/>
  <c r="AW86" i="1"/>
  <c r="BY82" i="9"/>
  <c r="BF68" i="9"/>
  <c r="CO145" i="18"/>
  <c r="BI145" i="18"/>
  <c r="BI108" i="18"/>
  <c r="CO108" i="18"/>
  <c r="CF78" i="18"/>
  <c r="CE117" i="18"/>
  <c r="DK117" i="18"/>
  <c r="AW73" i="1"/>
  <c r="DK64" i="18"/>
  <c r="CE64" i="18"/>
  <c r="CE161" i="18"/>
  <c r="DK161" i="18"/>
  <c r="BT163" i="18"/>
  <c r="CZ163" i="18"/>
  <c r="DB180" i="18"/>
  <c r="BV180" i="18"/>
  <c r="BT20" i="18"/>
  <c r="CZ20" i="18"/>
  <c r="AX17" i="18"/>
  <c r="DL17" i="18" s="1"/>
  <c r="CZ17" i="18"/>
  <c r="CG7" i="18"/>
  <c r="BT22" i="18"/>
  <c r="CZ22" i="18"/>
  <c r="CE185" i="18"/>
  <c r="DK185" i="18"/>
  <c r="CE146" i="18"/>
  <c r="DK146" i="18"/>
  <c r="AZ90" i="5"/>
  <c r="CA78" i="9"/>
  <c r="CO74" i="18"/>
  <c r="BI74" i="18"/>
  <c r="AX95" i="5"/>
  <c r="DJ92" i="18"/>
  <c r="DJ91" i="18" s="1"/>
  <c r="CA71" i="9"/>
  <c r="CP179" i="18"/>
  <c r="BJ179" i="18"/>
  <c r="CE186" i="18"/>
  <c r="DK186" i="18"/>
  <c r="BF85" i="5"/>
  <c r="BZ73" i="9"/>
  <c r="BU43" i="18"/>
  <c r="DA43" i="18"/>
  <c r="AV57" i="9"/>
  <c r="BT36" i="18"/>
  <c r="CZ36" i="18"/>
  <c r="AM56" i="1"/>
  <c r="AM75" i="5"/>
  <c r="X150" i="5"/>
  <c r="X210" i="5" s="1"/>
  <c r="Y210" i="5" s="1"/>
  <c r="Z210" i="5" s="1"/>
  <c r="AA210" i="5" s="1"/>
  <c r="X98" i="5"/>
  <c r="Y98" i="5" s="1"/>
  <c r="Z98" i="5" s="1"/>
  <c r="CE109" i="18"/>
  <c r="DK109" i="18"/>
  <c r="BQ92" i="9"/>
  <c r="AN80" i="5"/>
  <c r="AV140" i="18"/>
  <c r="CN140" i="18" s="1"/>
  <c r="CN139" i="18" s="1"/>
  <c r="AU139" i="18"/>
  <c r="AU189" i="18" s="1"/>
  <c r="CX140" i="18"/>
  <c r="CX139" i="18" s="1"/>
  <c r="CX189" i="18" s="1"/>
  <c r="CE82" i="18"/>
  <c r="DK82" i="18"/>
  <c r="BH74" i="5"/>
  <c r="BT31" i="18"/>
  <c r="CZ31" i="18"/>
  <c r="BU129" i="18"/>
  <c r="DA129" i="18"/>
  <c r="BG87" i="17"/>
  <c r="AM65" i="5"/>
  <c r="BP67" i="9"/>
  <c r="CO93" i="18"/>
  <c r="BI93" i="18"/>
  <c r="X153" i="5"/>
  <c r="X213" i="5" s="1"/>
  <c r="Y213" i="5" s="1"/>
  <c r="Z213" i="5" s="1"/>
  <c r="AA213" i="5" s="1"/>
  <c r="BB98" i="5"/>
  <c r="BC98" i="5" s="1"/>
  <c r="BD98" i="5" s="1"/>
  <c r="CF42" i="18"/>
  <c r="DL42" i="18"/>
  <c r="AM53" i="1"/>
  <c r="BK40" i="18"/>
  <c r="CQ40" i="18"/>
  <c r="CE150" i="18"/>
  <c r="DK150" i="18"/>
  <c r="AM77" i="5"/>
  <c r="CF40" i="18"/>
  <c r="DL40" i="18"/>
  <c r="AN83" i="1"/>
  <c r="AE178" i="5"/>
  <c r="AF178" i="5" s="1"/>
  <c r="CP50" i="18"/>
  <c r="BJ50" i="18"/>
  <c r="BV17" i="18"/>
  <c r="X98" i="1"/>
  <c r="Y98" i="1" s="1"/>
  <c r="Z98" i="1" s="1"/>
  <c r="X150" i="1"/>
  <c r="X210" i="1" s="1"/>
  <c r="Y210" i="1" s="1"/>
  <c r="Z210" i="1" s="1"/>
  <c r="AA210" i="1" s="1"/>
  <c r="BI12" i="18"/>
  <c r="CO12" i="18"/>
  <c r="DL176" i="18"/>
  <c r="CF176" i="18"/>
  <c r="AE188" i="5"/>
  <c r="AF188" i="5" s="1"/>
  <c r="BJ106" i="18"/>
  <c r="CP106" i="18"/>
  <c r="DK34" i="18"/>
  <c r="CE34" i="18"/>
  <c r="AW83" i="17"/>
  <c r="BQ93" i="9"/>
  <c r="AE195" i="17"/>
  <c r="AF195" i="17" s="1"/>
  <c r="AX63" i="5"/>
  <c r="AO201" i="9"/>
  <c r="AZ49" i="9"/>
  <c r="AZ150" i="9" s="1"/>
  <c r="AN57" i="1"/>
  <c r="BT142" i="18"/>
  <c r="CZ142" i="18"/>
  <c r="BK32" i="18"/>
  <c r="CQ32" i="18"/>
  <c r="BI111" i="18"/>
  <c r="CO111" i="18"/>
  <c r="AV78" i="9"/>
  <c r="BG73" i="9"/>
  <c r="BI133" i="18"/>
  <c r="CO133" i="18"/>
  <c r="BG92" i="1"/>
  <c r="CE159" i="18"/>
  <c r="DK159" i="18"/>
  <c r="AW59" i="9"/>
  <c r="BP97" i="9"/>
  <c r="CF20" i="18"/>
  <c r="DL20" i="18"/>
  <c r="AO201" i="12"/>
  <c r="CD49" i="9"/>
  <c r="AZ153" i="9" s="1"/>
  <c r="AV170" i="9"/>
  <c r="AW170" i="9" s="1"/>
  <c r="AX170" i="9" s="1"/>
  <c r="CE46" i="18"/>
  <c r="DK46" i="18"/>
  <c r="AV197" i="9"/>
  <c r="AW197" i="9" s="1"/>
  <c r="AX197" i="9" s="1"/>
  <c r="BI141" i="18"/>
  <c r="CO141" i="18"/>
  <c r="CZ66" i="18"/>
  <c r="BT66" i="18"/>
  <c r="AX54" i="1"/>
  <c r="BP83" i="9"/>
  <c r="BG88" i="17"/>
  <c r="CZ114" i="18"/>
  <c r="BT114" i="18"/>
  <c r="DK52" i="18"/>
  <c r="CE52" i="18"/>
  <c r="BU19" i="18"/>
  <c r="DA19" i="18"/>
  <c r="CF125" i="18"/>
  <c r="DL125" i="18"/>
  <c r="BU95" i="18"/>
  <c r="DA95" i="18"/>
  <c r="AN61" i="5"/>
  <c r="CP163" i="18"/>
  <c r="BJ163" i="18"/>
  <c r="BQ62" i="9"/>
  <c r="CE32" i="18"/>
  <c r="DK32" i="18"/>
  <c r="AM81" i="5"/>
  <c r="BT133" i="18"/>
  <c r="CZ133" i="18"/>
  <c r="BI138" i="18"/>
  <c r="CO138" i="18"/>
  <c r="CO95" i="18"/>
  <c r="BI95" i="18"/>
  <c r="BU42" i="18"/>
  <c r="DA42" i="18"/>
  <c r="AL201" i="9"/>
  <c r="AW49" i="9"/>
  <c r="AW150" i="9" s="1"/>
  <c r="BG63" i="1"/>
  <c r="AX87" i="5"/>
  <c r="BT185" i="18"/>
  <c r="CZ185" i="18"/>
  <c r="CY103" i="18"/>
  <c r="BS103" i="18"/>
  <c r="BS91" i="18" s="1"/>
  <c r="CO94" i="18"/>
  <c r="BI94" i="18"/>
  <c r="CZ43" i="18"/>
  <c r="BK22" i="18"/>
  <c r="CQ22" i="18"/>
  <c r="BK38" i="18"/>
  <c r="CQ38" i="18"/>
  <c r="BT90" i="18"/>
  <c r="CZ90" i="18"/>
  <c r="BQ94" i="9"/>
  <c r="AN73" i="17"/>
  <c r="CA80" i="9"/>
  <c r="BU74" i="18"/>
  <c r="DA74" i="18"/>
  <c r="BF69" i="1"/>
  <c r="AE197" i="17"/>
  <c r="AF197" i="17" s="1"/>
  <c r="BI170" i="18"/>
  <c r="CO170" i="18"/>
  <c r="DK126" i="18"/>
  <c r="CE126" i="18"/>
  <c r="BG89" i="9"/>
  <c r="BH59" i="17"/>
  <c r="CE96" i="18"/>
  <c r="DK96" i="18"/>
  <c r="AX56" i="5"/>
  <c r="BG85" i="17"/>
  <c r="BK101" i="18"/>
  <c r="CQ101" i="18"/>
  <c r="CE135" i="18"/>
  <c r="DK135" i="18"/>
  <c r="CO166" i="18"/>
  <c r="BI166" i="18"/>
  <c r="BG59" i="5"/>
  <c r="BF95" i="9"/>
  <c r="AN62" i="17"/>
  <c r="CA74" i="9"/>
  <c r="CO115" i="18"/>
  <c r="BI115" i="18"/>
  <c r="AX58" i="17"/>
  <c r="CE143" i="18"/>
  <c r="DK143" i="18"/>
  <c r="AM64" i="5"/>
  <c r="BT161" i="18"/>
  <c r="CZ161" i="18"/>
  <c r="AV54" i="18"/>
  <c r="AW55" i="18"/>
  <c r="CA79" i="9"/>
  <c r="DK90" i="18"/>
  <c r="CE90" i="18"/>
  <c r="BH97" i="17"/>
  <c r="CE95" i="18"/>
  <c r="DK95" i="18"/>
  <c r="DA138" i="18"/>
  <c r="BU138" i="18"/>
  <c r="BJ44" i="18"/>
  <c r="BH68" i="5"/>
  <c r="CF84" i="18"/>
  <c r="DL84" i="18"/>
  <c r="BW112" i="18"/>
  <c r="BJ69" i="18"/>
  <c r="CP69" i="18"/>
  <c r="BG69" i="5"/>
  <c r="BG70" i="5"/>
  <c r="BG80" i="9"/>
  <c r="AR105" i="9"/>
  <c r="AR165" i="9" s="1"/>
  <c r="AS165" i="9" s="1"/>
  <c r="AT165" i="9" s="1"/>
  <c r="AU165" i="9" s="1"/>
  <c r="BV53" i="9"/>
  <c r="BW53" i="9" s="1"/>
  <c r="BX53" i="9" s="1"/>
  <c r="DK118" i="18"/>
  <c r="CE118" i="18"/>
  <c r="BT119" i="18"/>
  <c r="CZ119" i="18"/>
  <c r="DA122" i="18"/>
  <c r="BU122" i="18"/>
  <c r="AM201" i="12"/>
  <c r="CB49" i="9"/>
  <c r="AX153" i="9" s="1"/>
  <c r="BH62" i="17"/>
  <c r="CP131" i="18"/>
  <c r="BJ131" i="18"/>
  <c r="BF53" i="17"/>
  <c r="AX58" i="1"/>
  <c r="AW62" i="1"/>
  <c r="CO7" i="18"/>
  <c r="BI7" i="18"/>
  <c r="CI99" i="18"/>
  <c r="CO34" i="18"/>
  <c r="BI34" i="18"/>
  <c r="CP147" i="18"/>
  <c r="BJ147" i="18"/>
  <c r="AY58" i="5"/>
  <c r="AV77" i="18"/>
  <c r="AW78" i="18"/>
  <c r="CN78" i="18"/>
  <c r="CN77" i="18" s="1"/>
  <c r="DJ78" i="18"/>
  <c r="DJ77" i="18" s="1"/>
  <c r="CQ144" i="18"/>
  <c r="BK144" i="18"/>
  <c r="BH58" i="17"/>
  <c r="AX77" i="1"/>
  <c r="BP78" i="9"/>
  <c r="CO161" i="18"/>
  <c r="BI161" i="18"/>
  <c r="CO18" i="18"/>
  <c r="BI18" i="18"/>
  <c r="BT50" i="18"/>
  <c r="CZ50" i="18"/>
  <c r="CE72" i="18"/>
  <c r="DK72" i="18"/>
  <c r="AV85" i="5"/>
  <c r="BG96" i="9"/>
  <c r="CN97" i="18"/>
  <c r="CN91" i="18" s="1"/>
  <c r="BH97" i="18"/>
  <c r="BI127" i="18"/>
  <c r="CO127" i="18"/>
  <c r="BP72" i="9"/>
  <c r="AX95" i="1"/>
  <c r="BU113" i="18"/>
  <c r="DA113" i="18"/>
  <c r="CP28" i="18"/>
  <c r="BJ28" i="18"/>
  <c r="CQ136" i="18"/>
  <c r="BK136" i="18"/>
  <c r="AV77" i="9"/>
  <c r="CE172" i="18"/>
  <c r="DK172" i="18"/>
  <c r="BT155" i="18"/>
  <c r="CZ155" i="18"/>
  <c r="BI45" i="18"/>
  <c r="CO45" i="18"/>
  <c r="CE21" i="18"/>
  <c r="DK21" i="18"/>
  <c r="BT41" i="18"/>
  <c r="CZ41" i="18"/>
  <c r="CO126" i="18"/>
  <c r="BI126" i="18"/>
  <c r="BH68" i="17"/>
  <c r="CF28" i="18"/>
  <c r="DL28" i="18"/>
  <c r="AW69" i="17"/>
  <c r="BG87" i="5"/>
  <c r="AU53" i="1"/>
  <c r="BI116" i="18"/>
  <c r="CO116" i="18"/>
  <c r="BI57" i="18"/>
  <c r="CO57" i="18"/>
  <c r="CD91" i="18"/>
  <c r="DK92" i="18"/>
  <c r="CE92" i="18"/>
  <c r="BG86" i="17"/>
  <c r="BP68" i="9"/>
  <c r="BR189" i="18"/>
  <c r="BG83" i="5"/>
  <c r="BG89" i="17"/>
  <c r="DA37" i="18"/>
  <c r="BU37" i="18"/>
  <c r="AN87" i="17"/>
  <c r="AM88" i="1"/>
  <c r="BJ100" i="18"/>
  <c r="CP100" i="18"/>
  <c r="AX74" i="17"/>
  <c r="BV63" i="18"/>
  <c r="DB63" i="18"/>
  <c r="CE11" i="18"/>
  <c r="DK11" i="18"/>
  <c r="AX91" i="1"/>
  <c r="BT173" i="18"/>
  <c r="CZ173" i="18"/>
  <c r="CZ135" i="18"/>
  <c r="BT135" i="18"/>
  <c r="AM86" i="1"/>
  <c r="CZ40" i="18"/>
  <c r="BT40" i="18"/>
  <c r="CE175" i="18"/>
  <c r="DK175" i="18"/>
  <c r="CE148" i="18"/>
  <c r="DK148" i="18"/>
  <c r="BP96" i="9"/>
  <c r="BF75" i="1"/>
  <c r="DL144" i="18"/>
  <c r="CF144" i="18"/>
  <c r="DB172" i="18"/>
  <c r="BV172" i="18"/>
  <c r="AN95" i="5"/>
  <c r="CE169" i="18"/>
  <c r="DK169" i="18"/>
  <c r="AN68" i="1"/>
  <c r="BQ61" i="9"/>
  <c r="CF181" i="18"/>
  <c r="DL181" i="18"/>
  <c r="CE31" i="18"/>
  <c r="DK31" i="18"/>
  <c r="AW95" i="17"/>
  <c r="BI118" i="18"/>
  <c r="CO118" i="18"/>
  <c r="AG201" i="12"/>
  <c r="BV49" i="9"/>
  <c r="AL201" i="10"/>
  <c r="BG49" i="9"/>
  <c r="AW151" i="9" s="1"/>
  <c r="BT47" i="18"/>
  <c r="CZ47" i="18"/>
  <c r="BF85" i="1"/>
  <c r="CE153" i="18"/>
  <c r="DK153" i="18"/>
  <c r="DA107" i="18"/>
  <c r="BU107" i="18"/>
  <c r="AN71" i="1"/>
  <c r="AX7" i="18"/>
  <c r="DK7" i="18"/>
  <c r="CZ7" i="18"/>
  <c r="AH98" i="5"/>
  <c r="AI98" i="5" s="1"/>
  <c r="AJ98" i="5" s="1"/>
  <c r="X151" i="5"/>
  <c r="X211" i="5" s="1"/>
  <c r="Y211" i="5" s="1"/>
  <c r="Z211" i="5" s="1"/>
  <c r="AA211" i="5" s="1"/>
  <c r="AW54" i="5"/>
  <c r="CZ24" i="18"/>
  <c r="BT24" i="18"/>
  <c r="DL33" i="18"/>
  <c r="CF33" i="18"/>
  <c r="CE30" i="18"/>
  <c r="DK30" i="18"/>
  <c r="BI154" i="18"/>
  <c r="CO154" i="18"/>
  <c r="AW90" i="17"/>
  <c r="BT15" i="18"/>
  <c r="CZ15" i="18"/>
  <c r="AM80" i="17"/>
  <c r="BI143" i="18"/>
  <c r="CO143" i="18"/>
  <c r="AM93" i="1"/>
  <c r="AN60" i="5"/>
  <c r="CP105" i="18"/>
  <c r="BJ105" i="18"/>
  <c r="BI86" i="18"/>
  <c r="CO86" i="18"/>
  <c r="BH79" i="5"/>
  <c r="CE167" i="18"/>
  <c r="DK167" i="18"/>
  <c r="BJ30" i="18"/>
  <c r="CP30" i="18"/>
  <c r="BT182" i="18"/>
  <c r="CZ182" i="18"/>
  <c r="AX187" i="18"/>
  <c r="CP187" i="18" s="1"/>
  <c r="DK187" i="18"/>
  <c r="AW82" i="1"/>
  <c r="AN84" i="5"/>
  <c r="CZ87" i="18"/>
  <c r="BT87" i="18"/>
  <c r="CE138" i="18"/>
  <c r="DK138" i="18"/>
  <c r="BF53" i="5"/>
  <c r="AW67" i="17"/>
  <c r="DC52" i="18"/>
  <c r="BW52" i="18"/>
  <c r="BI188" i="18"/>
  <c r="CO188" i="18"/>
  <c r="BH92" i="17"/>
  <c r="BH3" i="18"/>
  <c r="BI4" i="18"/>
  <c r="DK61" i="18"/>
  <c r="CE61" i="18"/>
  <c r="CO121" i="18"/>
  <c r="BI121" i="18"/>
  <c r="CO177" i="18"/>
  <c r="BI177" i="18"/>
  <c r="BI110" i="18"/>
  <c r="CO110" i="18"/>
  <c r="BG77" i="1"/>
  <c r="AW75" i="17"/>
  <c r="AW73" i="17"/>
  <c r="AE179" i="17"/>
  <c r="AF179" i="17" s="1"/>
  <c r="BK16" i="18"/>
  <c r="AW56" i="17"/>
  <c r="BK78" i="18"/>
  <c r="CN10" i="18"/>
  <c r="CN3" i="18" s="1"/>
  <c r="BH10" i="18"/>
  <c r="BH60" i="9"/>
  <c r="BH94" i="1"/>
  <c r="BH72" i="17"/>
  <c r="BQ74" i="9"/>
  <c r="AW87" i="17"/>
  <c r="BT157" i="18"/>
  <c r="CZ157" i="18"/>
  <c r="AM82" i="5"/>
  <c r="CY4" i="18"/>
  <c r="AN76" i="5"/>
  <c r="CE45" i="18"/>
  <c r="DK45" i="18"/>
  <c r="BH94" i="5"/>
  <c r="AV61" i="9"/>
  <c r="CA54" i="9"/>
  <c r="BZ72" i="9"/>
  <c r="CO185" i="18"/>
  <c r="BI185" i="18"/>
  <c r="AE173" i="1"/>
  <c r="AF173" i="1" s="1"/>
  <c r="CP20" i="18"/>
  <c r="BJ20" i="18"/>
  <c r="AX77" i="5"/>
  <c r="CE130" i="18"/>
  <c r="DK130" i="18"/>
  <c r="CO158" i="18"/>
  <c r="BI158" i="18"/>
  <c r="AH201" i="9"/>
  <c r="AS49" i="9"/>
  <c r="AS150" i="9" s="1"/>
  <c r="AN97" i="17"/>
  <c r="AR103" i="9"/>
  <c r="AR163" i="9" s="1"/>
  <c r="AS163" i="9" s="1"/>
  <c r="AT163" i="9" s="1"/>
  <c r="AU163" i="9" s="1"/>
  <c r="BB53" i="9"/>
  <c r="BC53" i="9" s="1"/>
  <c r="BD53" i="9" s="1"/>
  <c r="AK201" i="10"/>
  <c r="BF49" i="9"/>
  <c r="AV151" i="9" s="1"/>
  <c r="BP63" i="9"/>
  <c r="AX67" i="5"/>
  <c r="BG82" i="5"/>
  <c r="BL117" i="18"/>
  <c r="CR117" i="18"/>
  <c r="BH79" i="17"/>
  <c r="DY4" i="18" l="1"/>
  <c r="CO4" i="18"/>
  <c r="CM189" i="18"/>
  <c r="CN54" i="18"/>
  <c r="CN189" i="18" s="1"/>
  <c r="AC66" i="17"/>
  <c r="BI79" i="5"/>
  <c r="DM181" i="18"/>
  <c r="CG181" i="18"/>
  <c r="AO68" i="1"/>
  <c r="BG75" i="1"/>
  <c r="AY74" i="17"/>
  <c r="DB37" i="18"/>
  <c r="BV37" i="18"/>
  <c r="BI68" i="17"/>
  <c r="AV165" i="9"/>
  <c r="AW165" i="9" s="1"/>
  <c r="AX165" i="9" s="1"/>
  <c r="BH63" i="1"/>
  <c r="AN81" i="5"/>
  <c r="CQ163" i="18"/>
  <c r="BK163" i="18"/>
  <c r="DL52" i="18"/>
  <c r="CF52" i="18"/>
  <c r="BH88" i="17"/>
  <c r="AN77" i="5"/>
  <c r="AN53" i="1"/>
  <c r="BE98" i="5"/>
  <c r="BU31" i="18"/>
  <c r="DA31" i="18"/>
  <c r="AN56" i="1"/>
  <c r="AW57" i="9"/>
  <c r="CF146" i="18"/>
  <c r="DL146" i="18"/>
  <c r="DC180" i="18"/>
  <c r="BW180" i="18"/>
  <c r="AX73" i="1"/>
  <c r="DA97" i="18"/>
  <c r="BU97" i="18"/>
  <c r="AO81" i="17"/>
  <c r="BG66" i="9"/>
  <c r="BI78" i="17"/>
  <c r="BL87" i="18"/>
  <c r="CR87" i="18"/>
  <c r="BU168" i="18"/>
  <c r="DA168" i="18"/>
  <c r="AN94" i="17"/>
  <c r="BU89" i="18"/>
  <c r="DA89" i="18"/>
  <c r="CH112" i="18"/>
  <c r="BH91" i="9"/>
  <c r="BI70" i="1"/>
  <c r="DM160" i="18"/>
  <c r="CG160" i="18"/>
  <c r="DL80" i="18"/>
  <c r="CF80" i="18"/>
  <c r="CF97" i="18"/>
  <c r="DL97" i="18"/>
  <c r="DL6" i="18"/>
  <c r="CF6" i="18"/>
  <c r="CF180" i="18"/>
  <c r="DL180" i="18"/>
  <c r="BV59" i="18"/>
  <c r="DB59" i="18"/>
  <c r="CP134" i="18"/>
  <c r="BJ134" i="18"/>
  <c r="BH96" i="17"/>
  <c r="BJ9" i="18"/>
  <c r="CP9" i="18"/>
  <c r="CP182" i="18"/>
  <c r="BJ182" i="18"/>
  <c r="BJ14" i="18"/>
  <c r="CP14" i="18"/>
  <c r="BI89" i="5"/>
  <c r="AX86" i="5"/>
  <c r="AY92" i="1"/>
  <c r="BH76" i="1"/>
  <c r="AM82" i="17"/>
  <c r="AN65" i="1"/>
  <c r="CG81" i="18"/>
  <c r="DM81" i="18"/>
  <c r="BI91" i="1"/>
  <c r="DL116" i="18"/>
  <c r="CF116" i="18"/>
  <c r="BP69" i="9"/>
  <c r="DM107" i="18"/>
  <c r="CG107" i="18"/>
  <c r="BI81" i="5"/>
  <c r="BV28" i="18"/>
  <c r="DB28" i="18"/>
  <c r="AC75" i="5"/>
  <c r="BI81" i="17"/>
  <c r="AO56" i="17"/>
  <c r="AY178" i="9"/>
  <c r="AZ178" i="9" s="1"/>
  <c r="DL94" i="18"/>
  <c r="CF94" i="18"/>
  <c r="BJ27" i="18"/>
  <c r="CP27" i="18"/>
  <c r="AY180" i="9"/>
  <c r="AZ180" i="9" s="1"/>
  <c r="CG10" i="18"/>
  <c r="DM10" i="18"/>
  <c r="CH13" i="18"/>
  <c r="DN13" i="18"/>
  <c r="BV137" i="18"/>
  <c r="DB137" i="18"/>
  <c r="AY172" i="9"/>
  <c r="AZ172" i="9" s="1"/>
  <c r="CF122" i="18"/>
  <c r="DL122" i="18"/>
  <c r="AB210" i="17"/>
  <c r="AC210" i="17" s="1"/>
  <c r="AD210" i="17" s="1"/>
  <c r="AL53" i="5"/>
  <c r="CF174" i="18"/>
  <c r="DL174" i="18"/>
  <c r="CQ20" i="18"/>
  <c r="BK20" i="18"/>
  <c r="CB54" i="9"/>
  <c r="BJ154" i="18"/>
  <c r="CP154" i="18"/>
  <c r="DB107" i="18"/>
  <c r="BV107" i="18"/>
  <c r="CP126" i="18"/>
  <c r="BJ126" i="18"/>
  <c r="BJ18" i="18"/>
  <c r="CP18" i="18"/>
  <c r="AW77" i="18"/>
  <c r="AX78" i="18"/>
  <c r="CO78" i="18"/>
  <c r="CO77" i="18" s="1"/>
  <c r="DK78" i="18"/>
  <c r="DK77" i="18" s="1"/>
  <c r="AY56" i="5"/>
  <c r="AX83" i="17"/>
  <c r="AB213" i="5"/>
  <c r="AC213" i="5" s="1"/>
  <c r="AD213" i="5" s="1"/>
  <c r="BR92" i="9"/>
  <c r="DA22" i="18"/>
  <c r="BU22" i="18"/>
  <c r="BG68" i="9"/>
  <c r="AW86" i="9"/>
  <c r="BW126" i="18"/>
  <c r="DC126" i="18"/>
  <c r="BJ146" i="18"/>
  <c r="CP146" i="18"/>
  <c r="BU5" i="18"/>
  <c r="DA5" i="18"/>
  <c r="BS59" i="9"/>
  <c r="AX79" i="1"/>
  <c r="BH72" i="1"/>
  <c r="CB96" i="9"/>
  <c r="CQ36" i="18"/>
  <c r="BK36" i="18"/>
  <c r="CQ171" i="18"/>
  <c r="BK171" i="18"/>
  <c r="BF64" i="9"/>
  <c r="BI96" i="1"/>
  <c r="DL93" i="18"/>
  <c r="CF93" i="18"/>
  <c r="BI61" i="17"/>
  <c r="BI91" i="17"/>
  <c r="AY80" i="5"/>
  <c r="DA56" i="18"/>
  <c r="BU56" i="18"/>
  <c r="AO58" i="5"/>
  <c r="BI57" i="5"/>
  <c r="CQ73" i="18"/>
  <c r="BK73" i="18"/>
  <c r="AO57" i="17"/>
  <c r="BJ60" i="18"/>
  <c r="CP60" i="18"/>
  <c r="DM136" i="18"/>
  <c r="CG136" i="18"/>
  <c r="BJ37" i="18"/>
  <c r="CP37" i="18"/>
  <c r="BI95" i="5"/>
  <c r="DB10" i="18"/>
  <c r="BV10" i="18"/>
  <c r="BI71" i="17"/>
  <c r="AN83" i="17"/>
  <c r="BL112" i="18"/>
  <c r="BK35" i="18"/>
  <c r="CQ35" i="18"/>
  <c r="CF134" i="18"/>
  <c r="DL134" i="18"/>
  <c r="BU147" i="18"/>
  <c r="DA147" i="18"/>
  <c r="BH60" i="1"/>
  <c r="AO68" i="17"/>
  <c r="CF142" i="18"/>
  <c r="DL142" i="18"/>
  <c r="CQ15" i="18"/>
  <c r="BK15" i="18"/>
  <c r="AY94" i="17"/>
  <c r="BJ65" i="18"/>
  <c r="CP65" i="18"/>
  <c r="AY72" i="5"/>
  <c r="AY25" i="18"/>
  <c r="DA25" i="18"/>
  <c r="CQ176" i="18"/>
  <c r="BK176" i="18"/>
  <c r="DL124" i="18"/>
  <c r="CF124" i="18"/>
  <c r="BI66" i="17"/>
  <c r="AX44" i="18"/>
  <c r="CO44" i="18"/>
  <c r="AX72" i="17"/>
  <c r="BH90" i="9"/>
  <c r="BF83" i="9"/>
  <c r="AO60" i="1"/>
  <c r="AO55" i="17"/>
  <c r="BH75" i="17"/>
  <c r="AB53" i="5"/>
  <c r="AY76" i="17"/>
  <c r="AY88" i="5"/>
  <c r="CQ155" i="18"/>
  <c r="BK155" i="18"/>
  <c r="CG48" i="18"/>
  <c r="DM48" i="18"/>
  <c r="DM188" i="18"/>
  <c r="CG188" i="18"/>
  <c r="DN115" i="18"/>
  <c r="CH115" i="18"/>
  <c r="BU125" i="18"/>
  <c r="DA125" i="18"/>
  <c r="DA106" i="18"/>
  <c r="BU106" i="18"/>
  <c r="BU109" i="18"/>
  <c r="DA109" i="18"/>
  <c r="CF127" i="18"/>
  <c r="DL127" i="18"/>
  <c r="BU38" i="18"/>
  <c r="DA38" i="18"/>
  <c r="CG121" i="18"/>
  <c r="DM121" i="18"/>
  <c r="BU83" i="18"/>
  <c r="DA83" i="18"/>
  <c r="CB76" i="9"/>
  <c r="BX25" i="18"/>
  <c r="BH84" i="17"/>
  <c r="BJ186" i="18"/>
  <c r="CP186" i="18"/>
  <c r="AN82" i="5"/>
  <c r="CP110" i="18"/>
  <c r="BJ110" i="18"/>
  <c r="DA87" i="18"/>
  <c r="BU87" i="18"/>
  <c r="BG85" i="5"/>
  <c r="BQ73" i="9"/>
  <c r="BH80" i="1"/>
  <c r="AE212" i="17"/>
  <c r="AF212" i="17" s="1"/>
  <c r="BU12" i="18"/>
  <c r="DA12" i="18"/>
  <c r="DL73" i="18"/>
  <c r="CF73" i="18"/>
  <c r="DL62" i="18"/>
  <c r="CF62" i="18"/>
  <c r="DM50" i="18"/>
  <c r="CG50" i="18"/>
  <c r="AU98" i="1"/>
  <c r="BH67" i="9"/>
  <c r="BU96" i="18"/>
  <c r="DA96" i="18"/>
  <c r="CF98" i="18"/>
  <c r="DL98" i="18"/>
  <c r="AO61" i="17"/>
  <c r="BI96" i="5"/>
  <c r="AY43" i="18"/>
  <c r="CQ43" i="18" s="1"/>
  <c r="DL43" i="18"/>
  <c r="AO60" i="17"/>
  <c r="CF16" i="18"/>
  <c r="DL16" i="18"/>
  <c r="CA68" i="9"/>
  <c r="BV145" i="18"/>
  <c r="DB145" i="18"/>
  <c r="BU27" i="18"/>
  <c r="DA27" i="18"/>
  <c r="BQ87" i="9"/>
  <c r="CF182" i="18"/>
  <c r="DL182" i="18"/>
  <c r="BH78" i="9"/>
  <c r="BU150" i="18"/>
  <c r="DA150" i="18"/>
  <c r="AY99" i="18"/>
  <c r="DL99" i="18"/>
  <c r="BQ84" i="9"/>
  <c r="BL11" i="18"/>
  <c r="CR11" i="18"/>
  <c r="CB92" i="9"/>
  <c r="CG74" i="18"/>
  <c r="DM74" i="18"/>
  <c r="BJ49" i="18"/>
  <c r="CP49" i="18"/>
  <c r="CF9" i="18"/>
  <c r="DL9" i="18"/>
  <c r="AY195" i="9"/>
  <c r="AZ195" i="9" s="1"/>
  <c r="CF164" i="18"/>
  <c r="DL164" i="18"/>
  <c r="AN90" i="17"/>
  <c r="AB213" i="1"/>
  <c r="AC213" i="1" s="1"/>
  <c r="AD213" i="1" s="1"/>
  <c r="AO88" i="5"/>
  <c r="CA97" i="9"/>
  <c r="AY93" i="1"/>
  <c r="BU131" i="18"/>
  <c r="DA131" i="18"/>
  <c r="AR151" i="9"/>
  <c r="AR211" i="9" s="1"/>
  <c r="AS211" i="9" s="1"/>
  <c r="AT211" i="9" s="1"/>
  <c r="AU211" i="9" s="1"/>
  <c r="BB98" i="9"/>
  <c r="BC98" i="9" s="1"/>
  <c r="BD98" i="9" s="1"/>
  <c r="AN95" i="1"/>
  <c r="BI63" i="5"/>
  <c r="AX57" i="5"/>
  <c r="BH72" i="5"/>
  <c r="BU174" i="18"/>
  <c r="DA174" i="18"/>
  <c r="DA85" i="18"/>
  <c r="BU85" i="18"/>
  <c r="CF49" i="18"/>
  <c r="DL49" i="18"/>
  <c r="BI65" i="1"/>
  <c r="CB79" i="9"/>
  <c r="AN64" i="5"/>
  <c r="CP93" i="18"/>
  <c r="BJ93" i="18"/>
  <c r="BV129" i="18"/>
  <c r="DB129" i="18"/>
  <c r="BI79" i="17"/>
  <c r="AY67" i="5"/>
  <c r="BI94" i="1"/>
  <c r="BJ4" i="18"/>
  <c r="AY187" i="18"/>
  <c r="DL187" i="18"/>
  <c r="CQ105" i="18"/>
  <c r="BK105" i="18"/>
  <c r="BV98" i="9"/>
  <c r="BW98" i="9" s="1"/>
  <c r="BX98" i="9" s="1"/>
  <c r="AR153" i="9"/>
  <c r="AR213" i="9" s="1"/>
  <c r="AS213" i="9" s="1"/>
  <c r="AT213" i="9" s="1"/>
  <c r="AU213" i="9" s="1"/>
  <c r="DC172" i="18"/>
  <c r="BW172" i="18"/>
  <c r="CF148" i="18"/>
  <c r="DL148" i="18"/>
  <c r="BH83" i="5"/>
  <c r="BJ45" i="18"/>
  <c r="CP45" i="18"/>
  <c r="AW77" i="9"/>
  <c r="BV113" i="18"/>
  <c r="DB113" i="18"/>
  <c r="AW85" i="5"/>
  <c r="CQ147" i="18"/>
  <c r="BK147" i="18"/>
  <c r="AY58" i="17"/>
  <c r="AO62" i="17"/>
  <c r="BL101" i="18"/>
  <c r="CR101" i="18"/>
  <c r="BQ97" i="9"/>
  <c r="BL32" i="18"/>
  <c r="CR32" i="18"/>
  <c r="AY63" i="5"/>
  <c r="CP12" i="18"/>
  <c r="BJ12" i="18"/>
  <c r="CB71" i="9"/>
  <c r="BU163" i="18"/>
  <c r="DA163" i="18"/>
  <c r="BZ82" i="9"/>
  <c r="DL131" i="18"/>
  <c r="CF131" i="18"/>
  <c r="AN56" i="5"/>
  <c r="BJ173" i="18"/>
  <c r="CP173" i="18"/>
  <c r="AX82" i="17"/>
  <c r="BR65" i="9"/>
  <c r="AO67" i="1"/>
  <c r="BI63" i="17"/>
  <c r="CI86" i="18"/>
  <c r="DP86" i="18" s="1"/>
  <c r="DQ86" i="18" s="1"/>
  <c r="DO86" i="18"/>
  <c r="BJ66" i="5"/>
  <c r="AW75" i="5"/>
  <c r="AO83" i="5"/>
  <c r="BV169" i="18"/>
  <c r="DB169" i="18"/>
  <c r="AX69" i="1"/>
  <c r="BH54" i="9"/>
  <c r="DL38" i="18"/>
  <c r="CF38" i="18"/>
  <c r="BU73" i="18"/>
  <c r="DA73" i="18"/>
  <c r="AY61" i="17"/>
  <c r="DA116" i="18"/>
  <c r="BU116" i="18"/>
  <c r="AW96" i="9"/>
  <c r="DA48" i="18"/>
  <c r="BU48" i="18"/>
  <c r="CA88" i="9"/>
  <c r="AY57" i="17"/>
  <c r="AY87" i="1"/>
  <c r="AX64" i="5"/>
  <c r="BH61" i="1"/>
  <c r="Z218" i="5"/>
  <c r="AA162" i="5"/>
  <c r="AN77" i="17"/>
  <c r="DB120" i="18"/>
  <c r="BV120" i="18"/>
  <c r="DA146" i="18"/>
  <c r="BU146" i="18"/>
  <c r="BJ135" i="18"/>
  <c r="CP135" i="18"/>
  <c r="BG70" i="9"/>
  <c r="BQ77" i="9"/>
  <c r="CF71" i="18"/>
  <c r="DL71" i="18"/>
  <c r="BX93" i="18"/>
  <c r="BU111" i="18"/>
  <c r="DA111" i="18"/>
  <c r="AN67" i="5"/>
  <c r="BR91" i="9"/>
  <c r="BG62" i="9"/>
  <c r="CB67" i="9"/>
  <c r="CP41" i="18"/>
  <c r="BJ41" i="18"/>
  <c r="BH90" i="17"/>
  <c r="AY81" i="5"/>
  <c r="DM12" i="18"/>
  <c r="CG12" i="18"/>
  <c r="BJ75" i="18"/>
  <c r="CP75" i="18"/>
  <c r="CF36" i="18"/>
  <c r="DL36" i="18"/>
  <c r="BI59" i="1"/>
  <c r="CR82" i="18"/>
  <c r="BL82" i="18"/>
  <c r="CA90" i="9"/>
  <c r="AP74" i="17"/>
  <c r="CQ63" i="18"/>
  <c r="BK63" i="18"/>
  <c r="BH69" i="17"/>
  <c r="DA130" i="18"/>
  <c r="BU130" i="18"/>
  <c r="AY96" i="18"/>
  <c r="CP96" i="18"/>
  <c r="BG56" i="9"/>
  <c r="BH77" i="9"/>
  <c r="AO79" i="5"/>
  <c r="AO94" i="5"/>
  <c r="AN78" i="1"/>
  <c r="BE98" i="1"/>
  <c r="AM85" i="1"/>
  <c r="BF82" i="9"/>
  <c r="BH139" i="18"/>
  <c r="BI140" i="18"/>
  <c r="BI62" i="1"/>
  <c r="AO71" i="17"/>
  <c r="BI56" i="17"/>
  <c r="AY59" i="1"/>
  <c r="AY170" i="9"/>
  <c r="AZ170" i="9" s="1"/>
  <c r="AX73" i="17"/>
  <c r="DD52" i="18"/>
  <c r="BX52" i="18"/>
  <c r="DE52" i="18" s="1"/>
  <c r="DF52" i="18" s="1"/>
  <c r="BJ143" i="18"/>
  <c r="CP143" i="18"/>
  <c r="AX54" i="5"/>
  <c r="CF169" i="18"/>
  <c r="DL169" i="18"/>
  <c r="BU173" i="18"/>
  <c r="DA173" i="18"/>
  <c r="BH87" i="5"/>
  <c r="CR136" i="18"/>
  <c r="BL136" i="18"/>
  <c r="AY77" i="1"/>
  <c r="BK69" i="18"/>
  <c r="BV138" i="18"/>
  <c r="DB138" i="18"/>
  <c r="CP115" i="18"/>
  <c r="BJ115" i="18"/>
  <c r="BG69" i="1"/>
  <c r="CF34" i="18"/>
  <c r="DL34" i="18"/>
  <c r="AB210" i="1"/>
  <c r="AC210" i="1" s="1"/>
  <c r="AD210" i="1" s="1"/>
  <c r="BI74" i="5"/>
  <c r="CF185" i="18"/>
  <c r="DL185" i="18"/>
  <c r="DM25" i="18"/>
  <c r="CG25" i="18"/>
  <c r="DB72" i="18"/>
  <c r="BV72" i="18"/>
  <c r="DB51" i="18"/>
  <c r="BV51" i="18"/>
  <c r="BI81" i="1"/>
  <c r="BQ57" i="9"/>
  <c r="BJ64" i="18"/>
  <c r="CP64" i="18"/>
  <c r="BW80" i="18"/>
  <c r="DC80" i="18"/>
  <c r="CQ168" i="18"/>
  <c r="BK168" i="18"/>
  <c r="AN69" i="1"/>
  <c r="AO63" i="5"/>
  <c r="AO89" i="1"/>
  <c r="DL60" i="18"/>
  <c r="CF60" i="18"/>
  <c r="CP85" i="18"/>
  <c r="BJ85" i="18"/>
  <c r="BH54" i="18"/>
  <c r="BH189" i="18" s="1"/>
  <c r="CO55" i="18"/>
  <c r="BI55" i="18"/>
  <c r="AN93" i="5"/>
  <c r="BQ81" i="9"/>
  <c r="AW85" i="17"/>
  <c r="AY181" i="9"/>
  <c r="AZ181" i="9" s="1"/>
  <c r="DL155" i="18"/>
  <c r="CF155" i="18"/>
  <c r="CF70" i="18"/>
  <c r="BL96" i="18"/>
  <c r="BJ159" i="18"/>
  <c r="CP159" i="18"/>
  <c r="CP79" i="18"/>
  <c r="BJ79" i="18"/>
  <c r="BI77" i="18"/>
  <c r="BI97" i="5"/>
  <c r="DJ140" i="18"/>
  <c r="DJ139" i="18" s="1"/>
  <c r="BQ89" i="9"/>
  <c r="AX91" i="17"/>
  <c r="BJ120" i="18"/>
  <c r="CP120" i="18"/>
  <c r="DY7" i="18"/>
  <c r="CY91" i="18"/>
  <c r="BI78" i="5"/>
  <c r="AY80" i="17"/>
  <c r="BF53" i="1"/>
  <c r="CF102" i="18"/>
  <c r="DL102" i="18"/>
  <c r="BU13" i="18"/>
  <c r="DA13" i="18"/>
  <c r="AY59" i="5"/>
  <c r="BV105" i="18"/>
  <c r="DB105" i="18"/>
  <c r="AY66" i="5"/>
  <c r="DA11" i="18"/>
  <c r="BU11" i="18"/>
  <c r="CF177" i="18"/>
  <c r="DL177" i="18"/>
  <c r="AX53" i="17"/>
  <c r="CH18" i="18"/>
  <c r="DN18" i="18"/>
  <c r="AN93" i="17"/>
  <c r="AO62" i="5"/>
  <c r="AZ81" i="17"/>
  <c r="BI55" i="17"/>
  <c r="CF132" i="18"/>
  <c r="DL132" i="18"/>
  <c r="BH77" i="17"/>
  <c r="DB123" i="18"/>
  <c r="BV123" i="18"/>
  <c r="CF129" i="18"/>
  <c r="DL129" i="18"/>
  <c r="AR150" i="9"/>
  <c r="AR210" i="9" s="1"/>
  <c r="AS210" i="9" s="1"/>
  <c r="AT210" i="9" s="1"/>
  <c r="AU210" i="9" s="1"/>
  <c r="AR98" i="9"/>
  <c r="AS98" i="9" s="1"/>
  <c r="AT98" i="9" s="1"/>
  <c r="AO72" i="17"/>
  <c r="DA32" i="18"/>
  <c r="BU32" i="18"/>
  <c r="AX92" i="17"/>
  <c r="CG113" i="18"/>
  <c r="DM113" i="18"/>
  <c r="BQ63" i="9"/>
  <c r="CP158" i="18"/>
  <c r="BJ158" i="18"/>
  <c r="CF130" i="18"/>
  <c r="DL130" i="18"/>
  <c r="AX87" i="17"/>
  <c r="BI60" i="9"/>
  <c r="CP177" i="18"/>
  <c r="BJ177" i="18"/>
  <c r="AO84" i="5"/>
  <c r="BU182" i="18"/>
  <c r="DA182" i="18"/>
  <c r="AO60" i="5"/>
  <c r="AN80" i="17"/>
  <c r="CF153" i="18"/>
  <c r="DL153" i="18"/>
  <c r="BK100" i="18"/>
  <c r="CQ100" i="18"/>
  <c r="AY95" i="1"/>
  <c r="AZ58" i="5"/>
  <c r="BV122" i="18"/>
  <c r="DB122" i="18"/>
  <c r="BH70" i="5"/>
  <c r="CF96" i="18"/>
  <c r="DL96" i="18"/>
  <c r="BU185" i="18"/>
  <c r="DA185" i="18"/>
  <c r="CF32" i="18"/>
  <c r="DL32" i="18"/>
  <c r="AO61" i="5"/>
  <c r="BV19" i="18"/>
  <c r="DB19" i="18"/>
  <c r="AA98" i="1"/>
  <c r="AO83" i="1"/>
  <c r="BQ67" i="9"/>
  <c r="BV43" i="18"/>
  <c r="CF186" i="18"/>
  <c r="DL186" i="18"/>
  <c r="CF161" i="18"/>
  <c r="DL161" i="18"/>
  <c r="CF117" i="18"/>
  <c r="DL117" i="18"/>
  <c r="AX86" i="1"/>
  <c r="CR128" i="18"/>
  <c r="BL128" i="18"/>
  <c r="BH67" i="1"/>
  <c r="BJ98" i="18"/>
  <c r="CP98" i="18"/>
  <c r="CQ184" i="18"/>
  <c r="BK184" i="18"/>
  <c r="AY173" i="9"/>
  <c r="AZ173" i="9" s="1"/>
  <c r="DM149" i="18"/>
  <c r="CG149" i="18"/>
  <c r="BQ60" i="9"/>
  <c r="CA61" i="9"/>
  <c r="BK56" i="18"/>
  <c r="AY54" i="17"/>
  <c r="BH95" i="17"/>
  <c r="BH83" i="17"/>
  <c r="BW7" i="18"/>
  <c r="CP142" i="18"/>
  <c r="BJ142" i="18"/>
  <c r="DA127" i="18"/>
  <c r="BU127" i="18"/>
  <c r="BJ42" i="18"/>
  <c r="CP42" i="18"/>
  <c r="BJ175" i="18"/>
  <c r="CP175" i="18"/>
  <c r="DL147" i="18"/>
  <c r="CF147" i="18"/>
  <c r="AY59" i="17"/>
  <c r="BW61" i="18"/>
  <c r="DC61" i="18"/>
  <c r="CA84" i="9"/>
  <c r="BG55" i="9"/>
  <c r="BH92" i="9"/>
  <c r="CG19" i="18"/>
  <c r="DM19" i="18"/>
  <c r="BH90" i="1"/>
  <c r="CE140" i="18"/>
  <c r="CD139" i="18"/>
  <c r="AN81" i="1"/>
  <c r="BI54" i="1"/>
  <c r="BH71" i="9"/>
  <c r="DA102" i="18"/>
  <c r="BU102" i="18"/>
  <c r="DL171" i="18"/>
  <c r="CF171" i="18"/>
  <c r="DA110" i="18"/>
  <c r="BU110" i="18"/>
  <c r="AY92" i="5"/>
  <c r="BL24" i="18"/>
  <c r="CR24" i="18"/>
  <c r="AO90" i="1"/>
  <c r="AW68" i="9"/>
  <c r="AO74" i="5"/>
  <c r="BU117" i="18"/>
  <c r="DA117" i="18"/>
  <c r="BI54" i="5"/>
  <c r="DA154" i="18"/>
  <c r="BU154" i="18"/>
  <c r="CF137" i="18"/>
  <c r="DL137" i="18"/>
  <c r="CF88" i="18"/>
  <c r="DL88" i="18"/>
  <c r="AN72" i="5"/>
  <c r="BU136" i="18"/>
  <c r="DA136" i="18"/>
  <c r="AY188" i="9"/>
  <c r="AZ188" i="9" s="1"/>
  <c r="BR88" i="9"/>
  <c r="BW69" i="18"/>
  <c r="BJ21" i="18"/>
  <c r="CP21" i="18"/>
  <c r="AY203" i="9"/>
  <c r="AZ203" i="9" s="1"/>
  <c r="BU144" i="18"/>
  <c r="DA144" i="18"/>
  <c r="AP91" i="5"/>
  <c r="BI94" i="5"/>
  <c r="CG33" i="18"/>
  <c r="BI68" i="5"/>
  <c r="CP95" i="18"/>
  <c r="BJ95" i="18"/>
  <c r="BH82" i="5"/>
  <c r="CA72" i="9"/>
  <c r="AN93" i="1"/>
  <c r="DA40" i="18"/>
  <c r="BU40" i="18"/>
  <c r="BH85" i="17"/>
  <c r="BJ170" i="18"/>
  <c r="CP170" i="18"/>
  <c r="BJ133" i="18"/>
  <c r="CP133" i="18"/>
  <c r="CG42" i="18"/>
  <c r="DM42" i="18"/>
  <c r="CA73" i="9"/>
  <c r="Z260" i="5"/>
  <c r="AN62" i="1"/>
  <c r="DM133" i="18"/>
  <c r="CG133" i="18"/>
  <c r="DL111" i="18"/>
  <c r="CF111" i="18"/>
  <c r="DN100" i="18"/>
  <c r="CH100" i="18"/>
  <c r="CP161" i="18"/>
  <c r="BJ161" i="18"/>
  <c r="BJ7" i="18"/>
  <c r="CP7" i="18"/>
  <c r="BI10" i="18"/>
  <c r="CO10" i="18"/>
  <c r="BL78" i="18"/>
  <c r="AX75" i="17"/>
  <c r="AX67" i="17"/>
  <c r="BJ86" i="18"/>
  <c r="CP86" i="18"/>
  <c r="AB211" i="5"/>
  <c r="AC211" i="5" s="1"/>
  <c r="AD211" i="5" s="1"/>
  <c r="AN86" i="1"/>
  <c r="BH89" i="17"/>
  <c r="CF92" i="18"/>
  <c r="CE91" i="18"/>
  <c r="BQ72" i="9"/>
  <c r="CF72" i="18"/>
  <c r="DL72" i="18"/>
  <c r="BI58" i="17"/>
  <c r="AW54" i="18"/>
  <c r="AX55" i="18"/>
  <c r="DA55" i="18" s="1"/>
  <c r="BI59" i="17"/>
  <c r="CF126" i="18"/>
  <c r="DL126" i="18"/>
  <c r="BJ141" i="18"/>
  <c r="CP141" i="18"/>
  <c r="CG20" i="18"/>
  <c r="DM20" i="18"/>
  <c r="AN65" i="5"/>
  <c r="CF82" i="18"/>
  <c r="DL82" i="18"/>
  <c r="CB78" i="9"/>
  <c r="CE77" i="18"/>
  <c r="DL119" i="18"/>
  <c r="CF119" i="18"/>
  <c r="DL69" i="18"/>
  <c r="CF69" i="18"/>
  <c r="BU184" i="18"/>
  <c r="DA184" i="18"/>
  <c r="BK88" i="18"/>
  <c r="CQ88" i="18"/>
  <c r="AY81" i="1"/>
  <c r="BV121" i="18"/>
  <c r="DB121" i="18"/>
  <c r="CF66" i="18"/>
  <c r="DL66" i="18"/>
  <c r="BJ130" i="18"/>
  <c r="CP130" i="18"/>
  <c r="AY186" i="9"/>
  <c r="AZ186" i="9" s="1"/>
  <c r="AX77" i="17"/>
  <c r="AP91" i="1"/>
  <c r="AO67" i="17"/>
  <c r="AW83" i="9"/>
  <c r="AY171" i="9"/>
  <c r="AZ171" i="9" s="1"/>
  <c r="BJ181" i="18"/>
  <c r="CP181" i="18"/>
  <c r="AY112" i="18"/>
  <c r="DA112" i="18"/>
  <c r="DL112" i="18"/>
  <c r="CP112" i="18"/>
  <c r="CF39" i="18"/>
  <c r="DL39" i="18"/>
  <c r="AV53" i="5"/>
  <c r="CF83" i="18"/>
  <c r="DL83" i="18"/>
  <c r="AY84" i="5"/>
  <c r="BJ167" i="18"/>
  <c r="CP167" i="18"/>
  <c r="AN87" i="1"/>
  <c r="BJ103" i="18"/>
  <c r="CP103" i="18"/>
  <c r="DA124" i="18"/>
  <c r="BU124" i="18"/>
  <c r="BU177" i="18"/>
  <c r="DA177" i="18"/>
  <c r="BV62" i="18"/>
  <c r="DB62" i="18"/>
  <c r="CG51" i="18"/>
  <c r="DM51" i="18"/>
  <c r="BK102" i="18"/>
  <c r="CQ102" i="18"/>
  <c r="AE163" i="5"/>
  <c r="AF163" i="5" s="1"/>
  <c r="BU92" i="18"/>
  <c r="DN27" i="18"/>
  <c r="CH27" i="18"/>
  <c r="DM41" i="18"/>
  <c r="CG41" i="18"/>
  <c r="AK98" i="1"/>
  <c r="AY66" i="17"/>
  <c r="AX64" i="1"/>
  <c r="BU14" i="18"/>
  <c r="DA14" i="18"/>
  <c r="AN77" i="1"/>
  <c r="CF15" i="18"/>
  <c r="DL15" i="18"/>
  <c r="BE98" i="17"/>
  <c r="BH64" i="17"/>
  <c r="BQ90" i="9"/>
  <c r="CP33" i="18"/>
  <c r="BJ33" i="18"/>
  <c r="BH55" i="1"/>
  <c r="BR55" i="9"/>
  <c r="DC164" i="18"/>
  <c r="BW164" i="18"/>
  <c r="AN86" i="17"/>
  <c r="CQ89" i="18"/>
  <c r="BK89" i="18"/>
  <c r="DB71" i="18"/>
  <c r="BV71" i="18"/>
  <c r="CF162" i="18"/>
  <c r="DL162" i="18"/>
  <c r="AY96" i="5"/>
  <c r="AX88" i="17"/>
  <c r="BU4" i="18"/>
  <c r="BT3" i="18"/>
  <c r="CA60" i="9"/>
  <c r="AL53" i="17"/>
  <c r="BJ188" i="18"/>
  <c r="CP188" i="18"/>
  <c r="AX82" i="1"/>
  <c r="AX95" i="17"/>
  <c r="BJ116" i="18"/>
  <c r="CP116" i="18"/>
  <c r="BU41" i="18"/>
  <c r="DA41" i="18"/>
  <c r="CO97" i="18"/>
  <c r="BI97" i="18"/>
  <c r="BI62" i="17"/>
  <c r="CR38" i="18"/>
  <c r="BL38" i="18"/>
  <c r="DA114" i="18"/>
  <c r="BU114" i="18"/>
  <c r="BH77" i="1"/>
  <c r="BH86" i="17"/>
  <c r="BU155" i="18"/>
  <c r="DA155" i="18"/>
  <c r="DL118" i="18"/>
  <c r="CF118" i="18"/>
  <c r="BU161" i="18"/>
  <c r="DA161" i="18"/>
  <c r="CB74" i="9"/>
  <c r="BU133" i="18"/>
  <c r="DA133" i="18"/>
  <c r="CF150" i="18"/>
  <c r="DL150" i="18"/>
  <c r="BU20" i="18"/>
  <c r="DA20" i="18"/>
  <c r="CP31" i="18"/>
  <c r="BJ31" i="18"/>
  <c r="AU85" i="9"/>
  <c r="BJ165" i="18"/>
  <c r="CP165" i="18"/>
  <c r="CB89" i="9"/>
  <c r="CS117" i="18"/>
  <c r="BM117" i="18"/>
  <c r="CT117" i="18" s="1"/>
  <c r="CU117" i="18" s="1"/>
  <c r="BE53" i="9"/>
  <c r="BR74" i="9"/>
  <c r="AK98" i="5"/>
  <c r="CF175" i="18"/>
  <c r="DL175" i="18"/>
  <c r="AN88" i="1"/>
  <c r="DK91" i="18"/>
  <c r="AX69" i="17"/>
  <c r="BJ34" i="18"/>
  <c r="CP34" i="18"/>
  <c r="BH80" i="9"/>
  <c r="BH69" i="5"/>
  <c r="BX112" i="18"/>
  <c r="DL95" i="18"/>
  <c r="CF95" i="18"/>
  <c r="AO73" i="17"/>
  <c r="BJ138" i="18"/>
  <c r="CP138" i="18"/>
  <c r="BQ83" i="9"/>
  <c r="AY197" i="9"/>
  <c r="AZ197" i="9" s="1"/>
  <c r="BU142" i="18"/>
  <c r="DA142" i="18"/>
  <c r="CF109" i="18"/>
  <c r="DL109" i="18"/>
  <c r="CH7" i="18"/>
  <c r="BQ58" i="9"/>
  <c r="BK124" i="18"/>
  <c r="CQ124" i="18"/>
  <c r="AX55" i="1"/>
  <c r="BG74" i="9"/>
  <c r="BJ132" i="18"/>
  <c r="CP132" i="18"/>
  <c r="BI86" i="5"/>
  <c r="BJ67" i="18"/>
  <c r="CP67" i="18"/>
  <c r="BU23" i="18"/>
  <c r="DA23" i="18"/>
  <c r="AO84" i="17"/>
  <c r="AY189" i="9"/>
  <c r="AZ189" i="9" s="1"/>
  <c r="DL163" i="18"/>
  <c r="CF163" i="18"/>
  <c r="CF158" i="18"/>
  <c r="DL158" i="18"/>
  <c r="BJ180" i="18"/>
  <c r="CP180" i="18"/>
  <c r="BP82" i="9"/>
  <c r="CQ23" i="18"/>
  <c r="BK23" i="18"/>
  <c r="AY205" i="9"/>
  <c r="AZ205" i="9" s="1"/>
  <c r="BH86" i="1"/>
  <c r="CF178" i="18"/>
  <c r="DL178" i="18"/>
  <c r="BI95" i="1"/>
  <c r="CP113" i="18"/>
  <c r="BJ113" i="18"/>
  <c r="BJ178" i="18"/>
  <c r="CP178" i="18"/>
  <c r="BU165" i="18"/>
  <c r="DA165" i="18"/>
  <c r="BU176" i="18"/>
  <c r="DA176" i="18"/>
  <c r="CA63" i="9"/>
  <c r="CB59" i="9"/>
  <c r="BT54" i="18"/>
  <c r="BU55" i="18"/>
  <c r="AB211" i="1"/>
  <c r="AC211" i="1" s="1"/>
  <c r="AD211" i="1" s="1"/>
  <c r="AX60" i="9"/>
  <c r="BI76" i="17"/>
  <c r="CF26" i="18"/>
  <c r="DL26" i="18"/>
  <c r="AE212" i="1"/>
  <c r="AF212" i="1" s="1"/>
  <c r="BJ26" i="18"/>
  <c r="CP26" i="18"/>
  <c r="AY84" i="1"/>
  <c r="CP90" i="18"/>
  <c r="BJ90" i="18"/>
  <c r="BI93" i="1"/>
  <c r="DA49" i="18"/>
  <c r="BU49" i="18"/>
  <c r="AX96" i="1"/>
  <c r="AO80" i="1"/>
  <c r="BQ76" i="9"/>
  <c r="BU64" i="18"/>
  <c r="DA64" i="18"/>
  <c r="CQ80" i="18"/>
  <c r="BK80" i="18"/>
  <c r="BP64" i="9"/>
  <c r="BK83" i="18"/>
  <c r="CQ83" i="18"/>
  <c r="AY89" i="17"/>
  <c r="AY97" i="1"/>
  <c r="AY56" i="18"/>
  <c r="CQ56" i="18" s="1"/>
  <c r="DL56" i="18"/>
  <c r="BG87" i="9"/>
  <c r="BI56" i="5"/>
  <c r="DM14" i="18"/>
  <c r="CG14" i="18"/>
  <c r="BP75" i="9"/>
  <c r="BG61" i="9"/>
  <c r="BU104" i="18"/>
  <c r="DA104" i="18"/>
  <c r="BJ164" i="18"/>
  <c r="CP164" i="18"/>
  <c r="AO97" i="17"/>
  <c r="AV163" i="9"/>
  <c r="AW163" i="9" s="1"/>
  <c r="AX163" i="9" s="1"/>
  <c r="AW61" i="9"/>
  <c r="BI92" i="17"/>
  <c r="CP118" i="18"/>
  <c r="BJ118" i="18"/>
  <c r="CF31" i="18"/>
  <c r="DL31" i="18"/>
  <c r="AY91" i="1"/>
  <c r="BH96" i="9"/>
  <c r="CQ131" i="18"/>
  <c r="BK131" i="18"/>
  <c r="BG95" i="9"/>
  <c r="AY87" i="5"/>
  <c r="BH87" i="17"/>
  <c r="AA98" i="5"/>
  <c r="CG78" i="18"/>
  <c r="AY93" i="17"/>
  <c r="BU44" i="18"/>
  <c r="DA44" i="18"/>
  <c r="DA175" i="18"/>
  <c r="BU175" i="18"/>
  <c r="DA99" i="18"/>
  <c r="BU99" i="18"/>
  <c r="BH88" i="9"/>
  <c r="BH57" i="1"/>
  <c r="AN85" i="5"/>
  <c r="AY196" i="9"/>
  <c r="AZ196" i="9" s="1"/>
  <c r="DB100" i="18"/>
  <c r="BV100" i="18"/>
  <c r="DA30" i="18"/>
  <c r="BU30" i="18"/>
  <c r="BH59" i="9"/>
  <c r="AX94" i="9"/>
  <c r="AN66" i="1"/>
  <c r="AV82" i="9"/>
  <c r="BI84" i="5"/>
  <c r="BZ83" i="9"/>
  <c r="BV35" i="18"/>
  <c r="DB35" i="18"/>
  <c r="CF47" i="18"/>
  <c r="DL47" i="18"/>
  <c r="AO59" i="1"/>
  <c r="AY96" i="17"/>
  <c r="CG114" i="18"/>
  <c r="DM114" i="18"/>
  <c r="BJ29" i="18"/>
  <c r="CP29" i="18"/>
  <c r="BZ69" i="9"/>
  <c r="BQ80" i="9"/>
  <c r="CB57" i="9"/>
  <c r="BJ148" i="18"/>
  <c r="CP148" i="18"/>
  <c r="AO58" i="1"/>
  <c r="AO92" i="17"/>
  <c r="BG72" i="9"/>
  <c r="AZ74" i="5"/>
  <c r="Z258" i="1"/>
  <c r="AG258" i="1" s="1"/>
  <c r="AN258" i="1" s="1"/>
  <c r="AO78" i="5"/>
  <c r="CP122" i="18"/>
  <c r="BJ122" i="18"/>
  <c r="AY70" i="17"/>
  <c r="BH61" i="5"/>
  <c r="CA86" i="9"/>
  <c r="BI58" i="5"/>
  <c r="BH58" i="9"/>
  <c r="BI92" i="5"/>
  <c r="CF101" i="18"/>
  <c r="DL101" i="18"/>
  <c r="CP76" i="18"/>
  <c r="BJ76" i="18"/>
  <c r="CF29" i="18"/>
  <c r="DL29" i="18"/>
  <c r="BH74" i="17"/>
  <c r="BJ97" i="1"/>
  <c r="AX63" i="1"/>
  <c r="CF145" i="18"/>
  <c r="DL145" i="18"/>
  <c r="BU18" i="18"/>
  <c r="DA18" i="18"/>
  <c r="CF156" i="18"/>
  <c r="DL156" i="18"/>
  <c r="AO58" i="17"/>
  <c r="DA53" i="18"/>
  <c r="BU53" i="18"/>
  <c r="AX71" i="1"/>
  <c r="AN75" i="1"/>
  <c r="AW63" i="9"/>
  <c r="BU181" i="18"/>
  <c r="DA181" i="18"/>
  <c r="BI67" i="5"/>
  <c r="DN58" i="18"/>
  <c r="CH58" i="18"/>
  <c r="AX62" i="5"/>
  <c r="DA75" i="18"/>
  <c r="BU75" i="18"/>
  <c r="CF45" i="18"/>
  <c r="DL45" i="18"/>
  <c r="CR144" i="18"/>
  <c r="BL144" i="18"/>
  <c r="AO57" i="1"/>
  <c r="BR93" i="9"/>
  <c r="DM176" i="18"/>
  <c r="CG176" i="18"/>
  <c r="AY79" i="5"/>
  <c r="BU179" i="18"/>
  <c r="DA179" i="18"/>
  <c r="AY179" i="9"/>
  <c r="AZ179" i="9" s="1"/>
  <c r="BS77" i="18"/>
  <c r="BS189" i="18" s="1"/>
  <c r="BT78" i="18"/>
  <c r="CZ78" i="18"/>
  <c r="CZ77" i="18" s="1"/>
  <c r="BI60" i="17"/>
  <c r="Z162" i="17"/>
  <c r="Y218" i="17"/>
  <c r="AR152" i="9"/>
  <c r="AR212" i="9" s="1"/>
  <c r="AS212" i="9" s="1"/>
  <c r="AT212" i="9" s="1"/>
  <c r="AU212" i="9" s="1"/>
  <c r="BL98" i="9"/>
  <c r="BM98" i="9" s="1"/>
  <c r="BN98" i="9" s="1"/>
  <c r="CA94" i="9"/>
  <c r="AY83" i="5"/>
  <c r="BK58" i="18"/>
  <c r="CQ58" i="18"/>
  <c r="AV164" i="9"/>
  <c r="AW164" i="9" s="1"/>
  <c r="AX164" i="9" s="1"/>
  <c r="AN74" i="1"/>
  <c r="BU134" i="18"/>
  <c r="DA134" i="18"/>
  <c r="CZ55" i="18"/>
  <c r="AO63" i="17"/>
  <c r="AB213" i="17"/>
  <c r="AC213" i="17" s="1"/>
  <c r="AD213" i="17" s="1"/>
  <c r="DA57" i="18"/>
  <c r="BU57" i="18"/>
  <c r="BI88" i="5"/>
  <c r="DB132" i="18"/>
  <c r="BV132" i="18"/>
  <c r="BI66" i="1"/>
  <c r="BG93" i="9"/>
  <c r="BH76" i="9"/>
  <c r="BH65" i="17"/>
  <c r="CB95" i="9"/>
  <c r="BI55" i="5"/>
  <c r="AO96" i="5"/>
  <c r="AN54" i="17"/>
  <c r="CP72" i="18"/>
  <c r="BJ72" i="18"/>
  <c r="AB212" i="5"/>
  <c r="AC212" i="5" s="1"/>
  <c r="AD212" i="5" s="1"/>
  <c r="AW151" i="18"/>
  <c r="AX152" i="18"/>
  <c r="DA152" i="18" s="1"/>
  <c r="CO152" i="18"/>
  <c r="CO151" i="18" s="1"/>
  <c r="DK152" i="18"/>
  <c r="DK151" i="18" s="1"/>
  <c r="AY57" i="1"/>
  <c r="AX67" i="1"/>
  <c r="AY91" i="5"/>
  <c r="DA16" i="18"/>
  <c r="BU16" i="18"/>
  <c r="AY71" i="5"/>
  <c r="CQ61" i="18"/>
  <c r="BK61" i="18"/>
  <c r="AX86" i="17"/>
  <c r="AY97" i="17"/>
  <c r="CF57" i="18"/>
  <c r="DL57" i="18"/>
  <c r="DA178" i="18"/>
  <c r="BU178" i="18"/>
  <c r="AY93" i="18"/>
  <c r="DA93" i="18"/>
  <c r="AX89" i="1"/>
  <c r="BI68" i="1"/>
  <c r="AY62" i="17"/>
  <c r="CR46" i="18"/>
  <c r="BL46" i="18"/>
  <c r="BI93" i="17"/>
  <c r="AN73" i="5"/>
  <c r="AY55" i="17"/>
  <c r="BL48" i="18"/>
  <c r="CR48" i="18"/>
  <c r="BH89" i="1"/>
  <c r="DL103" i="18"/>
  <c r="CF103" i="18"/>
  <c r="AY187" i="9"/>
  <c r="AZ187" i="9" s="1"/>
  <c r="AO84" i="1"/>
  <c r="BH86" i="9"/>
  <c r="BU157" i="18"/>
  <c r="DA157" i="18"/>
  <c r="CP121" i="18"/>
  <c r="BJ121" i="18"/>
  <c r="CF138" i="18"/>
  <c r="DL138" i="18"/>
  <c r="BK30" i="18"/>
  <c r="CQ30" i="18"/>
  <c r="DL30" i="18"/>
  <c r="CF30" i="18"/>
  <c r="BR61" i="9"/>
  <c r="AX62" i="1"/>
  <c r="BI97" i="17"/>
  <c r="CF143" i="18"/>
  <c r="DL143" i="18"/>
  <c r="CF135" i="18"/>
  <c r="DL135" i="18"/>
  <c r="BV74" i="18"/>
  <c r="DB74" i="18"/>
  <c r="CP94" i="18"/>
  <c r="BJ94" i="18"/>
  <c r="DB42" i="18"/>
  <c r="BV42" i="18"/>
  <c r="BV95" i="18"/>
  <c r="DB95" i="18"/>
  <c r="AX59" i="9"/>
  <c r="AW140" i="18"/>
  <c r="CO140" i="18" s="1"/>
  <c r="CO139" i="18" s="1"/>
  <c r="AV139" i="18"/>
  <c r="AV189" i="18" s="1"/>
  <c r="CY140" i="18"/>
  <c r="AB210" i="5"/>
  <c r="AC210" i="5" s="1"/>
  <c r="AD210" i="5" s="1"/>
  <c r="CG8" i="18"/>
  <c r="DM8" i="18"/>
  <c r="AY16" i="18"/>
  <c r="CP16" i="18"/>
  <c r="AN89" i="17"/>
  <c r="AN59" i="17"/>
  <c r="AY61" i="1"/>
  <c r="CH56" i="18"/>
  <c r="AY78" i="5"/>
  <c r="BW70" i="18"/>
  <c r="AN78" i="17"/>
  <c r="BQ56" i="9"/>
  <c r="CB65" i="9"/>
  <c r="BZ70" i="9"/>
  <c r="AY77" i="5"/>
  <c r="CP185" i="18"/>
  <c r="BJ185" i="18"/>
  <c r="AO76" i="5"/>
  <c r="AX56" i="17"/>
  <c r="BU15" i="18"/>
  <c r="DA15" i="18"/>
  <c r="AY7" i="18"/>
  <c r="DL7" i="18"/>
  <c r="DA7" i="18"/>
  <c r="BQ68" i="9"/>
  <c r="BJ57" i="18"/>
  <c r="CP57" i="18"/>
  <c r="BH59" i="5"/>
  <c r="BU90" i="18"/>
  <c r="DA90" i="18"/>
  <c r="AY54" i="1"/>
  <c r="CQ179" i="18"/>
  <c r="BK179" i="18"/>
  <c r="CF64" i="18"/>
  <c r="DL64" i="18"/>
  <c r="AO97" i="5"/>
  <c r="AN91" i="17"/>
  <c r="BK43" i="18"/>
  <c r="BV79" i="18"/>
  <c r="DB79" i="18"/>
  <c r="AE164" i="5"/>
  <c r="AF164" i="5" s="1"/>
  <c r="BJ123" i="18"/>
  <c r="CP123" i="18"/>
  <c r="DL22" i="18"/>
  <c r="CF22" i="18"/>
  <c r="AX73" i="5"/>
  <c r="BZ85" i="9"/>
  <c r="BL62" i="18"/>
  <c r="CR62" i="18"/>
  <c r="BI77" i="5"/>
  <c r="BJ92" i="18"/>
  <c r="BI91" i="18"/>
  <c r="BQ79" i="9"/>
  <c r="BO53" i="9"/>
  <c r="BR86" i="9"/>
  <c r="BU171" i="18"/>
  <c r="DA171" i="18"/>
  <c r="BU141" i="18"/>
  <c r="DA141" i="18"/>
  <c r="BG57" i="9"/>
  <c r="AY204" i="9"/>
  <c r="AZ204" i="9" s="1"/>
  <c r="DL76" i="18"/>
  <c r="CF76" i="18"/>
  <c r="DL53" i="18"/>
  <c r="CF53" i="18"/>
  <c r="AV64" i="9"/>
  <c r="BK70" i="18"/>
  <c r="BI88" i="1"/>
  <c r="BP85" i="9"/>
  <c r="AY69" i="18"/>
  <c r="DA69" i="18"/>
  <c r="CP25" i="18"/>
  <c r="BJ25" i="18"/>
  <c r="AX80" i="1"/>
  <c r="AY76" i="5"/>
  <c r="AU98" i="5"/>
  <c r="AW67" i="9"/>
  <c r="AO79" i="17"/>
  <c r="CF63" i="18"/>
  <c r="DL63" i="18"/>
  <c r="DM184" i="18"/>
  <c r="CG184" i="18"/>
  <c r="CB55" i="9"/>
  <c r="CP109" i="18"/>
  <c r="BJ109" i="18"/>
  <c r="BJ162" i="18"/>
  <c r="CP162" i="18"/>
  <c r="AM85" i="17"/>
  <c r="AM69" i="17"/>
  <c r="BH81" i="9"/>
  <c r="AO88" i="17"/>
  <c r="AO55" i="1"/>
  <c r="DL59" i="18"/>
  <c r="CF59" i="18"/>
  <c r="BJ127" i="18"/>
  <c r="CP127" i="18"/>
  <c r="BI72" i="17"/>
  <c r="CF167" i="18"/>
  <c r="DL167" i="18"/>
  <c r="BG85" i="1"/>
  <c r="DM144" i="18"/>
  <c r="CG144" i="18"/>
  <c r="BQ96" i="9"/>
  <c r="CF11" i="18"/>
  <c r="DL11" i="18"/>
  <c r="CG28" i="18"/>
  <c r="DM28" i="18"/>
  <c r="AY58" i="1"/>
  <c r="DL90" i="18"/>
  <c r="CF90" i="18"/>
  <c r="BH89" i="9"/>
  <c r="BR94" i="9"/>
  <c r="BT103" i="18"/>
  <c r="CZ103" i="18"/>
  <c r="CZ91" i="18" s="1"/>
  <c r="DL46" i="18"/>
  <c r="CF46" i="18"/>
  <c r="CF159" i="18"/>
  <c r="DL159" i="18"/>
  <c r="BH92" i="1"/>
  <c r="AW78" i="9"/>
  <c r="CQ106" i="18"/>
  <c r="BK106" i="18"/>
  <c r="BW17" i="18"/>
  <c r="AN75" i="5"/>
  <c r="AY95" i="5"/>
  <c r="AY17" i="18"/>
  <c r="DA17" i="18"/>
  <c r="BJ108" i="18"/>
  <c r="CP108" i="18"/>
  <c r="CG17" i="18"/>
  <c r="BJ84" i="18"/>
  <c r="CP84" i="18"/>
  <c r="AN70" i="17"/>
  <c r="AY60" i="17"/>
  <c r="BX94" i="18"/>
  <c r="DE94" i="18" s="1"/>
  <c r="DF94" i="18" s="1"/>
  <c r="DD94" i="18"/>
  <c r="AO95" i="17"/>
  <c r="AX65" i="1"/>
  <c r="DB86" i="18"/>
  <c r="BV86" i="18"/>
  <c r="DN35" i="18"/>
  <c r="CH35" i="18"/>
  <c r="AO86" i="5"/>
  <c r="AO89" i="5"/>
  <c r="AX75" i="1"/>
  <c r="BI84" i="1"/>
  <c r="AN55" i="5"/>
  <c r="BG75" i="5"/>
  <c r="AW73" i="9"/>
  <c r="BV6" i="18"/>
  <c r="DB6" i="18"/>
  <c r="BZ75" i="9"/>
  <c r="CP114" i="18"/>
  <c r="BJ114" i="18"/>
  <c r="BH80" i="17"/>
  <c r="AX92" i="18"/>
  <c r="DL92" i="18" s="1"/>
  <c r="AW91" i="18"/>
  <c r="AN79" i="1"/>
  <c r="CP6" i="18"/>
  <c r="BJ6" i="18"/>
  <c r="CY77" i="18"/>
  <c r="DY6" i="18"/>
  <c r="CP47" i="18"/>
  <c r="BJ47" i="18"/>
  <c r="DM104" i="18"/>
  <c r="CG104" i="18"/>
  <c r="AY90" i="1"/>
  <c r="AO92" i="1"/>
  <c r="BI60" i="5"/>
  <c r="CO92" i="18"/>
  <c r="CA77" i="9"/>
  <c r="DD188" i="18"/>
  <c r="BX188" i="18"/>
  <c r="DE188" i="18" s="1"/>
  <c r="DF188" i="18" s="1"/>
  <c r="AP59" i="5"/>
  <c r="BU58" i="18"/>
  <c r="DA58" i="18"/>
  <c r="CB56" i="9"/>
  <c r="CA62" i="9"/>
  <c r="BH65" i="5"/>
  <c r="AO71" i="5"/>
  <c r="DA143" i="18"/>
  <c r="BU143" i="18"/>
  <c r="AO54" i="5"/>
  <c r="AY63" i="17"/>
  <c r="AX76" i="1"/>
  <c r="AZ72" i="1"/>
  <c r="BI76" i="5"/>
  <c r="AY84" i="17"/>
  <c r="BH62" i="5"/>
  <c r="CG4" i="18"/>
  <c r="BX33" i="18"/>
  <c r="BG64" i="1"/>
  <c r="BI94" i="17"/>
  <c r="DB29" i="18"/>
  <c r="BV29" i="18"/>
  <c r="DA187" i="18"/>
  <c r="BU187" i="18"/>
  <c r="CP81" i="18"/>
  <c r="BJ81" i="18"/>
  <c r="AY89" i="5"/>
  <c r="BF75" i="9"/>
  <c r="AE163" i="17"/>
  <c r="AF163" i="17" s="1"/>
  <c r="BI93" i="5"/>
  <c r="AX64" i="17"/>
  <c r="AO70" i="5"/>
  <c r="AT162" i="9"/>
  <c r="BJ156" i="18"/>
  <c r="CP156" i="18"/>
  <c r="AY56" i="1"/>
  <c r="BH73" i="1"/>
  <c r="DA170" i="18"/>
  <c r="BU170" i="18"/>
  <c r="BU76" i="18"/>
  <c r="DA76" i="18"/>
  <c r="AX4" i="18"/>
  <c r="DA4" i="18" s="1"/>
  <c r="AW3" i="18"/>
  <c r="CZ3" i="18" s="1"/>
  <c r="DK4" i="18"/>
  <c r="DL68" i="18"/>
  <c r="CF68" i="18"/>
  <c r="BP70" i="9"/>
  <c r="AY194" i="9"/>
  <c r="AZ194" i="9" s="1"/>
  <c r="BZ64" i="9"/>
  <c r="AX79" i="17"/>
  <c r="BK152" i="18"/>
  <c r="BH74" i="1"/>
  <c r="AY94" i="5"/>
  <c r="AO97" i="1"/>
  <c r="BI91" i="5"/>
  <c r="CP39" i="18"/>
  <c r="BJ39" i="18"/>
  <c r="BI90" i="5"/>
  <c r="CP107" i="18"/>
  <c r="BJ107" i="18"/>
  <c r="CF89" i="18"/>
  <c r="DL89" i="18"/>
  <c r="AY61" i="5"/>
  <c r="BH71" i="5"/>
  <c r="BH91" i="18"/>
  <c r="BR66" i="9"/>
  <c r="CP174" i="18"/>
  <c r="BJ174" i="18"/>
  <c r="BI56" i="1"/>
  <c r="BH63" i="9"/>
  <c r="AX70" i="5"/>
  <c r="BJ172" i="18"/>
  <c r="CP172" i="18"/>
  <c r="CH87" i="18"/>
  <c r="DN87" i="18"/>
  <c r="BQ95" i="9"/>
  <c r="CR71" i="18"/>
  <c r="BL71" i="18"/>
  <c r="CP66" i="18"/>
  <c r="BJ66" i="18"/>
  <c r="AB211" i="17"/>
  <c r="AC211" i="17" s="1"/>
  <c r="AD211" i="17" s="1"/>
  <c r="CF154" i="18"/>
  <c r="DL154" i="18"/>
  <c r="BJ125" i="18"/>
  <c r="CP125" i="18"/>
  <c r="DM173" i="18"/>
  <c r="CG173" i="18"/>
  <c r="CZ152" i="18"/>
  <c r="CZ151" i="18" s="1"/>
  <c r="BF69" i="9"/>
  <c r="AX83" i="1"/>
  <c r="AW79" i="9"/>
  <c r="CE3" i="18"/>
  <c r="BU166" i="18"/>
  <c r="DA166" i="18"/>
  <c r="DL108" i="18"/>
  <c r="CF108" i="18"/>
  <c r="CH75" i="18"/>
  <c r="DN75" i="18"/>
  <c r="CP129" i="18"/>
  <c r="BJ129" i="18"/>
  <c r="AX60" i="1"/>
  <c r="CB87" i="9"/>
  <c r="CF37" i="18"/>
  <c r="DL37" i="18"/>
  <c r="AP73" i="1"/>
  <c r="CP59" i="18"/>
  <c r="BJ59" i="18"/>
  <c r="DB8" i="18"/>
  <c r="BV8" i="18"/>
  <c r="AO90" i="5"/>
  <c r="DB148" i="18"/>
  <c r="BV148" i="18"/>
  <c r="BQ54" i="9"/>
  <c r="DB45" i="18"/>
  <c r="BV45" i="18"/>
  <c r="CP169" i="18"/>
  <c r="BJ169" i="18"/>
  <c r="CP137" i="18"/>
  <c r="BJ137" i="18"/>
  <c r="DY5" i="18"/>
  <c r="BG64" i="5"/>
  <c r="AX85" i="1"/>
  <c r="AV98" i="17"/>
  <c r="BV186" i="18"/>
  <c r="DB186" i="18"/>
  <c r="CF24" i="18"/>
  <c r="DL24" i="18"/>
  <c r="CF105" i="18"/>
  <c r="DL105" i="18"/>
  <c r="DC156" i="18"/>
  <c r="BW156" i="18"/>
  <c r="BU160" i="18"/>
  <c r="DA160" i="18"/>
  <c r="DA118" i="18"/>
  <c r="BU118" i="18"/>
  <c r="AP94" i="1"/>
  <c r="CB66" i="9"/>
  <c r="AN64" i="17"/>
  <c r="AO66" i="17"/>
  <c r="AN64" i="1"/>
  <c r="BU139" i="18"/>
  <c r="BV140" i="18"/>
  <c r="AO96" i="1"/>
  <c r="DA183" i="18"/>
  <c r="BU183" i="18"/>
  <c r="CP153" i="18"/>
  <c r="BJ153" i="18"/>
  <c r="DB115" i="18"/>
  <c r="BV115" i="18"/>
  <c r="AW69" i="5"/>
  <c r="BJ13" i="18"/>
  <c r="CP13" i="18"/>
  <c r="AO76" i="17"/>
  <c r="CB91" i="9"/>
  <c r="AB53" i="17"/>
  <c r="BU46" i="18"/>
  <c r="DA46" i="18"/>
  <c r="BJ149" i="18"/>
  <c r="CP149" i="18"/>
  <c r="BU34" i="18"/>
  <c r="DA34" i="18"/>
  <c r="DM168" i="18"/>
  <c r="CG168" i="18"/>
  <c r="AO57" i="5"/>
  <c r="CP68" i="18"/>
  <c r="BJ68" i="18"/>
  <c r="AX70" i="18"/>
  <c r="CZ70" i="18"/>
  <c r="CO70" i="18"/>
  <c r="CF183" i="18"/>
  <c r="DL183" i="18"/>
  <c r="CF23" i="18"/>
  <c r="DL23" i="18"/>
  <c r="AK98" i="17"/>
  <c r="AX71" i="17"/>
  <c r="CB58" i="9"/>
  <c r="BH79" i="9"/>
  <c r="CE55" i="18"/>
  <c r="DK55" i="18"/>
  <c r="DK54" i="18" s="1"/>
  <c r="CD54" i="18"/>
  <c r="CD189" i="18" s="1"/>
  <c r="AO87" i="5"/>
  <c r="BU152" i="18"/>
  <c r="BT151" i="18"/>
  <c r="DL106" i="18"/>
  <c r="CF106" i="18"/>
  <c r="CQ5" i="18"/>
  <c r="BK5" i="18"/>
  <c r="BW101" i="18"/>
  <c r="DC101" i="18"/>
  <c r="AY55" i="5"/>
  <c r="CF166" i="18"/>
  <c r="CF151" i="18" s="1"/>
  <c r="DL166" i="18"/>
  <c r="CI187" i="18"/>
  <c r="DB82" i="18"/>
  <c r="BV82" i="18"/>
  <c r="BJ51" i="18"/>
  <c r="CP51" i="18"/>
  <c r="AN82" i="1"/>
  <c r="BG82" i="17"/>
  <c r="BV162" i="18"/>
  <c r="DB162" i="18"/>
  <c r="AY97" i="5"/>
  <c r="CF44" i="18"/>
  <c r="DL44" i="18"/>
  <c r="BU26" i="18"/>
  <c r="DA26" i="18"/>
  <c r="BH83" i="1"/>
  <c r="BJ99" i="18"/>
  <c r="CP99" i="18"/>
  <c r="BJ52" i="18"/>
  <c r="CP52" i="18"/>
  <c r="CF5" i="18"/>
  <c r="DL5" i="18"/>
  <c r="AV53" i="9"/>
  <c r="CF67" i="18"/>
  <c r="DL67" i="18"/>
  <c r="AX78" i="1"/>
  <c r="AY68" i="17"/>
  <c r="BH71" i="1"/>
  <c r="AN63" i="1"/>
  <c r="CP145" i="18"/>
  <c r="BJ145" i="18"/>
  <c r="DL123" i="18"/>
  <c r="CF123" i="18"/>
  <c r="BL16" i="18"/>
  <c r="AX90" i="17"/>
  <c r="DA24" i="18"/>
  <c r="BU24" i="18"/>
  <c r="BU47" i="18"/>
  <c r="DA47" i="18"/>
  <c r="CF21" i="18"/>
  <c r="DL21" i="18"/>
  <c r="CQ28" i="18"/>
  <c r="BK28" i="18"/>
  <c r="BU50" i="18"/>
  <c r="DA50" i="18"/>
  <c r="BU119" i="18"/>
  <c r="DA119" i="18"/>
  <c r="CG84" i="18"/>
  <c r="DM84" i="18"/>
  <c r="BK44" i="18"/>
  <c r="CP166" i="18"/>
  <c r="BJ166" i="18"/>
  <c r="CB80" i="9"/>
  <c r="BR62" i="9"/>
  <c r="BH73" i="9"/>
  <c r="BK50" i="18"/>
  <c r="CQ50" i="18"/>
  <c r="CG40" i="18"/>
  <c r="DM40" i="18"/>
  <c r="AO80" i="5"/>
  <c r="AR202" i="9"/>
  <c r="AR158" i="9"/>
  <c r="AN96" i="17"/>
  <c r="AY78" i="17"/>
  <c r="BI58" i="1"/>
  <c r="BI73" i="17"/>
  <c r="BU149" i="18"/>
  <c r="DA149" i="18"/>
  <c r="CQ187" i="18"/>
  <c r="BK187" i="18"/>
  <c r="BH97" i="9"/>
  <c r="AO65" i="17"/>
  <c r="CP17" i="18"/>
  <c r="BJ17" i="18"/>
  <c r="AY94" i="1"/>
  <c r="BQ71" i="9"/>
  <c r="AW87" i="9"/>
  <c r="BJ19" i="18"/>
  <c r="CP19" i="18"/>
  <c r="BU39" i="18"/>
  <c r="DA39" i="18"/>
  <c r="AO92" i="5"/>
  <c r="CH43" i="18"/>
  <c r="DB21" i="18"/>
  <c r="BV21" i="18"/>
  <c r="BT139" i="18"/>
  <c r="AX70" i="1"/>
  <c r="DA68" i="18"/>
  <c r="BU68" i="18"/>
  <c r="CG152" i="18"/>
  <c r="BG94" i="9"/>
  <c r="DL110" i="18"/>
  <c r="CF110" i="18"/>
  <c r="BU65" i="18"/>
  <c r="DA65" i="18"/>
  <c r="BI73" i="5"/>
  <c r="AO66" i="5"/>
  <c r="DA159" i="18"/>
  <c r="BU159" i="18"/>
  <c r="AE202" i="17"/>
  <c r="AF202" i="17" s="1"/>
  <c r="DJ54" i="18"/>
  <c r="DJ189" i="18" s="1"/>
  <c r="BI78" i="1"/>
  <c r="AN72" i="1"/>
  <c r="AY33" i="18"/>
  <c r="DA33" i="18"/>
  <c r="AW70" i="9"/>
  <c r="BG84" i="9"/>
  <c r="BJ53" i="18"/>
  <c r="CP53" i="18"/>
  <c r="AV69" i="9"/>
  <c r="DK44" i="18"/>
  <c r="BU153" i="18"/>
  <c r="DA153" i="18"/>
  <c r="BI54" i="17"/>
  <c r="CP150" i="18"/>
  <c r="BJ150" i="18"/>
  <c r="DM165" i="18"/>
  <c r="CG165" i="18"/>
  <c r="AY74" i="1"/>
  <c r="AO54" i="1"/>
  <c r="BF85" i="9"/>
  <c r="DA60" i="18"/>
  <c r="BU60" i="18"/>
  <c r="BU66" i="18"/>
  <c r="DA66" i="18"/>
  <c r="BU158" i="18"/>
  <c r="DA158" i="18"/>
  <c r="BG53" i="5"/>
  <c r="DA135" i="18"/>
  <c r="BU135" i="18"/>
  <c r="BU36" i="18"/>
  <c r="DA36" i="18"/>
  <c r="DL61" i="18"/>
  <c r="CF61" i="18"/>
  <c r="AO71" i="1"/>
  <c r="AO95" i="5"/>
  <c r="BW63" i="18"/>
  <c r="DC63" i="18"/>
  <c r="AO87" i="17"/>
  <c r="AV53" i="1"/>
  <c r="CF172" i="18"/>
  <c r="DL172" i="18"/>
  <c r="BQ78" i="9"/>
  <c r="BG53" i="17"/>
  <c r="BY53" i="9"/>
  <c r="CR22" i="18"/>
  <c r="BL22" i="18"/>
  <c r="DM125" i="18"/>
  <c r="CG125" i="18"/>
  <c r="CP111" i="18"/>
  <c r="BJ111" i="18"/>
  <c r="BL40" i="18"/>
  <c r="CR40" i="18"/>
  <c r="CP74" i="18"/>
  <c r="BJ74" i="18"/>
  <c r="AX66" i="1"/>
  <c r="BH79" i="1"/>
  <c r="BJ183" i="18"/>
  <c r="CP183" i="18"/>
  <c r="CP104" i="18"/>
  <c r="BJ104" i="18"/>
  <c r="DM128" i="18"/>
  <c r="CG128" i="18"/>
  <c r="AV75" i="9"/>
  <c r="AM69" i="5"/>
  <c r="AA162" i="1"/>
  <c r="Z218" i="1"/>
  <c r="AX65" i="5"/>
  <c r="DC84" i="18"/>
  <c r="BW84" i="18"/>
  <c r="CF170" i="18"/>
  <c r="DL170" i="18"/>
  <c r="BH65" i="9"/>
  <c r="AO76" i="1"/>
  <c r="DB9" i="18"/>
  <c r="BV9" i="18"/>
  <c r="BI70" i="17"/>
  <c r="CF65" i="18"/>
  <c r="DL65" i="18"/>
  <c r="DL179" i="18"/>
  <c r="CF179" i="18"/>
  <c r="DA108" i="18"/>
  <c r="BU108" i="18"/>
  <c r="AY65" i="17"/>
  <c r="DL120" i="18"/>
  <c r="CF120" i="18"/>
  <c r="BI87" i="1"/>
  <c r="CB81" i="9"/>
  <c r="DM141" i="18"/>
  <c r="CG141" i="18"/>
  <c r="DB98" i="18"/>
  <c r="BV98" i="18"/>
  <c r="CE151" i="18"/>
  <c r="BI57" i="17"/>
  <c r="BJ8" i="18"/>
  <c r="CP8" i="18"/>
  <c r="AO68" i="5"/>
  <c r="AY93" i="5"/>
  <c r="BG82" i="1"/>
  <c r="BU128" i="18"/>
  <c r="DA128" i="18"/>
  <c r="AM75" i="17"/>
  <c r="AN70" i="1"/>
  <c r="AX68" i="5"/>
  <c r="DL79" i="18"/>
  <c r="CF79" i="18"/>
  <c r="AY68" i="1"/>
  <c r="AX60" i="5"/>
  <c r="BJ157" i="18"/>
  <c r="CP157" i="18"/>
  <c r="BU88" i="18"/>
  <c r="DA88" i="18"/>
  <c r="BI67" i="17"/>
  <c r="CQ160" i="18"/>
  <c r="BK160" i="18"/>
  <c r="BW81" i="18"/>
  <c r="DC81" i="18"/>
  <c r="AW82" i="5"/>
  <c r="AN61" i="1"/>
  <c r="DA167" i="18"/>
  <c r="BU167" i="18"/>
  <c r="DA67" i="18"/>
  <c r="BU67" i="18"/>
  <c r="DM157" i="18"/>
  <c r="CG157" i="18"/>
  <c r="CP119" i="18"/>
  <c r="BJ119" i="18"/>
  <c r="CB93" i="9"/>
  <c r="AA98" i="17"/>
  <c r="BI80" i="5"/>
  <c r="DB43" i="18" l="1"/>
  <c r="CP92" i="18"/>
  <c r="CO3" i="18"/>
  <c r="AD66" i="17"/>
  <c r="CO91" i="18"/>
  <c r="DB135" i="18"/>
  <c r="BV135" i="18"/>
  <c r="CC58" i="9"/>
  <c r="AP84" i="1"/>
  <c r="CS46" i="18"/>
  <c r="BM46" i="18"/>
  <c r="CT46" i="18" s="1"/>
  <c r="CU46" i="18" s="1"/>
  <c r="BI76" i="9"/>
  <c r="AZ79" i="5"/>
  <c r="BV75" i="18"/>
  <c r="DB75" i="18"/>
  <c r="AY71" i="1"/>
  <c r="DB18" i="18"/>
  <c r="BV18" i="18"/>
  <c r="AY94" i="9"/>
  <c r="AX61" i="9"/>
  <c r="AZ89" i="17"/>
  <c r="AY96" i="1"/>
  <c r="BU54" i="18"/>
  <c r="BV55" i="18"/>
  <c r="AP84" i="17"/>
  <c r="BR58" i="9"/>
  <c r="BK138" i="18"/>
  <c r="CQ138" i="18"/>
  <c r="AY88" i="17"/>
  <c r="BV92" i="18"/>
  <c r="BR72" i="9"/>
  <c r="AO93" i="1"/>
  <c r="DB110" i="18"/>
  <c r="BV110" i="18"/>
  <c r="BJ54" i="1"/>
  <c r="CQ142" i="18"/>
  <c r="BK142" i="18"/>
  <c r="CR184" i="18"/>
  <c r="BL184" i="18"/>
  <c r="BI67" i="1"/>
  <c r="DN113" i="18"/>
  <c r="CH113" i="18"/>
  <c r="AY91" i="17"/>
  <c r="BM96" i="18"/>
  <c r="AX85" i="17"/>
  <c r="BF98" i="1"/>
  <c r="BI69" i="17"/>
  <c r="AZ57" i="17"/>
  <c r="AX75" i="5"/>
  <c r="BK173" i="18"/>
  <c r="CQ173" i="18"/>
  <c r="CS101" i="18"/>
  <c r="BM101" i="18"/>
  <c r="CT101" i="18" s="1"/>
  <c r="CU101" i="18" s="1"/>
  <c r="CG9" i="18"/>
  <c r="DM9" i="18"/>
  <c r="CG127" i="18"/>
  <c r="DM127" i="18"/>
  <c r="BM112" i="18"/>
  <c r="DB56" i="18"/>
  <c r="BV56" i="18"/>
  <c r="BH68" i="9"/>
  <c r="CQ18" i="18"/>
  <c r="BK18" i="18"/>
  <c r="AE210" i="17"/>
  <c r="AF210" i="17" s="1"/>
  <c r="AG218" i="17" s="1"/>
  <c r="BV168" i="18"/>
  <c r="DB168" i="18"/>
  <c r="AO56" i="1"/>
  <c r="DD81" i="18"/>
  <c r="BX81" i="18"/>
  <c r="DE81" i="18" s="1"/>
  <c r="DF81" i="18" s="1"/>
  <c r="AW53" i="1"/>
  <c r="AP71" i="1"/>
  <c r="BG85" i="9"/>
  <c r="BK53" i="18"/>
  <c r="CQ53" i="18"/>
  <c r="CG110" i="18"/>
  <c r="DM110" i="18"/>
  <c r="BV39" i="18"/>
  <c r="DB39" i="18"/>
  <c r="AZ55" i="5"/>
  <c r="DA151" i="18"/>
  <c r="BK153" i="18"/>
  <c r="CQ153" i="18"/>
  <c r="BK107" i="18"/>
  <c r="CQ107" i="18"/>
  <c r="AP71" i="5"/>
  <c r="CB62" i="9"/>
  <c r="Y229" i="5"/>
  <c r="AF229" i="5" s="1"/>
  <c r="AM229" i="5" s="1"/>
  <c r="BH85" i="1"/>
  <c r="AX67" i="9"/>
  <c r="AW64" i="9"/>
  <c r="CG76" i="18"/>
  <c r="DM76" i="18"/>
  <c r="AY73" i="5"/>
  <c r="BI59" i="5"/>
  <c r="BK57" i="18"/>
  <c r="CQ57" i="18"/>
  <c r="AO78" i="17"/>
  <c r="AY59" i="9"/>
  <c r="BM48" i="18"/>
  <c r="CT48" i="18" s="1"/>
  <c r="CU48" i="18" s="1"/>
  <c r="CS48" i="18"/>
  <c r="AO74" i="1"/>
  <c r="BO98" i="9"/>
  <c r="BJ60" i="17"/>
  <c r="AX63" i="9"/>
  <c r="BJ92" i="5"/>
  <c r="CA83" i="9"/>
  <c r="AO66" i="1"/>
  <c r="BI59" i="9"/>
  <c r="BJ95" i="1"/>
  <c r="BV142" i="18"/>
  <c r="DB142" i="18"/>
  <c r="BJ62" i="17"/>
  <c r="CH51" i="18"/>
  <c r="DN51" i="18"/>
  <c r="DB124" i="18"/>
  <c r="BV124" i="18"/>
  <c r="BW121" i="18"/>
  <c r="DC121" i="18"/>
  <c r="Y261" i="5"/>
  <c r="AP90" i="1"/>
  <c r="BH55" i="9"/>
  <c r="BI95" i="17"/>
  <c r="AB98" i="1"/>
  <c r="AZ95" i="1"/>
  <c r="AP60" i="5"/>
  <c r="DC72" i="18"/>
  <c r="BW72" i="18"/>
  <c r="BH69" i="1"/>
  <c r="AZ77" i="1"/>
  <c r="CG169" i="18"/>
  <c r="DM169" i="18"/>
  <c r="DB111" i="18"/>
  <c r="BV111" i="18"/>
  <c r="AX96" i="9"/>
  <c r="AX85" i="5"/>
  <c r="BJ94" i="1"/>
  <c r="DC129" i="18"/>
  <c r="BW129" i="18"/>
  <c r="DM49" i="18"/>
  <c r="CG49" i="18"/>
  <c r="CB97" i="9"/>
  <c r="BV150" i="18"/>
  <c r="DB150" i="18"/>
  <c r="DN50" i="18"/>
  <c r="CH50" i="18"/>
  <c r="CC76" i="9"/>
  <c r="CI115" i="18"/>
  <c r="DP115" i="18" s="1"/>
  <c r="DQ115" i="18" s="1"/>
  <c r="DO115" i="18"/>
  <c r="CR155" i="18"/>
  <c r="BL155" i="18"/>
  <c r="AP55" i="17"/>
  <c r="AY44" i="18"/>
  <c r="DM44" i="18" s="1"/>
  <c r="CP44" i="18"/>
  <c r="AZ25" i="18"/>
  <c r="DN25" i="18" s="1"/>
  <c r="DB25" i="18"/>
  <c r="BV147" i="18"/>
  <c r="DB147" i="18"/>
  <c r="BJ96" i="1"/>
  <c r="CR36" i="18"/>
  <c r="BL36" i="18"/>
  <c r="BV22" i="18"/>
  <c r="DB22" i="18"/>
  <c r="BI76" i="1"/>
  <c r="BJ78" i="17"/>
  <c r="DN181" i="18"/>
  <c r="CH181" i="18"/>
  <c r="AY4" i="18"/>
  <c r="CQ4" i="18" s="1"/>
  <c r="AX3" i="18"/>
  <c r="DL4" i="18"/>
  <c r="DL3" i="18" s="1"/>
  <c r="AO79" i="1"/>
  <c r="AY65" i="1"/>
  <c r="BU103" i="18"/>
  <c r="DA103" i="18"/>
  <c r="CH28" i="18"/>
  <c r="DN28" i="18"/>
  <c r="BV128" i="18"/>
  <c r="DB128" i="18"/>
  <c r="AP76" i="1"/>
  <c r="CH152" i="18"/>
  <c r="BJ73" i="17"/>
  <c r="AS202" i="9"/>
  <c r="AR218" i="9"/>
  <c r="DB119" i="18"/>
  <c r="BV119" i="18"/>
  <c r="AO63" i="1"/>
  <c r="CQ52" i="18"/>
  <c r="BK52" i="18"/>
  <c r="AO70" i="1"/>
  <c r="BH82" i="1"/>
  <c r="BZ53" i="9"/>
  <c r="AY70" i="1"/>
  <c r="BR71" i="9"/>
  <c r="BV152" i="18"/>
  <c r="BU151" i="18"/>
  <c r="AY70" i="18"/>
  <c r="DA70" i="18"/>
  <c r="DA54" i="18" s="1"/>
  <c r="CP70" i="18"/>
  <c r="AP66" i="17"/>
  <c r="AY83" i="1"/>
  <c r="BJ56" i="1"/>
  <c r="BJ91" i="5"/>
  <c r="BV76" i="18"/>
  <c r="DB76" i="18"/>
  <c r="AU162" i="9"/>
  <c r="BJ93" i="5"/>
  <c r="BI62" i="5"/>
  <c r="AX91" i="18"/>
  <c r="AY92" i="18"/>
  <c r="DC6" i="18"/>
  <c r="BW6" i="18"/>
  <c r="BI92" i="1"/>
  <c r="BS94" i="9"/>
  <c r="AN69" i="17"/>
  <c r="AV98" i="5"/>
  <c r="BS86" i="9"/>
  <c r="CA70" i="9"/>
  <c r="BX70" i="18"/>
  <c r="AZ55" i="17"/>
  <c r="BK72" i="18"/>
  <c r="CQ72" i="18"/>
  <c r="AV212" i="9"/>
  <c r="AW212" i="9" s="1"/>
  <c r="AX212" i="9" s="1"/>
  <c r="DB53" i="18"/>
  <c r="BV53" i="18"/>
  <c r="BI74" i="17"/>
  <c r="BK148" i="18"/>
  <c r="CQ148" i="18"/>
  <c r="DC100" i="18"/>
  <c r="BW100" i="18"/>
  <c r="DB175" i="18"/>
  <c r="BV175" i="18"/>
  <c r="BQ75" i="9"/>
  <c r="CR80" i="18"/>
  <c r="BL80" i="18"/>
  <c r="CQ90" i="18"/>
  <c r="BK90" i="18"/>
  <c r="BV176" i="18"/>
  <c r="DB176" i="18"/>
  <c r="CG163" i="18"/>
  <c r="DM163" i="18"/>
  <c r="BV23" i="18"/>
  <c r="DB23" i="18"/>
  <c r="BI69" i="5"/>
  <c r="AO88" i="1"/>
  <c r="BV20" i="18"/>
  <c r="DB20" i="18"/>
  <c r="BV155" i="18"/>
  <c r="DB155" i="18"/>
  <c r="AM53" i="17"/>
  <c r="BV4" i="18"/>
  <c r="DB4" i="18"/>
  <c r="BU3" i="18"/>
  <c r="CG162" i="18"/>
  <c r="DM162" i="18"/>
  <c r="DM15" i="18"/>
  <c r="CG15" i="18"/>
  <c r="CQ103" i="18"/>
  <c r="BK103" i="18"/>
  <c r="CG39" i="18"/>
  <c r="DM39" i="18"/>
  <c r="DN133" i="18"/>
  <c r="CH133" i="18"/>
  <c r="CH42" i="18"/>
  <c r="DN42" i="18"/>
  <c r="CG171" i="18"/>
  <c r="DM171" i="18"/>
  <c r="AO81" i="1"/>
  <c r="AZ59" i="17"/>
  <c r="AZ54" i="17"/>
  <c r="AY92" i="17"/>
  <c r="BW105" i="18"/>
  <c r="DC105" i="18"/>
  <c r="BR89" i="9"/>
  <c r="CG185" i="18"/>
  <c r="DM185" i="18"/>
  <c r="BK115" i="18"/>
  <c r="CQ115" i="18"/>
  <c r="AY54" i="5"/>
  <c r="AP71" i="17"/>
  <c r="CG36" i="18"/>
  <c r="DM36" i="18"/>
  <c r="BI90" i="17"/>
  <c r="AY64" i="5"/>
  <c r="DB116" i="18"/>
  <c r="BV116" i="18"/>
  <c r="DM38" i="18"/>
  <c r="CG38" i="18"/>
  <c r="BJ63" i="17"/>
  <c r="CQ93" i="18"/>
  <c r="BK93" i="18"/>
  <c r="BK49" i="18"/>
  <c r="CQ49" i="18"/>
  <c r="AP60" i="17"/>
  <c r="DB96" i="18"/>
  <c r="BV96" i="18"/>
  <c r="CQ110" i="18"/>
  <c r="BK110" i="18"/>
  <c r="AP60" i="1"/>
  <c r="BJ57" i="5"/>
  <c r="CG122" i="18"/>
  <c r="DM122" i="18"/>
  <c r="BL152" i="18"/>
  <c r="CA64" i="9"/>
  <c r="AY76" i="1"/>
  <c r="CQ47" i="18"/>
  <c r="BK47" i="18"/>
  <c r="AZ60" i="17"/>
  <c r="AP55" i="1"/>
  <c r="BV171" i="18"/>
  <c r="DB171" i="18"/>
  <c r="BP53" i="9"/>
  <c r="BJ77" i="5"/>
  <c r="BR68" i="9"/>
  <c r="DC74" i="18"/>
  <c r="BW74" i="18"/>
  <c r="AY62" i="1"/>
  <c r="DM30" i="18"/>
  <c r="CG30" i="18"/>
  <c r="AO54" i="17"/>
  <c r="BH93" i="9"/>
  <c r="BJ88" i="5"/>
  <c r="AY164" i="9"/>
  <c r="AZ164" i="9" s="1"/>
  <c r="AZ70" i="17"/>
  <c r="BH72" i="9"/>
  <c r="CG47" i="18"/>
  <c r="DM47" i="18"/>
  <c r="CH78" i="18"/>
  <c r="BL83" i="18"/>
  <c r="CR83" i="18"/>
  <c r="DB64" i="18"/>
  <c r="BV64" i="18"/>
  <c r="BK180" i="18"/>
  <c r="CQ180" i="18"/>
  <c r="BW71" i="18"/>
  <c r="DC71" i="18"/>
  <c r="AZ66" i="17"/>
  <c r="BK86" i="18"/>
  <c r="CQ86" i="18"/>
  <c r="BS88" i="9"/>
  <c r="AO72" i="5"/>
  <c r="BV154" i="18"/>
  <c r="DB154" i="18"/>
  <c r="BV117" i="18"/>
  <c r="DB117" i="18"/>
  <c r="BM24" i="18"/>
  <c r="CT24" i="18" s="1"/>
  <c r="CU24" i="18" s="1"/>
  <c r="CS24" i="18"/>
  <c r="CS128" i="18"/>
  <c r="BM128" i="18"/>
  <c r="CT128" i="18" s="1"/>
  <c r="CU128" i="18" s="1"/>
  <c r="CG96" i="18"/>
  <c r="DM96" i="18"/>
  <c r="AZ80" i="17"/>
  <c r="BR81" i="9"/>
  <c r="BK85" i="18"/>
  <c r="CQ85" i="18"/>
  <c r="CR168" i="18"/>
  <c r="BL168" i="18"/>
  <c r="CS136" i="18"/>
  <c r="BM136" i="18"/>
  <c r="CT136" i="18" s="1"/>
  <c r="CU136" i="18" s="1"/>
  <c r="AP79" i="5"/>
  <c r="BL63" i="18"/>
  <c r="CR63" i="18"/>
  <c r="CC67" i="9"/>
  <c r="AO56" i="5"/>
  <c r="CC71" i="9"/>
  <c r="AZ63" i="5"/>
  <c r="AP62" i="17"/>
  <c r="BJ63" i="5"/>
  <c r="AE213" i="1"/>
  <c r="AF213" i="1" s="1"/>
  <c r="DC10" i="18"/>
  <c r="BW10" i="18"/>
  <c r="BG64" i="9"/>
  <c r="AY79" i="1"/>
  <c r="BS92" i="9"/>
  <c r="CG174" i="18"/>
  <c r="DM174" i="18"/>
  <c r="CH10" i="18"/>
  <c r="DN10" i="18"/>
  <c r="CQ134" i="18"/>
  <c r="BK134" i="18"/>
  <c r="BI88" i="17"/>
  <c r="BV67" i="18"/>
  <c r="DB67" i="18"/>
  <c r="BV68" i="18"/>
  <c r="DB68" i="18"/>
  <c r="DC148" i="18"/>
  <c r="BW148" i="18"/>
  <c r="DN104" i="18"/>
  <c r="CH104" i="18"/>
  <c r="DN125" i="18"/>
  <c r="CH125" i="18"/>
  <c r="BH53" i="5"/>
  <c r="BK19" i="18"/>
  <c r="CQ19" i="18"/>
  <c r="AZ94" i="1"/>
  <c r="CC80" i="9"/>
  <c r="BV47" i="18"/>
  <c r="DB47" i="18"/>
  <c r="BI71" i="1"/>
  <c r="BK99" i="18"/>
  <c r="CQ99" i="18"/>
  <c r="DB183" i="18"/>
  <c r="BV183" i="18"/>
  <c r="AO64" i="17"/>
  <c r="CC66" i="9"/>
  <c r="BV160" i="18"/>
  <c r="DB160" i="18"/>
  <c r="DO87" i="18"/>
  <c r="CI87" i="18"/>
  <c r="DP87" i="18" s="1"/>
  <c r="DQ87" i="18" s="1"/>
  <c r="DM79" i="18"/>
  <c r="CG79" i="18"/>
  <c r="CG77" i="18" s="1"/>
  <c r="BK8" i="18"/>
  <c r="CQ8" i="18"/>
  <c r="AA218" i="1"/>
  <c r="AB162" i="1"/>
  <c r="CQ104" i="18"/>
  <c r="BK104" i="18"/>
  <c r="BM40" i="18"/>
  <c r="CT40" i="18" s="1"/>
  <c r="CU40" i="18" s="1"/>
  <c r="CS40" i="18"/>
  <c r="AZ33" i="18"/>
  <c r="DN33" i="18" s="1"/>
  <c r="DB33" i="18"/>
  <c r="DC21" i="18"/>
  <c r="BW21" i="18"/>
  <c r="CH40" i="18"/>
  <c r="DN40" i="18"/>
  <c r="DB24" i="18"/>
  <c r="BV24" i="18"/>
  <c r="CG44" i="18"/>
  <c r="DD156" i="18"/>
  <c r="BX156" i="18"/>
  <c r="DE156" i="18" s="1"/>
  <c r="DF156" i="18" s="1"/>
  <c r="BK137" i="18"/>
  <c r="CQ137" i="18"/>
  <c r="DO75" i="18"/>
  <c r="CI75" i="18"/>
  <c r="DP75" i="18" s="1"/>
  <c r="DQ75" i="18" s="1"/>
  <c r="DM108" i="18"/>
  <c r="CG108" i="18"/>
  <c r="BK125" i="18"/>
  <c r="CQ125" i="18"/>
  <c r="BJ151" i="18"/>
  <c r="AP70" i="5"/>
  <c r="DO35" i="18"/>
  <c r="CI35" i="18"/>
  <c r="DP35" i="18" s="1"/>
  <c r="DQ35" i="18" s="1"/>
  <c r="BK108" i="18"/>
  <c r="CQ108" i="18"/>
  <c r="CG159" i="18"/>
  <c r="DM159" i="18"/>
  <c r="CG11" i="18"/>
  <c r="DM11" i="18"/>
  <c r="AZ54" i="1"/>
  <c r="AZ16" i="18"/>
  <c r="CQ16" i="18"/>
  <c r="AZ62" i="17"/>
  <c r="CR61" i="18"/>
  <c r="BL61" i="18"/>
  <c r="AP96" i="5"/>
  <c r="Z218" i="17"/>
  <c r="AA162" i="17"/>
  <c r="CG145" i="18"/>
  <c r="DM145" i="18"/>
  <c r="CF77" i="18"/>
  <c r="CR131" i="18"/>
  <c r="BL131" i="18"/>
  <c r="CG26" i="18"/>
  <c r="DM26" i="18"/>
  <c r="CQ67" i="18"/>
  <c r="BK67" i="18"/>
  <c r="BI80" i="9"/>
  <c r="CG175" i="18"/>
  <c r="DM175" i="18"/>
  <c r="BS74" i="9"/>
  <c r="CQ33" i="18"/>
  <c r="BK33" i="18"/>
  <c r="AL98" i="1"/>
  <c r="AX83" i="9"/>
  <c r="CR88" i="18"/>
  <c r="BL88" i="18"/>
  <c r="CG126" i="18"/>
  <c r="DM126" i="18"/>
  <c r="AO62" i="1"/>
  <c r="BK133" i="18"/>
  <c r="CQ133" i="18"/>
  <c r="AP74" i="5"/>
  <c r="CG147" i="18"/>
  <c r="DM147" i="18"/>
  <c r="BX7" i="18"/>
  <c r="CG186" i="18"/>
  <c r="DM186" i="18"/>
  <c r="BV182" i="18"/>
  <c r="DB182" i="18"/>
  <c r="Z251" i="17"/>
  <c r="AG251" i="17" s="1"/>
  <c r="AN251" i="17" s="1"/>
  <c r="AY53" i="17"/>
  <c r="DB13" i="18"/>
  <c r="BV13" i="18"/>
  <c r="AE210" i="1"/>
  <c r="AF210" i="1" s="1"/>
  <c r="BK75" i="18"/>
  <c r="CQ75" i="18"/>
  <c r="CG131" i="18"/>
  <c r="DM131" i="18"/>
  <c r="CG148" i="18"/>
  <c r="DM148" i="18"/>
  <c r="BL105" i="18"/>
  <c r="CR105" i="18"/>
  <c r="BV85" i="18"/>
  <c r="DB85" i="18"/>
  <c r="AP61" i="17"/>
  <c r="BG83" i="9"/>
  <c r="BJ66" i="17"/>
  <c r="BW28" i="18"/>
  <c r="DC28" i="18"/>
  <c r="BK14" i="18"/>
  <c r="CQ14" i="18"/>
  <c r="BI96" i="17"/>
  <c r="CG180" i="18"/>
  <c r="DM180" i="18"/>
  <c r="CG97" i="18"/>
  <c r="DM97" i="18"/>
  <c r="CI112" i="18"/>
  <c r="AY73" i="1"/>
  <c r="BV31" i="18"/>
  <c r="DB31" i="18"/>
  <c r="BV50" i="18"/>
  <c r="DB50" i="18"/>
  <c r="AP97" i="1"/>
  <c r="AZ63" i="17"/>
  <c r="AY56" i="17"/>
  <c r="BT77" i="18"/>
  <c r="BT189" i="18" s="1"/>
  <c r="BU78" i="18"/>
  <c r="DA78" i="18"/>
  <c r="DA77" i="18" s="1"/>
  <c r="AP58" i="17"/>
  <c r="AY63" i="1"/>
  <c r="BI58" i="9"/>
  <c r="CQ122" i="18"/>
  <c r="BK122" i="18"/>
  <c r="CC57" i="9"/>
  <c r="AY163" i="9"/>
  <c r="AZ163" i="9" s="1"/>
  <c r="DN14" i="18"/>
  <c r="CH14" i="18"/>
  <c r="BR76" i="9"/>
  <c r="BJ76" i="17"/>
  <c r="CG158" i="18"/>
  <c r="DM158" i="18"/>
  <c r="BK132" i="18"/>
  <c r="CQ132" i="18"/>
  <c r="BI86" i="17"/>
  <c r="AY95" i="17"/>
  <c r="BL89" i="18"/>
  <c r="CR89" i="18"/>
  <c r="DC62" i="18"/>
  <c r="BW62" i="18"/>
  <c r="AP67" i="17"/>
  <c r="CG82" i="18"/>
  <c r="DM82" i="18"/>
  <c r="BJ59" i="17"/>
  <c r="BK98" i="18"/>
  <c r="CQ98" i="18"/>
  <c r="AP84" i="5"/>
  <c r="DB32" i="18"/>
  <c r="BV32" i="18"/>
  <c r="DC123" i="18"/>
  <c r="BW123" i="18"/>
  <c r="BJ78" i="5"/>
  <c r="DL70" i="18"/>
  <c r="BR77" i="9"/>
  <c r="BV146" i="18"/>
  <c r="DB146" i="18"/>
  <c r="AP67" i="1"/>
  <c r="AP88" i="5"/>
  <c r="AO90" i="17"/>
  <c r="AZ43" i="18"/>
  <c r="CR43" i="18" s="1"/>
  <c r="DM43" i="18"/>
  <c r="DB83" i="18"/>
  <c r="BV83" i="18"/>
  <c r="AP56" i="17"/>
  <c r="CH81" i="18"/>
  <c r="DN81" i="18"/>
  <c r="CQ182" i="18"/>
  <c r="BK182" i="18"/>
  <c r="CG80" i="18"/>
  <c r="DM80" i="18"/>
  <c r="CG52" i="18"/>
  <c r="DM52" i="18"/>
  <c r="BJ68" i="17"/>
  <c r="BK156" i="18"/>
  <c r="CQ156" i="18"/>
  <c r="AZ97" i="5"/>
  <c r="BW186" i="18"/>
  <c r="DC186" i="18"/>
  <c r="BG69" i="9"/>
  <c r="BK172" i="18"/>
  <c r="CQ172" i="18"/>
  <c r="BJ90" i="5"/>
  <c r="BJ72" i="17"/>
  <c r="AZ78" i="5"/>
  <c r="CQ119" i="18"/>
  <c r="BK119" i="18"/>
  <c r="DB167" i="18"/>
  <c r="BV167" i="18"/>
  <c r="AY60" i="5"/>
  <c r="BJ57" i="17"/>
  <c r="CG179" i="18"/>
  <c r="DM179" i="18"/>
  <c r="AP87" i="17"/>
  <c r="BH84" i="9"/>
  <c r="DB159" i="18"/>
  <c r="BV159" i="18"/>
  <c r="CI43" i="18"/>
  <c r="AP65" i="17"/>
  <c r="CR50" i="18"/>
  <c r="BL50" i="18"/>
  <c r="AY90" i="17"/>
  <c r="CG123" i="18"/>
  <c r="DM123" i="18"/>
  <c r="CQ13" i="18"/>
  <c r="BK13" i="18"/>
  <c r="AW98" i="17"/>
  <c r="BK169" i="18"/>
  <c r="CQ169" i="18"/>
  <c r="AP90" i="5"/>
  <c r="BK66" i="18"/>
  <c r="CQ66" i="18"/>
  <c r="DM89" i="18"/>
  <c r="CG89" i="18"/>
  <c r="AZ89" i="5"/>
  <c r="AZ17" i="18"/>
  <c r="DN17" i="18" s="1"/>
  <c r="DB17" i="18"/>
  <c r="AN85" i="17"/>
  <c r="CG63" i="18"/>
  <c r="DM63" i="18"/>
  <c r="AZ76" i="5"/>
  <c r="DM53" i="18"/>
  <c r="CG53" i="18"/>
  <c r="BH57" i="9"/>
  <c r="AP97" i="5"/>
  <c r="CI56" i="18"/>
  <c r="AE210" i="5"/>
  <c r="AF210" i="5" s="1"/>
  <c r="BV157" i="18"/>
  <c r="DB157" i="18"/>
  <c r="AY89" i="1"/>
  <c r="AZ97" i="17"/>
  <c r="AZ71" i="5"/>
  <c r="AZ57" i="1"/>
  <c r="AZ83" i="5"/>
  <c r="DN176" i="18"/>
  <c r="CH176" i="18"/>
  <c r="BJ92" i="17"/>
  <c r="BV104" i="18"/>
  <c r="DB104" i="18"/>
  <c r="BH87" i="9"/>
  <c r="BQ64" i="9"/>
  <c r="DB49" i="18"/>
  <c r="BV49" i="18"/>
  <c r="AY82" i="1"/>
  <c r="CH41" i="18"/>
  <c r="DN41" i="18"/>
  <c r="AY67" i="17"/>
  <c r="CQ95" i="18"/>
  <c r="BK95" i="18"/>
  <c r="BV102" i="18"/>
  <c r="DB102" i="18"/>
  <c r="DK140" i="18"/>
  <c r="DK139" i="18" s="1"/>
  <c r="CB84" i="9"/>
  <c r="BL56" i="18"/>
  <c r="BW43" i="18"/>
  <c r="DC43" i="18"/>
  <c r="BL100" i="18"/>
  <c r="CR100" i="18"/>
  <c r="CG130" i="18"/>
  <c r="DM130" i="18"/>
  <c r="AU98" i="9"/>
  <c r="BK120" i="18"/>
  <c r="CQ120" i="18"/>
  <c r="CQ79" i="18"/>
  <c r="BK79" i="18"/>
  <c r="BJ77" i="18"/>
  <c r="DM70" i="18"/>
  <c r="CG70" i="18"/>
  <c r="CQ64" i="18"/>
  <c r="BK64" i="18"/>
  <c r="CG34" i="18"/>
  <c r="DM34" i="18"/>
  <c r="BJ62" i="1"/>
  <c r="Y244" i="17"/>
  <c r="AF244" i="17" s="1"/>
  <c r="BM32" i="18"/>
  <c r="CT32" i="18" s="1"/>
  <c r="CU32" i="18" s="1"/>
  <c r="CS32" i="18"/>
  <c r="AZ58" i="17"/>
  <c r="BW113" i="18"/>
  <c r="DC113" i="18"/>
  <c r="AO95" i="1"/>
  <c r="CH74" i="18"/>
  <c r="DN74" i="18"/>
  <c r="BH85" i="5"/>
  <c r="AO82" i="5"/>
  <c r="BV109" i="18"/>
  <c r="DB109" i="18"/>
  <c r="AZ88" i="5"/>
  <c r="AZ72" i="5"/>
  <c r="CG142" i="18"/>
  <c r="DM142" i="18"/>
  <c r="CQ60" i="18"/>
  <c r="BK60" i="18"/>
  <c r="AP58" i="5"/>
  <c r="AZ80" i="5"/>
  <c r="DC107" i="18"/>
  <c r="BW107" i="18"/>
  <c r="BJ91" i="1"/>
  <c r="BM87" i="18"/>
  <c r="CT87" i="18" s="1"/>
  <c r="CU87" i="18" s="1"/>
  <c r="CS87" i="18"/>
  <c r="BH66" i="9"/>
  <c r="DD180" i="18"/>
  <c r="BX180" i="18"/>
  <c r="DE180" i="18" s="1"/>
  <c r="DF180" i="18" s="1"/>
  <c r="DC37" i="18"/>
  <c r="BW37" i="18"/>
  <c r="DB26" i="18"/>
  <c r="BV26" i="18"/>
  <c r="CG166" i="18"/>
  <c r="DM166" i="18"/>
  <c r="DB34" i="18"/>
  <c r="BV34" i="18"/>
  <c r="BI63" i="9"/>
  <c r="BI74" i="1"/>
  <c r="CR160" i="18"/>
  <c r="BL160" i="18"/>
  <c r="BJ80" i="5"/>
  <c r="AZ93" i="5"/>
  <c r="AN69" i="5"/>
  <c r="CQ174" i="18"/>
  <c r="BK174" i="18"/>
  <c r="BI71" i="5"/>
  <c r="AZ84" i="17"/>
  <c r="AX73" i="9"/>
  <c r="DM46" i="18"/>
  <c r="CG46" i="18"/>
  <c r="CR179" i="18"/>
  <c r="BL179" i="18"/>
  <c r="CC65" i="9"/>
  <c r="AP68" i="5"/>
  <c r="CC81" i="9"/>
  <c r="BI65" i="9"/>
  <c r="BI79" i="1"/>
  <c r="DM61" i="18"/>
  <c r="CG61" i="18"/>
  <c r="AZ74" i="1"/>
  <c r="BV153" i="18"/>
  <c r="DB153" i="18"/>
  <c r="BX101" i="18"/>
  <c r="DE101" i="18" s="1"/>
  <c r="DF101" i="18" s="1"/>
  <c r="DD101" i="18"/>
  <c r="AP96" i="1"/>
  <c r="AZ61" i="5"/>
  <c r="BJ94" i="17"/>
  <c r="BH75" i="5"/>
  <c r="BI89" i="9"/>
  <c r="AZ58" i="1"/>
  <c r="AP79" i="17"/>
  <c r="AZ69" i="18"/>
  <c r="DB69" i="18"/>
  <c r="DM22" i="18"/>
  <c r="CG22" i="18"/>
  <c r="CY139" i="18"/>
  <c r="CY189" i="18" s="1"/>
  <c r="DY8" i="18"/>
  <c r="DY10" i="18" s="1"/>
  <c r="BJ66" i="1"/>
  <c r="AP63" i="17"/>
  <c r="BL58" i="18"/>
  <c r="CR58" i="18"/>
  <c r="AA267" i="1"/>
  <c r="AP78" i="5"/>
  <c r="AZ91" i="1"/>
  <c r="BI86" i="1"/>
  <c r="DM109" i="18"/>
  <c r="CG109" i="18"/>
  <c r="AP73" i="17"/>
  <c r="BF53" i="9"/>
  <c r="DD164" i="18"/>
  <c r="BX164" i="18"/>
  <c r="DE164" i="18" s="1"/>
  <c r="DF164" i="18" s="1"/>
  <c r="AO77" i="1"/>
  <c r="AO87" i="1"/>
  <c r="Y261" i="1"/>
  <c r="CH20" i="18"/>
  <c r="DN20" i="18"/>
  <c r="CF140" i="18"/>
  <c r="CE139" i="18"/>
  <c r="BR60" i="9"/>
  <c r="AY86" i="1"/>
  <c r="CQ158" i="18"/>
  <c r="BK158" i="18"/>
  <c r="AV210" i="9"/>
  <c r="AW210" i="9" s="1"/>
  <c r="AX210" i="9" s="1"/>
  <c r="BI77" i="17"/>
  <c r="AP62" i="5"/>
  <c r="CG155" i="18"/>
  <c r="DM155" i="18"/>
  <c r="CG60" i="18"/>
  <c r="DM60" i="18"/>
  <c r="BR57" i="9"/>
  <c r="BJ81" i="1"/>
  <c r="BK143" i="18"/>
  <c r="CQ143" i="18"/>
  <c r="BG82" i="9"/>
  <c r="BV130" i="18"/>
  <c r="DB130" i="18"/>
  <c r="CG71" i="18"/>
  <c r="DM71" i="18"/>
  <c r="DC120" i="18"/>
  <c r="BW120" i="18"/>
  <c r="BI54" i="9"/>
  <c r="CA82" i="9"/>
  <c r="DD172" i="18"/>
  <c r="BX172" i="18"/>
  <c r="DE172" i="18" s="1"/>
  <c r="DF172" i="18" s="1"/>
  <c r="CG164" i="18"/>
  <c r="DM164" i="18"/>
  <c r="BV12" i="18"/>
  <c r="DB12" i="18"/>
  <c r="DB106" i="18"/>
  <c r="BV106" i="18"/>
  <c r="DN188" i="18"/>
  <c r="CH188" i="18"/>
  <c r="CG124" i="18"/>
  <c r="DM124" i="18"/>
  <c r="CR171" i="18"/>
  <c r="BL171" i="18"/>
  <c r="BT59" i="9"/>
  <c r="BI91" i="9"/>
  <c r="CR163" i="18"/>
  <c r="BL163" i="18"/>
  <c r="BJ79" i="5"/>
  <c r="CG170" i="18"/>
  <c r="DM170" i="18"/>
  <c r="BX63" i="18"/>
  <c r="DE63" i="18" s="1"/>
  <c r="DF63" i="18" s="1"/>
  <c r="DD63" i="18"/>
  <c r="AO72" i="1"/>
  <c r="BH94" i="9"/>
  <c r="BI97" i="9"/>
  <c r="BW162" i="18"/>
  <c r="DC162" i="18"/>
  <c r="AO82" i="1"/>
  <c r="AP87" i="5"/>
  <c r="CC91" i="9"/>
  <c r="Y264" i="1"/>
  <c r="DC45" i="18"/>
  <c r="BW45" i="18"/>
  <c r="CQ59" i="18"/>
  <c r="BK59" i="18"/>
  <c r="CC87" i="9"/>
  <c r="BM71" i="18"/>
  <c r="CT71" i="18" s="1"/>
  <c r="CU71" i="18" s="1"/>
  <c r="CS71" i="18"/>
  <c r="CQ39" i="18"/>
  <c r="BK39" i="18"/>
  <c r="BV170" i="18"/>
  <c r="DB170" i="18"/>
  <c r="BJ60" i="5"/>
  <c r="AY75" i="1"/>
  <c r="AZ95" i="5"/>
  <c r="BX17" i="18"/>
  <c r="BR96" i="9"/>
  <c r="BQ85" i="9"/>
  <c r="AP76" i="5"/>
  <c r="AO59" i="17"/>
  <c r="CR30" i="18"/>
  <c r="BL30" i="18"/>
  <c r="BJ68" i="1"/>
  <c r="DB16" i="18"/>
  <c r="BV16" i="18"/>
  <c r="DB57" i="18"/>
  <c r="BV57" i="18"/>
  <c r="CG29" i="18"/>
  <c r="DM29" i="18"/>
  <c r="AP59" i="1"/>
  <c r="AW82" i="9"/>
  <c r="BI88" i="9"/>
  <c r="AZ87" i="5"/>
  <c r="AP97" i="17"/>
  <c r="AZ84" i="1"/>
  <c r="CC59" i="9"/>
  <c r="BV165" i="18"/>
  <c r="DB165" i="18"/>
  <c r="BR83" i="9"/>
  <c r="CG150" i="18"/>
  <c r="DM150" i="18"/>
  <c r="AZ112" i="18"/>
  <c r="DB112" i="18"/>
  <c r="CQ112" i="18"/>
  <c r="DM112" i="18"/>
  <c r="BV184" i="18"/>
  <c r="DB184" i="18"/>
  <c r="AO65" i="5"/>
  <c r="DM92" i="18"/>
  <c r="CG92" i="18"/>
  <c r="CF91" i="18"/>
  <c r="AY75" i="17"/>
  <c r="Z309" i="5"/>
  <c r="AG260" i="5"/>
  <c r="AN260" i="5" s="1"/>
  <c r="AC309" i="5" s="1"/>
  <c r="BK170" i="18"/>
  <c r="CQ170" i="18"/>
  <c r="CH33" i="18"/>
  <c r="AX68" i="9"/>
  <c r="AZ92" i="5"/>
  <c r="BI83" i="17"/>
  <c r="DM102" i="18"/>
  <c r="CG102" i="18"/>
  <c r="BI87" i="5"/>
  <c r="CQ41" i="18"/>
  <c r="BK41" i="18"/>
  <c r="AA236" i="5"/>
  <c r="AH236" i="5" s="1"/>
  <c r="AO236" i="5" s="1"/>
  <c r="BS65" i="9"/>
  <c r="BE98" i="9"/>
  <c r="CC92" i="9"/>
  <c r="BI78" i="9"/>
  <c r="AZ76" i="17"/>
  <c r="AC53" i="5"/>
  <c r="BI90" i="9"/>
  <c r="AP57" i="17"/>
  <c r="BJ91" i="17"/>
  <c r="AE213" i="5"/>
  <c r="AF213" i="5" s="1"/>
  <c r="CQ126" i="18"/>
  <c r="BK126" i="18"/>
  <c r="AM53" i="5"/>
  <c r="BK27" i="18"/>
  <c r="CQ27" i="18"/>
  <c r="BK9" i="18"/>
  <c r="CQ9" i="18"/>
  <c r="AP81" i="17"/>
  <c r="BF98" i="5"/>
  <c r="DB65" i="18"/>
  <c r="BV65" i="18"/>
  <c r="DN165" i="18"/>
  <c r="CH165" i="18"/>
  <c r="DM105" i="18"/>
  <c r="CG105" i="18"/>
  <c r="AP54" i="5"/>
  <c r="AP92" i="1"/>
  <c r="CR106" i="18"/>
  <c r="BL106" i="18"/>
  <c r="BS93" i="9"/>
  <c r="AZ56" i="18"/>
  <c r="DM56" i="18"/>
  <c r="CC74" i="9"/>
  <c r="BK188" i="18"/>
  <c r="CQ188" i="18"/>
  <c r="AO86" i="17"/>
  <c r="BR90" i="9"/>
  <c r="CR102" i="18"/>
  <c r="BL102" i="18"/>
  <c r="AY77" i="17"/>
  <c r="BK141" i="18"/>
  <c r="CQ141" i="18"/>
  <c r="DL91" i="18"/>
  <c r="CQ7" i="18"/>
  <c r="BK7" i="18"/>
  <c r="BJ68" i="5"/>
  <c r="DM33" i="18"/>
  <c r="BK21" i="18"/>
  <c r="CQ21" i="18"/>
  <c r="DN149" i="18"/>
  <c r="CH149" i="18"/>
  <c r="BR67" i="9"/>
  <c r="DC19" i="18"/>
  <c r="BW19" i="18"/>
  <c r="AZ59" i="5"/>
  <c r="AP89" i="1"/>
  <c r="CH25" i="18"/>
  <c r="BJ74" i="5"/>
  <c r="BW138" i="18"/>
  <c r="DC138" i="18"/>
  <c r="BI77" i="9"/>
  <c r="CB90" i="9"/>
  <c r="CB88" i="9"/>
  <c r="BR97" i="9"/>
  <c r="CR147" i="18"/>
  <c r="BL147" i="18"/>
  <c r="AX77" i="9"/>
  <c r="AZ187" i="18"/>
  <c r="CR187" i="18" s="1"/>
  <c r="DM187" i="18"/>
  <c r="BJ65" i="1"/>
  <c r="BV174" i="18"/>
  <c r="DB174" i="18"/>
  <c r="AV211" i="9"/>
  <c r="AW211" i="9" s="1"/>
  <c r="AX211" i="9" s="1"/>
  <c r="BM11" i="18"/>
  <c r="CT11" i="18" s="1"/>
  <c r="CU11" i="18" s="1"/>
  <c r="CS11" i="18"/>
  <c r="CG182" i="18"/>
  <c r="DM182" i="18"/>
  <c r="BV27" i="18"/>
  <c r="DB27" i="18"/>
  <c r="BK186" i="18"/>
  <c r="CQ186" i="18"/>
  <c r="DN121" i="18"/>
  <c r="CH121" i="18"/>
  <c r="BI75" i="17"/>
  <c r="CC96" i="9"/>
  <c r="AX86" i="9"/>
  <c r="BJ81" i="5"/>
  <c r="AO65" i="1"/>
  <c r="AZ92" i="1"/>
  <c r="DN160" i="18"/>
  <c r="CH160" i="18"/>
  <c r="CG146" i="18"/>
  <c r="DM146" i="18"/>
  <c r="AO81" i="5"/>
  <c r="AY165" i="9"/>
  <c r="AZ165" i="9" s="1"/>
  <c r="AZ74" i="17"/>
  <c r="BJ67" i="17"/>
  <c r="DB108" i="18"/>
  <c r="BV108" i="18"/>
  <c r="CG172" i="18"/>
  <c r="DM172" i="18"/>
  <c r="AN75" i="17"/>
  <c r="DC98" i="18"/>
  <c r="BW98" i="18"/>
  <c r="DM65" i="18"/>
  <c r="CG65" i="18"/>
  <c r="CS22" i="18"/>
  <c r="BM22" i="18"/>
  <c r="CT22" i="18" s="1"/>
  <c r="CU22" i="18" s="1"/>
  <c r="BI73" i="9"/>
  <c r="BK149" i="18"/>
  <c r="CQ149" i="18"/>
  <c r="BV166" i="18"/>
  <c r="DB166" i="18"/>
  <c r="AO55" i="5"/>
  <c r="AO70" i="17"/>
  <c r="AX140" i="18"/>
  <c r="CP140" i="18" s="1"/>
  <c r="CP139" i="18" s="1"/>
  <c r="AW139" i="18"/>
  <c r="AW189" i="18" s="1"/>
  <c r="CZ140" i="18"/>
  <c r="CZ139" i="18" s="1"/>
  <c r="BK34" i="18"/>
  <c r="CQ34" i="18"/>
  <c r="AB98" i="17"/>
  <c r="DN157" i="18"/>
  <c r="CH157" i="18"/>
  <c r="AZ68" i="1"/>
  <c r="BJ87" i="1"/>
  <c r="BJ70" i="17"/>
  <c r="BH53" i="17"/>
  <c r="AP54" i="1"/>
  <c r="AP66" i="5"/>
  <c r="AX87" i="9"/>
  <c r="CQ166" i="18"/>
  <c r="BK166" i="18"/>
  <c r="CR28" i="18"/>
  <c r="BL28" i="18"/>
  <c r="BK145" i="18"/>
  <c r="CQ145" i="18"/>
  <c r="CG67" i="18"/>
  <c r="DM67" i="18"/>
  <c r="BI83" i="1"/>
  <c r="BL5" i="18"/>
  <c r="CR5" i="18"/>
  <c r="AL98" i="17"/>
  <c r="DB118" i="18"/>
  <c r="BV118" i="18"/>
  <c r="BR54" i="9"/>
  <c r="DC8" i="18"/>
  <c r="BW8" i="18"/>
  <c r="CE189" i="18"/>
  <c r="CG154" i="18"/>
  <c r="DM154" i="18"/>
  <c r="BS66" i="9"/>
  <c r="CQ81" i="18"/>
  <c r="BK81" i="18"/>
  <c r="DB58" i="18"/>
  <c r="BV58" i="18"/>
  <c r="BI80" i="17"/>
  <c r="AP89" i="5"/>
  <c r="BM62" i="18"/>
  <c r="CT62" i="18" s="1"/>
  <c r="CU62" i="18" s="1"/>
  <c r="CS62" i="18"/>
  <c r="BK123" i="18"/>
  <c r="CQ123" i="18"/>
  <c r="BK185" i="18"/>
  <c r="CQ185" i="18"/>
  <c r="AZ91" i="5"/>
  <c r="CZ54" i="18"/>
  <c r="CZ189" i="18" s="1"/>
  <c r="AP57" i="1"/>
  <c r="BJ58" i="5"/>
  <c r="AP92" i="17"/>
  <c r="CA69" i="9"/>
  <c r="BK178" i="18"/>
  <c r="CQ178" i="18"/>
  <c r="BH74" i="9"/>
  <c r="AY69" i="17"/>
  <c r="BJ97" i="18"/>
  <c r="CP97" i="18"/>
  <c r="CP91" i="18" s="1"/>
  <c r="DB14" i="18"/>
  <c r="BV14" i="18"/>
  <c r="DO27" i="18"/>
  <c r="CI27" i="18"/>
  <c r="DP27" i="18" s="1"/>
  <c r="DQ27" i="18" s="1"/>
  <c r="BK167" i="18"/>
  <c r="CQ167" i="18"/>
  <c r="BK181" i="18"/>
  <c r="CQ181" i="18"/>
  <c r="AZ81" i="1"/>
  <c r="BJ58" i="17"/>
  <c r="BK161" i="18"/>
  <c r="CQ161" i="18"/>
  <c r="BI85" i="17"/>
  <c r="BV144" i="18"/>
  <c r="DB144" i="18"/>
  <c r="DM117" i="18"/>
  <c r="CG117" i="18"/>
  <c r="BL69" i="18"/>
  <c r="CR69" i="18"/>
  <c r="BJ140" i="18"/>
  <c r="BI139" i="18"/>
  <c r="BH56" i="9"/>
  <c r="AO77" i="17"/>
  <c r="AY69" i="1"/>
  <c r="AZ67" i="5"/>
  <c r="AO64" i="5"/>
  <c r="BJ96" i="5"/>
  <c r="CG62" i="18"/>
  <c r="DM62" i="18"/>
  <c r="BR73" i="9"/>
  <c r="BK65" i="18"/>
  <c r="CQ65" i="18"/>
  <c r="AP68" i="17"/>
  <c r="BJ61" i="17"/>
  <c r="BV5" i="18"/>
  <c r="DB5" i="18"/>
  <c r="CC54" i="9"/>
  <c r="BJ81" i="17"/>
  <c r="DN107" i="18"/>
  <c r="CH107" i="18"/>
  <c r="AY86" i="5"/>
  <c r="AO53" i="1"/>
  <c r="AY71" i="17"/>
  <c r="AZ94" i="5"/>
  <c r="DC86" i="18"/>
  <c r="BW86" i="18"/>
  <c r="DN144" i="18"/>
  <c r="CH144" i="18"/>
  <c r="BR80" i="9"/>
  <c r="BV88" i="18"/>
  <c r="DB88" i="18"/>
  <c r="AY68" i="5"/>
  <c r="DD84" i="18"/>
  <c r="BX84" i="18"/>
  <c r="DE84" i="18" s="1"/>
  <c r="DF84" i="18" s="1"/>
  <c r="CQ111" i="18"/>
  <c r="BK111" i="18"/>
  <c r="BV66" i="18"/>
  <c r="DB66" i="18"/>
  <c r="CQ150" i="18"/>
  <c r="BK150" i="18"/>
  <c r="BH82" i="17"/>
  <c r="CQ51" i="18"/>
  <c r="BK51" i="18"/>
  <c r="DN173" i="18"/>
  <c r="CH173" i="18"/>
  <c r="BK6" i="18"/>
  <c r="CQ6" i="18"/>
  <c r="CG167" i="18"/>
  <c r="DM167" i="18"/>
  <c r="BK162" i="18"/>
  <c r="CQ162" i="18"/>
  <c r="AY80" i="1"/>
  <c r="BJ88" i="1"/>
  <c r="DM103" i="18"/>
  <c r="CG103" i="18"/>
  <c r="AO73" i="5"/>
  <c r="AZ93" i="18"/>
  <c r="DB93" i="18"/>
  <c r="AY86" i="17"/>
  <c r="BV181" i="18"/>
  <c r="DB181" i="18"/>
  <c r="CH114" i="18"/>
  <c r="DN114" i="18"/>
  <c r="BK164" i="18"/>
  <c r="CQ164" i="18"/>
  <c r="BH61" i="9"/>
  <c r="CQ26" i="18"/>
  <c r="BK26" i="18"/>
  <c r="CB63" i="9"/>
  <c r="BK113" i="18"/>
  <c r="CQ113" i="18"/>
  <c r="DB114" i="18"/>
  <c r="BV114" i="18"/>
  <c r="AZ96" i="5"/>
  <c r="BS55" i="9"/>
  <c r="BI64" i="17"/>
  <c r="AZ84" i="5"/>
  <c r="BM78" i="18"/>
  <c r="CB73" i="9"/>
  <c r="CB72" i="9"/>
  <c r="BJ94" i="5"/>
  <c r="BJ54" i="5"/>
  <c r="BK175" i="18"/>
  <c r="CQ175" i="18"/>
  <c r="AP61" i="5"/>
  <c r="BK177" i="18"/>
  <c r="CQ177" i="18"/>
  <c r="BR63" i="9"/>
  <c r="CG129" i="18"/>
  <c r="DM129" i="18"/>
  <c r="AO93" i="17"/>
  <c r="AO93" i="5"/>
  <c r="CQ69" i="18"/>
  <c r="AZ59" i="1"/>
  <c r="BH70" i="9"/>
  <c r="AA218" i="5"/>
  <c r="AB162" i="5"/>
  <c r="AZ61" i="17"/>
  <c r="AY82" i="17"/>
  <c r="BK45" i="18"/>
  <c r="CQ45" i="18"/>
  <c r="BV131" i="18"/>
  <c r="DB131" i="18"/>
  <c r="DC145" i="18"/>
  <c r="BW145" i="18"/>
  <c r="BI67" i="9"/>
  <c r="BV38" i="18"/>
  <c r="DB38" i="18"/>
  <c r="CG134" i="18"/>
  <c r="DM134" i="18"/>
  <c r="AO83" i="17"/>
  <c r="BJ95" i="5"/>
  <c r="DN136" i="18"/>
  <c r="CH136" i="18"/>
  <c r="DM93" i="18"/>
  <c r="CG93" i="18"/>
  <c r="AZ56" i="5"/>
  <c r="AX77" i="18"/>
  <c r="AY78" i="18"/>
  <c r="CP78" i="18"/>
  <c r="CP77" i="18" s="1"/>
  <c r="DL78" i="18"/>
  <c r="DL77" i="18" s="1"/>
  <c r="BK154" i="18"/>
  <c r="CQ154" i="18"/>
  <c r="AY66" i="1"/>
  <c r="DB60" i="18"/>
  <c r="BV60" i="18"/>
  <c r="BH64" i="1"/>
  <c r="CC56" i="9"/>
  <c r="DC95" i="18"/>
  <c r="BW95" i="18"/>
  <c r="AO85" i="5"/>
  <c r="AO96" i="17"/>
  <c r="AP92" i="5"/>
  <c r="BL187" i="18"/>
  <c r="BL44" i="18"/>
  <c r="DC82" i="18"/>
  <c r="BW82" i="18"/>
  <c r="CE54" i="18"/>
  <c r="CF55" i="18"/>
  <c r="DL55" i="18"/>
  <c r="AP76" i="17"/>
  <c r="BV139" i="18"/>
  <c r="BW140" i="18"/>
  <c r="AY85" i="1"/>
  <c r="Y243" i="1"/>
  <c r="BR95" i="9"/>
  <c r="AY70" i="5"/>
  <c r="CG68" i="18"/>
  <c r="DM68" i="18"/>
  <c r="DB187" i="18"/>
  <c r="BV187" i="18"/>
  <c r="CH4" i="18"/>
  <c r="BJ76" i="5"/>
  <c r="BI65" i="5"/>
  <c r="CQ114" i="18"/>
  <c r="BK114" i="18"/>
  <c r="BK84" i="18"/>
  <c r="CQ84" i="18"/>
  <c r="AO75" i="5"/>
  <c r="AP88" i="17"/>
  <c r="BK109" i="18"/>
  <c r="CQ109" i="18"/>
  <c r="BR79" i="9"/>
  <c r="CA85" i="9"/>
  <c r="AO91" i="17"/>
  <c r="AZ77" i="5"/>
  <c r="AO89" i="17"/>
  <c r="CH8" i="18"/>
  <c r="DN8" i="18"/>
  <c r="DC42" i="18"/>
  <c r="BW42" i="18"/>
  <c r="CG138" i="18"/>
  <c r="DM138" i="18"/>
  <c r="BV178" i="18"/>
  <c r="DB178" i="18"/>
  <c r="CC95" i="9"/>
  <c r="BV134" i="18"/>
  <c r="DB134" i="18"/>
  <c r="CG156" i="18"/>
  <c r="DM156" i="18"/>
  <c r="CG101" i="18"/>
  <c r="DM101" i="18"/>
  <c r="AP58" i="1"/>
  <c r="BV30" i="18"/>
  <c r="DB30" i="18"/>
  <c r="BI57" i="1"/>
  <c r="AB98" i="5"/>
  <c r="DM31" i="18"/>
  <c r="CG31" i="18"/>
  <c r="AY60" i="9"/>
  <c r="BL23" i="18"/>
  <c r="CR23" i="18"/>
  <c r="AY55" i="1"/>
  <c r="CC89" i="9"/>
  <c r="BV161" i="18"/>
  <c r="DB161" i="18"/>
  <c r="AY64" i="1"/>
  <c r="AX54" i="18"/>
  <c r="AY55" i="18"/>
  <c r="CG72" i="18"/>
  <c r="DM72" i="18"/>
  <c r="CI100" i="18"/>
  <c r="DP100" i="18" s="1"/>
  <c r="DQ100" i="18" s="1"/>
  <c r="DO100" i="18"/>
  <c r="DB40" i="18"/>
  <c r="BV40" i="18"/>
  <c r="DM88" i="18"/>
  <c r="CG88" i="18"/>
  <c r="BI71" i="9"/>
  <c r="BI90" i="1"/>
  <c r="DN19" i="18"/>
  <c r="CH19" i="18"/>
  <c r="CG161" i="18"/>
  <c r="DM161" i="18"/>
  <c r="BI70" i="5"/>
  <c r="CG177" i="18"/>
  <c r="DM177" i="18"/>
  <c r="AP63" i="5"/>
  <c r="BW51" i="18"/>
  <c r="DC51" i="18"/>
  <c r="AO78" i="1"/>
  <c r="BM82" i="18"/>
  <c r="CT82" i="18" s="1"/>
  <c r="CU82" i="18" s="1"/>
  <c r="CS82" i="18"/>
  <c r="BJ3" i="18"/>
  <c r="BK4" i="18"/>
  <c r="AZ93" i="1"/>
  <c r="CG16" i="18"/>
  <c r="DM16" i="18"/>
  <c r="CG98" i="18"/>
  <c r="DM98" i="18"/>
  <c r="DB87" i="18"/>
  <c r="BV87" i="18"/>
  <c r="BV125" i="18"/>
  <c r="DB125" i="18"/>
  <c r="AY72" i="17"/>
  <c r="AZ94" i="17"/>
  <c r="BI72" i="1"/>
  <c r="BK146" i="18"/>
  <c r="CQ146" i="18"/>
  <c r="CR20" i="18"/>
  <c r="BL20" i="18"/>
  <c r="BQ69" i="9"/>
  <c r="AN82" i="17"/>
  <c r="CG6" i="18"/>
  <c r="DM6" i="18"/>
  <c r="BJ70" i="1"/>
  <c r="AE211" i="17"/>
  <c r="AF211" i="17" s="1"/>
  <c r="CC93" i="9"/>
  <c r="BK157" i="18"/>
  <c r="CQ157" i="18"/>
  <c r="DM120" i="18"/>
  <c r="CG120" i="18"/>
  <c r="DC9" i="18"/>
  <c r="BW9" i="18"/>
  <c r="AW75" i="9"/>
  <c r="BK74" i="18"/>
  <c r="CQ74" i="18"/>
  <c r="BR78" i="9"/>
  <c r="AP95" i="5"/>
  <c r="CQ17" i="18"/>
  <c r="BK17" i="18"/>
  <c r="BS62" i="9"/>
  <c r="DM23" i="18"/>
  <c r="CG23" i="18"/>
  <c r="BK68" i="18"/>
  <c r="CQ68" i="18"/>
  <c r="DN168" i="18"/>
  <c r="CH168" i="18"/>
  <c r="BI81" i="9"/>
  <c r="BW79" i="18"/>
  <c r="DC79" i="18"/>
  <c r="BV90" i="18"/>
  <c r="DB90" i="18"/>
  <c r="AZ7" i="18"/>
  <c r="DB7" i="18"/>
  <c r="DM7" i="18"/>
  <c r="CG143" i="18"/>
  <c r="DM143" i="18"/>
  <c r="AX151" i="18"/>
  <c r="AY152" i="18"/>
  <c r="DB152" i="18" s="1"/>
  <c r="CP152" i="18"/>
  <c r="CP151" i="18" s="1"/>
  <c r="DL152" i="18"/>
  <c r="DL151" i="18" s="1"/>
  <c r="CG45" i="18"/>
  <c r="DM45" i="18"/>
  <c r="AY62" i="5"/>
  <c r="CB86" i="9"/>
  <c r="BV44" i="18"/>
  <c r="DB44" i="18"/>
  <c r="BH95" i="9"/>
  <c r="CQ118" i="18"/>
  <c r="BK118" i="18"/>
  <c r="BJ93" i="1"/>
  <c r="CG95" i="18"/>
  <c r="DM95" i="18"/>
  <c r="AL98" i="5"/>
  <c r="CG118" i="18"/>
  <c r="DM118" i="18"/>
  <c r="BI77" i="1"/>
  <c r="CS38" i="18"/>
  <c r="BM38" i="18"/>
  <c r="CT38" i="18" s="1"/>
  <c r="CU38" i="18" s="1"/>
  <c r="BV41" i="18"/>
  <c r="DB41" i="18"/>
  <c r="CB60" i="9"/>
  <c r="BK130" i="18"/>
  <c r="CQ130" i="18"/>
  <c r="DM69" i="18"/>
  <c r="CG69" i="18"/>
  <c r="AE211" i="5"/>
  <c r="AF211" i="5" s="1"/>
  <c r="BJ10" i="18"/>
  <c r="CP10" i="18"/>
  <c r="DD61" i="18"/>
  <c r="BX61" i="18"/>
  <c r="DE61" i="18" s="1"/>
  <c r="DF61" i="18" s="1"/>
  <c r="BK42" i="18"/>
  <c r="CQ42" i="18"/>
  <c r="CB61" i="9"/>
  <c r="AP83" i="1"/>
  <c r="CG32" i="18"/>
  <c r="DM32" i="18"/>
  <c r="CG132" i="18"/>
  <c r="DM132" i="18"/>
  <c r="DB11" i="18"/>
  <c r="BV11" i="18"/>
  <c r="BJ97" i="5"/>
  <c r="BK159" i="18"/>
  <c r="CQ159" i="18"/>
  <c r="BV173" i="18"/>
  <c r="DB173" i="18"/>
  <c r="AN85" i="1"/>
  <c r="CH12" i="18"/>
  <c r="DN12" i="18"/>
  <c r="BS91" i="9"/>
  <c r="DB48" i="18"/>
  <c r="BV48" i="18"/>
  <c r="BV73" i="18"/>
  <c r="DB73" i="18"/>
  <c r="DC169" i="18"/>
  <c r="BW169" i="18"/>
  <c r="AV213" i="9"/>
  <c r="AW213" i="9" s="1"/>
  <c r="AX213" i="9" s="1"/>
  <c r="BI3" i="18"/>
  <c r="BR84" i="9"/>
  <c r="BR87" i="9"/>
  <c r="BI84" i="17"/>
  <c r="BL15" i="18"/>
  <c r="CR15" i="18"/>
  <c r="BL35" i="18"/>
  <c r="CR35" i="18"/>
  <c r="BK37" i="18"/>
  <c r="CQ37" i="18"/>
  <c r="CR73" i="18"/>
  <c r="BL73" i="18"/>
  <c r="DC137" i="18"/>
  <c r="BW137" i="18"/>
  <c r="CG94" i="18"/>
  <c r="DM94" i="18"/>
  <c r="BJ89" i="5"/>
  <c r="BV89" i="18"/>
  <c r="DB89" i="18"/>
  <c r="AO77" i="5"/>
  <c r="BH75" i="1"/>
  <c r="BV158" i="18"/>
  <c r="DB158" i="18"/>
  <c r="AX70" i="9"/>
  <c r="AX69" i="5"/>
  <c r="DC132" i="18"/>
  <c r="BW132" i="18"/>
  <c r="BJ67" i="5"/>
  <c r="CQ76" i="18"/>
  <c r="BK76" i="18"/>
  <c r="AP57" i="5"/>
  <c r="BV46" i="18"/>
  <c r="DB46" i="18"/>
  <c r="DC115" i="18"/>
  <c r="BW115" i="18"/>
  <c r="AY60" i="1"/>
  <c r="AW69" i="9"/>
  <c r="BJ73" i="5"/>
  <c r="BJ58" i="1"/>
  <c r="AP80" i="5"/>
  <c r="CG21" i="18"/>
  <c r="DM21" i="18"/>
  <c r="AZ68" i="17"/>
  <c r="AW53" i="9"/>
  <c r="CG24" i="18"/>
  <c r="DM24" i="18"/>
  <c r="AY79" i="17"/>
  <c r="BQ70" i="9"/>
  <c r="AZ56" i="1"/>
  <c r="CF3" i="18"/>
  <c r="Z242" i="1"/>
  <c r="DB143" i="18"/>
  <c r="BV143" i="18"/>
  <c r="BJ84" i="1"/>
  <c r="AP86" i="5"/>
  <c r="CH17" i="18"/>
  <c r="AX82" i="5"/>
  <c r="AZ65" i="17"/>
  <c r="DN128" i="18"/>
  <c r="CH128" i="18"/>
  <c r="BJ54" i="17"/>
  <c r="AZ78" i="17"/>
  <c r="DM106" i="18"/>
  <c r="CG106" i="18"/>
  <c r="BI79" i="9"/>
  <c r="AX79" i="9"/>
  <c r="DK3" i="18"/>
  <c r="BG75" i="9"/>
  <c r="DC29" i="18"/>
  <c r="BW29" i="18"/>
  <c r="AZ90" i="1"/>
  <c r="CA75" i="9"/>
  <c r="DM17" i="18"/>
  <c r="BK127" i="18"/>
  <c r="CQ127" i="18"/>
  <c r="CQ25" i="18"/>
  <c r="BK25" i="18"/>
  <c r="BL70" i="18"/>
  <c r="BR56" i="9"/>
  <c r="CQ94" i="18"/>
  <c r="BK94" i="18"/>
  <c r="BI86" i="9"/>
  <c r="BI89" i="1"/>
  <c r="BJ93" i="17"/>
  <c r="AY67" i="1"/>
  <c r="AE213" i="17"/>
  <c r="AF213" i="17" s="1"/>
  <c r="CB94" i="9"/>
  <c r="CS144" i="18"/>
  <c r="BM144" i="18"/>
  <c r="CT144" i="18" s="1"/>
  <c r="CU144" i="18" s="1"/>
  <c r="AO75" i="1"/>
  <c r="BI61" i="5"/>
  <c r="BK29" i="18"/>
  <c r="CQ29" i="18"/>
  <c r="AZ96" i="17"/>
  <c r="BJ84" i="5"/>
  <c r="DB99" i="18"/>
  <c r="BV99" i="18"/>
  <c r="AZ93" i="17"/>
  <c r="BI87" i="17"/>
  <c r="BI96" i="9"/>
  <c r="BJ56" i="5"/>
  <c r="AZ97" i="1"/>
  <c r="AP80" i="1"/>
  <c r="CI7" i="18"/>
  <c r="AV85" i="9"/>
  <c r="BI55" i="1"/>
  <c r="BF98" i="17"/>
  <c r="DA92" i="18"/>
  <c r="DA91" i="18" s="1"/>
  <c r="BV177" i="18"/>
  <c r="DB177" i="18"/>
  <c r="CG83" i="18"/>
  <c r="DM83" i="18"/>
  <c r="CC78" i="9"/>
  <c r="BI89" i="17"/>
  <c r="DM111" i="18"/>
  <c r="CG111" i="18"/>
  <c r="BI82" i="5"/>
  <c r="BV136" i="18"/>
  <c r="DB136" i="18"/>
  <c r="CG137" i="18"/>
  <c r="DM137" i="18"/>
  <c r="DB127" i="18"/>
  <c r="BV127" i="18"/>
  <c r="BW122" i="18"/>
  <c r="DC122" i="18"/>
  <c r="CG153" i="18"/>
  <c r="CG151" i="18" s="1"/>
  <c r="DM153" i="18"/>
  <c r="BJ60" i="9"/>
  <c r="AP72" i="17"/>
  <c r="CI18" i="18"/>
  <c r="DP18" i="18" s="1"/>
  <c r="DQ18" i="18" s="1"/>
  <c r="DO18" i="18"/>
  <c r="BI54" i="18"/>
  <c r="CP55" i="18"/>
  <c r="CP54" i="18" s="1"/>
  <c r="BJ55" i="18"/>
  <c r="BX80" i="18"/>
  <c r="DE80" i="18" s="1"/>
  <c r="DF80" i="18" s="1"/>
  <c r="DD80" i="18"/>
  <c r="AY73" i="17"/>
  <c r="BJ56" i="17"/>
  <c r="AP94" i="5"/>
  <c r="AZ96" i="18"/>
  <c r="CQ96" i="18"/>
  <c r="BH62" i="9"/>
  <c r="AO67" i="5"/>
  <c r="BK135" i="18"/>
  <c r="CQ135" i="18"/>
  <c r="BI61" i="1"/>
  <c r="AZ87" i="1"/>
  <c r="AP83" i="5"/>
  <c r="BV163" i="18"/>
  <c r="DB163" i="18"/>
  <c r="BI83" i="5"/>
  <c r="BY98" i="9"/>
  <c r="CP4" i="18"/>
  <c r="BJ79" i="17"/>
  <c r="CC79" i="9"/>
  <c r="BI72" i="5"/>
  <c r="DM73" i="18"/>
  <c r="CG73" i="18"/>
  <c r="BI80" i="1"/>
  <c r="CH48" i="18"/>
  <c r="DN48" i="18"/>
  <c r="CR176" i="18"/>
  <c r="BL176" i="18"/>
  <c r="BJ71" i="17"/>
  <c r="BX126" i="18"/>
  <c r="DE126" i="18" s="1"/>
  <c r="DF126" i="18" s="1"/>
  <c r="DD126" i="18"/>
  <c r="AY83" i="17"/>
  <c r="AD75" i="5"/>
  <c r="BW59" i="18"/>
  <c r="DC59" i="18"/>
  <c r="AO94" i="17"/>
  <c r="DB97" i="18"/>
  <c r="BV97" i="18"/>
  <c r="AX57" i="9"/>
  <c r="BI63" i="1"/>
  <c r="CG135" i="18"/>
  <c r="DM135" i="18"/>
  <c r="BJ55" i="5"/>
  <c r="BI73" i="1"/>
  <c r="AY64" i="17"/>
  <c r="AO61" i="1"/>
  <c r="DN141" i="18"/>
  <c r="CH141" i="18"/>
  <c r="AY65" i="5"/>
  <c r="BK183" i="18"/>
  <c r="CQ183" i="18"/>
  <c r="BV36" i="18"/>
  <c r="DB36" i="18"/>
  <c r="BJ78" i="1"/>
  <c r="BV149" i="18"/>
  <c r="DB149" i="18"/>
  <c r="DN84" i="18"/>
  <c r="CH84" i="18"/>
  <c r="BM16" i="18"/>
  <c r="AY78" i="1"/>
  <c r="DM5" i="18"/>
  <c r="CG5" i="18"/>
  <c r="CG183" i="18"/>
  <c r="DM183" i="18"/>
  <c r="AC53" i="17"/>
  <c r="AO64" i="1"/>
  <c r="BH64" i="5"/>
  <c r="CG37" i="18"/>
  <c r="DM37" i="18"/>
  <c r="BK129" i="18"/>
  <c r="CQ129" i="18"/>
  <c r="CB77" i="9"/>
  <c r="AP95" i="17"/>
  <c r="AX78" i="9"/>
  <c r="DM90" i="18"/>
  <c r="CG90" i="18"/>
  <c r="CG59" i="18"/>
  <c r="DM59" i="18"/>
  <c r="CC55" i="9"/>
  <c r="DN184" i="18"/>
  <c r="CH184" i="18"/>
  <c r="BV141" i="18"/>
  <c r="DB141" i="18"/>
  <c r="CQ92" i="18"/>
  <c r="BK92" i="18"/>
  <c r="BJ91" i="18"/>
  <c r="BL43" i="18"/>
  <c r="CG64" i="18"/>
  <c r="DM64" i="18"/>
  <c r="BV15" i="18"/>
  <c r="DB15" i="18"/>
  <c r="AZ61" i="1"/>
  <c r="BJ97" i="17"/>
  <c r="BS61" i="9"/>
  <c r="BK121" i="18"/>
  <c r="CQ121" i="18"/>
  <c r="DM57" i="18"/>
  <c r="CG57" i="18"/>
  <c r="AE212" i="5"/>
  <c r="AF212" i="5" s="1"/>
  <c r="BI65" i="17"/>
  <c r="BV179" i="18"/>
  <c r="DB179" i="18"/>
  <c r="DO58" i="18"/>
  <c r="CI58" i="18"/>
  <c r="DP58" i="18" s="1"/>
  <c r="DQ58" i="18" s="1"/>
  <c r="Z244" i="5"/>
  <c r="BW35" i="18"/>
  <c r="DC35" i="18"/>
  <c r="AE211" i="1"/>
  <c r="AF211" i="1" s="1"/>
  <c r="CG178" i="18"/>
  <c r="DM178" i="18"/>
  <c r="BQ82" i="9"/>
  <c r="BJ86" i="5"/>
  <c r="BL124" i="18"/>
  <c r="CR124" i="18"/>
  <c r="BK165" i="18"/>
  <c r="CQ165" i="18"/>
  <c r="CQ31" i="18"/>
  <c r="BK31" i="18"/>
  <c r="BV133" i="18"/>
  <c r="DB133" i="18"/>
  <c r="BK116" i="18"/>
  <c r="CQ116" i="18"/>
  <c r="BT91" i="18"/>
  <c r="AW53" i="5"/>
  <c r="DM66" i="18"/>
  <c r="CG66" i="18"/>
  <c r="DM119" i="18"/>
  <c r="CG119" i="18"/>
  <c r="AO86" i="1"/>
  <c r="BX69" i="18"/>
  <c r="BI92" i="9"/>
  <c r="BV185" i="18"/>
  <c r="DB185" i="18"/>
  <c r="Z228" i="5"/>
  <c r="AG228" i="5" s="1"/>
  <c r="AN228" i="5" s="1"/>
  <c r="AO80" i="17"/>
  <c r="AY87" i="17"/>
  <c r="BJ55" i="17"/>
  <c r="AZ66" i="5"/>
  <c r="BG53" i="1"/>
  <c r="CO54" i="18"/>
  <c r="CO189" i="18" s="1"/>
  <c r="AO69" i="1"/>
  <c r="BJ59" i="1"/>
  <c r="AZ81" i="5"/>
  <c r="CQ12" i="18"/>
  <c r="BK12" i="18"/>
  <c r="AY57" i="5"/>
  <c r="AZ99" i="18"/>
  <c r="DM99" i="18"/>
  <c r="CB68" i="9"/>
  <c r="AV98" i="1"/>
  <c r="BI60" i="1"/>
  <c r="CI13" i="18"/>
  <c r="DP13" i="18" s="1"/>
  <c r="DQ13" i="18" s="1"/>
  <c r="DO13" i="18"/>
  <c r="DM116" i="18"/>
  <c r="CG116" i="18"/>
  <c r="AP68" i="1"/>
  <c r="CP3" i="18" l="1"/>
  <c r="DB151" i="18"/>
  <c r="DK189" i="18"/>
  <c r="AE66" i="17"/>
  <c r="CP189" i="18"/>
  <c r="DL54" i="18"/>
  <c r="BW46" i="18"/>
  <c r="DC46" i="18"/>
  <c r="CC60" i="9"/>
  <c r="Y265" i="5"/>
  <c r="AF265" i="5" s="1"/>
  <c r="AM265" i="5" s="1"/>
  <c r="BW133" i="18"/>
  <c r="DC133" i="18"/>
  <c r="BX35" i="18"/>
  <c r="DE35" i="18" s="1"/>
  <c r="DF35" i="18" s="1"/>
  <c r="DD35" i="18"/>
  <c r="CH135" i="18"/>
  <c r="DN135" i="18"/>
  <c r="AA249" i="17"/>
  <c r="AH249" i="17" s="1"/>
  <c r="DC143" i="18"/>
  <c r="BW143" i="18"/>
  <c r="Z238" i="17"/>
  <c r="AG238" i="17" s="1"/>
  <c r="CH118" i="18"/>
  <c r="DN118" i="18"/>
  <c r="DN116" i="18"/>
  <c r="CH116" i="18"/>
  <c r="BL92" i="18"/>
  <c r="DN59" i="18"/>
  <c r="CH59" i="18"/>
  <c r="CH5" i="18"/>
  <c r="DN5" i="18"/>
  <c r="CS176" i="18"/>
  <c r="BM176" i="18"/>
  <c r="CT176" i="18" s="1"/>
  <c r="CU176" i="18" s="1"/>
  <c r="BJ80" i="1"/>
  <c r="BJ61" i="1"/>
  <c r="BG98" i="17"/>
  <c r="CI128" i="18"/>
  <c r="DP128" i="18" s="1"/>
  <c r="DQ128" i="18" s="1"/>
  <c r="DO128" i="18"/>
  <c r="AA243" i="5"/>
  <c r="AZ60" i="1"/>
  <c r="BM35" i="18"/>
  <c r="CT35" i="18" s="1"/>
  <c r="CU35" i="18" s="1"/>
  <c r="CS35" i="18"/>
  <c r="BK10" i="18"/>
  <c r="BK3" i="18" s="1"/>
  <c r="CQ10" i="18"/>
  <c r="AM98" i="5"/>
  <c r="BL157" i="18"/>
  <c r="CR157" i="18"/>
  <c r="AA240" i="1"/>
  <c r="CS20" i="18"/>
  <c r="BM20" i="18"/>
  <c r="CT20" i="18" s="1"/>
  <c r="CU20" i="18" s="1"/>
  <c r="BL4" i="18"/>
  <c r="BJ70" i="5"/>
  <c r="DC60" i="18"/>
  <c r="BW60" i="18"/>
  <c r="BW38" i="18"/>
  <c r="DC38" i="18"/>
  <c r="AB218" i="5"/>
  <c r="AC162" i="5"/>
  <c r="Y231" i="5"/>
  <c r="AF231" i="5" s="1"/>
  <c r="AM231" i="5" s="1"/>
  <c r="BJ64" i="17"/>
  <c r="BL113" i="18"/>
  <c r="CR113" i="18"/>
  <c r="BA93" i="18"/>
  <c r="DC93" i="18"/>
  <c r="AZ80" i="1"/>
  <c r="AZ71" i="17"/>
  <c r="BL181" i="18"/>
  <c r="CR181" i="18"/>
  <c r="BI74" i="9"/>
  <c r="BL81" i="18"/>
  <c r="CR81" i="18"/>
  <c r="AY140" i="18"/>
  <c r="AX139" i="18"/>
  <c r="AX189" i="18" s="1"/>
  <c r="DA140" i="18"/>
  <c r="DA139" i="18" s="1"/>
  <c r="AA235" i="1"/>
  <c r="BX19" i="18"/>
  <c r="DE19" i="18" s="1"/>
  <c r="DF19" i="18" s="1"/>
  <c r="DD19" i="18"/>
  <c r="BL7" i="18"/>
  <c r="CR7" i="18"/>
  <c r="DC65" i="18"/>
  <c r="BW65" i="18"/>
  <c r="BL9" i="18"/>
  <c r="CR9" i="18"/>
  <c r="BW184" i="18"/>
  <c r="DC184" i="18"/>
  <c r="CD87" i="9"/>
  <c r="Y257" i="5"/>
  <c r="AF257" i="5" s="1"/>
  <c r="AM257" i="5" s="1"/>
  <c r="CS163" i="18"/>
  <c r="BM163" i="18"/>
  <c r="CT163" i="18" s="1"/>
  <c r="CU163" i="18" s="1"/>
  <c r="BW130" i="18"/>
  <c r="DC130" i="18"/>
  <c r="BJ77" i="17"/>
  <c r="CR174" i="18"/>
  <c r="BL174" i="18"/>
  <c r="CH166" i="18"/>
  <c r="DN166" i="18"/>
  <c r="DD107" i="18"/>
  <c r="BX107" i="18"/>
  <c r="DE107" i="18" s="1"/>
  <c r="DF107" i="18" s="1"/>
  <c r="AP95" i="1"/>
  <c r="BX43" i="18"/>
  <c r="Z241" i="5"/>
  <c r="CH63" i="18"/>
  <c r="DN63" i="18"/>
  <c r="AX98" i="17"/>
  <c r="CS50" i="18"/>
  <c r="BM50" i="18"/>
  <c r="CT50" i="18" s="1"/>
  <c r="CU50" i="18" s="1"/>
  <c r="DC159" i="18"/>
  <c r="BW159" i="18"/>
  <c r="Y228" i="17"/>
  <c r="AF228" i="17" s="1"/>
  <c r="AM228" i="17" s="1"/>
  <c r="AZ73" i="1"/>
  <c r="CS105" i="18"/>
  <c r="BM105" i="18"/>
  <c r="CT105" i="18" s="1"/>
  <c r="CU105" i="18" s="1"/>
  <c r="AZ53" i="17"/>
  <c r="CH147" i="18"/>
  <c r="DN147" i="18"/>
  <c r="CR108" i="18"/>
  <c r="BL108" i="18"/>
  <c r="DN108" i="18"/>
  <c r="CH108" i="18"/>
  <c r="AP64" i="17"/>
  <c r="BL99" i="18"/>
  <c r="CR99" i="18"/>
  <c r="Y249" i="5"/>
  <c r="BS81" i="9"/>
  <c r="CH96" i="18"/>
  <c r="DN96" i="18"/>
  <c r="BI93" i="9"/>
  <c r="AA247" i="5"/>
  <c r="DN38" i="18"/>
  <c r="CH38" i="18"/>
  <c r="Y241" i="17"/>
  <c r="AF241" i="17" s="1"/>
  <c r="Z229" i="17"/>
  <c r="AG229" i="17" s="1"/>
  <c r="AN229" i="17" s="1"/>
  <c r="BW4" i="18"/>
  <c r="BV3" i="18"/>
  <c r="BJ69" i="5"/>
  <c r="Z225" i="17"/>
  <c r="AG225" i="17" s="1"/>
  <c r="AO69" i="17"/>
  <c r="AA248" i="17"/>
  <c r="AH248" i="17" s="1"/>
  <c r="BJ76" i="1"/>
  <c r="CH9" i="18"/>
  <c r="DN9" i="18"/>
  <c r="CD58" i="9"/>
  <c r="BL183" i="18"/>
  <c r="CR183" i="18"/>
  <c r="BI62" i="9"/>
  <c r="Y250" i="5"/>
  <c r="AZ72" i="17"/>
  <c r="AZ57" i="5"/>
  <c r="AZ64" i="17"/>
  <c r="BW163" i="18"/>
  <c r="DC163" i="18"/>
  <c r="BW134" i="18"/>
  <c r="DC134" i="18"/>
  <c r="DO141" i="18"/>
  <c r="CI141" i="18"/>
  <c r="DP141" i="18" s="1"/>
  <c r="DQ141" i="18" s="1"/>
  <c r="BX122" i="18"/>
  <c r="DE122" i="18" s="1"/>
  <c r="DF122" i="18" s="1"/>
  <c r="DD122" i="18"/>
  <c r="CH137" i="18"/>
  <c r="DN137" i="18"/>
  <c r="AW85" i="9"/>
  <c r="BJ96" i="9"/>
  <c r="BJ86" i="9"/>
  <c r="BJ79" i="9"/>
  <c r="Z294" i="1"/>
  <c r="AG242" i="1"/>
  <c r="AN242" i="1" s="1"/>
  <c r="AC294" i="1" s="1"/>
  <c r="CR76" i="18"/>
  <c r="BL76" i="18"/>
  <c r="AY69" i="5"/>
  <c r="AY213" i="9"/>
  <c r="AZ213" i="9" s="1"/>
  <c r="BA7" i="18"/>
  <c r="DN7" i="18"/>
  <c r="DC7" i="18"/>
  <c r="CI168" i="18"/>
  <c r="DP168" i="18" s="1"/>
  <c r="DQ168" i="18" s="1"/>
  <c r="DO168" i="18"/>
  <c r="Y233" i="5"/>
  <c r="AF233" i="5" s="1"/>
  <c r="AM233" i="5" s="1"/>
  <c r="BJ90" i="1"/>
  <c r="BW40" i="18"/>
  <c r="DC40" i="18"/>
  <c r="BW178" i="18"/>
  <c r="DC178" i="18"/>
  <c r="AP91" i="17"/>
  <c r="BL154" i="18"/>
  <c r="CR154" i="18"/>
  <c r="BW131" i="18"/>
  <c r="DC131" i="18"/>
  <c r="Z231" i="17"/>
  <c r="AG231" i="17" s="1"/>
  <c r="AN231" i="17" s="1"/>
  <c r="BL164" i="18"/>
  <c r="CR164" i="18"/>
  <c r="CR6" i="18"/>
  <c r="BL6" i="18"/>
  <c r="BL161" i="18"/>
  <c r="CR161" i="18"/>
  <c r="CR166" i="18"/>
  <c r="BL166" i="18"/>
  <c r="DO157" i="18"/>
  <c r="CI157" i="18"/>
  <c r="DP157" i="18" s="1"/>
  <c r="DQ157" i="18" s="1"/>
  <c r="BJ73" i="9"/>
  <c r="Z262" i="1"/>
  <c r="BA56" i="18"/>
  <c r="DN56" i="18"/>
  <c r="CR126" i="18"/>
  <c r="BL126" i="18"/>
  <c r="BJ87" i="5"/>
  <c r="AY68" i="9"/>
  <c r="CR59" i="18"/>
  <c r="BL59" i="18"/>
  <c r="BI94" i="9"/>
  <c r="CH60" i="18"/>
  <c r="DN60" i="18"/>
  <c r="AZ86" i="1"/>
  <c r="Z261" i="1"/>
  <c r="Z263" i="5"/>
  <c r="DC26" i="18"/>
  <c r="BW26" i="18"/>
  <c r="Z258" i="5"/>
  <c r="AG258" i="5" s="1"/>
  <c r="AN258" i="5" s="1"/>
  <c r="Y254" i="5"/>
  <c r="AA229" i="17"/>
  <c r="AH229" i="17" s="1"/>
  <c r="AO229" i="17" s="1"/>
  <c r="Y237" i="17"/>
  <c r="AF237" i="17" s="1"/>
  <c r="BH83" i="9"/>
  <c r="CH126" i="18"/>
  <c r="DN126" i="18"/>
  <c r="CR67" i="18"/>
  <c r="BL67" i="18"/>
  <c r="AB162" i="17"/>
  <c r="AA218" i="17"/>
  <c r="DC183" i="18"/>
  <c r="BW183" i="18"/>
  <c r="CR134" i="18"/>
  <c r="BL134" i="18"/>
  <c r="CI78" i="18"/>
  <c r="DD74" i="18"/>
  <c r="BX74" i="18"/>
  <c r="DE74" i="18" s="1"/>
  <c r="DF74" i="18" s="1"/>
  <c r="AZ76" i="1"/>
  <c r="BS89" i="9"/>
  <c r="CH39" i="18"/>
  <c r="DN39" i="18"/>
  <c r="AN53" i="17"/>
  <c r="BW176" i="18"/>
  <c r="DC176" i="18"/>
  <c r="BJ74" i="17"/>
  <c r="DD6" i="18"/>
  <c r="BX6" i="18"/>
  <c r="DE6" i="18" s="1"/>
  <c r="DF6" i="18" s="1"/>
  <c r="CS155" i="18"/>
  <c r="BM155" i="18"/>
  <c r="CT155" i="18" s="1"/>
  <c r="CU155" i="18" s="1"/>
  <c r="AY63" i="9"/>
  <c r="CC62" i="9"/>
  <c r="Y241" i="1"/>
  <c r="AP56" i="1"/>
  <c r="BG98" i="1"/>
  <c r="CR142" i="18"/>
  <c r="BL142" i="18"/>
  <c r="BL138" i="18"/>
  <c r="CR138" i="18"/>
  <c r="BW75" i="18"/>
  <c r="DC75" i="18"/>
  <c r="AZ87" i="17"/>
  <c r="CI184" i="18"/>
  <c r="DP184" i="18" s="1"/>
  <c r="DQ184" i="18" s="1"/>
  <c r="DO184" i="18"/>
  <c r="BS87" i="9"/>
  <c r="AZ67" i="1"/>
  <c r="DD132" i="18"/>
  <c r="BX132" i="18"/>
  <c r="DE132" i="18" s="1"/>
  <c r="DF132" i="18" s="1"/>
  <c r="CH143" i="18"/>
  <c r="DN143" i="18"/>
  <c r="CH183" i="18"/>
  <c r="DN183" i="18"/>
  <c r="BL29" i="18"/>
  <c r="CR29" i="18"/>
  <c r="AA263" i="17"/>
  <c r="AH263" i="17" s="1"/>
  <c r="Z236" i="5"/>
  <c r="AG236" i="5" s="1"/>
  <c r="AN236" i="5" s="1"/>
  <c r="CD78" i="9"/>
  <c r="DN66" i="18"/>
  <c r="CH66" i="18"/>
  <c r="AP69" i="1"/>
  <c r="AA225" i="17"/>
  <c r="AH225" i="17" s="1"/>
  <c r="BM124" i="18"/>
  <c r="CT124" i="18" s="1"/>
  <c r="CU124" i="18" s="1"/>
  <c r="CS124" i="18"/>
  <c r="BW179" i="18"/>
  <c r="DC179" i="18"/>
  <c r="AZ78" i="1"/>
  <c r="DN73" i="18"/>
  <c r="CH73" i="18"/>
  <c r="BJ83" i="5"/>
  <c r="AA254" i="5"/>
  <c r="CR94" i="18"/>
  <c r="BL94" i="18"/>
  <c r="BM70" i="18"/>
  <c r="DD29" i="18"/>
  <c r="BX29" i="18"/>
  <c r="DE29" i="18" s="1"/>
  <c r="DF29" i="18" s="1"/>
  <c r="CH106" i="18"/>
  <c r="DN106" i="18"/>
  <c r="CS15" i="18"/>
  <c r="BM15" i="18"/>
  <c r="CT15" i="18" s="1"/>
  <c r="CU15" i="18" s="1"/>
  <c r="BW173" i="18"/>
  <c r="DC173" i="18"/>
  <c r="BW11" i="18"/>
  <c r="DC11" i="18"/>
  <c r="AX75" i="9"/>
  <c r="CH98" i="18"/>
  <c r="DN98" i="18"/>
  <c r="BJ71" i="9"/>
  <c r="AP75" i="5"/>
  <c r="BJ65" i="5"/>
  <c r="CH68" i="18"/>
  <c r="DN68" i="18"/>
  <c r="AP85" i="5"/>
  <c r="AZ66" i="1"/>
  <c r="AA265" i="5"/>
  <c r="AH265" i="5" s="1"/>
  <c r="AO265" i="5" s="1"/>
  <c r="CC63" i="9"/>
  <c r="BW181" i="18"/>
  <c r="DC181" i="18"/>
  <c r="CD54" i="9"/>
  <c r="Y238" i="17"/>
  <c r="AF238" i="17" s="1"/>
  <c r="BL167" i="18"/>
  <c r="CR167" i="18"/>
  <c r="DD8" i="18"/>
  <c r="BX8" i="18"/>
  <c r="DE8" i="18" s="1"/>
  <c r="DF8" i="18" s="1"/>
  <c r="CH172" i="18"/>
  <c r="DN172" i="18"/>
  <c r="CC90" i="9"/>
  <c r="BS67" i="9"/>
  <c r="BS90" i="9"/>
  <c r="DO165" i="18"/>
  <c r="CI165" i="18"/>
  <c r="DP165" i="18" s="1"/>
  <c r="DQ165" i="18" s="1"/>
  <c r="AZ75" i="17"/>
  <c r="BW12" i="18"/>
  <c r="DC12" i="18"/>
  <c r="AH267" i="1"/>
  <c r="AO267" i="1" s="1"/>
  <c r="AD315" i="1" s="1"/>
  <c r="AA315" i="1"/>
  <c r="CH34" i="18"/>
  <c r="DN34" i="18"/>
  <c r="BR64" i="9"/>
  <c r="Z267" i="17"/>
  <c r="AG267" i="17" s="1"/>
  <c r="BI84" i="9"/>
  <c r="CI81" i="18"/>
  <c r="DP81" i="18" s="1"/>
  <c r="DQ81" i="18" s="1"/>
  <c r="DO81" i="18"/>
  <c r="AZ95" i="17"/>
  <c r="Y231" i="17"/>
  <c r="AF231" i="17" s="1"/>
  <c r="AM231" i="17" s="1"/>
  <c r="CH148" i="18"/>
  <c r="DN148" i="18"/>
  <c r="Z224" i="1"/>
  <c r="DD21" i="18"/>
  <c r="BX21" i="18"/>
  <c r="DE21" i="18" s="1"/>
  <c r="DF21" i="18" s="1"/>
  <c r="DD148" i="18"/>
  <c r="BX148" i="18"/>
  <c r="DE148" i="18" s="1"/>
  <c r="DF148" i="18" s="1"/>
  <c r="BT92" i="9"/>
  <c r="BW117" i="18"/>
  <c r="DC117" i="18"/>
  <c r="BL180" i="18"/>
  <c r="CR180" i="18"/>
  <c r="Z230" i="17"/>
  <c r="AG230" i="17" s="1"/>
  <c r="CR110" i="18"/>
  <c r="BL110" i="18"/>
  <c r="CR93" i="18"/>
  <c r="BL93" i="18"/>
  <c r="BW116" i="18"/>
  <c r="DC116" i="18"/>
  <c r="AZ54" i="5"/>
  <c r="CR103" i="18"/>
  <c r="BL103" i="18"/>
  <c r="DC53" i="18"/>
  <c r="BW53" i="18"/>
  <c r="BW76" i="18"/>
  <c r="DC76" i="18"/>
  <c r="BW152" i="18"/>
  <c r="BV151" i="18"/>
  <c r="AA243" i="17"/>
  <c r="AH243" i="17" s="1"/>
  <c r="AZ4" i="18"/>
  <c r="DC4" i="18" s="1"/>
  <c r="AY3" i="18"/>
  <c r="DM4" i="18"/>
  <c r="DM3" i="18" s="1"/>
  <c r="AA266" i="1"/>
  <c r="BW142" i="18"/>
  <c r="DC142" i="18"/>
  <c r="AA230" i="17"/>
  <c r="AH230" i="17" s="1"/>
  <c r="BI85" i="1"/>
  <c r="Y241" i="5"/>
  <c r="BW56" i="18"/>
  <c r="DC56" i="18"/>
  <c r="BS58" i="9"/>
  <c r="DC135" i="18"/>
  <c r="BW135" i="18"/>
  <c r="AA267" i="17"/>
  <c r="AH267" i="17" s="1"/>
  <c r="AA248" i="1"/>
  <c r="BW41" i="18"/>
  <c r="DC41" i="18"/>
  <c r="AE75" i="5"/>
  <c r="DN57" i="18"/>
  <c r="CH57" i="18"/>
  <c r="CC77" i="9"/>
  <c r="BW149" i="18"/>
  <c r="DC149" i="18"/>
  <c r="Z251" i="5"/>
  <c r="AG251" i="5" s="1"/>
  <c r="AN251" i="5" s="1"/>
  <c r="BJ92" i="9"/>
  <c r="CR116" i="18"/>
  <c r="BL116" i="18"/>
  <c r="BW15" i="18"/>
  <c r="DC15" i="18"/>
  <c r="DN90" i="18"/>
  <c r="CH90" i="18"/>
  <c r="AP94" i="17"/>
  <c r="BJ72" i="5"/>
  <c r="BL135" i="18"/>
  <c r="CR135" i="18"/>
  <c r="AA226" i="17"/>
  <c r="AH226" i="17" s="1"/>
  <c r="BW136" i="18"/>
  <c r="DC136" i="18"/>
  <c r="DN111" i="18"/>
  <c r="CH111" i="18"/>
  <c r="AP75" i="1"/>
  <c r="CR25" i="18"/>
  <c r="BL25" i="18"/>
  <c r="CI17" i="18"/>
  <c r="DD115" i="18"/>
  <c r="BX115" i="18"/>
  <c r="DE115" i="18" s="1"/>
  <c r="DF115" i="18" s="1"/>
  <c r="AA259" i="5"/>
  <c r="BT91" i="9"/>
  <c r="BL42" i="18"/>
  <c r="CR42" i="18"/>
  <c r="CH95" i="18"/>
  <c r="DN95" i="18"/>
  <c r="CH6" i="18"/>
  <c r="CH3" i="18" s="1"/>
  <c r="DN6" i="18"/>
  <c r="DC161" i="18"/>
  <c r="BW161" i="18"/>
  <c r="AZ55" i="1"/>
  <c r="CH138" i="18"/>
  <c r="DN138" i="18"/>
  <c r="BL109" i="18"/>
  <c r="CR109" i="18"/>
  <c r="BX140" i="18"/>
  <c r="CD56" i="9"/>
  <c r="AP83" i="17"/>
  <c r="BI70" i="9"/>
  <c r="AA264" i="5"/>
  <c r="BT55" i="9"/>
  <c r="AP73" i="5"/>
  <c r="AZ68" i="5"/>
  <c r="CI144" i="18"/>
  <c r="DP144" i="18" s="1"/>
  <c r="DQ144" i="18" s="1"/>
  <c r="DO144" i="18"/>
  <c r="AA266" i="5"/>
  <c r="BK97" i="18"/>
  <c r="CQ97" i="18"/>
  <c r="CQ91" i="18" s="1"/>
  <c r="CB69" i="9"/>
  <c r="Y227" i="1"/>
  <c r="AM98" i="17"/>
  <c r="Y236" i="5"/>
  <c r="AF236" i="5" s="1"/>
  <c r="AM236" i="5" s="1"/>
  <c r="BW108" i="18"/>
  <c r="DC108" i="18"/>
  <c r="AP81" i="5"/>
  <c r="BJ75" i="17"/>
  <c r="AP86" i="17"/>
  <c r="BG98" i="5"/>
  <c r="BJ90" i="9"/>
  <c r="AX82" i="9"/>
  <c r="CS30" i="18"/>
  <c r="BM30" i="18"/>
  <c r="CT30" i="18" s="1"/>
  <c r="CU30" i="18" s="1"/>
  <c r="AZ75" i="1"/>
  <c r="BW170" i="18"/>
  <c r="DC170" i="18"/>
  <c r="DD45" i="18"/>
  <c r="BX45" i="18"/>
  <c r="DE45" i="18" s="1"/>
  <c r="DF45" i="18" s="1"/>
  <c r="CH170" i="18"/>
  <c r="DN170" i="18"/>
  <c r="BS60" i="9"/>
  <c r="AA236" i="1"/>
  <c r="AH236" i="1" s="1"/>
  <c r="AO236" i="1" s="1"/>
  <c r="BJ79" i="1"/>
  <c r="CD65" i="9"/>
  <c r="AZ67" i="17"/>
  <c r="BL156" i="18"/>
  <c r="CR156" i="18"/>
  <c r="AA248" i="5"/>
  <c r="DD62" i="18"/>
  <c r="BX62" i="18"/>
  <c r="DE62" i="18" s="1"/>
  <c r="DF62" i="18" s="1"/>
  <c r="AZ56" i="17"/>
  <c r="BJ71" i="1"/>
  <c r="AZ79" i="1"/>
  <c r="AP54" i="17"/>
  <c r="BQ53" i="9"/>
  <c r="CH122" i="18"/>
  <c r="DN122" i="18"/>
  <c r="AZ92" i="18"/>
  <c r="CR92" i="18" s="1"/>
  <c r="AY91" i="18"/>
  <c r="AZ83" i="1"/>
  <c r="DO28" i="18"/>
  <c r="CI28" i="18"/>
  <c r="DP28" i="18" s="1"/>
  <c r="DQ28" i="18" s="1"/>
  <c r="AA264" i="1"/>
  <c r="DC111" i="18"/>
  <c r="BW111" i="18"/>
  <c r="BI69" i="1"/>
  <c r="Y230" i="5"/>
  <c r="AX53" i="1"/>
  <c r="AA224" i="1"/>
  <c r="AZ88" i="17"/>
  <c r="AZ96" i="1"/>
  <c r="CH24" i="18"/>
  <c r="DN24" i="18"/>
  <c r="BL68" i="18"/>
  <c r="CR68" i="18"/>
  <c r="Y228" i="1"/>
  <c r="AF228" i="1" s="1"/>
  <c r="AM228" i="1" s="1"/>
  <c r="DD42" i="18"/>
  <c r="BX42" i="18"/>
  <c r="DE42" i="18" s="1"/>
  <c r="DF42" i="18" s="1"/>
  <c r="DD145" i="18"/>
  <c r="BX145" i="18"/>
  <c r="DE145" i="18" s="1"/>
  <c r="DF145" i="18" s="1"/>
  <c r="BL26" i="18"/>
  <c r="CR26" i="18"/>
  <c r="DO173" i="18"/>
  <c r="CI173" i="18"/>
  <c r="DP173" i="18" s="1"/>
  <c r="DQ173" i="18" s="1"/>
  <c r="BM69" i="18"/>
  <c r="AA228" i="17"/>
  <c r="AH228" i="17" s="1"/>
  <c r="AO228" i="17" s="1"/>
  <c r="BS54" i="9"/>
  <c r="AP65" i="1"/>
  <c r="DC27" i="18"/>
  <c r="BW27" i="18"/>
  <c r="BJ77" i="9"/>
  <c r="BL141" i="18"/>
  <c r="CR141" i="18"/>
  <c r="CD74" i="9"/>
  <c r="AP82" i="1"/>
  <c r="DN46" i="18"/>
  <c r="CH46" i="18"/>
  <c r="BJ74" i="1"/>
  <c r="BW109" i="18"/>
  <c r="DC109" i="18"/>
  <c r="BI87" i="9"/>
  <c r="AZ89" i="1"/>
  <c r="AO85" i="17"/>
  <c r="DN89" i="18"/>
  <c r="CH89" i="18"/>
  <c r="BL13" i="18"/>
  <c r="CR13" i="18"/>
  <c r="Y237" i="1"/>
  <c r="BL132" i="18"/>
  <c r="CR132" i="18"/>
  <c r="CS88" i="18"/>
  <c r="BM88" i="18"/>
  <c r="CT88" i="18" s="1"/>
  <c r="CU88" i="18" s="1"/>
  <c r="Z232" i="17"/>
  <c r="AG232" i="17" s="1"/>
  <c r="BI53" i="5"/>
  <c r="BW154" i="18"/>
  <c r="DC154" i="18"/>
  <c r="BI72" i="9"/>
  <c r="AZ64" i="5"/>
  <c r="BX72" i="18"/>
  <c r="DE72" i="18" s="1"/>
  <c r="DF72" i="18" s="1"/>
  <c r="DD72" i="18"/>
  <c r="BJ95" i="17"/>
  <c r="BL57" i="18"/>
  <c r="CR57" i="18"/>
  <c r="AZ73" i="5"/>
  <c r="Z227" i="17"/>
  <c r="AG227" i="17" s="1"/>
  <c r="AP93" i="1"/>
  <c r="Z249" i="5"/>
  <c r="BA99" i="18"/>
  <c r="DN99" i="18"/>
  <c r="AX53" i="5"/>
  <c r="BJ65" i="17"/>
  <c r="BT61" i="9"/>
  <c r="BW141" i="18"/>
  <c r="BW139" i="18" s="1"/>
  <c r="DC141" i="18"/>
  <c r="AZ65" i="5"/>
  <c r="CI48" i="18"/>
  <c r="DP48" i="18" s="1"/>
  <c r="DQ48" i="18" s="1"/>
  <c r="DO48" i="18"/>
  <c r="AZ73" i="17"/>
  <c r="CH83" i="18"/>
  <c r="DN83" i="18"/>
  <c r="Y250" i="1"/>
  <c r="BH75" i="9"/>
  <c r="AY79" i="9"/>
  <c r="AA224" i="17"/>
  <c r="AH224" i="17" s="1"/>
  <c r="Z226" i="1"/>
  <c r="CH21" i="18"/>
  <c r="DN21" i="18"/>
  <c r="AA237" i="5"/>
  <c r="CH132" i="18"/>
  <c r="DN132" i="18"/>
  <c r="BW90" i="18"/>
  <c r="DC90" i="18"/>
  <c r="CH23" i="18"/>
  <c r="DN23" i="18"/>
  <c r="CD93" i="9"/>
  <c r="Z264" i="17"/>
  <c r="AG264" i="17" s="1"/>
  <c r="CH31" i="18"/>
  <c r="DN31" i="18"/>
  <c r="BL84" i="18"/>
  <c r="CR84" i="18"/>
  <c r="BM44" i="18"/>
  <c r="BL45" i="18"/>
  <c r="CR45" i="18"/>
  <c r="Z266" i="5"/>
  <c r="DN103" i="18"/>
  <c r="CH103" i="18"/>
  <c r="CR150" i="18"/>
  <c r="BL150" i="18"/>
  <c r="CR65" i="18"/>
  <c r="BL65" i="18"/>
  <c r="AZ69" i="1"/>
  <c r="CH117" i="18"/>
  <c r="DN117" i="18"/>
  <c r="BL123" i="18"/>
  <c r="CR123" i="18"/>
  <c r="Y259" i="5"/>
  <c r="CS5" i="18"/>
  <c r="BM5" i="18"/>
  <c r="CT5" i="18" s="1"/>
  <c r="CU5" i="18" s="1"/>
  <c r="AC98" i="17"/>
  <c r="AP70" i="17"/>
  <c r="DN65" i="18"/>
  <c r="CH65" i="18"/>
  <c r="BA187" i="18"/>
  <c r="CS187" i="18" s="1"/>
  <c r="DN187" i="18"/>
  <c r="AP72" i="1"/>
  <c r="BH82" i="9"/>
  <c r="CH155" i="18"/>
  <c r="DN155" i="18"/>
  <c r="DD37" i="18"/>
  <c r="BX37" i="18"/>
  <c r="DE37" i="18" s="1"/>
  <c r="DF37" i="18" s="1"/>
  <c r="Z250" i="5"/>
  <c r="BL64" i="18"/>
  <c r="CR64" i="18"/>
  <c r="CS56" i="18"/>
  <c r="BM56" i="18"/>
  <c r="CI176" i="18"/>
  <c r="DP176" i="18" s="1"/>
  <c r="DQ176" i="18" s="1"/>
  <c r="DO176" i="18"/>
  <c r="DC167" i="18"/>
  <c r="BW167" i="18"/>
  <c r="BX28" i="18"/>
  <c r="DE28" i="18" s="1"/>
  <c r="DF28" i="18" s="1"/>
  <c r="DD28" i="18"/>
  <c r="BL75" i="18"/>
  <c r="CR75" i="18"/>
  <c r="CH44" i="18"/>
  <c r="BL8" i="18"/>
  <c r="CR8" i="18"/>
  <c r="BW67" i="18"/>
  <c r="DC67" i="18"/>
  <c r="BH64" i="9"/>
  <c r="AP72" i="5"/>
  <c r="BW171" i="18"/>
  <c r="DC171" i="18"/>
  <c r="BL47" i="18"/>
  <c r="CR47" i="18"/>
  <c r="CR115" i="18"/>
  <c r="BL115" i="18"/>
  <c r="BX105" i="18"/>
  <c r="DE105" i="18" s="1"/>
  <c r="DF105" i="18" s="1"/>
  <c r="DD105" i="18"/>
  <c r="AP81" i="1"/>
  <c r="DC175" i="18"/>
  <c r="BW175" i="18"/>
  <c r="BV103" i="18"/>
  <c r="DB103" i="18"/>
  <c r="DO181" i="18"/>
  <c r="CI181" i="18"/>
  <c r="DP181" i="18" s="1"/>
  <c r="DQ181" i="18" s="1"/>
  <c r="Z265" i="1"/>
  <c r="AG265" i="1" s="1"/>
  <c r="AN265" i="1" s="1"/>
  <c r="AF261" i="5"/>
  <c r="AM261" i="5" s="1"/>
  <c r="AB310" i="5" s="1"/>
  <c r="Y310" i="5"/>
  <c r="Y254" i="17"/>
  <c r="AF254" i="17" s="1"/>
  <c r="AZ94" i="9"/>
  <c r="CH161" i="18"/>
  <c r="DN161" i="18"/>
  <c r="CB85" i="9"/>
  <c r="Y246" i="17"/>
  <c r="AF246" i="17" s="1"/>
  <c r="AP96" i="17"/>
  <c r="DD95" i="18"/>
  <c r="BX95" i="18"/>
  <c r="DE95" i="18" s="1"/>
  <c r="DF95" i="18" s="1"/>
  <c r="AY77" i="18"/>
  <c r="AZ78" i="18"/>
  <c r="CQ78" i="18"/>
  <c r="CQ77" i="18" s="1"/>
  <c r="DM78" i="18"/>
  <c r="DM77" i="18" s="1"/>
  <c r="CH134" i="18"/>
  <c r="DN134" i="18"/>
  <c r="AP93" i="17"/>
  <c r="BW88" i="18"/>
  <c r="DC88" i="18"/>
  <c r="AZ86" i="5"/>
  <c r="BI56" i="9"/>
  <c r="CH146" i="18"/>
  <c r="DN146" i="18"/>
  <c r="CH182" i="18"/>
  <c r="DN182" i="18"/>
  <c r="DO149" i="18"/>
  <c r="CI149" i="18"/>
  <c r="DP149" i="18" s="1"/>
  <c r="DQ149" i="18" s="1"/>
  <c r="CS106" i="18"/>
  <c r="BM106" i="18"/>
  <c r="CT106" i="18" s="1"/>
  <c r="CU106" i="18" s="1"/>
  <c r="Y251" i="17"/>
  <c r="AF251" i="17" s="1"/>
  <c r="AM251" i="17" s="1"/>
  <c r="BL27" i="18"/>
  <c r="CR27" i="18"/>
  <c r="BA112" i="18"/>
  <c r="DC112" i="18"/>
  <c r="DN112" i="18"/>
  <c r="CR112" i="18"/>
  <c r="BW165" i="18"/>
  <c r="DC165" i="18"/>
  <c r="Y229" i="1"/>
  <c r="AF229" i="1" s="1"/>
  <c r="AM229" i="1" s="1"/>
  <c r="CH124" i="18"/>
  <c r="DN124" i="18"/>
  <c r="Y310" i="1"/>
  <c r="AF261" i="1"/>
  <c r="AM261" i="1" s="1"/>
  <c r="AB310" i="1" s="1"/>
  <c r="CS179" i="18"/>
  <c r="BM179" i="18"/>
  <c r="CT179" i="18" s="1"/>
  <c r="CU179" i="18" s="1"/>
  <c r="AA250" i="5"/>
  <c r="AV98" i="9"/>
  <c r="CR56" i="18"/>
  <c r="BL95" i="18"/>
  <c r="CR95" i="18"/>
  <c r="Y235" i="17"/>
  <c r="AF235" i="17" s="1"/>
  <c r="Z267" i="5"/>
  <c r="CH52" i="18"/>
  <c r="DN52" i="18"/>
  <c r="Y226" i="17"/>
  <c r="AF226" i="17" s="1"/>
  <c r="AP90" i="17"/>
  <c r="CH82" i="18"/>
  <c r="DN82" i="18"/>
  <c r="CH131" i="18"/>
  <c r="DN131" i="18"/>
  <c r="Y240" i="5"/>
  <c r="BL137" i="18"/>
  <c r="CR137" i="18"/>
  <c r="DO125" i="18"/>
  <c r="CI125" i="18"/>
  <c r="DP125" i="18" s="1"/>
  <c r="DQ125" i="18" s="1"/>
  <c r="BX71" i="18"/>
  <c r="DE71" i="18" s="1"/>
  <c r="DF71" i="18" s="1"/>
  <c r="DD71" i="18"/>
  <c r="BS68" i="9"/>
  <c r="CH15" i="18"/>
  <c r="DN15" i="18"/>
  <c r="BW155" i="18"/>
  <c r="DC155" i="18"/>
  <c r="BJ62" i="5"/>
  <c r="AZ65" i="1"/>
  <c r="BP98" i="9"/>
  <c r="BJ59" i="5"/>
  <c r="BL18" i="18"/>
  <c r="CR18" i="18"/>
  <c r="BW110" i="18"/>
  <c r="DC110" i="18"/>
  <c r="CR118" i="18"/>
  <c r="BL118" i="18"/>
  <c r="AY78" i="9"/>
  <c r="AP61" i="1"/>
  <c r="BJ89" i="17"/>
  <c r="Z267" i="1"/>
  <c r="Z263" i="17"/>
  <c r="AG263" i="17" s="1"/>
  <c r="Z266" i="17"/>
  <c r="AG266" i="17" s="1"/>
  <c r="Y256" i="5"/>
  <c r="Y227" i="5"/>
  <c r="BT62" i="9"/>
  <c r="DD9" i="18"/>
  <c r="BX9" i="18"/>
  <c r="DE9" i="18" s="1"/>
  <c r="DF9" i="18" s="1"/>
  <c r="AO82" i="17"/>
  <c r="CD89" i="9"/>
  <c r="Y258" i="17"/>
  <c r="AF258" i="17" s="1"/>
  <c r="AM258" i="17" s="1"/>
  <c r="AA246" i="5"/>
  <c r="AZ70" i="5"/>
  <c r="BM187" i="18"/>
  <c r="Z229" i="1"/>
  <c r="AG229" i="1" s="1"/>
  <c r="AN229" i="1" s="1"/>
  <c r="BL175" i="18"/>
  <c r="CR175" i="18"/>
  <c r="Z254" i="5"/>
  <c r="BW114" i="18"/>
  <c r="DC114" i="18"/>
  <c r="BL162" i="18"/>
  <c r="CR162" i="18"/>
  <c r="DD86" i="18"/>
  <c r="BX86" i="18"/>
  <c r="DE86" i="18" s="1"/>
  <c r="DF86" i="18" s="1"/>
  <c r="Y262" i="17"/>
  <c r="AF262" i="17" s="1"/>
  <c r="BJ80" i="17"/>
  <c r="BX98" i="18"/>
  <c r="DE98" i="18" s="1"/>
  <c r="DF98" i="18" s="1"/>
  <c r="DD98" i="18"/>
  <c r="AA237" i="17"/>
  <c r="AH237" i="17" s="1"/>
  <c r="DO121" i="18"/>
  <c r="CI121" i="18"/>
  <c r="DP121" i="18" s="1"/>
  <c r="DQ121" i="18" s="1"/>
  <c r="BX138" i="18"/>
  <c r="DE138" i="18" s="1"/>
  <c r="DF138" i="18" s="1"/>
  <c r="DD138" i="18"/>
  <c r="Z229" i="5"/>
  <c r="AG229" i="5" s="1"/>
  <c r="AN229" i="5" s="1"/>
  <c r="BL21" i="18"/>
  <c r="CR21" i="18"/>
  <c r="AD53" i="5"/>
  <c r="BJ78" i="9"/>
  <c r="CH92" i="18"/>
  <c r="CG91" i="18"/>
  <c r="Y267" i="17"/>
  <c r="AF267" i="17" s="1"/>
  <c r="AF264" i="1"/>
  <c r="AM264" i="1" s="1"/>
  <c r="AB313" i="1" s="1"/>
  <c r="Y313" i="1"/>
  <c r="BX162" i="18"/>
  <c r="DE162" i="18" s="1"/>
  <c r="DF162" i="18" s="1"/>
  <c r="DD162" i="18"/>
  <c r="BJ91" i="9"/>
  <c r="DD120" i="18"/>
  <c r="BX120" i="18"/>
  <c r="DE120" i="18" s="1"/>
  <c r="DF120" i="18" s="1"/>
  <c r="AY210" i="9"/>
  <c r="AZ210" i="9" s="1"/>
  <c r="AP87" i="1"/>
  <c r="Z228" i="1"/>
  <c r="AG228" i="1" s="1"/>
  <c r="AN228" i="1" s="1"/>
  <c r="BJ65" i="9"/>
  <c r="BJ63" i="9"/>
  <c r="Y228" i="5"/>
  <c r="AF228" i="5" s="1"/>
  <c r="AM228" i="5" s="1"/>
  <c r="Y296" i="17"/>
  <c r="AM244" i="17"/>
  <c r="AB296" i="17" s="1"/>
  <c r="AZ82" i="1"/>
  <c r="BW104" i="18"/>
  <c r="DC104" i="18"/>
  <c r="CR119" i="18"/>
  <c r="BL119" i="18"/>
  <c r="AA260" i="5"/>
  <c r="BJ86" i="17"/>
  <c r="BS76" i="9"/>
  <c r="Y244" i="5"/>
  <c r="BW47" i="18"/>
  <c r="DC47" i="18"/>
  <c r="Z264" i="1"/>
  <c r="Y232" i="17"/>
  <c r="AF232" i="17" s="1"/>
  <c r="DC64" i="18"/>
  <c r="BW64" i="18"/>
  <c r="Z240" i="17"/>
  <c r="AG240" i="17" s="1"/>
  <c r="CH185" i="18"/>
  <c r="DN185" i="18"/>
  <c r="CH171" i="18"/>
  <c r="DN171" i="18"/>
  <c r="CR90" i="18"/>
  <c r="BL90" i="18"/>
  <c r="BX100" i="18"/>
  <c r="DE100" i="18" s="1"/>
  <c r="DF100" i="18" s="1"/>
  <c r="DD100" i="18"/>
  <c r="BT86" i="9"/>
  <c r="CD76" i="9"/>
  <c r="BW150" i="18"/>
  <c r="DC150" i="18"/>
  <c r="AY85" i="5"/>
  <c r="BI55" i="9"/>
  <c r="BX121" i="18"/>
  <c r="DE121" i="18" s="1"/>
  <c r="DF121" i="18" s="1"/>
  <c r="DD121" i="18"/>
  <c r="CH76" i="18"/>
  <c r="DN76" i="18"/>
  <c r="Z225" i="5"/>
  <c r="DB92" i="18"/>
  <c r="Z259" i="17"/>
  <c r="AG259" i="17" s="1"/>
  <c r="AA225" i="5"/>
  <c r="CH45" i="18"/>
  <c r="DN45" i="18"/>
  <c r="Y238" i="1"/>
  <c r="AP80" i="17"/>
  <c r="BX59" i="18"/>
  <c r="DE59" i="18" s="1"/>
  <c r="DF59" i="18" s="1"/>
  <c r="DD59" i="18"/>
  <c r="CR114" i="18"/>
  <c r="BL114" i="18"/>
  <c r="BI64" i="1"/>
  <c r="CI107" i="18"/>
  <c r="DP107" i="18" s="1"/>
  <c r="DQ107" i="18" s="1"/>
  <c r="DO107" i="18"/>
  <c r="BW144" i="18"/>
  <c r="DC144" i="18"/>
  <c r="BW14" i="18"/>
  <c r="DC14" i="18"/>
  <c r="BW118" i="18"/>
  <c r="DC118" i="18"/>
  <c r="AP55" i="5"/>
  <c r="AY86" i="9"/>
  <c r="Y262" i="1"/>
  <c r="CR41" i="18"/>
  <c r="BL41" i="18"/>
  <c r="BJ83" i="17"/>
  <c r="DM91" i="18"/>
  <c r="CH150" i="18"/>
  <c r="DN150" i="18"/>
  <c r="CD59" i="9"/>
  <c r="DC57" i="18"/>
  <c r="BW57" i="18"/>
  <c r="BL39" i="18"/>
  <c r="CR39" i="18"/>
  <c r="BL143" i="18"/>
  <c r="CR143" i="18"/>
  <c r="DN22" i="18"/>
  <c r="CH22" i="18"/>
  <c r="BJ89" i="9"/>
  <c r="DC153" i="18"/>
  <c r="BW153" i="18"/>
  <c r="AY73" i="9"/>
  <c r="AA261" i="1"/>
  <c r="CH130" i="18"/>
  <c r="DN130" i="18"/>
  <c r="CC84" i="9"/>
  <c r="AA262" i="17"/>
  <c r="AH262" i="17" s="1"/>
  <c r="BW157" i="18"/>
  <c r="DC157" i="18"/>
  <c r="BA17" i="18"/>
  <c r="DO17" i="18" s="1"/>
  <c r="DC17" i="18"/>
  <c r="DC83" i="18"/>
  <c r="BW83" i="18"/>
  <c r="Y258" i="5"/>
  <c r="AF258" i="5" s="1"/>
  <c r="AM258" i="5" s="1"/>
  <c r="DO14" i="18"/>
  <c r="CI14" i="18"/>
  <c r="DP14" i="18" s="1"/>
  <c r="DQ14" i="18" s="1"/>
  <c r="BW50" i="18"/>
  <c r="DC50" i="18"/>
  <c r="CH97" i="18"/>
  <c r="DN97" i="18"/>
  <c r="BW182" i="18"/>
  <c r="DC182" i="18"/>
  <c r="AY83" i="9"/>
  <c r="BW24" i="18"/>
  <c r="DC24" i="18"/>
  <c r="DN79" i="18"/>
  <c r="CH79" i="18"/>
  <c r="CI10" i="18"/>
  <c r="DP10" i="18" s="1"/>
  <c r="DQ10" i="18" s="1"/>
  <c r="DO10" i="18"/>
  <c r="Z233" i="5"/>
  <c r="AG233" i="5" s="1"/>
  <c r="AN233" i="5" s="1"/>
  <c r="Z250" i="17"/>
  <c r="AG250" i="17" s="1"/>
  <c r="BT88" i="9"/>
  <c r="CB64" i="9"/>
  <c r="DC96" i="18"/>
  <c r="BW96" i="18"/>
  <c r="AZ92" i="17"/>
  <c r="AY212" i="9"/>
  <c r="AZ212" i="9" s="1"/>
  <c r="AW98" i="5"/>
  <c r="BT94" i="9"/>
  <c r="AA261" i="5"/>
  <c r="CR52" i="18"/>
  <c r="BL52" i="18"/>
  <c r="Y246" i="1"/>
  <c r="AP79" i="1"/>
  <c r="DA3" i="18"/>
  <c r="DA189" i="18" s="1"/>
  <c r="BJ59" i="9"/>
  <c r="AZ59" i="9"/>
  <c r="BW168" i="18"/>
  <c r="DC168" i="18"/>
  <c r="DO113" i="18"/>
  <c r="CI113" i="18"/>
  <c r="DP113" i="18" s="1"/>
  <c r="DQ113" i="18" s="1"/>
  <c r="BU91" i="18"/>
  <c r="BJ76" i="9"/>
  <c r="AP64" i="1"/>
  <c r="AD53" i="17"/>
  <c r="Y253" i="5"/>
  <c r="DC177" i="18"/>
  <c r="BW177" i="18"/>
  <c r="DC99" i="18"/>
  <c r="BW99" i="18"/>
  <c r="Z248" i="17"/>
  <c r="AG248" i="17" s="1"/>
  <c r="AA254" i="1"/>
  <c r="BI95" i="9"/>
  <c r="BS78" i="9"/>
  <c r="CI8" i="18"/>
  <c r="DP8" i="18" s="1"/>
  <c r="DQ8" i="18" s="1"/>
  <c r="DO8" i="18"/>
  <c r="CH167" i="18"/>
  <c r="DN167" i="18"/>
  <c r="BL178" i="18"/>
  <c r="CR178" i="18"/>
  <c r="BT66" i="9"/>
  <c r="Y224" i="1"/>
  <c r="AA240" i="17"/>
  <c r="AH240" i="17" s="1"/>
  <c r="BL34" i="18"/>
  <c r="CR34" i="18"/>
  <c r="AO75" i="17"/>
  <c r="AA251" i="5"/>
  <c r="AH251" i="5" s="1"/>
  <c r="AO251" i="5" s="1"/>
  <c r="CC88" i="9"/>
  <c r="AZ77" i="17"/>
  <c r="AA261" i="17"/>
  <c r="AH261" i="17" s="1"/>
  <c r="Z246" i="17"/>
  <c r="AG246" i="17" s="1"/>
  <c r="CI33" i="18"/>
  <c r="BS83" i="9"/>
  <c r="BS96" i="9"/>
  <c r="AA230" i="5"/>
  <c r="BJ97" i="9"/>
  <c r="AA249" i="5"/>
  <c r="CI188" i="18"/>
  <c r="DP188" i="18" s="1"/>
  <c r="DQ188" i="18" s="1"/>
  <c r="DO188" i="18"/>
  <c r="BG53" i="9"/>
  <c r="Z244" i="1"/>
  <c r="CD81" i="9"/>
  <c r="Z254" i="17"/>
  <c r="AG254" i="17" s="1"/>
  <c r="CR60" i="18"/>
  <c r="BL60" i="18"/>
  <c r="AP82" i="5"/>
  <c r="DD113" i="18"/>
  <c r="BX113" i="18"/>
  <c r="DE113" i="18" s="1"/>
  <c r="DF113" i="18" s="1"/>
  <c r="CH70" i="18"/>
  <c r="Z253" i="5"/>
  <c r="BI57" i="9"/>
  <c r="BL66" i="18"/>
  <c r="CR66" i="18"/>
  <c r="CH179" i="18"/>
  <c r="DN179" i="18"/>
  <c r="AA242" i="17"/>
  <c r="AH242" i="17" s="1"/>
  <c r="BL172" i="18"/>
  <c r="CR172" i="18"/>
  <c r="CD57" i="9"/>
  <c r="Z233" i="17"/>
  <c r="AG233" i="17" s="1"/>
  <c r="AN233" i="17" s="1"/>
  <c r="BL133" i="18"/>
  <c r="CR133" i="18"/>
  <c r="AM98" i="1"/>
  <c r="CH11" i="18"/>
  <c r="DN11" i="18"/>
  <c r="AA233" i="5"/>
  <c r="AH233" i="5" s="1"/>
  <c r="AO233" i="5" s="1"/>
  <c r="CD67" i="9"/>
  <c r="BM152" i="18"/>
  <c r="CI42" i="18"/>
  <c r="DP42" i="18" s="1"/>
  <c r="DQ42" i="18" s="1"/>
  <c r="DO42" i="18"/>
  <c r="CS80" i="18"/>
  <c r="BM80" i="18"/>
  <c r="CT80" i="18" s="1"/>
  <c r="CU80" i="18" s="1"/>
  <c r="Y236" i="17"/>
  <c r="CI152" i="18"/>
  <c r="AA265" i="1"/>
  <c r="AH265" i="1" s="1"/>
  <c r="AO265" i="1" s="1"/>
  <c r="BW92" i="18"/>
  <c r="BV91" i="18"/>
  <c r="DC92" i="18"/>
  <c r="AA256" i="5"/>
  <c r="DC127" i="18"/>
  <c r="BW127" i="18"/>
  <c r="BJ87" i="17"/>
  <c r="Z235" i="17"/>
  <c r="AG235" i="17" s="1"/>
  <c r="CD79" i="9"/>
  <c r="CH156" i="18"/>
  <c r="DN156" i="18"/>
  <c r="CI4" i="18"/>
  <c r="Z226" i="5"/>
  <c r="BW5" i="18"/>
  <c r="DC5" i="18"/>
  <c r="AP86" i="1"/>
  <c r="CH178" i="18"/>
  <c r="DN178" i="18"/>
  <c r="Z296" i="5"/>
  <c r="AG244" i="5"/>
  <c r="AN244" i="5" s="1"/>
  <c r="AC296" i="5" s="1"/>
  <c r="CD55" i="9"/>
  <c r="Z260" i="1"/>
  <c r="AZ79" i="17"/>
  <c r="AY70" i="9"/>
  <c r="CS73" i="18"/>
  <c r="BM73" i="18"/>
  <c r="CT73" i="18" s="1"/>
  <c r="CU73" i="18" s="1"/>
  <c r="CI12" i="18"/>
  <c r="DP12" i="18" s="1"/>
  <c r="DQ12" i="18" s="1"/>
  <c r="DO12" i="18"/>
  <c r="DN120" i="18"/>
  <c r="CH120" i="18"/>
  <c r="CH177" i="18"/>
  <c r="DN177" i="18"/>
  <c r="DN88" i="18"/>
  <c r="CH88" i="18"/>
  <c r="AC98" i="5"/>
  <c r="CG3" i="18"/>
  <c r="CG55" i="18"/>
  <c r="DM55" i="18"/>
  <c r="DM54" i="18" s="1"/>
  <c r="CF54" i="18"/>
  <c r="CF189" i="18" s="1"/>
  <c r="CH129" i="18"/>
  <c r="DN129" i="18"/>
  <c r="CC72" i="9"/>
  <c r="BH53" i="1"/>
  <c r="CH64" i="18"/>
  <c r="DN64" i="18"/>
  <c r="CH37" i="18"/>
  <c r="DN37" i="18"/>
  <c r="Y242" i="17"/>
  <c r="AF242" i="17" s="1"/>
  <c r="AA226" i="5"/>
  <c r="BL127" i="18"/>
  <c r="CR127" i="18"/>
  <c r="AY82" i="5"/>
  <c r="BJ84" i="17"/>
  <c r="DD169" i="18"/>
  <c r="BX169" i="18"/>
  <c r="DE169" i="18" s="1"/>
  <c r="DF169" i="18" s="1"/>
  <c r="CH32" i="18"/>
  <c r="DN32" i="18"/>
  <c r="CC86" i="9"/>
  <c r="BL146" i="18"/>
  <c r="CR146" i="18"/>
  <c r="CH72" i="18"/>
  <c r="DN72" i="18"/>
  <c r="BJ57" i="1"/>
  <c r="BS95" i="9"/>
  <c r="CH93" i="18"/>
  <c r="DN93" i="18"/>
  <c r="BS63" i="9"/>
  <c r="BL51" i="18"/>
  <c r="CR51" i="18"/>
  <c r="DC66" i="18"/>
  <c r="BW66" i="18"/>
  <c r="BS80" i="9"/>
  <c r="BS73" i="9"/>
  <c r="AP64" i="5"/>
  <c r="AP77" i="17"/>
  <c r="AZ69" i="17"/>
  <c r="Z261" i="5"/>
  <c r="BJ83" i="1"/>
  <c r="BL186" i="18"/>
  <c r="CR186" i="18"/>
  <c r="AY77" i="9"/>
  <c r="AA244" i="5"/>
  <c r="AA238" i="5"/>
  <c r="Y224" i="5"/>
  <c r="CD92" i="9"/>
  <c r="Z257" i="5"/>
  <c r="AG257" i="5" s="1"/>
  <c r="AN257" i="5" s="1"/>
  <c r="AP59" i="17"/>
  <c r="AT229" i="9"/>
  <c r="CH71" i="18"/>
  <c r="DN71" i="18"/>
  <c r="AA251" i="1"/>
  <c r="AH251" i="1" s="1"/>
  <c r="AO251" i="1" s="1"/>
  <c r="Y232" i="5"/>
  <c r="CR158" i="18"/>
  <c r="BL158" i="18"/>
  <c r="BJ86" i="1"/>
  <c r="BM100" i="18"/>
  <c r="CT100" i="18" s="1"/>
  <c r="CU100" i="18" s="1"/>
  <c r="CS100" i="18"/>
  <c r="BH69" i="9"/>
  <c r="BW146" i="18"/>
  <c r="DC146" i="18"/>
  <c r="CR98" i="18"/>
  <c r="BL98" i="18"/>
  <c r="CH158" i="18"/>
  <c r="DN158" i="18"/>
  <c r="CR122" i="18"/>
  <c r="BL122" i="18"/>
  <c r="CH180" i="18"/>
  <c r="DN180" i="18"/>
  <c r="CH186" i="18"/>
  <c r="DN186" i="18"/>
  <c r="AP62" i="1"/>
  <c r="BT74" i="9"/>
  <c r="CS131" i="18"/>
  <c r="BM131" i="18"/>
  <c r="CT131" i="18" s="1"/>
  <c r="CU131" i="18" s="1"/>
  <c r="Y266" i="5"/>
  <c r="AB218" i="1"/>
  <c r="AC162" i="1"/>
  <c r="BL19" i="18"/>
  <c r="CR19" i="18"/>
  <c r="BM83" i="18"/>
  <c r="CT83" i="18" s="1"/>
  <c r="CU83" i="18" s="1"/>
  <c r="CS83" i="18"/>
  <c r="Y225" i="1"/>
  <c r="BK151" i="18"/>
  <c r="Y230" i="1"/>
  <c r="Y230" i="17"/>
  <c r="AF230" i="17" s="1"/>
  <c r="DO133" i="18"/>
  <c r="CI133" i="18"/>
  <c r="DP133" i="18" s="1"/>
  <c r="DQ133" i="18" s="1"/>
  <c r="BW20" i="18"/>
  <c r="DC20" i="18"/>
  <c r="BL148" i="18"/>
  <c r="CR148" i="18"/>
  <c r="AP63" i="1"/>
  <c r="BW147" i="18"/>
  <c r="DC147" i="18"/>
  <c r="DC124" i="18"/>
  <c r="BW124" i="18"/>
  <c r="AP66" i="1"/>
  <c r="AP74" i="1"/>
  <c r="AX64" i="9"/>
  <c r="BW39" i="18"/>
  <c r="DC39" i="18"/>
  <c r="CB75" i="9"/>
  <c r="AA229" i="1"/>
  <c r="AH229" i="1" s="1"/>
  <c r="AO229" i="1" s="1"/>
  <c r="BJ63" i="1"/>
  <c r="CH69" i="18"/>
  <c r="DN69" i="18"/>
  <c r="CH16" i="18"/>
  <c r="DN16" i="18"/>
  <c r="BS56" i="9"/>
  <c r="BR70" i="9"/>
  <c r="CH94" i="18"/>
  <c r="DN94" i="18"/>
  <c r="BW158" i="18"/>
  <c r="DC158" i="18"/>
  <c r="BS84" i="9"/>
  <c r="BL130" i="18"/>
  <c r="CR130" i="18"/>
  <c r="AA263" i="1"/>
  <c r="BW44" i="18"/>
  <c r="BX79" i="18"/>
  <c r="DE79" i="18" s="1"/>
  <c r="DF79" i="18" s="1"/>
  <c r="DD79" i="18"/>
  <c r="BJ81" i="9"/>
  <c r="CR17" i="18"/>
  <c r="BL17" i="18"/>
  <c r="BR69" i="9"/>
  <c r="BW125" i="18"/>
  <c r="DC125" i="18"/>
  <c r="Z263" i="1"/>
  <c r="DD51" i="18"/>
  <c r="BX51" i="18"/>
  <c r="DE51" i="18" s="1"/>
  <c r="DF51" i="18" s="1"/>
  <c r="DO19" i="18"/>
  <c r="CI19" i="18"/>
  <c r="DP19" i="18" s="1"/>
  <c r="DQ19" i="18" s="1"/>
  <c r="AY54" i="18"/>
  <c r="AZ55" i="18"/>
  <c r="DC55" i="18" s="1"/>
  <c r="AP89" i="17"/>
  <c r="AF243" i="1"/>
  <c r="AM243" i="1" s="1"/>
  <c r="AB295" i="1" s="1"/>
  <c r="Y295" i="1"/>
  <c r="Y262" i="5"/>
  <c r="Z264" i="5"/>
  <c r="AP53" i="1"/>
  <c r="Z251" i="1"/>
  <c r="AG251" i="1" s="1"/>
  <c r="AN251" i="1" s="1"/>
  <c r="BL185" i="18"/>
  <c r="CR185" i="18"/>
  <c r="CD96" i="9"/>
  <c r="CS147" i="18"/>
  <c r="BM147" i="18"/>
  <c r="CT147" i="18" s="1"/>
  <c r="CU147" i="18" s="1"/>
  <c r="AN53" i="5"/>
  <c r="Y227" i="17"/>
  <c r="AF227" i="17" s="1"/>
  <c r="CH102" i="18"/>
  <c r="DN102" i="18"/>
  <c r="AP65" i="5"/>
  <c r="CH29" i="18"/>
  <c r="DN29" i="18"/>
  <c r="BW106" i="18"/>
  <c r="DC106" i="18"/>
  <c r="Z231" i="5"/>
  <c r="AG231" i="5" s="1"/>
  <c r="AN231" i="5" s="1"/>
  <c r="Y266" i="1"/>
  <c r="BI66" i="9"/>
  <c r="Z228" i="17"/>
  <c r="AG228" i="17" s="1"/>
  <c r="AN228" i="17" s="1"/>
  <c r="DN53" i="18"/>
  <c r="CH53" i="18"/>
  <c r="Z259" i="5"/>
  <c r="Y257" i="17"/>
  <c r="AF257" i="17" s="1"/>
  <c r="AM257" i="17" s="1"/>
  <c r="DD123" i="18"/>
  <c r="BX123" i="18"/>
  <c r="DE123" i="18" s="1"/>
  <c r="DF123" i="18" s="1"/>
  <c r="BV78" i="18"/>
  <c r="DB78" i="18"/>
  <c r="DB77" i="18" s="1"/>
  <c r="BU77" i="18"/>
  <c r="DC13" i="18"/>
  <c r="BW13" i="18"/>
  <c r="CI40" i="18"/>
  <c r="DP40" i="18" s="1"/>
  <c r="DQ40" i="18" s="1"/>
  <c r="DO40" i="18"/>
  <c r="BW160" i="18"/>
  <c r="DC160" i="18"/>
  <c r="CD80" i="9"/>
  <c r="BX10" i="18"/>
  <c r="DE10" i="18" s="1"/>
  <c r="DF10" i="18" s="1"/>
  <c r="DD10" i="18"/>
  <c r="CS168" i="18"/>
  <c r="BM168" i="18"/>
  <c r="CT168" i="18" s="1"/>
  <c r="CU168" i="18" s="1"/>
  <c r="BJ90" i="17"/>
  <c r="BW23" i="18"/>
  <c r="DC23" i="18"/>
  <c r="BS71" i="9"/>
  <c r="BI82" i="1"/>
  <c r="AC98" i="1"/>
  <c r="AA262" i="5"/>
  <c r="AY85" i="17"/>
  <c r="AZ83" i="17"/>
  <c r="AP67" i="5"/>
  <c r="CI84" i="18"/>
  <c r="DP84" i="18" s="1"/>
  <c r="DQ84" i="18" s="1"/>
  <c r="DO84" i="18"/>
  <c r="BL165" i="18"/>
  <c r="CR165" i="18"/>
  <c r="DC185" i="18"/>
  <c r="BW185" i="18"/>
  <c r="AP77" i="5"/>
  <c r="Y253" i="1"/>
  <c r="BJ77" i="1"/>
  <c r="BJ72" i="1"/>
  <c r="AP78" i="1"/>
  <c r="BM23" i="18"/>
  <c r="CT23" i="18" s="1"/>
  <c r="CU23" i="18" s="1"/>
  <c r="CS23" i="18"/>
  <c r="CD95" i="9"/>
  <c r="Z247" i="5"/>
  <c r="BS79" i="9"/>
  <c r="BJ67" i="9"/>
  <c r="CC73" i="9"/>
  <c r="AA251" i="17"/>
  <c r="AH251" i="17" s="1"/>
  <c r="AO251" i="17" s="1"/>
  <c r="Z237" i="5"/>
  <c r="AA228" i="5"/>
  <c r="AH228" i="5" s="1"/>
  <c r="AO228" i="5" s="1"/>
  <c r="DC58" i="18"/>
  <c r="BW58" i="18"/>
  <c r="CH67" i="18"/>
  <c r="DN67" i="18"/>
  <c r="AA257" i="1"/>
  <c r="AH257" i="1" s="1"/>
  <c r="AO257" i="1" s="1"/>
  <c r="BW166" i="18"/>
  <c r="DC166" i="18"/>
  <c r="Z244" i="17"/>
  <c r="AG244" i="17" s="1"/>
  <c r="AY211" i="9"/>
  <c r="AZ211" i="9" s="1"/>
  <c r="CI25" i="18"/>
  <c r="BL188" i="18"/>
  <c r="CR188" i="18"/>
  <c r="BT65" i="9"/>
  <c r="Z254" i="1"/>
  <c r="BW16" i="18"/>
  <c r="DC16" i="18"/>
  <c r="BS57" i="9"/>
  <c r="Y238" i="5"/>
  <c r="CS160" i="18"/>
  <c r="BM160" i="18"/>
  <c r="CT160" i="18" s="1"/>
  <c r="CU160" i="18" s="1"/>
  <c r="BI85" i="5"/>
  <c r="AA232" i="1"/>
  <c r="CR79" i="18"/>
  <c r="BL79" i="18"/>
  <c r="BK77" i="18"/>
  <c r="Y260" i="5"/>
  <c r="CH80" i="18"/>
  <c r="DN80" i="18"/>
  <c r="BS77" i="9"/>
  <c r="BJ58" i="9"/>
  <c r="BJ96" i="17"/>
  <c r="DC85" i="18"/>
  <c r="BW85" i="18"/>
  <c r="CH175" i="18"/>
  <c r="DN175" i="18"/>
  <c r="CH145" i="18"/>
  <c r="DN145" i="18"/>
  <c r="BA16" i="18"/>
  <c r="CR16" i="18"/>
  <c r="CR104" i="18"/>
  <c r="BL104" i="18"/>
  <c r="BJ88" i="17"/>
  <c r="CH174" i="18"/>
  <c r="DN174" i="18"/>
  <c r="CD71" i="9"/>
  <c r="BM63" i="18"/>
  <c r="CT63" i="18" s="1"/>
  <c r="CU63" i="18" s="1"/>
  <c r="CS63" i="18"/>
  <c r="AA233" i="17"/>
  <c r="AH233" i="17" s="1"/>
  <c r="AO233" i="17" s="1"/>
  <c r="BL72" i="18"/>
  <c r="CR72" i="18"/>
  <c r="BJ92" i="1"/>
  <c r="CA53" i="9"/>
  <c r="DC119" i="18"/>
  <c r="BW119" i="18"/>
  <c r="BW22" i="18"/>
  <c r="DC22" i="18"/>
  <c r="BA25" i="18"/>
  <c r="DO25" i="18" s="1"/>
  <c r="DC25" i="18"/>
  <c r="DO50" i="18"/>
  <c r="CI50" i="18"/>
  <c r="DP50" i="18" s="1"/>
  <c r="DQ50" i="18" s="1"/>
  <c r="CC97" i="9"/>
  <c r="AA232" i="17"/>
  <c r="AH232" i="17" s="1"/>
  <c r="CH110" i="18"/>
  <c r="DN110" i="18"/>
  <c r="BI68" i="9"/>
  <c r="BJ67" i="1"/>
  <c r="BS72" i="9"/>
  <c r="DC18" i="18"/>
  <c r="BW18" i="18"/>
  <c r="BJ55" i="1"/>
  <c r="AX69" i="9"/>
  <c r="DN101" i="18"/>
  <c r="CH101" i="18"/>
  <c r="AW98" i="1"/>
  <c r="BR82" i="9"/>
  <c r="BL31" i="18"/>
  <c r="CR31" i="18"/>
  <c r="BL129" i="18"/>
  <c r="CR129" i="18"/>
  <c r="AA228" i="1"/>
  <c r="AH228" i="1" s="1"/>
  <c r="AO228" i="1" s="1"/>
  <c r="BI75" i="1"/>
  <c r="AZ64" i="1"/>
  <c r="BJ60" i="1"/>
  <c r="Y265" i="17"/>
  <c r="AF265" i="17" s="1"/>
  <c r="AM265" i="17" s="1"/>
  <c r="BM43" i="18"/>
  <c r="CS43" i="18"/>
  <c r="AY57" i="9"/>
  <c r="CR12" i="18"/>
  <c r="BL12" i="18"/>
  <c r="DC97" i="18"/>
  <c r="BW97" i="18"/>
  <c r="AA241" i="17"/>
  <c r="AH241" i="17" s="1"/>
  <c r="BZ98" i="9"/>
  <c r="Z257" i="1"/>
  <c r="AG257" i="1" s="1"/>
  <c r="AN257" i="1" s="1"/>
  <c r="BA96" i="18"/>
  <c r="CR96" i="18"/>
  <c r="CQ55" i="18"/>
  <c r="BK55" i="18"/>
  <c r="BJ54" i="18"/>
  <c r="BJ189" i="18" s="1"/>
  <c r="AS230" i="9"/>
  <c r="BJ61" i="5"/>
  <c r="BW73" i="18"/>
  <c r="DC73" i="18"/>
  <c r="AO85" i="1"/>
  <c r="AZ152" i="18"/>
  <c r="AY151" i="18"/>
  <c r="CQ152" i="18"/>
  <c r="CQ151" i="18" s="1"/>
  <c r="DM152" i="18"/>
  <c r="DM151" i="18" s="1"/>
  <c r="BL74" i="18"/>
  <c r="CR74" i="18"/>
  <c r="BW87" i="18"/>
  <c r="DC87" i="18"/>
  <c r="DC187" i="18"/>
  <c r="BW187" i="18"/>
  <c r="BL177" i="18"/>
  <c r="CR177" i="18"/>
  <c r="BI82" i="17"/>
  <c r="CR111" i="18"/>
  <c r="BL111" i="18"/>
  <c r="AA231" i="17"/>
  <c r="AH231" i="17" s="1"/>
  <c r="AO231" i="17" s="1"/>
  <c r="BJ85" i="17"/>
  <c r="CH154" i="18"/>
  <c r="DN154" i="18"/>
  <c r="AY87" i="9"/>
  <c r="BI53" i="17"/>
  <c r="Z238" i="1"/>
  <c r="CI160" i="18"/>
  <c r="DP160" i="18" s="1"/>
  <c r="DQ160" i="18" s="1"/>
  <c r="DO160" i="18"/>
  <c r="CS102" i="18"/>
  <c r="BM102" i="18"/>
  <c r="CT102" i="18" s="1"/>
  <c r="CU102" i="18" s="1"/>
  <c r="Z262" i="5"/>
  <c r="Y246" i="5"/>
  <c r="CS171" i="18"/>
  <c r="BM171" i="18"/>
  <c r="CT171" i="18" s="1"/>
  <c r="CU171" i="18" s="1"/>
  <c r="CH164" i="18"/>
  <c r="DN164" i="18"/>
  <c r="CB82" i="9"/>
  <c r="Y243" i="17"/>
  <c r="AF243" i="17" s="1"/>
  <c r="CS58" i="18"/>
  <c r="BM58" i="18"/>
  <c r="CT58" i="18" s="1"/>
  <c r="CU58" i="18" s="1"/>
  <c r="BA69" i="18"/>
  <c r="CS69" i="18" s="1"/>
  <c r="DC69" i="18"/>
  <c r="AA264" i="17"/>
  <c r="AH264" i="17" s="1"/>
  <c r="DC34" i="18"/>
  <c r="BW34" i="18"/>
  <c r="Z227" i="1"/>
  <c r="Z246" i="5"/>
  <c r="CH123" i="18"/>
  <c r="DN123" i="18"/>
  <c r="Z248" i="5"/>
  <c r="CR33" i="18"/>
  <c r="BL33" i="18"/>
  <c r="BJ80" i="9"/>
  <c r="CS61" i="18"/>
  <c r="BM61" i="18"/>
  <c r="CT61" i="18" s="1"/>
  <c r="CU61" i="18" s="1"/>
  <c r="CH159" i="18"/>
  <c r="DN159" i="18"/>
  <c r="BL125" i="18"/>
  <c r="CR125" i="18"/>
  <c r="DC68" i="18"/>
  <c r="BW68" i="18"/>
  <c r="AP56" i="5"/>
  <c r="Z236" i="17"/>
  <c r="CH47" i="18"/>
  <c r="DN47" i="18"/>
  <c r="DN30" i="18"/>
  <c r="CH30" i="18"/>
  <c r="CH36" i="18"/>
  <c r="DN36" i="18"/>
  <c r="CH162" i="18"/>
  <c r="DN162" i="18"/>
  <c r="CH163" i="18"/>
  <c r="DN163" i="18"/>
  <c r="CB70" i="9"/>
  <c r="AA263" i="5"/>
  <c r="AA226" i="1"/>
  <c r="AP70" i="1"/>
  <c r="CH49" i="18"/>
  <c r="DN49" i="18"/>
  <c r="CI51" i="18"/>
  <c r="DP51" i="18" s="1"/>
  <c r="DQ51" i="18" s="1"/>
  <c r="DO51" i="18"/>
  <c r="CB83" i="9"/>
  <c r="AP78" i="17"/>
  <c r="AY67" i="9"/>
  <c r="CR107" i="18"/>
  <c r="BL107" i="18"/>
  <c r="BL153" i="18"/>
  <c r="BL151" i="18" s="1"/>
  <c r="CR153" i="18"/>
  <c r="BJ69" i="17"/>
  <c r="CS184" i="18"/>
  <c r="BM184" i="18"/>
  <c r="CT184" i="18" s="1"/>
  <c r="CU184" i="18" s="1"/>
  <c r="AY61" i="9"/>
  <c r="BL121" i="18"/>
  <c r="CR121" i="18"/>
  <c r="AZ62" i="5"/>
  <c r="CC94" i="9"/>
  <c r="BL159" i="18"/>
  <c r="CR159" i="18"/>
  <c r="AX53" i="9"/>
  <c r="CC68" i="9"/>
  <c r="CH119" i="18"/>
  <c r="DN119" i="18"/>
  <c r="Z231" i="1"/>
  <c r="AG231" i="1" s="1"/>
  <c r="AN231" i="1" s="1"/>
  <c r="BI64" i="5"/>
  <c r="BW36" i="18"/>
  <c r="DC36" i="18"/>
  <c r="Y264" i="5"/>
  <c r="BJ89" i="1"/>
  <c r="BW89" i="18"/>
  <c r="DC89" i="18"/>
  <c r="BL37" i="18"/>
  <c r="CR37" i="18"/>
  <c r="BI189" i="18"/>
  <c r="BW48" i="18"/>
  <c r="DC48" i="18"/>
  <c r="AA267" i="5"/>
  <c r="CC61" i="9"/>
  <c r="AZ60" i="9"/>
  <c r="BW30" i="18"/>
  <c r="DC30" i="18"/>
  <c r="CI136" i="18"/>
  <c r="DP136" i="18" s="1"/>
  <c r="DQ136" i="18" s="1"/>
  <c r="DO136" i="18"/>
  <c r="AZ82" i="17"/>
  <c r="BI61" i="9"/>
  <c r="CI114" i="18"/>
  <c r="DP114" i="18" s="1"/>
  <c r="DQ114" i="18" s="1"/>
  <c r="DO114" i="18"/>
  <c r="AZ86" i="17"/>
  <c r="AA258" i="1"/>
  <c r="AH258" i="1" s="1"/>
  <c r="AO258" i="1" s="1"/>
  <c r="CH62" i="18"/>
  <c r="DN62" i="18"/>
  <c r="BK140" i="18"/>
  <c r="CQ140" i="18"/>
  <c r="CQ139" i="18" s="1"/>
  <c r="BJ139" i="18"/>
  <c r="BL145" i="18"/>
  <c r="CR145" i="18"/>
  <c r="BL149" i="18"/>
  <c r="CR149" i="18"/>
  <c r="BW174" i="18"/>
  <c r="DC174" i="18"/>
  <c r="DN105" i="18"/>
  <c r="CH105" i="18"/>
  <c r="BJ88" i="9"/>
  <c r="BR85" i="9"/>
  <c r="CD91" i="9"/>
  <c r="DL140" i="18"/>
  <c r="DL139" i="18" s="1"/>
  <c r="DO20" i="18"/>
  <c r="CI20" i="18"/>
  <c r="DP20" i="18" s="1"/>
  <c r="DQ20" i="18" s="1"/>
  <c r="AP77" i="1"/>
  <c r="Y233" i="17"/>
  <c r="AF233" i="17" s="1"/>
  <c r="AM233" i="17" s="1"/>
  <c r="Y249" i="17"/>
  <c r="AF249" i="17" s="1"/>
  <c r="CH61" i="18"/>
  <c r="DN61" i="18"/>
  <c r="BJ71" i="5"/>
  <c r="CH142" i="18"/>
  <c r="DN142" i="18"/>
  <c r="BW102" i="18"/>
  <c r="DC102" i="18"/>
  <c r="CI41" i="18"/>
  <c r="DP41" i="18" s="1"/>
  <c r="DQ41" i="18" s="1"/>
  <c r="DO41" i="18"/>
  <c r="DC49" i="18"/>
  <c r="BW49" i="18"/>
  <c r="Y267" i="5"/>
  <c r="AZ90" i="17"/>
  <c r="AA227" i="17"/>
  <c r="AH227" i="17" s="1"/>
  <c r="AA238" i="17"/>
  <c r="AH238" i="17" s="1"/>
  <c r="BA43" i="18"/>
  <c r="DN43" i="18"/>
  <c r="CS89" i="18"/>
  <c r="BM89" i="18"/>
  <c r="CT89" i="18" s="1"/>
  <c r="CU89" i="18" s="1"/>
  <c r="AZ63" i="1"/>
  <c r="Y267" i="1"/>
  <c r="BW31" i="18"/>
  <c r="DC31" i="18"/>
  <c r="AA236" i="17"/>
  <c r="CH26" i="18"/>
  <c r="DN26" i="18"/>
  <c r="CD66" i="9"/>
  <c r="DO104" i="18"/>
  <c r="CI104" i="18"/>
  <c r="DP104" i="18" s="1"/>
  <c r="DQ104" i="18" s="1"/>
  <c r="BL85" i="18"/>
  <c r="CR85" i="18"/>
  <c r="BL86" i="18"/>
  <c r="CR86" i="18"/>
  <c r="BU189" i="18"/>
  <c r="DB3" i="18"/>
  <c r="AP88" i="1"/>
  <c r="BR75" i="9"/>
  <c r="AZ44" i="18"/>
  <c r="CQ44" i="18"/>
  <c r="CQ3" i="18" s="1"/>
  <c r="AY96" i="9"/>
  <c r="CH169" i="18"/>
  <c r="DN169" i="18"/>
  <c r="Y260" i="1"/>
  <c r="BL53" i="18"/>
  <c r="CR53" i="18"/>
  <c r="CH127" i="18"/>
  <c r="DN127" i="18"/>
  <c r="BL173" i="18"/>
  <c r="CR173" i="18"/>
  <c r="DB55" i="18"/>
  <c r="DB54" i="18" s="1"/>
  <c r="AZ71" i="1"/>
  <c r="Y254" i="1"/>
  <c r="BJ73" i="1"/>
  <c r="BJ82" i="5"/>
  <c r="DD137" i="18"/>
  <c r="BX137" i="18"/>
  <c r="DE137" i="18" s="1"/>
  <c r="DF137" i="18" s="1"/>
  <c r="CH153" i="18"/>
  <c r="CH151" i="18" s="1"/>
  <c r="DN153" i="18"/>
  <c r="AZ85" i="1"/>
  <c r="BX82" i="18"/>
  <c r="DE82" i="18" s="1"/>
  <c r="DF82" i="18" s="1"/>
  <c r="DD82" i="18"/>
  <c r="AP93" i="5"/>
  <c r="AA224" i="5"/>
  <c r="CS28" i="18"/>
  <c r="BM28" i="18"/>
  <c r="CT28" i="18" s="1"/>
  <c r="CU28" i="18" s="1"/>
  <c r="BS97" i="9"/>
  <c r="Y259" i="1"/>
  <c r="BT93" i="9"/>
  <c r="BF98" i="9"/>
  <c r="BL170" i="18"/>
  <c r="CR170" i="18"/>
  <c r="AA238" i="1"/>
  <c r="Z265" i="5"/>
  <c r="AG265" i="5" s="1"/>
  <c r="AN265" i="5" s="1"/>
  <c r="BJ54" i="9"/>
  <c r="CG140" i="18"/>
  <c r="DM140" i="18"/>
  <c r="DM139" i="18" s="1"/>
  <c r="CF139" i="18"/>
  <c r="CH109" i="18"/>
  <c r="DN109" i="18"/>
  <c r="Y248" i="5"/>
  <c r="BI75" i="5"/>
  <c r="AO69" i="5"/>
  <c r="Z242" i="5"/>
  <c r="CI74" i="18"/>
  <c r="DP74" i="18" s="1"/>
  <c r="DQ74" i="18" s="1"/>
  <c r="DO74" i="18"/>
  <c r="BL120" i="18"/>
  <c r="CR120" i="18"/>
  <c r="BL169" i="18"/>
  <c r="CR169" i="18"/>
  <c r="AZ60" i="5"/>
  <c r="BX186" i="18"/>
  <c r="DE186" i="18" s="1"/>
  <c r="DF186" i="18" s="1"/>
  <c r="DD186" i="18"/>
  <c r="CR182" i="18"/>
  <c r="BL182" i="18"/>
  <c r="BW32" i="18"/>
  <c r="DC32" i="18"/>
  <c r="AA246" i="17"/>
  <c r="AH246" i="17" s="1"/>
  <c r="BL14" i="18"/>
  <c r="CR14" i="18"/>
  <c r="BA33" i="18"/>
  <c r="DO33" i="18" s="1"/>
  <c r="DC33" i="18"/>
  <c r="AA258" i="5"/>
  <c r="AH258" i="5" s="1"/>
  <c r="AO258" i="5" s="1"/>
  <c r="AZ62" i="1"/>
  <c r="AA227" i="5"/>
  <c r="BL49" i="18"/>
  <c r="CR49" i="18"/>
  <c r="Z224" i="17"/>
  <c r="AG224" i="17" s="1"/>
  <c r="AV162" i="9"/>
  <c r="AZ70" i="18"/>
  <c r="DB70" i="18"/>
  <c r="CQ70" i="18"/>
  <c r="AZ70" i="1"/>
  <c r="AT202" i="9"/>
  <c r="AS218" i="9"/>
  <c r="BW128" i="18"/>
  <c r="DC128" i="18"/>
  <c r="CS36" i="18"/>
  <c r="BM36" i="18"/>
  <c r="CT36" i="18" s="1"/>
  <c r="CU36" i="18" s="1"/>
  <c r="Y225" i="17"/>
  <c r="AF225" i="17" s="1"/>
  <c r="DD129" i="18"/>
  <c r="BX129" i="18"/>
  <c r="DE129" i="18" s="1"/>
  <c r="DF129" i="18" s="1"/>
  <c r="Z247" i="1"/>
  <c r="BH85" i="9"/>
  <c r="AY75" i="5"/>
  <c r="AZ91" i="17"/>
  <c r="BW55" i="18"/>
  <c r="BV54" i="18"/>
  <c r="DN92" i="18" l="1"/>
  <c r="DN91" i="18" s="1"/>
  <c r="DL189" i="18"/>
  <c r="DB91" i="18"/>
  <c r="AF66" i="17"/>
  <c r="BW54" i="18"/>
  <c r="BX55" i="18"/>
  <c r="AF267" i="5"/>
  <c r="AM267" i="5" s="1"/>
  <c r="AB315" i="5" s="1"/>
  <c r="Y315" i="5"/>
  <c r="AA313" i="17"/>
  <c r="AO264" i="17"/>
  <c r="AD313" i="17" s="1"/>
  <c r="Z240" i="1"/>
  <c r="AA281" i="5"/>
  <c r="AH224" i="5"/>
  <c r="AO224" i="5" s="1"/>
  <c r="AD281" i="5" s="1"/>
  <c r="AA241" i="5"/>
  <c r="BX48" i="18"/>
  <c r="DE48" i="18" s="1"/>
  <c r="DF48" i="18" s="1"/>
  <c r="DD48" i="18"/>
  <c r="BJ64" i="5"/>
  <c r="AH226" i="1"/>
  <c r="AO226" i="1" s="1"/>
  <c r="AD283" i="1" s="1"/>
  <c r="AA283" i="1"/>
  <c r="CC82" i="9"/>
  <c r="BM31" i="18"/>
  <c r="CT31" i="18" s="1"/>
  <c r="CU31" i="18" s="1"/>
  <c r="CS31" i="18"/>
  <c r="BT72" i="9"/>
  <c r="Y282" i="17"/>
  <c r="AM225" i="17"/>
  <c r="AB282" i="17" s="1"/>
  <c r="AW162" i="9"/>
  <c r="CH140" i="18"/>
  <c r="CG139" i="18"/>
  <c r="AZ96" i="9"/>
  <c r="DD49" i="18"/>
  <c r="BX49" i="18"/>
  <c r="DE49" i="18" s="1"/>
  <c r="DF49" i="18" s="1"/>
  <c r="AG248" i="5"/>
  <c r="AN248" i="5" s="1"/>
  <c r="AC300" i="5" s="1"/>
  <c r="Z300" i="5"/>
  <c r="AP85" i="1"/>
  <c r="CS104" i="18"/>
  <c r="BM104" i="18"/>
  <c r="CT104" i="18" s="1"/>
  <c r="CU104" i="18" s="1"/>
  <c r="DD85" i="18"/>
  <c r="BX85" i="18"/>
  <c r="DE85" i="18" s="1"/>
  <c r="DF85" i="18" s="1"/>
  <c r="CI80" i="18"/>
  <c r="DP80" i="18" s="1"/>
  <c r="DQ80" i="18" s="1"/>
  <c r="DO80" i="18"/>
  <c r="BJ85" i="5"/>
  <c r="Z296" i="17"/>
  <c r="AN244" i="17"/>
  <c r="AC296" i="17" s="1"/>
  <c r="Z289" i="5"/>
  <c r="AG237" i="5"/>
  <c r="AN237" i="5" s="1"/>
  <c r="AC289" i="5" s="1"/>
  <c r="AU265" i="9"/>
  <c r="BB265" i="9" s="1"/>
  <c r="BI265" i="9" s="1"/>
  <c r="AS251" i="9"/>
  <c r="AZ251" i="9" s="1"/>
  <c r="BG251" i="9" s="1"/>
  <c r="BX158" i="18"/>
  <c r="DE158" i="18" s="1"/>
  <c r="DF158" i="18" s="1"/>
  <c r="DD158" i="18"/>
  <c r="BM122" i="18"/>
  <c r="CT122" i="18" s="1"/>
  <c r="CU122" i="18" s="1"/>
  <c r="CS122" i="18"/>
  <c r="Z239" i="17"/>
  <c r="AG239" i="17" s="1"/>
  <c r="BX66" i="18"/>
  <c r="DE66" i="18" s="1"/>
  <c r="DF66" i="18" s="1"/>
  <c r="DD66" i="18"/>
  <c r="CI72" i="18"/>
  <c r="DP72" i="18" s="1"/>
  <c r="DQ72" i="18" s="1"/>
  <c r="DO72" i="18"/>
  <c r="CI32" i="18"/>
  <c r="DP32" i="18" s="1"/>
  <c r="DQ32" i="18" s="1"/>
  <c r="DO32" i="18"/>
  <c r="CI37" i="18"/>
  <c r="DP37" i="18" s="1"/>
  <c r="DQ37" i="18" s="1"/>
  <c r="DO37" i="18"/>
  <c r="DO178" i="18"/>
  <c r="CI178" i="18"/>
  <c r="DP178" i="18" s="1"/>
  <c r="DQ178" i="18" s="1"/>
  <c r="Z304" i="5"/>
  <c r="AG253" i="5"/>
  <c r="AN253" i="5" s="1"/>
  <c r="AC304" i="5" s="1"/>
  <c r="AS246" i="9"/>
  <c r="Y298" i="1"/>
  <c r="AF246" i="1"/>
  <c r="AM246" i="1" s="1"/>
  <c r="AB298" i="1" s="1"/>
  <c r="BM21" i="18"/>
  <c r="CT21" i="18" s="1"/>
  <c r="CU21" i="18" s="1"/>
  <c r="CS21" i="18"/>
  <c r="AM262" i="17"/>
  <c r="AB311" i="17" s="1"/>
  <c r="Y311" i="17"/>
  <c r="BM162" i="18"/>
  <c r="CT162" i="18" s="1"/>
  <c r="CU162" i="18" s="1"/>
  <c r="CS162" i="18"/>
  <c r="BT68" i="9"/>
  <c r="Y260" i="17"/>
  <c r="AF260" i="17" s="1"/>
  <c r="AW98" i="9"/>
  <c r="CI182" i="18"/>
  <c r="DP182" i="18" s="1"/>
  <c r="DQ182" i="18" s="1"/>
  <c r="DO182" i="18"/>
  <c r="CC85" i="9"/>
  <c r="BM8" i="18"/>
  <c r="CT8" i="18" s="1"/>
  <c r="CU8" i="18" s="1"/>
  <c r="CS8" i="18"/>
  <c r="Z314" i="5"/>
  <c r="AG266" i="5"/>
  <c r="AN266" i="5" s="1"/>
  <c r="AC314" i="5" s="1"/>
  <c r="CI83" i="18"/>
  <c r="DP83" i="18" s="1"/>
  <c r="DQ83" i="18" s="1"/>
  <c r="DO83" i="18"/>
  <c r="AA235" i="17"/>
  <c r="AH235" i="17" s="1"/>
  <c r="Z258" i="17"/>
  <c r="AG258" i="17" s="1"/>
  <c r="AN258" i="17" s="1"/>
  <c r="AH248" i="5"/>
  <c r="AO248" i="5" s="1"/>
  <c r="AD300" i="5" s="1"/>
  <c r="AA300" i="5"/>
  <c r="AA249" i="1"/>
  <c r="CI57" i="18"/>
  <c r="DP57" i="18" s="1"/>
  <c r="DQ57" i="18" s="1"/>
  <c r="DO57" i="18"/>
  <c r="BX76" i="18"/>
  <c r="DE76" i="18" s="1"/>
  <c r="DF76" i="18" s="1"/>
  <c r="DD76" i="18"/>
  <c r="AA235" i="5"/>
  <c r="AF241" i="1"/>
  <c r="AM241" i="1" s="1"/>
  <c r="AB293" i="1" s="1"/>
  <c r="Y293" i="1"/>
  <c r="BX183" i="18"/>
  <c r="DE183" i="18" s="1"/>
  <c r="DF183" i="18" s="1"/>
  <c r="DD183" i="18"/>
  <c r="BM59" i="18"/>
  <c r="CT59" i="18" s="1"/>
  <c r="CU59" i="18" s="1"/>
  <c r="CS59" i="18"/>
  <c r="AX85" i="9"/>
  <c r="DO108" i="18"/>
  <c r="CI108" i="18"/>
  <c r="DP108" i="18" s="1"/>
  <c r="DQ108" i="18" s="1"/>
  <c r="Z243" i="1"/>
  <c r="CS181" i="18"/>
  <c r="BM181" i="18"/>
  <c r="CT181" i="18" s="1"/>
  <c r="CU181" i="18" s="1"/>
  <c r="AA240" i="5"/>
  <c r="Z290" i="17"/>
  <c r="AN238" i="17"/>
  <c r="AC290" i="17" s="1"/>
  <c r="AA286" i="1"/>
  <c r="AH232" i="1"/>
  <c r="AO232" i="1" s="1"/>
  <c r="AD286" i="1" s="1"/>
  <c r="Y284" i="17"/>
  <c r="AM227" i="17"/>
  <c r="AB284" i="17" s="1"/>
  <c r="BM19" i="18"/>
  <c r="CT19" i="18" s="1"/>
  <c r="CU19" i="18" s="1"/>
  <c r="CS19" i="18"/>
  <c r="CD86" i="9"/>
  <c r="CS133" i="18"/>
  <c r="BM133" i="18"/>
  <c r="CT133" i="18" s="1"/>
  <c r="CU133" i="18" s="1"/>
  <c r="AO238" i="17"/>
  <c r="AD290" i="17" s="1"/>
  <c r="AA290" i="17"/>
  <c r="Y263" i="5"/>
  <c r="BM86" i="18"/>
  <c r="CT86" i="18" s="1"/>
  <c r="CU86" i="18" s="1"/>
  <c r="CS86" i="18"/>
  <c r="Y247" i="1"/>
  <c r="BX174" i="18"/>
  <c r="DE174" i="18" s="1"/>
  <c r="DF174" i="18" s="1"/>
  <c r="DD174" i="18"/>
  <c r="Z252" i="17"/>
  <c r="AG252" i="17" s="1"/>
  <c r="BM72" i="18"/>
  <c r="CT72" i="18" s="1"/>
  <c r="CU72" i="18" s="1"/>
  <c r="CS72" i="18"/>
  <c r="AU241" i="9"/>
  <c r="BM188" i="18"/>
  <c r="CT188" i="18" s="1"/>
  <c r="CU188" i="18" s="1"/>
  <c r="CS188" i="18"/>
  <c r="CD73" i="9"/>
  <c r="BT71" i="9"/>
  <c r="Y314" i="1"/>
  <c r="AF266" i="1"/>
  <c r="AM266" i="1" s="1"/>
  <c r="AB314" i="1" s="1"/>
  <c r="BS70" i="9"/>
  <c r="BM158" i="18"/>
  <c r="CT158" i="18" s="1"/>
  <c r="CU158" i="18" s="1"/>
  <c r="CS158" i="18"/>
  <c r="AZ77" i="9"/>
  <c r="CI93" i="18"/>
  <c r="DO93" i="18"/>
  <c r="AU237" i="9"/>
  <c r="CI179" i="18"/>
  <c r="DP179" i="18" s="1"/>
  <c r="DQ179" i="18" s="1"/>
  <c r="DO179" i="18"/>
  <c r="BT83" i="9"/>
  <c r="CS52" i="18"/>
  <c r="BM52" i="18"/>
  <c r="CT52" i="18" s="1"/>
  <c r="CU52" i="18" s="1"/>
  <c r="AA253" i="17"/>
  <c r="AH253" i="17" s="1"/>
  <c r="AZ86" i="9"/>
  <c r="BX144" i="18"/>
  <c r="DE144" i="18" s="1"/>
  <c r="DF144" i="18" s="1"/>
  <c r="DD144" i="18"/>
  <c r="BJ64" i="1"/>
  <c r="CI45" i="18"/>
  <c r="DP45" i="18" s="1"/>
  <c r="DQ45" i="18" s="1"/>
  <c r="DO45" i="18"/>
  <c r="CI171" i="18"/>
  <c r="DP171" i="18" s="1"/>
  <c r="DQ171" i="18" s="1"/>
  <c r="DO171" i="18"/>
  <c r="Z292" i="17"/>
  <c r="AN240" i="17"/>
  <c r="AC292" i="17" s="1"/>
  <c r="CI92" i="18"/>
  <c r="CH91" i="18"/>
  <c r="Y284" i="5"/>
  <c r="AF227" i="5"/>
  <c r="AM227" i="5" s="1"/>
  <c r="AB284" i="5" s="1"/>
  <c r="CI134" i="18"/>
  <c r="DP134" i="18" s="1"/>
  <c r="DQ134" i="18" s="1"/>
  <c r="DO134" i="18"/>
  <c r="CS115" i="18"/>
  <c r="BM115" i="18"/>
  <c r="CT115" i="18" s="1"/>
  <c r="CU115" i="18" s="1"/>
  <c r="AF237" i="1"/>
  <c r="AM237" i="1" s="1"/>
  <c r="AB289" i="1" s="1"/>
  <c r="Y289" i="1"/>
  <c r="CS141" i="18"/>
  <c r="BM141" i="18"/>
  <c r="CT141" i="18" s="1"/>
  <c r="CU141" i="18" s="1"/>
  <c r="CS68" i="18"/>
  <c r="BM68" i="18"/>
  <c r="CT68" i="18" s="1"/>
  <c r="CU68" i="18" s="1"/>
  <c r="AN98" i="17"/>
  <c r="AA300" i="1"/>
  <c r="AH248" i="1"/>
  <c r="AO248" i="1" s="1"/>
  <c r="AD300" i="1" s="1"/>
  <c r="AF241" i="5"/>
  <c r="AM241" i="5" s="1"/>
  <c r="AB293" i="5" s="1"/>
  <c r="Y293" i="5"/>
  <c r="BX181" i="18"/>
  <c r="DE181" i="18" s="1"/>
  <c r="DF181" i="18" s="1"/>
  <c r="DD181" i="18"/>
  <c r="Y245" i="5"/>
  <c r="AU228" i="9"/>
  <c r="BB228" i="9" s="1"/>
  <c r="BI228" i="9" s="1"/>
  <c r="AP69" i="17"/>
  <c r="BX130" i="18"/>
  <c r="DE130" i="18" s="1"/>
  <c r="DF130" i="18" s="1"/>
  <c r="DD130" i="18"/>
  <c r="BM9" i="18"/>
  <c r="CT9" i="18" s="1"/>
  <c r="CU9" i="18" s="1"/>
  <c r="CS9" i="18"/>
  <c r="Z250" i="1"/>
  <c r="BX143" i="18"/>
  <c r="DE143" i="18" s="1"/>
  <c r="DF143" i="18" s="1"/>
  <c r="DD143" i="18"/>
  <c r="BT97" i="9"/>
  <c r="AA231" i="5"/>
  <c r="AH231" i="5" s="1"/>
  <c r="AO231" i="5" s="1"/>
  <c r="AA260" i="17"/>
  <c r="AH260" i="17" s="1"/>
  <c r="Y259" i="17"/>
  <c r="AF259" i="17" s="1"/>
  <c r="Z233" i="1"/>
  <c r="AG233" i="1" s="1"/>
  <c r="AN233" i="1" s="1"/>
  <c r="BM49" i="18"/>
  <c r="CT49" i="18" s="1"/>
  <c r="CU49" i="18" s="1"/>
  <c r="CS49" i="18"/>
  <c r="CS33" i="18"/>
  <c r="BM33" i="18"/>
  <c r="AA284" i="5"/>
  <c r="AH227" i="5"/>
  <c r="AO227" i="5" s="1"/>
  <c r="AD284" i="5" s="1"/>
  <c r="BM120" i="18"/>
  <c r="CT120" i="18" s="1"/>
  <c r="CU120" i="18" s="1"/>
  <c r="CS120" i="18"/>
  <c r="AZ67" i="9"/>
  <c r="CI164" i="18"/>
  <c r="DP164" i="18" s="1"/>
  <c r="DQ164" i="18" s="1"/>
  <c r="DO164" i="18"/>
  <c r="AA237" i="1"/>
  <c r="AD98" i="1"/>
  <c r="Y235" i="5"/>
  <c r="Y311" i="5"/>
  <c r="AF262" i="5"/>
  <c r="AM262" i="5" s="1"/>
  <c r="AB311" i="5" s="1"/>
  <c r="Y233" i="1"/>
  <c r="AF233" i="1" s="1"/>
  <c r="AM233" i="1" s="1"/>
  <c r="BM146" i="18"/>
  <c r="CT146" i="18" s="1"/>
  <c r="CU146" i="18" s="1"/>
  <c r="CS146" i="18"/>
  <c r="AM242" i="17"/>
  <c r="AB294" i="17" s="1"/>
  <c r="Y294" i="17"/>
  <c r="DO88" i="18"/>
  <c r="CI88" i="18"/>
  <c r="DP88" i="18" s="1"/>
  <c r="DQ88" i="18" s="1"/>
  <c r="Z283" i="5"/>
  <c r="AG226" i="5"/>
  <c r="AN226" i="5" s="1"/>
  <c r="AC283" i="5" s="1"/>
  <c r="BM178" i="18"/>
  <c r="CT178" i="18" s="1"/>
  <c r="CU178" i="18" s="1"/>
  <c r="CS178" i="18"/>
  <c r="AA310" i="1"/>
  <c r="AH261" i="1"/>
  <c r="AO261" i="1" s="1"/>
  <c r="AD310" i="1" s="1"/>
  <c r="AG264" i="1"/>
  <c r="AN264" i="1" s="1"/>
  <c r="AC313" i="1" s="1"/>
  <c r="Z313" i="1"/>
  <c r="AS261" i="9"/>
  <c r="AE53" i="5"/>
  <c r="AA229" i="5"/>
  <c r="AH229" i="5" s="1"/>
  <c r="AO229" i="5" s="1"/>
  <c r="Y305" i="17"/>
  <c r="AM254" i="17"/>
  <c r="AB305" i="17" s="1"/>
  <c r="Y242" i="5"/>
  <c r="BM65" i="18"/>
  <c r="CT65" i="18" s="1"/>
  <c r="CU65" i="18" s="1"/>
  <c r="CS65" i="18"/>
  <c r="AO224" i="17"/>
  <c r="AD281" i="17" s="1"/>
  <c r="AA281" i="17"/>
  <c r="BM13" i="18"/>
  <c r="CT13" i="18" s="1"/>
  <c r="CU13" i="18" s="1"/>
  <c r="CS13" i="18"/>
  <c r="BT54" i="9"/>
  <c r="Z238" i="5"/>
  <c r="BJ70" i="9"/>
  <c r="CS25" i="18"/>
  <c r="BM25" i="18"/>
  <c r="DD15" i="18"/>
  <c r="BX15" i="18"/>
  <c r="DE15" i="18" s="1"/>
  <c r="DF15" i="18" s="1"/>
  <c r="BT58" i="9"/>
  <c r="DD116" i="18"/>
  <c r="BX116" i="18"/>
  <c r="DE116" i="18" s="1"/>
  <c r="DF116" i="18" s="1"/>
  <c r="CI148" i="18"/>
  <c r="DP148" i="18" s="1"/>
  <c r="DQ148" i="18" s="1"/>
  <c r="DO148" i="18"/>
  <c r="BX179" i="18"/>
  <c r="DE179" i="18" s="1"/>
  <c r="DF179" i="18" s="1"/>
  <c r="DD179" i="18"/>
  <c r="Z237" i="1"/>
  <c r="DD26" i="18"/>
  <c r="BX26" i="18"/>
  <c r="DE26" i="18" s="1"/>
  <c r="DF26" i="18" s="1"/>
  <c r="Z256" i="1"/>
  <c r="BM126" i="18"/>
  <c r="CT126" i="18" s="1"/>
  <c r="CU126" i="18" s="1"/>
  <c r="CS126" i="18"/>
  <c r="CI137" i="18"/>
  <c r="DP137" i="18" s="1"/>
  <c r="DQ137" i="18" s="1"/>
  <c r="DO137" i="18"/>
  <c r="CS108" i="18"/>
  <c r="BM108" i="18"/>
  <c r="CT108" i="18" s="1"/>
  <c r="CU108" i="18" s="1"/>
  <c r="Y265" i="1"/>
  <c r="AF265" i="1" s="1"/>
  <c r="AM265" i="1" s="1"/>
  <c r="BX65" i="18"/>
  <c r="DE65" i="18" s="1"/>
  <c r="DF65" i="18" s="1"/>
  <c r="DD65" i="18"/>
  <c r="BM81" i="18"/>
  <c r="CT81" i="18" s="1"/>
  <c r="CU81" i="18" s="1"/>
  <c r="CS81" i="18"/>
  <c r="AC218" i="5"/>
  <c r="AD162" i="5"/>
  <c r="BM4" i="18"/>
  <c r="AA231" i="1"/>
  <c r="AH231" i="1" s="1"/>
  <c r="AO231" i="1" s="1"/>
  <c r="CD60" i="9"/>
  <c r="AU261" i="9"/>
  <c r="DO109" i="18"/>
  <c r="CI109" i="18"/>
  <c r="DP109" i="18" s="1"/>
  <c r="DQ109" i="18" s="1"/>
  <c r="CI169" i="18"/>
  <c r="DP169" i="18" s="1"/>
  <c r="DQ169" i="18" s="1"/>
  <c r="DO169" i="18"/>
  <c r="AZ87" i="9"/>
  <c r="CS111" i="18"/>
  <c r="BM111" i="18"/>
  <c r="CT111" i="18" s="1"/>
  <c r="CU111" i="18" s="1"/>
  <c r="DD185" i="18"/>
  <c r="BX185" i="18"/>
  <c r="DE185" i="18" s="1"/>
  <c r="DF185" i="18" s="1"/>
  <c r="Z261" i="17"/>
  <c r="AG261" i="17" s="1"/>
  <c r="BA70" i="18"/>
  <c r="DC70" i="18"/>
  <c r="DC54" i="18" s="1"/>
  <c r="CR70" i="18"/>
  <c r="CS173" i="18"/>
  <c r="BM173" i="18"/>
  <c r="CT173" i="18" s="1"/>
  <c r="CU173" i="18" s="1"/>
  <c r="BS85" i="9"/>
  <c r="CD68" i="9"/>
  <c r="BM159" i="18"/>
  <c r="CT159" i="18" s="1"/>
  <c r="CU159" i="18" s="1"/>
  <c r="CS159" i="18"/>
  <c r="AA312" i="5"/>
  <c r="AH263" i="5"/>
  <c r="AO263" i="5" s="1"/>
  <c r="AD312" i="5" s="1"/>
  <c r="Y226" i="5"/>
  <c r="BB69" i="18"/>
  <c r="DE69" i="18" s="1"/>
  <c r="DF69" i="18" s="1"/>
  <c r="DD69" i="18"/>
  <c r="DO154" i="18"/>
  <c r="CI154" i="18"/>
  <c r="DP154" i="18" s="1"/>
  <c r="DQ154" i="18" s="1"/>
  <c r="AA255" i="17"/>
  <c r="AH255" i="17" s="1"/>
  <c r="BM74" i="18"/>
  <c r="CT74" i="18" s="1"/>
  <c r="CU74" i="18" s="1"/>
  <c r="CS74" i="18"/>
  <c r="BX73" i="18"/>
  <c r="DE73" i="18" s="1"/>
  <c r="DF73" i="18" s="1"/>
  <c r="DD73" i="18"/>
  <c r="AO241" i="17"/>
  <c r="AD293" i="17" s="1"/>
  <c r="AA293" i="17"/>
  <c r="BJ75" i="1"/>
  <c r="BS82" i="9"/>
  <c r="BJ68" i="9"/>
  <c r="CD97" i="9"/>
  <c r="Y247" i="5"/>
  <c r="BW78" i="18"/>
  <c r="DC78" i="18"/>
  <c r="DC77" i="18" s="1"/>
  <c r="BV77" i="18"/>
  <c r="BT56" i="9"/>
  <c r="AA233" i="1"/>
  <c r="AH233" i="1" s="1"/>
  <c r="AO233" i="1" s="1"/>
  <c r="Y244" i="1"/>
  <c r="Y285" i="17"/>
  <c r="AM230" i="17"/>
  <c r="AB285" i="17" s="1"/>
  <c r="AT244" i="9"/>
  <c r="BX146" i="18"/>
  <c r="DE146" i="18" s="1"/>
  <c r="DF146" i="18" s="1"/>
  <c r="DD146" i="18"/>
  <c r="BM186" i="18"/>
  <c r="CT186" i="18" s="1"/>
  <c r="CU186" i="18" s="1"/>
  <c r="CS186" i="18"/>
  <c r="BM51" i="18"/>
  <c r="CT51" i="18" s="1"/>
  <c r="CU51" i="18" s="1"/>
  <c r="CS51" i="18"/>
  <c r="CI11" i="18"/>
  <c r="DP11" i="18" s="1"/>
  <c r="DQ11" i="18" s="1"/>
  <c r="DO11" i="18"/>
  <c r="CI167" i="18"/>
  <c r="DP167" i="18" s="1"/>
  <c r="DQ167" i="18" s="1"/>
  <c r="DO167" i="18"/>
  <c r="AA305" i="1"/>
  <c r="AH254" i="1"/>
  <c r="AO254" i="1" s="1"/>
  <c r="AD305" i="1" s="1"/>
  <c r="AR229" i="9"/>
  <c r="AZ83" i="9"/>
  <c r="AO262" i="17"/>
  <c r="AD311" i="17" s="1"/>
  <c r="AA311" i="17"/>
  <c r="BM143" i="18"/>
  <c r="CT143" i="18" s="1"/>
  <c r="CU143" i="18" s="1"/>
  <c r="CS143" i="18"/>
  <c r="CS41" i="18"/>
  <c r="BM41" i="18"/>
  <c r="CT41" i="18" s="1"/>
  <c r="CU41" i="18" s="1"/>
  <c r="Y225" i="5"/>
  <c r="BM114" i="18"/>
  <c r="CT114" i="18" s="1"/>
  <c r="CU114" i="18" s="1"/>
  <c r="CS114" i="18"/>
  <c r="BJ55" i="9"/>
  <c r="Z314" i="17"/>
  <c r="AN266" i="17"/>
  <c r="AC314" i="17" s="1"/>
  <c r="BX110" i="18"/>
  <c r="DE110" i="18" s="1"/>
  <c r="DF110" i="18" s="1"/>
  <c r="DD110" i="18"/>
  <c r="Z235" i="1"/>
  <c r="BX155" i="18"/>
  <c r="DE155" i="18" s="1"/>
  <c r="DF155" i="18" s="1"/>
  <c r="DD155" i="18"/>
  <c r="Y308" i="5"/>
  <c r="AF259" i="5"/>
  <c r="AM259" i="5" s="1"/>
  <c r="AB308" i="5" s="1"/>
  <c r="BM45" i="18"/>
  <c r="CT45" i="18" s="1"/>
  <c r="CU45" i="18" s="1"/>
  <c r="CS45" i="18"/>
  <c r="BJ53" i="5"/>
  <c r="DO89" i="18"/>
  <c r="CI89" i="18"/>
  <c r="DP89" i="18" s="1"/>
  <c r="DQ89" i="18" s="1"/>
  <c r="AH224" i="1"/>
  <c r="AO224" i="1" s="1"/>
  <c r="AD281" i="1" s="1"/>
  <c r="AA281" i="1"/>
  <c r="BX170" i="18"/>
  <c r="DE170" i="18" s="1"/>
  <c r="DF170" i="18" s="1"/>
  <c r="DD170" i="18"/>
  <c r="BL97" i="18"/>
  <c r="CR97" i="18"/>
  <c r="CR91" i="18" s="1"/>
  <c r="AA283" i="17"/>
  <c r="AO226" i="17"/>
  <c r="AD283" i="17" s="1"/>
  <c r="CS93" i="18"/>
  <c r="BM93" i="18"/>
  <c r="CD63" i="9"/>
  <c r="Y293" i="17"/>
  <c r="AM241" i="17"/>
  <c r="AB293" i="17" s="1"/>
  <c r="CI5" i="18"/>
  <c r="DP5" i="18" s="1"/>
  <c r="DQ5" i="18" s="1"/>
  <c r="DO5" i="18"/>
  <c r="DO116" i="18"/>
  <c r="CI116" i="18"/>
  <c r="DP116" i="18" s="1"/>
  <c r="DQ116" i="18" s="1"/>
  <c r="AF248" i="5"/>
  <c r="AM248" i="5" s="1"/>
  <c r="AB300" i="5" s="1"/>
  <c r="Y300" i="5"/>
  <c r="CS149" i="18"/>
  <c r="BM149" i="18"/>
  <c r="CT149" i="18" s="1"/>
  <c r="CU149" i="18" s="1"/>
  <c r="BX30" i="18"/>
  <c r="DE30" i="18" s="1"/>
  <c r="DF30" i="18" s="1"/>
  <c r="DD30" i="18"/>
  <c r="Y295" i="17"/>
  <c r="AM243" i="17"/>
  <c r="AB295" i="17" s="1"/>
  <c r="AF253" i="1"/>
  <c r="AM253" i="1" s="1"/>
  <c r="AB304" i="1" s="1"/>
  <c r="Y304" i="1"/>
  <c r="Z253" i="17"/>
  <c r="AG253" i="17" s="1"/>
  <c r="BI69" i="9"/>
  <c r="BS75" i="9"/>
  <c r="BM182" i="18"/>
  <c r="CT182" i="18" s="1"/>
  <c r="CU182" i="18" s="1"/>
  <c r="CS182" i="18"/>
  <c r="AP69" i="5"/>
  <c r="CS14" i="18"/>
  <c r="BM14" i="18"/>
  <c r="CT14" i="18" s="1"/>
  <c r="CU14" i="18" s="1"/>
  <c r="AT263" i="9"/>
  <c r="CS125" i="18"/>
  <c r="BM125" i="18"/>
  <c r="CT125" i="18" s="1"/>
  <c r="CU125" i="18" s="1"/>
  <c r="AA225" i="1"/>
  <c r="AA290" i="1"/>
  <c r="AH238" i="1"/>
  <c r="AO238" i="1" s="1"/>
  <c r="AD290" i="1" s="1"/>
  <c r="AA252" i="5"/>
  <c r="BA44" i="18"/>
  <c r="CR44" i="18"/>
  <c r="CI61" i="18"/>
  <c r="DP61" i="18" s="1"/>
  <c r="DQ61" i="18" s="1"/>
  <c r="DO61" i="18"/>
  <c r="CI105" i="18"/>
  <c r="DP105" i="18" s="1"/>
  <c r="DQ105" i="18" s="1"/>
  <c r="DO105" i="18"/>
  <c r="BM37" i="18"/>
  <c r="CT37" i="18" s="1"/>
  <c r="CU37" i="18" s="1"/>
  <c r="CS37" i="18"/>
  <c r="Z232" i="5"/>
  <c r="AA239" i="17"/>
  <c r="AH239" i="17" s="1"/>
  <c r="CI36" i="18"/>
  <c r="DP36" i="18" s="1"/>
  <c r="DQ36" i="18" s="1"/>
  <c r="DO36" i="18"/>
  <c r="CI123" i="18"/>
  <c r="DP123" i="18" s="1"/>
  <c r="DQ123" i="18" s="1"/>
  <c r="DO123" i="18"/>
  <c r="AS285" i="9"/>
  <c r="AX98" i="1"/>
  <c r="BX119" i="18"/>
  <c r="DE119" i="18" s="1"/>
  <c r="DF119" i="18" s="1"/>
  <c r="DD119" i="18"/>
  <c r="BX166" i="18"/>
  <c r="DE166" i="18" s="1"/>
  <c r="DF166" i="18" s="1"/>
  <c r="DD166" i="18"/>
  <c r="AA247" i="1"/>
  <c r="BX160" i="18"/>
  <c r="DE160" i="18" s="1"/>
  <c r="DF160" i="18" s="1"/>
  <c r="DD160" i="18"/>
  <c r="DD13" i="18"/>
  <c r="BX13" i="18"/>
  <c r="DE13" i="18" s="1"/>
  <c r="DF13" i="18" s="1"/>
  <c r="AG263" i="1"/>
  <c r="AN263" i="1" s="1"/>
  <c r="AC312" i="1" s="1"/>
  <c r="Z312" i="1"/>
  <c r="Y236" i="1"/>
  <c r="AF236" i="1" s="1"/>
  <c r="AM236" i="1" s="1"/>
  <c r="Y232" i="1"/>
  <c r="Y286" i="5"/>
  <c r="AF232" i="5"/>
  <c r="AM232" i="5" s="1"/>
  <c r="AB286" i="5" s="1"/>
  <c r="Y247" i="17"/>
  <c r="AF247" i="17" s="1"/>
  <c r="BT95" i="9"/>
  <c r="CI64" i="18"/>
  <c r="DP64" i="18" s="1"/>
  <c r="DQ64" i="18" s="1"/>
  <c r="DO64" i="18"/>
  <c r="AU249" i="9"/>
  <c r="AA301" i="5"/>
  <c r="AH249" i="5"/>
  <c r="AO249" i="5" s="1"/>
  <c r="AD301" i="5" s="1"/>
  <c r="Z247" i="17"/>
  <c r="AG247" i="17" s="1"/>
  <c r="AP75" i="17"/>
  <c r="BT78" i="9"/>
  <c r="CI79" i="18"/>
  <c r="DP79" i="18" s="1"/>
  <c r="DQ79" i="18" s="1"/>
  <c r="DO79" i="18"/>
  <c r="AS259" i="9"/>
  <c r="DD57" i="18"/>
  <c r="BX57" i="18"/>
  <c r="DE57" i="18" s="1"/>
  <c r="DF57" i="18" s="1"/>
  <c r="BX64" i="18"/>
  <c r="DE64" i="18" s="1"/>
  <c r="DF64" i="18" s="1"/>
  <c r="DD64" i="18"/>
  <c r="DD47" i="18"/>
  <c r="BX47" i="18"/>
  <c r="DE47" i="18" s="1"/>
  <c r="DF47" i="18" s="1"/>
  <c r="AT232" i="9"/>
  <c r="AZ78" i="9"/>
  <c r="BQ98" i="9"/>
  <c r="BM27" i="18"/>
  <c r="CT27" i="18" s="1"/>
  <c r="CU27" i="18" s="1"/>
  <c r="CS27" i="18"/>
  <c r="AZ77" i="18"/>
  <c r="BA78" i="18"/>
  <c r="CR78" i="18"/>
  <c r="CR77" i="18" s="1"/>
  <c r="DN78" i="18"/>
  <c r="DN77" i="18" s="1"/>
  <c r="BW103" i="18"/>
  <c r="DC103" i="18"/>
  <c r="DC91" i="18" s="1"/>
  <c r="BM75" i="18"/>
  <c r="CT75" i="18" s="1"/>
  <c r="CU75" i="18" s="1"/>
  <c r="CS75" i="18"/>
  <c r="CS64" i="18"/>
  <c r="BM64" i="18"/>
  <c r="CT64" i="18" s="1"/>
  <c r="CU64" i="18" s="1"/>
  <c r="CI23" i="18"/>
  <c r="DP23" i="18" s="1"/>
  <c r="DQ23" i="18" s="1"/>
  <c r="DO23" i="18"/>
  <c r="Z245" i="1"/>
  <c r="AA308" i="5"/>
  <c r="AH259" i="5"/>
  <c r="AO259" i="5" s="1"/>
  <c r="AD308" i="5" s="1"/>
  <c r="BM180" i="18"/>
  <c r="CT180" i="18" s="1"/>
  <c r="CU180" i="18" s="1"/>
  <c r="CS180" i="18"/>
  <c r="AT262" i="9"/>
  <c r="BM167" i="18"/>
  <c r="CT167" i="18" s="1"/>
  <c r="CU167" i="18" s="1"/>
  <c r="CS167" i="18"/>
  <c r="AY75" i="9"/>
  <c r="AA244" i="17"/>
  <c r="AH244" i="17" s="1"/>
  <c r="AF254" i="5"/>
  <c r="AM254" i="5" s="1"/>
  <c r="AB305" i="5" s="1"/>
  <c r="Y305" i="5"/>
  <c r="BM166" i="18"/>
  <c r="CT166" i="18" s="1"/>
  <c r="CU166" i="18" s="1"/>
  <c r="CS166" i="18"/>
  <c r="BM6" i="18"/>
  <c r="CT6" i="18" s="1"/>
  <c r="CU6" i="18" s="1"/>
  <c r="CS6" i="18"/>
  <c r="BB7" i="18"/>
  <c r="DD7" i="18"/>
  <c r="DO7" i="18"/>
  <c r="Y302" i="5"/>
  <c r="AF250" i="5"/>
  <c r="AM250" i="5" s="1"/>
  <c r="AB302" i="5" s="1"/>
  <c r="Z282" i="17"/>
  <c r="AN225" i="17"/>
  <c r="AC282" i="17" s="1"/>
  <c r="DO38" i="18"/>
  <c r="CI38" i="18"/>
  <c r="DP38" i="18" s="1"/>
  <c r="DQ38" i="18" s="1"/>
  <c r="DO63" i="18"/>
  <c r="CI63" i="18"/>
  <c r="DP63" i="18" s="1"/>
  <c r="DQ63" i="18" s="1"/>
  <c r="CR4" i="18"/>
  <c r="Z230" i="1"/>
  <c r="CI127" i="18"/>
  <c r="DP127" i="18" s="1"/>
  <c r="DQ127" i="18" s="1"/>
  <c r="DO127" i="18"/>
  <c r="BM85" i="18"/>
  <c r="CT85" i="18" s="1"/>
  <c r="CU85" i="18" s="1"/>
  <c r="CS85" i="18"/>
  <c r="AO227" i="17"/>
  <c r="AD284" i="17" s="1"/>
  <c r="AA284" i="17"/>
  <c r="BX102" i="18"/>
  <c r="DE102" i="18" s="1"/>
  <c r="DF102" i="18" s="1"/>
  <c r="DD102" i="18"/>
  <c r="Y248" i="17"/>
  <c r="AF248" i="17" s="1"/>
  <c r="CI49" i="18"/>
  <c r="DP49" i="18" s="1"/>
  <c r="DQ49" i="18" s="1"/>
  <c r="DO49" i="18"/>
  <c r="AG262" i="5"/>
  <c r="AN262" i="5" s="1"/>
  <c r="AC311" i="5" s="1"/>
  <c r="Z311" i="5"/>
  <c r="BB16" i="18"/>
  <c r="CT16" i="18" s="1"/>
  <c r="CU16" i="18" s="1"/>
  <c r="CS16" i="18"/>
  <c r="AT235" i="9"/>
  <c r="DO102" i="18"/>
  <c r="CI102" i="18"/>
  <c r="DP102" i="18" s="1"/>
  <c r="DQ102" i="18" s="1"/>
  <c r="Y285" i="1"/>
  <c r="AF230" i="1"/>
  <c r="AM230" i="1" s="1"/>
  <c r="AB285" i="1" s="1"/>
  <c r="CI158" i="18"/>
  <c r="DP158" i="18" s="1"/>
  <c r="DQ158" i="18" s="1"/>
  <c r="DO158" i="18"/>
  <c r="Y229" i="17"/>
  <c r="AF229" i="17" s="1"/>
  <c r="AM229" i="17" s="1"/>
  <c r="AF224" i="5"/>
  <c r="AM224" i="5" s="1"/>
  <c r="AB281" i="5" s="1"/>
  <c r="Y281" i="5"/>
  <c r="CI177" i="18"/>
  <c r="DP177" i="18" s="1"/>
  <c r="DQ177" i="18" s="1"/>
  <c r="DO177" i="18"/>
  <c r="Y256" i="1"/>
  <c r="Z305" i="17"/>
  <c r="AN254" i="17"/>
  <c r="AC305" i="17" s="1"/>
  <c r="BH53" i="9"/>
  <c r="AT258" i="9"/>
  <c r="BA258" i="9" s="1"/>
  <c r="BH258" i="9" s="1"/>
  <c r="BX182" i="18"/>
  <c r="DE182" i="18" s="1"/>
  <c r="DF182" i="18" s="1"/>
  <c r="DD182" i="18"/>
  <c r="CI185" i="18"/>
  <c r="DP185" i="18" s="1"/>
  <c r="DQ185" i="18" s="1"/>
  <c r="DO185" i="18"/>
  <c r="Y307" i="5"/>
  <c r="AF256" i="5"/>
  <c r="AM256" i="5" s="1"/>
  <c r="AB307" i="5" s="1"/>
  <c r="AN263" i="17"/>
  <c r="AC312" i="17" s="1"/>
  <c r="Z312" i="17"/>
  <c r="BM118" i="18"/>
  <c r="CT118" i="18" s="1"/>
  <c r="CU118" i="18" s="1"/>
  <c r="CS118" i="18"/>
  <c r="CI15" i="18"/>
  <c r="DP15" i="18" s="1"/>
  <c r="DQ15" i="18" s="1"/>
  <c r="DO15" i="18"/>
  <c r="CI82" i="18"/>
  <c r="DP82" i="18" s="1"/>
  <c r="DQ82" i="18" s="1"/>
  <c r="DO82" i="18"/>
  <c r="AM226" i="17"/>
  <c r="AB283" i="17" s="1"/>
  <c r="Y283" i="17"/>
  <c r="AH250" i="5"/>
  <c r="AO250" i="5" s="1"/>
  <c r="AD302" i="5" s="1"/>
  <c r="AA302" i="5"/>
  <c r="BJ56" i="9"/>
  <c r="Y263" i="17"/>
  <c r="AF263" i="17" s="1"/>
  <c r="BI64" i="9"/>
  <c r="DN44" i="18"/>
  <c r="CS123" i="18"/>
  <c r="BM123" i="18"/>
  <c r="CT123" i="18" s="1"/>
  <c r="CU123" i="18" s="1"/>
  <c r="Z243" i="17"/>
  <c r="AG243" i="17" s="1"/>
  <c r="AY53" i="5"/>
  <c r="Y263" i="1"/>
  <c r="BX154" i="18"/>
  <c r="DE154" i="18" s="1"/>
  <c r="DF154" i="18" s="1"/>
  <c r="DD154" i="18"/>
  <c r="Y285" i="5"/>
  <c r="AF230" i="5"/>
  <c r="AM230" i="5" s="1"/>
  <c r="AB285" i="5" s="1"/>
  <c r="Z249" i="1"/>
  <c r="AS260" i="9"/>
  <c r="BM135" i="18"/>
  <c r="CT135" i="18" s="1"/>
  <c r="CU135" i="18" s="1"/>
  <c r="CS135" i="18"/>
  <c r="CS116" i="18"/>
  <c r="BM116" i="18"/>
  <c r="CT116" i="18" s="1"/>
  <c r="CU116" i="18" s="1"/>
  <c r="AO267" i="17"/>
  <c r="AD315" i="17" s="1"/>
  <c r="AA315" i="17"/>
  <c r="BJ85" i="1"/>
  <c r="AA295" i="17"/>
  <c r="AO243" i="17"/>
  <c r="AD295" i="17" s="1"/>
  <c r="DD53" i="18"/>
  <c r="BX53" i="18"/>
  <c r="DE53" i="18" s="1"/>
  <c r="DF53" i="18" s="1"/>
  <c r="BM110" i="18"/>
  <c r="CT110" i="18" s="1"/>
  <c r="CU110" i="18" s="1"/>
  <c r="CS110" i="18"/>
  <c r="Z315" i="17"/>
  <c r="AN267" i="17"/>
  <c r="AC315" i="17" s="1"/>
  <c r="Z236" i="1"/>
  <c r="AG236" i="1" s="1"/>
  <c r="AN236" i="1" s="1"/>
  <c r="CS94" i="18"/>
  <c r="BM94" i="18"/>
  <c r="CT94" i="18" s="1"/>
  <c r="CU94" i="18" s="1"/>
  <c r="AU248" i="9"/>
  <c r="BM142" i="18"/>
  <c r="CT142" i="18" s="1"/>
  <c r="CU142" i="18" s="1"/>
  <c r="CS142" i="18"/>
  <c r="CI60" i="18"/>
  <c r="DP60" i="18" s="1"/>
  <c r="DQ60" i="18" s="1"/>
  <c r="DO60" i="18"/>
  <c r="AS249" i="9"/>
  <c r="BX163" i="18"/>
  <c r="DE163" i="18" s="1"/>
  <c r="DF163" i="18" s="1"/>
  <c r="DD163" i="18"/>
  <c r="BX38" i="18"/>
  <c r="DE38" i="18" s="1"/>
  <c r="DF38" i="18" s="1"/>
  <c r="DD38" i="18"/>
  <c r="CS53" i="18"/>
  <c r="BM53" i="18"/>
  <c r="CT53" i="18" s="1"/>
  <c r="CU53" i="18" s="1"/>
  <c r="CS165" i="18"/>
  <c r="BM165" i="18"/>
  <c r="CT165" i="18" s="1"/>
  <c r="CU165" i="18" s="1"/>
  <c r="CI153" i="18"/>
  <c r="DP153" i="18" s="1"/>
  <c r="DQ153" i="18" s="1"/>
  <c r="DO153" i="18"/>
  <c r="BX89" i="18"/>
  <c r="DE89" i="18" s="1"/>
  <c r="DF89" i="18" s="1"/>
  <c r="DD89" i="18"/>
  <c r="CC70" i="9"/>
  <c r="CI159" i="18"/>
  <c r="DP159" i="18" s="1"/>
  <c r="DQ159" i="18" s="1"/>
  <c r="DO159" i="18"/>
  <c r="DO101" i="18"/>
  <c r="CI101" i="18"/>
  <c r="DP101" i="18" s="1"/>
  <c r="DQ101" i="18" s="1"/>
  <c r="Y223" i="1"/>
  <c r="DC44" i="18"/>
  <c r="DD124" i="18"/>
  <c r="BX124" i="18"/>
  <c r="DE124" i="18" s="1"/>
  <c r="DF124" i="18" s="1"/>
  <c r="Y234" i="5"/>
  <c r="CD72" i="9"/>
  <c r="AZ70" i="9"/>
  <c r="DN70" i="18"/>
  <c r="Z300" i="17"/>
  <c r="AN248" i="17"/>
  <c r="AC300" i="17" s="1"/>
  <c r="AS229" i="9"/>
  <c r="AZ229" i="9" s="1"/>
  <c r="BG229" i="9" s="1"/>
  <c r="AH261" i="5"/>
  <c r="AO261" i="5" s="1"/>
  <c r="AD310" i="5" s="1"/>
  <c r="AA310" i="5"/>
  <c r="DO22" i="18"/>
  <c r="CI22" i="18"/>
  <c r="DP22" i="18" s="1"/>
  <c r="DQ22" i="18" s="1"/>
  <c r="AU259" i="9"/>
  <c r="AG267" i="1"/>
  <c r="AN267" i="1" s="1"/>
  <c r="AC315" i="1" s="1"/>
  <c r="Z315" i="1"/>
  <c r="DO146" i="18"/>
  <c r="CI146" i="18"/>
  <c r="DP146" i="18" s="1"/>
  <c r="DQ146" i="18" s="1"/>
  <c r="CI44" i="18"/>
  <c r="BX90" i="18"/>
  <c r="DE90" i="18" s="1"/>
  <c r="DF90" i="18" s="1"/>
  <c r="DD90" i="18"/>
  <c r="AS247" i="9"/>
  <c r="Z226" i="17"/>
  <c r="AG226" i="17" s="1"/>
  <c r="AA245" i="17"/>
  <c r="AH245" i="17" s="1"/>
  <c r="Y243" i="5"/>
  <c r="Y245" i="1"/>
  <c r="CI172" i="18"/>
  <c r="DP172" i="18" s="1"/>
  <c r="DQ172" i="18" s="1"/>
  <c r="DO172" i="18"/>
  <c r="Y255" i="5"/>
  <c r="BM134" i="18"/>
  <c r="CT134" i="18" s="1"/>
  <c r="CU134" i="18" s="1"/>
  <c r="CS134" i="18"/>
  <c r="BI83" i="9"/>
  <c r="Z312" i="5"/>
  <c r="AG263" i="5"/>
  <c r="AN263" i="5" s="1"/>
  <c r="AC312" i="5" s="1"/>
  <c r="AG241" i="5"/>
  <c r="AN241" i="5" s="1"/>
  <c r="AC293" i="5" s="1"/>
  <c r="Z293" i="5"/>
  <c r="CI166" i="18"/>
  <c r="DP166" i="18" s="1"/>
  <c r="DQ166" i="18" s="1"/>
  <c r="DO166" i="18"/>
  <c r="BB93" i="18"/>
  <c r="DE93" i="18" s="1"/>
  <c r="DF93" i="18" s="1"/>
  <c r="DD93" i="18"/>
  <c r="AN98" i="5"/>
  <c r="DO59" i="18"/>
  <c r="CI59" i="18"/>
  <c r="DP59" i="18" s="1"/>
  <c r="DQ59" i="18" s="1"/>
  <c r="CI118" i="18"/>
  <c r="DP118" i="18" s="1"/>
  <c r="DQ118" i="18" s="1"/>
  <c r="DO118" i="18"/>
  <c r="BX46" i="18"/>
  <c r="DE46" i="18" s="1"/>
  <c r="DF46" i="18" s="1"/>
  <c r="DD46" i="18"/>
  <c r="CI175" i="18"/>
  <c r="DP175" i="18" s="1"/>
  <c r="DQ175" i="18" s="1"/>
  <c r="DO175" i="18"/>
  <c r="BX16" i="18"/>
  <c r="DD16" i="18"/>
  <c r="AA227" i="1"/>
  <c r="BX127" i="18"/>
  <c r="DE127" i="18" s="1"/>
  <c r="DF127" i="18" s="1"/>
  <c r="DD127" i="18"/>
  <c r="AF224" i="1"/>
  <c r="AM224" i="1" s="1"/>
  <c r="AB281" i="1" s="1"/>
  <c r="Y281" i="1"/>
  <c r="BX24" i="18"/>
  <c r="DE24" i="18" s="1"/>
  <c r="DF24" i="18" s="1"/>
  <c r="DD24" i="18"/>
  <c r="BL140" i="18"/>
  <c r="BK139" i="18"/>
  <c r="DD97" i="18"/>
  <c r="BX97" i="18"/>
  <c r="DE97" i="18" s="1"/>
  <c r="DF97" i="18" s="1"/>
  <c r="AO246" i="17"/>
  <c r="AD298" i="17" s="1"/>
  <c r="AA298" i="17"/>
  <c r="AF260" i="1"/>
  <c r="AM260" i="1" s="1"/>
  <c r="AB309" i="1" s="1"/>
  <c r="Y309" i="1"/>
  <c r="DD31" i="18"/>
  <c r="BX31" i="18"/>
  <c r="DE31" i="18" s="1"/>
  <c r="DF31" i="18" s="1"/>
  <c r="BB43" i="18"/>
  <c r="DP43" i="18" s="1"/>
  <c r="DQ43" i="18" s="1"/>
  <c r="DO43" i="18"/>
  <c r="AS258" i="9"/>
  <c r="AZ258" i="9" s="1"/>
  <c r="BG258" i="9" s="1"/>
  <c r="DD34" i="18"/>
  <c r="BX34" i="18"/>
  <c r="DE34" i="18" s="1"/>
  <c r="DF34" i="18" s="1"/>
  <c r="CQ54" i="18"/>
  <c r="CQ189" i="18" s="1"/>
  <c r="CI110" i="18"/>
  <c r="DP110" i="18" s="1"/>
  <c r="DQ110" i="18" s="1"/>
  <c r="DO110" i="18"/>
  <c r="BB25" i="18"/>
  <c r="DE25" i="18" s="1"/>
  <c r="DF25" i="18" s="1"/>
  <c r="DD25" i="18"/>
  <c r="CB53" i="9"/>
  <c r="CI174" i="18"/>
  <c r="DP174" i="18" s="1"/>
  <c r="DQ174" i="18" s="1"/>
  <c r="DO174" i="18"/>
  <c r="CI145" i="18"/>
  <c r="DP145" i="18" s="1"/>
  <c r="DQ145" i="18" s="1"/>
  <c r="DO145" i="18"/>
  <c r="AA266" i="17"/>
  <c r="AH266" i="17" s="1"/>
  <c r="BT77" i="9"/>
  <c r="DD23" i="18"/>
  <c r="BX23" i="18"/>
  <c r="DE23" i="18" s="1"/>
  <c r="DF23" i="18" s="1"/>
  <c r="Z308" i="5"/>
  <c r="AG259" i="5"/>
  <c r="AN259" i="5" s="1"/>
  <c r="AC308" i="5" s="1"/>
  <c r="DD125" i="18"/>
  <c r="BX125" i="18"/>
  <c r="DE125" i="18" s="1"/>
  <c r="DF125" i="18" s="1"/>
  <c r="BX44" i="18"/>
  <c r="BM148" i="18"/>
  <c r="CT148" i="18" s="1"/>
  <c r="CU148" i="18" s="1"/>
  <c r="CS148" i="18"/>
  <c r="DO186" i="18"/>
  <c r="CI186" i="18"/>
  <c r="DP186" i="18" s="1"/>
  <c r="DQ186" i="18" s="1"/>
  <c r="AH238" i="5"/>
  <c r="AO238" i="5" s="1"/>
  <c r="AD290" i="5" s="1"/>
  <c r="AA290" i="5"/>
  <c r="AA254" i="17"/>
  <c r="AH254" i="17" s="1"/>
  <c r="BM127" i="18"/>
  <c r="CT127" i="18" s="1"/>
  <c r="CU127" i="18" s="1"/>
  <c r="CS127" i="18"/>
  <c r="CH55" i="18"/>
  <c r="CG54" i="18"/>
  <c r="DN55" i="18"/>
  <c r="Z249" i="17"/>
  <c r="AG249" i="17" s="1"/>
  <c r="AN235" i="17"/>
  <c r="AC288" i="17" s="1"/>
  <c r="Z288" i="17"/>
  <c r="BM66" i="18"/>
  <c r="CT66" i="18" s="1"/>
  <c r="CU66" i="18" s="1"/>
  <c r="CS66" i="18"/>
  <c r="CI70" i="18"/>
  <c r="AS267" i="9"/>
  <c r="BM34" i="18"/>
  <c r="CT34" i="18" s="1"/>
  <c r="CU34" i="18" s="1"/>
  <c r="CS34" i="18"/>
  <c r="AE53" i="17"/>
  <c r="BX118" i="18"/>
  <c r="DE118" i="18" s="1"/>
  <c r="DF118" i="18" s="1"/>
  <c r="DD118" i="18"/>
  <c r="Y250" i="17"/>
  <c r="AF250" i="17" s="1"/>
  <c r="AG225" i="5"/>
  <c r="AN225" i="5" s="1"/>
  <c r="AC282" i="5" s="1"/>
  <c r="Z282" i="5"/>
  <c r="AT256" i="9"/>
  <c r="AS233" i="9"/>
  <c r="CI52" i="18"/>
  <c r="DP52" i="18" s="1"/>
  <c r="DQ52" i="18" s="1"/>
  <c r="DO52" i="18"/>
  <c r="Z256" i="5"/>
  <c r="CI31" i="18"/>
  <c r="DP31" i="18" s="1"/>
  <c r="DQ31" i="18" s="1"/>
  <c r="DO31" i="18"/>
  <c r="AZ79" i="9"/>
  <c r="AP85" i="17"/>
  <c r="Y253" i="17"/>
  <c r="AF253" i="17" s="1"/>
  <c r="CI95" i="18"/>
  <c r="DP95" i="18" s="1"/>
  <c r="DQ95" i="18" s="1"/>
  <c r="DO95" i="18"/>
  <c r="AF75" i="5"/>
  <c r="AA314" i="1"/>
  <c r="AH266" i="1"/>
  <c r="AO266" i="1" s="1"/>
  <c r="AD314" i="1" s="1"/>
  <c r="BT90" i="9"/>
  <c r="Z248" i="1"/>
  <c r="Z246" i="1"/>
  <c r="AC162" i="17"/>
  <c r="AB218" i="17"/>
  <c r="BM164" i="18"/>
  <c r="CT164" i="18" s="1"/>
  <c r="CU164" i="18" s="1"/>
  <c r="CS164" i="18"/>
  <c r="BX40" i="18"/>
  <c r="DE40" i="18" s="1"/>
  <c r="DF40" i="18" s="1"/>
  <c r="DD40" i="18"/>
  <c r="Z234" i="17"/>
  <c r="AG234" i="17" s="1"/>
  <c r="AA246" i="1"/>
  <c r="BM99" i="18"/>
  <c r="CS99" i="18"/>
  <c r="BM174" i="18"/>
  <c r="CT174" i="18" s="1"/>
  <c r="CU174" i="18" s="1"/>
  <c r="CS174" i="18"/>
  <c r="BX184" i="18"/>
  <c r="DE184" i="18" s="1"/>
  <c r="DF184" i="18" s="1"/>
  <c r="DD184" i="18"/>
  <c r="BM7" i="18"/>
  <c r="CS7" i="18"/>
  <c r="AZ140" i="18"/>
  <c r="AY139" i="18"/>
  <c r="AY189" i="18" s="1"/>
  <c r="DB140" i="18"/>
  <c r="DB139" i="18" s="1"/>
  <c r="DB189" i="18" s="1"/>
  <c r="AH240" i="1"/>
  <c r="AO240" i="1" s="1"/>
  <c r="AD292" i="1" s="1"/>
  <c r="AA292" i="1"/>
  <c r="AA250" i="1"/>
  <c r="BJ95" i="9"/>
  <c r="CI97" i="18"/>
  <c r="DP97" i="18" s="1"/>
  <c r="DQ97" i="18" s="1"/>
  <c r="DO97" i="18"/>
  <c r="AS224" i="9"/>
  <c r="BK54" i="18"/>
  <c r="BK189" i="18" s="1"/>
  <c r="BL55" i="18"/>
  <c r="CR55" i="18"/>
  <c r="AZ75" i="5"/>
  <c r="Y313" i="5"/>
  <c r="AF264" i="5"/>
  <c r="AM264" i="5" s="1"/>
  <c r="AB313" i="5" s="1"/>
  <c r="AY53" i="9"/>
  <c r="BM121" i="18"/>
  <c r="CT121" i="18" s="1"/>
  <c r="CU121" i="18" s="1"/>
  <c r="CS121" i="18"/>
  <c r="DO30" i="18"/>
  <c r="CI30" i="18"/>
  <c r="DP30" i="18" s="1"/>
  <c r="DQ30" i="18" s="1"/>
  <c r="BX128" i="18"/>
  <c r="DE128" i="18" s="1"/>
  <c r="DF128" i="18" s="1"/>
  <c r="DD128" i="18"/>
  <c r="Z232" i="1"/>
  <c r="BJ75" i="5"/>
  <c r="BM170" i="18"/>
  <c r="CT170" i="18" s="1"/>
  <c r="CU170" i="18" s="1"/>
  <c r="CS170" i="18"/>
  <c r="AU236" i="9"/>
  <c r="BB236" i="9" s="1"/>
  <c r="BI236" i="9" s="1"/>
  <c r="Y315" i="1"/>
  <c r="AF267" i="1"/>
  <c r="AM267" i="1" s="1"/>
  <c r="AB315" i="1" s="1"/>
  <c r="Z260" i="17"/>
  <c r="AG260" i="17" s="1"/>
  <c r="Z256" i="17"/>
  <c r="AG256" i="17" s="1"/>
  <c r="CC83" i="9"/>
  <c r="AG246" i="5"/>
  <c r="AN246" i="5" s="1"/>
  <c r="AC298" i="5" s="1"/>
  <c r="Z298" i="5"/>
  <c r="DD18" i="18"/>
  <c r="BX18" i="18"/>
  <c r="DE18" i="18" s="1"/>
  <c r="DF18" i="18" s="1"/>
  <c r="CS79" i="18"/>
  <c r="BM79" i="18"/>
  <c r="BL77" i="18"/>
  <c r="AZ85" i="17"/>
  <c r="BT73" i="9"/>
  <c r="CI129" i="18"/>
  <c r="DP129" i="18" s="1"/>
  <c r="DQ129" i="18" s="1"/>
  <c r="DO129" i="18"/>
  <c r="CG189" i="18"/>
  <c r="AA257" i="17"/>
  <c r="AH257" i="17" s="1"/>
  <c r="AO257" i="17" s="1"/>
  <c r="BX92" i="18"/>
  <c r="BW91" i="18"/>
  <c r="AN98" i="1"/>
  <c r="AU251" i="9"/>
  <c r="BB251" i="9" s="1"/>
  <c r="BI251" i="9" s="1"/>
  <c r="Z262" i="17"/>
  <c r="AG262" i="17" s="1"/>
  <c r="AH225" i="5"/>
  <c r="AO225" i="5" s="1"/>
  <c r="AD282" i="5" s="1"/>
  <c r="AA282" i="5"/>
  <c r="BX114" i="18"/>
  <c r="DE114" i="18" s="1"/>
  <c r="DF114" i="18" s="1"/>
  <c r="DD114" i="18"/>
  <c r="CI161" i="18"/>
  <c r="DP161" i="18" s="1"/>
  <c r="DQ161" i="18" s="1"/>
  <c r="DO161" i="18"/>
  <c r="BM47" i="18"/>
  <c r="CT47" i="18" s="1"/>
  <c r="CU47" i="18" s="1"/>
  <c r="CS47" i="18"/>
  <c r="Z302" i="5"/>
  <c r="AG250" i="5"/>
  <c r="AN250" i="5" s="1"/>
  <c r="AC302" i="5" s="1"/>
  <c r="BB187" i="18"/>
  <c r="DP187" i="18" s="1"/>
  <c r="DQ187" i="18" s="1"/>
  <c r="DO187" i="18"/>
  <c r="BM150" i="18"/>
  <c r="CT150" i="18" s="1"/>
  <c r="CU150" i="18" s="1"/>
  <c r="CS150" i="18"/>
  <c r="BI75" i="9"/>
  <c r="Z243" i="5"/>
  <c r="AA265" i="17"/>
  <c r="AH265" i="17" s="1"/>
  <c r="AO265" i="17" s="1"/>
  <c r="BX27" i="18"/>
  <c r="DE27" i="18" s="1"/>
  <c r="DF27" i="18" s="1"/>
  <c r="DD27" i="18"/>
  <c r="CS109" i="18"/>
  <c r="BM109" i="18"/>
  <c r="CT109" i="18" s="1"/>
  <c r="CU109" i="18" s="1"/>
  <c r="AA242" i="5"/>
  <c r="AS262" i="9"/>
  <c r="BS64" i="9"/>
  <c r="BX11" i="18"/>
  <c r="DE11" i="18" s="1"/>
  <c r="DF11" i="18" s="1"/>
  <c r="DD11" i="18"/>
  <c r="CD62" i="9"/>
  <c r="BX176" i="18"/>
  <c r="DE176" i="18" s="1"/>
  <c r="DF176" i="18" s="1"/>
  <c r="DD176" i="18"/>
  <c r="AA260" i="1"/>
  <c r="AZ69" i="5"/>
  <c r="Z227" i="5"/>
  <c r="Y234" i="17"/>
  <c r="AF234" i="17" s="1"/>
  <c r="AH243" i="5"/>
  <c r="AO243" i="5" s="1"/>
  <c r="AD295" i="5" s="1"/>
  <c r="AA295" i="5"/>
  <c r="BK91" i="18"/>
  <c r="BJ61" i="9"/>
  <c r="DD68" i="18"/>
  <c r="BX68" i="18"/>
  <c r="DE68" i="18" s="1"/>
  <c r="DF68" i="18" s="1"/>
  <c r="BA152" i="18"/>
  <c r="AZ151" i="18"/>
  <c r="DN152" i="18"/>
  <c r="DN151" i="18" s="1"/>
  <c r="CR152" i="18"/>
  <c r="CR151" i="18" s="1"/>
  <c r="BT79" i="9"/>
  <c r="DD5" i="18"/>
  <c r="BX5" i="18"/>
  <c r="DE5" i="18" s="1"/>
  <c r="DF5" i="18" s="1"/>
  <c r="Z230" i="5"/>
  <c r="BJ82" i="17"/>
  <c r="AG247" i="1"/>
  <c r="AN247" i="1" s="1"/>
  <c r="AC299" i="1" s="1"/>
  <c r="Z299" i="1"/>
  <c r="AN224" i="17"/>
  <c r="AC281" i="17" s="1"/>
  <c r="Z281" i="17"/>
  <c r="AF259" i="1"/>
  <c r="AM259" i="1" s="1"/>
  <c r="AB308" i="1" s="1"/>
  <c r="Y308" i="1"/>
  <c r="Y305" i="1"/>
  <c r="AF254" i="1"/>
  <c r="AM254" i="1" s="1"/>
  <c r="AB305" i="1" s="1"/>
  <c r="CI142" i="18"/>
  <c r="DP142" i="18" s="1"/>
  <c r="DQ142" i="18" s="1"/>
  <c r="DO142" i="18"/>
  <c r="CD61" i="9"/>
  <c r="BX187" i="18"/>
  <c r="DD187" i="18"/>
  <c r="BB96" i="18"/>
  <c r="CT96" i="18" s="1"/>
  <c r="CU96" i="18" s="1"/>
  <c r="CS96" i="18"/>
  <c r="AZ57" i="9"/>
  <c r="AA230" i="1"/>
  <c r="BX22" i="18"/>
  <c r="DE22" i="18" s="1"/>
  <c r="DF22" i="18" s="1"/>
  <c r="DD22" i="18"/>
  <c r="Y309" i="5"/>
  <c r="AF260" i="5"/>
  <c r="AM260" i="5" s="1"/>
  <c r="AB309" i="5" s="1"/>
  <c r="Y237" i="5"/>
  <c r="DO53" i="18"/>
  <c r="CI53" i="18"/>
  <c r="DP53" i="18" s="1"/>
  <c r="DQ53" i="18" s="1"/>
  <c r="BJ66" i="9"/>
  <c r="AU266" i="9"/>
  <c r="Z313" i="5"/>
  <c r="AG264" i="5"/>
  <c r="AN264" i="5" s="1"/>
  <c r="AC313" i="5" s="1"/>
  <c r="BS69" i="9"/>
  <c r="AH263" i="1"/>
  <c r="AO263" i="1" s="1"/>
  <c r="AD312" i="1" s="1"/>
  <c r="AA312" i="1"/>
  <c r="BX20" i="18"/>
  <c r="DE20" i="18" s="1"/>
  <c r="DF20" i="18" s="1"/>
  <c r="DD20" i="18"/>
  <c r="DO71" i="18"/>
  <c r="CI71" i="18"/>
  <c r="DP71" i="18" s="1"/>
  <c r="DQ71" i="18" s="1"/>
  <c r="AU225" i="9"/>
  <c r="DD99" i="18"/>
  <c r="BX99" i="18"/>
  <c r="DD96" i="18"/>
  <c r="BX96" i="18"/>
  <c r="AN250" i="17"/>
  <c r="AC302" i="17" s="1"/>
  <c r="Z302" i="17"/>
  <c r="BB17" i="18"/>
  <c r="DE17" i="18" s="1"/>
  <c r="DF17" i="18" s="1"/>
  <c r="DD17" i="18"/>
  <c r="CD84" i="9"/>
  <c r="AZ73" i="9"/>
  <c r="AZ85" i="5"/>
  <c r="AM232" i="17"/>
  <c r="AB286" i="17" s="1"/>
  <c r="Y286" i="17"/>
  <c r="AA250" i="17"/>
  <c r="AH250" i="17" s="1"/>
  <c r="BM137" i="18"/>
  <c r="CT137" i="18" s="1"/>
  <c r="CU137" i="18" s="1"/>
  <c r="CS137" i="18"/>
  <c r="BX165" i="18"/>
  <c r="DE165" i="18" s="1"/>
  <c r="DF165" i="18" s="1"/>
  <c r="DD165" i="18"/>
  <c r="Y242" i="1"/>
  <c r="CI65" i="18"/>
  <c r="DP65" i="18" s="1"/>
  <c r="DQ65" i="18" s="1"/>
  <c r="DO65" i="18"/>
  <c r="AN264" i="17"/>
  <c r="AC313" i="17" s="1"/>
  <c r="Z313" i="17"/>
  <c r="AA289" i="5"/>
  <c r="AH237" i="5"/>
  <c r="AO237" i="5" s="1"/>
  <c r="AD289" i="5" s="1"/>
  <c r="BX141" i="18"/>
  <c r="DE141" i="18" s="1"/>
  <c r="DF141" i="18" s="1"/>
  <c r="DD141" i="18"/>
  <c r="BM132" i="18"/>
  <c r="CT132" i="18" s="1"/>
  <c r="CU132" i="18" s="1"/>
  <c r="CS132" i="18"/>
  <c r="DD109" i="18"/>
  <c r="BX109" i="18"/>
  <c r="DE109" i="18" s="1"/>
  <c r="DF109" i="18" s="1"/>
  <c r="Y252" i="1"/>
  <c r="BM26" i="18"/>
  <c r="CT26" i="18" s="1"/>
  <c r="CU26" i="18" s="1"/>
  <c r="CS26" i="18"/>
  <c r="CI24" i="18"/>
  <c r="DP24" i="18" s="1"/>
  <c r="DQ24" i="18" s="1"/>
  <c r="DO24" i="18"/>
  <c r="AY53" i="1"/>
  <c r="BJ69" i="1"/>
  <c r="DO122" i="18"/>
  <c r="CI122" i="18"/>
  <c r="DP122" i="18" s="1"/>
  <c r="DQ122" i="18" s="1"/>
  <c r="DO170" i="18"/>
  <c r="CI170" i="18"/>
  <c r="DP170" i="18" s="1"/>
  <c r="DQ170" i="18" s="1"/>
  <c r="Y251" i="5"/>
  <c r="AF251" i="5" s="1"/>
  <c r="AM251" i="5" s="1"/>
  <c r="AF227" i="1"/>
  <c r="AM227" i="1" s="1"/>
  <c r="AB284" i="1" s="1"/>
  <c r="Y284" i="1"/>
  <c r="CI111" i="18"/>
  <c r="DP111" i="18" s="1"/>
  <c r="DQ111" i="18" s="1"/>
  <c r="DO111" i="18"/>
  <c r="Y264" i="17"/>
  <c r="AF264" i="17" s="1"/>
  <c r="AA285" i="17"/>
  <c r="AO230" i="17"/>
  <c r="AD285" i="17" s="1"/>
  <c r="CS103" i="18"/>
  <c r="BM103" i="18"/>
  <c r="CT103" i="18" s="1"/>
  <c r="CU103" i="18" s="1"/>
  <c r="AG224" i="1"/>
  <c r="AN224" i="1" s="1"/>
  <c r="AC281" i="1" s="1"/>
  <c r="Z281" i="1"/>
  <c r="BX12" i="18"/>
  <c r="DE12" i="18" s="1"/>
  <c r="DF12" i="18" s="1"/>
  <c r="DD12" i="18"/>
  <c r="BT67" i="9"/>
  <c r="AS241" i="9"/>
  <c r="AH254" i="5"/>
  <c r="AO254" i="5" s="1"/>
  <c r="AD305" i="5" s="1"/>
  <c r="AA305" i="5"/>
  <c r="DO66" i="18"/>
  <c r="CI66" i="18"/>
  <c r="DP66" i="18" s="1"/>
  <c r="DQ66" i="18" s="1"/>
  <c r="AA312" i="17"/>
  <c r="AO263" i="17"/>
  <c r="AD312" i="17" s="1"/>
  <c r="BT87" i="9"/>
  <c r="AO53" i="17"/>
  <c r="BB56" i="18"/>
  <c r="DP56" i="18" s="1"/>
  <c r="DQ56" i="18" s="1"/>
  <c r="DO56" i="18"/>
  <c r="CI147" i="18"/>
  <c r="DP147" i="18" s="1"/>
  <c r="DQ147" i="18" s="1"/>
  <c r="DO147" i="18"/>
  <c r="BX159" i="18"/>
  <c r="DE159" i="18" s="1"/>
  <c r="DF159" i="18" s="1"/>
  <c r="DD159" i="18"/>
  <c r="BX60" i="18"/>
  <c r="DE60" i="18" s="1"/>
  <c r="DF60" i="18" s="1"/>
  <c r="DD60" i="18"/>
  <c r="BM92" i="18"/>
  <c r="BL91" i="18"/>
  <c r="CI135" i="18"/>
  <c r="DP135" i="18" s="1"/>
  <c r="DQ135" i="18" s="1"/>
  <c r="DO135" i="18"/>
  <c r="AU202" i="9"/>
  <c r="AT218" i="9"/>
  <c r="BB33" i="18"/>
  <c r="DE33" i="18" s="1"/>
  <c r="DF33" i="18" s="1"/>
  <c r="DD33" i="18"/>
  <c r="BM169" i="18"/>
  <c r="CT169" i="18" s="1"/>
  <c r="CU169" i="18" s="1"/>
  <c r="CS169" i="18"/>
  <c r="Z255" i="1"/>
  <c r="Z241" i="1"/>
  <c r="AZ61" i="9"/>
  <c r="Z290" i="1"/>
  <c r="AG238" i="1"/>
  <c r="AN238" i="1" s="1"/>
  <c r="AC290" i="1" s="1"/>
  <c r="Z234" i="1"/>
  <c r="AA258" i="17"/>
  <c r="AH258" i="17" s="1"/>
  <c r="AO258" i="17" s="1"/>
  <c r="AS237" i="9"/>
  <c r="BM185" i="18"/>
  <c r="CT185" i="18" s="1"/>
  <c r="CU185" i="18" s="1"/>
  <c r="CS185" i="18"/>
  <c r="CC75" i="9"/>
  <c r="DD39" i="18"/>
  <c r="BX39" i="18"/>
  <c r="DE39" i="18" s="1"/>
  <c r="DF39" i="18" s="1"/>
  <c r="AF225" i="1"/>
  <c r="AM225" i="1" s="1"/>
  <c r="AB282" i="1" s="1"/>
  <c r="Y282" i="1"/>
  <c r="AA253" i="1"/>
  <c r="BT63" i="9"/>
  <c r="AA283" i="5"/>
  <c r="AH226" i="5"/>
  <c r="AO226" i="5" s="1"/>
  <c r="AD283" i="5" s="1"/>
  <c r="BI53" i="1"/>
  <c r="BJ57" i="9"/>
  <c r="Z296" i="1"/>
  <c r="AG244" i="1"/>
  <c r="AN244" i="1" s="1"/>
  <c r="AC296" i="1" s="1"/>
  <c r="Z298" i="17"/>
  <c r="AN246" i="17"/>
  <c r="AC298" i="17" s="1"/>
  <c r="AA292" i="17"/>
  <c r="AO240" i="17"/>
  <c r="AD292" i="17" s="1"/>
  <c r="AT264" i="9"/>
  <c r="DD153" i="18"/>
  <c r="BX153" i="18"/>
  <c r="DE153" i="18" s="1"/>
  <c r="DF153" i="18" s="1"/>
  <c r="AU229" i="9"/>
  <c r="BB229" i="9" s="1"/>
  <c r="BI229" i="9" s="1"/>
  <c r="AF238" i="1"/>
  <c r="AM238" i="1" s="1"/>
  <c r="AB290" i="1" s="1"/>
  <c r="Y290" i="1"/>
  <c r="CS90" i="18"/>
  <c r="BM90" i="18"/>
  <c r="CT90" i="18" s="1"/>
  <c r="CU90" i="18" s="1"/>
  <c r="AA309" i="5"/>
  <c r="AH260" i="5"/>
  <c r="AO260" i="5" s="1"/>
  <c r="AD309" i="5" s="1"/>
  <c r="BX104" i="18"/>
  <c r="DE104" i="18" s="1"/>
  <c r="DF104" i="18" s="1"/>
  <c r="DD104" i="18"/>
  <c r="AS235" i="9"/>
  <c r="AG254" i="5"/>
  <c r="AN254" i="5" s="1"/>
  <c r="AC305" i="5" s="1"/>
  <c r="Z305" i="5"/>
  <c r="BM18" i="18"/>
  <c r="CT18" i="18" s="1"/>
  <c r="CU18" i="18" s="1"/>
  <c r="CS18" i="18"/>
  <c r="AG267" i="5"/>
  <c r="AN267" i="5" s="1"/>
  <c r="AC315" i="5" s="1"/>
  <c r="Z315" i="5"/>
  <c r="BX171" i="18"/>
  <c r="DE171" i="18" s="1"/>
  <c r="DF171" i="18" s="1"/>
  <c r="DD171" i="18"/>
  <c r="BX67" i="18"/>
  <c r="DE67" i="18" s="1"/>
  <c r="DF67" i="18" s="1"/>
  <c r="DD67" i="18"/>
  <c r="BB99" i="18"/>
  <c r="DP99" i="18" s="1"/>
  <c r="DQ99" i="18" s="1"/>
  <c r="DO99" i="18"/>
  <c r="Z284" i="17"/>
  <c r="AN227" i="17"/>
  <c r="AC284" i="17" s="1"/>
  <c r="Z259" i="1"/>
  <c r="AA244" i="1"/>
  <c r="DD111" i="18"/>
  <c r="BX111" i="18"/>
  <c r="DE111" i="18" s="1"/>
  <c r="DF111" i="18" s="1"/>
  <c r="Z253" i="1"/>
  <c r="BR53" i="9"/>
  <c r="BM156" i="18"/>
  <c r="CT156" i="18" s="1"/>
  <c r="CU156" i="18" s="1"/>
  <c r="CS156" i="18"/>
  <c r="BH98" i="5"/>
  <c r="AT225" i="9"/>
  <c r="DO138" i="18"/>
  <c r="CI138" i="18"/>
  <c r="DP138" i="18" s="1"/>
  <c r="DQ138" i="18" s="1"/>
  <c r="CI6" i="18"/>
  <c r="DP6" i="18" s="1"/>
  <c r="DQ6" i="18" s="1"/>
  <c r="DO6" i="18"/>
  <c r="BX149" i="18"/>
  <c r="DE149" i="18" s="1"/>
  <c r="DF149" i="18" s="1"/>
  <c r="DD149" i="18"/>
  <c r="BX56" i="18"/>
  <c r="DD56" i="18"/>
  <c r="DD117" i="18"/>
  <c r="BX117" i="18"/>
  <c r="DE117" i="18" s="1"/>
  <c r="DF117" i="18" s="1"/>
  <c r="Z245" i="17"/>
  <c r="AG245" i="17" s="1"/>
  <c r="BX173" i="18"/>
  <c r="DE173" i="18" s="1"/>
  <c r="DF173" i="18" s="1"/>
  <c r="DD173" i="18"/>
  <c r="AA253" i="5"/>
  <c r="BH98" i="1"/>
  <c r="AZ68" i="9"/>
  <c r="CS76" i="18"/>
  <c r="BM76" i="18"/>
  <c r="CT76" i="18" s="1"/>
  <c r="CU76" i="18" s="1"/>
  <c r="AS256" i="9"/>
  <c r="BJ62" i="9"/>
  <c r="AO248" i="17"/>
  <c r="AD300" i="17" s="1"/>
  <c r="AA300" i="17"/>
  <c r="AA239" i="5"/>
  <c r="BM113" i="18"/>
  <c r="CT113" i="18" s="1"/>
  <c r="CU113" i="18" s="1"/>
  <c r="CS113" i="18"/>
  <c r="Y240" i="1"/>
  <c r="BX87" i="18"/>
  <c r="DE87" i="18" s="1"/>
  <c r="DF87" i="18" s="1"/>
  <c r="DD87" i="18"/>
  <c r="Z240" i="5"/>
  <c r="AA259" i="17"/>
  <c r="AH259" i="17" s="1"/>
  <c r="Y292" i="5"/>
  <c r="AF240" i="5"/>
  <c r="AM240" i="5" s="1"/>
  <c r="AB292" i="5" s="1"/>
  <c r="CI131" i="18"/>
  <c r="DP131" i="18" s="1"/>
  <c r="DQ131" i="18" s="1"/>
  <c r="DO131" i="18"/>
  <c r="CI124" i="18"/>
  <c r="DP124" i="18" s="1"/>
  <c r="DQ124" i="18" s="1"/>
  <c r="DO124" i="18"/>
  <c r="Y266" i="17"/>
  <c r="AF266" i="17" s="1"/>
  <c r="BX175" i="18"/>
  <c r="DE175" i="18" s="1"/>
  <c r="DF175" i="18" s="1"/>
  <c r="DD175" i="18"/>
  <c r="BX167" i="18"/>
  <c r="DE167" i="18" s="1"/>
  <c r="DF167" i="18" s="1"/>
  <c r="DD167" i="18"/>
  <c r="Y240" i="17"/>
  <c r="AF240" i="17" s="1"/>
  <c r="DO117" i="18"/>
  <c r="CI117" i="18"/>
  <c r="DP117" i="18" s="1"/>
  <c r="DQ117" i="18" s="1"/>
  <c r="CI21" i="18"/>
  <c r="DP21" i="18" s="1"/>
  <c r="DQ21" i="18" s="1"/>
  <c r="DO21" i="18"/>
  <c r="CS57" i="18"/>
  <c r="BM57" i="18"/>
  <c r="CT57" i="18" s="1"/>
  <c r="CU57" i="18" s="1"/>
  <c r="Z237" i="17"/>
  <c r="AG237" i="17" s="1"/>
  <c r="BM42" i="18"/>
  <c r="CT42" i="18" s="1"/>
  <c r="CU42" i="18" s="1"/>
  <c r="CS42" i="18"/>
  <c r="DC152" i="18"/>
  <c r="DC151" i="18" s="1"/>
  <c r="CI73" i="18"/>
  <c r="DP73" i="18" s="1"/>
  <c r="DQ73" i="18" s="1"/>
  <c r="DO73" i="18"/>
  <c r="AO225" i="17"/>
  <c r="AD282" i="17" s="1"/>
  <c r="AA282" i="17"/>
  <c r="BM29" i="18"/>
  <c r="CT29" i="18" s="1"/>
  <c r="CU29" i="18" s="1"/>
  <c r="CS29" i="18"/>
  <c r="BX75" i="18"/>
  <c r="DE75" i="18" s="1"/>
  <c r="DF75" i="18" s="1"/>
  <c r="DD75" i="18"/>
  <c r="BX131" i="18"/>
  <c r="DE131" i="18" s="1"/>
  <c r="DF131" i="18" s="1"/>
  <c r="DD131" i="18"/>
  <c r="BV189" i="18"/>
  <c r="AA299" i="5"/>
  <c r="AH247" i="5"/>
  <c r="AO247" i="5" s="1"/>
  <c r="AD299" i="5" s="1"/>
  <c r="CI96" i="18"/>
  <c r="DO96" i="18"/>
  <c r="Z223" i="17"/>
  <c r="AU257" i="9"/>
  <c r="AH235" i="1"/>
  <c r="AO235" i="1" s="1"/>
  <c r="AD288" i="1" s="1"/>
  <c r="AA288" i="1"/>
  <c r="BJ74" i="9"/>
  <c r="AA234" i="17"/>
  <c r="AH234" i="17" s="1"/>
  <c r="BL10" i="18"/>
  <c r="BL3" i="18" s="1"/>
  <c r="CR10" i="18"/>
  <c r="BH98" i="17"/>
  <c r="AH267" i="5"/>
  <c r="AO267" i="5" s="1"/>
  <c r="AD315" i="5" s="1"/>
  <c r="AA315" i="5"/>
  <c r="CS107" i="18"/>
  <c r="BM107" i="18"/>
  <c r="CT107" i="18" s="1"/>
  <c r="CU107" i="18" s="1"/>
  <c r="CI163" i="18"/>
  <c r="DP163" i="18" s="1"/>
  <c r="DQ163" i="18" s="1"/>
  <c r="DO163" i="18"/>
  <c r="CI47" i="18"/>
  <c r="DP47" i="18" s="1"/>
  <c r="DQ47" i="18" s="1"/>
  <c r="DO47" i="18"/>
  <c r="Z284" i="1"/>
  <c r="AG227" i="1"/>
  <c r="AN227" i="1" s="1"/>
  <c r="AC284" i="1" s="1"/>
  <c r="BM177" i="18"/>
  <c r="CT177" i="18" s="1"/>
  <c r="CU177" i="18" s="1"/>
  <c r="CS177" i="18"/>
  <c r="AY69" i="9"/>
  <c r="AA286" i="17"/>
  <c r="AO232" i="17"/>
  <c r="AD286" i="17" s="1"/>
  <c r="Z305" i="1"/>
  <c r="AG254" i="1"/>
  <c r="AN254" i="1" s="1"/>
  <c r="AC305" i="1" s="1"/>
  <c r="CI67" i="18"/>
  <c r="DP67" i="18" s="1"/>
  <c r="DQ67" i="18" s="1"/>
  <c r="DO67" i="18"/>
  <c r="Z299" i="5"/>
  <c r="AG247" i="5"/>
  <c r="AN247" i="5" s="1"/>
  <c r="AC299" i="5" s="1"/>
  <c r="AH262" i="5"/>
  <c r="AO262" i="5" s="1"/>
  <c r="AD311" i="5" s="1"/>
  <c r="AA311" i="5"/>
  <c r="AO53" i="5"/>
  <c r="AZ54" i="18"/>
  <c r="BA55" i="18"/>
  <c r="BM130" i="18"/>
  <c r="CT130" i="18" s="1"/>
  <c r="CU130" i="18" s="1"/>
  <c r="CS130" i="18"/>
  <c r="BM98" i="18"/>
  <c r="CT98" i="18" s="1"/>
  <c r="CU98" i="18" s="1"/>
  <c r="CS98" i="18"/>
  <c r="AA296" i="5"/>
  <c r="AH244" i="5"/>
  <c r="AO244" i="5" s="1"/>
  <c r="AD296" i="5" s="1"/>
  <c r="CI120" i="18"/>
  <c r="DP120" i="18" s="1"/>
  <c r="DQ120" i="18" s="1"/>
  <c r="DO120" i="18"/>
  <c r="BM172" i="18"/>
  <c r="CT172" i="18" s="1"/>
  <c r="CU172" i="18" s="1"/>
  <c r="CS172" i="18"/>
  <c r="Y252" i="5"/>
  <c r="CD88" i="9"/>
  <c r="Y234" i="1"/>
  <c r="AX98" i="5"/>
  <c r="DD83" i="18"/>
  <c r="BX83" i="18"/>
  <c r="DE83" i="18" s="1"/>
  <c r="DF83" i="18" s="1"/>
  <c r="DO130" i="18"/>
  <c r="CI130" i="18"/>
  <c r="DP130" i="18" s="1"/>
  <c r="DQ130" i="18" s="1"/>
  <c r="CI150" i="18"/>
  <c r="DP150" i="18" s="1"/>
  <c r="DQ150" i="18" s="1"/>
  <c r="DO150" i="18"/>
  <c r="AF262" i="1"/>
  <c r="AM262" i="1" s="1"/>
  <c r="AB311" i="1" s="1"/>
  <c r="Y311" i="1"/>
  <c r="Z308" i="17"/>
  <c r="AN259" i="17"/>
  <c r="AC308" i="17" s="1"/>
  <c r="CI76" i="18"/>
  <c r="DP76" i="18" s="1"/>
  <c r="DQ76" i="18" s="1"/>
  <c r="DO76" i="18"/>
  <c r="BX150" i="18"/>
  <c r="DE150" i="18" s="1"/>
  <c r="DF150" i="18" s="1"/>
  <c r="DD150" i="18"/>
  <c r="Y296" i="5"/>
  <c r="AF244" i="5"/>
  <c r="AM244" i="5" s="1"/>
  <c r="AB296" i="5" s="1"/>
  <c r="BT76" i="9"/>
  <c r="Z252" i="1"/>
  <c r="BM175" i="18"/>
  <c r="CT175" i="18" s="1"/>
  <c r="CU175" i="18" s="1"/>
  <c r="CS175" i="18"/>
  <c r="AP82" i="17"/>
  <c r="AA232" i="5"/>
  <c r="BM95" i="18"/>
  <c r="CT95" i="18" s="1"/>
  <c r="CU95" i="18" s="1"/>
  <c r="CS95" i="18"/>
  <c r="CI155" i="18"/>
  <c r="DP155" i="18" s="1"/>
  <c r="DQ155" i="18" s="1"/>
  <c r="DO155" i="18"/>
  <c r="DO103" i="18"/>
  <c r="CI103" i="18"/>
  <c r="DP103" i="18" s="1"/>
  <c r="DQ103" i="18" s="1"/>
  <c r="AG226" i="1"/>
  <c r="AN226" i="1" s="1"/>
  <c r="AC283" i="1" s="1"/>
  <c r="Z283" i="1"/>
  <c r="BJ87" i="9"/>
  <c r="AA241" i="1"/>
  <c r="AY82" i="9"/>
  <c r="DD108" i="18"/>
  <c r="BX108" i="18"/>
  <c r="DE108" i="18" s="1"/>
  <c r="DF108" i="18" s="1"/>
  <c r="CC69" i="9"/>
  <c r="BX136" i="18"/>
  <c r="DE136" i="18" s="1"/>
  <c r="DF136" i="18" s="1"/>
  <c r="DD136" i="18"/>
  <c r="BX135" i="18"/>
  <c r="DE135" i="18" s="1"/>
  <c r="DF135" i="18" s="1"/>
  <c r="DD135" i="18"/>
  <c r="DM189" i="18"/>
  <c r="BX152" i="18"/>
  <c r="DD152" i="18"/>
  <c r="BW151" i="18"/>
  <c r="BJ84" i="9"/>
  <c r="Y290" i="17"/>
  <c r="AM238" i="17"/>
  <c r="AB290" i="17" s="1"/>
  <c r="Y239" i="1"/>
  <c r="CI39" i="18"/>
  <c r="DP39" i="18" s="1"/>
  <c r="DQ39" i="18" s="1"/>
  <c r="DO39" i="18"/>
  <c r="CH77" i="18"/>
  <c r="BM67" i="18"/>
  <c r="CT67" i="18" s="1"/>
  <c r="CU67" i="18" s="1"/>
  <c r="CS67" i="18"/>
  <c r="AA257" i="5"/>
  <c r="AH257" i="5" s="1"/>
  <c r="AO257" i="5" s="1"/>
  <c r="AG262" i="1"/>
  <c r="AN262" i="1" s="1"/>
  <c r="AC311" i="1" s="1"/>
  <c r="Z311" i="1"/>
  <c r="Y261" i="17"/>
  <c r="AF261" i="17" s="1"/>
  <c r="BX134" i="18"/>
  <c r="DE134" i="18" s="1"/>
  <c r="DF134" i="18" s="1"/>
  <c r="DD134" i="18"/>
  <c r="CI9" i="18"/>
  <c r="DP9" i="18" s="1"/>
  <c r="DQ9" i="18" s="1"/>
  <c r="DO9" i="18"/>
  <c r="CI16" i="18"/>
  <c r="DO16" i="18"/>
  <c r="DD177" i="18"/>
  <c r="BX177" i="18"/>
  <c r="DE177" i="18" s="1"/>
  <c r="DF177" i="18" s="1"/>
  <c r="Z294" i="5"/>
  <c r="AG242" i="5"/>
  <c r="AN242" i="5" s="1"/>
  <c r="AC294" i="5" s="1"/>
  <c r="BG98" i="9"/>
  <c r="AR230" i="9"/>
  <c r="AA259" i="1"/>
  <c r="BX36" i="18"/>
  <c r="DE36" i="18" s="1"/>
  <c r="DF36" i="18" s="1"/>
  <c r="DD36" i="18"/>
  <c r="CI119" i="18"/>
  <c r="DP119" i="18" s="1"/>
  <c r="DQ119" i="18" s="1"/>
  <c r="DO119" i="18"/>
  <c r="BJ53" i="17"/>
  <c r="CA98" i="9"/>
  <c r="CS12" i="18"/>
  <c r="BM12" i="18"/>
  <c r="CT12" i="18" s="1"/>
  <c r="CU12" i="18" s="1"/>
  <c r="BM129" i="18"/>
  <c r="CT129" i="18" s="1"/>
  <c r="CU129" i="18" s="1"/>
  <c r="CS129" i="18"/>
  <c r="AA262" i="1"/>
  <c r="CI69" i="18"/>
  <c r="DP69" i="18" s="1"/>
  <c r="DQ69" i="18" s="1"/>
  <c r="DO69" i="18"/>
  <c r="BX147" i="18"/>
  <c r="DE147" i="18" s="1"/>
  <c r="DF147" i="18" s="1"/>
  <c r="DD147" i="18"/>
  <c r="Y314" i="5"/>
  <c r="AF266" i="5"/>
  <c r="AM266" i="5" s="1"/>
  <c r="AB314" i="5" s="1"/>
  <c r="CI180" i="18"/>
  <c r="DP180" i="18" s="1"/>
  <c r="DQ180" i="18" s="1"/>
  <c r="DO180" i="18"/>
  <c r="AA256" i="1"/>
  <c r="BA229" i="9"/>
  <c r="BH229" i="9" s="1"/>
  <c r="AG261" i="5"/>
  <c r="AN261" i="5" s="1"/>
  <c r="AC310" i="5" s="1"/>
  <c r="Z310" i="5"/>
  <c r="AH230" i="5"/>
  <c r="AO230" i="5" s="1"/>
  <c r="AD285" i="5" s="1"/>
  <c r="AA285" i="5"/>
  <c r="AA310" i="17"/>
  <c r="AO261" i="17"/>
  <c r="AD310" i="17" s="1"/>
  <c r="Y304" i="5"/>
  <c r="AF253" i="5"/>
  <c r="AM253" i="5" s="1"/>
  <c r="AB304" i="5" s="1"/>
  <c r="Y249" i="1"/>
  <c r="CC64" i="9"/>
  <c r="BX50" i="18"/>
  <c r="DE50" i="18" s="1"/>
  <c r="DF50" i="18" s="1"/>
  <c r="DD50" i="18"/>
  <c r="BX157" i="18"/>
  <c r="DE157" i="18" s="1"/>
  <c r="DF157" i="18" s="1"/>
  <c r="DD157" i="18"/>
  <c r="BM39" i="18"/>
  <c r="CT39" i="18" s="1"/>
  <c r="CU39" i="18" s="1"/>
  <c r="CS39" i="18"/>
  <c r="AU246" i="9"/>
  <c r="CS119" i="18"/>
  <c r="BM119" i="18"/>
  <c r="CT119" i="18" s="1"/>
  <c r="CU119" i="18" s="1"/>
  <c r="AA289" i="17"/>
  <c r="AO237" i="17"/>
  <c r="AD289" i="17" s="1"/>
  <c r="Y231" i="1"/>
  <c r="AF231" i="1" s="1"/>
  <c r="AM231" i="1" s="1"/>
  <c r="Y288" i="17"/>
  <c r="AM235" i="17"/>
  <c r="AB288" i="17" s="1"/>
  <c r="AM246" i="17"/>
  <c r="AB298" i="17" s="1"/>
  <c r="Y298" i="17"/>
  <c r="BI82" i="9"/>
  <c r="Y302" i="1"/>
  <c r="AF250" i="1"/>
  <c r="AM250" i="1" s="1"/>
  <c r="AB302" i="1" s="1"/>
  <c r="AT231" i="9"/>
  <c r="BJ72" i="9"/>
  <c r="Y235" i="1"/>
  <c r="AA313" i="1"/>
  <c r="AH264" i="1"/>
  <c r="AO264" i="1" s="1"/>
  <c r="AD313" i="1" s="1"/>
  <c r="BA92" i="18"/>
  <c r="DO92" i="18" s="1"/>
  <c r="AZ91" i="18"/>
  <c r="AA314" i="5"/>
  <c r="AH266" i="5"/>
  <c r="AO266" i="5" s="1"/>
  <c r="AD314" i="5" s="1"/>
  <c r="Z225" i="1"/>
  <c r="BX41" i="18"/>
  <c r="DE41" i="18" s="1"/>
  <c r="DF41" i="18" s="1"/>
  <c r="DD41" i="18"/>
  <c r="CI34" i="18"/>
  <c r="DP34" i="18" s="1"/>
  <c r="DQ34" i="18" s="1"/>
  <c r="DO34" i="18"/>
  <c r="CD90" i="9"/>
  <c r="CI68" i="18"/>
  <c r="DP68" i="18" s="1"/>
  <c r="DQ68" i="18" s="1"/>
  <c r="DO68" i="18"/>
  <c r="CI98" i="18"/>
  <c r="DP98" i="18" s="1"/>
  <c r="DQ98" i="18" s="1"/>
  <c r="DO98" i="18"/>
  <c r="CI183" i="18"/>
  <c r="DP183" i="18" s="1"/>
  <c r="DQ183" i="18" s="1"/>
  <c r="DO183" i="18"/>
  <c r="BT89" i="9"/>
  <c r="BM161" i="18"/>
  <c r="CT161" i="18" s="1"/>
  <c r="CU161" i="18" s="1"/>
  <c r="CS161" i="18"/>
  <c r="AS266" i="9"/>
  <c r="BX4" i="18"/>
  <c r="BW3" i="18"/>
  <c r="BJ93" i="9"/>
  <c r="BT81" i="9"/>
  <c r="AY98" i="17"/>
  <c r="Z241" i="17"/>
  <c r="AG241" i="17" s="1"/>
  <c r="CS157" i="18"/>
  <c r="BM157" i="18"/>
  <c r="CT157" i="18" s="1"/>
  <c r="CU157" i="18" s="1"/>
  <c r="AA301" i="17"/>
  <c r="AO249" i="17"/>
  <c r="AD301" i="17" s="1"/>
  <c r="AA243" i="1"/>
  <c r="DO62" i="18"/>
  <c r="CI62" i="18"/>
  <c r="DP62" i="18" s="1"/>
  <c r="DQ62" i="18" s="1"/>
  <c r="BM153" i="18"/>
  <c r="CT153" i="18" s="1"/>
  <c r="CU153" i="18" s="1"/>
  <c r="CS153" i="18"/>
  <c r="Y248" i="1"/>
  <c r="CI29" i="18"/>
  <c r="DP29" i="18" s="1"/>
  <c r="DQ29" i="18" s="1"/>
  <c r="DO29" i="18"/>
  <c r="AF246" i="5"/>
  <c r="AM246" i="5" s="1"/>
  <c r="AB298" i="5" s="1"/>
  <c r="Y298" i="5"/>
  <c r="AS228" i="9"/>
  <c r="AZ228" i="9" s="1"/>
  <c r="BG228" i="9" s="1"/>
  <c r="AF238" i="5"/>
  <c r="AM238" i="5" s="1"/>
  <c r="AB290" i="5" s="1"/>
  <c r="Y290" i="5"/>
  <c r="BT57" i="9"/>
  <c r="AA242" i="1"/>
  <c r="BJ82" i="1"/>
  <c r="AU250" i="9"/>
  <c r="CS17" i="18"/>
  <c r="BM17" i="18"/>
  <c r="BT84" i="9"/>
  <c r="AC218" i="1"/>
  <c r="AD162" i="1"/>
  <c r="AU262" i="9"/>
  <c r="BT80" i="9"/>
  <c r="AZ82" i="5"/>
  <c r="Z309" i="1"/>
  <c r="AG260" i="1"/>
  <c r="AN260" i="1" s="1"/>
  <c r="AC309" i="1" s="1"/>
  <c r="CI156" i="18"/>
  <c r="DP156" i="18" s="1"/>
  <c r="DQ156" i="18" s="1"/>
  <c r="DO156" i="18"/>
  <c r="AH256" i="5"/>
  <c r="AO256" i="5" s="1"/>
  <c r="AD307" i="5" s="1"/>
  <c r="AA307" i="5"/>
  <c r="AU227" i="9"/>
  <c r="CS60" i="18"/>
  <c r="BM60" i="18"/>
  <c r="CT60" i="18" s="1"/>
  <c r="CU60" i="18" s="1"/>
  <c r="AT236" i="9"/>
  <c r="BA236" i="9" s="1"/>
  <c r="BH236" i="9" s="1"/>
  <c r="AS248" i="9"/>
  <c r="AH246" i="5"/>
  <c r="AO246" i="5" s="1"/>
  <c r="AD298" i="5" s="1"/>
  <c r="AA298" i="5"/>
  <c r="BX88" i="18"/>
  <c r="DE88" i="18" s="1"/>
  <c r="DF88" i="18" s="1"/>
  <c r="DD88" i="18"/>
  <c r="AR264" i="9"/>
  <c r="Y251" i="1"/>
  <c r="AF251" i="1" s="1"/>
  <c r="AM251" i="1" s="1"/>
  <c r="AU263" i="9"/>
  <c r="CI132" i="18"/>
  <c r="DP132" i="18" s="1"/>
  <c r="DQ132" i="18" s="1"/>
  <c r="DO132" i="18"/>
  <c r="Z234" i="5"/>
  <c r="AN232" i="17"/>
  <c r="AC286" i="17" s="1"/>
  <c r="Z286" i="17"/>
  <c r="AU244" i="9"/>
  <c r="Z266" i="1"/>
  <c r="AU235" i="9"/>
  <c r="BT60" i="9"/>
  <c r="AA313" i="5"/>
  <c r="AH264" i="5"/>
  <c r="AO264" i="5" s="1"/>
  <c r="AD313" i="5" s="1"/>
  <c r="BX142" i="18"/>
  <c r="DE142" i="18" s="1"/>
  <c r="DF142" i="18" s="1"/>
  <c r="DD142" i="18"/>
  <c r="BA4" i="18"/>
  <c r="CS4" i="18" s="1"/>
  <c r="AZ3" i="18"/>
  <c r="DN4" i="18"/>
  <c r="DN3" i="18" s="1"/>
  <c r="Z285" i="17"/>
  <c r="AN230" i="17"/>
  <c r="AC285" i="17" s="1"/>
  <c r="AU224" i="9"/>
  <c r="CI106" i="18"/>
  <c r="DP106" i="18" s="1"/>
  <c r="DQ106" i="18" s="1"/>
  <c r="DO106" i="18"/>
  <c r="Y226" i="1"/>
  <c r="AZ63" i="9"/>
  <c r="Z310" i="1"/>
  <c r="AG261" i="1"/>
  <c r="AN261" i="1" s="1"/>
  <c r="AC310" i="1" s="1"/>
  <c r="AS243" i="9"/>
  <c r="AA247" i="17"/>
  <c r="AH247" i="17" s="1"/>
  <c r="BX32" i="18"/>
  <c r="DE32" i="18" s="1"/>
  <c r="DF32" i="18" s="1"/>
  <c r="DD32" i="18"/>
  <c r="Y301" i="17"/>
  <c r="AM249" i="17"/>
  <c r="AB301" i="17" s="1"/>
  <c r="CI26" i="18"/>
  <c r="DP26" i="18" s="1"/>
  <c r="DQ26" i="18" s="1"/>
  <c r="DO26" i="18"/>
  <c r="CD94" i="9"/>
  <c r="DO162" i="18"/>
  <c r="CI162" i="18"/>
  <c r="DP162" i="18" s="1"/>
  <c r="DQ162" i="18" s="1"/>
  <c r="BI85" i="9"/>
  <c r="Y258" i="1"/>
  <c r="AF258" i="1" s="1"/>
  <c r="AM258" i="1" s="1"/>
  <c r="BM145" i="18"/>
  <c r="CT145" i="18" s="1"/>
  <c r="CU145" i="18" s="1"/>
  <c r="CS145" i="18"/>
  <c r="AS250" i="9"/>
  <c r="BX58" i="18"/>
  <c r="DE58" i="18" s="1"/>
  <c r="DF58" i="18" s="1"/>
  <c r="DD58" i="18"/>
  <c r="BX106" i="18"/>
  <c r="DE106" i="18" s="1"/>
  <c r="DF106" i="18" s="1"/>
  <c r="DD106" i="18"/>
  <c r="CI94" i="18"/>
  <c r="DP94" i="18" s="1"/>
  <c r="DQ94" i="18" s="1"/>
  <c r="DO94" i="18"/>
  <c r="AY64" i="9"/>
  <c r="AD98" i="5"/>
  <c r="CI151" i="18"/>
  <c r="AA294" i="17"/>
  <c r="AO242" i="17"/>
  <c r="AD294" i="17" s="1"/>
  <c r="BT96" i="9"/>
  <c r="BX168" i="18"/>
  <c r="DE168" i="18" s="1"/>
  <c r="DF168" i="18" s="1"/>
  <c r="DD168" i="18"/>
  <c r="BX14" i="18"/>
  <c r="DE14" i="18" s="1"/>
  <c r="DF14" i="18" s="1"/>
  <c r="DD14" i="18"/>
  <c r="AA256" i="17"/>
  <c r="AH256" i="17" s="1"/>
  <c r="Y257" i="1"/>
  <c r="AF257" i="1" s="1"/>
  <c r="AM257" i="1" s="1"/>
  <c r="Y315" i="17"/>
  <c r="AM267" i="17"/>
  <c r="AB315" i="17" s="1"/>
  <c r="BB112" i="18"/>
  <c r="DD112" i="18"/>
  <c r="CS112" i="18"/>
  <c r="DO112" i="18"/>
  <c r="AD98" i="17"/>
  <c r="Z239" i="1"/>
  <c r="BM84" i="18"/>
  <c r="CT84" i="18" s="1"/>
  <c r="CU84" i="18" s="1"/>
  <c r="CS84" i="18"/>
  <c r="Z235" i="5"/>
  <c r="Z301" i="5"/>
  <c r="AG249" i="5"/>
  <c r="AN249" i="5" s="1"/>
  <c r="AC301" i="5" s="1"/>
  <c r="DO46" i="18"/>
  <c r="CI46" i="18"/>
  <c r="DP46" i="18" s="1"/>
  <c r="DQ46" i="18" s="1"/>
  <c r="Y224" i="17"/>
  <c r="AF224" i="17" s="1"/>
  <c r="Y256" i="17"/>
  <c r="AF256" i="17" s="1"/>
  <c r="AU226" i="9"/>
  <c r="DD161" i="18"/>
  <c r="BX161" i="18"/>
  <c r="DE161" i="18" s="1"/>
  <c r="DF161" i="18" s="1"/>
  <c r="AT261" i="9"/>
  <c r="DO90" i="18"/>
  <c r="CI90" i="18"/>
  <c r="DP90" i="18" s="1"/>
  <c r="DQ90" i="18" s="1"/>
  <c r="CD77" i="9"/>
  <c r="Z224" i="5"/>
  <c r="Z265" i="17"/>
  <c r="AG265" i="17" s="1"/>
  <c r="AN265" i="17" s="1"/>
  <c r="CI143" i="18"/>
  <c r="DP143" i="18" s="1"/>
  <c r="DQ143" i="18" s="1"/>
  <c r="DO143" i="18"/>
  <c r="Z257" i="17"/>
  <c r="AG257" i="17" s="1"/>
  <c r="AN257" i="17" s="1"/>
  <c r="BM138" i="18"/>
  <c r="CT138" i="18" s="1"/>
  <c r="CU138" i="18" s="1"/>
  <c r="CS138" i="18"/>
  <c r="CI126" i="18"/>
  <c r="DP126" i="18" s="1"/>
  <c r="DQ126" i="18" s="1"/>
  <c r="DO126" i="18"/>
  <c r="Y289" i="17"/>
  <c r="AM237" i="17"/>
  <c r="AB289" i="17" s="1"/>
  <c r="BJ94" i="9"/>
  <c r="BM154" i="18"/>
  <c r="CT154" i="18" s="1"/>
  <c r="CU154" i="18" s="1"/>
  <c r="CS154" i="18"/>
  <c r="BX178" i="18"/>
  <c r="DE178" i="18" s="1"/>
  <c r="DF178" i="18" s="1"/>
  <c r="DD178" i="18"/>
  <c r="Z242" i="17"/>
  <c r="AG242" i="17" s="1"/>
  <c r="BM183" i="18"/>
  <c r="CT183" i="18" s="1"/>
  <c r="CU183" i="18" s="1"/>
  <c r="CS183" i="18"/>
  <c r="Y301" i="5"/>
  <c r="AF249" i="5"/>
  <c r="AM249" i="5" s="1"/>
  <c r="AB301" i="5" s="1"/>
  <c r="DD43" i="18"/>
  <c r="BX133" i="18"/>
  <c r="DE133" i="18" s="1"/>
  <c r="DF133" i="18" s="1"/>
  <c r="DD133" i="18"/>
  <c r="DD92" i="18" l="1"/>
  <c r="DE99" i="18"/>
  <c r="DF99" i="18" s="1"/>
  <c r="DO91" i="18"/>
  <c r="DP16" i="18"/>
  <c r="DQ16" i="18" s="1"/>
  <c r="CR54" i="18"/>
  <c r="DE96" i="18"/>
  <c r="DF96" i="18" s="1"/>
  <c r="DE16" i="18"/>
  <c r="DF16" i="18" s="1"/>
  <c r="CT187" i="18"/>
  <c r="CU187" i="18" s="1"/>
  <c r="DP33" i="18"/>
  <c r="DQ33" i="18" s="1"/>
  <c r="CS92" i="18"/>
  <c r="CT99" i="18"/>
  <c r="CU99" i="18" s="1"/>
  <c r="X236" i="17"/>
  <c r="DP96" i="18"/>
  <c r="DQ96" i="18" s="1"/>
  <c r="CT17" i="18"/>
  <c r="CU17" i="18" s="1"/>
  <c r="AT249" i="9"/>
  <c r="AZ139" i="18"/>
  <c r="BA140" i="18"/>
  <c r="DO140" i="18" s="1"/>
  <c r="DO139" i="18" s="1"/>
  <c r="DC140" i="18"/>
  <c r="DC139" i="18" s="1"/>
  <c r="Z301" i="17"/>
  <c r="AN249" i="17"/>
  <c r="AC301" i="17" s="1"/>
  <c r="AU308" i="9"/>
  <c r="BB259" i="9"/>
  <c r="AU300" i="9"/>
  <c r="BB78" i="18"/>
  <c r="BA77" i="18"/>
  <c r="CS78" i="18"/>
  <c r="CS77" i="18" s="1"/>
  <c r="DO78" i="18"/>
  <c r="DO77" i="18" s="1"/>
  <c r="AT248" i="9"/>
  <c r="BA263" i="9"/>
  <c r="AT312" i="9"/>
  <c r="AU267" i="9"/>
  <c r="AT267" i="9"/>
  <c r="BT70" i="9"/>
  <c r="AR313" i="9"/>
  <c r="Y294" i="1"/>
  <c r="AF242" i="1"/>
  <c r="AM242" i="1" s="1"/>
  <c r="AB294" i="1" s="1"/>
  <c r="BB225" i="9"/>
  <c r="AU282" i="9"/>
  <c r="AA285" i="1"/>
  <c r="AH230" i="1"/>
  <c r="AO230" i="1" s="1"/>
  <c r="AD285" i="1" s="1"/>
  <c r="AF263" i="1"/>
  <c r="AM263" i="1" s="1"/>
  <c r="AB312" i="1" s="1"/>
  <c r="Y312" i="1"/>
  <c r="AR248" i="9"/>
  <c r="BB248" i="9" s="1"/>
  <c r="AU301" i="9"/>
  <c r="BB44" i="18"/>
  <c r="CT44" i="18" s="1"/>
  <c r="CU44" i="18" s="1"/>
  <c r="CS44" i="18"/>
  <c r="Y283" i="5"/>
  <c r="AF226" i="5"/>
  <c r="AM226" i="5" s="1"/>
  <c r="AB283" i="5" s="1"/>
  <c r="BB70" i="18"/>
  <c r="DP70" i="18" s="1"/>
  <c r="DQ70" i="18" s="1"/>
  <c r="DD70" i="18"/>
  <c r="CS70" i="18"/>
  <c r="AR237" i="9"/>
  <c r="BB237" i="9" s="1"/>
  <c r="AA304" i="17"/>
  <c r="AO253" i="17"/>
  <c r="AD304" i="17" s="1"/>
  <c r="AR247" i="9"/>
  <c r="AY85" i="9"/>
  <c r="AR266" i="9"/>
  <c r="AS264" i="9"/>
  <c r="BB226" i="9"/>
  <c r="AU283" i="9"/>
  <c r="AO256" i="17"/>
  <c r="AD307" i="17" s="1"/>
  <c r="AA307" i="17"/>
  <c r="AU284" i="9"/>
  <c r="AS254" i="9"/>
  <c r="AZ82" i="9"/>
  <c r="CI77" i="18"/>
  <c r="AS307" i="9"/>
  <c r="AZ235" i="9"/>
  <c r="AS288" i="9"/>
  <c r="AO250" i="17"/>
  <c r="AD302" i="17" s="1"/>
  <c r="AA302" i="17"/>
  <c r="CT79" i="18"/>
  <c r="CU79" i="18" s="1"/>
  <c r="BM77" i="18"/>
  <c r="AN260" i="17"/>
  <c r="AC309" i="17" s="1"/>
  <c r="Z309" i="17"/>
  <c r="AA302" i="1"/>
  <c r="AH250" i="1"/>
  <c r="AO250" i="1" s="1"/>
  <c r="AD302" i="1" s="1"/>
  <c r="CT7" i="18"/>
  <c r="CU7" i="18" s="1"/>
  <c r="Z287" i="17"/>
  <c r="AN234" i="17"/>
  <c r="AC287" i="17" s="1"/>
  <c r="AD162" i="17"/>
  <c r="AC218" i="17"/>
  <c r="AT260" i="9"/>
  <c r="AT307" i="9"/>
  <c r="AT247" i="9"/>
  <c r="AA297" i="17"/>
  <c r="AO245" i="17"/>
  <c r="AD297" i="17" s="1"/>
  <c r="Z304" i="17"/>
  <c r="AN253" i="17"/>
  <c r="AC304" i="17" s="1"/>
  <c r="AT226" i="9"/>
  <c r="AU289" i="9"/>
  <c r="CT43" i="18"/>
  <c r="CU43" i="18" s="1"/>
  <c r="AH235" i="5"/>
  <c r="AO235" i="5" s="1"/>
  <c r="AD288" i="5" s="1"/>
  <c r="AA288" i="5"/>
  <c r="BB263" i="9"/>
  <c r="AU312" i="9"/>
  <c r="Z255" i="17"/>
  <c r="AG255" i="17" s="1"/>
  <c r="Z294" i="17"/>
  <c r="AN242" i="17"/>
  <c r="AC294" i="17" s="1"/>
  <c r="AA223" i="17"/>
  <c r="AH259" i="1"/>
  <c r="AO259" i="1" s="1"/>
  <c r="AD308" i="1" s="1"/>
  <c r="AA308" i="1"/>
  <c r="Y310" i="17"/>
  <c r="AM261" i="17"/>
  <c r="AB310" i="17" s="1"/>
  <c r="AF252" i="5"/>
  <c r="AM252" i="5" s="1"/>
  <c r="AB303" i="5" s="1"/>
  <c r="Y303" i="5"/>
  <c r="AA287" i="17"/>
  <c r="AO234" i="17"/>
  <c r="AD287" i="17" s="1"/>
  <c r="Z289" i="17"/>
  <c r="AN237" i="17"/>
  <c r="AC289" i="17" s="1"/>
  <c r="AM266" i="17"/>
  <c r="AB314" i="17" s="1"/>
  <c r="Y314" i="17"/>
  <c r="Y292" i="1"/>
  <c r="AF240" i="1"/>
  <c r="AM240" i="1" s="1"/>
  <c r="AB292" i="1" s="1"/>
  <c r="DE56" i="18"/>
  <c r="DF56" i="18" s="1"/>
  <c r="BI98" i="5"/>
  <c r="Z255" i="5"/>
  <c r="Y289" i="5"/>
  <c r="AF237" i="5"/>
  <c r="AM237" i="5" s="1"/>
  <c r="AB289" i="5" s="1"/>
  <c r="AG243" i="5"/>
  <c r="AN243" i="5" s="1"/>
  <c r="AC295" i="5" s="1"/>
  <c r="Z295" i="5"/>
  <c r="AT243" i="9"/>
  <c r="Y304" i="17"/>
  <c r="AM253" i="17"/>
  <c r="AB304" i="17" s="1"/>
  <c r="DN54" i="18"/>
  <c r="Z301" i="1"/>
  <c r="AG249" i="1"/>
  <c r="AN249" i="1" s="1"/>
  <c r="AC301" i="1" s="1"/>
  <c r="AZ53" i="5"/>
  <c r="DP25" i="18"/>
  <c r="DQ25" i="18" s="1"/>
  <c r="AT286" i="9"/>
  <c r="BA232" i="9"/>
  <c r="AS225" i="9"/>
  <c r="AR253" i="9"/>
  <c r="AS238" i="9"/>
  <c r="AR257" i="9"/>
  <c r="AT253" i="9"/>
  <c r="BB241" i="9"/>
  <c r="AU293" i="9"/>
  <c r="AN252" i="17"/>
  <c r="AC303" i="17" s="1"/>
  <c r="Z303" i="17"/>
  <c r="Y255" i="1"/>
  <c r="Y283" i="1"/>
  <c r="AF226" i="1"/>
  <c r="AM226" i="1" s="1"/>
  <c r="AB283" i="1" s="1"/>
  <c r="AU254" i="9"/>
  <c r="AU264" i="9"/>
  <c r="AS295" i="9"/>
  <c r="Z314" i="1"/>
  <c r="AG266" i="1"/>
  <c r="AN266" i="1" s="1"/>
  <c r="AC314" i="1" s="1"/>
  <c r="AD218" i="1"/>
  <c r="AE162" i="1"/>
  <c r="AU314" i="9"/>
  <c r="BB266" i="9"/>
  <c r="Y280" i="1"/>
  <c r="AF223" i="1"/>
  <c r="AM223" i="1" s="1"/>
  <c r="AB280" i="1" s="1"/>
  <c r="AM263" i="17"/>
  <c r="AB312" i="17" s="1"/>
  <c r="Y312" i="17"/>
  <c r="Y307" i="1"/>
  <c r="AF256" i="1"/>
  <c r="AM256" i="1" s="1"/>
  <c r="AB307" i="1" s="1"/>
  <c r="Y245" i="17"/>
  <c r="AF245" i="17" s="1"/>
  <c r="AH225" i="1"/>
  <c r="AO225" i="1" s="1"/>
  <c r="AD282" i="1" s="1"/>
  <c r="AA282" i="1"/>
  <c r="AA309" i="17"/>
  <c r="AO260" i="17"/>
  <c r="AD309" i="17" s="1"/>
  <c r="DE43" i="18"/>
  <c r="DF43" i="18" s="1"/>
  <c r="AA288" i="17"/>
  <c r="AO235" i="17"/>
  <c r="AD288" i="17" s="1"/>
  <c r="AZ246" i="9"/>
  <c r="AS298" i="9"/>
  <c r="Y292" i="17"/>
  <c r="AM240" i="17"/>
  <c r="AB292" i="17" s="1"/>
  <c r="AS257" i="9"/>
  <c r="AA308" i="17"/>
  <c r="AO259" i="17"/>
  <c r="AD308" i="17" s="1"/>
  <c r="AH239" i="5"/>
  <c r="AO239" i="5" s="1"/>
  <c r="AD291" i="5" s="1"/>
  <c r="AA291" i="5"/>
  <c r="AZ241" i="9"/>
  <c r="AS293" i="9"/>
  <c r="AU247" i="9"/>
  <c r="AH262" i="1"/>
  <c r="AO262" i="1" s="1"/>
  <c r="AD311" i="1" s="1"/>
  <c r="AA311" i="1"/>
  <c r="AR285" i="9"/>
  <c r="BA54" i="18"/>
  <c r="BB55" i="18"/>
  <c r="DE55" i="18" s="1"/>
  <c r="AT233" i="9"/>
  <c r="AR227" i="9"/>
  <c r="BB152" i="18"/>
  <c r="DE152" i="18" s="1"/>
  <c r="BA151" i="18"/>
  <c r="CS152" i="18"/>
  <c r="CS151" i="18" s="1"/>
  <c r="DO152" i="18"/>
  <c r="DO151" i="18" s="1"/>
  <c r="AZ262" i="9"/>
  <c r="AS311" i="9"/>
  <c r="Z298" i="1"/>
  <c r="AG246" i="1"/>
  <c r="AN246" i="1" s="1"/>
  <c r="AC298" i="1" s="1"/>
  <c r="AF53" i="17"/>
  <c r="DO55" i="18"/>
  <c r="CI55" i="18"/>
  <c r="CH54" i="18"/>
  <c r="AA314" i="17"/>
  <c r="AO266" i="17"/>
  <c r="AD314" i="17" s="1"/>
  <c r="AS301" i="9"/>
  <c r="AS226" i="9"/>
  <c r="BA235" i="9"/>
  <c r="AT288" i="9"/>
  <c r="AA303" i="5"/>
  <c r="AH252" i="5"/>
  <c r="AO252" i="5" s="1"/>
  <c r="AD303" i="5" s="1"/>
  <c r="AU233" i="9"/>
  <c r="Z310" i="17"/>
  <c r="AN261" i="17"/>
  <c r="AC310" i="17" s="1"/>
  <c r="AU310" i="9"/>
  <c r="BB261" i="9"/>
  <c r="CT25" i="18"/>
  <c r="CU25" i="18" s="1"/>
  <c r="AF53" i="5"/>
  <c r="Y239" i="17"/>
  <c r="AF239" i="17" s="1"/>
  <c r="AX162" i="9"/>
  <c r="AA309" i="1"/>
  <c r="AH260" i="1"/>
  <c r="AO260" i="1" s="1"/>
  <c r="AD309" i="1" s="1"/>
  <c r="Y252" i="17"/>
  <c r="AF252" i="17" s="1"/>
  <c r="AZ250" i="9"/>
  <c r="AS302" i="9"/>
  <c r="AT251" i="9"/>
  <c r="BA251" i="9" s="1"/>
  <c r="BH251" i="9" s="1"/>
  <c r="BJ85" i="9"/>
  <c r="AH243" i="1"/>
  <c r="AO243" i="1" s="1"/>
  <c r="AD295" i="1" s="1"/>
  <c r="AA295" i="1"/>
  <c r="Y291" i="1"/>
  <c r="AF239" i="1"/>
  <c r="AM239" i="1" s="1"/>
  <c r="AB291" i="1" s="1"/>
  <c r="BI98" i="1"/>
  <c r="AZ237" i="9"/>
  <c r="AS289" i="9"/>
  <c r="AP53" i="17"/>
  <c r="AZ224" i="9"/>
  <c r="AS281" i="9"/>
  <c r="BI53" i="9"/>
  <c r="AG245" i="1"/>
  <c r="AN245" i="1" s="1"/>
  <c r="AC297" i="1" s="1"/>
  <c r="Z297" i="1"/>
  <c r="Z299" i="17"/>
  <c r="AN247" i="17"/>
  <c r="AC299" i="17" s="1"/>
  <c r="AF232" i="1"/>
  <c r="AM232" i="1" s="1"/>
  <c r="AB286" i="1" s="1"/>
  <c r="Y286" i="1"/>
  <c r="AA291" i="17"/>
  <c r="AO239" i="17"/>
  <c r="AD291" i="17" s="1"/>
  <c r="BT75" i="9"/>
  <c r="BT82" i="9"/>
  <c r="AD218" i="5"/>
  <c r="AE162" i="5"/>
  <c r="AG237" i="1"/>
  <c r="AN237" i="1" s="1"/>
  <c r="AC289" i="1" s="1"/>
  <c r="Z289" i="1"/>
  <c r="AE98" i="1"/>
  <c r="Z295" i="1"/>
  <c r="AG243" i="1"/>
  <c r="AN243" i="1" s="1"/>
  <c r="AC295" i="1" s="1"/>
  <c r="AX98" i="9"/>
  <c r="Z292" i="1"/>
  <c r="AG240" i="1"/>
  <c r="AN240" i="1" s="1"/>
  <c r="AC292" i="1" s="1"/>
  <c r="AM256" i="17"/>
  <c r="AB307" i="17" s="1"/>
  <c r="Y307" i="17"/>
  <c r="Z291" i="1"/>
  <c r="AG239" i="1"/>
  <c r="AN239" i="1" s="1"/>
  <c r="AC291" i="1" s="1"/>
  <c r="AT266" i="9"/>
  <c r="Z287" i="5"/>
  <c r="AG234" i="5"/>
  <c r="AN234" i="5" s="1"/>
  <c r="AC287" i="5" s="1"/>
  <c r="Z252" i="5"/>
  <c r="AA294" i="1"/>
  <c r="AH242" i="1"/>
  <c r="AO242" i="1" s="1"/>
  <c r="AD294" i="1" s="1"/>
  <c r="AF248" i="1"/>
  <c r="AM248" i="1" s="1"/>
  <c r="AB300" i="1" s="1"/>
  <c r="Y300" i="1"/>
  <c r="AS263" i="9"/>
  <c r="AH241" i="1"/>
  <c r="AO241" i="1" s="1"/>
  <c r="AD293" i="1" s="1"/>
  <c r="AA293" i="1"/>
  <c r="AS244" i="9"/>
  <c r="BS53" i="9"/>
  <c r="AA296" i="1"/>
  <c r="AH244" i="1"/>
  <c r="AO244" i="1" s="1"/>
  <c r="AD296" i="1" s="1"/>
  <c r="Y303" i="1"/>
  <c r="AF252" i="1"/>
  <c r="AM252" i="1" s="1"/>
  <c r="AB303" i="1" s="1"/>
  <c r="AA294" i="5"/>
  <c r="AH242" i="5"/>
  <c r="AO242" i="5" s="1"/>
  <c r="AD294" i="5" s="1"/>
  <c r="BJ75" i="9"/>
  <c r="AA245" i="5"/>
  <c r="AZ53" i="9"/>
  <c r="AA284" i="1"/>
  <c r="AH227" i="1"/>
  <c r="AO227" i="1" s="1"/>
  <c r="AD284" i="1" s="1"/>
  <c r="DO44" i="18"/>
  <c r="Z295" i="17"/>
  <c r="AN243" i="17"/>
  <c r="AC295" i="17" s="1"/>
  <c r="BJ64" i="9"/>
  <c r="AH247" i="1"/>
  <c r="AO247" i="1" s="1"/>
  <c r="AD299" i="1" s="1"/>
  <c r="AA299" i="1"/>
  <c r="AY98" i="1"/>
  <c r="Y239" i="5"/>
  <c r="BX139" i="18"/>
  <c r="AF247" i="5"/>
  <c r="AM247" i="5" s="1"/>
  <c r="AB299" i="5" s="1"/>
  <c r="Y299" i="5"/>
  <c r="AO255" i="17"/>
  <c r="AD306" i="17" s="1"/>
  <c r="AA306" i="17"/>
  <c r="AU230" i="9"/>
  <c r="Y294" i="5"/>
  <c r="AF242" i="5"/>
  <c r="AM242" i="5" s="1"/>
  <c r="AB294" i="5" s="1"/>
  <c r="AF263" i="5"/>
  <c r="AM263" i="5" s="1"/>
  <c r="AB312" i="5" s="1"/>
  <c r="Y312" i="5"/>
  <c r="AU256" i="9"/>
  <c r="CT69" i="18"/>
  <c r="CU69" i="18" s="1"/>
  <c r="AA255" i="5"/>
  <c r="AA234" i="5"/>
  <c r="AZ98" i="17"/>
  <c r="AF235" i="1"/>
  <c r="AM235" i="1" s="1"/>
  <c r="AB288" i="1" s="1"/>
  <c r="Y288" i="1"/>
  <c r="Z287" i="1"/>
  <c r="AG234" i="1"/>
  <c r="AN234" i="1" s="1"/>
  <c r="AC287" i="1" s="1"/>
  <c r="AV202" i="9"/>
  <c r="AU218" i="9"/>
  <c r="AS231" i="9"/>
  <c r="Z284" i="5"/>
  <c r="AG227" i="5"/>
  <c r="AN227" i="5" s="1"/>
  <c r="AC284" i="5" s="1"/>
  <c r="Z307" i="17"/>
  <c r="AN256" i="17"/>
  <c r="AC307" i="17" s="1"/>
  <c r="Y255" i="17"/>
  <c r="AF255" i="17" s="1"/>
  <c r="Y302" i="17"/>
  <c r="AM250" i="17"/>
  <c r="AB302" i="17" s="1"/>
  <c r="BJ83" i="9"/>
  <c r="DP44" i="18"/>
  <c r="DQ44" i="18" s="1"/>
  <c r="AA255" i="1"/>
  <c r="Z286" i="5"/>
  <c r="AG232" i="5"/>
  <c r="AN232" i="5" s="1"/>
  <c r="AC286" i="5" s="1"/>
  <c r="AF225" i="5"/>
  <c r="AM225" i="5" s="1"/>
  <c r="AB282" i="5" s="1"/>
  <c r="Y282" i="5"/>
  <c r="AT296" i="9"/>
  <c r="BA244" i="9"/>
  <c r="AA245" i="1"/>
  <c r="Z307" i="1"/>
  <c r="AG256" i="1"/>
  <c r="AN256" i="1" s="1"/>
  <c r="AC307" i="1" s="1"/>
  <c r="AS310" i="9"/>
  <c r="AZ261" i="9"/>
  <c r="DP17" i="18"/>
  <c r="DQ17" i="18" s="1"/>
  <c r="CT56" i="18"/>
  <c r="CU56" i="18" s="1"/>
  <c r="Y299" i="1"/>
  <c r="AF247" i="1"/>
  <c r="AM247" i="1" s="1"/>
  <c r="AB299" i="1" s="1"/>
  <c r="AA292" i="5"/>
  <c r="AH240" i="5"/>
  <c r="AO240" i="5" s="1"/>
  <c r="AD292" i="5" s="1"/>
  <c r="AM260" i="17"/>
  <c r="AB309" i="17" s="1"/>
  <c r="Y309" i="17"/>
  <c r="AZ53" i="1"/>
  <c r="AN241" i="17"/>
  <c r="AC293" i="17" s="1"/>
  <c r="Z293" i="17"/>
  <c r="CI3" i="18"/>
  <c r="AS236" i="9"/>
  <c r="AZ236" i="9" s="1"/>
  <c r="BG236" i="9" s="1"/>
  <c r="AN262" i="17"/>
  <c r="AC311" i="17" s="1"/>
  <c r="Z311" i="17"/>
  <c r="CR140" i="18"/>
  <c r="CR139" i="18" s="1"/>
  <c r="Y306" i="5"/>
  <c r="AF255" i="5"/>
  <c r="AM255" i="5" s="1"/>
  <c r="AB306" i="5" s="1"/>
  <c r="Z283" i="17"/>
  <c r="AN226" i="17"/>
  <c r="AC283" i="17" s="1"/>
  <c r="Y300" i="17"/>
  <c r="AM248" i="17"/>
  <c r="AB300" i="17" s="1"/>
  <c r="AH237" i="1"/>
  <c r="AO237" i="1" s="1"/>
  <c r="AD289" i="1" s="1"/>
  <c r="AA289" i="1"/>
  <c r="CI91" i="18"/>
  <c r="AA234" i="1"/>
  <c r="AU243" i="9"/>
  <c r="AT238" i="9"/>
  <c r="AZ64" i="9"/>
  <c r="AY98" i="5"/>
  <c r="BM151" i="18"/>
  <c r="Z308" i="1"/>
  <c r="AG259" i="1"/>
  <c r="AN259" i="1" s="1"/>
  <c r="AC308" i="1" s="1"/>
  <c r="AT230" i="9"/>
  <c r="AT250" i="9"/>
  <c r="BX3" i="18"/>
  <c r="AU260" i="9"/>
  <c r="AP53" i="5"/>
  <c r="AZ69" i="9"/>
  <c r="BI98" i="17"/>
  <c r="AG253" i="1"/>
  <c r="AN253" i="1" s="1"/>
  <c r="AC304" i="1" s="1"/>
  <c r="Z304" i="1"/>
  <c r="AG241" i="1"/>
  <c r="AN241" i="1" s="1"/>
  <c r="AC293" i="1" s="1"/>
  <c r="Z293" i="1"/>
  <c r="AT257" i="9"/>
  <c r="BA257" i="9" s="1"/>
  <c r="BH257" i="9" s="1"/>
  <c r="Z239" i="5"/>
  <c r="AS265" i="9"/>
  <c r="AZ265" i="9" s="1"/>
  <c r="BG265" i="9" s="1"/>
  <c r="AG248" i="1"/>
  <c r="AN248" i="1" s="1"/>
  <c r="AC300" i="1" s="1"/>
  <c r="Z300" i="1"/>
  <c r="BM140" i="18"/>
  <c r="CS140" i="18"/>
  <c r="CS139" i="18" s="1"/>
  <c r="BL139" i="18"/>
  <c r="AO98" i="5"/>
  <c r="Y297" i="1"/>
  <c r="AF245" i="1"/>
  <c r="AM245" i="1" s="1"/>
  <c r="AB297" i="1" s="1"/>
  <c r="AR240" i="9"/>
  <c r="Z285" i="1"/>
  <c r="AG230" i="1"/>
  <c r="AN230" i="1" s="1"/>
  <c r="AC285" i="1" s="1"/>
  <c r="AS308" i="9"/>
  <c r="AZ259" i="9"/>
  <c r="BM97" i="18"/>
  <c r="CT97" i="18" s="1"/>
  <c r="CU97" i="18" s="1"/>
  <c r="CS97" i="18"/>
  <c r="CS91" i="18" s="1"/>
  <c r="AG235" i="1"/>
  <c r="AN235" i="1" s="1"/>
  <c r="AC288" i="1" s="1"/>
  <c r="Z288" i="1"/>
  <c r="CD85" i="9"/>
  <c r="AN239" i="17"/>
  <c r="AC291" i="17" s="1"/>
  <c r="Z291" i="17"/>
  <c r="CB98" i="9"/>
  <c r="AH253" i="1"/>
  <c r="AO253" i="1" s="1"/>
  <c r="AD304" i="1" s="1"/>
  <c r="AA304" i="1"/>
  <c r="BB4" i="18"/>
  <c r="CT4" i="18" s="1"/>
  <c r="BA3" i="18"/>
  <c r="DO4" i="18"/>
  <c r="Z292" i="5"/>
  <c r="AG240" i="5"/>
  <c r="AN240" i="5" s="1"/>
  <c r="AC292" i="5" s="1"/>
  <c r="AN245" i="17"/>
  <c r="AC297" i="17" s="1"/>
  <c r="Z297" i="17"/>
  <c r="AM224" i="17"/>
  <c r="AB281" i="17" s="1"/>
  <c r="Y281" i="17"/>
  <c r="AE98" i="17"/>
  <c r="BB224" i="9"/>
  <c r="AU281" i="9"/>
  <c r="BB246" i="9"/>
  <c r="AU298" i="9"/>
  <c r="BH98" i="9"/>
  <c r="DD151" i="18"/>
  <c r="AA286" i="5"/>
  <c r="AH232" i="5"/>
  <c r="AO232" i="5" s="1"/>
  <c r="AD286" i="5" s="1"/>
  <c r="Z303" i="1"/>
  <c r="AG252" i="1"/>
  <c r="AN252" i="1" s="1"/>
  <c r="AC303" i="1" s="1"/>
  <c r="AR238" i="9"/>
  <c r="AT313" i="9"/>
  <c r="BA264" i="9"/>
  <c r="CD75" i="9"/>
  <c r="BT69" i="9"/>
  <c r="DE187" i="18"/>
  <c r="DF187" i="18" s="1"/>
  <c r="AG230" i="5"/>
  <c r="AN230" i="5" s="1"/>
  <c r="AC285" i="5" s="1"/>
  <c r="Z285" i="5"/>
  <c r="AU232" i="9"/>
  <c r="AO98" i="1"/>
  <c r="AR249" i="9"/>
  <c r="AG256" i="5"/>
  <c r="AN256" i="5" s="1"/>
  <c r="AC307" i="5" s="1"/>
  <c r="Z307" i="5"/>
  <c r="AS315" i="9"/>
  <c r="AZ267" i="9"/>
  <c r="AA305" i="17"/>
  <c r="AO254" i="17"/>
  <c r="AD305" i="17" s="1"/>
  <c r="AS309" i="9"/>
  <c r="AZ260" i="9"/>
  <c r="BX103" i="18"/>
  <c r="DE103" i="18" s="1"/>
  <c r="DF103" i="18" s="1"/>
  <c r="DD103" i="18"/>
  <c r="DD91" i="18" s="1"/>
  <c r="AA223" i="5"/>
  <c r="AU238" i="9"/>
  <c r="AS240" i="9"/>
  <c r="AG250" i="1"/>
  <c r="AN250" i="1" s="1"/>
  <c r="AC302" i="1" s="1"/>
  <c r="Z302" i="1"/>
  <c r="Y297" i="5"/>
  <c r="AO98" i="17"/>
  <c r="DN140" i="18"/>
  <c r="DN139" i="18" s="1"/>
  <c r="BB250" i="9"/>
  <c r="AU302" i="9"/>
  <c r="DD4" i="18"/>
  <c r="AT259" i="9"/>
  <c r="CD69" i="9"/>
  <c r="AM264" i="17"/>
  <c r="AB313" i="17" s="1"/>
  <c r="Y313" i="17"/>
  <c r="BT64" i="9"/>
  <c r="Z245" i="5"/>
  <c r="DD44" i="18"/>
  <c r="AU242" i="9"/>
  <c r="CR3" i="18"/>
  <c r="AT265" i="9"/>
  <c r="BA265" i="9" s="1"/>
  <c r="BH265" i="9" s="1"/>
  <c r="BT85" i="9"/>
  <c r="AA301" i="1"/>
  <c r="AH249" i="1"/>
  <c r="AO249" i="1" s="1"/>
  <c r="AD301" i="1" s="1"/>
  <c r="CI140" i="18"/>
  <c r="CH139" i="18"/>
  <c r="BX54" i="18"/>
  <c r="AO247" i="17"/>
  <c r="AD299" i="17" s="1"/>
  <c r="AA299" i="17"/>
  <c r="AZ189" i="18"/>
  <c r="DD3" i="18"/>
  <c r="AU296" i="9"/>
  <c r="BB244" i="9"/>
  <c r="AG225" i="1"/>
  <c r="AN225" i="1" s="1"/>
  <c r="AC282" i="1" s="1"/>
  <c r="Z282" i="1"/>
  <c r="BJ82" i="9"/>
  <c r="CD64" i="9"/>
  <c r="BX151" i="18"/>
  <c r="AT310" i="9"/>
  <c r="BA261" i="9"/>
  <c r="AE98" i="5"/>
  <c r="BB235" i="9"/>
  <c r="AU288" i="9"/>
  <c r="BB262" i="9"/>
  <c r="AU311" i="9"/>
  <c r="AT227" i="9"/>
  <c r="AS242" i="9"/>
  <c r="BM10" i="18"/>
  <c r="CT10" i="18" s="1"/>
  <c r="CU10" i="18" s="1"/>
  <c r="CS10" i="18"/>
  <c r="DC3" i="18"/>
  <c r="AS232" i="9"/>
  <c r="AA304" i="5"/>
  <c r="AH253" i="5"/>
  <c r="AO253" i="5" s="1"/>
  <c r="AD304" i="5" s="1"/>
  <c r="AR231" i="9"/>
  <c r="AU231" i="9"/>
  <c r="BB231" i="9" s="1"/>
  <c r="BI231" i="9" s="1"/>
  <c r="CD83" i="9"/>
  <c r="AA298" i="1"/>
  <c r="AH246" i="1"/>
  <c r="AO246" i="1" s="1"/>
  <c r="AD298" i="1" s="1"/>
  <c r="DE44" i="18"/>
  <c r="DF44" i="18" s="1"/>
  <c r="CD70" i="9"/>
  <c r="AA296" i="17"/>
  <c r="AO244" i="17"/>
  <c r="AD296" i="17" s="1"/>
  <c r="BA262" i="9"/>
  <c r="AT311" i="9"/>
  <c r="BR98" i="9"/>
  <c r="AZ230" i="9"/>
  <c r="BJ69" i="9"/>
  <c r="CT93" i="18"/>
  <c r="CU93" i="18" s="1"/>
  <c r="BX78" i="18"/>
  <c r="DD78" i="18"/>
  <c r="DD77" i="18" s="1"/>
  <c r="BW77" i="18"/>
  <c r="BW189" i="18" s="1"/>
  <c r="AT228" i="9"/>
  <c r="BA228" i="9" s="1"/>
  <c r="BH228" i="9" s="1"/>
  <c r="AT224" i="9"/>
  <c r="DD55" i="18"/>
  <c r="Z288" i="5"/>
  <c r="AG235" i="5"/>
  <c r="AN235" i="5" s="1"/>
  <c r="AC288" i="5" s="1"/>
  <c r="Y301" i="1"/>
  <c r="AF249" i="1"/>
  <c r="AM249" i="1" s="1"/>
  <c r="AB301" i="1" s="1"/>
  <c r="AA307" i="1"/>
  <c r="AH256" i="1"/>
  <c r="AO256" i="1" s="1"/>
  <c r="AD307" i="1" s="1"/>
  <c r="AT246" i="9"/>
  <c r="Y287" i="1"/>
  <c r="AF234" i="1"/>
  <c r="AM234" i="1" s="1"/>
  <c r="AB287" i="1" s="1"/>
  <c r="AS227" i="9"/>
  <c r="BJ53" i="1"/>
  <c r="AG255" i="1"/>
  <c r="AN255" i="1" s="1"/>
  <c r="AC306" i="1" s="1"/>
  <c r="Z306" i="1"/>
  <c r="AT237" i="9"/>
  <c r="AA239" i="1"/>
  <c r="AA252" i="17"/>
  <c r="AH252" i="17" s="1"/>
  <c r="Y287" i="17"/>
  <c r="AM234" i="17"/>
  <c r="AB287" i="17" s="1"/>
  <c r="AG232" i="1"/>
  <c r="AN232" i="1" s="1"/>
  <c r="AC286" i="1" s="1"/>
  <c r="Z286" i="1"/>
  <c r="X245" i="5"/>
  <c r="AF245" i="5" s="1"/>
  <c r="AM245" i="5" s="1"/>
  <c r="AB297" i="5" s="1"/>
  <c r="CC53" i="9"/>
  <c r="Y295" i="5"/>
  <c r="AF243" i="5"/>
  <c r="AM243" i="5" s="1"/>
  <c r="AB295" i="5" s="1"/>
  <c r="Y287" i="5"/>
  <c r="AF234" i="5"/>
  <c r="AM234" i="5" s="1"/>
  <c r="AB287" i="5" s="1"/>
  <c r="DP7" i="18"/>
  <c r="DQ7" i="18" s="1"/>
  <c r="DE7" i="18"/>
  <c r="DF7" i="18" s="1"/>
  <c r="Y296" i="1"/>
  <c r="AF244" i="1"/>
  <c r="AM244" i="1" s="1"/>
  <c r="AB296" i="1" s="1"/>
  <c r="AG238" i="5"/>
  <c r="AN238" i="5" s="1"/>
  <c r="AC290" i="5" s="1"/>
  <c r="Z290" i="5"/>
  <c r="AF235" i="5"/>
  <c r="AM235" i="5" s="1"/>
  <c r="AB288" i="5" s="1"/>
  <c r="Y288" i="5"/>
  <c r="CT33" i="18"/>
  <c r="CU33" i="18" s="1"/>
  <c r="AR256" i="9"/>
  <c r="DP93" i="18"/>
  <c r="DQ93" i="18" s="1"/>
  <c r="AT242" i="9"/>
  <c r="AH241" i="5"/>
  <c r="AO241" i="5" s="1"/>
  <c r="AD293" i="5" s="1"/>
  <c r="AA293" i="5"/>
  <c r="DE112" i="18"/>
  <c r="DF112" i="18" s="1"/>
  <c r="CT112" i="18"/>
  <c r="CU112" i="18" s="1"/>
  <c r="DP112" i="18"/>
  <c r="DQ112" i="18" s="1"/>
  <c r="AR233" i="9"/>
  <c r="AZ233" i="9" s="1"/>
  <c r="BG233" i="9" s="1"/>
  <c r="AT254" i="9"/>
  <c r="AA252" i="1"/>
  <c r="AG224" i="5"/>
  <c r="AN224" i="5" s="1"/>
  <c r="AC281" i="5" s="1"/>
  <c r="Z281" i="5"/>
  <c r="AS300" i="9"/>
  <c r="AZ248" i="9"/>
  <c r="AS314" i="9"/>
  <c r="AZ266" i="9"/>
  <c r="BB92" i="18"/>
  <c r="BB91" i="18" s="1"/>
  <c r="BA91" i="18"/>
  <c r="AU258" i="9"/>
  <c r="BB258" i="9" s="1"/>
  <c r="BI258" i="9" s="1"/>
  <c r="BB257" i="9"/>
  <c r="BI257" i="9" s="1"/>
  <c r="BA225" i="9"/>
  <c r="AT282" i="9"/>
  <c r="AR243" i="9"/>
  <c r="BM55" i="18"/>
  <c r="BL54" i="18"/>
  <c r="BL189" i="18" s="1"/>
  <c r="CS55" i="18"/>
  <c r="CS54" i="18" s="1"/>
  <c r="DO70" i="18"/>
  <c r="AS299" i="9"/>
  <c r="AZ247" i="9"/>
  <c r="AZ75" i="9"/>
  <c r="Y299" i="17"/>
  <c r="AM247" i="17"/>
  <c r="AB299" i="17" s="1"/>
  <c r="Y308" i="17"/>
  <c r="AM259" i="17"/>
  <c r="AB308" i="17" s="1"/>
  <c r="AT241" i="9"/>
  <c r="CD82" i="9"/>
  <c r="DN189" i="18" l="1"/>
  <c r="CS3" i="18"/>
  <c r="DO3" i="18"/>
  <c r="DE4" i="18"/>
  <c r="DV4" i="18" s="1"/>
  <c r="DD54" i="18"/>
  <c r="AG236" i="17"/>
  <c r="AN236" i="17" s="1"/>
  <c r="AF236" i="17"/>
  <c r="AM236" i="17" s="1"/>
  <c r="AH236" i="17"/>
  <c r="AO236" i="17" s="1"/>
  <c r="DC189" i="18"/>
  <c r="CR189" i="18"/>
  <c r="CS189" i="18"/>
  <c r="AX300" i="9"/>
  <c r="BI248" i="9"/>
  <c r="CT3" i="18"/>
  <c r="DU4" i="18"/>
  <c r="CU4" i="18"/>
  <c r="DT4" i="18"/>
  <c r="AX289" i="9"/>
  <c r="BI237" i="9"/>
  <c r="AX296" i="9"/>
  <c r="BI244" i="9"/>
  <c r="BA246" i="9"/>
  <c r="AT298" i="9"/>
  <c r="AT285" i="9"/>
  <c r="BA230" i="9"/>
  <c r="AV310" i="9"/>
  <c r="BG261" i="9"/>
  <c r="AH245" i="1"/>
  <c r="AO245" i="1" s="1"/>
  <c r="AD297" i="1" s="1"/>
  <c r="AA297" i="1"/>
  <c r="AW202" i="9"/>
  <c r="AV218" i="9"/>
  <c r="AS234" i="9"/>
  <c r="AY98" i="9"/>
  <c r="DP55" i="18"/>
  <c r="CI54" i="18"/>
  <c r="CI189" i="18" s="1"/>
  <c r="AX312" i="9"/>
  <c r="BI263" i="9"/>
  <c r="AR299" i="9"/>
  <c r="BM91" i="18"/>
  <c r="BS98" i="9"/>
  <c r="AF98" i="5"/>
  <c r="AR290" i="9"/>
  <c r="BG266" i="9"/>
  <c r="AV314" i="9"/>
  <c r="BG260" i="9"/>
  <c r="AV309" i="9"/>
  <c r="BA237" i="9"/>
  <c r="AT289" i="9"/>
  <c r="AX311" i="9"/>
  <c r="BI262" i="9"/>
  <c r="AS252" i="9"/>
  <c r="AU239" i="9"/>
  <c r="BB238" i="9"/>
  <c r="AU290" i="9"/>
  <c r="BA238" i="9"/>
  <c r="AT290" i="9"/>
  <c r="DP92" i="18"/>
  <c r="AZ263" i="9"/>
  <c r="AS312" i="9"/>
  <c r="X223" i="5"/>
  <c r="AH223" i="5" s="1"/>
  <c r="AO223" i="5" s="1"/>
  <c r="AD280" i="5" s="1"/>
  <c r="DO54" i="18"/>
  <c r="DO189" i="18" s="1"/>
  <c r="BG235" i="9"/>
  <c r="AV288" i="9"/>
  <c r="AS313" i="9"/>
  <c r="AZ264" i="9"/>
  <c r="CT92" i="18"/>
  <c r="BA241" i="9"/>
  <c r="AT293" i="9"/>
  <c r="AU286" i="9"/>
  <c r="BB232" i="9"/>
  <c r="BG247" i="9"/>
  <c r="AV299" i="9"/>
  <c r="AA291" i="1"/>
  <c r="AH239" i="1"/>
  <c r="AO239" i="1" s="1"/>
  <c r="AD291" i="1" s="1"/>
  <c r="Z297" i="5"/>
  <c r="AG245" i="5"/>
  <c r="AN245" i="5" s="1"/>
  <c r="AC297" i="5" s="1"/>
  <c r="AX298" i="9"/>
  <c r="BI246" i="9"/>
  <c r="AA306" i="1"/>
  <c r="AH255" i="1"/>
  <c r="AO255" i="1" s="1"/>
  <c r="AD306" i="1" s="1"/>
  <c r="BH235" i="9"/>
  <c r="AW288" i="9"/>
  <c r="AT240" i="9"/>
  <c r="AR295" i="9"/>
  <c r="X297" i="5"/>
  <c r="AW310" i="9"/>
  <c r="BH261" i="9"/>
  <c r="AP98" i="1"/>
  <c r="AU245" i="9"/>
  <c r="AF98" i="1"/>
  <c r="AM252" i="17"/>
  <c r="AB303" i="17" s="1"/>
  <c r="Y303" i="17"/>
  <c r="BI261" i="9"/>
  <c r="AX310" i="9"/>
  <c r="AZ257" i="9"/>
  <c r="BG257" i="9" s="1"/>
  <c r="AW286" i="9"/>
  <c r="BH232" i="9"/>
  <c r="Z223" i="5"/>
  <c r="AT300" i="9"/>
  <c r="BA248" i="9"/>
  <c r="AT284" i="9"/>
  <c r="BA227" i="9"/>
  <c r="AR301" i="9"/>
  <c r="AA303" i="1"/>
  <c r="AH252" i="1"/>
  <c r="AO252" i="1" s="1"/>
  <c r="AD303" i="1" s="1"/>
  <c r="AT305" i="9"/>
  <c r="BA254" i="9"/>
  <c r="AT255" i="9"/>
  <c r="BI250" i="9"/>
  <c r="AX302" i="9"/>
  <c r="BA242" i="9"/>
  <c r="AT294" i="9"/>
  <c r="AR239" i="9"/>
  <c r="AZ98" i="5"/>
  <c r="BB256" i="9"/>
  <c r="AU307" i="9"/>
  <c r="AS255" i="9"/>
  <c r="BA231" i="9"/>
  <c r="BH231" i="9" s="1"/>
  <c r="BI266" i="9"/>
  <c r="AX314" i="9"/>
  <c r="AU313" i="9"/>
  <c r="BB264" i="9"/>
  <c r="AF255" i="1"/>
  <c r="AM255" i="1" s="1"/>
  <c r="AB306" i="1" s="1"/>
  <c r="Y306" i="1"/>
  <c r="AX293" i="9"/>
  <c r="BI241" i="9"/>
  <c r="BJ98" i="5"/>
  <c r="AR307" i="9"/>
  <c r="AA287" i="5"/>
  <c r="AH234" i="5"/>
  <c r="AO234" i="5" s="1"/>
  <c r="AD287" i="5" s="1"/>
  <c r="AF239" i="5"/>
  <c r="AM239" i="5" s="1"/>
  <c r="AB291" i="5" s="1"/>
  <c r="Y291" i="5"/>
  <c r="AR223" i="9"/>
  <c r="BG224" i="9"/>
  <c r="AV281" i="9"/>
  <c r="BG250" i="9"/>
  <c r="AV302" i="9"/>
  <c r="BB151" i="18"/>
  <c r="DP152" i="18"/>
  <c r="CT152" i="18"/>
  <c r="Z306" i="17"/>
  <c r="AN255" i="17"/>
  <c r="AC306" i="17" s="1"/>
  <c r="BA256" i="9"/>
  <c r="AS239" i="9"/>
  <c r="AW311" i="9"/>
  <c r="BH262" i="9"/>
  <c r="AX288" i="9"/>
  <c r="BI235" i="9"/>
  <c r="AR234" i="9"/>
  <c r="CT55" i="18"/>
  <c r="BM54" i="18"/>
  <c r="AW282" i="9"/>
  <c r="BH225" i="9"/>
  <c r="DF55" i="18"/>
  <c r="BI224" i="9"/>
  <c r="AX281" i="9"/>
  <c r="AG239" i="5"/>
  <c r="AN239" i="5" s="1"/>
  <c r="AC291" i="5" s="1"/>
  <c r="Z291" i="5"/>
  <c r="Y223" i="5"/>
  <c r="AU309" i="9"/>
  <c r="BB260" i="9"/>
  <c r="AE218" i="5"/>
  <c r="AF162" i="5"/>
  <c r="Y291" i="17"/>
  <c r="AM239" i="17"/>
  <c r="AB291" i="17" s="1"/>
  <c r="BB233" i="9"/>
  <c r="BI233" i="9" s="1"/>
  <c r="AT304" i="9"/>
  <c r="BA253" i="9"/>
  <c r="AR304" i="9"/>
  <c r="AU253" i="9"/>
  <c r="AZ242" i="9"/>
  <c r="AS294" i="9"/>
  <c r="AP98" i="17"/>
  <c r="AS292" i="9"/>
  <c r="AZ240" i="9"/>
  <c r="BG267" i="9"/>
  <c r="AV315" i="9"/>
  <c r="BH264" i="9"/>
  <c r="AW313" i="9"/>
  <c r="AP98" i="5"/>
  <c r="AW296" i="9"/>
  <c r="BH244" i="9"/>
  <c r="AA297" i="5"/>
  <c r="AH245" i="5"/>
  <c r="AO245" i="5" s="1"/>
  <c r="AD297" i="5" s="1"/>
  <c r="X223" i="17"/>
  <c r="AH223" i="17" s="1"/>
  <c r="BB247" i="9"/>
  <c r="AU299" i="9"/>
  <c r="BM3" i="18"/>
  <c r="AM245" i="17"/>
  <c r="AB297" i="17" s="1"/>
  <c r="Y297" i="17"/>
  <c r="AZ256" i="9"/>
  <c r="AX282" i="9"/>
  <c r="BI225" i="9"/>
  <c r="BB77" i="18"/>
  <c r="CT78" i="18"/>
  <c r="DP78" i="18"/>
  <c r="Y306" i="17"/>
  <c r="AM255" i="17"/>
  <c r="AB306" i="17" s="1"/>
  <c r="AZ231" i="9"/>
  <c r="BG231" i="9" s="1"/>
  <c r="AT314" i="9"/>
  <c r="BA266" i="9"/>
  <c r="AT245" i="9"/>
  <c r="AS283" i="9"/>
  <c r="AZ226" i="9"/>
  <c r="AE218" i="1"/>
  <c r="AF162" i="1"/>
  <c r="AZ225" i="9"/>
  <c r="AS282" i="9"/>
  <c r="AT295" i="9"/>
  <c r="BA243" i="9"/>
  <c r="BA139" i="18"/>
  <c r="BA189" i="18" s="1"/>
  <c r="BB140" i="18"/>
  <c r="DD140" i="18"/>
  <c r="DD139" i="18" s="1"/>
  <c r="AO252" i="17"/>
  <c r="AD303" i="17" s="1"/>
  <c r="AA303" i="17"/>
  <c r="AT234" i="9"/>
  <c r="AT239" i="9"/>
  <c r="AS245" i="9"/>
  <c r="DE92" i="18"/>
  <c r="AT309" i="9"/>
  <c r="BA260" i="9"/>
  <c r="AZ85" i="9"/>
  <c r="AT315" i="9"/>
  <c r="BA267" i="9"/>
  <c r="BA224" i="9"/>
  <c r="AT281" i="9"/>
  <c r="BI98" i="9"/>
  <c r="CC98" i="9"/>
  <c r="BG259" i="9"/>
  <c r="AV308" i="9"/>
  <c r="AU295" i="9"/>
  <c r="BB243" i="9"/>
  <c r="Z268" i="17"/>
  <c r="AG252" i="5"/>
  <c r="AN252" i="5" s="1"/>
  <c r="AC303" i="5" s="1"/>
  <c r="Z303" i="5"/>
  <c r="Y223" i="17"/>
  <c r="BJ98" i="1"/>
  <c r="AV311" i="9"/>
  <c r="BG262" i="9"/>
  <c r="BA233" i="9"/>
  <c r="BH233" i="9" s="1"/>
  <c r="BX91" i="18"/>
  <c r="AR252" i="9"/>
  <c r="DE70" i="18"/>
  <c r="DF70" i="18" s="1"/>
  <c r="CT70" i="18"/>
  <c r="CU70" i="18" s="1"/>
  <c r="AU252" i="9"/>
  <c r="DE78" i="18"/>
  <c r="BX77" i="18"/>
  <c r="BX189" i="18" s="1"/>
  <c r="AV285" i="9"/>
  <c r="BG230" i="9"/>
  <c r="AZ232" i="9"/>
  <c r="AS286" i="9"/>
  <c r="AZ98" i="1"/>
  <c r="AV293" i="9"/>
  <c r="BG241" i="9"/>
  <c r="AU305" i="9"/>
  <c r="BB254" i="9"/>
  <c r="AD218" i="17"/>
  <c r="AE162" i="17"/>
  <c r="BB249" i="9"/>
  <c r="BB267" i="9"/>
  <c r="AU315" i="9"/>
  <c r="DF152" i="18"/>
  <c r="DE151" i="18"/>
  <c r="DV9" i="18"/>
  <c r="AU255" i="9"/>
  <c r="Z223" i="1"/>
  <c r="AA223" i="1"/>
  <c r="AR245" i="9"/>
  <c r="AV300" i="9"/>
  <c r="BG248" i="9"/>
  <c r="AS284" i="9"/>
  <c r="AZ227" i="9"/>
  <c r="CI139" i="18"/>
  <c r="AA280" i="5"/>
  <c r="BJ98" i="17"/>
  <c r="BA250" i="9"/>
  <c r="AT302" i="9"/>
  <c r="AS296" i="9"/>
  <c r="AZ244" i="9"/>
  <c r="BJ53" i="9"/>
  <c r="AY162" i="9"/>
  <c r="AR284" i="9"/>
  <c r="AV298" i="9"/>
  <c r="BG246" i="9"/>
  <c r="AS305" i="9"/>
  <c r="AZ254" i="9"/>
  <c r="AR289" i="9"/>
  <c r="BM139" i="18"/>
  <c r="AA306" i="5"/>
  <c r="AH255" i="5"/>
  <c r="AO255" i="5" s="1"/>
  <c r="AD306" i="5" s="1"/>
  <c r="AS290" i="9"/>
  <c r="AZ238" i="9"/>
  <c r="BI259" i="9"/>
  <c r="AX308" i="9"/>
  <c r="CD53" i="9"/>
  <c r="AU240" i="9"/>
  <c r="AU234" i="9"/>
  <c r="BB242" i="9"/>
  <c r="AU294" i="9"/>
  <c r="AT308" i="9"/>
  <c r="BA259" i="9"/>
  <c r="AF98" i="17"/>
  <c r="AA287" i="1"/>
  <c r="AH234" i="1"/>
  <c r="AO234" i="1" s="1"/>
  <c r="AD287" i="1" s="1"/>
  <c r="BB54" i="18"/>
  <c r="AZ243" i="9"/>
  <c r="BB227" i="9"/>
  <c r="AR314" i="9"/>
  <c r="BB3" i="18"/>
  <c r="DE3" i="18" s="1"/>
  <c r="DP4" i="18"/>
  <c r="AR292" i="9"/>
  <c r="AS253" i="9"/>
  <c r="AU285" i="9"/>
  <c r="BB230" i="9"/>
  <c r="BT53" i="9"/>
  <c r="AT252" i="9"/>
  <c r="AV289" i="9"/>
  <c r="BG237" i="9"/>
  <c r="AZ249" i="9"/>
  <c r="CH189" i="18"/>
  <c r="Z306" i="5"/>
  <c r="AG255" i="5"/>
  <c r="AN255" i="5" s="1"/>
  <c r="AC306" i="5" s="1"/>
  <c r="AT283" i="9"/>
  <c r="BA226" i="9"/>
  <c r="AT299" i="9"/>
  <c r="BA247" i="9"/>
  <c r="BI226" i="9"/>
  <c r="AX283" i="9"/>
  <c r="AR300" i="9"/>
  <c r="AW312" i="9"/>
  <c r="BH263" i="9"/>
  <c r="AT301" i="9"/>
  <c r="BA249" i="9"/>
  <c r="DF4" i="18" l="1"/>
  <c r="DD189" i="18"/>
  <c r="AA280" i="17"/>
  <c r="AO223" i="17"/>
  <c r="AD280" i="17" s="1"/>
  <c r="BH247" i="9"/>
  <c r="AW299" i="9"/>
  <c r="BH256" i="9"/>
  <c r="AW307" i="9"/>
  <c r="Y268" i="1"/>
  <c r="AV312" i="9"/>
  <c r="BG263" i="9"/>
  <c r="AW289" i="9"/>
  <c r="BH237" i="9"/>
  <c r="DF92" i="18"/>
  <c r="DE91" i="18"/>
  <c r="DF91" i="18" s="1"/>
  <c r="DV7" i="18"/>
  <c r="EA7" i="18" s="1"/>
  <c r="BM189" i="18"/>
  <c r="AF218" i="5"/>
  <c r="AT292" i="9"/>
  <c r="BA240" i="9"/>
  <c r="DP91" i="18"/>
  <c r="DQ91" i="18" s="1"/>
  <c r="DQ92" i="18"/>
  <c r="DW7" i="18"/>
  <c r="AU306" i="9"/>
  <c r="BB245" i="9"/>
  <c r="AU297" i="9"/>
  <c r="AV305" i="9"/>
  <c r="BG254" i="9"/>
  <c r="DF151" i="18"/>
  <c r="EA4" i="18"/>
  <c r="AT223" i="9"/>
  <c r="DP3" i="18"/>
  <c r="DW4" i="18"/>
  <c r="DQ4" i="18"/>
  <c r="DP77" i="18"/>
  <c r="DQ77" i="18" s="1"/>
  <c r="DW6" i="18"/>
  <c r="DQ78" i="18"/>
  <c r="AV294" i="9"/>
  <c r="BG242" i="9"/>
  <c r="BH259" i="9"/>
  <c r="AW308" i="9"/>
  <c r="AU223" i="9"/>
  <c r="AV284" i="9"/>
  <c r="BG227" i="9"/>
  <c r="AA280" i="1"/>
  <c r="AH223" i="1"/>
  <c r="AO223" i="1" s="1"/>
  <c r="AD280" i="1" s="1"/>
  <c r="AX315" i="9"/>
  <c r="BI267" i="9"/>
  <c r="Z268" i="1"/>
  <c r="AA268" i="1"/>
  <c r="CU78" i="18"/>
  <c r="CT77" i="18"/>
  <c r="CU77" i="18" s="1"/>
  <c r="DU6" i="18"/>
  <c r="DT6" i="18"/>
  <c r="Y268" i="5"/>
  <c r="BH253" i="9"/>
  <c r="AW304" i="9"/>
  <c r="AR287" i="9"/>
  <c r="AS306" i="9"/>
  <c r="AZ255" i="9"/>
  <c r="AR291" i="9"/>
  <c r="Z280" i="5"/>
  <c r="AG223" i="5"/>
  <c r="AN223" i="5" s="1"/>
  <c r="AC280" i="5" s="1"/>
  <c r="BH238" i="9"/>
  <c r="AW290" i="9"/>
  <c r="AS287" i="9"/>
  <c r="AZ234" i="9"/>
  <c r="AW298" i="9"/>
  <c r="BH246" i="9"/>
  <c r="BH249" i="9"/>
  <c r="AW301" i="9"/>
  <c r="BH226" i="9"/>
  <c r="AW283" i="9"/>
  <c r="BB139" i="18"/>
  <c r="BB189" i="18" s="1"/>
  <c r="DE140" i="18"/>
  <c r="AZ98" i="9"/>
  <c r="DP140" i="18"/>
  <c r="AT306" i="9"/>
  <c r="AX285" i="9"/>
  <c r="BI230" i="9"/>
  <c r="BI249" i="9"/>
  <c r="AX301" i="9"/>
  <c r="CD98" i="9"/>
  <c r="AW315" i="9"/>
  <c r="BH267" i="9"/>
  <c r="AT291" i="9"/>
  <c r="BA239" i="9"/>
  <c r="BG226" i="9"/>
  <c r="AV283" i="9"/>
  <c r="AS291" i="9"/>
  <c r="AZ239" i="9"/>
  <c r="AR280" i="9"/>
  <c r="Z268" i="5"/>
  <c r="BI247" i="9"/>
  <c r="AX299" i="9"/>
  <c r="AA268" i="5"/>
  <c r="AW305" i="9"/>
  <c r="BH254" i="9"/>
  <c r="AR297" i="9"/>
  <c r="DV5" i="18"/>
  <c r="AZ253" i="9"/>
  <c r="AS304" i="9"/>
  <c r="BH250" i="9"/>
  <c r="AW302" i="9"/>
  <c r="AW284" i="9"/>
  <c r="BH227" i="9"/>
  <c r="X268" i="1"/>
  <c r="AZ252" i="9"/>
  <c r="AS303" i="9"/>
  <c r="BT98" i="9"/>
  <c r="BA252" i="9"/>
  <c r="AT303" i="9"/>
  <c r="AE218" i="17"/>
  <c r="AF162" i="17"/>
  <c r="BB252" i="9"/>
  <c r="AU303" i="9"/>
  <c r="AF223" i="17"/>
  <c r="AU304" i="9"/>
  <c r="BB253" i="9"/>
  <c r="X268" i="5"/>
  <c r="AX202" i="9"/>
  <c r="AW218" i="9"/>
  <c r="BI242" i="9"/>
  <c r="AX294" i="9"/>
  <c r="CT140" i="18"/>
  <c r="AZ162" i="9"/>
  <c r="AA268" i="17"/>
  <c r="BJ98" i="9"/>
  <c r="BA245" i="9"/>
  <c r="AT297" i="9"/>
  <c r="DE54" i="18"/>
  <c r="DF54" i="18" s="1"/>
  <c r="AX307" i="9"/>
  <c r="BI256" i="9"/>
  <c r="AX286" i="9"/>
  <c r="BI232" i="9"/>
  <c r="AX305" i="9"/>
  <c r="BI254" i="9"/>
  <c r="AR255" i="9"/>
  <c r="AT287" i="9"/>
  <c r="BA234" i="9"/>
  <c r="BH243" i="9"/>
  <c r="AW295" i="9"/>
  <c r="BI260" i="9"/>
  <c r="AX309" i="9"/>
  <c r="AW300" i="9"/>
  <c r="BH248" i="9"/>
  <c r="X268" i="17"/>
  <c r="AS223" i="9"/>
  <c r="Z280" i="1"/>
  <c r="AG223" i="1"/>
  <c r="AN223" i="1" s="1"/>
  <c r="AC280" i="1" s="1"/>
  <c r="BG256" i="9"/>
  <c r="AV307" i="9"/>
  <c r="BI238" i="9"/>
  <c r="AX290" i="9"/>
  <c r="EH4" i="18"/>
  <c r="DZ4" i="18"/>
  <c r="EI4" i="18"/>
  <c r="DF3" i="18"/>
  <c r="AV286" i="9"/>
  <c r="BG232" i="9"/>
  <c r="AZ245" i="9"/>
  <c r="AS297" i="9"/>
  <c r="BH266" i="9"/>
  <c r="AW314" i="9"/>
  <c r="Y280" i="5"/>
  <c r="AF223" i="5"/>
  <c r="AM223" i="5" s="1"/>
  <c r="AB280" i="5" s="1"/>
  <c r="AW293" i="9"/>
  <c r="BH241" i="9"/>
  <c r="DQ55" i="18"/>
  <c r="DW5" i="18"/>
  <c r="DP54" i="18"/>
  <c r="DQ54" i="18" s="1"/>
  <c r="CU3" i="18"/>
  <c r="BH224" i="9"/>
  <c r="AW281" i="9"/>
  <c r="BG243" i="9"/>
  <c r="AV295" i="9"/>
  <c r="AU292" i="9"/>
  <c r="BB240" i="9"/>
  <c r="AU287" i="9"/>
  <c r="BB234" i="9"/>
  <c r="AV282" i="9"/>
  <c r="BG225" i="9"/>
  <c r="BG240" i="9"/>
  <c r="AV292" i="9"/>
  <c r="CU152" i="18"/>
  <c r="CT151" i="18"/>
  <c r="CU151" i="18" s="1"/>
  <c r="DU9" i="18"/>
  <c r="DT9" i="18"/>
  <c r="EA9" i="18" s="1"/>
  <c r="BI264" i="9"/>
  <c r="AX313" i="9"/>
  <c r="CU92" i="18"/>
  <c r="CT91" i="18"/>
  <c r="CU91" i="18" s="1"/>
  <c r="DU7" i="18"/>
  <c r="DT7" i="18"/>
  <c r="AW285" i="9"/>
  <c r="BH230" i="9"/>
  <c r="AV301" i="9"/>
  <c r="BG249" i="9"/>
  <c r="AX284" i="9"/>
  <c r="BI227" i="9"/>
  <c r="AV296" i="9"/>
  <c r="BG244" i="9"/>
  <c r="BH260" i="9"/>
  <c r="AW309" i="9"/>
  <c r="AF218" i="1"/>
  <c r="CT54" i="18"/>
  <c r="CU54" i="18" s="1"/>
  <c r="DU5" i="18"/>
  <c r="DT5" i="18"/>
  <c r="CU55" i="18"/>
  <c r="DP151" i="18"/>
  <c r="DQ151" i="18" s="1"/>
  <c r="DQ152" i="18"/>
  <c r="DW9" i="18"/>
  <c r="X280" i="5"/>
  <c r="AU291" i="9"/>
  <c r="BB239" i="9"/>
  <c r="X280" i="17"/>
  <c r="AG223" i="17"/>
  <c r="Y268" i="17"/>
  <c r="AF268" i="17" s="1"/>
  <c r="AW294" i="9"/>
  <c r="BH242" i="9"/>
  <c r="BG264" i="9"/>
  <c r="AV313" i="9"/>
  <c r="BG238" i="9"/>
  <c r="AV290" i="9"/>
  <c r="DE77" i="18"/>
  <c r="DF77" i="18" s="1"/>
  <c r="DF78" i="18"/>
  <c r="DV6" i="18"/>
  <c r="AR303" i="9"/>
  <c r="BI243" i="9"/>
  <c r="AX295" i="9"/>
  <c r="EA6" i="18" l="1"/>
  <c r="EB9" i="18"/>
  <c r="AM268" i="17"/>
  <c r="AB316" i="17" s="1"/>
  <c r="Y316" i="17"/>
  <c r="AF272" i="17"/>
  <c r="AF273" i="17"/>
  <c r="AF276" i="17"/>
  <c r="AF275" i="17"/>
  <c r="AF274" i="17"/>
  <c r="BH239" i="9"/>
  <c r="AW291" i="9"/>
  <c r="DQ140" i="18"/>
  <c r="DP139" i="18"/>
  <c r="DQ139" i="18" s="1"/>
  <c r="DW8" i="18"/>
  <c r="X316" i="17"/>
  <c r="CT139" i="18"/>
  <c r="CU139" i="18" s="1"/>
  <c r="DT14" i="18" s="1"/>
  <c r="CU140" i="18"/>
  <c r="DU8" i="18"/>
  <c r="DT8" i="18"/>
  <c r="AX303" i="9"/>
  <c r="BI252" i="9"/>
  <c r="AA316" i="5"/>
  <c r="AH268" i="5"/>
  <c r="AO268" i="5" s="1"/>
  <c r="AD316" i="5" s="1"/>
  <c r="EB4" i="18"/>
  <c r="Z280" i="17"/>
  <c r="AN223" i="17"/>
  <c r="AC280" i="17" s="1"/>
  <c r="AR306" i="9"/>
  <c r="AF218" i="17"/>
  <c r="AF268" i="5"/>
  <c r="AM268" i="5" s="1"/>
  <c r="AB316" i="5" s="1"/>
  <c r="Y316" i="5"/>
  <c r="DP189" i="18"/>
  <c r="DQ189" i="18" s="1"/>
  <c r="DQ3" i="18"/>
  <c r="BG253" i="9"/>
  <c r="AV304" i="9"/>
  <c r="AR268" i="9"/>
  <c r="BI245" i="9"/>
  <c r="AX297" i="9"/>
  <c r="EA5" i="18"/>
  <c r="DE139" i="18"/>
  <c r="DF139" i="18" s="1"/>
  <c r="DF140" i="18"/>
  <c r="DV8" i="18"/>
  <c r="EA8" i="18" s="1"/>
  <c r="AT280" i="9"/>
  <c r="BA223" i="9"/>
  <c r="AF268" i="1"/>
  <c r="AM268" i="1" s="1"/>
  <c r="AB316" i="1" s="1"/>
  <c r="Y316" i="1"/>
  <c r="BG245" i="9"/>
  <c r="AV297" i="9"/>
  <c r="AW303" i="9"/>
  <c r="BH252" i="9"/>
  <c r="DZ6" i="18"/>
  <c r="EI6" i="18"/>
  <c r="EH6" i="18"/>
  <c r="BB255" i="9"/>
  <c r="BH245" i="9"/>
  <c r="AW297" i="9"/>
  <c r="AT268" i="9"/>
  <c r="AG268" i="5"/>
  <c r="AN268" i="5" s="1"/>
  <c r="AC316" i="5" s="1"/>
  <c r="Z316" i="5"/>
  <c r="AU268" i="9"/>
  <c r="EB7" i="18"/>
  <c r="DZ5" i="18"/>
  <c r="EI5" i="18"/>
  <c r="EH5" i="18"/>
  <c r="AU280" i="9"/>
  <c r="BB223" i="9"/>
  <c r="BI239" i="9"/>
  <c r="AX291" i="9"/>
  <c r="DZ7" i="18"/>
  <c r="EI7" i="18"/>
  <c r="EH7" i="18"/>
  <c r="AG268" i="17"/>
  <c r="AG271" i="17" s="1"/>
  <c r="EB5" i="18"/>
  <c r="AS268" i="9"/>
  <c r="AY202" i="9"/>
  <c r="AX218" i="9"/>
  <c r="AV303" i="9"/>
  <c r="BG252" i="9"/>
  <c r="AH268" i="1"/>
  <c r="AO268" i="1" s="1"/>
  <c r="AD316" i="1" s="1"/>
  <c r="AA316" i="1"/>
  <c r="BH240" i="9"/>
  <c r="AW292" i="9"/>
  <c r="AS280" i="9"/>
  <c r="AZ223" i="9"/>
  <c r="BG255" i="9"/>
  <c r="AV306" i="9"/>
  <c r="AX287" i="9"/>
  <c r="BI234" i="9"/>
  <c r="BG239" i="9"/>
  <c r="AV291" i="9"/>
  <c r="X316" i="5"/>
  <c r="AG268" i="1"/>
  <c r="AN268" i="1" s="1"/>
  <c r="AC316" i="1" s="1"/>
  <c r="Z316" i="1"/>
  <c r="BI253" i="9"/>
  <c r="AX304" i="9"/>
  <c r="X316" i="1"/>
  <c r="AW287" i="9"/>
  <c r="BH234" i="9"/>
  <c r="AH268" i="17"/>
  <c r="BA255" i="9"/>
  <c r="AV287" i="9"/>
  <c r="BG234" i="9"/>
  <c r="EB6" i="18"/>
  <c r="EI9" i="18"/>
  <c r="EH9" i="18"/>
  <c r="DZ9" i="18"/>
  <c r="BI240" i="9"/>
  <c r="AX292" i="9"/>
  <c r="AF271" i="17"/>
  <c r="Y280" i="17"/>
  <c r="AM223" i="17"/>
  <c r="AB280" i="17" s="1"/>
  <c r="DE189" i="18" l="1"/>
  <c r="DF189" i="18" s="1"/>
  <c r="CT189" i="18"/>
  <c r="CU189" i="18" s="1"/>
  <c r="BI255" i="9"/>
  <c r="AX306" i="9"/>
  <c r="DV10" i="18"/>
  <c r="EB8" i="18"/>
  <c r="AV280" i="9"/>
  <c r="BG223" i="9"/>
  <c r="DW10" i="18"/>
  <c r="BB268" i="9"/>
  <c r="AU316" i="9"/>
  <c r="BH255" i="9"/>
  <c r="AW306" i="9"/>
  <c r="AX280" i="9"/>
  <c r="BI223" i="9"/>
  <c r="AO268" i="17"/>
  <c r="AD316" i="17" s="1"/>
  <c r="AA316" i="17"/>
  <c r="AH273" i="17"/>
  <c r="AH274" i="17"/>
  <c r="AH276" i="17"/>
  <c r="AH272" i="17"/>
  <c r="AH275" i="17"/>
  <c r="AH271" i="17"/>
  <c r="AR316" i="9"/>
  <c r="AZ202" i="9"/>
  <c r="AY218" i="9"/>
  <c r="BA268" i="9"/>
  <c r="AT316" i="9"/>
  <c r="DT10" i="18"/>
  <c r="EJ8" i="18" s="1"/>
  <c r="AW280" i="9"/>
  <c r="BH223" i="9"/>
  <c r="EI8" i="18"/>
  <c r="EH8" i="18"/>
  <c r="DZ8" i="18"/>
  <c r="AZ268" i="9"/>
  <c r="AS316" i="9"/>
  <c r="DU10" i="18"/>
  <c r="AN268" i="17"/>
  <c r="AC316" i="17" s="1"/>
  <c r="Z316" i="17"/>
  <c r="AG272" i="17"/>
  <c r="AG274" i="17"/>
  <c r="AG273" i="17"/>
  <c r="AG275" i="17"/>
  <c r="AG276" i="17"/>
  <c r="EB10" i="18" l="1"/>
  <c r="AZ218" i="9"/>
  <c r="AV316" i="9"/>
  <c r="BG268" i="9"/>
  <c r="EA10" i="18"/>
  <c r="EI10" i="18"/>
  <c r="EH10" i="18"/>
  <c r="DZ10" i="18"/>
  <c r="EA13" i="18" s="1"/>
  <c r="AX316" i="9"/>
  <c r="BI268" i="9"/>
  <c r="AW316" i="9"/>
  <c r="BH268" i="9"/>
  <c r="EJ10" i="18"/>
  <c r="EJ4" i="18"/>
  <c r="EJ6" i="18"/>
  <c r="EJ7" i="18"/>
  <c r="EJ9" i="18"/>
  <c r="EJ5" i="18"/>
</calcChain>
</file>

<file path=xl/sharedStrings.xml><?xml version="1.0" encoding="utf-8"?>
<sst xmlns="http://schemas.openxmlformats.org/spreadsheetml/2006/main" count="9417" uniqueCount="248">
  <si>
    <t xml:space="preserve">Table xx Production of Total Industrial Roundwood (million CUM).   </t>
  </si>
  <si>
    <t>Actual</t>
  </si>
  <si>
    <t>Projection</t>
  </si>
  <si>
    <t>Baseline</t>
  </si>
  <si>
    <t>Country</t>
  </si>
  <si>
    <t xml:space="preserve">Production of Industrial Roundwood (Million CUM).    </t>
  </si>
  <si>
    <t>AFRICA</t>
  </si>
  <si>
    <t>Algeria</t>
  </si>
  <si>
    <t>Angola</t>
  </si>
  <si>
    <t>Cameroon</t>
  </si>
  <si>
    <t>Benin</t>
  </si>
  <si>
    <t>Central African Republic</t>
  </si>
  <si>
    <t>Botswana</t>
  </si>
  <si>
    <t>Congo, Dem Republic of</t>
  </si>
  <si>
    <t>Burkina Faso</t>
  </si>
  <si>
    <t>Congo, Republic of</t>
  </si>
  <si>
    <t>Burundi</t>
  </si>
  <si>
    <t>Côte d'Ivoire</t>
  </si>
  <si>
    <t>Gabon</t>
  </si>
  <si>
    <t>Cape Verde</t>
  </si>
  <si>
    <t>Madagascar</t>
  </si>
  <si>
    <t>Nigeria</t>
  </si>
  <si>
    <t>Chad</t>
  </si>
  <si>
    <t>Sudan</t>
  </si>
  <si>
    <t>NORTH/CENTRAL AMERICA</t>
  </si>
  <si>
    <t>Canada</t>
  </si>
  <si>
    <t>Djibouti</t>
  </si>
  <si>
    <t>Costa Rica</t>
  </si>
  <si>
    <t>Egypt</t>
  </si>
  <si>
    <t>Mexico</t>
  </si>
  <si>
    <t>Equatorial Guinea</t>
  </si>
  <si>
    <t>United States of America</t>
  </si>
  <si>
    <t>Ethiopia</t>
  </si>
  <si>
    <t>SOUTH AMERICA</t>
  </si>
  <si>
    <t>Argentina</t>
  </si>
  <si>
    <t>Gambia</t>
  </si>
  <si>
    <t>Brazil</t>
  </si>
  <si>
    <t>Ghana</t>
  </si>
  <si>
    <t>Chile</t>
  </si>
  <si>
    <t>Guinea</t>
  </si>
  <si>
    <t>Colombia</t>
  </si>
  <si>
    <t>Guinea-Bissau</t>
  </si>
  <si>
    <t>Peru</t>
  </si>
  <si>
    <t>Kenya</t>
  </si>
  <si>
    <t>ASIA</t>
  </si>
  <si>
    <t>Lesotho</t>
  </si>
  <si>
    <t>China</t>
  </si>
  <si>
    <t>Liberia</t>
  </si>
  <si>
    <t>India</t>
  </si>
  <si>
    <t>Libyan Arab Jamahiriya</t>
  </si>
  <si>
    <t>Indonesia</t>
  </si>
  <si>
    <t>Japan</t>
  </si>
  <si>
    <t>Malawi</t>
  </si>
  <si>
    <t>Malaysia</t>
  </si>
  <si>
    <t>Mali</t>
  </si>
  <si>
    <t>Philippines</t>
  </si>
  <si>
    <t>Mauritania</t>
  </si>
  <si>
    <t>OCEANIA</t>
  </si>
  <si>
    <t>Mauritius</t>
  </si>
  <si>
    <t>Australia</t>
  </si>
  <si>
    <t>Morocco</t>
  </si>
  <si>
    <t>New Zealand</t>
  </si>
  <si>
    <t>Mozambique</t>
  </si>
  <si>
    <t>EUROPE</t>
  </si>
  <si>
    <t>Niger</t>
  </si>
  <si>
    <t>Austria</t>
  </si>
  <si>
    <t>Czech Republic</t>
  </si>
  <si>
    <t>Réunion</t>
  </si>
  <si>
    <t>Finland</t>
  </si>
  <si>
    <t>Rwanda</t>
  </si>
  <si>
    <t>France</t>
  </si>
  <si>
    <t>Sao Tome and Principe</t>
  </si>
  <si>
    <t>Germany</t>
  </si>
  <si>
    <t>Senegal</t>
  </si>
  <si>
    <t>Italy</t>
  </si>
  <si>
    <t>Sierra Leone</t>
  </si>
  <si>
    <t>Norway</t>
  </si>
  <si>
    <t>Somalia</t>
  </si>
  <si>
    <t>Poland</t>
  </si>
  <si>
    <t>South Africa</t>
  </si>
  <si>
    <t>Russian Federation</t>
  </si>
  <si>
    <t>Spain</t>
  </si>
  <si>
    <t>Swaziland</t>
  </si>
  <si>
    <t>Sweden</t>
  </si>
  <si>
    <t>Tanzania, United Rep of</t>
  </si>
  <si>
    <t>United Kingdom</t>
  </si>
  <si>
    <t>Togo</t>
  </si>
  <si>
    <t>WORLD</t>
  </si>
  <si>
    <t>Tunisia</t>
  </si>
  <si>
    <t>Uganda</t>
  </si>
  <si>
    <t>Cumulative  Value</t>
  </si>
  <si>
    <t>REF</t>
  </si>
  <si>
    <t>Zambia</t>
  </si>
  <si>
    <t>Zimbabwe</t>
  </si>
  <si>
    <t xml:space="preserve">Table xx Production of Total Industrial Roundwood (million CUM). (Continued) </t>
  </si>
  <si>
    <t>Bahamas</t>
  </si>
  <si>
    <t>Barbados</t>
  </si>
  <si>
    <t>Belize</t>
  </si>
  <si>
    <t>Saint Lucia</t>
  </si>
  <si>
    <t>Cuba</t>
  </si>
  <si>
    <t>Dominica</t>
  </si>
  <si>
    <t>Dominican Republic</t>
  </si>
  <si>
    <t>El Salvador</t>
  </si>
  <si>
    <t>Guatemala</t>
  </si>
  <si>
    <t>Haiti</t>
  </si>
  <si>
    <t>Honduras</t>
  </si>
  <si>
    <t>Jamaica</t>
  </si>
  <si>
    <t>Martinique</t>
  </si>
  <si>
    <t>Netherlands Antilles</t>
  </si>
  <si>
    <t>Nicaragua</t>
  </si>
  <si>
    <t>Panama</t>
  </si>
  <si>
    <t>Saint Vincent/Grenadines</t>
  </si>
  <si>
    <t>Trinidad and Tobago</t>
  </si>
  <si>
    <t>Bolivia</t>
  </si>
  <si>
    <t>Ecuador</t>
  </si>
  <si>
    <t>French Guiana</t>
  </si>
  <si>
    <t>Guyana</t>
  </si>
  <si>
    <t>Paraguay</t>
  </si>
  <si>
    <t>Suriname</t>
  </si>
  <si>
    <t>Uruguay</t>
  </si>
  <si>
    <t>Venezuela, Boliv Rep of</t>
  </si>
  <si>
    <t>Afghanistan</t>
  </si>
  <si>
    <t>Bahrain</t>
  </si>
  <si>
    <t>Annual</t>
  </si>
  <si>
    <t>Bangladesh</t>
  </si>
  <si>
    <t>Bhutan</t>
  </si>
  <si>
    <t>Brunei Darussalam</t>
  </si>
  <si>
    <t>Cambodia</t>
  </si>
  <si>
    <t>Cyprus</t>
  </si>
  <si>
    <t>Maldives</t>
  </si>
  <si>
    <t>Iran, Islamic Rep of</t>
  </si>
  <si>
    <t>Iraq</t>
  </si>
  <si>
    <t>Israel</t>
  </si>
  <si>
    <t>Jordan</t>
  </si>
  <si>
    <t>Korea, Dem People's Rep</t>
  </si>
  <si>
    <t>Korea, Republic of</t>
  </si>
  <si>
    <t>Kuwait</t>
  </si>
  <si>
    <t>Laos</t>
  </si>
  <si>
    <t>Lebanon</t>
  </si>
  <si>
    <t>Timor-Leste</t>
  </si>
  <si>
    <t>Mongolia</t>
  </si>
  <si>
    <t>Myanmar</t>
  </si>
  <si>
    <t>Nepal</t>
  </si>
  <si>
    <t>Oman</t>
  </si>
  <si>
    <t>Pakistan</t>
  </si>
  <si>
    <t>Qatar</t>
  </si>
  <si>
    <t>Saudi Arabia</t>
  </si>
  <si>
    <t>Singapore</t>
  </si>
  <si>
    <t>Sri Lanka</t>
  </si>
  <si>
    <t>Syrian Arab Republic</t>
  </si>
  <si>
    <t>Thailand</t>
  </si>
  <si>
    <t>Turkey</t>
  </si>
  <si>
    <t>United Arab Emirates</t>
  </si>
  <si>
    <t>Viet Nam</t>
  </si>
  <si>
    <t>Yemen</t>
  </si>
  <si>
    <t>Cook Islands</t>
  </si>
  <si>
    <t>Fiji Islands</t>
  </si>
  <si>
    <t>French Polynesia</t>
  </si>
  <si>
    <t>New Caledonia</t>
  </si>
  <si>
    <t>Papua New Guinea</t>
  </si>
  <si>
    <t>Samoa</t>
  </si>
  <si>
    <t>Solomon Islands</t>
  </si>
  <si>
    <t>Tonga</t>
  </si>
  <si>
    <t>Vanuatu</t>
  </si>
  <si>
    <t>Albania</t>
  </si>
  <si>
    <t>Belgium</t>
  </si>
  <si>
    <t>Bosnia and Herzegovina</t>
  </si>
  <si>
    <t>Bulgaria</t>
  </si>
  <si>
    <t>Check</t>
  </si>
  <si>
    <t>Croatia</t>
  </si>
  <si>
    <t>Cumulative</t>
  </si>
  <si>
    <t>Denmark</t>
  </si>
  <si>
    <t>Greece</t>
  </si>
  <si>
    <t>Hungary</t>
  </si>
  <si>
    <t>Luxembourg</t>
  </si>
  <si>
    <t>Ireland</t>
  </si>
  <si>
    <t>Macedonia,The Fmr Yug Rp</t>
  </si>
  <si>
    <t>Montenegro</t>
  </si>
  <si>
    <t>Netherlands</t>
  </si>
  <si>
    <t>Portugal</t>
  </si>
  <si>
    <t>Romania</t>
  </si>
  <si>
    <t>Slovakia</t>
  </si>
  <si>
    <t>Slovenia</t>
  </si>
  <si>
    <t>Switzerland</t>
  </si>
  <si>
    <t>Serbia</t>
  </si>
  <si>
    <t>FORMER USSR</t>
  </si>
  <si>
    <t>Armenia</t>
  </si>
  <si>
    <t>Azerbaijan, Republic of</t>
  </si>
  <si>
    <t>Belarus</t>
  </si>
  <si>
    <t>Estonia</t>
  </si>
  <si>
    <t>Georgia</t>
  </si>
  <si>
    <t>Kazakhstan</t>
  </si>
  <si>
    <t>Kyrgyzstan</t>
  </si>
  <si>
    <t>Latvia</t>
  </si>
  <si>
    <t>Lithuania</t>
  </si>
  <si>
    <t>Moldova, Republic of</t>
  </si>
  <si>
    <t>Tajikistan</t>
  </si>
  <si>
    <t>Turkmenistan</t>
  </si>
  <si>
    <t>Ukraine</t>
  </si>
  <si>
    <t>Uzbekistan</t>
  </si>
  <si>
    <t>DEVELOPED, ALL</t>
  </si>
  <si>
    <t>DEVELOPING, ALL</t>
  </si>
  <si>
    <t>2060 Production (million m3, cumulative)</t>
  </si>
  <si>
    <t>Absolute change by 2060 (cumulative)</t>
  </si>
  <si>
    <t>% change by 2060</t>
  </si>
  <si>
    <t>Ref</t>
  </si>
  <si>
    <t>CFA</t>
  </si>
  <si>
    <t>Congo, DR</t>
  </si>
  <si>
    <t>Congo, R</t>
  </si>
  <si>
    <t>United States</t>
  </si>
  <si>
    <t>2060 Consumption (million m3, cumulative)</t>
  </si>
  <si>
    <t xml:space="preserve">Table 60 Export of Total Industrial Roundwood (thousand CUM).   </t>
  </si>
  <si>
    <t xml:space="preserve">Table 41 Import of Total Industrial Roundwood (thousand CUM).   </t>
  </si>
  <si>
    <t xml:space="preserve">Table xx Net Export of Total Industrial Roundwood (thousand CUM).   </t>
  </si>
  <si>
    <t xml:space="preserve">Net export of Industrial Roundwood (Million CUM).    </t>
  </si>
  <si>
    <t xml:space="preserve">Table 60 Export of Total Industrial Roundwood (thousand CUM). (Continued) </t>
  </si>
  <si>
    <t xml:space="preserve">Table 41 Import of Total Industrial Roundwood (thousand CUM). (Continued) </t>
  </si>
  <si>
    <t>2060 Net Exports (million m3, cumulative)</t>
  </si>
  <si>
    <t xml:space="preserve">Table xxx Avg. Price of Panels (thousand USD).   </t>
  </si>
  <si>
    <t xml:space="preserve">Price of Industrial Roundwood (USD/CUM).    </t>
  </si>
  <si>
    <t>NA</t>
  </si>
  <si>
    <t>2060 Prices (US $/ m3)</t>
  </si>
  <si>
    <t xml:space="preserve">Avg Price of Total Roundwood (USD/CUM).    </t>
  </si>
  <si>
    <t>N/A</t>
  </si>
  <si>
    <t xml:space="preserve">Table xx Production of Total Roundwood (million US $).   </t>
  </si>
  <si>
    <t xml:space="preserve">Consumption of Industrial Roundwood (Million CUM).    </t>
  </si>
  <si>
    <t>2060 Net Value of Production (million 2018 $, cumulative)</t>
  </si>
  <si>
    <t>Regional Share</t>
  </si>
  <si>
    <t>Africa</t>
  </si>
  <si>
    <t>N/C America</t>
  </si>
  <si>
    <t>S America</t>
  </si>
  <si>
    <t>Asia</t>
  </si>
  <si>
    <t>Oceania</t>
  </si>
  <si>
    <t>Europe</t>
  </si>
  <si>
    <t>Billion m3</t>
  </si>
  <si>
    <t>Difference from REF (cumulative)</t>
  </si>
  <si>
    <t>Difference from REF</t>
  </si>
  <si>
    <t>Proportion of countries with positive NOV</t>
  </si>
  <si>
    <t>Million 2018 $</t>
  </si>
  <si>
    <t>Total country</t>
  </si>
  <si>
    <t>No. of countries with +NOV</t>
  </si>
  <si>
    <t>Winner</t>
  </si>
  <si>
    <t>Loser</t>
  </si>
  <si>
    <t>Expected loser</t>
  </si>
  <si>
    <t>AF</t>
  </si>
  <si>
    <t>BF</t>
  </si>
  <si>
    <t>BAC</t>
  </si>
  <si>
    <t>&gt;10% NOV in 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</si>
</sst>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#,##0.0"/>
    <numFmt numFmtId="166" formatCode="0.0"/>
    <numFmt numFmtId="167" formatCode="0.0%"/>
    <numFmt numFmtId="168" formatCode="0_);\(0\)"/>
    <numFmt numFmtId="169" formatCode="#,##0.0000"/>
    <numFmt numFmtId="170" formatCode="0.00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1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1" fontId="3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/>
    <xf numFmtId="0" fontId="5" fillId="0" borderId="0" xfId="0" applyFont="1"/>
    <xf numFmtId="1" fontId="5" fillId="0" borderId="0" xfId="0" applyNumberFormat="1" applyFont="1"/>
    <xf numFmtId="2" fontId="2" fillId="0" borderId="0" xfId="0" applyNumberFormat="1" applyFont="1"/>
    <xf numFmtId="2" fontId="0" fillId="0" borderId="0" xfId="0" applyNumberFormat="1"/>
    <xf numFmtId="164" fontId="2" fillId="0" borderId="0" xfId="1" applyNumberFormat="1" applyFont="1"/>
    <xf numFmtId="3" fontId="2" fillId="0" borderId="0" xfId="1" applyNumberFormat="1" applyFont="1"/>
    <xf numFmtId="10" fontId="2" fillId="0" borderId="0" xfId="2" applyNumberFormat="1" applyFont="1"/>
    <xf numFmtId="4" fontId="2" fillId="0" borderId="0" xfId="1" applyNumberFormat="1" applyFont="1"/>
    <xf numFmtId="164" fontId="0" fillId="0" borderId="0" xfId="1" applyNumberFormat="1" applyFont="1"/>
    <xf numFmtId="164" fontId="0" fillId="0" borderId="0" xfId="1" applyNumberFormat="1" applyFont="1" applyBorder="1"/>
    <xf numFmtId="3" fontId="0" fillId="0" borderId="0" xfId="1" applyNumberFormat="1" applyFont="1"/>
    <xf numFmtId="10" fontId="0" fillId="0" borderId="0" xfId="2" applyNumberFormat="1" applyFont="1"/>
    <xf numFmtId="4" fontId="0" fillId="0" borderId="0" xfId="1" applyNumberFormat="1" applyFont="1"/>
    <xf numFmtId="4" fontId="0" fillId="0" borderId="0" xfId="1" applyNumberFormat="1" applyFont="1" applyBorder="1"/>
    <xf numFmtId="10" fontId="0" fillId="0" borderId="0" xfId="2" applyNumberFormat="1" applyFont="1" applyBorder="1"/>
    <xf numFmtId="164" fontId="2" fillId="0" borderId="0" xfId="1" applyNumberFormat="1" applyFont="1" applyBorder="1"/>
    <xf numFmtId="4" fontId="2" fillId="0" borderId="0" xfId="1" applyNumberFormat="1" applyFont="1" applyBorder="1"/>
    <xf numFmtId="10" fontId="2" fillId="0" borderId="0" xfId="2" applyNumberFormat="1" applyFont="1" applyBorder="1"/>
    <xf numFmtId="164" fontId="2" fillId="0" borderId="0" xfId="1" applyNumberFormat="1" applyFont="1" applyFill="1" applyBorder="1"/>
    <xf numFmtId="4" fontId="2" fillId="0" borderId="0" xfId="1" applyNumberFormat="1" applyFont="1" applyFill="1" applyBorder="1"/>
    <xf numFmtId="165" fontId="2" fillId="0" borderId="0" xfId="1" applyNumberFormat="1" applyFont="1"/>
    <xf numFmtId="10" fontId="2" fillId="0" borderId="0" xfId="2" applyNumberFormat="1" applyFont="1" applyFill="1" applyBorder="1"/>
    <xf numFmtId="10" fontId="0" fillId="0" borderId="0" xfId="2" applyNumberFormat="1" applyFont="1" applyFill="1" applyBorder="1"/>
    <xf numFmtId="37" fontId="0" fillId="0" borderId="0" xfId="1" applyNumberFormat="1" applyFont="1" applyBorder="1"/>
    <xf numFmtId="9" fontId="0" fillId="0" borderId="0" xfId="2" applyFont="1" applyAlignment="1"/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1" fontId="2" fillId="0" borderId="0" xfId="0" applyNumberFormat="1" applyFont="1"/>
    <xf numFmtId="166" fontId="2" fillId="0" borderId="0" xfId="0" applyNumberFormat="1" applyFont="1"/>
    <xf numFmtId="167" fontId="2" fillId="0" borderId="0" xfId="2" applyNumberFormat="1" applyFont="1"/>
    <xf numFmtId="0" fontId="7" fillId="0" borderId="0" xfId="0" applyFont="1" applyAlignment="1">
      <alignment vertical="center"/>
    </xf>
    <xf numFmtId="166" fontId="0" fillId="0" borderId="0" xfId="0" applyNumberFormat="1"/>
    <xf numFmtId="167" fontId="0" fillId="0" borderId="0" xfId="2" applyNumberFormat="1" applyFont="1"/>
    <xf numFmtId="0" fontId="8" fillId="0" borderId="0" xfId="0" applyFont="1" applyAlignment="1">
      <alignment vertical="center"/>
    </xf>
    <xf numFmtId="0" fontId="0" fillId="0" borderId="0" xfId="0" applyAlignment="1">
      <alignment horizontal="right"/>
    </xf>
    <xf numFmtId="167" fontId="0" fillId="0" borderId="0" xfId="0" applyNumberFormat="1"/>
    <xf numFmtId="167" fontId="0" fillId="0" borderId="0" xfId="2" applyNumberFormat="1" applyFont="1" applyFill="1" applyBorder="1"/>
    <xf numFmtId="37" fontId="0" fillId="0" borderId="0" xfId="0" applyNumberFormat="1"/>
    <xf numFmtId="43" fontId="0" fillId="0" borderId="0" xfId="1" applyFont="1" applyBorder="1"/>
    <xf numFmtId="3" fontId="0" fillId="0" borderId="0" xfId="2" applyNumberFormat="1" applyFont="1"/>
    <xf numFmtId="3" fontId="0" fillId="0" borderId="0" xfId="1" applyNumberFormat="1" applyFont="1" applyBorder="1"/>
    <xf numFmtId="3" fontId="0" fillId="0" borderId="0" xfId="0" applyNumberFormat="1"/>
    <xf numFmtId="43" fontId="0" fillId="0" borderId="0" xfId="0" applyNumberFormat="1"/>
    <xf numFmtId="3" fontId="2" fillId="0" borderId="0" xfId="0" applyNumberFormat="1" applyFont="1"/>
    <xf numFmtId="4" fontId="0" fillId="0" borderId="0" xfId="0" applyNumberFormat="1"/>
    <xf numFmtId="0" fontId="9" fillId="0" borderId="0" xfId="0" applyFont="1"/>
    <xf numFmtId="43" fontId="1" fillId="0" borderId="0" xfId="1" applyFont="1"/>
    <xf numFmtId="4" fontId="0" fillId="0" borderId="0" xfId="2" applyNumberFormat="1" applyFont="1"/>
    <xf numFmtId="165" fontId="2" fillId="0" borderId="0" xfId="0" applyNumberFormat="1" applyFont="1"/>
    <xf numFmtId="165" fontId="0" fillId="0" borderId="0" xfId="0" applyNumberFormat="1"/>
    <xf numFmtId="167" fontId="1" fillId="0" borderId="0" xfId="2" applyNumberFormat="1" applyFont="1"/>
    <xf numFmtId="169" fontId="0" fillId="0" borderId="0" xfId="0" applyNumberForma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6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0" fillId="2" borderId="0" xfId="0" applyFill="1"/>
    <xf numFmtId="3" fontId="2" fillId="0" borderId="0" xfId="2" applyNumberFormat="1" applyFont="1"/>
    <xf numFmtId="3" fontId="0" fillId="0" borderId="0" xfId="0" applyNumberFormat="1" applyAlignment="1">
      <alignment horizontal="right"/>
    </xf>
    <xf numFmtId="164" fontId="0" fillId="0" borderId="0" xfId="0" applyNumberFormat="1"/>
    <xf numFmtId="164" fontId="1" fillId="0" borderId="0" xfId="1" applyNumberFormat="1" applyFont="1"/>
    <xf numFmtId="0" fontId="0" fillId="3" borderId="0" xfId="0" applyFill="1"/>
    <xf numFmtId="167" fontId="0" fillId="3" borderId="0" xfId="2" applyNumberFormat="1" applyFont="1" applyFill="1"/>
    <xf numFmtId="1" fontId="12" fillId="3" borderId="1" xfId="0" applyNumberFormat="1" applyFont="1" applyFill="1" applyBorder="1"/>
    <xf numFmtId="167" fontId="12" fillId="3" borderId="1" xfId="2" applyNumberFormat="1" applyFont="1" applyFill="1" applyBorder="1"/>
    <xf numFmtId="0" fontId="2" fillId="3" borderId="0" xfId="0" applyFont="1" applyFill="1"/>
    <xf numFmtId="9" fontId="0" fillId="0" borderId="0" xfId="2" applyFont="1"/>
    <xf numFmtId="9" fontId="0" fillId="0" borderId="0" xfId="0" applyNumberFormat="1"/>
    <xf numFmtId="170" fontId="5" fillId="0" borderId="0" xfId="2" applyNumberFormat="1" applyFont="1"/>
    <xf numFmtId="167" fontId="5" fillId="0" borderId="0" xfId="2" applyNumberFormat="1" applyFont="1"/>
    <xf numFmtId="168" fontId="0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 </a:t>
            </a:r>
            <a:r>
              <a:rPr lang="en-US"/>
              <a:t>Production - Africa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Total_Rndwd_Productn_REF!$W$102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Total_Rndwd_Productn_REF!$X$101:$AF$101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Total_Rndwd_Productn_REF!$X$102:$AF$102</c:f>
              <c:numCache>
                <c:formatCode>#,##0_);\(#,##0\)</c:formatCode>
                <c:ptCount val="9"/>
                <c:pt idx="0">
                  <c:v>758.82210000000009</c:v>
                </c:pt>
                <c:pt idx="1">
                  <c:v>759.29150000000004</c:v>
                </c:pt>
                <c:pt idx="2">
                  <c:v>771.62669999999991</c:v>
                </c:pt>
                <c:pt idx="3">
                  <c:v>782.06329999999991</c:v>
                </c:pt>
                <c:pt idx="4">
                  <c:v>792.70450000000017</c:v>
                </c:pt>
                <c:pt idx="5">
                  <c:v>803.71190000000001</c:v>
                </c:pt>
                <c:pt idx="6">
                  <c:v>813.43429999999989</c:v>
                </c:pt>
                <c:pt idx="7">
                  <c:v>820.88419999999996</c:v>
                </c:pt>
                <c:pt idx="8">
                  <c:v>800.02320000000032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067-4662-B7A7-C125669F9EA7}"/>
            </c:ext>
          </c:extLst>
        </c:ser>
        <c:ser>
          <c:idx val="1"/>
          <c:order val="1"/>
          <c:tx>
            <c:strRef>
              <c:f>Total_Rndwd_Productn_REF!$W$103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Total_Rndwd_Productn_REF!$X$101:$AF$101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Total_Rndwd_Productn_REF!$X$103:$AF$103</c:f>
              <c:numCache>
                <c:formatCode>#,##0_);\(#,##0\)</c:formatCode>
                <c:ptCount val="9"/>
                <c:pt idx="0">
                  <c:v>758.82210000000009</c:v>
                </c:pt>
                <c:pt idx="1">
                  <c:v>757.44889999999987</c:v>
                </c:pt>
                <c:pt idx="2">
                  <c:v>767.7817</c:v>
                </c:pt>
                <c:pt idx="3">
                  <c:v>778.07960000000003</c:v>
                </c:pt>
                <c:pt idx="4">
                  <c:v>788.2575999999998</c:v>
                </c:pt>
                <c:pt idx="5">
                  <c:v>798.83260000000007</c:v>
                </c:pt>
                <c:pt idx="6">
                  <c:v>808.01349999999979</c:v>
                </c:pt>
                <c:pt idx="7">
                  <c:v>814.8889999999999</c:v>
                </c:pt>
                <c:pt idx="8">
                  <c:v>789.59870000000001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067-4662-B7A7-C125669F9EA7}"/>
            </c:ext>
          </c:extLst>
        </c:ser>
        <c:ser>
          <c:idx val="2"/>
          <c:order val="2"/>
          <c:tx>
            <c:strRef>
              <c:f>Total_Rndwd_Productn_REF!$W$104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Total_Rndwd_Productn_REF!$X$101:$AF$101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Total_Rndwd_Productn_REF!$X$104:$AF$104</c:f>
              <c:numCache>
                <c:formatCode>#,##0_);\(#,##0\)</c:formatCode>
                <c:ptCount val="9"/>
                <c:pt idx="0">
                  <c:v>758.82210000000009</c:v>
                </c:pt>
                <c:pt idx="1">
                  <c:v>753.45210000000009</c:v>
                </c:pt>
                <c:pt idx="2">
                  <c:v>756.15399999999988</c:v>
                </c:pt>
                <c:pt idx="3">
                  <c:v>764.84180000000003</c:v>
                </c:pt>
                <c:pt idx="4">
                  <c:v>773.30819999999994</c:v>
                </c:pt>
                <c:pt idx="5">
                  <c:v>776.70570000000009</c:v>
                </c:pt>
                <c:pt idx="6">
                  <c:v>776.05039999999997</c:v>
                </c:pt>
                <c:pt idx="7">
                  <c:v>760.05590000000018</c:v>
                </c:pt>
                <c:pt idx="8">
                  <c:v>769.93299999999999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067-4662-B7A7-C125669F9EA7}"/>
            </c:ext>
          </c:extLst>
        </c:ser>
        <c:ser>
          <c:idx val="3"/>
          <c:order val="3"/>
          <c:tx>
            <c:strRef>
              <c:f>Total_Rndwd_Productn_REF!$W$105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Total_Rndwd_Productn_REF!$X$101:$AF$101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Total_Rndwd_Productn_REF!$X$105:$AF$105</c:f>
              <c:numCache>
                <c:formatCode>#,##0_);\(#,##0\)</c:formatCode>
                <c:ptCount val="9"/>
                <c:pt idx="0">
                  <c:v>758.82210000000009</c:v>
                </c:pt>
                <c:pt idx="1">
                  <c:v>757.52449999999988</c:v>
                </c:pt>
                <c:pt idx="2">
                  <c:v>767.97830000000033</c:v>
                </c:pt>
                <c:pt idx="3">
                  <c:v>778.15800000000002</c:v>
                </c:pt>
                <c:pt idx="4">
                  <c:v>788.08209999999997</c:v>
                </c:pt>
                <c:pt idx="5">
                  <c:v>798.88400000000001</c:v>
                </c:pt>
                <c:pt idx="6">
                  <c:v>808.11659999999972</c:v>
                </c:pt>
                <c:pt idx="7">
                  <c:v>815.03360000000009</c:v>
                </c:pt>
                <c:pt idx="8">
                  <c:v>789.78959999999995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067-4662-B7A7-C125669F9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Total_Rndwd_Productn_REF!$W$106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Total_Rndwd_Productn_REF!$X$101:$AF$101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Total_Rndwd_Productn_REF!$X$106:$AF$106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6067-4662-B7A7-C125669F9EA7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Total_Rndwd_Productn_REF!$W$107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Total_Rndwd_Productn_REF!$X$101:$AF$101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Total_Rndwd_Productn_REF!$X$107:$AF$107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067-4662-B7A7-C125669F9EA7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Total_Rndwd_Productn_REF!$W$108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Total_Rndwd_Productn_REF!$X$101:$AF$101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Total_Rndwd_Productn_REF!$X$108:$AF$108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067-4662-B7A7-C125669F9EA7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 Cons</a:t>
            </a:r>
            <a:r>
              <a:rPr lang="en-US"/>
              <a:t> - S America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Total_Rndwd_Cons_REF!$W$118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Total_Rndwd_Cons_REF!$X$117:$AF$117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Total_Rndwd_Cons_REF!$X$118:$AF$118</c:f>
              <c:numCache>
                <c:formatCode>#,##0_);\(#,##0\)</c:formatCode>
                <c:ptCount val="9"/>
                <c:pt idx="0">
                  <c:v>389.46910000000003</c:v>
                </c:pt>
                <c:pt idx="1">
                  <c:v>378.86490000000003</c:v>
                </c:pt>
                <c:pt idx="2">
                  <c:v>370.77370000000002</c:v>
                </c:pt>
                <c:pt idx="3">
                  <c:v>367.9563</c:v>
                </c:pt>
                <c:pt idx="4">
                  <c:v>367.49929999999995</c:v>
                </c:pt>
                <c:pt idx="5">
                  <c:v>369.2183</c:v>
                </c:pt>
                <c:pt idx="6">
                  <c:v>370.84510000000006</c:v>
                </c:pt>
                <c:pt idx="7">
                  <c:v>372.93049999999994</c:v>
                </c:pt>
                <c:pt idx="8">
                  <c:v>376.84189999999995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703-4F00-9D88-FD03067A4EF4}"/>
            </c:ext>
          </c:extLst>
        </c:ser>
        <c:ser>
          <c:idx val="1"/>
          <c:order val="1"/>
          <c:tx>
            <c:strRef>
              <c:f>Total_Rndwd_Cons_REF!$W$119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Total_Rndwd_Cons_REF!$X$117:$AF$117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Total_Rndwd_Cons_REF!$X$119:$AF$119</c:f>
              <c:numCache>
                <c:formatCode>#,##0_);\(#,##0\)</c:formatCode>
                <c:ptCount val="9"/>
                <c:pt idx="0">
                  <c:v>389.46910000000003</c:v>
                </c:pt>
                <c:pt idx="1">
                  <c:v>376.81089999999995</c:v>
                </c:pt>
                <c:pt idx="2">
                  <c:v>366.44389999999999</c:v>
                </c:pt>
                <c:pt idx="3">
                  <c:v>362.46910000000003</c:v>
                </c:pt>
                <c:pt idx="4">
                  <c:v>361.41360000000003</c:v>
                </c:pt>
                <c:pt idx="5">
                  <c:v>361.35760000000005</c:v>
                </c:pt>
                <c:pt idx="6">
                  <c:v>362.09819999999996</c:v>
                </c:pt>
                <c:pt idx="7">
                  <c:v>363.625</c:v>
                </c:pt>
                <c:pt idx="8">
                  <c:v>366.65130000000005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703-4F00-9D88-FD03067A4EF4}"/>
            </c:ext>
          </c:extLst>
        </c:ser>
        <c:ser>
          <c:idx val="2"/>
          <c:order val="2"/>
          <c:tx>
            <c:strRef>
              <c:f>Total_Rndwd_Cons_REF!$W$120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Total_Rndwd_Cons_REF!$X$117:$AF$117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Total_Rndwd_Cons_REF!$X$120:$AF$120</c:f>
              <c:numCache>
                <c:formatCode>#,##0_);\(#,##0\)</c:formatCode>
                <c:ptCount val="9"/>
                <c:pt idx="0">
                  <c:v>389.46910000000003</c:v>
                </c:pt>
                <c:pt idx="1">
                  <c:v>376.57959999999997</c:v>
                </c:pt>
                <c:pt idx="2">
                  <c:v>366.14290000000005</c:v>
                </c:pt>
                <c:pt idx="3">
                  <c:v>362.63010000000003</c:v>
                </c:pt>
                <c:pt idx="4">
                  <c:v>362.50269999999995</c:v>
                </c:pt>
                <c:pt idx="5">
                  <c:v>363.24709999999999</c:v>
                </c:pt>
                <c:pt idx="6">
                  <c:v>363.12670000000003</c:v>
                </c:pt>
                <c:pt idx="7">
                  <c:v>364.36489999999998</c:v>
                </c:pt>
                <c:pt idx="8">
                  <c:v>367.34330000000006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703-4F00-9D88-FD03067A4EF4}"/>
            </c:ext>
          </c:extLst>
        </c:ser>
        <c:ser>
          <c:idx val="3"/>
          <c:order val="3"/>
          <c:tx>
            <c:strRef>
              <c:f>Total_Rndwd_Cons_REF!$W$121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Total_Rndwd_Cons_REF!$X$117:$AF$117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Total_Rndwd_Cons_REF!$X$121:$AF$121</c:f>
              <c:numCache>
                <c:formatCode>#,##0_);\(#,##0\)</c:formatCode>
                <c:ptCount val="9"/>
                <c:pt idx="0">
                  <c:v>389.46910000000003</c:v>
                </c:pt>
                <c:pt idx="1">
                  <c:v>378.41360000000003</c:v>
                </c:pt>
                <c:pt idx="2">
                  <c:v>369.81279999999998</c:v>
                </c:pt>
                <c:pt idx="3">
                  <c:v>366.29730000000001</c:v>
                </c:pt>
                <c:pt idx="4">
                  <c:v>365.79199999999997</c:v>
                </c:pt>
                <c:pt idx="5">
                  <c:v>367.02079999999995</c:v>
                </c:pt>
                <c:pt idx="6">
                  <c:v>368.18549999999993</c:v>
                </c:pt>
                <c:pt idx="7">
                  <c:v>370.2598000000001</c:v>
                </c:pt>
                <c:pt idx="8">
                  <c:v>374.39370000000002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703-4F00-9D88-FD03067A4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Total_Rndwd_Cons_REF!$W$122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Total_Rndwd_Cons_REF!$X$117:$AF$117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Total_Rndwd_Cons_REF!$X$122:$AF$122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3703-4F00-9D88-FD03067A4EF4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Total_Rndwd_Cons_REF!$W$123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Total_Rndwd_Cons_REF!$X$117:$AF$117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Total_Rndwd_Cons_REF!$X$123:$AF$123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03-4F00-9D88-FD03067A4EF4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Total_Rndwd_Cons_REF!$W$124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Total_Rndwd_Cons_REF!$X$117:$AF$117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Total_Rndwd_Cons_REF!$X$124:$AF$124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03-4F00-9D88-FD03067A4EF4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 Cons</a:t>
            </a:r>
            <a:r>
              <a:rPr lang="en-US"/>
              <a:t> - Asia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Total_Rndwd_Cons_REF!$W$126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Total_Rndwd_Cons_REF!$X$125:$AF$125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Total_Rndwd_Cons_REF!$X$126:$AF$126</c:f>
              <c:numCache>
                <c:formatCode>#,##0_);\(#,##0\)</c:formatCode>
                <c:ptCount val="9"/>
                <c:pt idx="0">
                  <c:v>1384.1166999999994</c:v>
                </c:pt>
                <c:pt idx="1">
                  <c:v>1469.7429999999999</c:v>
                </c:pt>
                <c:pt idx="2">
                  <c:v>1577.9951999999996</c:v>
                </c:pt>
                <c:pt idx="3">
                  <c:v>1623.4382000000005</c:v>
                </c:pt>
                <c:pt idx="4">
                  <c:v>1658.3898999999994</c:v>
                </c:pt>
                <c:pt idx="5">
                  <c:v>1688.2938999999999</c:v>
                </c:pt>
                <c:pt idx="6">
                  <c:v>1692.4665</c:v>
                </c:pt>
                <c:pt idx="7">
                  <c:v>1692.1204000000012</c:v>
                </c:pt>
                <c:pt idx="8">
                  <c:v>1695.6649000000004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90C-4C89-AD37-FAF9A8C9F362}"/>
            </c:ext>
          </c:extLst>
        </c:ser>
        <c:ser>
          <c:idx val="1"/>
          <c:order val="1"/>
          <c:tx>
            <c:strRef>
              <c:f>Total_Rndwd_Cons_REF!$W$127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Total_Rndwd_Cons_REF!$X$125:$AF$125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Total_Rndwd_Cons_REF!$X$127:$AF$127</c:f>
              <c:numCache>
                <c:formatCode>#,##0_);\(#,##0\)</c:formatCode>
                <c:ptCount val="9"/>
                <c:pt idx="0">
                  <c:v>1384.1166999999994</c:v>
                </c:pt>
                <c:pt idx="1">
                  <c:v>1464.6116999999997</c:v>
                </c:pt>
                <c:pt idx="2">
                  <c:v>1562.3095000000001</c:v>
                </c:pt>
                <c:pt idx="3">
                  <c:v>1608.1454999999999</c:v>
                </c:pt>
                <c:pt idx="4">
                  <c:v>1647.1003999999998</c:v>
                </c:pt>
                <c:pt idx="5">
                  <c:v>1682.7621999999999</c:v>
                </c:pt>
                <c:pt idx="6">
                  <c:v>1683.1646000000003</c:v>
                </c:pt>
                <c:pt idx="7">
                  <c:v>1679.4138999999998</c:v>
                </c:pt>
                <c:pt idx="8">
                  <c:v>1678.6451000000009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90C-4C89-AD37-FAF9A8C9F362}"/>
            </c:ext>
          </c:extLst>
        </c:ser>
        <c:ser>
          <c:idx val="2"/>
          <c:order val="2"/>
          <c:tx>
            <c:strRef>
              <c:f>Total_Rndwd_Cons_REF!$W$128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Total_Rndwd_Cons_REF!$X$125:$AF$125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Total_Rndwd_Cons_REF!$X$128:$AF$128</c:f>
              <c:numCache>
                <c:formatCode>#,##0_);\(#,##0\)</c:formatCode>
                <c:ptCount val="9"/>
                <c:pt idx="0">
                  <c:v>1384.1166999999994</c:v>
                </c:pt>
                <c:pt idx="1">
                  <c:v>1448.2246999999998</c:v>
                </c:pt>
                <c:pt idx="2">
                  <c:v>1526.2046</c:v>
                </c:pt>
                <c:pt idx="3">
                  <c:v>1565.6482999999996</c:v>
                </c:pt>
                <c:pt idx="4">
                  <c:v>1600.3765999999998</c:v>
                </c:pt>
                <c:pt idx="5">
                  <c:v>1630.8532</c:v>
                </c:pt>
                <c:pt idx="6">
                  <c:v>1627.5162</c:v>
                </c:pt>
                <c:pt idx="7">
                  <c:v>1625.0548999999999</c:v>
                </c:pt>
                <c:pt idx="8">
                  <c:v>1621.1467999999993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90C-4C89-AD37-FAF9A8C9F362}"/>
            </c:ext>
          </c:extLst>
        </c:ser>
        <c:ser>
          <c:idx val="3"/>
          <c:order val="3"/>
          <c:tx>
            <c:strRef>
              <c:f>Total_Rndwd_Cons_REF!$W$129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Total_Rndwd_Cons_REF!$X$125:$AF$125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Total_Rndwd_Cons_REF!$X$129:$AF$129</c:f>
              <c:numCache>
                <c:formatCode>#,##0_);\(#,##0\)</c:formatCode>
                <c:ptCount val="9"/>
                <c:pt idx="0">
                  <c:v>1384.1166999999994</c:v>
                </c:pt>
                <c:pt idx="1">
                  <c:v>1460.0885999999998</c:v>
                </c:pt>
                <c:pt idx="2">
                  <c:v>1551.9907999999996</c:v>
                </c:pt>
                <c:pt idx="3">
                  <c:v>1598.4954000000002</c:v>
                </c:pt>
                <c:pt idx="4">
                  <c:v>1639.3514999999993</c:v>
                </c:pt>
                <c:pt idx="5">
                  <c:v>1669.8592999999998</c:v>
                </c:pt>
                <c:pt idx="6">
                  <c:v>1671.2266000000004</c:v>
                </c:pt>
                <c:pt idx="7">
                  <c:v>1669.2251000000001</c:v>
                </c:pt>
                <c:pt idx="8">
                  <c:v>1668.6880999999996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90C-4C89-AD37-FAF9A8C9F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Total_Rndwd_Cons_REF!$W$130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Total_Rndwd_Cons_REF!$X$125:$AF$125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Total_Rndwd_Cons_REF!$X$130:$AF$130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090C-4C89-AD37-FAF9A8C9F362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Total_Rndwd_Cons_REF!$W$131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Total_Rndwd_Cons_REF!$X$125:$AF$125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Total_Rndwd_Cons_REF!$X$131:$AF$131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90C-4C89-AD37-FAF9A8C9F362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Total_Rndwd_Cons_REF!$W$132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Total_Rndwd_Cons_REF!$X$125:$AF$125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Total_Rndwd_Cons_REF!$X$132:$AF$132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90C-4C89-AD37-FAF9A8C9F362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</a:t>
            </a:r>
            <a:r>
              <a:rPr lang="en-US"/>
              <a:t> </a:t>
            </a:r>
            <a:r>
              <a:rPr lang="en-US" sz="1400" b="0" i="0" u="none" strike="noStrike" baseline="0">
                <a:effectLst/>
              </a:rPr>
              <a:t>Cons</a:t>
            </a:r>
            <a:r>
              <a:rPr lang="en-US"/>
              <a:t> - Oceania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Total_Rndwd_Cons_REF!$W$134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Total_Rndwd_Cons_REF!$X$133:$AF$133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Total_Rndwd_Cons_REF!$X$134:$AF$134</c:f>
              <c:numCache>
                <c:formatCode>#,##0_);\(#,##0\)</c:formatCode>
                <c:ptCount val="9"/>
                <c:pt idx="0">
                  <c:v>33.651899999999998</c:v>
                </c:pt>
                <c:pt idx="1">
                  <c:v>34.78179999999999</c:v>
                </c:pt>
                <c:pt idx="2">
                  <c:v>35.909200000000013</c:v>
                </c:pt>
                <c:pt idx="3">
                  <c:v>36.118000000000002</c:v>
                </c:pt>
                <c:pt idx="4">
                  <c:v>35.761299999999991</c:v>
                </c:pt>
                <c:pt idx="5">
                  <c:v>34.8658</c:v>
                </c:pt>
                <c:pt idx="6">
                  <c:v>32.690899999999999</c:v>
                </c:pt>
                <c:pt idx="7">
                  <c:v>30.438500000000005</c:v>
                </c:pt>
                <c:pt idx="8">
                  <c:v>28.775299999999994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21-4990-B10C-AEA864F989DC}"/>
            </c:ext>
          </c:extLst>
        </c:ser>
        <c:ser>
          <c:idx val="1"/>
          <c:order val="1"/>
          <c:tx>
            <c:strRef>
              <c:f>Total_Rndwd_Cons_REF!$W$135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Total_Rndwd_Cons_REF!$X$133:$AF$133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Total_Rndwd_Cons_REF!$X$135:$AF$135</c:f>
              <c:numCache>
                <c:formatCode>#,##0_);\(#,##0\)</c:formatCode>
                <c:ptCount val="9"/>
                <c:pt idx="0">
                  <c:v>33.651899999999998</c:v>
                </c:pt>
                <c:pt idx="1">
                  <c:v>34.730700000000013</c:v>
                </c:pt>
                <c:pt idx="2">
                  <c:v>35.808900000000001</c:v>
                </c:pt>
                <c:pt idx="3">
                  <c:v>35.849799999999988</c:v>
                </c:pt>
                <c:pt idx="4">
                  <c:v>35.699799999999996</c:v>
                </c:pt>
                <c:pt idx="5">
                  <c:v>34.598699999999994</c:v>
                </c:pt>
                <c:pt idx="6">
                  <c:v>32.072399999999995</c:v>
                </c:pt>
                <c:pt idx="7">
                  <c:v>29.870900000000006</c:v>
                </c:pt>
                <c:pt idx="8">
                  <c:v>28.072300000000006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21-4990-B10C-AEA864F989DC}"/>
            </c:ext>
          </c:extLst>
        </c:ser>
        <c:ser>
          <c:idx val="2"/>
          <c:order val="2"/>
          <c:tx>
            <c:strRef>
              <c:f>Total_Rndwd_Cons_REF!$W$136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Total_Rndwd_Cons_REF!$X$133:$AF$133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Total_Rndwd_Cons_REF!$X$136:$AF$136</c:f>
              <c:numCache>
                <c:formatCode>#,##0_);\(#,##0\)</c:formatCode>
                <c:ptCount val="9"/>
                <c:pt idx="0">
                  <c:v>33.651899999999998</c:v>
                </c:pt>
                <c:pt idx="1">
                  <c:v>34.493400000000001</c:v>
                </c:pt>
                <c:pt idx="2">
                  <c:v>34.981500000000004</c:v>
                </c:pt>
                <c:pt idx="3">
                  <c:v>34.962699999999998</c:v>
                </c:pt>
                <c:pt idx="4">
                  <c:v>34.390900000000002</c:v>
                </c:pt>
                <c:pt idx="5">
                  <c:v>32.5899</c:v>
                </c:pt>
                <c:pt idx="6">
                  <c:v>29.810500000000005</c:v>
                </c:pt>
                <c:pt idx="7">
                  <c:v>27.852400000000003</c:v>
                </c:pt>
                <c:pt idx="8">
                  <c:v>25.846000000000004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221-4990-B10C-AEA864F989DC}"/>
            </c:ext>
          </c:extLst>
        </c:ser>
        <c:ser>
          <c:idx val="3"/>
          <c:order val="3"/>
          <c:tx>
            <c:strRef>
              <c:f>Total_Rndwd_Cons_REF!$W$137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Total_Rndwd_Cons_REF!$X$133:$AF$133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Total_Rndwd_Cons_REF!$X$137:$AF$137</c:f>
              <c:numCache>
                <c:formatCode>#,##0_);\(#,##0\)</c:formatCode>
                <c:ptCount val="9"/>
                <c:pt idx="0">
                  <c:v>33.651899999999998</c:v>
                </c:pt>
                <c:pt idx="1">
                  <c:v>34.748099999999994</c:v>
                </c:pt>
                <c:pt idx="2">
                  <c:v>35.773000000000003</c:v>
                </c:pt>
                <c:pt idx="3">
                  <c:v>35.8523</c:v>
                </c:pt>
                <c:pt idx="4">
                  <c:v>35.697200000000002</c:v>
                </c:pt>
                <c:pt idx="5">
                  <c:v>34.596299999999999</c:v>
                </c:pt>
                <c:pt idx="6">
                  <c:v>32.2149</c:v>
                </c:pt>
                <c:pt idx="7">
                  <c:v>30.001400000000004</c:v>
                </c:pt>
                <c:pt idx="8">
                  <c:v>28.288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221-4990-B10C-AEA864F98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Total_Rndwd_Cons_REF!$W$138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Total_Rndwd_Cons_REF!$X$133:$AF$133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Total_Rndwd_Cons_REF!$X$138:$AF$138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5221-4990-B10C-AEA864F989DC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Total_Rndwd_Cons_REF!$W$139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Total_Rndwd_Cons_REF!$X$133:$AF$133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Total_Rndwd_Cons_REF!$X$139:$AF$139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221-4990-B10C-AEA864F989DC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Total_Rndwd_Cons_REF!$W$140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Total_Rndwd_Cons_REF!$X$133:$AF$133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Total_Rndwd_Cons_REF!$X$140:$AF$140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221-4990-B10C-AEA864F989DC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 Cons</a:t>
            </a:r>
            <a:r>
              <a:rPr lang="en-US"/>
              <a:t> - Europe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Total_Rndwd_Cons_REF!$W$142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Total_Rndwd_Cons_REF!$X$141:$AF$141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Total_Rndwd_Cons_REF!$X$142:$AF$142</c:f>
              <c:numCache>
                <c:formatCode>#,##0_);\(#,##0\)</c:formatCode>
                <c:ptCount val="9"/>
                <c:pt idx="0">
                  <c:v>799.79640000000006</c:v>
                </c:pt>
                <c:pt idx="1">
                  <c:v>822.05319999999995</c:v>
                </c:pt>
                <c:pt idx="2">
                  <c:v>834.88790000000017</c:v>
                </c:pt>
                <c:pt idx="3">
                  <c:v>844.22829999999965</c:v>
                </c:pt>
                <c:pt idx="4">
                  <c:v>876.22359999999981</c:v>
                </c:pt>
                <c:pt idx="5">
                  <c:v>914.19979999999987</c:v>
                </c:pt>
                <c:pt idx="6">
                  <c:v>946.67759999999998</c:v>
                </c:pt>
                <c:pt idx="7">
                  <c:v>979.01700000000028</c:v>
                </c:pt>
                <c:pt idx="8">
                  <c:v>1010.8670000000001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302-4C2D-A91B-FA06A91505B6}"/>
            </c:ext>
          </c:extLst>
        </c:ser>
        <c:ser>
          <c:idx val="1"/>
          <c:order val="1"/>
          <c:tx>
            <c:strRef>
              <c:f>Total_Rndwd_Cons_REF!$W$143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Total_Rndwd_Cons_REF!$X$141:$AF$141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Total_Rndwd_Cons_REF!$X$143:$AF$143</c:f>
              <c:numCache>
                <c:formatCode>#,##0_);\(#,##0\)</c:formatCode>
                <c:ptCount val="9"/>
                <c:pt idx="0">
                  <c:v>799.79640000000006</c:v>
                </c:pt>
                <c:pt idx="1">
                  <c:v>811.14060000000006</c:v>
                </c:pt>
                <c:pt idx="2">
                  <c:v>819.53430000000014</c:v>
                </c:pt>
                <c:pt idx="3">
                  <c:v>819.57240000000002</c:v>
                </c:pt>
                <c:pt idx="4">
                  <c:v>834.54280000000006</c:v>
                </c:pt>
                <c:pt idx="5">
                  <c:v>859.40009999999984</c:v>
                </c:pt>
                <c:pt idx="6">
                  <c:v>888.45410000000004</c:v>
                </c:pt>
                <c:pt idx="7">
                  <c:v>921.85490000000004</c:v>
                </c:pt>
                <c:pt idx="8">
                  <c:v>954.98810000000014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302-4C2D-A91B-FA06A91505B6}"/>
            </c:ext>
          </c:extLst>
        </c:ser>
        <c:ser>
          <c:idx val="2"/>
          <c:order val="2"/>
          <c:tx>
            <c:strRef>
              <c:f>Total_Rndwd_Cons_REF!$W$144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Total_Rndwd_Cons_REF!$X$141:$AF$141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Total_Rndwd_Cons_REF!$X$144:$AF$144</c:f>
              <c:numCache>
                <c:formatCode>#,##0_);\(#,##0\)</c:formatCode>
                <c:ptCount val="9"/>
                <c:pt idx="0">
                  <c:v>799.79640000000006</c:v>
                </c:pt>
                <c:pt idx="1">
                  <c:v>815.53760000000034</c:v>
                </c:pt>
                <c:pt idx="2">
                  <c:v>827.19599999999991</c:v>
                </c:pt>
                <c:pt idx="3">
                  <c:v>827.40770000000009</c:v>
                </c:pt>
                <c:pt idx="4">
                  <c:v>840.95740000000035</c:v>
                </c:pt>
                <c:pt idx="5">
                  <c:v>863.33540000000005</c:v>
                </c:pt>
                <c:pt idx="6">
                  <c:v>893.97769999999991</c:v>
                </c:pt>
                <c:pt idx="7">
                  <c:v>930.90589999999997</c:v>
                </c:pt>
                <c:pt idx="8">
                  <c:v>967.44409999999993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302-4C2D-A91B-FA06A91505B6}"/>
            </c:ext>
          </c:extLst>
        </c:ser>
        <c:ser>
          <c:idx val="3"/>
          <c:order val="3"/>
          <c:tx>
            <c:strRef>
              <c:f>Total_Rndwd_Cons_REF!$W$145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Total_Rndwd_Cons_REF!$X$141:$AF$141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Total_Rndwd_Cons_REF!$X$145:$AF$145</c:f>
              <c:numCache>
                <c:formatCode>#,##0_);\(#,##0\)</c:formatCode>
                <c:ptCount val="9"/>
                <c:pt idx="0">
                  <c:v>799.79640000000006</c:v>
                </c:pt>
                <c:pt idx="1">
                  <c:v>817.53829999999982</c:v>
                </c:pt>
                <c:pt idx="2">
                  <c:v>834.29590000000019</c:v>
                </c:pt>
                <c:pt idx="3">
                  <c:v>833.92190000000016</c:v>
                </c:pt>
                <c:pt idx="4">
                  <c:v>846.95550000000003</c:v>
                </c:pt>
                <c:pt idx="5">
                  <c:v>879.31829999999979</c:v>
                </c:pt>
                <c:pt idx="6">
                  <c:v>910.8946000000002</c:v>
                </c:pt>
                <c:pt idx="7">
                  <c:v>944.16029999999989</c:v>
                </c:pt>
                <c:pt idx="8">
                  <c:v>976.59570000000008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302-4C2D-A91B-FA06A9150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Total_Rndwd_Cons_REF!$W$146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Total_Rndwd_Cons_REF!$X$141:$AF$141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Total_Rndwd_Cons_REF!$X$146:$AF$146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B302-4C2D-A91B-FA06A91505B6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Total_Rndwd_Cons_REF!$W$147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Total_Rndwd_Cons_REF!$X$141:$AF$141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Total_Rndwd_Cons_REF!$X$147:$AF$147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302-4C2D-A91B-FA06A91505B6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Total_Rndwd_Cons_REF!$W$148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Total_Rndwd_Cons_REF!$X$141:$AF$141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Total_Rndwd_Cons_REF!$X$148:$AF$148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302-4C2D-A91B-FA06A91505B6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</a:t>
            </a:r>
            <a:r>
              <a:rPr lang="en-US"/>
              <a:t> </a:t>
            </a:r>
            <a:r>
              <a:rPr lang="en-US" sz="1400" b="0" i="0" u="none" strike="noStrike" baseline="0">
                <a:effectLst/>
              </a:rPr>
              <a:t>Cons</a:t>
            </a:r>
            <a:r>
              <a:rPr lang="en-US"/>
              <a:t> - World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Total_Rndwd_Cons_REF!$W$150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Total_Rndwd_Cons_REF!$X$149:$AF$149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Total_Rndwd_Cons_REF!$X$150:$AF$150</c:f>
              <c:numCache>
                <c:formatCode>#,##0_);\(#,##0\)</c:formatCode>
                <c:ptCount val="9"/>
                <c:pt idx="0">
                  <c:v>4029.7451999999994</c:v>
                </c:pt>
                <c:pt idx="1">
                  <c:v>4158.5366999999997</c:v>
                </c:pt>
                <c:pt idx="2">
                  <c:v>4316.0373</c:v>
                </c:pt>
                <c:pt idx="3">
                  <c:v>4375.3699000000006</c:v>
                </c:pt>
                <c:pt idx="4">
                  <c:v>4444.4488999999994</c:v>
                </c:pt>
                <c:pt idx="5">
                  <c:v>4517.4454999999998</c:v>
                </c:pt>
                <c:pt idx="6">
                  <c:v>4538.9470999999994</c:v>
                </c:pt>
                <c:pt idx="7">
                  <c:v>4554.653800000001</c:v>
                </c:pt>
                <c:pt idx="8">
                  <c:v>4543.9718000000012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E63-4B13-AED5-3373D09D9492}"/>
            </c:ext>
          </c:extLst>
        </c:ser>
        <c:ser>
          <c:idx val="1"/>
          <c:order val="1"/>
          <c:tx>
            <c:strRef>
              <c:f>Total_Rndwd_Cons_REF!$W$151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Total_Rndwd_Cons_REF!$X$149:$AF$149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Total_Rndwd_Cons_REF!$X$151:$AF$151</c:f>
              <c:numCache>
                <c:formatCode>#,##0_);\(#,##0\)</c:formatCode>
                <c:ptCount val="9"/>
                <c:pt idx="0">
                  <c:v>4029.7451999999994</c:v>
                </c:pt>
                <c:pt idx="1">
                  <c:v>4139.2763999999997</c:v>
                </c:pt>
                <c:pt idx="2">
                  <c:v>4276.9142000000002</c:v>
                </c:pt>
                <c:pt idx="3">
                  <c:v>4331.8321999999998</c:v>
                </c:pt>
                <c:pt idx="4">
                  <c:v>4390.2178999999996</c:v>
                </c:pt>
                <c:pt idx="5">
                  <c:v>4453.4160000000002</c:v>
                </c:pt>
                <c:pt idx="6">
                  <c:v>4472.7645000000002</c:v>
                </c:pt>
                <c:pt idx="7">
                  <c:v>4483.7089999999998</c:v>
                </c:pt>
                <c:pt idx="8">
                  <c:v>4466.2810000000009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E63-4B13-AED5-3373D09D9492}"/>
            </c:ext>
          </c:extLst>
        </c:ser>
        <c:ser>
          <c:idx val="2"/>
          <c:order val="2"/>
          <c:tx>
            <c:strRef>
              <c:f>Total_Rndwd_Cons_REF!$W$152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Total_Rndwd_Cons_REF!$X$149:$AF$149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Total_Rndwd_Cons_REF!$X$152:$AF$152</c:f>
              <c:numCache>
                <c:formatCode>#,##0_);\(#,##0\)</c:formatCode>
                <c:ptCount val="9"/>
                <c:pt idx="0">
                  <c:v>4029.7451999999994</c:v>
                </c:pt>
                <c:pt idx="1">
                  <c:v>4130.1278000000002</c:v>
                </c:pt>
                <c:pt idx="2">
                  <c:v>4251.4941000000008</c:v>
                </c:pt>
                <c:pt idx="3">
                  <c:v>4302.1232</c:v>
                </c:pt>
                <c:pt idx="4">
                  <c:v>4356.0118000000011</c:v>
                </c:pt>
                <c:pt idx="5">
                  <c:v>4408.2521999999999</c:v>
                </c:pt>
                <c:pt idx="6">
                  <c:v>4416.0237999999999</c:v>
                </c:pt>
                <c:pt idx="7">
                  <c:v>4407.6201999999994</c:v>
                </c:pt>
                <c:pt idx="8">
                  <c:v>4424.8517999999985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E63-4B13-AED5-3373D09D9492}"/>
            </c:ext>
          </c:extLst>
        </c:ser>
        <c:ser>
          <c:idx val="3"/>
          <c:order val="3"/>
          <c:tx>
            <c:strRef>
              <c:f>Total_Rndwd_Cons_REF!$W$153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Total_Rndwd_Cons_REF!$X$149:$AF$149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Total_Rndwd_Cons_REF!$X$153:$AF$153</c:f>
              <c:numCache>
                <c:formatCode>#,##0_);\(#,##0\)</c:formatCode>
                <c:ptCount val="9"/>
                <c:pt idx="0">
                  <c:v>4029.7451999999994</c:v>
                </c:pt>
                <c:pt idx="1">
                  <c:v>4147.4715999999999</c:v>
                </c:pt>
                <c:pt idx="2">
                  <c:v>4294.9655000000002</c:v>
                </c:pt>
                <c:pt idx="3">
                  <c:v>4347.6679000000004</c:v>
                </c:pt>
                <c:pt idx="4">
                  <c:v>4405.0155999999997</c:v>
                </c:pt>
                <c:pt idx="5">
                  <c:v>4471.6568999999981</c:v>
                </c:pt>
                <c:pt idx="6">
                  <c:v>4493.1409999999996</c:v>
                </c:pt>
                <c:pt idx="7">
                  <c:v>4507.2961999999998</c:v>
                </c:pt>
                <c:pt idx="8">
                  <c:v>4491.1413999999995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E63-4B13-AED5-3373D09D9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Total_Rndwd_Cons_REF!$W$154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Total_Rndwd_Cons_REF!$X$149:$AF$149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Total_Rndwd_Cons_REF!$X$154:$AF$154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9E63-4B13-AED5-3373D09D9492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Total_Rndwd_Cons_REF!$W$155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Total_Rndwd_Cons_REF!$X$149:$AF$149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Total_Rndwd_Cons_REF!$X$155:$AF$155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E63-4B13-AED5-3373D09D9492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Total_Rndwd_Cons_REF!$W$156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Total_Rndwd_Cons_REF!$X$149:$AF$149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Total_Rndwd_Cons_REF!$X$156:$AF$156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E63-4B13-AED5-3373D09D9492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Rndwd Net Export - Africa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Total_Rndwood_Trade_REF!$AQ$102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Total_Rndwood_Trade_REF!$AR$101:$AZ$101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Total_Rndwood_Trade_REF!$AR$102:$AZ$102</c:f>
              <c:numCache>
                <c:formatCode>_(* #,##0.00_);_(* \(#,##0.00\);_(* "-"??_);_(@_)</c:formatCode>
                <c:ptCount val="9"/>
                <c:pt idx="0">
                  <c:v>9.0778999999999979</c:v>
                </c:pt>
                <c:pt idx="1">
                  <c:v>9.5696000000000012</c:v>
                </c:pt>
                <c:pt idx="2">
                  <c:v>10.240799999999995</c:v>
                </c:pt>
                <c:pt idx="3">
                  <c:v>9.2391000000000023</c:v>
                </c:pt>
                <c:pt idx="4">
                  <c:v>8.4227000000000007</c:v>
                </c:pt>
                <c:pt idx="5">
                  <c:v>7.8916999999999993</c:v>
                </c:pt>
                <c:pt idx="6">
                  <c:v>7.6988000000000012</c:v>
                </c:pt>
                <c:pt idx="7">
                  <c:v>7.4553000000000011</c:v>
                </c:pt>
                <c:pt idx="8">
                  <c:v>6.4954000000000001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42-460C-8692-6479FD00CF45}"/>
            </c:ext>
          </c:extLst>
        </c:ser>
        <c:ser>
          <c:idx val="1"/>
          <c:order val="1"/>
          <c:tx>
            <c:strRef>
              <c:f>Total_Rndwood_Trade_REF!$AQ$103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Total_Rndwood_Trade_REF!$AR$101:$AZ$101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Total_Rndwood_Trade_REF!$AR$103:$AZ$103</c:f>
              <c:numCache>
                <c:formatCode>_(* #,##0.00_);_(* \(#,##0.00\);_(* "-"??_);_(@_)</c:formatCode>
                <c:ptCount val="9"/>
                <c:pt idx="0">
                  <c:v>9.0778999999999979</c:v>
                </c:pt>
                <c:pt idx="1">
                  <c:v>9.1750000000000025</c:v>
                </c:pt>
                <c:pt idx="2">
                  <c:v>9.6717999999999975</c:v>
                </c:pt>
                <c:pt idx="3">
                  <c:v>9.1586999999999961</c:v>
                </c:pt>
                <c:pt idx="4">
                  <c:v>8.2757000000000005</c:v>
                </c:pt>
                <c:pt idx="5">
                  <c:v>7.6861999999999977</c:v>
                </c:pt>
                <c:pt idx="6">
                  <c:v>7.5076000000000001</c:v>
                </c:pt>
                <c:pt idx="7">
                  <c:v>7.168700000000003</c:v>
                </c:pt>
                <c:pt idx="8">
                  <c:v>6.2454999999999998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42-460C-8692-6479FD00CF45}"/>
            </c:ext>
          </c:extLst>
        </c:ser>
        <c:ser>
          <c:idx val="2"/>
          <c:order val="2"/>
          <c:tx>
            <c:strRef>
              <c:f>Total_Rndwood_Trade_REF!$AQ$104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Total_Rndwood_Trade_REF!$AR$101:$AZ$101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Total_Rndwood_Trade_REF!$AR$104:$AZ$104</c:f>
              <c:numCache>
                <c:formatCode>_(* #,##0.00_);_(* \(#,##0.00\);_(* "-"??_);_(@_)</c:formatCode>
                <c:ptCount val="9"/>
                <c:pt idx="0">
                  <c:v>9.0778999999999979</c:v>
                </c:pt>
                <c:pt idx="1">
                  <c:v>8.1829000000000001</c:v>
                </c:pt>
                <c:pt idx="2">
                  <c:v>7.4531999999999972</c:v>
                </c:pt>
                <c:pt idx="3">
                  <c:v>6.1853000000000007</c:v>
                </c:pt>
                <c:pt idx="4">
                  <c:v>4.9032000000000009</c:v>
                </c:pt>
                <c:pt idx="5">
                  <c:v>4.3868999999999998</c:v>
                </c:pt>
                <c:pt idx="6">
                  <c:v>4.2821999999999996</c:v>
                </c:pt>
                <c:pt idx="7">
                  <c:v>4.159200000000002</c:v>
                </c:pt>
                <c:pt idx="8">
                  <c:v>3.4469999999999996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B42-460C-8692-6479FD00CF45}"/>
            </c:ext>
          </c:extLst>
        </c:ser>
        <c:ser>
          <c:idx val="3"/>
          <c:order val="3"/>
          <c:tx>
            <c:strRef>
              <c:f>Total_Rndwood_Trade_REF!$AQ$105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Total_Rndwood_Trade_REF!$AR$101:$AZ$101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Total_Rndwood_Trade_REF!$AR$105:$AZ$105</c:f>
              <c:numCache>
                <c:formatCode>_(* #,##0.00_);_(* \(#,##0.00\);_(* "-"??_);_(@_)</c:formatCode>
                <c:ptCount val="9"/>
                <c:pt idx="0">
                  <c:v>9.0778999999999979</c:v>
                </c:pt>
                <c:pt idx="1">
                  <c:v>8.8694999999999986</c:v>
                </c:pt>
                <c:pt idx="2">
                  <c:v>9.0074000000000005</c:v>
                </c:pt>
                <c:pt idx="3">
                  <c:v>8.410400000000001</c:v>
                </c:pt>
                <c:pt idx="4">
                  <c:v>7.2941999999999991</c:v>
                </c:pt>
                <c:pt idx="5">
                  <c:v>6.9201999999999995</c:v>
                </c:pt>
                <c:pt idx="6">
                  <c:v>6.8140000000000001</c:v>
                </c:pt>
                <c:pt idx="7">
                  <c:v>6.6250999999999989</c:v>
                </c:pt>
                <c:pt idx="8">
                  <c:v>5.7665999999999977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B42-460C-8692-6479FD00C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Total_Rndwood_Trade_REF!$AQ$106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Total_Rndwood_Trade_REF!$AR$101:$AZ$101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Total_Rndwood_Trade_REF!$AR$106:$AZ$106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7B42-460C-8692-6479FD00CF45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Total_Rndwood_Trade_REF!$AQ$107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Total_Rndwood_Trade_REF!$AR$101:$AZ$101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Total_Rndwood_Trade_REF!$AR$107:$AZ$107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B42-460C-8692-6479FD00CF45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Total_Rndwood_Trade_REF!$AQ$108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Total_Rndwood_Trade_REF!$AR$101:$AZ$101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Total_Rndwood_Trade_REF!$AR$108:$AZ$108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B42-460C-8692-6479FD00CF45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</a:t>
            </a:r>
            <a:r>
              <a:rPr lang="en-US"/>
              <a:t> Rndwd Net Export - N/C America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Total_Rndwood_Trade_REF!$AQ$110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Total_Rndwood_Trade_REF!$AR$109:$AZ$109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Total_Rndwood_Trade_REF!$AR$110:$AZ$110</c:f>
              <c:numCache>
                <c:formatCode>_(* #,##0.00_);_(* \(#,##0.00\);_(* "-"??_);_(@_)</c:formatCode>
                <c:ptCount val="9"/>
                <c:pt idx="0">
                  <c:v>20.905200000000001</c:v>
                </c:pt>
                <c:pt idx="1">
                  <c:v>28.289000000000001</c:v>
                </c:pt>
                <c:pt idx="2">
                  <c:v>38.343800000000002</c:v>
                </c:pt>
                <c:pt idx="3">
                  <c:v>51.665500000000002</c:v>
                </c:pt>
                <c:pt idx="4">
                  <c:v>69.450999999999993</c:v>
                </c:pt>
                <c:pt idx="5">
                  <c:v>80.868199999999987</c:v>
                </c:pt>
                <c:pt idx="6">
                  <c:v>91.676000000000002</c:v>
                </c:pt>
                <c:pt idx="7">
                  <c:v>102.8262</c:v>
                </c:pt>
                <c:pt idx="8">
                  <c:v>117.61079999999998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43F-407C-A759-C4B0CC436AF9}"/>
            </c:ext>
          </c:extLst>
        </c:ser>
        <c:ser>
          <c:idx val="1"/>
          <c:order val="1"/>
          <c:tx>
            <c:strRef>
              <c:f>Total_Rndwood_Trade_REF!$AQ$111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Total_Rndwood_Trade_REF!$AR$109:$AZ$109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Total_Rndwood_Trade_REF!$AR$111:$AZ$111</c:f>
              <c:numCache>
                <c:formatCode>_(* #,##0.00_);_(* \(#,##0.00\);_(* "-"??_);_(@_)</c:formatCode>
                <c:ptCount val="9"/>
                <c:pt idx="0">
                  <c:v>20.905200000000001</c:v>
                </c:pt>
                <c:pt idx="1">
                  <c:v>28.267400000000002</c:v>
                </c:pt>
                <c:pt idx="2">
                  <c:v>38.306400000000004</c:v>
                </c:pt>
                <c:pt idx="3">
                  <c:v>51.7654</c:v>
                </c:pt>
                <c:pt idx="4">
                  <c:v>69.539299999999997</c:v>
                </c:pt>
                <c:pt idx="5">
                  <c:v>89.032800000000009</c:v>
                </c:pt>
                <c:pt idx="6">
                  <c:v>92.175300000000007</c:v>
                </c:pt>
                <c:pt idx="7">
                  <c:v>101.01649999999999</c:v>
                </c:pt>
                <c:pt idx="8">
                  <c:v>113.595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43F-407C-A759-C4B0CC436AF9}"/>
            </c:ext>
          </c:extLst>
        </c:ser>
        <c:ser>
          <c:idx val="2"/>
          <c:order val="2"/>
          <c:tx>
            <c:strRef>
              <c:f>Total_Rndwood_Trade_REF!$AQ$112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Total_Rndwood_Trade_REF!$AR$109:$AZ$109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Total_Rndwood_Trade_REF!$AR$112:$AZ$112</c:f>
              <c:numCache>
                <c:formatCode>_(* #,##0.00_);_(* \(#,##0.00\);_(* "-"??_);_(@_)</c:formatCode>
                <c:ptCount val="9"/>
                <c:pt idx="0">
                  <c:v>20.905200000000001</c:v>
                </c:pt>
                <c:pt idx="1">
                  <c:v>28.251699999999996</c:v>
                </c:pt>
                <c:pt idx="2">
                  <c:v>38.308500000000002</c:v>
                </c:pt>
                <c:pt idx="3">
                  <c:v>51.7654</c:v>
                </c:pt>
                <c:pt idx="4">
                  <c:v>69.509600000000006</c:v>
                </c:pt>
                <c:pt idx="5">
                  <c:v>84.338399999999993</c:v>
                </c:pt>
                <c:pt idx="6">
                  <c:v>92.664199999999994</c:v>
                </c:pt>
                <c:pt idx="7">
                  <c:v>105.32059999999998</c:v>
                </c:pt>
                <c:pt idx="8">
                  <c:v>119.88709999999999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43F-407C-A759-C4B0CC436AF9}"/>
            </c:ext>
          </c:extLst>
        </c:ser>
        <c:ser>
          <c:idx val="3"/>
          <c:order val="3"/>
          <c:tx>
            <c:strRef>
              <c:f>Total_Rndwood_Trade_REF!$AQ$113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Total_Rndwood_Trade_REF!$AR$109:$AZ$109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Total_Rndwood_Trade_REF!$AR$113:$AZ$113</c:f>
              <c:numCache>
                <c:formatCode>_(* #,##0.00_);_(* \(#,##0.00\);_(* "-"??_);_(@_)</c:formatCode>
                <c:ptCount val="9"/>
                <c:pt idx="0">
                  <c:v>20.905200000000001</c:v>
                </c:pt>
                <c:pt idx="1">
                  <c:v>28.285100000000003</c:v>
                </c:pt>
                <c:pt idx="2">
                  <c:v>38.363900000000001</c:v>
                </c:pt>
                <c:pt idx="3">
                  <c:v>51.813600000000001</c:v>
                </c:pt>
                <c:pt idx="4">
                  <c:v>69.552700000000016</c:v>
                </c:pt>
                <c:pt idx="5">
                  <c:v>88.852999999999994</c:v>
                </c:pt>
                <c:pt idx="6">
                  <c:v>94.861100000000008</c:v>
                </c:pt>
                <c:pt idx="7">
                  <c:v>105.4572</c:v>
                </c:pt>
                <c:pt idx="8">
                  <c:v>117.53209999999999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43F-407C-A759-C4B0CC436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Total_Rndwood_Trade_REF!$AQ$114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Total_Rndwood_Trade_REF!$AR$109:$AZ$109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Total_Rndwood_Trade_REF!$AR$114:$AZ$114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343F-407C-A759-C4B0CC436AF9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Total_Rndwood_Trade_REF!$AQ$115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Total_Rndwood_Trade_REF!$AR$109:$AZ$109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Total_Rndwood_Trade_REF!$AR$115:$AZ$115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43F-407C-A759-C4B0CC436AF9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Total_Rndwood_Trade_REF!$AQ$116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Total_Rndwood_Trade_REF!$AR$109:$AZ$109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Total_Rndwood_Trade_REF!$AR$116:$AZ$116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43F-407C-A759-C4B0CC436AF9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</a:t>
            </a:r>
            <a:r>
              <a:rPr lang="en-US"/>
              <a:t> Rndwd Net Export - S America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Total_Rndwood_Trade_REF!$AQ$118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Total_Rndwood_Trade_REF!$AR$117:$AZ$117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Total_Rndwood_Trade_REF!$AR$118:$AZ$118</c:f>
              <c:numCache>
                <c:formatCode>_(* #,##0.00_);_(* \(#,##0.00\);_(* "-"??_);_(@_)</c:formatCode>
                <c:ptCount val="9"/>
                <c:pt idx="0">
                  <c:v>14.3293</c:v>
                </c:pt>
                <c:pt idx="1">
                  <c:v>18.802600000000002</c:v>
                </c:pt>
                <c:pt idx="2">
                  <c:v>23.149999999999995</c:v>
                </c:pt>
                <c:pt idx="3">
                  <c:v>23.991000000000003</c:v>
                </c:pt>
                <c:pt idx="4">
                  <c:v>22.475200000000005</c:v>
                </c:pt>
                <c:pt idx="5">
                  <c:v>20.794900000000009</c:v>
                </c:pt>
                <c:pt idx="6">
                  <c:v>18.6051</c:v>
                </c:pt>
                <c:pt idx="7">
                  <c:v>17.117799999999999</c:v>
                </c:pt>
                <c:pt idx="8">
                  <c:v>16.111999999999998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DA6-41F0-9A4A-D64525A48EF2}"/>
            </c:ext>
          </c:extLst>
        </c:ser>
        <c:ser>
          <c:idx val="1"/>
          <c:order val="1"/>
          <c:tx>
            <c:strRef>
              <c:f>Total_Rndwood_Trade_REF!$AQ$119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Total_Rndwood_Trade_REF!$AR$117:$AZ$117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Total_Rndwood_Trade_REF!$AR$119:$AZ$119</c:f>
              <c:numCache>
                <c:formatCode>_(* #,##0.00_);_(* \(#,##0.00\);_(* "-"??_);_(@_)</c:formatCode>
                <c:ptCount val="9"/>
                <c:pt idx="0">
                  <c:v>14.3293</c:v>
                </c:pt>
                <c:pt idx="1">
                  <c:v>18.707699999999999</c:v>
                </c:pt>
                <c:pt idx="2">
                  <c:v>24.583699999999997</c:v>
                </c:pt>
                <c:pt idx="3">
                  <c:v>28.773300000000003</c:v>
                </c:pt>
                <c:pt idx="4">
                  <c:v>26.897200000000002</c:v>
                </c:pt>
                <c:pt idx="5">
                  <c:v>24.507500000000004</c:v>
                </c:pt>
                <c:pt idx="6">
                  <c:v>21.597399999999997</c:v>
                </c:pt>
                <c:pt idx="7">
                  <c:v>19.412500000000005</c:v>
                </c:pt>
                <c:pt idx="8">
                  <c:v>17.982199999999999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DA6-41F0-9A4A-D64525A48EF2}"/>
            </c:ext>
          </c:extLst>
        </c:ser>
        <c:ser>
          <c:idx val="2"/>
          <c:order val="2"/>
          <c:tx>
            <c:strRef>
              <c:f>Total_Rndwood_Trade_REF!$AQ$120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Total_Rndwood_Trade_REF!$AR$117:$AZ$117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Total_Rndwood_Trade_REF!$AR$120:$AZ$120</c:f>
              <c:numCache>
                <c:formatCode>_(* #,##0.00_);_(* \(#,##0.00\);_(* "-"??_);_(@_)</c:formatCode>
                <c:ptCount val="9"/>
                <c:pt idx="0">
                  <c:v>14.3293</c:v>
                </c:pt>
                <c:pt idx="1">
                  <c:v>18.5687</c:v>
                </c:pt>
                <c:pt idx="2">
                  <c:v>23.751600000000003</c:v>
                </c:pt>
                <c:pt idx="3">
                  <c:v>25.930000000000003</c:v>
                </c:pt>
                <c:pt idx="4">
                  <c:v>22.493300000000001</c:v>
                </c:pt>
                <c:pt idx="5">
                  <c:v>19.9285</c:v>
                </c:pt>
                <c:pt idx="6">
                  <c:v>17.668900000000001</c:v>
                </c:pt>
                <c:pt idx="7">
                  <c:v>15.864799999999999</c:v>
                </c:pt>
                <c:pt idx="8">
                  <c:v>14.6256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DA6-41F0-9A4A-D64525A48EF2}"/>
            </c:ext>
          </c:extLst>
        </c:ser>
        <c:ser>
          <c:idx val="3"/>
          <c:order val="3"/>
          <c:tx>
            <c:strRef>
              <c:f>Total_Rndwood_Trade_REF!$AQ$121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Total_Rndwood_Trade_REF!$AR$117:$AZ$117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Total_Rndwood_Trade_REF!$AR$121:$AZ$121</c:f>
              <c:numCache>
                <c:formatCode>_(* #,##0.00_);_(* \(#,##0.00\);_(* "-"??_);_(@_)</c:formatCode>
                <c:ptCount val="9"/>
                <c:pt idx="0">
                  <c:v>14.3293</c:v>
                </c:pt>
                <c:pt idx="1">
                  <c:v>18.628599999999999</c:v>
                </c:pt>
                <c:pt idx="2">
                  <c:v>24.450400000000002</c:v>
                </c:pt>
                <c:pt idx="3">
                  <c:v>28.434399999999997</c:v>
                </c:pt>
                <c:pt idx="4">
                  <c:v>25.587400000000002</c:v>
                </c:pt>
                <c:pt idx="5">
                  <c:v>23.456300000000002</c:v>
                </c:pt>
                <c:pt idx="6">
                  <c:v>20.637800000000002</c:v>
                </c:pt>
                <c:pt idx="7">
                  <c:v>18.764299999999999</c:v>
                </c:pt>
                <c:pt idx="8">
                  <c:v>17.497699999999998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DA6-41F0-9A4A-D64525A48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Total_Rndwood_Trade_REF!$AQ$122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Total_Rndwood_Trade_REF!$AR$117:$AZ$117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Total_Rndwood_Trade_REF!$AR$122:$AZ$122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7DA6-41F0-9A4A-D64525A48EF2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Total_Rndwood_Trade_REF!$AQ$123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Total_Rndwood_Trade_REF!$AR$117:$AZ$117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Total_Rndwood_Trade_REF!$AR$123:$AZ$123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DA6-41F0-9A4A-D64525A48EF2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Total_Rndwood_Trade_REF!$AQ$124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Total_Rndwood_Trade_REF!$AR$117:$AZ$117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Total_Rndwood_Trade_REF!$AR$124:$AZ$124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DA6-41F0-9A4A-D64525A48EF2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</a:t>
            </a:r>
            <a:r>
              <a:rPr lang="en-US"/>
              <a:t> Rndwd Net Export - Asia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Total_Rndwood_Trade_REF!$AQ$126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Total_Rndwood_Trade_REF!$AR$125:$AZ$125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Total_Rndwood_Trade_REF!$AR$126:$AZ$126</c:f>
              <c:numCache>
                <c:formatCode>_(* #,##0.00_);_(* \(#,##0.00\);_(* "-"??_);_(@_)</c:formatCode>
                <c:ptCount val="9"/>
                <c:pt idx="0">
                  <c:v>-99.874199999999973</c:v>
                </c:pt>
                <c:pt idx="1">
                  <c:v>-107.40990000000001</c:v>
                </c:pt>
                <c:pt idx="2">
                  <c:v>-124.84019999999997</c:v>
                </c:pt>
                <c:pt idx="3">
                  <c:v>-134.47540000000001</c:v>
                </c:pt>
                <c:pt idx="4">
                  <c:v>-125.00190000000003</c:v>
                </c:pt>
                <c:pt idx="5">
                  <c:v>-109.40780000000001</c:v>
                </c:pt>
                <c:pt idx="6">
                  <c:v>-90.636600000000016</c:v>
                </c:pt>
                <c:pt idx="7">
                  <c:v>-74.131800000000013</c:v>
                </c:pt>
                <c:pt idx="8">
                  <c:v>-61.681700000000021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C16-4BF0-B378-31FBCFE27347}"/>
            </c:ext>
          </c:extLst>
        </c:ser>
        <c:ser>
          <c:idx val="1"/>
          <c:order val="1"/>
          <c:tx>
            <c:strRef>
              <c:f>Total_Rndwood_Trade_REF!$AQ$127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Total_Rndwood_Trade_REF!$AR$125:$AZ$125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Total_Rndwood_Trade_REF!$AR$127:$AZ$127</c:f>
              <c:numCache>
                <c:formatCode>_(* #,##0.00_);_(* \(#,##0.00\);_(* "-"??_);_(@_)</c:formatCode>
                <c:ptCount val="9"/>
                <c:pt idx="0">
                  <c:v>-99.874199999999973</c:v>
                </c:pt>
                <c:pt idx="1">
                  <c:v>-115.5448</c:v>
                </c:pt>
                <c:pt idx="2">
                  <c:v>-137.21950000000001</c:v>
                </c:pt>
                <c:pt idx="3">
                  <c:v>-163.4331</c:v>
                </c:pt>
                <c:pt idx="4">
                  <c:v>-169.21439999999998</c:v>
                </c:pt>
                <c:pt idx="5">
                  <c:v>-166.5137</c:v>
                </c:pt>
                <c:pt idx="6">
                  <c:v>-142.4819</c:v>
                </c:pt>
                <c:pt idx="7">
                  <c:v>-121.09519999999998</c:v>
                </c:pt>
                <c:pt idx="8">
                  <c:v>-104.23599999999999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C16-4BF0-B378-31FBCFE27347}"/>
            </c:ext>
          </c:extLst>
        </c:ser>
        <c:ser>
          <c:idx val="2"/>
          <c:order val="2"/>
          <c:tx>
            <c:strRef>
              <c:f>Total_Rndwood_Trade_REF!$AQ$128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Total_Rndwood_Trade_REF!$AR$125:$AZ$125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Total_Rndwood_Trade_REF!$AR$128:$AZ$128</c:f>
              <c:numCache>
                <c:formatCode>_(* #,##0.00_);_(* \(#,##0.00\);_(* "-"??_);_(@_)</c:formatCode>
                <c:ptCount val="9"/>
                <c:pt idx="0">
                  <c:v>-99.874199999999973</c:v>
                </c:pt>
                <c:pt idx="1">
                  <c:v>-116.53090000000003</c:v>
                </c:pt>
                <c:pt idx="2">
                  <c:v>-140.32760000000005</c:v>
                </c:pt>
                <c:pt idx="3">
                  <c:v>-159.78790000000001</c:v>
                </c:pt>
                <c:pt idx="4">
                  <c:v>-171.0271000000001</c:v>
                </c:pt>
                <c:pt idx="5">
                  <c:v>-169.37520000000006</c:v>
                </c:pt>
                <c:pt idx="6">
                  <c:v>-146.30469999999994</c:v>
                </c:pt>
                <c:pt idx="7">
                  <c:v>-128.55289999999997</c:v>
                </c:pt>
                <c:pt idx="8">
                  <c:v>-113.67070000000002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C16-4BF0-B378-31FBCFE27347}"/>
            </c:ext>
          </c:extLst>
        </c:ser>
        <c:ser>
          <c:idx val="3"/>
          <c:order val="3"/>
          <c:tx>
            <c:strRef>
              <c:f>Total_Rndwood_Trade_REF!$AQ$129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Total_Rndwood_Trade_REF!$AR$125:$AZ$125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Total_Rndwood_Trade_REF!$AR$129:$AZ$129</c:f>
              <c:numCache>
                <c:formatCode>_(* #,##0.00_);_(* \(#,##0.00\);_(* "-"??_);_(@_)</c:formatCode>
                <c:ptCount val="9"/>
                <c:pt idx="0">
                  <c:v>-99.874199999999973</c:v>
                </c:pt>
                <c:pt idx="1">
                  <c:v>-115.76269999999997</c:v>
                </c:pt>
                <c:pt idx="2">
                  <c:v>-137.33639999999997</c:v>
                </c:pt>
                <c:pt idx="3">
                  <c:v>-161.05629999999999</c:v>
                </c:pt>
                <c:pt idx="4">
                  <c:v>-169.9730000000001</c:v>
                </c:pt>
                <c:pt idx="5">
                  <c:v>-163.28060000000008</c:v>
                </c:pt>
                <c:pt idx="6">
                  <c:v>-141.11360000000005</c:v>
                </c:pt>
                <c:pt idx="7">
                  <c:v>-122.61669999999999</c:v>
                </c:pt>
                <c:pt idx="8">
                  <c:v>-106.48509999999997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C16-4BF0-B378-31FBCFE27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Total_Rndwood_Trade_REF!$AQ$130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Total_Rndwood_Trade_REF!$AR$125:$AZ$125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Total_Rndwood_Trade_REF!$AR$130:$AZ$130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EC16-4BF0-B378-31FBCFE27347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Total_Rndwood_Trade_REF!$AQ$131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Total_Rndwood_Trade_REF!$AR$125:$AZ$125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Total_Rndwood_Trade_REF!$AR$131:$AZ$131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C16-4BF0-B378-31FBCFE27347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Total_Rndwood_Trade_REF!$AQ$132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Total_Rndwood_Trade_REF!$AR$125:$AZ$125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Total_Rndwood_Trade_REF!$AR$132:$AZ$132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C16-4BF0-B378-31FBCFE27347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</a:t>
            </a:r>
            <a:r>
              <a:rPr lang="en-US"/>
              <a:t> Rndwd Net Export - Oceania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Total_Rndwood_Trade_REF!$AQ$134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Total_Rndwood_Trade_REF!$AR$133:$AZ$133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Total_Rndwood_Trade_REF!$AR$134:$AZ$134</c:f>
              <c:numCache>
                <c:formatCode>_(* #,##0.00_);_(* \(#,##0.00\);_(* "-"??_);_(@_)</c:formatCode>
                <c:ptCount val="9"/>
                <c:pt idx="0">
                  <c:v>46.858700000000006</c:v>
                </c:pt>
                <c:pt idx="1">
                  <c:v>44.58</c:v>
                </c:pt>
                <c:pt idx="2">
                  <c:v>41.915400000000005</c:v>
                </c:pt>
                <c:pt idx="3">
                  <c:v>39.566000000000003</c:v>
                </c:pt>
                <c:pt idx="4">
                  <c:v>37.846700000000013</c:v>
                </c:pt>
                <c:pt idx="5">
                  <c:v>36.841300000000004</c:v>
                </c:pt>
                <c:pt idx="6">
                  <c:v>35.849899999999998</c:v>
                </c:pt>
                <c:pt idx="7">
                  <c:v>35.427199999999999</c:v>
                </c:pt>
                <c:pt idx="8">
                  <c:v>34.836999999999996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341-4E81-9595-055D253870E7}"/>
            </c:ext>
          </c:extLst>
        </c:ser>
        <c:ser>
          <c:idx val="1"/>
          <c:order val="1"/>
          <c:tx>
            <c:strRef>
              <c:f>Total_Rndwood_Trade_REF!$AQ$135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Total_Rndwood_Trade_REF!$AR$133:$AZ$133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Total_Rndwood_Trade_REF!$AR$135:$AZ$135</c:f>
              <c:numCache>
                <c:formatCode>_(* #,##0.00_);_(* \(#,##0.00\);_(* "-"??_);_(@_)</c:formatCode>
                <c:ptCount val="9"/>
                <c:pt idx="0">
                  <c:v>46.858700000000006</c:v>
                </c:pt>
                <c:pt idx="1">
                  <c:v>46.108899999999984</c:v>
                </c:pt>
                <c:pt idx="2">
                  <c:v>45.220500000000001</c:v>
                </c:pt>
                <c:pt idx="3">
                  <c:v>43.468800000000009</c:v>
                </c:pt>
                <c:pt idx="4">
                  <c:v>40.799700000000009</c:v>
                </c:pt>
                <c:pt idx="5">
                  <c:v>39.718499999999999</c:v>
                </c:pt>
                <c:pt idx="6">
                  <c:v>38.8825</c:v>
                </c:pt>
                <c:pt idx="7">
                  <c:v>38.099099999999986</c:v>
                </c:pt>
                <c:pt idx="8">
                  <c:v>37.539999999999992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341-4E81-9595-055D253870E7}"/>
            </c:ext>
          </c:extLst>
        </c:ser>
        <c:ser>
          <c:idx val="2"/>
          <c:order val="2"/>
          <c:tx>
            <c:strRef>
              <c:f>Total_Rndwood_Trade_REF!$AQ$136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Total_Rndwood_Trade_REF!$AR$133:$AZ$133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Total_Rndwood_Trade_REF!$AR$136:$AZ$136</c:f>
              <c:numCache>
                <c:formatCode>_(* #,##0.00_);_(* \(#,##0.00\);_(* "-"??_);_(@_)</c:formatCode>
                <c:ptCount val="9"/>
                <c:pt idx="0">
                  <c:v>46.858700000000006</c:v>
                </c:pt>
                <c:pt idx="1">
                  <c:v>39.468000000000004</c:v>
                </c:pt>
                <c:pt idx="2">
                  <c:v>32.568799999999996</c:v>
                </c:pt>
                <c:pt idx="3">
                  <c:v>29.161599999999996</c:v>
                </c:pt>
                <c:pt idx="4">
                  <c:v>26.545399999999997</c:v>
                </c:pt>
                <c:pt idx="5">
                  <c:v>25.758900000000001</c:v>
                </c:pt>
                <c:pt idx="6">
                  <c:v>25.897299999999998</c:v>
                </c:pt>
                <c:pt idx="7">
                  <c:v>25.476900000000001</c:v>
                </c:pt>
                <c:pt idx="8">
                  <c:v>25.525800000000004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341-4E81-9595-055D253870E7}"/>
            </c:ext>
          </c:extLst>
        </c:ser>
        <c:ser>
          <c:idx val="3"/>
          <c:order val="3"/>
          <c:tx>
            <c:strRef>
              <c:f>Total_Rndwood_Trade_REF!$AQ$137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Total_Rndwood_Trade_REF!$AR$133:$AZ$133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Total_Rndwood_Trade_REF!$AR$137:$AZ$137</c:f>
              <c:numCache>
                <c:formatCode>_(* #,##0.00_);_(* \(#,##0.00\);_(* "-"??_);_(@_)</c:formatCode>
                <c:ptCount val="9"/>
                <c:pt idx="0">
                  <c:v>46.858700000000006</c:v>
                </c:pt>
                <c:pt idx="1">
                  <c:v>45.6325</c:v>
                </c:pt>
                <c:pt idx="2">
                  <c:v>44.540699999999994</c:v>
                </c:pt>
                <c:pt idx="3">
                  <c:v>42.58400000000001</c:v>
                </c:pt>
                <c:pt idx="4">
                  <c:v>39.7988</c:v>
                </c:pt>
                <c:pt idx="5">
                  <c:v>39.035499999999999</c:v>
                </c:pt>
                <c:pt idx="6">
                  <c:v>38.060099999999998</c:v>
                </c:pt>
                <c:pt idx="7">
                  <c:v>37.448799999999991</c:v>
                </c:pt>
                <c:pt idx="8">
                  <c:v>36.832999999999991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341-4E81-9595-055D25387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Total_Rndwood_Trade_REF!$AQ$138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Total_Rndwood_Trade_REF!$AR$133:$AZ$133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Total_Rndwood_Trade_REF!$AR$138:$AZ$138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7341-4E81-9595-055D253870E7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Total_Rndwood_Trade_REF!$AQ$139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Total_Rndwood_Trade_REF!$AR$133:$AZ$133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Total_Rndwood_Trade_REF!$AR$139:$AZ$139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41-4E81-9595-055D253870E7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Total_Rndwood_Trade_REF!$AQ$140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Total_Rndwood_Trade_REF!$AR$133:$AZ$133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Total_Rndwood_Trade_REF!$AR$140:$AZ$140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41-4E81-9595-055D253870E7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 </a:t>
            </a:r>
            <a:r>
              <a:rPr lang="en-US"/>
              <a:t>Production - N/C America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Total_Rndwd_Productn_REF!$W$110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Total_Rndwd_Productn_REF!$X$109:$AF$109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Total_Rndwd_Productn_REF!$X$110:$AF$110</c:f>
              <c:numCache>
                <c:formatCode>#,##0_);\(#,##0\)</c:formatCode>
                <c:ptCount val="9"/>
                <c:pt idx="0">
                  <c:v>693.89890000000003</c:v>
                </c:pt>
                <c:pt idx="1">
                  <c:v>731.4982</c:v>
                </c:pt>
                <c:pt idx="2">
                  <c:v>773.17180000000008</c:v>
                </c:pt>
                <c:pt idx="3">
                  <c:v>781.88969999999995</c:v>
                </c:pt>
                <c:pt idx="4">
                  <c:v>790.98810000000003</c:v>
                </c:pt>
                <c:pt idx="5">
                  <c:v>794.66930000000002</c:v>
                </c:pt>
                <c:pt idx="6">
                  <c:v>780.34410000000003</c:v>
                </c:pt>
                <c:pt idx="7">
                  <c:v>767.19680000000005</c:v>
                </c:pt>
                <c:pt idx="8">
                  <c:v>752.9248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1F6-485D-87BA-35B8A8ED5BCF}"/>
            </c:ext>
          </c:extLst>
        </c:ser>
        <c:ser>
          <c:idx val="1"/>
          <c:order val="1"/>
          <c:tx>
            <c:strRef>
              <c:f>Total_Rndwd_Productn_REF!$W$111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Total_Rndwd_Productn_REF!$X$109:$AF$109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Total_Rndwd_Productn_REF!$X$111:$AF$111</c:f>
              <c:numCache>
                <c:formatCode>#,##0_);\(#,##0\)</c:formatCode>
                <c:ptCount val="9"/>
                <c:pt idx="0">
                  <c:v>693.89890000000003</c:v>
                </c:pt>
                <c:pt idx="1">
                  <c:v>731.8193</c:v>
                </c:pt>
                <c:pt idx="2">
                  <c:v>772.6155</c:v>
                </c:pt>
                <c:pt idx="3">
                  <c:v>787.70169999999996</c:v>
                </c:pt>
                <c:pt idx="4">
                  <c:v>799.76739999999995</c:v>
                </c:pt>
                <c:pt idx="5">
                  <c:v>811.78989999999988</c:v>
                </c:pt>
                <c:pt idx="6">
                  <c:v>797.01880000000006</c:v>
                </c:pt>
                <c:pt idx="7">
                  <c:v>779.84090000000015</c:v>
                </c:pt>
                <c:pt idx="8">
                  <c:v>764.92890000000011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1F6-485D-87BA-35B8A8ED5BCF}"/>
            </c:ext>
          </c:extLst>
        </c:ser>
        <c:ser>
          <c:idx val="2"/>
          <c:order val="2"/>
          <c:tx>
            <c:strRef>
              <c:f>Total_Rndwd_Productn_REF!$W$112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Total_Rndwd_Productn_REF!$X$109:$AF$109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Total_Rndwd_Productn_REF!$X$112:$AF$112</c:f>
              <c:numCache>
                <c:formatCode>#,##0_);\(#,##0\)</c:formatCode>
                <c:ptCount val="9"/>
                <c:pt idx="0">
                  <c:v>693.89890000000003</c:v>
                </c:pt>
                <c:pt idx="1">
                  <c:v>737.91089999999986</c:v>
                </c:pt>
                <c:pt idx="2">
                  <c:v>785.74569999999994</c:v>
                </c:pt>
                <c:pt idx="3">
                  <c:v>803.18639999999994</c:v>
                </c:pt>
                <c:pt idx="4">
                  <c:v>816.77209999999991</c:v>
                </c:pt>
                <c:pt idx="5">
                  <c:v>827.17909999999983</c:v>
                </c:pt>
                <c:pt idx="6">
                  <c:v>819.31760000000008</c:v>
                </c:pt>
                <c:pt idx="7">
                  <c:v>805.48140000000012</c:v>
                </c:pt>
                <c:pt idx="8">
                  <c:v>791.90350000000001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1F6-485D-87BA-35B8A8ED5BCF}"/>
            </c:ext>
          </c:extLst>
        </c:ser>
        <c:ser>
          <c:idx val="3"/>
          <c:order val="3"/>
          <c:tx>
            <c:strRef>
              <c:f>Total_Rndwd_Productn_REF!$W$113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Total_Rndwd_Productn_REF!$X$109:$AF$109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Total_Rndwd_Productn_REF!$X$113:$AF$113</c:f>
              <c:numCache>
                <c:formatCode>#,##0_);\(#,##0\)</c:formatCode>
                <c:ptCount val="9"/>
                <c:pt idx="0">
                  <c:v>693.89890000000003</c:v>
                </c:pt>
                <c:pt idx="1">
                  <c:v>736.1543999999999</c:v>
                </c:pt>
                <c:pt idx="2">
                  <c:v>782.05200000000002</c:v>
                </c:pt>
                <c:pt idx="3">
                  <c:v>794.21</c:v>
                </c:pt>
                <c:pt idx="4">
                  <c:v>804.58339999999987</c:v>
                </c:pt>
                <c:pt idx="5">
                  <c:v>816.27670000000001</c:v>
                </c:pt>
                <c:pt idx="6">
                  <c:v>802.40480000000002</c:v>
                </c:pt>
                <c:pt idx="7">
                  <c:v>788.18540000000007</c:v>
                </c:pt>
                <c:pt idx="8">
                  <c:v>773.37169999999992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1F6-485D-87BA-35B8A8ED5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Total_Rndwd_Productn_REF!$W$114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Total_Rndwd_Productn_REF!$X$109:$AF$109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Total_Rndwd_Productn_REF!$X$114:$AF$114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E1F6-485D-87BA-35B8A8ED5BCF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Total_Rndwd_Productn_REF!$W$115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Total_Rndwd_Productn_REF!$X$109:$AF$109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Total_Rndwd_Productn_REF!$X$115:$AF$115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F6-485D-87BA-35B8A8ED5BCF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Total_Rndwd_Productn_REF!$W$116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Total_Rndwd_Productn_REF!$X$109:$AF$109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Total_Rndwd_Productn_REF!$X$116:$AF$116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F6-485D-87BA-35B8A8ED5BCF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</a:t>
            </a:r>
            <a:r>
              <a:rPr lang="en-US"/>
              <a:t> Rndwd Net Export - Europe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Total_Rndwood_Trade_REF!$AQ$142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Total_Rndwood_Trade_REF!$AR$141:$AZ$141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Total_Rndwood_Trade_REF!$AR$142:$AZ$142</c:f>
              <c:numCache>
                <c:formatCode>_(* #,##0.00_);_(* \(#,##0.00\);_(* "-"??_);_(@_)</c:formatCode>
                <c:ptCount val="9"/>
                <c:pt idx="0">
                  <c:v>4.5709000000000026</c:v>
                </c:pt>
                <c:pt idx="1">
                  <c:v>2.0377000000000036</c:v>
                </c:pt>
                <c:pt idx="2">
                  <c:v>7.06029999999999</c:v>
                </c:pt>
                <c:pt idx="3">
                  <c:v>5.8814000000000028</c:v>
                </c:pt>
                <c:pt idx="4">
                  <c:v>-17.323899999999998</c:v>
                </c:pt>
                <c:pt idx="5">
                  <c:v>-41.119300000000003</c:v>
                </c:pt>
                <c:pt idx="6">
                  <c:v>-67.324900000000014</c:v>
                </c:pt>
                <c:pt idx="7">
                  <c:v>-92.825500000000005</c:v>
                </c:pt>
                <c:pt idx="8">
                  <c:v>-117.50499999999998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4D0-4E09-A04A-DFD7225E7969}"/>
            </c:ext>
          </c:extLst>
        </c:ser>
        <c:ser>
          <c:idx val="1"/>
          <c:order val="1"/>
          <c:tx>
            <c:strRef>
              <c:f>Total_Rndwood_Trade_REF!$AQ$143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Total_Rndwood_Trade_REF!$AR$141:$AZ$141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Total_Rndwood_Trade_REF!$AR$143:$AZ$143</c:f>
              <c:numCache>
                <c:formatCode>_(* #,##0.00_);_(* \(#,##0.00\);_(* "-"??_);_(@_)</c:formatCode>
                <c:ptCount val="9"/>
                <c:pt idx="0">
                  <c:v>4.5709000000000026</c:v>
                </c:pt>
                <c:pt idx="1">
                  <c:v>9.1551000000000027</c:v>
                </c:pt>
                <c:pt idx="2">
                  <c:v>15.305900000000005</c:v>
                </c:pt>
                <c:pt idx="3">
                  <c:v>26.135399999999994</c:v>
                </c:pt>
                <c:pt idx="4">
                  <c:v>19.571799999999996</c:v>
                </c:pt>
                <c:pt idx="5">
                  <c:v>1.4375999999999971</c:v>
                </c:pt>
                <c:pt idx="6">
                  <c:v>-21.812199999999986</c:v>
                </c:pt>
                <c:pt idx="7">
                  <c:v>-48.731799999999964</c:v>
                </c:pt>
                <c:pt idx="8">
                  <c:v>-75.256900000000002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4D0-4E09-A04A-DFD7225E7969}"/>
            </c:ext>
          </c:extLst>
        </c:ser>
        <c:ser>
          <c:idx val="2"/>
          <c:order val="2"/>
          <c:tx>
            <c:strRef>
              <c:f>Total_Rndwood_Trade_REF!$AQ$144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Total_Rndwood_Trade_REF!$AR$141:$AZ$141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Total_Rndwood_Trade_REF!$AR$144:$AZ$144</c:f>
              <c:numCache>
                <c:formatCode>_(* #,##0.00_);_(* \(#,##0.00\);_(* "-"??_);_(@_)</c:formatCode>
                <c:ptCount val="9"/>
                <c:pt idx="0">
                  <c:v>4.5709000000000026</c:v>
                </c:pt>
                <c:pt idx="1">
                  <c:v>17.9283</c:v>
                </c:pt>
                <c:pt idx="2">
                  <c:v>34.114599999999996</c:v>
                </c:pt>
                <c:pt idx="3">
                  <c:v>42.613999999999983</c:v>
                </c:pt>
                <c:pt idx="4">
                  <c:v>43.444900000000011</c:v>
                </c:pt>
                <c:pt idx="5">
                  <c:v>30.831899999999997</c:v>
                </c:pt>
                <c:pt idx="6">
                  <c:v>1.6606999999999954</c:v>
                </c:pt>
                <c:pt idx="7">
                  <c:v>-26.399299999999993</c:v>
                </c:pt>
                <c:pt idx="8">
                  <c:v>-53.945000000000014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4D0-4E09-A04A-DFD7225E7969}"/>
            </c:ext>
          </c:extLst>
        </c:ser>
        <c:ser>
          <c:idx val="3"/>
          <c:order val="3"/>
          <c:tx>
            <c:strRef>
              <c:f>Total_Rndwood_Trade_REF!$AQ$145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Total_Rndwood_Trade_REF!$AR$141:$AZ$141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Total_Rndwood_Trade_REF!$AR$145:$AZ$145</c:f>
              <c:numCache>
                <c:formatCode>_(* #,##0.00_);_(* \(#,##0.00\);_(* "-"??_);_(@_)</c:formatCode>
                <c:ptCount val="9"/>
                <c:pt idx="0">
                  <c:v>4.5709000000000026</c:v>
                </c:pt>
                <c:pt idx="1">
                  <c:v>10.216100000000006</c:v>
                </c:pt>
                <c:pt idx="2">
                  <c:v>16.842600000000001</c:v>
                </c:pt>
                <c:pt idx="3">
                  <c:v>25.682099999999988</c:v>
                </c:pt>
                <c:pt idx="4">
                  <c:v>23.607599999999998</c:v>
                </c:pt>
                <c:pt idx="5">
                  <c:v>0.88509999999999722</c:v>
                </c:pt>
                <c:pt idx="6">
                  <c:v>-23.390999999999995</c:v>
                </c:pt>
                <c:pt idx="7">
                  <c:v>-49.808300000000003</c:v>
                </c:pt>
                <c:pt idx="8">
                  <c:v>-75.276000000000025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4D0-4E09-A04A-DFD7225E7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Total_Rndwood_Trade_REF!$AQ$146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Total_Rndwood_Trade_REF!$AR$141:$AZ$141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Total_Rndwood_Trade_REF!$AR$146:$AZ$146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64D0-4E09-A04A-DFD7225E7969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Total_Rndwood_Trade_REF!$AQ$147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Total_Rndwood_Trade_REF!$AR$141:$AZ$141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Total_Rndwood_Trade_REF!$AR$147:$AZ$147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4D0-4E09-A04A-DFD7225E7969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Total_Rndwood_Trade_REF!$AQ$148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Total_Rndwood_Trade_REF!$AR$141:$AZ$141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Total_Rndwood_Trade_REF!$AR$148:$AZ$148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4D0-4E09-A04A-DFD7225E7969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</a:t>
            </a:r>
            <a:r>
              <a:rPr lang="en-US"/>
              <a:t> Rndwd Net Export - World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Total_Rndwood_Trade_REF!$AQ$150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Total_Rndwood_Trade_REF!$AR$149:$AZ$149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Total_Rndwood_Trade_REF!$AR$150:$AZ$150</c:f>
              <c:numCache>
                <c:formatCode>_(* #,##0.00_);_(* \(#,##0.00\);_(* "-"??_);_(@_)</c:formatCode>
                <c:ptCount val="9"/>
                <c:pt idx="0">
                  <c:v>-4.1321999999999672</c:v>
                </c:pt>
                <c:pt idx="1">
                  <c:v>-4.1310000000000082</c:v>
                </c:pt>
                <c:pt idx="2">
                  <c:v>-4.1298999999999779</c:v>
                </c:pt>
                <c:pt idx="3">
                  <c:v>-4.1323999999999854</c:v>
                </c:pt>
                <c:pt idx="4">
                  <c:v>-4.1302000000000296</c:v>
                </c:pt>
                <c:pt idx="5">
                  <c:v>-4.1310000000000144</c:v>
                </c:pt>
                <c:pt idx="6">
                  <c:v>-4.1317000000000332</c:v>
                </c:pt>
                <c:pt idx="7">
                  <c:v>-4.1308000000000176</c:v>
                </c:pt>
                <c:pt idx="8">
                  <c:v>-4.1315000000000142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37B-445B-BAE5-8613EE3A360E}"/>
            </c:ext>
          </c:extLst>
        </c:ser>
        <c:ser>
          <c:idx val="1"/>
          <c:order val="1"/>
          <c:tx>
            <c:strRef>
              <c:f>Total_Rndwood_Trade_REF!$AQ$151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Total_Rndwood_Trade_REF!$AR$149:$AZ$149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Total_Rndwood_Trade_REF!$AR$151:$AZ$151</c:f>
              <c:numCache>
                <c:formatCode>_(* #,##0.00_);_(* \(#,##0.00\);_(* "-"??_);_(@_)</c:formatCode>
                <c:ptCount val="9"/>
                <c:pt idx="0">
                  <c:v>-4.1321999999999672</c:v>
                </c:pt>
                <c:pt idx="1">
                  <c:v>-4.1306999999999938</c:v>
                </c:pt>
                <c:pt idx="2">
                  <c:v>-4.1312000000000006</c:v>
                </c:pt>
                <c:pt idx="3">
                  <c:v>-4.1315000000000071</c:v>
                </c:pt>
                <c:pt idx="4">
                  <c:v>-4.1306999999999894</c:v>
                </c:pt>
                <c:pt idx="5">
                  <c:v>-4.1311000000000151</c:v>
                </c:pt>
                <c:pt idx="6">
                  <c:v>-4.1312999999999773</c:v>
                </c:pt>
                <c:pt idx="7">
                  <c:v>-4.1301999999999683</c:v>
                </c:pt>
                <c:pt idx="8">
                  <c:v>-4.1301999999999968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37B-445B-BAE5-8613EE3A360E}"/>
            </c:ext>
          </c:extLst>
        </c:ser>
        <c:ser>
          <c:idx val="2"/>
          <c:order val="2"/>
          <c:tx>
            <c:strRef>
              <c:f>Total_Rndwood_Trade_REF!$AQ$152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Total_Rndwood_Trade_REF!$AR$149:$AZ$149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Total_Rndwood_Trade_REF!$AR$152:$AZ$152</c:f>
              <c:numCache>
                <c:formatCode>_(* #,##0.00_);_(* \(#,##0.00\);_(* "-"??_);_(@_)</c:formatCode>
                <c:ptCount val="9"/>
                <c:pt idx="0">
                  <c:v>-4.1321999999999672</c:v>
                </c:pt>
                <c:pt idx="1">
                  <c:v>-4.1313000000000359</c:v>
                </c:pt>
                <c:pt idx="2">
                  <c:v>-4.1309000000000378</c:v>
                </c:pt>
                <c:pt idx="3">
                  <c:v>-4.1316000000000059</c:v>
                </c:pt>
                <c:pt idx="4">
                  <c:v>-4.1307000000000844</c:v>
                </c:pt>
                <c:pt idx="5">
                  <c:v>-4.130600000000082</c:v>
                </c:pt>
                <c:pt idx="6">
                  <c:v>-4.1313999999999709</c:v>
                </c:pt>
                <c:pt idx="7">
                  <c:v>-4.1306999999999787</c:v>
                </c:pt>
                <c:pt idx="8">
                  <c:v>-4.1302000000000554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37B-445B-BAE5-8613EE3A360E}"/>
            </c:ext>
          </c:extLst>
        </c:ser>
        <c:ser>
          <c:idx val="3"/>
          <c:order val="3"/>
          <c:tx>
            <c:strRef>
              <c:f>Total_Rndwood_Trade_REF!$AQ$153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Total_Rndwood_Trade_REF!$AR$149:$AZ$149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Total_Rndwood_Trade_REF!$AR$153:$AZ$153</c:f>
              <c:numCache>
                <c:formatCode>_(* #,##0.00_);_(* \(#,##0.00\);_(* "-"??_);_(@_)</c:formatCode>
                <c:ptCount val="9"/>
                <c:pt idx="0">
                  <c:v>-4.1321999999999672</c:v>
                </c:pt>
                <c:pt idx="1">
                  <c:v>-4.1308999999999649</c:v>
                </c:pt>
                <c:pt idx="2">
                  <c:v>-4.131399999999954</c:v>
                </c:pt>
                <c:pt idx="3">
                  <c:v>-4.1317999999999993</c:v>
                </c:pt>
                <c:pt idx="4">
                  <c:v>-4.1323000000000683</c:v>
                </c:pt>
                <c:pt idx="5">
                  <c:v>-4.1305000000000671</c:v>
                </c:pt>
                <c:pt idx="6">
                  <c:v>-4.1316000000000237</c:v>
                </c:pt>
                <c:pt idx="7">
                  <c:v>-4.1296000000000204</c:v>
                </c:pt>
                <c:pt idx="8">
                  <c:v>-4.1317000000000403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37B-445B-BAE5-8613EE3A3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Total_Rndwood_Trade_REF!$AQ$154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Total_Rndwood_Trade_REF!$AR$149:$AZ$149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Total_Rndwood_Trade_REF!$AR$154:$AZ$154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E37B-445B-BAE5-8613EE3A360E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Total_Rndwood_Trade_REF!$AQ$155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Total_Rndwood_Trade_REF!$AR$149:$AZ$149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Total_Rndwood_Trade_REF!$AR$155:$AZ$155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37B-445B-BAE5-8613EE3A360E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Total_Rndwood_Trade_REF!$AQ$156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Total_Rndwood_Trade_REF!$AR$149:$AZ$149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Total_Rndwood_Trade_REF!$AR$156:$AZ$156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37B-445B-BAE5-8613EE3A360E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  <c:max val="0"/>
          <c:min val="-4.1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</a:t>
            </a:r>
            <a:r>
              <a:rPr lang="en-US" baseline="0"/>
              <a:t> Rndwd Avg. World Price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Total_Rndwd_Avg_Price_REF!$W$150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Total_Rndwd_Avg_Price_REF!$X$149:$AF$149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Total_Rndwd_Avg_Price_REF!$X$150:$AF$150</c:f>
              <c:numCache>
                <c:formatCode>_(* #,##0.00_);_(* \(#,##0.00\);_(* "-"??_);_(@_)</c:formatCode>
                <c:ptCount val="9"/>
                <c:pt idx="0">
                  <c:v>85.14053497641406</c:v>
                </c:pt>
                <c:pt idx="1">
                  <c:v>88.70645531859374</c:v>
                </c:pt>
                <c:pt idx="2">
                  <c:v>92.610982310159727</c:v>
                </c:pt>
                <c:pt idx="3">
                  <c:v>92.185650347525964</c:v>
                </c:pt>
                <c:pt idx="4">
                  <c:v>91.866120531103419</c:v>
                </c:pt>
                <c:pt idx="5">
                  <c:v>91.741813847029732</c:v>
                </c:pt>
                <c:pt idx="6">
                  <c:v>91.032863708045852</c:v>
                </c:pt>
                <c:pt idx="7">
                  <c:v>91.094421554612225</c:v>
                </c:pt>
                <c:pt idx="8">
                  <c:v>88.981011174416196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D81-4074-9831-9F90D9406C71}"/>
            </c:ext>
          </c:extLst>
        </c:ser>
        <c:ser>
          <c:idx val="1"/>
          <c:order val="1"/>
          <c:tx>
            <c:strRef>
              <c:f>Total_Rndwd_Avg_Price_REF!$W$151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Total_Rndwd_Avg_Price_REF!$X$149:$AF$149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Total_Rndwd_Avg_Price_REF!$X$151:$AF$151</c:f>
              <c:numCache>
                <c:formatCode>_(* #,##0.00_);_(* \(#,##0.00\);_(* "-"??_);_(@_)</c:formatCode>
                <c:ptCount val="9"/>
                <c:pt idx="0">
                  <c:v>85.14053497641406</c:v>
                </c:pt>
                <c:pt idx="1">
                  <c:v>90.52862159481208</c:v>
                </c:pt>
                <c:pt idx="2">
                  <c:v>96.792663186516776</c:v>
                </c:pt>
                <c:pt idx="3">
                  <c:v>96.501281832143476</c:v>
                </c:pt>
                <c:pt idx="4">
                  <c:v>96.215388135156488</c:v>
                </c:pt>
                <c:pt idx="5">
                  <c:v>96.191319095532478</c:v>
                </c:pt>
                <c:pt idx="6">
                  <c:v>97.02495323492586</c:v>
                </c:pt>
                <c:pt idx="7">
                  <c:v>95.395129187409609</c:v>
                </c:pt>
                <c:pt idx="8">
                  <c:v>93.324010944566581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D81-4074-9831-9F90D9406C71}"/>
            </c:ext>
          </c:extLst>
        </c:ser>
        <c:ser>
          <c:idx val="2"/>
          <c:order val="2"/>
          <c:tx>
            <c:strRef>
              <c:f>Total_Rndwd_Avg_Price_REF!$W$152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Total_Rndwd_Avg_Price_REF!$X$149:$AF$149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Total_Rndwd_Avg_Price_REF!$X$152:$AF$152</c:f>
              <c:numCache>
                <c:formatCode>_(* #,##0.00_);_(* \(#,##0.00\);_(* "-"??_);_(@_)</c:formatCode>
                <c:ptCount val="9"/>
                <c:pt idx="0">
                  <c:v>85.14053497641406</c:v>
                </c:pt>
                <c:pt idx="1">
                  <c:v>92.742433779608447</c:v>
                </c:pt>
                <c:pt idx="2">
                  <c:v>101.47725957465822</c:v>
                </c:pt>
                <c:pt idx="3">
                  <c:v>101.22106362627494</c:v>
                </c:pt>
                <c:pt idx="4">
                  <c:v>100.61781138777469</c:v>
                </c:pt>
                <c:pt idx="5">
                  <c:v>99.613538712926967</c:v>
                </c:pt>
                <c:pt idx="6">
                  <c:v>101.64785977833151</c:v>
                </c:pt>
                <c:pt idx="7">
                  <c:v>97.148993387828114</c:v>
                </c:pt>
                <c:pt idx="8">
                  <c:v>96.636346450031809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D81-4074-9831-9F90D9406C71}"/>
            </c:ext>
          </c:extLst>
        </c:ser>
        <c:ser>
          <c:idx val="3"/>
          <c:order val="3"/>
          <c:tx>
            <c:strRef>
              <c:f>Total_Rndwd_Avg_Price_REF!$W$153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Total_Rndwd_Avg_Price_REF!$X$149:$AF$149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Total_Rndwd_Avg_Price_REF!$X$153:$AF$153</c:f>
              <c:numCache>
                <c:formatCode>_(* #,##0.00_);_(* \(#,##0.00\);_(* "-"??_);_(@_)</c:formatCode>
                <c:ptCount val="9"/>
                <c:pt idx="0">
                  <c:v>85.14053497641406</c:v>
                </c:pt>
                <c:pt idx="1">
                  <c:v>90.113574022826427</c:v>
                </c:pt>
                <c:pt idx="2">
                  <c:v>95.994128771625967</c:v>
                </c:pt>
                <c:pt idx="3">
                  <c:v>95.619396516946253</c:v>
                </c:pt>
                <c:pt idx="4">
                  <c:v>95.494711293713294</c:v>
                </c:pt>
                <c:pt idx="5">
                  <c:v>94.898710711749743</c:v>
                </c:pt>
                <c:pt idx="6">
                  <c:v>94.150777263631525</c:v>
                </c:pt>
                <c:pt idx="7">
                  <c:v>94.408919813989215</c:v>
                </c:pt>
                <c:pt idx="8">
                  <c:v>92.343929631125548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D81-4074-9831-9F90D9406C71}"/>
            </c:ext>
          </c:extLst>
        </c:ser>
        <c:ser>
          <c:idx val="4"/>
          <c:order val="4"/>
          <c:tx>
            <c:strRef>
              <c:f>Total_Rndwd_Avg_Price_REF!$W$154</c:f>
              <c:strCache>
                <c:ptCount val="1"/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Total_Rndwd_Avg_Price_REF!$X$149:$AF$149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Total_Rndwd_Avg_Price_REF!$X$154:$AF$154</c:f>
              <c:numCache>
                <c:formatCode>_(* #,##0.00_);_(* \(#,##0.00\);_(* "-"??_);_(@_)</c:formatCode>
                <c:ptCount val="9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D81-4074-9831-9F90D9406C71}"/>
            </c:ext>
          </c:extLst>
        </c:ser>
        <c:ser>
          <c:idx val="5"/>
          <c:order val="5"/>
          <c:tx>
            <c:strRef>
              <c:f>Total_Rndwd_Avg_Price_REF!$W$155</c:f>
              <c:strCache>
                <c:ptCount val="1"/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Total_Rndwd_Avg_Price_REF!$X$149:$AF$149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Total_Rndwd_Avg_Price_REF!$X$155:$AF$155</c:f>
              <c:numCache>
                <c:formatCode>_(* #,##0.00_);_(* \(#,##0.00\);_(* "-"??_);_(@_)</c:formatCode>
                <c:ptCount val="9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D81-4074-9831-9F90D9406C71}"/>
            </c:ext>
          </c:extLst>
        </c:ser>
        <c:ser>
          <c:idx val="6"/>
          <c:order val="6"/>
          <c:tx>
            <c:strRef>
              <c:f>Total_Rndwd_Avg_Price_REF!$W$156</c:f>
              <c:strCache>
                <c:ptCount val="1"/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Total_Rndwd_Avg_Price_REF!$X$149:$AF$149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Total_Rndwd_Avg_Price_REF!$X$156:$AF$156</c:f>
              <c:numCache>
                <c:formatCode>_(* #,##0.00_);_(* \(#,##0.00\);_(* "-"??_);_(@_)</c:formatCode>
                <c:ptCount val="9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9D81-4074-9831-9F90D9406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7469967"/>
        <c:axId val="367470799"/>
      </c:scatterChart>
      <c:valAx>
        <c:axId val="3674699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470799"/>
        <c:crosses val="autoZero"/>
        <c:crossBetween val="midCat"/>
      </c:valAx>
      <c:valAx>
        <c:axId val="367470799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4699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  Productn Value (Net)</a:t>
            </a:r>
            <a:r>
              <a:rPr lang="en-US"/>
              <a:t> - N/C America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Total_Rndwd_Prod_Val_REF_N!$W$110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Total_Rndwd_Prod_Val_REF_N!$X$109:$AF$109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Total_Rndwd_Prod_Val_REF_N!$X$110:$AF$110</c:f>
              <c:numCache>
                <c:formatCode>#,##0_);\(#,##0\)</c:formatCode>
                <c:ptCount val="9"/>
                <c:pt idx="0">
                  <c:v>49278.441445460441</c:v>
                </c:pt>
                <c:pt idx="1">
                  <c:v>56273.110131473899</c:v>
                </c:pt>
                <c:pt idx="2">
                  <c:v>64460.762835357433</c:v>
                </c:pt>
                <c:pt idx="3">
                  <c:v>64779.411649869427</c:v>
                </c:pt>
                <c:pt idx="4">
                  <c:v>65203.708496082909</c:v>
                </c:pt>
                <c:pt idx="5">
                  <c:v>65286.241422719388</c:v>
                </c:pt>
                <c:pt idx="6">
                  <c:v>62777.788811404287</c:v>
                </c:pt>
                <c:pt idx="7">
                  <c:v>60547.314425731682</c:v>
                </c:pt>
                <c:pt idx="8">
                  <c:v>58024.189281667459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93E-454A-81B1-DE32D2D4D4E6}"/>
            </c:ext>
          </c:extLst>
        </c:ser>
        <c:ser>
          <c:idx val="1"/>
          <c:order val="1"/>
          <c:tx>
            <c:strRef>
              <c:f>Total_Rndwd_Prod_Val_REF_N!$W$111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Total_Rndwd_Prod_Val_REF_N!$X$109:$AF$109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Total_Rndwd_Prod_Val_REF_N!$X$111:$AF$111</c:f>
              <c:numCache>
                <c:formatCode>#,##0_);\(#,##0\)</c:formatCode>
                <c:ptCount val="9"/>
                <c:pt idx="0">
                  <c:v>49278.441445460441</c:v>
                </c:pt>
                <c:pt idx="1">
                  <c:v>57306.661418954696</c:v>
                </c:pt>
                <c:pt idx="2">
                  <c:v>66994.267469075668</c:v>
                </c:pt>
                <c:pt idx="3">
                  <c:v>68339.816308675596</c:v>
                </c:pt>
                <c:pt idx="4">
                  <c:v>68814.438182670332</c:v>
                </c:pt>
                <c:pt idx="5">
                  <c:v>69487.581817630038</c:v>
                </c:pt>
                <c:pt idx="6">
                  <c:v>66940.99105904621</c:v>
                </c:pt>
                <c:pt idx="7">
                  <c:v>64090.176010705451</c:v>
                </c:pt>
                <c:pt idx="8">
                  <c:v>61444.323668501616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93E-454A-81B1-DE32D2D4D4E6}"/>
            </c:ext>
          </c:extLst>
        </c:ser>
        <c:ser>
          <c:idx val="2"/>
          <c:order val="2"/>
          <c:tx>
            <c:strRef>
              <c:f>Total_Rndwd_Prod_Val_REF_N!$W$112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Total_Rndwd_Prod_Val_REF_N!$X$109:$AF$109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Total_Rndwd_Prod_Val_REF_N!$X$112:$AF$112</c:f>
              <c:numCache>
                <c:formatCode>#,##0_);\(#,##0\)</c:formatCode>
                <c:ptCount val="9"/>
                <c:pt idx="0">
                  <c:v>49278.441445460441</c:v>
                </c:pt>
                <c:pt idx="1">
                  <c:v>59514.153228689625</c:v>
                </c:pt>
                <c:pt idx="2">
                  <c:v>72168.296092063567</c:v>
                </c:pt>
                <c:pt idx="3">
                  <c:v>73049.015760785027</c:v>
                </c:pt>
                <c:pt idx="4">
                  <c:v>72865.765527258947</c:v>
                </c:pt>
                <c:pt idx="5">
                  <c:v>73523.988006631043</c:v>
                </c:pt>
                <c:pt idx="6">
                  <c:v>71859.582259726842</c:v>
                </c:pt>
                <c:pt idx="7">
                  <c:v>68987.478190564158</c:v>
                </c:pt>
                <c:pt idx="8">
                  <c:v>66796.663840524212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93E-454A-81B1-DE32D2D4D4E6}"/>
            </c:ext>
          </c:extLst>
        </c:ser>
        <c:ser>
          <c:idx val="3"/>
          <c:order val="3"/>
          <c:tx>
            <c:strRef>
              <c:f>Total_Rndwd_Prod_Val_REF_N!$W$113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Total_Rndwd_Prod_Val_REF_N!$X$109:$AF$109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Total_Rndwd_Prod_Val_REF_N!$X$113:$AF$113</c:f>
              <c:numCache>
                <c:formatCode>#,##0_);\(#,##0\)</c:formatCode>
                <c:ptCount val="9"/>
                <c:pt idx="0">
                  <c:v>49278.441445460441</c:v>
                </c:pt>
                <c:pt idx="1">
                  <c:v>57471.166327546773</c:v>
                </c:pt>
                <c:pt idx="2">
                  <c:v>67556.321708380739</c:v>
                </c:pt>
                <c:pt idx="3">
                  <c:v>68391.110916512305</c:v>
                </c:pt>
                <c:pt idx="4">
                  <c:v>68542.065718832353</c:v>
                </c:pt>
                <c:pt idx="5">
                  <c:v>69469.042984680651</c:v>
                </c:pt>
                <c:pt idx="6">
                  <c:v>66840.210159371243</c:v>
                </c:pt>
                <c:pt idx="7">
                  <c:v>64454.990198039144</c:v>
                </c:pt>
                <c:pt idx="8">
                  <c:v>61870.43325559458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93E-454A-81B1-DE32D2D4D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Total_Rndwd_Prod_Val_REF_N!$W$114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Total_Rndwd_Prod_Val_REF_N!$X$109:$AF$109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Total_Rndwd_Prod_Val_REF_N!$X$114:$AF$114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F93E-454A-81B1-DE32D2D4D4E6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Total_Rndwd_Prod_Val_REF_N!$W$115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Total_Rndwd_Prod_Val_REF_N!$X$109:$AF$109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Total_Rndwd_Prod_Val_REF_N!$X$115:$AF$115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93E-454A-81B1-DE32D2D4D4E6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Total_Rndwd_Prod_Val_REF_N!$W$116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Total_Rndwd_Prod_Val_REF_N!$X$109:$AF$109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Total_Rndwd_Prod_Val_REF_N!$X$116:$AF$116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93E-454A-81B1-DE32D2D4D4E6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  Productn Value (Net)</a:t>
            </a:r>
            <a:r>
              <a:rPr lang="en-US"/>
              <a:t> - Asia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Total_Rndwd_Prod_Val_REF_N!$W$126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Total_Rndwd_Prod_Val_REF_N!$X$125:$AF$125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Total_Rndwd_Prod_Val_REF_N!$X$126:$AF$126</c:f>
              <c:numCache>
                <c:formatCode>#,##0_);\(#,##0\)</c:formatCode>
                <c:ptCount val="9"/>
                <c:pt idx="0">
                  <c:v>90922.169191088688</c:v>
                </c:pt>
                <c:pt idx="1">
                  <c:v>103813.68686087154</c:v>
                </c:pt>
                <c:pt idx="2">
                  <c:v>119407.28471070138</c:v>
                </c:pt>
                <c:pt idx="3">
                  <c:v>122188.72183510853</c:v>
                </c:pt>
                <c:pt idx="4">
                  <c:v>126078.36678782043</c:v>
                </c:pt>
                <c:pt idx="5">
                  <c:v>130309.82098424368</c:v>
                </c:pt>
                <c:pt idx="6">
                  <c:v>130983.95157528827</c:v>
                </c:pt>
                <c:pt idx="7">
                  <c:v>131127.54732790039</c:v>
                </c:pt>
                <c:pt idx="8">
                  <c:v>130080.91807516325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7E6-4C4A-980F-07D9E1EEBACB}"/>
            </c:ext>
          </c:extLst>
        </c:ser>
        <c:ser>
          <c:idx val="1"/>
          <c:order val="1"/>
          <c:tx>
            <c:strRef>
              <c:f>Total_Rndwd_Prod_Val_REF_N!$W$127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Total_Rndwd_Prod_Val_REF_N!$X$125:$AF$125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Total_Rndwd_Prod_Val_REF_N!$X$127:$AF$127</c:f>
              <c:numCache>
                <c:formatCode>#,##0_);\(#,##0\)</c:formatCode>
                <c:ptCount val="9"/>
                <c:pt idx="0">
                  <c:v>90922.169191088688</c:v>
                </c:pt>
                <c:pt idx="1">
                  <c:v>104152.56389907459</c:v>
                </c:pt>
                <c:pt idx="2">
                  <c:v>120741.11724243827</c:v>
                </c:pt>
                <c:pt idx="3">
                  <c:v>121693.8148264226</c:v>
                </c:pt>
                <c:pt idx="4">
                  <c:v>124311.35724490689</c:v>
                </c:pt>
                <c:pt idx="5">
                  <c:v>127631.0357942524</c:v>
                </c:pt>
                <c:pt idx="6">
                  <c:v>128918.92074009568</c:v>
                </c:pt>
                <c:pt idx="7">
                  <c:v>129220.16043374052</c:v>
                </c:pt>
                <c:pt idx="8">
                  <c:v>128499.32152901609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7E6-4C4A-980F-07D9E1EEBACB}"/>
            </c:ext>
          </c:extLst>
        </c:ser>
        <c:ser>
          <c:idx val="2"/>
          <c:order val="2"/>
          <c:tx>
            <c:strRef>
              <c:f>Total_Rndwd_Prod_Val_REF_N!$W$128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Total_Rndwd_Prod_Val_REF_N!$X$125:$AF$125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Total_Rndwd_Prod_Val_REF_N!$X$128:$AF$128</c:f>
              <c:numCache>
                <c:formatCode>#,##0_);\(#,##0\)</c:formatCode>
                <c:ptCount val="9"/>
                <c:pt idx="0">
                  <c:v>90922.169191088688</c:v>
                </c:pt>
                <c:pt idx="1">
                  <c:v>105639.07737636326</c:v>
                </c:pt>
                <c:pt idx="2">
                  <c:v>123908.96619808338</c:v>
                </c:pt>
                <c:pt idx="3">
                  <c:v>125600.63624344341</c:v>
                </c:pt>
                <c:pt idx="4">
                  <c:v>125405.83201250204</c:v>
                </c:pt>
                <c:pt idx="5">
                  <c:v>127860.84406165215</c:v>
                </c:pt>
                <c:pt idx="6">
                  <c:v>128807.55677846159</c:v>
                </c:pt>
                <c:pt idx="7">
                  <c:v>127358.73610219316</c:v>
                </c:pt>
                <c:pt idx="8">
                  <c:v>127067.72854799683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7E6-4C4A-980F-07D9E1EEBACB}"/>
            </c:ext>
          </c:extLst>
        </c:ser>
        <c:ser>
          <c:idx val="3"/>
          <c:order val="3"/>
          <c:tx>
            <c:strRef>
              <c:f>Total_Rndwd_Prod_Val_REF_N!$W$129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Total_Rndwd_Prod_Val_REF_N!$X$125:$AF$125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Total_Rndwd_Prod_Val_REF_N!$X$129:$AF$129</c:f>
              <c:numCache>
                <c:formatCode>#,##0_);\(#,##0\)</c:formatCode>
                <c:ptCount val="9"/>
                <c:pt idx="0">
                  <c:v>90922.169191088688</c:v>
                </c:pt>
                <c:pt idx="1">
                  <c:v>103342.06033064738</c:v>
                </c:pt>
                <c:pt idx="2">
                  <c:v>118902.26846958768</c:v>
                </c:pt>
                <c:pt idx="3">
                  <c:v>119975.77796570442</c:v>
                </c:pt>
                <c:pt idx="4">
                  <c:v>122300.8694512095</c:v>
                </c:pt>
                <c:pt idx="5">
                  <c:v>125740.11142707591</c:v>
                </c:pt>
                <c:pt idx="6">
                  <c:v>126529.3045309664</c:v>
                </c:pt>
                <c:pt idx="7">
                  <c:v>127060.31039202753</c:v>
                </c:pt>
                <c:pt idx="8">
                  <c:v>126364.91187076519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7E6-4C4A-980F-07D9E1EEB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Total_Rndwd_Prod_Val_REF_N!$W$130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Total_Rndwd_Prod_Val_REF_N!$X$125:$AF$125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Total_Rndwd_Prod_Val_REF_N!$X$130:$AF$130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F7E6-4C4A-980F-07D9E1EEBACB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Total_Rndwd_Prod_Val_REF_N!$W$131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Total_Rndwd_Prod_Val_REF_N!$X$125:$AF$125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Total_Rndwd_Prod_Val_REF_N!$X$131:$AF$131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7E6-4C4A-980F-07D9E1EEBACB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Total_Rndwd_Prod_Val_REF_N!$W$132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Total_Rndwd_Prod_Val_REF_N!$X$125:$AF$125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Total_Rndwd_Prod_Val_REF_N!$X$132:$AF$132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7E6-4C4A-980F-07D9E1EEBACB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  Productn Value (Net)</a:t>
            </a:r>
            <a:r>
              <a:rPr lang="en-US"/>
              <a:t> - Oceania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Total_Rndwd_Prod_Val_REF_N!$W$134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Total_Rndwd_Prod_Val_REF_N!$X$133:$AF$133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Total_Rndwd_Prod_Val_REF_N!$X$134:$AF$134</c:f>
              <c:numCache>
                <c:formatCode>#,##0_);\(#,##0\)</c:formatCode>
                <c:ptCount val="9"/>
                <c:pt idx="0">
                  <c:v>4972.6620461930406</c:v>
                </c:pt>
                <c:pt idx="1">
                  <c:v>5356.8065173140803</c:v>
                </c:pt>
                <c:pt idx="2">
                  <c:v>5733.7321950489695</c:v>
                </c:pt>
                <c:pt idx="3">
                  <c:v>5516.9249293880075</c:v>
                </c:pt>
                <c:pt idx="4">
                  <c:v>5309.6976877989891</c:v>
                </c:pt>
                <c:pt idx="5">
                  <c:v>5126.860399679792</c:v>
                </c:pt>
                <c:pt idx="6">
                  <c:v>4761.355313876903</c:v>
                </c:pt>
                <c:pt idx="7">
                  <c:v>4457.5658427925564</c:v>
                </c:pt>
                <c:pt idx="8">
                  <c:v>4181.2903117464066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0D5-4858-8C76-CCDB7BEB1B46}"/>
            </c:ext>
          </c:extLst>
        </c:ser>
        <c:ser>
          <c:idx val="1"/>
          <c:order val="1"/>
          <c:tx>
            <c:strRef>
              <c:f>Total_Rndwd_Prod_Val_REF_N!$W$135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Total_Rndwd_Prod_Val_REF_N!$X$133:$AF$133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Total_Rndwd_Prod_Val_REF_N!$X$135:$AF$135</c:f>
              <c:numCache>
                <c:formatCode>#,##0_);\(#,##0\)</c:formatCode>
                <c:ptCount val="9"/>
                <c:pt idx="0">
                  <c:v>4972.6620461930406</c:v>
                </c:pt>
                <c:pt idx="1">
                  <c:v>5587.7535403011289</c:v>
                </c:pt>
                <c:pt idx="2">
                  <c:v>6284.6655839269861</c:v>
                </c:pt>
                <c:pt idx="3">
                  <c:v>6141.5008161161204</c:v>
                </c:pt>
                <c:pt idx="4">
                  <c:v>5829.4043410552449</c:v>
                </c:pt>
                <c:pt idx="5">
                  <c:v>5599.4634495701357</c:v>
                </c:pt>
                <c:pt idx="6">
                  <c:v>5211.7939222036648</c:v>
                </c:pt>
                <c:pt idx="7">
                  <c:v>4852.3068702135679</c:v>
                </c:pt>
                <c:pt idx="8">
                  <c:v>4553.4490995787874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0D5-4858-8C76-CCDB7BEB1B46}"/>
            </c:ext>
          </c:extLst>
        </c:ser>
        <c:ser>
          <c:idx val="2"/>
          <c:order val="2"/>
          <c:tx>
            <c:strRef>
              <c:f>Total_Rndwd_Prod_Val_REF_N!$W$136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Total_Rndwd_Prod_Val_REF_N!$X$133:$AF$133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Total_Rndwd_Prod_Val_REF_N!$X$136:$AF$136</c:f>
              <c:numCache>
                <c:formatCode>#,##0_);\(#,##0\)</c:formatCode>
                <c:ptCount val="9"/>
                <c:pt idx="0">
                  <c:v>4972.6620461930406</c:v>
                </c:pt>
                <c:pt idx="1">
                  <c:v>5224.8974399145818</c:v>
                </c:pt>
                <c:pt idx="2">
                  <c:v>5459.0671622201544</c:v>
                </c:pt>
                <c:pt idx="3">
                  <c:v>5083.3881071790329</c:v>
                </c:pt>
                <c:pt idx="4">
                  <c:v>4687.0262183713885</c:v>
                </c:pt>
                <c:pt idx="5">
                  <c:v>4436.1447181553058</c:v>
                </c:pt>
                <c:pt idx="6">
                  <c:v>4145.0088646361328</c:v>
                </c:pt>
                <c:pt idx="7">
                  <c:v>3845.4170644028586</c:v>
                </c:pt>
                <c:pt idx="8">
                  <c:v>3623.0516145162564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0D5-4858-8C76-CCDB7BEB1B46}"/>
            </c:ext>
          </c:extLst>
        </c:ser>
        <c:ser>
          <c:idx val="3"/>
          <c:order val="3"/>
          <c:tx>
            <c:strRef>
              <c:f>Total_Rndwd_Prod_Val_REF_N!$W$137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Total_Rndwd_Prod_Val_REF_N!$X$133:$AF$133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Total_Rndwd_Prod_Val_REF_N!$X$137:$AF$137</c:f>
              <c:numCache>
                <c:formatCode>#,##0_);\(#,##0\)</c:formatCode>
                <c:ptCount val="9"/>
                <c:pt idx="0">
                  <c:v>4972.6620461930406</c:v>
                </c:pt>
                <c:pt idx="1">
                  <c:v>5517.9176888831471</c:v>
                </c:pt>
                <c:pt idx="2">
                  <c:v>6166.5298368962885</c:v>
                </c:pt>
                <c:pt idx="3">
                  <c:v>5989.4583338745088</c:v>
                </c:pt>
                <c:pt idx="4">
                  <c:v>5658.0171737379924</c:v>
                </c:pt>
                <c:pt idx="5">
                  <c:v>5487.7133300026535</c:v>
                </c:pt>
                <c:pt idx="6">
                  <c:v>5086.2540876700887</c:v>
                </c:pt>
                <c:pt idx="7">
                  <c:v>4757.3444929874331</c:v>
                </c:pt>
                <c:pt idx="8">
                  <c:v>4469.1273056179471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0D5-4858-8C76-CCDB7BEB1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Total_Rndwd_Prod_Val_REF_N!$W$138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Total_Rndwd_Prod_Val_REF_N!$X$133:$AF$133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Total_Rndwd_Prod_Val_REF_N!$X$138:$AF$138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B0D5-4858-8C76-CCDB7BEB1B46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Total_Rndwd_Prod_Val_REF_N!$W$139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Total_Rndwd_Prod_Val_REF_N!$X$133:$AF$133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Total_Rndwd_Prod_Val_REF_N!$X$139:$AF$139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0D5-4858-8C76-CCDB7BEB1B46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Total_Rndwd_Prod_Val_REF_N!$W$140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Total_Rndwd_Prod_Val_REF_N!$X$133:$AF$133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Total_Rndwd_Prod_Val_REF_N!$X$140:$AF$140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0D5-4858-8C76-CCDB7BEB1B46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  Productn Value (Net)</a:t>
            </a:r>
            <a:r>
              <a:rPr lang="en-US"/>
              <a:t> - Europe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Total_Rndwd_Prod_Val_REF_N!$W$142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Total_Rndwd_Prod_Val_REF_N!$X$141:$AF$141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Total_Rndwd_Prod_Val_REF_N!$X$142:$AF$142</c:f>
              <c:numCache>
                <c:formatCode>#,##0_);\(#,##0\)</c:formatCode>
                <c:ptCount val="9"/>
                <c:pt idx="0">
                  <c:v>40453.533405313392</c:v>
                </c:pt>
                <c:pt idx="1">
                  <c:v>46157.649638289789</c:v>
                </c:pt>
                <c:pt idx="2">
                  <c:v>52294.50059936069</c:v>
                </c:pt>
                <c:pt idx="3">
                  <c:v>52509.1269034496</c:v>
                </c:pt>
                <c:pt idx="4">
                  <c:v>53097.971637070783</c:v>
                </c:pt>
                <c:pt idx="5">
                  <c:v>53358.05521351027</c:v>
                </c:pt>
                <c:pt idx="6">
                  <c:v>52747.862872752819</c:v>
                </c:pt>
                <c:pt idx="7">
                  <c:v>52146.883785874888</c:v>
                </c:pt>
                <c:pt idx="8">
                  <c:v>51189.049130357831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FFE-49D3-A5E8-01527AF2CEE0}"/>
            </c:ext>
          </c:extLst>
        </c:ser>
        <c:ser>
          <c:idx val="1"/>
          <c:order val="1"/>
          <c:tx>
            <c:strRef>
              <c:f>Total_Rndwd_Prod_Val_REF_N!$W$143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Total_Rndwd_Prod_Val_REF_N!$X$141:$AF$141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Total_Rndwd_Prod_Val_REF_N!$X$143:$AF$143</c:f>
              <c:numCache>
                <c:formatCode>#,##0_);\(#,##0\)</c:formatCode>
                <c:ptCount val="9"/>
                <c:pt idx="0">
                  <c:v>40453.533405313392</c:v>
                </c:pt>
                <c:pt idx="1">
                  <c:v>47226.02465364711</c:v>
                </c:pt>
                <c:pt idx="2">
                  <c:v>54955.532047287306</c:v>
                </c:pt>
                <c:pt idx="3">
                  <c:v>55792.143761218358</c:v>
                </c:pt>
                <c:pt idx="4">
                  <c:v>56135.383348188203</c:v>
                </c:pt>
                <c:pt idx="5">
                  <c:v>55766.029361787667</c:v>
                </c:pt>
                <c:pt idx="6">
                  <c:v>55076.571796747019</c:v>
                </c:pt>
                <c:pt idx="7">
                  <c:v>54219.862989992551</c:v>
                </c:pt>
                <c:pt idx="8">
                  <c:v>53125.939450254213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FFE-49D3-A5E8-01527AF2CEE0}"/>
            </c:ext>
          </c:extLst>
        </c:ser>
        <c:ser>
          <c:idx val="2"/>
          <c:order val="2"/>
          <c:tx>
            <c:strRef>
              <c:f>Total_Rndwd_Prod_Val_REF_N!$W$144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Total_Rndwd_Prod_Val_REF_N!$X$141:$AF$141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Total_Rndwd_Prod_Val_REF_N!$X$144:$AF$144</c:f>
              <c:numCache>
                <c:formatCode>#,##0_);\(#,##0\)</c:formatCode>
                <c:ptCount val="9"/>
                <c:pt idx="0">
                  <c:v>40453.533405313392</c:v>
                </c:pt>
                <c:pt idx="1">
                  <c:v>49732.375568832831</c:v>
                </c:pt>
                <c:pt idx="2">
                  <c:v>60762.928154166271</c:v>
                </c:pt>
                <c:pt idx="3">
                  <c:v>60694.656672063473</c:v>
                </c:pt>
                <c:pt idx="4">
                  <c:v>60648.975241620581</c:v>
                </c:pt>
                <c:pt idx="5">
                  <c:v>60566.98950867018</c:v>
                </c:pt>
                <c:pt idx="6">
                  <c:v>59898.229709842242</c:v>
                </c:pt>
                <c:pt idx="7">
                  <c:v>58746.713156054553</c:v>
                </c:pt>
                <c:pt idx="8">
                  <c:v>58322.182583512389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FFE-49D3-A5E8-01527AF2CEE0}"/>
            </c:ext>
          </c:extLst>
        </c:ser>
        <c:ser>
          <c:idx val="3"/>
          <c:order val="3"/>
          <c:tx>
            <c:strRef>
              <c:f>Total_Rndwd_Prod_Val_REF_N!$W$145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Total_Rndwd_Prod_Val_REF_N!$X$141:$AF$141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Total_Rndwd_Prod_Val_REF_N!$X$145:$AF$145</c:f>
              <c:numCache>
                <c:formatCode>#,##0_);\(#,##0\)</c:formatCode>
                <c:ptCount val="9"/>
                <c:pt idx="0">
                  <c:v>40453.533405313392</c:v>
                </c:pt>
                <c:pt idx="1">
                  <c:v>47316.065789139124</c:v>
                </c:pt>
                <c:pt idx="2">
                  <c:v>55464.275190110282</c:v>
                </c:pt>
                <c:pt idx="3">
                  <c:v>55939.367906891763</c:v>
                </c:pt>
                <c:pt idx="4">
                  <c:v>56295.293727707511</c:v>
                </c:pt>
                <c:pt idx="5">
                  <c:v>56376.35676507678</c:v>
                </c:pt>
                <c:pt idx="6">
                  <c:v>55452.157335245727</c:v>
                </c:pt>
                <c:pt idx="7">
                  <c:v>54862.853142513603</c:v>
                </c:pt>
                <c:pt idx="8">
                  <c:v>53814.510348570409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FFE-49D3-A5E8-01527AF2C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Total_Rndwd_Prod_Val_REF_N!$W$146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Total_Rndwd_Prod_Val_REF_N!$X$141:$AF$141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Total_Rndwd_Prod_Val_REF_N!$X$146:$AF$146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6FFE-49D3-A5E8-01527AF2CEE0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Total_Rndwd_Prod_Val_REF_N!$W$147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Total_Rndwd_Prod_Val_REF_N!$X$141:$AF$141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Total_Rndwd_Prod_Val_REF_N!$X$147:$AF$147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FFE-49D3-A5E8-01527AF2CEE0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Total_Rndwd_Prod_Val_REF_N!$W$148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Total_Rndwd_Prod_Val_REF_N!$X$141:$AF$141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Total_Rndwd_Prod_Val_REF_N!$X$148:$AF$148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FFE-49D3-A5E8-01527AF2CEE0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  Productn Value (Net)</a:t>
            </a:r>
            <a:r>
              <a:rPr lang="en-US"/>
              <a:t> - World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Total_Rndwd_Prod_Val_REF_N!$W$150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Total_Rndwd_Prod_Val_REF_N!$X$149:$AF$149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Total_Rndwd_Prod_Val_REF_N!$X$150:$AF$150</c:f>
              <c:numCache>
                <c:formatCode>#,##0_);\(#,##0\)</c:formatCode>
                <c:ptCount val="9"/>
                <c:pt idx="0">
                  <c:v>247253.14611544114</c:v>
                </c:pt>
                <c:pt idx="1">
                  <c:v>276795.37995940592</c:v>
                </c:pt>
                <c:pt idx="2">
                  <c:v>311475.79016879201</c:v>
                </c:pt>
                <c:pt idx="3">
                  <c:v>314317.69525173109</c:v>
                </c:pt>
                <c:pt idx="4">
                  <c:v>318985.85669455578</c:v>
                </c:pt>
                <c:pt idx="5">
                  <c:v>323774.43732807692</c:v>
                </c:pt>
                <c:pt idx="6">
                  <c:v>320717.99004292069</c:v>
                </c:pt>
                <c:pt idx="7">
                  <c:v>317816.48272304685</c:v>
                </c:pt>
                <c:pt idx="8">
                  <c:v>310922.87314296153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29C-4B92-9950-21F0BCA3B075}"/>
            </c:ext>
          </c:extLst>
        </c:ser>
        <c:ser>
          <c:idx val="1"/>
          <c:order val="1"/>
          <c:tx>
            <c:strRef>
              <c:f>Total_Rndwd_Prod_Val_REF_N!$W$151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Total_Rndwd_Prod_Val_REF_N!$X$149:$AF$149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Total_Rndwd_Prod_Val_REF_N!$X$151:$AF$151</c:f>
              <c:numCache>
                <c:formatCode>#,##0_);\(#,##0\)</c:formatCode>
                <c:ptCount val="9"/>
                <c:pt idx="0">
                  <c:v>247253.14611544114</c:v>
                </c:pt>
                <c:pt idx="1">
                  <c:v>280387.54834880773</c:v>
                </c:pt>
                <c:pt idx="2">
                  <c:v>321108.09601360199</c:v>
                </c:pt>
                <c:pt idx="3">
                  <c:v>323697.0082574074</c:v>
                </c:pt>
                <c:pt idx="4">
                  <c:v>326734.33844229847</c:v>
                </c:pt>
                <c:pt idx="5">
                  <c:v>330045.36563886714</c:v>
                </c:pt>
                <c:pt idx="6">
                  <c:v>327259.31704153027</c:v>
                </c:pt>
                <c:pt idx="7">
                  <c:v>323502.27254010428</c:v>
                </c:pt>
                <c:pt idx="8">
                  <c:v>316500.6418508421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29C-4B92-9950-21F0BCA3B075}"/>
            </c:ext>
          </c:extLst>
        </c:ser>
        <c:ser>
          <c:idx val="2"/>
          <c:order val="2"/>
          <c:tx>
            <c:strRef>
              <c:f>Total_Rndwd_Prod_Val_REF_N!$W$152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Total_Rndwd_Prod_Val_REF_N!$X$149:$AF$149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Total_Rndwd_Prod_Val_REF_N!$X$152:$AF$152</c:f>
              <c:numCache>
                <c:formatCode>#,##0_);\(#,##0\)</c:formatCode>
                <c:ptCount val="9"/>
                <c:pt idx="0">
                  <c:v>247253.14611544114</c:v>
                </c:pt>
                <c:pt idx="1">
                  <c:v>288587.43029539339</c:v>
                </c:pt>
                <c:pt idx="2">
                  <c:v>339431.17779573536</c:v>
                </c:pt>
                <c:pt idx="3">
                  <c:v>341540.35253553902</c:v>
                </c:pt>
                <c:pt idx="4">
                  <c:v>338608.31827034871</c:v>
                </c:pt>
                <c:pt idx="5">
                  <c:v>340344.81429061614</c:v>
                </c:pt>
                <c:pt idx="6">
                  <c:v>337454.12063255941</c:v>
                </c:pt>
                <c:pt idx="7">
                  <c:v>329069.92925732123</c:v>
                </c:pt>
                <c:pt idx="8">
                  <c:v>326076.11138640356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29C-4B92-9950-21F0BCA3B075}"/>
            </c:ext>
          </c:extLst>
        </c:ser>
        <c:ser>
          <c:idx val="3"/>
          <c:order val="3"/>
          <c:tx>
            <c:strRef>
              <c:f>Total_Rndwd_Prod_Val_REF_N!$W$153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Total_Rndwd_Prod_Val_REF_N!$X$149:$AF$149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Total_Rndwd_Prod_Val_REF_N!$X$153:$AF$153</c:f>
              <c:numCache>
                <c:formatCode>#,##0_);\(#,##0\)</c:formatCode>
                <c:ptCount val="9"/>
                <c:pt idx="0">
                  <c:v>247253.14611544114</c:v>
                </c:pt>
                <c:pt idx="1">
                  <c:v>279729.98100365017</c:v>
                </c:pt>
                <c:pt idx="2">
                  <c:v>320172.92744450865</c:v>
                </c:pt>
                <c:pt idx="3">
                  <c:v>321829.42787354568</c:v>
                </c:pt>
                <c:pt idx="4">
                  <c:v>324074.92298121948</c:v>
                </c:pt>
                <c:pt idx="5">
                  <c:v>328476.42098318599</c:v>
                </c:pt>
                <c:pt idx="6">
                  <c:v>324814.2865167628</c:v>
                </c:pt>
                <c:pt idx="7">
                  <c:v>322333.03339694923</c:v>
                </c:pt>
                <c:pt idx="8">
                  <c:v>315621.50735091581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29C-4B92-9950-21F0BCA3B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Total_Rndwd_Prod_Val_REF_N!$W$154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Total_Rndwd_Prod_Val_REF_N!$X$149:$AF$149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Total_Rndwd_Prod_Val_REF_N!$X$154:$AF$154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229C-4B92-9950-21F0BCA3B075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Total_Rndwd_Prod_Val_REF_N!$W$155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Total_Rndwd_Prod_Val_REF_N!$X$149:$AF$149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Total_Rndwd_Prod_Val_REF_N!$X$155:$AF$155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29C-4B92-9950-21F0BCA3B075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Total_Rndwd_Prod_Val_REF_N!$W$156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Total_Rndwd_Prod_Val_REF_N!$X$149:$AF$149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Total_Rndwd_Prod_Val_REF_N!$X$156:$AF$156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29C-4B92-9950-21F0BCA3B075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</a:t>
            </a:r>
            <a:r>
              <a:rPr lang="en-US" baseline="0"/>
              <a:t> Rndwd</a:t>
            </a:r>
            <a:r>
              <a:rPr lang="en-US"/>
              <a:t> </a:t>
            </a:r>
            <a:r>
              <a:rPr lang="en-US" sz="1400" b="0" i="0" u="none" strike="noStrike" baseline="0">
                <a:effectLst/>
              </a:rPr>
              <a:t>Productn Value (Net)</a:t>
            </a:r>
            <a:r>
              <a:rPr lang="en-US"/>
              <a:t> - Africa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Total_Rndwd_Prod_Val_REF_N!$W$102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Total_Rndwd_Prod_Val_REF_N!$X$101:$AF$101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Total_Rndwd_Prod_Val_REF_N!$X$102:$AF$102</c:f>
              <c:numCache>
                <c:formatCode>#,##0_);\(#,##0\)</c:formatCode>
                <c:ptCount val="9"/>
                <c:pt idx="0">
                  <c:v>32989.477356151117</c:v>
                </c:pt>
                <c:pt idx="1">
                  <c:v>35308.298919278161</c:v>
                </c:pt>
                <c:pt idx="2">
                  <c:v>38174.866868408571</c:v>
                </c:pt>
                <c:pt idx="3">
                  <c:v>38394.05453044796</c:v>
                </c:pt>
                <c:pt idx="4">
                  <c:v>38780.776863324434</c:v>
                </c:pt>
                <c:pt idx="5">
                  <c:v>39344.845799570598</c:v>
                </c:pt>
                <c:pt idx="6">
                  <c:v>39602.902807221966</c:v>
                </c:pt>
                <c:pt idx="7">
                  <c:v>40011.219670967679</c:v>
                </c:pt>
                <c:pt idx="8">
                  <c:v>38254.985530538303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E55-4539-8C84-113E5F8B080F}"/>
            </c:ext>
          </c:extLst>
        </c:ser>
        <c:ser>
          <c:idx val="1"/>
          <c:order val="1"/>
          <c:tx>
            <c:strRef>
              <c:f>Total_Rndwd_Prod_Val_REF_N!$W$103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Total_Rndwd_Prod_Val_REF_N!$X$101:$AF$101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Total_Rndwd_Prod_Val_REF_N!$X$103:$AF$103</c:f>
              <c:numCache>
                <c:formatCode>#,##0_);\(#,##0\)</c:formatCode>
                <c:ptCount val="9"/>
                <c:pt idx="0">
                  <c:v>32989.477356151117</c:v>
                </c:pt>
                <c:pt idx="1">
                  <c:v>35909.205028182179</c:v>
                </c:pt>
                <c:pt idx="2">
                  <c:v>39774.198939032765</c:v>
                </c:pt>
                <c:pt idx="3">
                  <c:v>39573.805493436521</c:v>
                </c:pt>
                <c:pt idx="4">
                  <c:v>40075.315176941796</c:v>
                </c:pt>
                <c:pt idx="5">
                  <c:v>40489.846467087213</c:v>
                </c:pt>
                <c:pt idx="6">
                  <c:v>40664.577498153092</c:v>
                </c:pt>
                <c:pt idx="7">
                  <c:v>41161.832452530769</c:v>
                </c:pt>
                <c:pt idx="8">
                  <c:v>39329.256227711812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E55-4539-8C84-113E5F8B080F}"/>
            </c:ext>
          </c:extLst>
        </c:ser>
        <c:ser>
          <c:idx val="2"/>
          <c:order val="2"/>
          <c:tx>
            <c:strRef>
              <c:f>Total_Rndwd_Prod_Val_REF_N!$W$104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Total_Rndwd_Prod_Val_REF_N!$X$101:$AF$101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Total_Rndwd_Prod_Val_REF_N!$X$104:$AF$104</c:f>
              <c:numCache>
                <c:formatCode>#,##0_);\(#,##0\)</c:formatCode>
                <c:ptCount val="9"/>
                <c:pt idx="0">
                  <c:v>32989.477356151117</c:v>
                </c:pt>
                <c:pt idx="1">
                  <c:v>37434.277348574396</c:v>
                </c:pt>
                <c:pt idx="2">
                  <c:v>42980.11642421961</c:v>
                </c:pt>
                <c:pt idx="3">
                  <c:v>43419.729148161154</c:v>
                </c:pt>
                <c:pt idx="4">
                  <c:v>42464.547468058954</c:v>
                </c:pt>
                <c:pt idx="5">
                  <c:v>41896.527675400423</c:v>
                </c:pt>
                <c:pt idx="6">
                  <c:v>41312.131897073617</c:v>
                </c:pt>
                <c:pt idx="7">
                  <c:v>39505.619436006593</c:v>
                </c:pt>
                <c:pt idx="8">
                  <c:v>39827.202879285403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E55-4539-8C84-113E5F8B080F}"/>
            </c:ext>
          </c:extLst>
        </c:ser>
        <c:ser>
          <c:idx val="3"/>
          <c:order val="3"/>
          <c:tx>
            <c:strRef>
              <c:f>Total_Rndwd_Prod_Val_REF_N!$W$105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Total_Rndwd_Prod_Val_REF_N!$X$101:$AF$101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Total_Rndwd_Prod_Val_REF_N!$X$105:$AF$105</c:f>
              <c:numCache>
                <c:formatCode>#,##0_);\(#,##0\)</c:formatCode>
                <c:ptCount val="9"/>
                <c:pt idx="0">
                  <c:v>32989.477356151117</c:v>
                </c:pt>
                <c:pt idx="1">
                  <c:v>35850.829596473188</c:v>
                </c:pt>
                <c:pt idx="2">
                  <c:v>39595.597106381589</c:v>
                </c:pt>
                <c:pt idx="3">
                  <c:v>39299.654474427945</c:v>
                </c:pt>
                <c:pt idx="4">
                  <c:v>39722.744195293533</c:v>
                </c:pt>
                <c:pt idx="5">
                  <c:v>40109.820116793147</c:v>
                </c:pt>
                <c:pt idx="6">
                  <c:v>40271.826068851515</c:v>
                </c:pt>
                <c:pt idx="7">
                  <c:v>40879.566575472156</c:v>
                </c:pt>
                <c:pt idx="8">
                  <c:v>39060.659526400457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E55-4539-8C84-113E5F8B0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Total_Rndwd_Prod_Val_REF_N!$W$106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Total_Rndwd_Prod_Val_REF_N!$X$101:$AF$101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Total_Rndwd_Prod_Val_REF_N!$X$106:$AF$106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EE55-4539-8C84-113E5F8B080F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Total_Rndwd_Prod_Val_REF_N!$W$107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Total_Rndwd_Prod_Val_REF_N!$X$101:$AF$101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Total_Rndwd_Prod_Val_REF_N!$X$107:$AF$107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E55-4539-8C84-113E5F8B080F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Total_Rndwd_Prod_Val_REF_N!$W$108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Total_Rndwd_Prod_Val_REF_N!$X$101:$AF$101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Total_Rndwd_Prod_Val_REF_N!$X$108:$AF$108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E55-4539-8C84-113E5F8B080F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  Productn Value (Net)</a:t>
            </a:r>
            <a:r>
              <a:rPr lang="en-US"/>
              <a:t> - S America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Total_Rndwd_Prod_Val_REF_N!$W$118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Total_Rndwd_Prod_Val_REF_N!$X$117:$AF$117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Total_Rndwd_Prod_Val_REF_N!$X$118:$AF$118</c:f>
              <c:numCache>
                <c:formatCode>#,##0_);\(#,##0\)</c:formatCode>
                <c:ptCount val="9"/>
                <c:pt idx="0">
                  <c:v>28636.862671234441</c:v>
                </c:pt>
                <c:pt idx="1">
                  <c:v>29885.827892178415</c:v>
                </c:pt>
                <c:pt idx="2">
                  <c:v>31404.642959914963</c:v>
                </c:pt>
                <c:pt idx="3">
                  <c:v>30929.455403467557</c:v>
                </c:pt>
                <c:pt idx="4">
                  <c:v>30515.335222458198</c:v>
                </c:pt>
                <c:pt idx="5">
                  <c:v>30348.613508353163</c:v>
                </c:pt>
                <c:pt idx="6">
                  <c:v>29844.128662376443</c:v>
                </c:pt>
                <c:pt idx="7">
                  <c:v>29525.951669779599</c:v>
                </c:pt>
                <c:pt idx="8">
                  <c:v>29192.440813488211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757-4039-94F5-0835CC5EC413}"/>
            </c:ext>
          </c:extLst>
        </c:ser>
        <c:ser>
          <c:idx val="1"/>
          <c:order val="1"/>
          <c:tx>
            <c:strRef>
              <c:f>Total_Rndwd_Prod_Val_REF_N!$W$119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Total_Rndwd_Prod_Val_REF_N!$X$117:$AF$117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Total_Rndwd_Prod_Val_REF_N!$X$119:$AF$119</c:f>
              <c:numCache>
                <c:formatCode>#,##0_);\(#,##0\)</c:formatCode>
                <c:ptCount val="9"/>
                <c:pt idx="0">
                  <c:v>28636.862671234441</c:v>
                </c:pt>
                <c:pt idx="1">
                  <c:v>30205.339808648016</c:v>
                </c:pt>
                <c:pt idx="2">
                  <c:v>32358.314731840994</c:v>
                </c:pt>
                <c:pt idx="3">
                  <c:v>32155.927051538216</c:v>
                </c:pt>
                <c:pt idx="4">
                  <c:v>31568.440148535952</c:v>
                </c:pt>
                <c:pt idx="5">
                  <c:v>31071.40874853971</c:v>
                </c:pt>
                <c:pt idx="6">
                  <c:v>30446.462025284582</c:v>
                </c:pt>
                <c:pt idx="7">
                  <c:v>29957.933782921446</c:v>
                </c:pt>
                <c:pt idx="8">
                  <c:v>29548.351875779579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757-4039-94F5-0835CC5EC413}"/>
            </c:ext>
          </c:extLst>
        </c:ser>
        <c:ser>
          <c:idx val="2"/>
          <c:order val="2"/>
          <c:tx>
            <c:strRef>
              <c:f>Total_Rndwd_Prod_Val_REF_N!$W$120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Total_Rndwd_Prod_Val_REF_N!$X$117:$AF$117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Total_Rndwd_Prod_Val_REF_N!$X$120:$AF$120</c:f>
              <c:numCache>
                <c:formatCode>#,##0_);\(#,##0\)</c:formatCode>
                <c:ptCount val="9"/>
                <c:pt idx="0">
                  <c:v>28636.862671234441</c:v>
                </c:pt>
                <c:pt idx="1">
                  <c:v>31042.649333018719</c:v>
                </c:pt>
                <c:pt idx="2">
                  <c:v>34151.803764982345</c:v>
                </c:pt>
                <c:pt idx="3">
                  <c:v>33692.926603906933</c:v>
                </c:pt>
                <c:pt idx="4">
                  <c:v>32536.17180253681</c:v>
                </c:pt>
                <c:pt idx="5">
                  <c:v>32060.320320107054</c:v>
                </c:pt>
                <c:pt idx="6">
                  <c:v>31431.61112281902</c:v>
                </c:pt>
                <c:pt idx="7">
                  <c:v>30625.965308099883</c:v>
                </c:pt>
                <c:pt idx="8">
                  <c:v>30439.281920568457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757-4039-94F5-0835CC5EC413}"/>
            </c:ext>
          </c:extLst>
        </c:ser>
        <c:ser>
          <c:idx val="3"/>
          <c:order val="3"/>
          <c:tx>
            <c:strRef>
              <c:f>Total_Rndwd_Prod_Val_REF_N!$W$121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Total_Rndwd_Prod_Val_REF_N!$X$117:$AF$117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Total_Rndwd_Prod_Val_REF_N!$X$121:$AF$121</c:f>
              <c:numCache>
                <c:formatCode>#,##0_);\(#,##0\)</c:formatCode>
                <c:ptCount val="9"/>
                <c:pt idx="0">
                  <c:v>28636.862671234441</c:v>
                </c:pt>
                <c:pt idx="1">
                  <c:v>30231.941270960608</c:v>
                </c:pt>
                <c:pt idx="2">
                  <c:v>32487.93513315207</c:v>
                </c:pt>
                <c:pt idx="3">
                  <c:v>32234.058276134718</c:v>
                </c:pt>
                <c:pt idx="4">
                  <c:v>31555.932714438561</c:v>
                </c:pt>
                <c:pt idx="5">
                  <c:v>31293.376359556842</c:v>
                </c:pt>
                <c:pt idx="6">
                  <c:v>30634.534334657834</c:v>
                </c:pt>
                <c:pt idx="7">
                  <c:v>30317.968595909399</c:v>
                </c:pt>
                <c:pt idx="8">
                  <c:v>30041.865043967173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757-4039-94F5-0835CC5EC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Total_Rndwd_Prod_Val_REF_N!$W$122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Total_Rndwd_Prod_Val_REF_N!$X$117:$AF$117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Total_Rndwd_Prod_Val_REF_N!$X$122:$AF$122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B757-4039-94F5-0835CC5EC413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Total_Rndwd_Prod_Val_REF_N!$W$123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Total_Rndwd_Prod_Val_REF_N!$X$117:$AF$117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Total_Rndwd_Prod_Val_REF_N!$X$123:$AF$123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757-4039-94F5-0835CC5EC413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Total_Rndwd_Prod_Val_REF_N!$W$124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Total_Rndwd_Prod_Val_REF_N!$X$117:$AF$117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Total_Rndwd_Prod_Val_REF_N!$X$124:$AF$124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757-4039-94F5-0835CC5EC413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 </a:t>
            </a:r>
            <a:r>
              <a:rPr lang="en-US"/>
              <a:t>Production - S America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Total_Rndwd_Productn_REF!$W$118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Total_Rndwd_Productn_REF!$X$117:$AF$117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Total_Rndwd_Productn_REF!$X$118:$AF$118</c:f>
              <c:numCache>
                <c:formatCode>#,##0_);\(#,##0\)</c:formatCode>
                <c:ptCount val="9"/>
                <c:pt idx="0">
                  <c:v>403.80170000000004</c:v>
                </c:pt>
                <c:pt idx="1">
                  <c:v>397.67379999999991</c:v>
                </c:pt>
                <c:pt idx="2">
                  <c:v>393.93380000000002</c:v>
                </c:pt>
                <c:pt idx="3">
                  <c:v>391.96250000000003</c:v>
                </c:pt>
                <c:pt idx="4">
                  <c:v>389.99679999999995</c:v>
                </c:pt>
                <c:pt idx="5">
                  <c:v>390.04530000000005</c:v>
                </c:pt>
                <c:pt idx="6">
                  <c:v>389.49590000000006</c:v>
                </c:pt>
                <c:pt idx="7">
                  <c:v>390.09829999999999</c:v>
                </c:pt>
                <c:pt idx="8">
                  <c:v>392.98820000000001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532-4392-A7E8-23DFA265AD54}"/>
            </c:ext>
          </c:extLst>
        </c:ser>
        <c:ser>
          <c:idx val="1"/>
          <c:order val="1"/>
          <c:tx>
            <c:strRef>
              <c:f>Total_Rndwd_Productn_REF!$W$119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Total_Rndwd_Productn_REF!$X$117:$AF$117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Total_Rndwd_Productn_REF!$X$119:$AF$119</c:f>
              <c:numCache>
                <c:formatCode>#,##0_);\(#,##0\)</c:formatCode>
                <c:ptCount val="9"/>
                <c:pt idx="0">
                  <c:v>403.80170000000004</c:v>
                </c:pt>
                <c:pt idx="1">
                  <c:v>395.52500000000003</c:v>
                </c:pt>
                <c:pt idx="2">
                  <c:v>391.03789999999992</c:v>
                </c:pt>
                <c:pt idx="3">
                  <c:v>391.25790000000006</c:v>
                </c:pt>
                <c:pt idx="4">
                  <c:v>388.33340000000004</c:v>
                </c:pt>
                <c:pt idx="5">
                  <c:v>385.89759999999995</c:v>
                </c:pt>
                <c:pt idx="6">
                  <c:v>383.74209999999994</c:v>
                </c:pt>
                <c:pt idx="7">
                  <c:v>383.10380000000009</c:v>
                </c:pt>
                <c:pt idx="8">
                  <c:v>384.70810000000006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532-4392-A7E8-23DFA265AD54}"/>
            </c:ext>
          </c:extLst>
        </c:ser>
        <c:ser>
          <c:idx val="2"/>
          <c:order val="2"/>
          <c:tx>
            <c:strRef>
              <c:f>Total_Rndwd_Productn_REF!$W$120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Total_Rndwd_Productn_REF!$X$117:$AF$117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Total_Rndwd_Productn_REF!$X$120:$AF$120</c:f>
              <c:numCache>
                <c:formatCode>#,##0_);\(#,##0\)</c:formatCode>
                <c:ptCount val="9"/>
                <c:pt idx="0">
                  <c:v>403.80170000000004</c:v>
                </c:pt>
                <c:pt idx="1">
                  <c:v>395.15469999999993</c:v>
                </c:pt>
                <c:pt idx="2">
                  <c:v>389.90479999999997</c:v>
                </c:pt>
                <c:pt idx="3">
                  <c:v>388.57559999999995</c:v>
                </c:pt>
                <c:pt idx="4">
                  <c:v>385.01860000000011</c:v>
                </c:pt>
                <c:pt idx="5">
                  <c:v>383.20819999999998</c:v>
                </c:pt>
                <c:pt idx="6">
                  <c:v>380.84219999999993</c:v>
                </c:pt>
                <c:pt idx="7">
                  <c:v>380.2962</c:v>
                </c:pt>
                <c:pt idx="8">
                  <c:v>382.06349999999998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532-4392-A7E8-23DFA265AD54}"/>
            </c:ext>
          </c:extLst>
        </c:ser>
        <c:ser>
          <c:idx val="3"/>
          <c:order val="3"/>
          <c:tx>
            <c:strRef>
              <c:f>Total_Rndwd_Productn_REF!$W$121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Total_Rndwd_Productn_REF!$X$117:$AF$117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Total_Rndwd_Productn_REF!$X$121:$AF$121</c:f>
              <c:numCache>
                <c:formatCode>#,##0_);\(#,##0\)</c:formatCode>
                <c:ptCount val="9"/>
                <c:pt idx="0">
                  <c:v>403.80170000000004</c:v>
                </c:pt>
                <c:pt idx="1">
                  <c:v>397.04859999999996</c:v>
                </c:pt>
                <c:pt idx="2">
                  <c:v>394.27350000000007</c:v>
                </c:pt>
                <c:pt idx="3">
                  <c:v>394.74720000000002</c:v>
                </c:pt>
                <c:pt idx="4">
                  <c:v>391.4020000000001</c:v>
                </c:pt>
                <c:pt idx="5">
                  <c:v>390.50970000000001</c:v>
                </c:pt>
                <c:pt idx="6">
                  <c:v>388.86990000000009</c:v>
                </c:pt>
                <c:pt idx="7">
                  <c:v>389.09060000000005</c:v>
                </c:pt>
                <c:pt idx="8">
                  <c:v>391.96120000000002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532-4392-A7E8-23DFA265A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Total_Rndwd_Productn_REF!$W$122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Total_Rndwd_Productn_REF!$X$117:$AF$117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Total_Rndwd_Productn_REF!$X$122:$AF$122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7532-4392-A7E8-23DFA265AD54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Total_Rndwd_Productn_REF!$W$123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Total_Rndwd_Productn_REF!$X$117:$AF$117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Total_Rndwd_Productn_REF!$X$123:$AF$123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532-4392-A7E8-23DFA265AD54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Total_Rndwd_Productn_REF!$W$124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Total_Rndwd_Productn_REF!$X$117:$AF$117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Total_Rndwd_Productn_REF!$X$124:$AF$124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532-4392-A7E8-23DFA265AD54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 </a:t>
            </a:r>
            <a:r>
              <a:rPr lang="en-US"/>
              <a:t>Production - Asia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Total_Rndwd_Productn_REF!$W$126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Total_Rndwd_Productn_REF!$X$125:$AF$125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Total_Rndwd_Productn_REF!$X$126:$AF$126</c:f>
              <c:numCache>
                <c:formatCode>#,##0_);\(#,##0\)</c:formatCode>
                <c:ptCount val="9"/>
                <c:pt idx="0">
                  <c:v>1284.1828999999996</c:v>
                </c:pt>
                <c:pt idx="1">
                  <c:v>1362.3020000000001</c:v>
                </c:pt>
                <c:pt idx="2">
                  <c:v>1453.1494000000005</c:v>
                </c:pt>
                <c:pt idx="3">
                  <c:v>1488.9826000000005</c:v>
                </c:pt>
                <c:pt idx="4">
                  <c:v>1533.4363000000005</c:v>
                </c:pt>
                <c:pt idx="5">
                  <c:v>1578.9719000000002</c:v>
                </c:pt>
                <c:pt idx="6">
                  <c:v>1601.9653999999998</c:v>
                </c:pt>
                <c:pt idx="7">
                  <c:v>1618.1920000000005</c:v>
                </c:pt>
                <c:pt idx="8">
                  <c:v>1634.2806999999998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F9F-4A00-9D18-F48C46D91ABB}"/>
            </c:ext>
          </c:extLst>
        </c:ser>
        <c:ser>
          <c:idx val="1"/>
          <c:order val="1"/>
          <c:tx>
            <c:strRef>
              <c:f>Total_Rndwd_Productn_REF!$W$127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Total_Rndwd_Productn_REF!$X$125:$AF$125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Total_Rndwd_Productn_REF!$X$127:$AF$127</c:f>
              <c:numCache>
                <c:formatCode>#,##0_);\(#,##0\)</c:formatCode>
                <c:ptCount val="9"/>
                <c:pt idx="0">
                  <c:v>1284.1828999999996</c:v>
                </c:pt>
                <c:pt idx="1">
                  <c:v>1348.9976000000001</c:v>
                </c:pt>
                <c:pt idx="2">
                  <c:v>1425.0038000000002</c:v>
                </c:pt>
                <c:pt idx="3">
                  <c:v>1444.6051</c:v>
                </c:pt>
                <c:pt idx="4">
                  <c:v>1477.7580999999998</c:v>
                </c:pt>
                <c:pt idx="5">
                  <c:v>1516.0912999999994</c:v>
                </c:pt>
                <c:pt idx="6">
                  <c:v>1540.4812999999992</c:v>
                </c:pt>
                <c:pt idx="7">
                  <c:v>1558.0536000000009</c:v>
                </c:pt>
                <c:pt idx="8">
                  <c:v>1574.0534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F9F-4A00-9D18-F48C46D91ABB}"/>
            </c:ext>
          </c:extLst>
        </c:ser>
        <c:ser>
          <c:idx val="2"/>
          <c:order val="2"/>
          <c:tx>
            <c:strRef>
              <c:f>Total_Rndwd_Productn_REF!$W$128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Total_Rndwd_Productn_REF!$X$125:$AF$125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Total_Rndwd_Productn_REF!$X$128:$AF$128</c:f>
              <c:numCache>
                <c:formatCode>#,##0_);\(#,##0\)</c:formatCode>
                <c:ptCount val="9"/>
                <c:pt idx="0">
                  <c:v>1284.1828999999996</c:v>
                </c:pt>
                <c:pt idx="1">
                  <c:v>1331.6483999999996</c:v>
                </c:pt>
                <c:pt idx="2">
                  <c:v>1385.8397</c:v>
                </c:pt>
                <c:pt idx="3">
                  <c:v>1405.8270999999993</c:v>
                </c:pt>
                <c:pt idx="4">
                  <c:v>1429.3066000000003</c:v>
                </c:pt>
                <c:pt idx="5">
                  <c:v>1461.4235000000006</c:v>
                </c:pt>
                <c:pt idx="6">
                  <c:v>1481.1415</c:v>
                </c:pt>
                <c:pt idx="7">
                  <c:v>1496.4125000000001</c:v>
                </c:pt>
                <c:pt idx="8">
                  <c:v>1507.3587999999997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F9F-4A00-9D18-F48C46D91ABB}"/>
            </c:ext>
          </c:extLst>
        </c:ser>
        <c:ser>
          <c:idx val="3"/>
          <c:order val="3"/>
          <c:tx>
            <c:strRef>
              <c:f>Total_Rndwd_Productn_REF!$W$129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Total_Rndwd_Productn_REF!$X$125:$AF$125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Total_Rndwd_Productn_REF!$X$129:$AF$129</c:f>
              <c:numCache>
                <c:formatCode>#,##0_);\(#,##0\)</c:formatCode>
                <c:ptCount val="9"/>
                <c:pt idx="0">
                  <c:v>1284.1828999999996</c:v>
                </c:pt>
                <c:pt idx="1">
                  <c:v>1344.2614000000003</c:v>
                </c:pt>
                <c:pt idx="2">
                  <c:v>1414.5782999999994</c:v>
                </c:pt>
                <c:pt idx="3">
                  <c:v>1437.3419999999999</c:v>
                </c:pt>
                <c:pt idx="4">
                  <c:v>1469.2548000000008</c:v>
                </c:pt>
                <c:pt idx="5">
                  <c:v>1506.4187999999999</c:v>
                </c:pt>
                <c:pt idx="6">
                  <c:v>1529.9021000000005</c:v>
                </c:pt>
                <c:pt idx="7">
                  <c:v>1546.3248000000003</c:v>
                </c:pt>
                <c:pt idx="8">
                  <c:v>1561.8162999999995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F9F-4A00-9D18-F48C46D91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Total_Rndwd_Productn_REF!$W$130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Total_Rndwd_Productn_REF!$X$125:$AF$125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Total_Rndwd_Productn_REF!$X$130:$AF$130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8F9F-4A00-9D18-F48C46D91ABB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Total_Rndwd_Productn_REF!$W$131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Total_Rndwd_Productn_REF!$X$125:$AF$125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Total_Rndwd_Productn_REF!$X$131:$AF$131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F9F-4A00-9D18-F48C46D91ABB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Total_Rndwd_Productn_REF!$W$132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Total_Rndwd_Productn_REF!$X$125:$AF$125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Total_Rndwd_Productn_REF!$X$132:$AF$132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9F-4A00-9D18-F48C46D91ABB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</a:t>
            </a:r>
            <a:r>
              <a:rPr lang="en-US"/>
              <a:t> Production - Oceania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Total_Rndwd_Productn_REF!$W$134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Total_Rndwd_Productn_REF!$X$133:$AF$133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Total_Rndwd_Productn_REF!$X$134:$AF$134</c:f>
              <c:numCache>
                <c:formatCode>#,##0_);\(#,##0\)</c:formatCode>
                <c:ptCount val="9"/>
                <c:pt idx="0">
                  <c:v>80.652999999999977</c:v>
                </c:pt>
                <c:pt idx="1">
                  <c:v>79.45989999999999</c:v>
                </c:pt>
                <c:pt idx="2">
                  <c:v>77.892699999999991</c:v>
                </c:pt>
                <c:pt idx="3">
                  <c:v>75.731800000000007</c:v>
                </c:pt>
                <c:pt idx="4">
                  <c:v>73.642499999999998</c:v>
                </c:pt>
                <c:pt idx="5">
                  <c:v>71.733200000000011</c:v>
                </c:pt>
                <c:pt idx="6">
                  <c:v>68.562200000000018</c:v>
                </c:pt>
                <c:pt idx="7">
                  <c:v>65.885400000000004</c:v>
                </c:pt>
                <c:pt idx="8">
                  <c:v>63.629100000000001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0E3-4B0D-A4C2-F014EE14D2B0}"/>
            </c:ext>
          </c:extLst>
        </c:ser>
        <c:ser>
          <c:idx val="1"/>
          <c:order val="1"/>
          <c:tx>
            <c:strRef>
              <c:f>Total_Rndwd_Productn_REF!$W$135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Total_Rndwd_Productn_REF!$X$133:$AF$133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Total_Rndwd_Productn_REF!$X$135:$AF$135</c:f>
              <c:numCache>
                <c:formatCode>#,##0_);\(#,##0\)</c:formatCode>
                <c:ptCount val="9"/>
                <c:pt idx="0">
                  <c:v>80.652999999999977</c:v>
                </c:pt>
                <c:pt idx="1">
                  <c:v>80.938700000000026</c:v>
                </c:pt>
                <c:pt idx="2">
                  <c:v>81.108900000000006</c:v>
                </c:pt>
                <c:pt idx="3">
                  <c:v>79.374499999999983</c:v>
                </c:pt>
                <c:pt idx="4">
                  <c:v>76.539699999999996</c:v>
                </c:pt>
                <c:pt idx="5">
                  <c:v>74.3476</c:v>
                </c:pt>
                <c:pt idx="6">
                  <c:v>70.979699999999994</c:v>
                </c:pt>
                <c:pt idx="7">
                  <c:v>67.992399999999989</c:v>
                </c:pt>
                <c:pt idx="8">
                  <c:v>65.634399999999999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0E3-4B0D-A4C2-F014EE14D2B0}"/>
            </c:ext>
          </c:extLst>
        </c:ser>
        <c:ser>
          <c:idx val="2"/>
          <c:order val="2"/>
          <c:tx>
            <c:strRef>
              <c:f>Total_Rndwd_Productn_REF!$W$136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Total_Rndwd_Productn_REF!$X$133:$AF$133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Total_Rndwd_Productn_REF!$X$136:$AF$136</c:f>
              <c:numCache>
                <c:formatCode>#,##0_);\(#,##0\)</c:formatCode>
                <c:ptCount val="9"/>
                <c:pt idx="0">
                  <c:v>80.652999999999977</c:v>
                </c:pt>
                <c:pt idx="1">
                  <c:v>74.059500000000014</c:v>
                </c:pt>
                <c:pt idx="2">
                  <c:v>67.618099999999998</c:v>
                </c:pt>
                <c:pt idx="3">
                  <c:v>64.171499999999995</c:v>
                </c:pt>
                <c:pt idx="4">
                  <c:v>60.969699999999989</c:v>
                </c:pt>
                <c:pt idx="5">
                  <c:v>58.373400000000004</c:v>
                </c:pt>
                <c:pt idx="6">
                  <c:v>55.726899999999993</c:v>
                </c:pt>
                <c:pt idx="7">
                  <c:v>53.345699999999987</c:v>
                </c:pt>
                <c:pt idx="8">
                  <c:v>51.385700000000007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0E3-4B0D-A4C2-F014EE14D2B0}"/>
            </c:ext>
          </c:extLst>
        </c:ser>
        <c:ser>
          <c:idx val="3"/>
          <c:order val="3"/>
          <c:tx>
            <c:strRef>
              <c:f>Total_Rndwd_Productn_REF!$W$137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Total_Rndwd_Productn_REF!$X$133:$AF$133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Total_Rndwd_Productn_REF!$X$137:$AF$137</c:f>
              <c:numCache>
                <c:formatCode>#,##0_);\(#,##0\)</c:formatCode>
                <c:ptCount val="9"/>
                <c:pt idx="0">
                  <c:v>80.652999999999977</c:v>
                </c:pt>
                <c:pt idx="1">
                  <c:v>80.47890000000001</c:v>
                </c:pt>
                <c:pt idx="2">
                  <c:v>80.386100000000027</c:v>
                </c:pt>
                <c:pt idx="3">
                  <c:v>78.487200000000001</c:v>
                </c:pt>
                <c:pt idx="4">
                  <c:v>75.532900000000012</c:v>
                </c:pt>
                <c:pt idx="5">
                  <c:v>73.66</c:v>
                </c:pt>
                <c:pt idx="6">
                  <c:v>70.298199999999994</c:v>
                </c:pt>
                <c:pt idx="7">
                  <c:v>67.471699999999998</c:v>
                </c:pt>
                <c:pt idx="8">
                  <c:v>65.142099999999985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0E3-4B0D-A4C2-F014EE14D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Total_Rndwd_Productn_REF!$W$138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Total_Rndwd_Productn_REF!$X$133:$AF$133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Total_Rndwd_Productn_REF!$X$138:$AF$138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D0E3-4B0D-A4C2-F014EE14D2B0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Total_Rndwd_Productn_REF!$W$139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Total_Rndwd_Productn_REF!$X$133:$AF$133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Total_Rndwd_Productn_REF!$X$139:$AF$139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0E3-4B0D-A4C2-F014EE14D2B0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Total_Rndwd_Productn_REF!$W$140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Total_Rndwd_Productn_REF!$X$133:$AF$133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Total_Rndwd_Productn_REF!$X$140:$AF$140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0E3-4B0D-A4C2-F014EE14D2B0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 </a:t>
            </a:r>
            <a:r>
              <a:rPr lang="en-US"/>
              <a:t>Production - Europe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Total_Rndwd_Productn_REF!$W$142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Total_Rndwd_Productn_REF!$X$141:$AF$141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Total_Rndwd_Productn_REF!$X$142:$AF$142</c:f>
              <c:numCache>
                <c:formatCode>#,##0_);\(#,##0\)</c:formatCode>
                <c:ptCount val="9"/>
                <c:pt idx="0">
                  <c:v>807.38610000000017</c:v>
                </c:pt>
                <c:pt idx="1">
                  <c:v>827.3114999999998</c:v>
                </c:pt>
                <c:pt idx="2">
                  <c:v>845.2639999999999</c:v>
                </c:pt>
                <c:pt idx="3">
                  <c:v>853.73880000000008</c:v>
                </c:pt>
                <c:pt idx="4">
                  <c:v>862.68130000000019</c:v>
                </c:pt>
                <c:pt idx="5">
                  <c:v>877.31370000000015</c:v>
                </c:pt>
                <c:pt idx="6">
                  <c:v>884.14480000000003</c:v>
                </c:pt>
                <c:pt idx="7">
                  <c:v>891.39760000000012</c:v>
                </c:pt>
                <c:pt idx="8">
                  <c:v>899.12540000000024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6EB-4B4D-B578-372A23A12A17}"/>
            </c:ext>
          </c:extLst>
        </c:ser>
        <c:ser>
          <c:idx val="1"/>
          <c:order val="1"/>
          <c:tx>
            <c:strRef>
              <c:f>Total_Rndwd_Productn_REF!$W$143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Total_Rndwd_Productn_REF!$X$141:$AF$141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Total_Rndwd_Productn_REF!$X$143:$AF$143</c:f>
              <c:numCache>
                <c:formatCode>#,##0_);\(#,##0\)</c:formatCode>
                <c:ptCount val="9"/>
                <c:pt idx="0">
                  <c:v>807.38610000000017</c:v>
                </c:pt>
                <c:pt idx="1">
                  <c:v>823.54690000000005</c:v>
                </c:pt>
                <c:pt idx="2">
                  <c:v>838.36580000000026</c:v>
                </c:pt>
                <c:pt idx="3">
                  <c:v>849.81299999999976</c:v>
                </c:pt>
                <c:pt idx="4">
                  <c:v>858.56190000000004</c:v>
                </c:pt>
                <c:pt idx="5">
                  <c:v>865.45680000000004</c:v>
                </c:pt>
                <c:pt idx="6">
                  <c:v>871.52930000000003</c:v>
                </c:pt>
                <c:pt idx="7">
                  <c:v>878.8302000000001</c:v>
                </c:pt>
                <c:pt idx="8">
                  <c:v>886.35829999999999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6EB-4B4D-B578-372A23A12A17}"/>
            </c:ext>
          </c:extLst>
        </c:ser>
        <c:ser>
          <c:idx val="2"/>
          <c:order val="2"/>
          <c:tx>
            <c:strRef>
              <c:f>Total_Rndwd_Productn_REF!$W$144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Total_Rndwd_Productn_REF!$X$141:$AF$141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Total_Rndwd_Productn_REF!$X$144:$AF$144</c:f>
              <c:numCache>
                <c:formatCode>#,##0_);\(#,##0\)</c:formatCode>
                <c:ptCount val="9"/>
                <c:pt idx="0">
                  <c:v>807.38610000000017</c:v>
                </c:pt>
                <c:pt idx="1">
                  <c:v>836.90170000000001</c:v>
                </c:pt>
                <c:pt idx="2">
                  <c:v>865.23189999999988</c:v>
                </c:pt>
                <c:pt idx="3">
                  <c:v>874.52039999999988</c:v>
                </c:pt>
                <c:pt idx="4">
                  <c:v>889.63689999999997</c:v>
                </c:pt>
                <c:pt idx="5">
                  <c:v>900.36229999999989</c:v>
                </c:pt>
                <c:pt idx="6">
                  <c:v>901.94470000000013</c:v>
                </c:pt>
                <c:pt idx="7">
                  <c:v>911.02930000000015</c:v>
                </c:pt>
                <c:pt idx="8">
                  <c:v>921.20829999999989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6EB-4B4D-B578-372A23A12A17}"/>
            </c:ext>
          </c:extLst>
        </c:ser>
        <c:ser>
          <c:idx val="3"/>
          <c:order val="3"/>
          <c:tx>
            <c:strRef>
              <c:f>Total_Rndwd_Productn_REF!$W$145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Total_Rndwd_Productn_REF!$X$141:$AF$141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Total_Rndwd_Productn_REF!$X$145:$AF$145</c:f>
              <c:numCache>
                <c:formatCode>#,##0_);\(#,##0\)</c:formatCode>
                <c:ptCount val="9"/>
                <c:pt idx="0">
                  <c:v>807.38610000000017</c:v>
                </c:pt>
                <c:pt idx="1">
                  <c:v>831.00360000000001</c:v>
                </c:pt>
                <c:pt idx="2">
                  <c:v>854.69680000000005</c:v>
                </c:pt>
                <c:pt idx="3">
                  <c:v>863.72269999999969</c:v>
                </c:pt>
                <c:pt idx="4">
                  <c:v>875.15899999999988</c:v>
                </c:pt>
                <c:pt idx="5">
                  <c:v>884.90810000000022</c:v>
                </c:pt>
                <c:pt idx="6">
                  <c:v>892.54899999999986</c:v>
                </c:pt>
                <c:pt idx="7">
                  <c:v>900.19130000000018</c:v>
                </c:pt>
                <c:pt idx="8">
                  <c:v>908.05970000000013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6EB-4B4D-B578-372A23A12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Total_Rndwd_Productn_REF!$W$146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Total_Rndwd_Productn_REF!$X$141:$AF$141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Total_Rndwd_Productn_REF!$X$146:$AF$146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06EB-4B4D-B578-372A23A12A17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Total_Rndwd_Productn_REF!$W$147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Total_Rndwd_Productn_REF!$X$141:$AF$141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Total_Rndwd_Productn_REF!$X$147:$AF$147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6EB-4B4D-B578-372A23A12A17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Total_Rndwd_Productn_REF!$W$148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Total_Rndwd_Productn_REF!$X$141:$AF$141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Total_Rndwd_Productn_REF!$X$148:$AF$148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6EB-4B4D-B578-372A23A12A17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</a:t>
            </a:r>
            <a:r>
              <a:rPr lang="en-US"/>
              <a:t> Production - World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Total_Rndwd_Productn_REF!$W$150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Total_Rndwd_Productn_REF!$X$149:$AF$149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Total_Rndwd_Productn_REF!$X$150:$AF$150</c:f>
              <c:numCache>
                <c:formatCode>#,##0_);\(#,##0\)</c:formatCode>
                <c:ptCount val="9"/>
                <c:pt idx="0">
                  <c:v>4028.7446999999997</c:v>
                </c:pt>
                <c:pt idx="1">
                  <c:v>4157.5368999999992</c:v>
                </c:pt>
                <c:pt idx="2">
                  <c:v>4315.0384000000004</c:v>
                </c:pt>
                <c:pt idx="3">
                  <c:v>4374.3687</c:v>
                </c:pt>
                <c:pt idx="4">
                  <c:v>4443.4494999999997</c:v>
                </c:pt>
                <c:pt idx="5">
                  <c:v>4516.4453000000003</c:v>
                </c:pt>
                <c:pt idx="6">
                  <c:v>4537.9467000000004</c:v>
                </c:pt>
                <c:pt idx="7">
                  <c:v>4553.6543000000011</c:v>
                </c:pt>
                <c:pt idx="8">
                  <c:v>4542.9714000000004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4F3-4B22-8E63-0107D263420F}"/>
            </c:ext>
          </c:extLst>
        </c:ser>
        <c:ser>
          <c:idx val="1"/>
          <c:order val="1"/>
          <c:tx>
            <c:strRef>
              <c:f>Total_Rndwd_Productn_REF!$W$151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Total_Rndwd_Productn_REF!$X$149:$AF$149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Total_Rndwd_Productn_REF!$X$151:$AF$151</c:f>
              <c:numCache>
                <c:formatCode>#,##0_);\(#,##0\)</c:formatCode>
                <c:ptCount val="9"/>
                <c:pt idx="0">
                  <c:v>4028.7446999999997</c:v>
                </c:pt>
                <c:pt idx="1">
                  <c:v>4138.2763999999997</c:v>
                </c:pt>
                <c:pt idx="2">
                  <c:v>4275.9136000000008</c:v>
                </c:pt>
                <c:pt idx="3">
                  <c:v>4330.8317999999999</c:v>
                </c:pt>
                <c:pt idx="4">
                  <c:v>4389.2181</c:v>
                </c:pt>
                <c:pt idx="5">
                  <c:v>4452.4157999999998</c:v>
                </c:pt>
                <c:pt idx="6">
                  <c:v>4471.7646999999988</c:v>
                </c:pt>
                <c:pt idx="7">
                  <c:v>4482.7099000000007</c:v>
                </c:pt>
                <c:pt idx="8">
                  <c:v>4465.2817999999997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4F3-4B22-8E63-0107D263420F}"/>
            </c:ext>
          </c:extLst>
        </c:ser>
        <c:ser>
          <c:idx val="2"/>
          <c:order val="2"/>
          <c:tx>
            <c:strRef>
              <c:f>Total_Rndwd_Productn_REF!$W$152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Total_Rndwd_Productn_REF!$X$149:$AF$149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Total_Rndwd_Productn_REF!$X$152:$AF$152</c:f>
              <c:numCache>
                <c:formatCode>#,##0_);\(#,##0\)</c:formatCode>
                <c:ptCount val="9"/>
                <c:pt idx="0">
                  <c:v>4028.7446999999997</c:v>
                </c:pt>
                <c:pt idx="1">
                  <c:v>4129.1273000000001</c:v>
                </c:pt>
                <c:pt idx="2">
                  <c:v>4250.4941999999992</c:v>
                </c:pt>
                <c:pt idx="3">
                  <c:v>4301.1227999999992</c:v>
                </c:pt>
                <c:pt idx="4">
                  <c:v>4355.0121000000008</c:v>
                </c:pt>
                <c:pt idx="5">
                  <c:v>4407.2521999999999</c:v>
                </c:pt>
                <c:pt idx="6">
                  <c:v>4415.0232999999998</c:v>
                </c:pt>
                <c:pt idx="7">
                  <c:v>4406.621000000001</c:v>
                </c:pt>
                <c:pt idx="8">
                  <c:v>4423.8527999999997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4F3-4B22-8E63-0107D263420F}"/>
            </c:ext>
          </c:extLst>
        </c:ser>
        <c:ser>
          <c:idx val="3"/>
          <c:order val="3"/>
          <c:tx>
            <c:strRef>
              <c:f>Total_Rndwd_Productn_REF!$W$153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Total_Rndwd_Productn_REF!$X$149:$AF$149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Total_Rndwd_Productn_REF!$X$153:$AF$153</c:f>
              <c:numCache>
                <c:formatCode>#,##0_);\(#,##0\)</c:formatCode>
                <c:ptCount val="9"/>
                <c:pt idx="0">
                  <c:v>4028.7446999999997</c:v>
                </c:pt>
                <c:pt idx="1">
                  <c:v>4146.4714000000004</c:v>
                </c:pt>
                <c:pt idx="2">
                  <c:v>4293.9650000000001</c:v>
                </c:pt>
                <c:pt idx="3">
                  <c:v>4346.6670999999997</c:v>
                </c:pt>
                <c:pt idx="4">
                  <c:v>4404.0142000000005</c:v>
                </c:pt>
                <c:pt idx="5">
                  <c:v>4470.6572999999999</c:v>
                </c:pt>
                <c:pt idx="6">
                  <c:v>4492.1406000000006</c:v>
                </c:pt>
                <c:pt idx="7">
                  <c:v>4506.2974000000004</c:v>
                </c:pt>
                <c:pt idx="8">
                  <c:v>4490.1405999999997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4F3-4B22-8E63-0107D2634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Total_Rndwd_Productn_REF!$W$154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Total_Rndwd_Productn_REF!$X$149:$AF$149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Total_Rndwd_Productn_REF!$X$154:$AF$154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64F3-4B22-8E63-0107D263420F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Total_Rndwd_Productn_REF!$W$155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Total_Rndwd_Productn_REF!$X$149:$AF$149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Total_Rndwd_Productn_REF!$X$155:$AF$155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4F3-4B22-8E63-0107D263420F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Total_Rndwd_Productn_REF!$W$156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Total_Rndwd_Productn_REF!$X$149:$AF$149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Total_Rndwd_Productn_REF!$X$156:$AF$156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4F3-4B22-8E63-0107D263420F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 </a:t>
            </a:r>
            <a:r>
              <a:rPr lang="en-US"/>
              <a:t>Cons - Africa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Total_Rndwd_Cons_REF!$W$102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Total_Rndwd_Cons_REF!$X$101:$AF$101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Total_Rndwd_Cons_REF!$X$102:$AF$102</c:f>
              <c:numCache>
                <c:formatCode>#,##0_);\(#,##0\)</c:formatCode>
                <c:ptCount val="9"/>
                <c:pt idx="0">
                  <c:v>749.88930000000016</c:v>
                </c:pt>
                <c:pt idx="1">
                  <c:v>750.21309999999994</c:v>
                </c:pt>
                <c:pt idx="2">
                  <c:v>762.16890000000001</c:v>
                </c:pt>
                <c:pt idx="3">
                  <c:v>774.19250000000011</c:v>
                </c:pt>
                <c:pt idx="4">
                  <c:v>786.17810000000009</c:v>
                </c:pt>
                <c:pt idx="5">
                  <c:v>798.15089999999987</c:v>
                </c:pt>
                <c:pt idx="6">
                  <c:v>808.46079999999995</c:v>
                </c:pt>
                <c:pt idx="7">
                  <c:v>816.51149999999984</c:v>
                </c:pt>
                <c:pt idx="8">
                  <c:v>797.14270000000022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376-4F9C-AA9F-2B839C88626B}"/>
            </c:ext>
          </c:extLst>
        </c:ser>
        <c:ser>
          <c:idx val="1"/>
          <c:order val="1"/>
          <c:tx>
            <c:strRef>
              <c:f>Total_Rndwd_Cons_REF!$W$103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Total_Rndwd_Cons_REF!$X$101:$AF$101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Total_Rndwd_Cons_REF!$X$103:$AF$103</c:f>
              <c:numCache>
                <c:formatCode>#,##0_);\(#,##0\)</c:formatCode>
                <c:ptCount val="9"/>
                <c:pt idx="0">
                  <c:v>749.88930000000016</c:v>
                </c:pt>
                <c:pt idx="1">
                  <c:v>748.76020000000005</c:v>
                </c:pt>
                <c:pt idx="2">
                  <c:v>759.03780000000029</c:v>
                </c:pt>
                <c:pt idx="3">
                  <c:v>770.61310000000014</c:v>
                </c:pt>
                <c:pt idx="4">
                  <c:v>782.29079999999999</c:v>
                </c:pt>
                <c:pt idx="5">
                  <c:v>794.01549999999997</c:v>
                </c:pt>
                <c:pt idx="6">
                  <c:v>803.90650000000016</c:v>
                </c:pt>
                <c:pt idx="7">
                  <c:v>811.46209999999996</c:v>
                </c:pt>
                <c:pt idx="8">
                  <c:v>787.62090000000023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376-4F9C-AA9F-2B839C88626B}"/>
            </c:ext>
          </c:extLst>
        </c:ser>
        <c:ser>
          <c:idx val="2"/>
          <c:order val="2"/>
          <c:tx>
            <c:strRef>
              <c:f>Total_Rndwd_Cons_REF!$W$104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Total_Rndwd_Cons_REF!$X$101:$AF$101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Total_Rndwd_Cons_REF!$X$104:$AF$104</c:f>
              <c:numCache>
                <c:formatCode>#,##0_);\(#,##0\)</c:formatCode>
                <c:ptCount val="9"/>
                <c:pt idx="0">
                  <c:v>749.88930000000016</c:v>
                </c:pt>
                <c:pt idx="1">
                  <c:v>745.96199999999988</c:v>
                </c:pt>
                <c:pt idx="2">
                  <c:v>750.05760000000032</c:v>
                </c:pt>
                <c:pt idx="3">
                  <c:v>760.84140000000014</c:v>
                </c:pt>
                <c:pt idx="4">
                  <c:v>771.67060000000015</c:v>
                </c:pt>
                <c:pt idx="5">
                  <c:v>777.03909999999996</c:v>
                </c:pt>
                <c:pt idx="6">
                  <c:v>777.30399999999997</c:v>
                </c:pt>
                <c:pt idx="7">
                  <c:v>762.18439999999975</c:v>
                </c:pt>
                <c:pt idx="8">
                  <c:v>773.26289999999995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376-4F9C-AA9F-2B839C88626B}"/>
            </c:ext>
          </c:extLst>
        </c:ser>
        <c:ser>
          <c:idx val="3"/>
          <c:order val="3"/>
          <c:tx>
            <c:strRef>
              <c:f>Total_Rndwd_Cons_REF!$W$105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Total_Rndwd_Cons_REF!$X$101:$AF$101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Total_Rndwd_Cons_REF!$X$105:$AF$105</c:f>
              <c:numCache>
                <c:formatCode>#,##0_);\(#,##0\)</c:formatCode>
                <c:ptCount val="9"/>
                <c:pt idx="0">
                  <c:v>749.88930000000016</c:v>
                </c:pt>
                <c:pt idx="1">
                  <c:v>749.14250000000004</c:v>
                </c:pt>
                <c:pt idx="2">
                  <c:v>759.93320000000006</c:v>
                </c:pt>
                <c:pt idx="3">
                  <c:v>771.4944999999999</c:v>
                </c:pt>
                <c:pt idx="4">
                  <c:v>783.33879999999988</c:v>
                </c:pt>
                <c:pt idx="5">
                  <c:v>795.06329999999969</c:v>
                </c:pt>
                <c:pt idx="6">
                  <c:v>804.89369999999997</c:v>
                </c:pt>
                <c:pt idx="7">
                  <c:v>812.34480000000019</c:v>
                </c:pt>
                <c:pt idx="8">
                  <c:v>788.47540000000004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376-4F9C-AA9F-2B839C886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Total_Rndwd_Cons_REF!$W$106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Total_Rndwd_Cons_REF!$X$101:$AF$101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Total_Rndwd_Cons_REF!$X$106:$AF$106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6376-4F9C-AA9F-2B839C88626B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Total_Rndwd_Cons_REF!$W$107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Total_Rndwd_Cons_REF!$X$101:$AF$101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Total_Rndwd_Cons_REF!$X$107:$AF$107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376-4F9C-AA9F-2B839C88626B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Total_Rndwd_Cons_REF!$W$108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Total_Rndwd_Cons_REF!$X$101:$AF$101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Total_Rndwd_Cons_REF!$X$108:$AF$108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376-4F9C-AA9F-2B839C88626B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Total Rndwd Cons</a:t>
            </a:r>
            <a:r>
              <a:rPr lang="en-US"/>
              <a:t> - N/C America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Total_Rndwd_Cons_REF!$W$110</c:f>
              <c:strCache>
                <c:ptCount val="1"/>
                <c:pt idx="0">
                  <c:v>REF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Total_Rndwd_Cons_REF!$X$109:$AF$109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Total_Rndwd_Cons_REF!$X$110:$AF$110</c:f>
              <c:numCache>
                <c:formatCode>#,##0_);\(#,##0\)</c:formatCode>
                <c:ptCount val="9"/>
                <c:pt idx="0">
                  <c:v>672.82179999999994</c:v>
                </c:pt>
                <c:pt idx="1">
                  <c:v>702.88069999999993</c:v>
                </c:pt>
                <c:pt idx="2">
                  <c:v>734.30240000000003</c:v>
                </c:pt>
                <c:pt idx="3">
                  <c:v>729.4366</c:v>
                </c:pt>
                <c:pt idx="4">
                  <c:v>720.39670000000001</c:v>
                </c:pt>
                <c:pt idx="5">
                  <c:v>712.71680000000003</c:v>
                </c:pt>
                <c:pt idx="6">
                  <c:v>687.80619999999999</c:v>
                </c:pt>
                <c:pt idx="7">
                  <c:v>663.63590000000011</c:v>
                </c:pt>
                <c:pt idx="8">
                  <c:v>634.67999999999995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3C-4A75-91AA-7A23A15A5BA9}"/>
            </c:ext>
          </c:extLst>
        </c:ser>
        <c:ser>
          <c:idx val="1"/>
          <c:order val="1"/>
          <c:tx>
            <c:strRef>
              <c:f>Total_Rndwd_Cons_REF!$W$111</c:f>
              <c:strCache>
                <c:ptCount val="1"/>
                <c:pt idx="0">
                  <c:v>AF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Total_Rndwd_Cons_REF!$X$109:$AF$109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Total_Rndwd_Cons_REF!$X$111:$AF$111</c:f>
              <c:numCache>
                <c:formatCode>#,##0_);\(#,##0\)</c:formatCode>
                <c:ptCount val="9"/>
                <c:pt idx="0">
                  <c:v>672.82179999999994</c:v>
                </c:pt>
                <c:pt idx="1">
                  <c:v>703.22230000000002</c:v>
                </c:pt>
                <c:pt idx="2">
                  <c:v>733.77980000000002</c:v>
                </c:pt>
                <c:pt idx="3">
                  <c:v>735.18230000000005</c:v>
                </c:pt>
                <c:pt idx="4">
                  <c:v>729.17049999999995</c:v>
                </c:pt>
                <c:pt idx="5">
                  <c:v>721.28189999999995</c:v>
                </c:pt>
                <c:pt idx="6">
                  <c:v>703.06869999999992</c:v>
                </c:pt>
                <c:pt idx="7">
                  <c:v>677.48220000000003</c:v>
                </c:pt>
                <c:pt idx="8">
                  <c:v>650.30330000000004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3C-4A75-91AA-7A23A15A5BA9}"/>
            </c:ext>
          </c:extLst>
        </c:ser>
        <c:ser>
          <c:idx val="2"/>
          <c:order val="2"/>
          <c:tx>
            <c:strRef>
              <c:f>Total_Rndwd_Cons_REF!$W$112</c:f>
              <c:strCache>
                <c:ptCount val="1"/>
                <c:pt idx="0">
                  <c:v>BF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Total_Rndwd_Cons_REF!$X$109:$AF$109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Total_Rndwd_Cons_REF!$X$112:$AF$112</c:f>
              <c:numCache>
                <c:formatCode>#,##0_);\(#,##0\)</c:formatCode>
                <c:ptCount val="9"/>
                <c:pt idx="0">
                  <c:v>672.82179999999994</c:v>
                </c:pt>
                <c:pt idx="1">
                  <c:v>709.33050000000003</c:v>
                </c:pt>
                <c:pt idx="2">
                  <c:v>746.91150000000016</c:v>
                </c:pt>
                <c:pt idx="3">
                  <c:v>750.63300000000004</c:v>
                </c:pt>
                <c:pt idx="4">
                  <c:v>746.11360000000002</c:v>
                </c:pt>
                <c:pt idx="5">
                  <c:v>741.1875</c:v>
                </c:pt>
                <c:pt idx="6">
                  <c:v>724.28869999999995</c:v>
                </c:pt>
                <c:pt idx="7">
                  <c:v>697.2577</c:v>
                </c:pt>
                <c:pt idx="8">
                  <c:v>669.80870000000004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73C-4A75-91AA-7A23A15A5BA9}"/>
            </c:ext>
          </c:extLst>
        </c:ser>
        <c:ser>
          <c:idx val="3"/>
          <c:order val="3"/>
          <c:tx>
            <c:strRef>
              <c:f>Total_Rndwd_Cons_REF!$W$113</c:f>
              <c:strCache>
                <c:ptCount val="1"/>
                <c:pt idx="0">
                  <c:v>BAC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Total_Rndwd_Cons_REF!$X$109:$AF$109</c:f>
              <c:numCache>
                <c:formatCode>General</c:formatCode>
                <c:ptCount val="9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  <c:pt idx="7">
                  <c:v>2055</c:v>
                </c:pt>
                <c:pt idx="8">
                  <c:v>2060</c:v>
                </c:pt>
              </c:numCache>
            </c:numRef>
          </c:xVal>
          <c:yVal>
            <c:numRef>
              <c:f>Total_Rndwd_Cons_REF!$X$113:$AF$113</c:f>
              <c:numCache>
                <c:formatCode>#,##0_);\(#,##0\)</c:formatCode>
                <c:ptCount val="9"/>
                <c:pt idx="0">
                  <c:v>672.82179999999994</c:v>
                </c:pt>
                <c:pt idx="1">
                  <c:v>707.54049999999995</c:v>
                </c:pt>
                <c:pt idx="2">
                  <c:v>743.15980000000002</c:v>
                </c:pt>
                <c:pt idx="3">
                  <c:v>741.60649999999998</c:v>
                </c:pt>
                <c:pt idx="4">
                  <c:v>733.88059999999996</c:v>
                </c:pt>
                <c:pt idx="5">
                  <c:v>725.7989</c:v>
                </c:pt>
                <c:pt idx="6">
                  <c:v>705.72569999999996</c:v>
                </c:pt>
                <c:pt idx="7">
                  <c:v>681.3048</c:v>
                </c:pt>
                <c:pt idx="8">
                  <c:v>654.70050000000003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73C-4A75-91AA-7A23A15A5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84671"/>
        <c:axId val="554098399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Total_Rndwd_Cons_REF!$W$114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Total_Rndwd_Cons_REF!$X$109:$AF$109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Total_Rndwd_Cons_REF!$X$114:$AF$114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C73C-4A75-91AA-7A23A15A5BA9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Total_Rndwd_Cons_REF!$W$115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Total_Rndwd_Cons_REF!$X$109:$AF$109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Total_Rndwd_Cons_REF!$X$115:$AF$115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73C-4A75-91AA-7A23A15A5BA9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Total_Rndwd_Cons_REF!$W$116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Total_Rndwd_Cons_REF!$X$109:$AF$109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2020</c:v>
                      </c:pt>
                      <c:pt idx="1">
                        <c:v>2025</c:v>
                      </c:pt>
                      <c:pt idx="2">
                        <c:v>2030</c:v>
                      </c:pt>
                      <c:pt idx="3">
                        <c:v>2035</c:v>
                      </c:pt>
                      <c:pt idx="4">
                        <c:v>2040</c:v>
                      </c:pt>
                      <c:pt idx="5">
                        <c:v>2045</c:v>
                      </c:pt>
                      <c:pt idx="6">
                        <c:v>2050</c:v>
                      </c:pt>
                      <c:pt idx="7">
                        <c:v>2055</c:v>
                      </c:pt>
                      <c:pt idx="8">
                        <c:v>2060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Total_Rndwd_Cons_REF!$X$116:$AF$116</c15:sqref>
                        </c15:formulaRef>
                      </c:ext>
                    </c:extLst>
                    <c:numCache>
                      <c:formatCode>#,##0_);\(#,##0\)</c:formatCode>
                      <c:ptCount val="9"/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73C-4A75-91AA-7A23A15A5BA9}"/>
                  </c:ext>
                </c:extLst>
              </c15:ser>
            </c15:filteredScatterSeries>
          </c:ext>
        </c:extLst>
      </c:scatterChart>
      <c:valAx>
        <c:axId val="554084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98399"/>
        <c:crosses val="autoZero"/>
        <c:crossBetween val="midCat"/>
      </c:valAx>
      <c:valAx>
        <c:axId val="55409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84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7" Type="http://schemas.openxmlformats.org/officeDocument/2006/relationships/chart" Target="../charts/chart29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5" Type="http://schemas.openxmlformats.org/officeDocument/2006/relationships/chart" Target="../charts/chart27.xml"/><Relationship Id="rId4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99</xdr:row>
      <xdr:rowOff>176212</xdr:rowOff>
    </xdr:from>
    <xdr:to>
      <xdr:col>40</xdr:col>
      <xdr:colOff>0</xdr:colOff>
      <xdr:row>114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1D03C2-26F8-4207-BE6E-676B82859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41</xdr:col>
      <xdr:colOff>0</xdr:colOff>
      <xdr:row>100</xdr:row>
      <xdr:rowOff>0</xdr:rowOff>
    </xdr:from>
    <xdr:to>
      <xdr:col>49</xdr:col>
      <xdr:colOff>285750</xdr:colOff>
      <xdr:row>114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272949D-823B-4784-8EB2-1E7318184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0</xdr:colOff>
      <xdr:row>115</xdr:row>
      <xdr:rowOff>0</xdr:rowOff>
    </xdr:from>
    <xdr:to>
      <xdr:col>40</xdr:col>
      <xdr:colOff>0</xdr:colOff>
      <xdr:row>129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A4268CE-4CA9-4A9E-AF68-47167B055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41</xdr:col>
      <xdr:colOff>0</xdr:colOff>
      <xdr:row>115</xdr:row>
      <xdr:rowOff>0</xdr:rowOff>
    </xdr:from>
    <xdr:to>
      <xdr:col>49</xdr:col>
      <xdr:colOff>285750</xdr:colOff>
      <xdr:row>129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F12ACE0-5774-47C2-AAC2-3A3E64272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0</xdr:colOff>
      <xdr:row>131</xdr:row>
      <xdr:rowOff>0</xdr:rowOff>
    </xdr:from>
    <xdr:to>
      <xdr:col>40</xdr:col>
      <xdr:colOff>0</xdr:colOff>
      <xdr:row>145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30F5B46-2BF2-4CEA-B3C8-60FA1C592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41</xdr:col>
      <xdr:colOff>0</xdr:colOff>
      <xdr:row>131</xdr:row>
      <xdr:rowOff>0</xdr:rowOff>
    </xdr:from>
    <xdr:to>
      <xdr:col>49</xdr:col>
      <xdr:colOff>285750</xdr:colOff>
      <xdr:row>145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8546242-98DE-4570-A6B2-F2FB5696F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33</xdr:col>
      <xdr:colOff>161925</xdr:colOff>
      <xdr:row>146</xdr:row>
      <xdr:rowOff>47625</xdr:rowOff>
    </xdr:from>
    <xdr:to>
      <xdr:col>40</xdr:col>
      <xdr:colOff>161925</xdr:colOff>
      <xdr:row>160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5B9BA69-D185-4826-9087-DF5FCFDD0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99</xdr:row>
      <xdr:rowOff>176212</xdr:rowOff>
    </xdr:from>
    <xdr:to>
      <xdr:col>40</xdr:col>
      <xdr:colOff>0</xdr:colOff>
      <xdr:row>114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F80AE3-670F-49C3-ABC2-FA1EAF520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41</xdr:col>
      <xdr:colOff>0</xdr:colOff>
      <xdr:row>100</xdr:row>
      <xdr:rowOff>0</xdr:rowOff>
    </xdr:from>
    <xdr:to>
      <xdr:col>49</xdr:col>
      <xdr:colOff>285750</xdr:colOff>
      <xdr:row>114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BF2476-486E-4FEA-BAFC-54C7830E5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0</xdr:colOff>
      <xdr:row>115</xdr:row>
      <xdr:rowOff>0</xdr:rowOff>
    </xdr:from>
    <xdr:to>
      <xdr:col>40</xdr:col>
      <xdr:colOff>0</xdr:colOff>
      <xdr:row>129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C2F174E-9FEA-4244-A658-13425C341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41</xdr:col>
      <xdr:colOff>0</xdr:colOff>
      <xdr:row>115</xdr:row>
      <xdr:rowOff>0</xdr:rowOff>
    </xdr:from>
    <xdr:to>
      <xdr:col>49</xdr:col>
      <xdr:colOff>285750</xdr:colOff>
      <xdr:row>129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857E598-4ACB-45B9-B693-906E2E18A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0</xdr:colOff>
      <xdr:row>131</xdr:row>
      <xdr:rowOff>0</xdr:rowOff>
    </xdr:from>
    <xdr:to>
      <xdr:col>40</xdr:col>
      <xdr:colOff>0</xdr:colOff>
      <xdr:row>145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D715012-BC44-468A-B1B7-73D545B9A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41</xdr:col>
      <xdr:colOff>0</xdr:colOff>
      <xdr:row>131</xdr:row>
      <xdr:rowOff>0</xdr:rowOff>
    </xdr:from>
    <xdr:to>
      <xdr:col>49</xdr:col>
      <xdr:colOff>285750</xdr:colOff>
      <xdr:row>145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2F72651-21D3-4384-BB1A-C84F0B6C1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33</xdr:col>
      <xdr:colOff>381000</xdr:colOff>
      <xdr:row>146</xdr:row>
      <xdr:rowOff>19050</xdr:rowOff>
    </xdr:from>
    <xdr:to>
      <xdr:col>40</xdr:col>
      <xdr:colOff>381000</xdr:colOff>
      <xdr:row>160</xdr:row>
      <xdr:rowOff>95250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F9D85B3-1222-4DCE-BFED-832587A4B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0</xdr:colOff>
      <xdr:row>99</xdr:row>
      <xdr:rowOff>176212</xdr:rowOff>
    </xdr:from>
    <xdr:to>
      <xdr:col>59</xdr:col>
      <xdr:colOff>914400</xdr:colOff>
      <xdr:row>114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17C911-D1CA-4654-ADD3-53EDD85FB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0</xdr:colOff>
      <xdr:row>100</xdr:row>
      <xdr:rowOff>0</xdr:rowOff>
    </xdr:from>
    <xdr:to>
      <xdr:col>69</xdr:col>
      <xdr:colOff>285750</xdr:colOff>
      <xdr:row>114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2213629-978A-4EAE-879F-A8F33901F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53</xdr:col>
      <xdr:colOff>0</xdr:colOff>
      <xdr:row>115</xdr:row>
      <xdr:rowOff>0</xdr:rowOff>
    </xdr:from>
    <xdr:to>
      <xdr:col>60</xdr:col>
      <xdr:colOff>0</xdr:colOff>
      <xdr:row>129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CBF8B3-F46A-44F5-A2E5-6D3A3ECA4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61</xdr:col>
      <xdr:colOff>0</xdr:colOff>
      <xdr:row>115</xdr:row>
      <xdr:rowOff>0</xdr:rowOff>
    </xdr:from>
    <xdr:to>
      <xdr:col>69</xdr:col>
      <xdr:colOff>285750</xdr:colOff>
      <xdr:row>129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47D9634-A4E9-400F-8123-673273A1A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53</xdr:col>
      <xdr:colOff>0</xdr:colOff>
      <xdr:row>130</xdr:row>
      <xdr:rowOff>0</xdr:rowOff>
    </xdr:from>
    <xdr:to>
      <xdr:col>60</xdr:col>
      <xdr:colOff>0</xdr:colOff>
      <xdr:row>144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77682C4-F978-42E2-B1C2-69AD53665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61</xdr:col>
      <xdr:colOff>0</xdr:colOff>
      <xdr:row>130</xdr:row>
      <xdr:rowOff>0</xdr:rowOff>
    </xdr:from>
    <xdr:to>
      <xdr:col>69</xdr:col>
      <xdr:colOff>285750</xdr:colOff>
      <xdr:row>144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CAEF7FC-B415-4902-8852-A5A49A0BB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53</xdr:col>
      <xdr:colOff>0</xdr:colOff>
      <xdr:row>145</xdr:row>
      <xdr:rowOff>0</xdr:rowOff>
    </xdr:from>
    <xdr:to>
      <xdr:col>60</xdr:col>
      <xdr:colOff>0</xdr:colOff>
      <xdr:row>159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F867B8D-BF13-4DCB-8317-9EFB29FED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19050</xdr:colOff>
      <xdr:row>139</xdr:row>
      <xdr:rowOff>0</xdr:rowOff>
    </xdr:from>
    <xdr:to>
      <xdr:col>40</xdr:col>
      <xdr:colOff>238125</xdr:colOff>
      <xdr:row>154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9812EF-7263-4EF1-9137-FC8DA18BA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100</xdr:row>
      <xdr:rowOff>9525</xdr:rowOff>
    </xdr:from>
    <xdr:to>
      <xdr:col>49</xdr:col>
      <xdr:colOff>285750</xdr:colOff>
      <xdr:row>114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96BDE9-CEC4-4D43-A424-48BE4E1D6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41</xdr:col>
      <xdr:colOff>0</xdr:colOff>
      <xdr:row>115</xdr:row>
      <xdr:rowOff>0</xdr:rowOff>
    </xdr:from>
    <xdr:to>
      <xdr:col>49</xdr:col>
      <xdr:colOff>285750</xdr:colOff>
      <xdr:row>129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CAC219F-71DD-4B35-BBB9-87568759A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0</xdr:colOff>
      <xdr:row>130</xdr:row>
      <xdr:rowOff>0</xdr:rowOff>
    </xdr:from>
    <xdr:to>
      <xdr:col>40</xdr:col>
      <xdr:colOff>0</xdr:colOff>
      <xdr:row>144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260FCAF-A33D-4637-8927-27B605397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41</xdr:col>
      <xdr:colOff>9525</xdr:colOff>
      <xdr:row>129</xdr:row>
      <xdr:rowOff>180975</xdr:rowOff>
    </xdr:from>
    <xdr:to>
      <xdr:col>49</xdr:col>
      <xdr:colOff>295275</xdr:colOff>
      <xdr:row>144</xdr:row>
      <xdr:rowOff>66675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E7A91C9-7D78-4871-B7F1-2D726190E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19050</xdr:colOff>
      <xdr:row>145</xdr:row>
      <xdr:rowOff>9525</xdr:rowOff>
    </xdr:from>
    <xdr:to>
      <xdr:col>40</xdr:col>
      <xdr:colOff>19050</xdr:colOff>
      <xdr:row>159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598412F-318D-4008-B83C-3E2DA5FF9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0</xdr:colOff>
      <xdr:row>100</xdr:row>
      <xdr:rowOff>0</xdr:rowOff>
    </xdr:from>
    <xdr:to>
      <xdr:col>40</xdr:col>
      <xdr:colOff>0</xdr:colOff>
      <xdr:row>114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A3BDD53-3BBE-4977-95C9-B7AAAFE5A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33</xdr:col>
      <xdr:colOff>0</xdr:colOff>
      <xdr:row>115</xdr:row>
      <xdr:rowOff>9525</xdr:rowOff>
    </xdr:from>
    <xdr:to>
      <xdr:col>40</xdr:col>
      <xdr:colOff>0</xdr:colOff>
      <xdr:row>129</xdr:row>
      <xdr:rowOff>85725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15CAFEF-F4C7-4BFA-BCF0-9A2242942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D5470-0E5D-46DB-BB45-2C690386AA24}">
  <sheetPr>
    <tabColor theme="8" tint="-0.249977111117893"/>
  </sheetPr>
  <dimension ref="A1:GF355"/>
  <sheetViews>
    <sheetView topLeftCell="AF90" workbookViewId="0">
      <selection activeCell="AH100" sqref="AH100"/>
    </sheetView>
  </sheetViews>
  <sheetFormatPr defaultRowHeight="14.4" x14ac:dyDescent="0.3"/>
  <cols>
    <col min="2" max="4" width="9.21875" style="2" customWidth="1"/>
    <col min="5" max="5" width="9.21875" style="2" bestFit="1" customWidth="1"/>
    <col min="6" max="6" width="10" style="2" bestFit="1" customWidth="1"/>
    <col min="7" max="13" width="9.21875" style="2" bestFit="1" customWidth="1"/>
    <col min="14" max="21" width="0" hidden="1" customWidth="1"/>
    <col min="23" max="23" width="22.77734375" bestFit="1" customWidth="1"/>
    <col min="24" max="27" width="11.5546875" bestFit="1" customWidth="1"/>
    <col min="28" max="29" width="10.77734375" bestFit="1" customWidth="1"/>
    <col min="30" max="32" width="10.77734375" customWidth="1"/>
    <col min="33" max="33" width="14.44140625" customWidth="1"/>
    <col min="34" max="35" width="10.77734375" bestFit="1" customWidth="1"/>
    <col min="40" max="40" width="8.77734375" customWidth="1"/>
    <col min="41" max="41" width="10.44140625" bestFit="1" customWidth="1"/>
    <col min="42" max="46" width="8" bestFit="1" customWidth="1"/>
    <col min="47" max="47" width="6.21875" bestFit="1" customWidth="1"/>
    <col min="48" max="48" width="7.5546875" bestFit="1" customWidth="1"/>
    <col min="54" max="54" width="9.77734375" bestFit="1" customWidth="1"/>
    <col min="94" max="100" width="10.77734375" bestFit="1" customWidth="1"/>
    <col min="102" max="108" width="10.77734375" bestFit="1" customWidth="1"/>
    <col min="110" max="116" width="10.77734375" bestFit="1" customWidth="1"/>
    <col min="118" max="124" width="10.77734375" bestFit="1" customWidth="1"/>
  </cols>
  <sheetData>
    <row r="1" spans="1:106" x14ac:dyDescent="0.3">
      <c r="A1" s="1" t="s">
        <v>0</v>
      </c>
      <c r="X1">
        <v>5</v>
      </c>
      <c r="Y1">
        <v>6</v>
      </c>
      <c r="Z1">
        <v>7</v>
      </c>
      <c r="AA1">
        <v>8</v>
      </c>
      <c r="AB1">
        <v>9</v>
      </c>
      <c r="AC1">
        <v>10</v>
      </c>
      <c r="AD1">
        <v>11</v>
      </c>
      <c r="AE1">
        <v>12</v>
      </c>
      <c r="AF1">
        <v>13</v>
      </c>
      <c r="AH1">
        <v>5</v>
      </c>
      <c r="AI1">
        <v>6</v>
      </c>
      <c r="AJ1">
        <v>7</v>
      </c>
      <c r="AK1">
        <v>8</v>
      </c>
      <c r="AL1">
        <v>9</v>
      </c>
      <c r="AM1">
        <v>10</v>
      </c>
      <c r="AN1">
        <v>11</v>
      </c>
      <c r="AO1">
        <v>12</v>
      </c>
      <c r="AP1">
        <v>13</v>
      </c>
      <c r="AR1">
        <v>5</v>
      </c>
      <c r="AS1">
        <v>6</v>
      </c>
      <c r="AT1">
        <v>7</v>
      </c>
      <c r="AU1">
        <v>8</v>
      </c>
      <c r="AV1">
        <v>9</v>
      </c>
      <c r="AW1">
        <v>10</v>
      </c>
      <c r="AX1">
        <v>11</v>
      </c>
      <c r="AY1">
        <v>12</v>
      </c>
      <c r="AZ1">
        <v>13</v>
      </c>
      <c r="BB1">
        <v>5</v>
      </c>
      <c r="BC1">
        <v>6</v>
      </c>
      <c r="BD1">
        <v>7</v>
      </c>
      <c r="BE1">
        <v>8</v>
      </c>
      <c r="BF1">
        <v>9</v>
      </c>
      <c r="BG1">
        <v>10</v>
      </c>
      <c r="BH1">
        <v>11</v>
      </c>
      <c r="BI1">
        <v>12</v>
      </c>
      <c r="BJ1">
        <v>13</v>
      </c>
    </row>
    <row r="2" spans="1:106" x14ac:dyDescent="0.3">
      <c r="B2" s="2" t="s">
        <v>1</v>
      </c>
      <c r="D2" s="2" t="s">
        <v>2</v>
      </c>
      <c r="X2" s="80" t="s">
        <v>91</v>
      </c>
      <c r="Y2" s="80"/>
      <c r="Z2" s="80"/>
      <c r="AA2" s="80"/>
      <c r="AB2" s="80"/>
      <c r="AC2" s="80"/>
      <c r="AD2" s="80"/>
      <c r="AE2" s="80"/>
      <c r="AF2" s="80"/>
      <c r="AH2" s="80" t="s">
        <v>244</v>
      </c>
      <c r="AI2" s="80"/>
      <c r="AJ2" s="80"/>
      <c r="AK2" s="80"/>
      <c r="AL2" s="80"/>
      <c r="AM2" s="80"/>
      <c r="AN2" s="80"/>
      <c r="AO2" s="80"/>
      <c r="AP2" s="80"/>
      <c r="AQ2" s="4"/>
      <c r="AR2" s="80" t="s">
        <v>245</v>
      </c>
      <c r="AS2" s="80"/>
      <c r="AT2" s="80"/>
      <c r="AU2" s="80"/>
      <c r="AV2" s="80"/>
      <c r="AW2" s="80"/>
      <c r="AX2" s="80"/>
      <c r="AY2" s="80"/>
      <c r="AZ2" s="80"/>
      <c r="BA2" s="4"/>
      <c r="BB2" s="80" t="s">
        <v>246</v>
      </c>
      <c r="BC2" s="80"/>
      <c r="BD2" s="80"/>
      <c r="BE2" s="80"/>
      <c r="BF2" s="80"/>
      <c r="BG2" s="80"/>
      <c r="BH2" s="80"/>
      <c r="BI2" s="80"/>
      <c r="BJ2" s="80"/>
      <c r="BK2" s="4"/>
      <c r="BL2" s="80"/>
      <c r="BM2" s="80"/>
      <c r="BN2" s="80"/>
      <c r="BO2" s="80"/>
      <c r="BP2" s="80"/>
      <c r="BQ2" s="80"/>
      <c r="BR2" s="80"/>
      <c r="BS2" s="80"/>
      <c r="BT2" s="80"/>
      <c r="BU2" s="4"/>
      <c r="BV2" s="80"/>
      <c r="BW2" s="80"/>
      <c r="BX2" s="80"/>
      <c r="BY2" s="80"/>
      <c r="BZ2" s="80"/>
      <c r="CA2" s="80"/>
      <c r="CB2" s="80"/>
      <c r="CC2" s="80"/>
      <c r="CD2" s="80"/>
      <c r="CE2" s="4"/>
      <c r="CF2" s="80"/>
      <c r="CG2" s="80"/>
      <c r="CH2" s="80"/>
      <c r="CI2" s="80"/>
      <c r="CJ2" s="80"/>
      <c r="CK2" s="80"/>
      <c r="CL2" s="80"/>
      <c r="CM2" s="80"/>
      <c r="CN2" s="80"/>
      <c r="CR2" s="4"/>
      <c r="CS2" s="4"/>
      <c r="CT2" s="4"/>
      <c r="CZ2" s="4"/>
      <c r="DA2" s="4"/>
      <c r="DB2" s="4"/>
    </row>
    <row r="3" spans="1:106" x14ac:dyDescent="0.3">
      <c r="A3" s="5" t="s">
        <v>4</v>
      </c>
      <c r="B3" s="6">
        <v>1992</v>
      </c>
      <c r="C3" s="6">
        <v>2017</v>
      </c>
      <c r="D3" s="7">
        <v>2017</v>
      </c>
      <c r="E3" s="7">
        <v>2020</v>
      </c>
      <c r="F3" s="7">
        <v>2025</v>
      </c>
      <c r="G3" s="7">
        <v>2030</v>
      </c>
      <c r="H3" s="7">
        <v>2035</v>
      </c>
      <c r="I3" s="7">
        <v>2040</v>
      </c>
      <c r="J3" s="7">
        <v>2045</v>
      </c>
      <c r="K3" s="7">
        <v>2050</v>
      </c>
      <c r="L3" s="7">
        <v>2055</v>
      </c>
      <c r="M3" s="7">
        <v>2060</v>
      </c>
      <c r="N3" s="8">
        <v>2065</v>
      </c>
      <c r="O3" s="8">
        <v>2070</v>
      </c>
      <c r="P3" s="8">
        <v>2075</v>
      </c>
      <c r="Q3" s="8">
        <v>2080</v>
      </c>
      <c r="R3" s="8">
        <v>2085</v>
      </c>
      <c r="S3" s="8">
        <v>2090</v>
      </c>
      <c r="T3" s="8">
        <v>2095</v>
      </c>
      <c r="U3" s="8">
        <v>2100</v>
      </c>
      <c r="W3" t="s">
        <v>5</v>
      </c>
      <c r="X3" s="4">
        <v>2020</v>
      </c>
      <c r="Y3" s="4">
        <v>2025</v>
      </c>
      <c r="Z3" s="4">
        <v>2030</v>
      </c>
      <c r="AA3" s="4">
        <v>2035</v>
      </c>
      <c r="AB3" s="4">
        <v>2040</v>
      </c>
      <c r="AC3" s="4">
        <v>2045</v>
      </c>
      <c r="AD3" s="4">
        <v>2050</v>
      </c>
      <c r="AE3" s="4">
        <v>2055</v>
      </c>
      <c r="AF3" s="4">
        <v>2060</v>
      </c>
      <c r="AH3" s="4">
        <v>2020</v>
      </c>
      <c r="AI3" s="4">
        <v>2025</v>
      </c>
      <c r="AJ3" s="4">
        <v>2030</v>
      </c>
      <c r="AK3" s="4">
        <v>2035</v>
      </c>
      <c r="AL3" s="4">
        <v>2040</v>
      </c>
      <c r="AM3" s="4">
        <v>2045</v>
      </c>
      <c r="AN3" s="4">
        <v>2050</v>
      </c>
      <c r="AO3" s="4">
        <v>2055</v>
      </c>
      <c r="AP3" s="4">
        <v>2060</v>
      </c>
      <c r="AQ3" s="4"/>
      <c r="AR3" s="4">
        <v>2020</v>
      </c>
      <c r="AS3" s="4">
        <v>2025</v>
      </c>
      <c r="AT3" s="4">
        <v>2030</v>
      </c>
      <c r="AU3" s="4">
        <v>2035</v>
      </c>
      <c r="AV3" s="4">
        <v>2040</v>
      </c>
      <c r="AW3" s="4">
        <v>2045</v>
      </c>
      <c r="AX3" s="4">
        <v>2050</v>
      </c>
      <c r="AY3" s="4">
        <v>2055</v>
      </c>
      <c r="AZ3" s="4">
        <v>2060</v>
      </c>
      <c r="BA3" s="4"/>
      <c r="BB3" s="4">
        <v>2020</v>
      </c>
      <c r="BC3" s="4">
        <v>2025</v>
      </c>
      <c r="BD3" s="4">
        <v>2030</v>
      </c>
      <c r="BE3" s="4">
        <v>2035</v>
      </c>
      <c r="BF3" s="4">
        <v>2040</v>
      </c>
      <c r="BG3" s="4">
        <v>2045</v>
      </c>
      <c r="BH3" s="4">
        <v>2050</v>
      </c>
      <c r="BI3" s="4">
        <v>2055</v>
      </c>
      <c r="BJ3" s="4">
        <v>2060</v>
      </c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R3" s="4"/>
      <c r="CS3" s="4"/>
      <c r="CT3" s="4"/>
      <c r="CZ3" s="4"/>
      <c r="DA3" s="4"/>
      <c r="DB3" s="4"/>
    </row>
    <row r="4" spans="1:106" x14ac:dyDescent="0.3">
      <c r="A4" s="9" t="s">
        <v>6</v>
      </c>
      <c r="B4" s="10">
        <f>SUM(B5:B54)</f>
        <v>431778</v>
      </c>
      <c r="C4" s="10">
        <f>SUM(C5:C54)</f>
        <v>759273</v>
      </c>
      <c r="D4" s="10">
        <f>SUM(D5:D54)</f>
        <v>752147</v>
      </c>
      <c r="E4" s="10">
        <f>SUM(E5:E54)</f>
        <v>758822.10000000009</v>
      </c>
      <c r="F4" s="10">
        <f t="shared" ref="F4:U4" si="0">SUM(F5:F54)</f>
        <v>759291.5</v>
      </c>
      <c r="G4" s="10">
        <f t="shared" si="0"/>
        <v>771626.7</v>
      </c>
      <c r="H4" s="10">
        <f t="shared" si="0"/>
        <v>782063.29999999993</v>
      </c>
      <c r="I4" s="10">
        <f t="shared" si="0"/>
        <v>792704.50000000012</v>
      </c>
      <c r="J4" s="10">
        <f t="shared" si="0"/>
        <v>803711.9</v>
      </c>
      <c r="K4" s="10">
        <f t="shared" si="0"/>
        <v>813434.29999999993</v>
      </c>
      <c r="L4" s="10">
        <f t="shared" si="0"/>
        <v>820884.2</v>
      </c>
      <c r="M4" s="10">
        <f t="shared" si="0"/>
        <v>800023.2000000003</v>
      </c>
      <c r="N4" s="10" t="e">
        <f t="shared" si="0"/>
        <v>#REF!</v>
      </c>
      <c r="O4" s="10" t="e">
        <f t="shared" si="0"/>
        <v>#REF!</v>
      </c>
      <c r="P4" s="10" t="e">
        <f t="shared" si="0"/>
        <v>#REF!</v>
      </c>
      <c r="Q4" s="10" t="e">
        <f t="shared" si="0"/>
        <v>#REF!</v>
      </c>
      <c r="R4" s="10" t="e">
        <f t="shared" si="0"/>
        <v>#REF!</v>
      </c>
      <c r="S4" s="10" t="e">
        <f t="shared" si="0"/>
        <v>#REF!</v>
      </c>
      <c r="T4" s="10" t="e">
        <f t="shared" si="0"/>
        <v>#REF!</v>
      </c>
      <c r="U4" s="10" t="e">
        <f t="shared" si="0"/>
        <v>#REF!</v>
      </c>
      <c r="V4" s="2"/>
      <c r="W4" s="4" t="s">
        <v>6</v>
      </c>
      <c r="X4" s="11">
        <f t="shared" ref="X4:AF19" si="1">VLOOKUP($W4,$A$4:$M$202,X$1,FALSE)/10^3</f>
        <v>758.82210000000009</v>
      </c>
      <c r="Y4" s="11">
        <f t="shared" si="1"/>
        <v>759.29150000000004</v>
      </c>
      <c r="Z4" s="11">
        <f t="shared" si="1"/>
        <v>771.62669999999991</v>
      </c>
      <c r="AA4" s="11">
        <f t="shared" si="1"/>
        <v>782.06329999999991</v>
      </c>
      <c r="AB4" s="11">
        <f t="shared" si="1"/>
        <v>792.70450000000017</v>
      </c>
      <c r="AC4" s="11">
        <f t="shared" si="1"/>
        <v>803.71190000000001</v>
      </c>
      <c r="AD4" s="11">
        <f t="shared" si="1"/>
        <v>813.43429999999989</v>
      </c>
      <c r="AE4" s="11">
        <f t="shared" si="1"/>
        <v>820.88419999999996</v>
      </c>
      <c r="AF4" s="11">
        <f t="shared" si="1"/>
        <v>800.02320000000032</v>
      </c>
      <c r="AG4" s="11"/>
      <c r="AH4" s="11">
        <f>VLOOKUP($W4,Total_Rndwd_Productn_AF!$A$4:$M$202,AH$1,FALSE)/10^3</f>
        <v>758.82210000000009</v>
      </c>
      <c r="AI4" s="11">
        <f>VLOOKUP($W4,Total_Rndwd_Productn_AF!$A$4:$M$202,AI$1,FALSE)/10^3</f>
        <v>757.44889999999987</v>
      </c>
      <c r="AJ4" s="11">
        <f>VLOOKUP($W4,Total_Rndwd_Productn_AF!$A$4:$M$202,AJ$1,FALSE)/10^3</f>
        <v>767.7817</v>
      </c>
      <c r="AK4" s="11">
        <f>VLOOKUP($W4,Total_Rndwd_Productn_AF!$A$4:$M$202,AK$1,FALSE)/10^3</f>
        <v>778.07960000000003</v>
      </c>
      <c r="AL4" s="11">
        <f>VLOOKUP($W4,Total_Rndwd_Productn_AF!$A$4:$M$202,AL$1,FALSE)/10^3</f>
        <v>788.2575999999998</v>
      </c>
      <c r="AM4" s="11">
        <f>VLOOKUP($W4,Total_Rndwd_Productn_AF!$A$4:$M$202,AM$1,FALSE)/10^3</f>
        <v>798.83260000000007</v>
      </c>
      <c r="AN4" s="11">
        <f>VLOOKUP($W4,Total_Rndwd_Productn_AF!$A$4:$M$202,AN$1,FALSE)/10^3</f>
        <v>808.01349999999979</v>
      </c>
      <c r="AO4" s="11">
        <f>VLOOKUP($W4,Total_Rndwd_Productn_AF!$A$4:$M$202,AO$1,FALSE)/10^3</f>
        <v>814.8889999999999</v>
      </c>
      <c r="AP4" s="11">
        <f>VLOOKUP($W4,Total_Rndwd_Productn_AF!$A$4:$M$202,AP$1,FALSE)/10^3</f>
        <v>789.59870000000001</v>
      </c>
      <c r="AQ4" s="11"/>
      <c r="AR4" s="11">
        <f>VLOOKUP($W4,Total_Rndwd_Productn_BF!$A$4:$M$202,AR$1,FALSE)/10^3</f>
        <v>758.82210000000009</v>
      </c>
      <c r="AS4" s="11">
        <f>VLOOKUP($W4,Total_Rndwd_Productn_BF!$A$4:$M$202,AS$1,FALSE)/10^3</f>
        <v>753.45210000000009</v>
      </c>
      <c r="AT4" s="11">
        <f>VLOOKUP($W4,Total_Rndwd_Productn_BF!$A$4:$M$202,AT$1,FALSE)/10^3</f>
        <v>756.15399999999988</v>
      </c>
      <c r="AU4" s="11">
        <f>VLOOKUP($W4,Total_Rndwd_Productn_BF!$A$4:$M$202,AU$1,FALSE)/10^3</f>
        <v>764.84180000000003</v>
      </c>
      <c r="AV4" s="11">
        <f>VLOOKUP($W4,Total_Rndwd_Productn_BF!$A$4:$M$202,AV$1,FALSE)/10^3</f>
        <v>773.30819999999994</v>
      </c>
      <c r="AW4" s="11">
        <f>VLOOKUP($W4,Total_Rndwd_Productn_BF!$A$4:$M$202,AW$1,FALSE)/10^3</f>
        <v>776.70570000000009</v>
      </c>
      <c r="AX4" s="11">
        <f>VLOOKUP($W4,Total_Rndwd_Productn_BF!$A$4:$M$202,AX$1,FALSE)/10^3</f>
        <v>776.05039999999997</v>
      </c>
      <c r="AY4" s="11">
        <f>VLOOKUP($W4,Total_Rndwd_Productn_BF!$A$4:$M$202,AY$1,FALSE)/10^3</f>
        <v>760.05590000000018</v>
      </c>
      <c r="AZ4" s="11">
        <f>VLOOKUP($W4,Total_Rndwd_Productn_BF!$A$4:$M$202,AZ$1,FALSE)/10^3</f>
        <v>769.93299999999999</v>
      </c>
      <c r="BA4" s="11"/>
      <c r="BB4" s="11">
        <f>VLOOKUP($W4,Total_Rndwd_Productn_BAC!$A$4:$M$202,BB$1,FALSE)/10^3</f>
        <v>758.82210000000009</v>
      </c>
      <c r="BC4" s="11">
        <f>VLOOKUP($W4,Total_Rndwd_Productn_BAC!$A$4:$M$202,BC$1,FALSE)/10^3</f>
        <v>757.52449999999988</v>
      </c>
      <c r="BD4" s="11">
        <f>VLOOKUP($W4,Total_Rndwd_Productn_BAC!$A$4:$M$202,BD$1,FALSE)/10^3</f>
        <v>767.97830000000033</v>
      </c>
      <c r="BE4" s="11">
        <f>VLOOKUP($W4,Total_Rndwd_Productn_BAC!$A$4:$M$202,BE$1,FALSE)/10^3</f>
        <v>778.15800000000002</v>
      </c>
      <c r="BF4" s="11">
        <f>VLOOKUP($W4,Total_Rndwd_Productn_BAC!$A$4:$M$202,BF$1,FALSE)/10^3</f>
        <v>788.08209999999997</v>
      </c>
      <c r="BG4" s="11">
        <f>VLOOKUP($W4,Total_Rndwd_Productn_BAC!$A$4:$M$202,BG$1,FALSE)/10^3</f>
        <v>798.88400000000001</v>
      </c>
      <c r="BH4" s="11">
        <f>VLOOKUP($W4,Total_Rndwd_Productn_BAC!$A$4:$M$202,BH$1,FALSE)/10^3</f>
        <v>808.11659999999972</v>
      </c>
      <c r="BI4" s="11">
        <f>VLOOKUP($W4,Total_Rndwd_Productn_BAC!$A$4:$M$202,BI$1,FALSE)/10^3</f>
        <v>815.03360000000009</v>
      </c>
      <c r="BJ4" s="11">
        <f>VLOOKUP($W4,Total_Rndwd_Productn_BAC!$A$4:$M$202,BJ$1,FALSE)/10^3</f>
        <v>789.78959999999995</v>
      </c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R4" s="11"/>
      <c r="CS4" s="11"/>
      <c r="CT4" s="11"/>
      <c r="CZ4" s="11"/>
      <c r="DA4" s="11"/>
      <c r="DB4" s="11"/>
    </row>
    <row r="5" spans="1:106" x14ac:dyDescent="0.3">
      <c r="A5" t="s">
        <v>7</v>
      </c>
      <c r="B5" s="2">
        <v>6300</v>
      </c>
      <c r="C5" s="2">
        <v>8774</v>
      </c>
      <c r="D5" s="2">
        <v>8757</v>
      </c>
      <c r="E5" s="2">
        <v>8879.2999999999993</v>
      </c>
      <c r="F5" s="2">
        <v>9051.0999999999985</v>
      </c>
      <c r="G5" s="2">
        <v>9223.8000000000011</v>
      </c>
      <c r="H5" s="2">
        <v>9413.2000000000007</v>
      </c>
      <c r="I5" s="2">
        <v>9595.1999999999989</v>
      </c>
      <c r="J5" s="2">
        <v>9771.3000000000011</v>
      </c>
      <c r="K5" s="2">
        <v>9937</v>
      </c>
      <c r="L5" s="2">
        <v>10102.499999999998</v>
      </c>
      <c r="M5" s="2">
        <v>10265.400000000001</v>
      </c>
      <c r="N5" t="e">
        <f>(#REF!+#REF!+#REF!)/10^3</f>
        <v>#REF!</v>
      </c>
      <c r="O5" t="e">
        <f>(#REF!+#REF!+#REF!)/10^3</f>
        <v>#REF!</v>
      </c>
      <c r="P5" t="e">
        <f>(#REF!+#REF!+#REF!)/10^3</f>
        <v>#REF!</v>
      </c>
      <c r="Q5" t="e">
        <f>(#REF!+#REF!+#REF!)/10^3</f>
        <v>#REF!</v>
      </c>
      <c r="R5" t="e">
        <f>(#REF!+#REF!+#REF!)/10^3</f>
        <v>#REF!</v>
      </c>
      <c r="S5" t="e">
        <f>(#REF!+#REF!+#REF!)/10^3</f>
        <v>#REF!</v>
      </c>
      <c r="T5" t="e">
        <f>(#REF!+#REF!+#REF!)/10^3</f>
        <v>#REF!</v>
      </c>
      <c r="U5" t="e">
        <f>(#REF!+#REF!+#REF!)/10^3</f>
        <v>#REF!</v>
      </c>
      <c r="V5" s="2"/>
      <c r="W5" t="s">
        <v>8</v>
      </c>
      <c r="X5" s="12">
        <f t="shared" si="1"/>
        <v>5.8952999999999998</v>
      </c>
      <c r="Y5" s="12">
        <f t="shared" si="1"/>
        <v>5.9948999999999995</v>
      </c>
      <c r="Z5" s="12">
        <f t="shared" si="1"/>
        <v>6.0984000000000007</v>
      </c>
      <c r="AA5" s="12">
        <f t="shared" si="1"/>
        <v>6.1657999999999999</v>
      </c>
      <c r="AB5" s="12">
        <f t="shared" si="1"/>
        <v>6.2338000000000005</v>
      </c>
      <c r="AC5" s="12">
        <f t="shared" si="1"/>
        <v>6.3023999999999996</v>
      </c>
      <c r="AD5" s="12">
        <f t="shared" si="1"/>
        <v>6.3802999999999992</v>
      </c>
      <c r="AE5" s="12">
        <f t="shared" si="1"/>
        <v>6.4650999999999996</v>
      </c>
      <c r="AF5" s="12">
        <f t="shared" si="1"/>
        <v>6.5568999999999997</v>
      </c>
      <c r="AG5" s="12"/>
      <c r="AH5" s="12">
        <f>VLOOKUP($W5,Total_Rndwd_Productn_AF!$A$4:$M$202,AH$1,FALSE)/10^3</f>
        <v>5.8952999999999998</v>
      </c>
      <c r="AI5" s="12">
        <f>VLOOKUP($W5,Total_Rndwd_Productn_AF!$A$4:$M$202,AI$1,FALSE)/10^3</f>
        <v>5.9385999999999992</v>
      </c>
      <c r="AJ5" s="12">
        <f>VLOOKUP($W5,Total_Rndwd_Productn_AF!$A$4:$M$202,AJ$1,FALSE)/10^3</f>
        <v>5.983200000000001</v>
      </c>
      <c r="AK5" s="12">
        <f>VLOOKUP($W5,Total_Rndwd_Productn_AF!$A$4:$M$202,AK$1,FALSE)/10^3</f>
        <v>6.0510999999999999</v>
      </c>
      <c r="AL5" s="12">
        <f>VLOOKUP($W5,Total_Rndwd_Productn_AF!$A$4:$M$202,AL$1,FALSE)/10^3</f>
        <v>6.1168999999999993</v>
      </c>
      <c r="AM5" s="12">
        <f>VLOOKUP($W5,Total_Rndwd_Productn_AF!$A$4:$M$202,AM$1,FALSE)/10^3</f>
        <v>6.1843999999999992</v>
      </c>
      <c r="AN5" s="12">
        <f>VLOOKUP($W5,Total_Rndwd_Productn_AF!$A$4:$M$202,AN$1,FALSE)/10^3</f>
        <v>6.2667000000000002</v>
      </c>
      <c r="AO5" s="12">
        <f>VLOOKUP($W5,Total_Rndwd_Productn_AF!$A$4:$M$202,AO$1,FALSE)/10^3</f>
        <v>6.3526000000000007</v>
      </c>
      <c r="AP5" s="12">
        <f>VLOOKUP($W5,Total_Rndwd_Productn_AF!$A$4:$M$202,AP$1,FALSE)/10^3</f>
        <v>6.4398999999999997</v>
      </c>
      <c r="AQ5" s="12"/>
      <c r="AR5" s="12">
        <f>VLOOKUP($W5,Total_Rndwd_Productn_BF!$A$4:$M$202,AR$1,FALSE)/10^3</f>
        <v>5.8952999999999998</v>
      </c>
      <c r="AS5" s="12">
        <f>VLOOKUP($W5,Total_Rndwd_Productn_BF!$A$4:$M$202,AS$1,FALSE)/10^3</f>
        <v>5.9833999999999996</v>
      </c>
      <c r="AT5" s="12">
        <f>VLOOKUP($W5,Total_Rndwd_Productn_BF!$A$4:$M$202,AT$1,FALSE)/10^3</f>
        <v>6.0762999999999989</v>
      </c>
      <c r="AU5" s="12">
        <f>VLOOKUP($W5,Total_Rndwd_Productn_BF!$A$4:$M$202,AU$1,FALSE)/10^3</f>
        <v>6.1413000000000002</v>
      </c>
      <c r="AV5" s="12">
        <f>VLOOKUP($W5,Total_Rndwd_Productn_BF!$A$4:$M$202,AV$1,FALSE)/10^3</f>
        <v>6.2054</v>
      </c>
      <c r="AW5" s="12">
        <f>VLOOKUP($W5,Total_Rndwd_Productn_BF!$A$4:$M$202,AW$1,FALSE)/10^3</f>
        <v>6.2742999999999993</v>
      </c>
      <c r="AX5" s="12">
        <f>VLOOKUP($W5,Total_Rndwd_Productn_BF!$A$4:$M$202,AX$1,FALSE)/10^3</f>
        <v>6.3539000000000003</v>
      </c>
      <c r="AY5" s="12">
        <f>VLOOKUP($W5,Total_Rndwd_Productn_BF!$A$4:$M$202,AY$1,FALSE)/10^3</f>
        <v>6.4348000000000001</v>
      </c>
      <c r="AZ5" s="12">
        <f>VLOOKUP($W5,Total_Rndwd_Productn_BF!$A$4:$M$202,AZ$1,FALSE)/10^3</f>
        <v>6.5226999999999986</v>
      </c>
      <c r="BA5" s="12"/>
      <c r="BB5" s="12">
        <f>VLOOKUP($W5,Total_Rndwd_Productn_BAC!$A$4:$M$202,BB$1,FALSE)/10^3</f>
        <v>5.8952999999999998</v>
      </c>
      <c r="BC5" s="12">
        <f>VLOOKUP($W5,Total_Rndwd_Productn_BAC!$A$4:$M$202,BC$1,FALSE)/10^3</f>
        <v>5.9935</v>
      </c>
      <c r="BD5" s="12">
        <f>VLOOKUP($W5,Total_Rndwd_Productn_BAC!$A$4:$M$202,BD$1,FALSE)/10^3</f>
        <v>6.0977000000000006</v>
      </c>
      <c r="BE5" s="12">
        <f>VLOOKUP($W5,Total_Rndwd_Productn_BAC!$A$4:$M$202,BE$1,FALSE)/10^3</f>
        <v>6.1667000000000005</v>
      </c>
      <c r="BF5" s="12">
        <f>VLOOKUP($W5,Total_Rndwd_Productn_BAC!$A$4:$M$202,BF$1,FALSE)/10^3</f>
        <v>6.2322000000000006</v>
      </c>
      <c r="BG5" s="12">
        <f>VLOOKUP($W5,Total_Rndwd_Productn_BAC!$A$4:$M$202,BG$1,FALSE)/10^3</f>
        <v>6.3018999999999998</v>
      </c>
      <c r="BH5" s="12">
        <f>VLOOKUP($W5,Total_Rndwd_Productn_BAC!$A$4:$M$202,BH$1,FALSE)/10^3</f>
        <v>6.3792999999999997</v>
      </c>
      <c r="BI5" s="12">
        <f>VLOOKUP($W5,Total_Rndwd_Productn_BAC!$A$4:$M$202,BI$1,FALSE)/10^3</f>
        <v>6.46</v>
      </c>
      <c r="BJ5" s="12">
        <f>VLOOKUP($W5,Total_Rndwd_Productn_BAC!$A$4:$M$202,BJ$1,FALSE)/10^3</f>
        <v>6.547299999999999</v>
      </c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R5" s="12"/>
      <c r="CS5" s="12"/>
      <c r="CT5" s="12"/>
      <c r="CZ5" s="12"/>
      <c r="DA5" s="12"/>
      <c r="DB5" s="12"/>
    </row>
    <row r="6" spans="1:106" x14ac:dyDescent="0.3">
      <c r="A6" t="s">
        <v>8</v>
      </c>
      <c r="B6" s="2">
        <v>3381</v>
      </c>
      <c r="C6" s="2">
        <v>5897</v>
      </c>
      <c r="D6" s="2">
        <v>5845.5</v>
      </c>
      <c r="E6" s="2">
        <v>5895.3</v>
      </c>
      <c r="F6" s="2">
        <v>5994.9</v>
      </c>
      <c r="G6" s="2">
        <v>6098.4000000000005</v>
      </c>
      <c r="H6" s="2">
        <v>6165.8</v>
      </c>
      <c r="I6" s="2">
        <v>6233.8</v>
      </c>
      <c r="J6" s="2">
        <v>6302.4</v>
      </c>
      <c r="K6" s="2">
        <v>6380.2999999999993</v>
      </c>
      <c r="L6" s="2">
        <v>6465.0999999999995</v>
      </c>
      <c r="M6" s="2">
        <v>6556.9</v>
      </c>
      <c r="N6" t="e">
        <f>(#REF!+#REF!+#REF!)/10^3</f>
        <v>#REF!</v>
      </c>
      <c r="O6" t="e">
        <f>(#REF!+#REF!+#REF!)/10^3</f>
        <v>#REF!</v>
      </c>
      <c r="P6" t="e">
        <f>(#REF!+#REF!+#REF!)/10^3</f>
        <v>#REF!</v>
      </c>
      <c r="Q6" t="e">
        <f>(#REF!+#REF!+#REF!)/10^3</f>
        <v>#REF!</v>
      </c>
      <c r="R6" t="e">
        <f>(#REF!+#REF!+#REF!)/10^3</f>
        <v>#REF!</v>
      </c>
      <c r="S6" t="e">
        <f>(#REF!+#REF!+#REF!)/10^3</f>
        <v>#REF!</v>
      </c>
      <c r="T6" t="e">
        <f>(#REF!+#REF!+#REF!)/10^3</f>
        <v>#REF!</v>
      </c>
      <c r="U6" t="e">
        <f>(#REF!+#REF!+#REF!)/10^3</f>
        <v>#REF!</v>
      </c>
      <c r="V6" s="2"/>
      <c r="W6" t="s">
        <v>9</v>
      </c>
      <c r="X6" s="12">
        <f t="shared" si="1"/>
        <v>14.460799999999999</v>
      </c>
      <c r="Y6" s="12">
        <f t="shared" si="1"/>
        <v>14.816600000000001</v>
      </c>
      <c r="Z6" s="12">
        <f t="shared" si="1"/>
        <v>15.195799999999998</v>
      </c>
      <c r="AA6" s="12">
        <f t="shared" si="1"/>
        <v>15.278600000000001</v>
      </c>
      <c r="AB6" s="12">
        <f t="shared" si="1"/>
        <v>15.3687</v>
      </c>
      <c r="AC6" s="12">
        <f t="shared" si="1"/>
        <v>15.478400000000001</v>
      </c>
      <c r="AD6" s="12">
        <f t="shared" si="1"/>
        <v>15.673800000000002</v>
      </c>
      <c r="AE6" s="12">
        <f t="shared" si="1"/>
        <v>15.786199999999999</v>
      </c>
      <c r="AF6" s="12">
        <f t="shared" si="1"/>
        <v>15.880100000000001</v>
      </c>
      <c r="AH6" s="12">
        <f>VLOOKUP($W6,Total_Rndwd_Productn_AF!$A$4:$M$202,AH$1,FALSE)/10^3</f>
        <v>14.460799999999999</v>
      </c>
      <c r="AI6" s="12">
        <f>VLOOKUP($W6,Total_Rndwd_Productn_AF!$A$4:$M$202,AI$1,FALSE)/10^3</f>
        <v>14.6394</v>
      </c>
      <c r="AJ6" s="12">
        <f>VLOOKUP($W6,Total_Rndwd_Productn_AF!$A$4:$M$202,AJ$1,FALSE)/10^3</f>
        <v>14.847299999999999</v>
      </c>
      <c r="AK6" s="12">
        <f>VLOOKUP($W6,Total_Rndwd_Productn_AF!$A$4:$M$202,AK$1,FALSE)/10^3</f>
        <v>14.972199999999999</v>
      </c>
      <c r="AL6" s="12">
        <f>VLOOKUP($W6,Total_Rndwd_Productn_AF!$A$4:$M$202,AL$1,FALSE)/10^3</f>
        <v>15.0383</v>
      </c>
      <c r="AM6" s="12">
        <f>VLOOKUP($W6,Total_Rndwd_Productn_AF!$A$4:$M$202,AM$1,FALSE)/10^3</f>
        <v>15.1381</v>
      </c>
      <c r="AN6" s="12">
        <f>VLOOKUP($W6,Total_Rndwd_Productn_AF!$A$4:$M$202,AN$1,FALSE)/10^3</f>
        <v>15.251800000000001</v>
      </c>
      <c r="AO6" s="12">
        <f>VLOOKUP($W6,Total_Rndwd_Productn_AF!$A$4:$M$202,AO$1,FALSE)/10^3</f>
        <v>15.423599999999999</v>
      </c>
      <c r="AP6" s="12">
        <f>VLOOKUP($W6,Total_Rndwd_Productn_AF!$A$4:$M$202,AP$1,FALSE)/10^3</f>
        <v>15.5382</v>
      </c>
      <c r="AQ6" s="12"/>
      <c r="AR6" s="12">
        <f>VLOOKUP($W6,Total_Rndwd_Productn_BF!$A$4:$M$202,AR$1,FALSE)/10^3</f>
        <v>14.460799999999999</v>
      </c>
      <c r="AS6" s="12">
        <f>VLOOKUP($W6,Total_Rndwd_Productn_BF!$A$4:$M$202,AS$1,FALSE)/10^3</f>
        <v>14.166600000000001</v>
      </c>
      <c r="AT6" s="12">
        <f>VLOOKUP($W6,Total_Rndwd_Productn_BF!$A$4:$M$202,AT$1,FALSE)/10^3</f>
        <v>13.9208</v>
      </c>
      <c r="AU6" s="12">
        <f>VLOOKUP($W6,Total_Rndwd_Productn_BF!$A$4:$M$202,AU$1,FALSE)/10^3</f>
        <v>13.985200000000001</v>
      </c>
      <c r="AV6" s="12">
        <f>VLOOKUP($W6,Total_Rndwd_Productn_BF!$A$4:$M$202,AV$1,FALSE)/10^3</f>
        <v>14.055999999999999</v>
      </c>
      <c r="AW6" s="12">
        <f>VLOOKUP($W6,Total_Rndwd_Productn_BF!$A$4:$M$202,AW$1,FALSE)/10^3</f>
        <v>14.226100000000002</v>
      </c>
      <c r="AX6" s="12">
        <f>VLOOKUP($W6,Total_Rndwd_Productn_BF!$A$4:$M$202,AX$1,FALSE)/10^3</f>
        <v>14.333699999999999</v>
      </c>
      <c r="AY6" s="12">
        <f>VLOOKUP($W6,Total_Rndwd_Productn_BF!$A$4:$M$202,AY$1,FALSE)/10^3</f>
        <v>14.472899999999999</v>
      </c>
      <c r="AZ6" s="12">
        <f>VLOOKUP($W6,Total_Rndwd_Productn_BF!$A$4:$M$202,AZ$1,FALSE)/10^3</f>
        <v>14.602500000000003</v>
      </c>
      <c r="BA6" s="12"/>
      <c r="BB6" s="12">
        <f>VLOOKUP($W6,Total_Rndwd_Productn_BAC!$A$4:$M$202,BB$1,FALSE)/10^3</f>
        <v>14.460799999999999</v>
      </c>
      <c r="BC6" s="12">
        <f>VLOOKUP($W6,Total_Rndwd_Productn_BAC!$A$4:$M$202,BC$1,FALSE)/10^3</f>
        <v>14.4084</v>
      </c>
      <c r="BD6" s="12">
        <f>VLOOKUP($W6,Total_Rndwd_Productn_BAC!$A$4:$M$202,BD$1,FALSE)/10^3</f>
        <v>14.392300000000001</v>
      </c>
      <c r="BE6" s="12">
        <f>VLOOKUP($W6,Total_Rndwd_Productn_BAC!$A$4:$M$202,BE$1,FALSE)/10^3</f>
        <v>14.506899999999998</v>
      </c>
      <c r="BF6" s="12">
        <f>VLOOKUP($W6,Total_Rndwd_Productn_BAC!$A$4:$M$202,BF$1,FALSE)/10^3</f>
        <v>14.569700000000001</v>
      </c>
      <c r="BG6" s="12">
        <f>VLOOKUP($W6,Total_Rndwd_Productn_BAC!$A$4:$M$202,BG$1,FALSE)/10^3</f>
        <v>14.729200000000001</v>
      </c>
      <c r="BH6" s="12">
        <f>VLOOKUP($W6,Total_Rndwd_Productn_BAC!$A$4:$M$202,BH$1,FALSE)/10^3</f>
        <v>14.8607</v>
      </c>
      <c r="BI6" s="12">
        <f>VLOOKUP($W6,Total_Rndwd_Productn_BAC!$A$4:$M$202,BI$1,FALSE)/10^3</f>
        <v>14.989100000000001</v>
      </c>
      <c r="BJ6" s="12">
        <f>VLOOKUP($W6,Total_Rndwd_Productn_BAC!$A$4:$M$202,BJ$1,FALSE)/10^3</f>
        <v>15.098099999999999</v>
      </c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R6" s="12"/>
      <c r="CS6" s="12"/>
      <c r="CT6" s="12"/>
      <c r="CZ6" s="12"/>
      <c r="DA6" s="12"/>
      <c r="DB6" s="12"/>
    </row>
    <row r="7" spans="1:106" x14ac:dyDescent="0.3">
      <c r="A7" t="s">
        <v>10</v>
      </c>
      <c r="B7" s="2">
        <v>5972</v>
      </c>
      <c r="C7" s="2">
        <v>6953</v>
      </c>
      <c r="D7" s="2">
        <v>7030.8</v>
      </c>
      <c r="E7" s="2">
        <v>7078.3</v>
      </c>
      <c r="F7" s="2">
        <v>7175.7</v>
      </c>
      <c r="G7" s="2">
        <v>7275.4000000000005</v>
      </c>
      <c r="H7" s="2">
        <v>7350.2</v>
      </c>
      <c r="I7" s="2">
        <v>7430.5999999999995</v>
      </c>
      <c r="J7" s="2">
        <v>7517.4000000000005</v>
      </c>
      <c r="K7" s="2">
        <v>7607.2</v>
      </c>
      <c r="L7" s="2">
        <v>7702</v>
      </c>
      <c r="M7" s="2">
        <v>7801.3</v>
      </c>
      <c r="N7" t="e">
        <f>(#REF!+#REF!+#REF!)/10^3</f>
        <v>#REF!</v>
      </c>
      <c r="O7" t="e">
        <f>(#REF!+#REF!+#REF!)/10^3</f>
        <v>#REF!</v>
      </c>
      <c r="P7" t="e">
        <f>(#REF!+#REF!+#REF!)/10^3</f>
        <v>#REF!</v>
      </c>
      <c r="Q7" t="e">
        <f>(#REF!+#REF!+#REF!)/10^3</f>
        <v>#REF!</v>
      </c>
      <c r="R7" t="e">
        <f>(#REF!+#REF!+#REF!)/10^3</f>
        <v>#REF!</v>
      </c>
      <c r="S7" t="e">
        <f>(#REF!+#REF!+#REF!)/10^3</f>
        <v>#REF!</v>
      </c>
      <c r="T7" t="e">
        <f>(#REF!+#REF!+#REF!)/10^3</f>
        <v>#REF!</v>
      </c>
      <c r="U7" t="e">
        <f>(#REF!+#REF!+#REF!)/10^3</f>
        <v>#REF!</v>
      </c>
      <c r="V7" s="2"/>
      <c r="W7" t="s">
        <v>11</v>
      </c>
      <c r="X7" s="12">
        <f t="shared" si="1"/>
        <v>2.7965</v>
      </c>
      <c r="Y7" s="12">
        <f t="shared" si="1"/>
        <v>2.8444000000000003</v>
      </c>
      <c r="Z7" s="12">
        <f t="shared" si="1"/>
        <v>2.8947999999999996</v>
      </c>
      <c r="AA7" s="12">
        <f t="shared" si="1"/>
        <v>2.9214000000000002</v>
      </c>
      <c r="AB7" s="12">
        <f t="shared" si="1"/>
        <v>2.9483999999999995</v>
      </c>
      <c r="AC7" s="12">
        <f t="shared" si="1"/>
        <v>2.9767000000000001</v>
      </c>
      <c r="AD7" s="12">
        <f t="shared" si="1"/>
        <v>2.9939</v>
      </c>
      <c r="AE7" s="12">
        <f t="shared" si="1"/>
        <v>3.0141</v>
      </c>
      <c r="AF7" s="12">
        <f t="shared" si="1"/>
        <v>3.0349000000000004</v>
      </c>
      <c r="AH7" s="12">
        <f>VLOOKUP($W7,Total_Rndwd_Productn_AF!$A$4:$M$202,AH$1,FALSE)/10^3</f>
        <v>2.7965</v>
      </c>
      <c r="AI7" s="12">
        <f>VLOOKUP($W7,Total_Rndwd_Productn_AF!$A$4:$M$202,AI$1,FALSE)/10^3</f>
        <v>2.79</v>
      </c>
      <c r="AJ7" s="12">
        <f>VLOOKUP($W7,Total_Rndwd_Productn_AF!$A$4:$M$202,AJ$1,FALSE)/10^3</f>
        <v>2.7883</v>
      </c>
      <c r="AK7" s="12">
        <f>VLOOKUP($W7,Total_Rndwd_Productn_AF!$A$4:$M$202,AK$1,FALSE)/10^3</f>
        <v>2.8201000000000005</v>
      </c>
      <c r="AL7" s="12">
        <f>VLOOKUP($W7,Total_Rndwd_Productn_AF!$A$4:$M$202,AL$1,FALSE)/10^3</f>
        <v>2.8445</v>
      </c>
      <c r="AM7" s="12">
        <f>VLOOKUP($W7,Total_Rndwd_Productn_AF!$A$4:$M$202,AM$1,FALSE)/10^3</f>
        <v>2.8727000000000005</v>
      </c>
      <c r="AN7" s="12">
        <f>VLOOKUP($W7,Total_Rndwd_Productn_AF!$A$4:$M$202,AN$1,FALSE)/10^3</f>
        <v>2.8934000000000002</v>
      </c>
      <c r="AO7" s="12">
        <f>VLOOKUP($W7,Total_Rndwd_Productn_AF!$A$4:$M$202,AO$1,FALSE)/10^3</f>
        <v>2.9137</v>
      </c>
      <c r="AP7" s="12">
        <f>VLOOKUP($W7,Total_Rndwd_Productn_AF!$A$4:$M$202,AP$1,FALSE)/10^3</f>
        <v>2.9365999999999999</v>
      </c>
      <c r="AQ7" s="12"/>
      <c r="AR7" s="12">
        <f>VLOOKUP($W7,Total_Rndwd_Productn_BF!$A$4:$M$202,AR$1,FALSE)/10^3</f>
        <v>2.7965</v>
      </c>
      <c r="AS7" s="12">
        <f>VLOOKUP($W7,Total_Rndwd_Productn_BF!$A$4:$M$202,AS$1,FALSE)/10^3</f>
        <v>2.8685999999999998</v>
      </c>
      <c r="AT7" s="12">
        <f>VLOOKUP($W7,Total_Rndwd_Productn_BF!$A$4:$M$202,AT$1,FALSE)/10^3</f>
        <v>2.9499999999999997</v>
      </c>
      <c r="AU7" s="12">
        <f>VLOOKUP($W7,Total_Rndwd_Productn_BF!$A$4:$M$202,AU$1,FALSE)/10^3</f>
        <v>2.9703000000000004</v>
      </c>
      <c r="AV7" s="12">
        <f>VLOOKUP($W7,Total_Rndwd_Productn_BF!$A$4:$M$202,AV$1,FALSE)/10^3</f>
        <v>2.9870999999999999</v>
      </c>
      <c r="AW7" s="12">
        <f>VLOOKUP($W7,Total_Rndwd_Productn_BF!$A$4:$M$202,AW$1,FALSE)/10^3</f>
        <v>3.0164</v>
      </c>
      <c r="AX7" s="12">
        <f>VLOOKUP($W7,Total_Rndwd_Productn_BF!$A$4:$M$202,AX$1,FALSE)/10^3</f>
        <v>3.0389000000000004</v>
      </c>
      <c r="AY7" s="12">
        <f>VLOOKUP($W7,Total_Rndwd_Productn_BF!$A$4:$M$202,AY$1,FALSE)/10^3</f>
        <v>3.0578999999999996</v>
      </c>
      <c r="AZ7" s="12">
        <f>VLOOKUP($W7,Total_Rndwd_Productn_BF!$A$4:$M$202,AZ$1,FALSE)/10^3</f>
        <v>3.0809999999999995</v>
      </c>
      <c r="BA7" s="12"/>
      <c r="BB7" s="12">
        <f>VLOOKUP($W7,Total_Rndwd_Productn_BAC!$A$4:$M$202,BB$1,FALSE)/10^3</f>
        <v>2.7965</v>
      </c>
      <c r="BC7" s="12">
        <f>VLOOKUP($W7,Total_Rndwd_Productn_BAC!$A$4:$M$202,BC$1,FALSE)/10^3</f>
        <v>2.8423000000000003</v>
      </c>
      <c r="BD7" s="12">
        <f>VLOOKUP($W7,Total_Rndwd_Productn_BAC!$A$4:$M$202,BD$1,FALSE)/10^3</f>
        <v>2.8948999999999998</v>
      </c>
      <c r="BE7" s="12">
        <f>VLOOKUP($W7,Total_Rndwd_Productn_BAC!$A$4:$M$202,BE$1,FALSE)/10^3</f>
        <v>2.9254000000000002</v>
      </c>
      <c r="BF7" s="12">
        <f>VLOOKUP($W7,Total_Rndwd_Productn_BAC!$A$4:$M$202,BF$1,FALSE)/10^3</f>
        <v>2.9470000000000005</v>
      </c>
      <c r="BG7" s="12">
        <f>VLOOKUP($W7,Total_Rndwd_Productn_BAC!$A$4:$M$202,BG$1,FALSE)/10^3</f>
        <v>2.9775999999999998</v>
      </c>
      <c r="BH7" s="12">
        <f>VLOOKUP($W7,Total_Rndwd_Productn_BAC!$A$4:$M$202,BH$1,FALSE)/10^3</f>
        <v>2.9944999999999999</v>
      </c>
      <c r="BI7" s="12">
        <f>VLOOKUP($W7,Total_Rndwd_Productn_BAC!$A$4:$M$202,BI$1,FALSE)/10^3</f>
        <v>3.0141000000000004</v>
      </c>
      <c r="BJ7" s="12">
        <f>VLOOKUP($W7,Total_Rndwd_Productn_BAC!$A$4:$M$202,BJ$1,FALSE)/10^3</f>
        <v>3.0350000000000006</v>
      </c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R7" s="12"/>
      <c r="CS7" s="12"/>
      <c r="CT7" s="12"/>
      <c r="CZ7" s="12"/>
      <c r="DA7" s="12"/>
      <c r="DB7" s="12"/>
    </row>
    <row r="8" spans="1:106" x14ac:dyDescent="0.3">
      <c r="A8" t="s">
        <v>12</v>
      </c>
      <c r="B8" s="2">
        <v>692</v>
      </c>
      <c r="C8" s="2">
        <v>804</v>
      </c>
      <c r="D8" s="2">
        <v>804.1</v>
      </c>
      <c r="E8" s="2">
        <v>811.2</v>
      </c>
      <c r="F8" s="2">
        <v>820.19999999999993</v>
      </c>
      <c r="G8" s="2">
        <v>829</v>
      </c>
      <c r="H8" s="2">
        <v>840.5</v>
      </c>
      <c r="I8" s="2">
        <v>852.2</v>
      </c>
      <c r="J8" s="2">
        <v>863.99999999999989</v>
      </c>
      <c r="K8" s="2">
        <v>875.1</v>
      </c>
      <c r="L8" s="2">
        <v>886.30000000000007</v>
      </c>
      <c r="M8" s="2">
        <v>897.7</v>
      </c>
      <c r="N8" t="e">
        <f>(#REF!+#REF!+#REF!)/10^3</f>
        <v>#REF!</v>
      </c>
      <c r="O8" t="e">
        <f>(#REF!+#REF!+#REF!)/10^3</f>
        <v>#REF!</v>
      </c>
      <c r="P8" t="e">
        <f>(#REF!+#REF!+#REF!)/10^3</f>
        <v>#REF!</v>
      </c>
      <c r="Q8" t="e">
        <f>(#REF!+#REF!+#REF!)/10^3</f>
        <v>#REF!</v>
      </c>
      <c r="R8" t="e">
        <f>(#REF!+#REF!+#REF!)/10^3</f>
        <v>#REF!</v>
      </c>
      <c r="S8" t="e">
        <f>(#REF!+#REF!+#REF!)/10^3</f>
        <v>#REF!</v>
      </c>
      <c r="T8" t="e">
        <f>(#REF!+#REF!+#REF!)/10^3</f>
        <v>#REF!</v>
      </c>
      <c r="U8" t="e">
        <f>(#REF!+#REF!+#REF!)/10^3</f>
        <v>#REF!</v>
      </c>
      <c r="V8" s="2"/>
      <c r="W8" t="s">
        <v>13</v>
      </c>
      <c r="X8" s="12">
        <f t="shared" si="1"/>
        <v>90.0548</v>
      </c>
      <c r="Y8" s="12">
        <f t="shared" si="1"/>
        <v>92.14100000000002</v>
      </c>
      <c r="Z8" s="12">
        <f t="shared" si="1"/>
        <v>94.323499999999996</v>
      </c>
      <c r="AA8" s="12">
        <f t="shared" si="1"/>
        <v>95.898300000000006</v>
      </c>
      <c r="AB8" s="12">
        <f t="shared" si="1"/>
        <v>97.524799999999999</v>
      </c>
      <c r="AC8" s="12">
        <f t="shared" si="1"/>
        <v>99.2089</v>
      </c>
      <c r="AD8" s="12">
        <f t="shared" si="1"/>
        <v>100.5762</v>
      </c>
      <c r="AE8" s="12">
        <f t="shared" si="1"/>
        <v>101.97240000000001</v>
      </c>
      <c r="AF8" s="12">
        <f t="shared" si="1"/>
        <v>103.39880000000002</v>
      </c>
      <c r="AH8" s="12">
        <f>VLOOKUP($W8,Total_Rndwd_Productn_AF!$A$4:$M$202,AH$1,FALSE)/10^3</f>
        <v>90.0548</v>
      </c>
      <c r="AI8" s="12">
        <f>VLOOKUP($W8,Total_Rndwd_Productn_AF!$A$4:$M$202,AI$1,FALSE)/10^3</f>
        <v>91.927700000000002</v>
      </c>
      <c r="AJ8" s="12">
        <f>VLOOKUP($W8,Total_Rndwd_Productn_AF!$A$4:$M$202,AJ$1,FALSE)/10^3</f>
        <v>93.884599999999992</v>
      </c>
      <c r="AK8" s="12">
        <f>VLOOKUP($W8,Total_Rndwd_Productn_AF!$A$4:$M$202,AK$1,FALSE)/10^3</f>
        <v>95.448999999999998</v>
      </c>
      <c r="AL8" s="12">
        <f>VLOOKUP($W8,Total_Rndwd_Productn_AF!$A$4:$M$202,AL$1,FALSE)/10^3</f>
        <v>97.064700000000002</v>
      </c>
      <c r="AM8" s="12">
        <f>VLOOKUP($W8,Total_Rndwd_Productn_AF!$A$4:$M$202,AM$1,FALSE)/10^3</f>
        <v>98.736999999999995</v>
      </c>
      <c r="AN8" s="12">
        <f>VLOOKUP($W8,Total_Rndwd_Productn_AF!$A$4:$M$202,AN$1,FALSE)/10^3</f>
        <v>100.09519999999999</v>
      </c>
      <c r="AO8" s="12">
        <f>VLOOKUP($W8,Total_Rndwd_Productn_AF!$A$4:$M$202,AO$1,FALSE)/10^3</f>
        <v>101.48219999999999</v>
      </c>
      <c r="AP8" s="12">
        <f>VLOOKUP($W8,Total_Rndwd_Productn_AF!$A$4:$M$202,AP$1,FALSE)/10^3</f>
        <v>102.8984</v>
      </c>
      <c r="AQ8" s="12"/>
      <c r="AR8" s="12">
        <f>VLOOKUP($W8,Total_Rndwd_Productn_BF!$A$4:$M$202,AR$1,FALSE)/10^3</f>
        <v>90.0548</v>
      </c>
      <c r="AS8" s="12">
        <f>VLOOKUP($W8,Total_Rndwd_Productn_BF!$A$4:$M$202,AS$1,FALSE)/10^3</f>
        <v>91.978800000000007</v>
      </c>
      <c r="AT8" s="12">
        <f>VLOOKUP($W8,Total_Rndwd_Productn_BF!$A$4:$M$202,AT$1,FALSE)/10^3</f>
        <v>93.989199999999997</v>
      </c>
      <c r="AU8" s="12">
        <f>VLOOKUP($W8,Total_Rndwd_Productn_BF!$A$4:$M$202,AU$1,FALSE)/10^3</f>
        <v>95.556399999999996</v>
      </c>
      <c r="AV8" s="12">
        <f>VLOOKUP($W8,Total_Rndwd_Productn_BF!$A$4:$M$202,AV$1,FALSE)/10^3</f>
        <v>97.174999999999997</v>
      </c>
      <c r="AW8" s="12">
        <f>VLOOKUP($W8,Total_Rndwd_Productn_BF!$A$4:$M$202,AW$1,FALSE)/10^3</f>
        <v>98.850599999999986</v>
      </c>
      <c r="AX8" s="12">
        <f>VLOOKUP($W8,Total_Rndwd_Productn_BF!$A$4:$M$202,AX$1,FALSE)/10^3</f>
        <v>100.2116</v>
      </c>
      <c r="AY8" s="12">
        <f>VLOOKUP($W8,Total_Rndwd_Productn_BF!$A$4:$M$202,AY$1,FALSE)/10^3</f>
        <v>101.60120000000001</v>
      </c>
      <c r="AZ8" s="12">
        <f>VLOOKUP($W8,Total_Rndwd_Productn_BF!$A$4:$M$202,AZ$1,FALSE)/10^3</f>
        <v>103.02030000000001</v>
      </c>
      <c r="BA8" s="12"/>
      <c r="BB8" s="12">
        <f>VLOOKUP($W8,Total_Rndwd_Productn_BAC!$A$4:$M$202,BB$1,FALSE)/10^3</f>
        <v>90.0548</v>
      </c>
      <c r="BC8" s="12">
        <f>VLOOKUP($W8,Total_Rndwd_Productn_BAC!$A$4:$M$202,BC$1,FALSE)/10^3</f>
        <v>92.0886</v>
      </c>
      <c r="BD8" s="12">
        <f>VLOOKUP($W8,Total_Rndwd_Productn_BAC!$A$4:$M$202,BD$1,FALSE)/10^3</f>
        <v>94.215199999999982</v>
      </c>
      <c r="BE8" s="12">
        <f>VLOOKUP($W8,Total_Rndwd_Productn_BAC!$A$4:$M$202,BE$1,FALSE)/10^3</f>
        <v>95.787499999999994</v>
      </c>
      <c r="BF8" s="12">
        <f>VLOOKUP($W8,Total_Rndwd_Productn_BAC!$A$4:$M$202,BF$1,FALSE)/10^3</f>
        <v>97.411699999999996</v>
      </c>
      <c r="BG8" s="12">
        <f>VLOOKUP($W8,Total_Rndwd_Productn_BAC!$A$4:$M$202,BG$1,FALSE)/10^3</f>
        <v>99.093299999999985</v>
      </c>
      <c r="BH8" s="12">
        <f>VLOOKUP($W8,Total_Rndwd_Productn_BAC!$A$4:$M$202,BH$1,FALSE)/10^3</f>
        <v>100.459</v>
      </c>
      <c r="BI8" s="12">
        <f>VLOOKUP($W8,Total_Rndwd_Productn_BAC!$A$4:$M$202,BI$1,FALSE)/10^3</f>
        <v>101.8536</v>
      </c>
      <c r="BJ8" s="12">
        <f>VLOOKUP($W8,Total_Rndwd_Productn_BAC!$A$4:$M$202,BJ$1,FALSE)/10^3</f>
        <v>103.27789999999999</v>
      </c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R8" s="12"/>
      <c r="CS8" s="12"/>
      <c r="CT8" s="12"/>
      <c r="CZ8" s="12"/>
      <c r="DA8" s="12"/>
      <c r="DB8" s="12"/>
    </row>
    <row r="9" spans="1:106" x14ac:dyDescent="0.3">
      <c r="A9" t="s">
        <v>14</v>
      </c>
      <c r="B9" s="2">
        <v>10046</v>
      </c>
      <c r="C9" s="2">
        <v>15201</v>
      </c>
      <c r="D9" s="2">
        <v>15089.6</v>
      </c>
      <c r="E9" s="2">
        <v>15198.399999999998</v>
      </c>
      <c r="F9" s="2">
        <v>15277.5</v>
      </c>
      <c r="G9" s="2">
        <v>15355.2</v>
      </c>
      <c r="H9" s="2">
        <v>15544.900000000001</v>
      </c>
      <c r="I9" s="2">
        <v>15735.400000000001</v>
      </c>
      <c r="J9" s="2">
        <v>15927.3</v>
      </c>
      <c r="K9" s="2">
        <v>16126.199999999999</v>
      </c>
      <c r="L9" s="2">
        <v>16326.4</v>
      </c>
      <c r="M9" s="2">
        <v>16527.5</v>
      </c>
      <c r="N9" t="e">
        <f>(#REF!+#REF!+#REF!)/10^3</f>
        <v>#REF!</v>
      </c>
      <c r="O9" t="e">
        <f>(#REF!+#REF!+#REF!)/10^3</f>
        <v>#REF!</v>
      </c>
      <c r="P9" t="e">
        <f>(#REF!+#REF!+#REF!)/10^3</f>
        <v>#REF!</v>
      </c>
      <c r="Q9" t="e">
        <f>(#REF!+#REF!+#REF!)/10^3</f>
        <v>#REF!</v>
      </c>
      <c r="R9" t="e">
        <f>(#REF!+#REF!+#REF!)/10^3</f>
        <v>#REF!</v>
      </c>
      <c r="S9" t="e">
        <f>(#REF!+#REF!+#REF!)/10^3</f>
        <v>#REF!</v>
      </c>
      <c r="T9" t="e">
        <f>(#REF!+#REF!+#REF!)/10^3</f>
        <v>#REF!</v>
      </c>
      <c r="U9" t="e">
        <f>(#REF!+#REF!+#REF!)/10^3</f>
        <v>#REF!</v>
      </c>
      <c r="V9" s="2"/>
      <c r="W9" t="s">
        <v>15</v>
      </c>
      <c r="X9" s="12">
        <f t="shared" si="1"/>
        <v>3.7293000000000003</v>
      </c>
      <c r="Y9" s="12">
        <f t="shared" si="1"/>
        <v>3.7022999999999997</v>
      </c>
      <c r="Z9" s="12">
        <f t="shared" si="1"/>
        <v>3.6800999999999999</v>
      </c>
      <c r="AA9" s="12">
        <f t="shared" si="1"/>
        <v>3.6949999999999998</v>
      </c>
      <c r="AB9" s="12">
        <f t="shared" si="1"/>
        <v>3.7123000000000004</v>
      </c>
      <c r="AC9" s="12">
        <f t="shared" si="1"/>
        <v>3.7345000000000002</v>
      </c>
      <c r="AD9" s="12">
        <f t="shared" si="1"/>
        <v>3.7173999999999996</v>
      </c>
      <c r="AE9" s="12">
        <f t="shared" si="1"/>
        <v>3.7099000000000002</v>
      </c>
      <c r="AF9" s="12">
        <f t="shared" si="1"/>
        <v>3.7025999999999999</v>
      </c>
      <c r="AH9" s="12">
        <f>VLOOKUP($W9,Total_Rndwd_Productn_AF!$A$4:$M$202,AH$1,FALSE)/10^3</f>
        <v>3.7293000000000003</v>
      </c>
      <c r="AI9" s="12">
        <f>VLOOKUP($W9,Total_Rndwd_Productn_AF!$A$4:$M$202,AI$1,FALSE)/10^3</f>
        <v>3.7443999999999997</v>
      </c>
      <c r="AJ9" s="12">
        <f>VLOOKUP($W9,Total_Rndwd_Productn_AF!$A$4:$M$202,AJ$1,FALSE)/10^3</f>
        <v>3.7742999999999998</v>
      </c>
      <c r="AK9" s="12">
        <f>VLOOKUP($W9,Total_Rndwd_Productn_AF!$A$4:$M$202,AK$1,FALSE)/10^3</f>
        <v>3.8096999999999999</v>
      </c>
      <c r="AL9" s="12">
        <f>VLOOKUP($W9,Total_Rndwd_Productn_AF!$A$4:$M$202,AL$1,FALSE)/10^3</f>
        <v>3.8130000000000002</v>
      </c>
      <c r="AM9" s="12">
        <f>VLOOKUP($W9,Total_Rndwd_Productn_AF!$A$4:$M$202,AM$1,FALSE)/10^3</f>
        <v>3.8325999999999998</v>
      </c>
      <c r="AN9" s="12">
        <f>VLOOKUP($W9,Total_Rndwd_Productn_AF!$A$4:$M$202,AN$1,FALSE)/10^3</f>
        <v>3.8186</v>
      </c>
      <c r="AO9" s="12">
        <f>VLOOKUP($W9,Total_Rndwd_Productn_AF!$A$4:$M$202,AO$1,FALSE)/10^3</f>
        <v>3.8025000000000002</v>
      </c>
      <c r="AP9" s="12">
        <f>VLOOKUP($W9,Total_Rndwd_Productn_AF!$A$4:$M$202,AP$1,FALSE)/10^3</f>
        <v>3.7949000000000002</v>
      </c>
      <c r="AQ9" s="12"/>
      <c r="AR9" s="12">
        <f>VLOOKUP($W9,Total_Rndwd_Productn_BF!$A$4:$M$202,AR$1,FALSE)/10^3</f>
        <v>3.7293000000000003</v>
      </c>
      <c r="AS9" s="12">
        <f>VLOOKUP($W9,Total_Rndwd_Productn_BF!$A$4:$M$202,AS$1,FALSE)/10^3</f>
        <v>3.5501999999999998</v>
      </c>
      <c r="AT9" s="12">
        <f>VLOOKUP($W9,Total_Rndwd_Productn_BF!$A$4:$M$202,AT$1,FALSE)/10^3</f>
        <v>3.4514999999999998</v>
      </c>
      <c r="AU9" s="12">
        <f>VLOOKUP($W9,Total_Rndwd_Productn_BF!$A$4:$M$202,AU$1,FALSE)/10^3</f>
        <v>3.3934000000000002</v>
      </c>
      <c r="AV9" s="12">
        <f>VLOOKUP($W9,Total_Rndwd_Productn_BF!$A$4:$M$202,AV$1,FALSE)/10^3</f>
        <v>3.3844000000000003</v>
      </c>
      <c r="AW9" s="12">
        <f>VLOOKUP($W9,Total_Rndwd_Productn_BF!$A$4:$M$202,AW$1,FALSE)/10^3</f>
        <v>3.4097999999999997</v>
      </c>
      <c r="AX9" s="12">
        <f>VLOOKUP($W9,Total_Rndwd_Productn_BF!$A$4:$M$202,AX$1,FALSE)/10^3</f>
        <v>3.4156999999999997</v>
      </c>
      <c r="AY9" s="12">
        <f>VLOOKUP($W9,Total_Rndwd_Productn_BF!$A$4:$M$202,AY$1,FALSE)/10^3</f>
        <v>3.4125000000000001</v>
      </c>
      <c r="AZ9" s="12">
        <f>VLOOKUP($W9,Total_Rndwd_Productn_BF!$A$4:$M$202,AZ$1,FALSE)/10^3</f>
        <v>3.4190999999999998</v>
      </c>
      <c r="BA9" s="12"/>
      <c r="BB9" s="12">
        <f>VLOOKUP($W9,Total_Rndwd_Productn_BAC!$A$4:$M$202,BB$1,FALSE)/10^3</f>
        <v>3.7293000000000003</v>
      </c>
      <c r="BC9" s="12">
        <f>VLOOKUP($W9,Total_Rndwd_Productn_BAC!$A$4:$M$202,BC$1,FALSE)/10^3</f>
        <v>3.6459999999999999</v>
      </c>
      <c r="BD9" s="12">
        <f>VLOOKUP($W9,Total_Rndwd_Productn_BAC!$A$4:$M$202,BD$1,FALSE)/10^3</f>
        <v>3.5853999999999999</v>
      </c>
      <c r="BE9" s="12">
        <f>VLOOKUP($W9,Total_Rndwd_Productn_BAC!$A$4:$M$202,BE$1,FALSE)/10^3</f>
        <v>3.6135000000000002</v>
      </c>
      <c r="BF9" s="12">
        <f>VLOOKUP($W9,Total_Rndwd_Productn_BAC!$A$4:$M$202,BF$1,FALSE)/10^3</f>
        <v>3.6124999999999998</v>
      </c>
      <c r="BG9" s="12">
        <f>VLOOKUP($W9,Total_Rndwd_Productn_BAC!$A$4:$M$202,BG$1,FALSE)/10^3</f>
        <v>3.6425000000000001</v>
      </c>
      <c r="BH9" s="12">
        <f>VLOOKUP($W9,Total_Rndwd_Productn_BAC!$A$4:$M$202,BH$1,FALSE)/10^3</f>
        <v>3.6265999999999998</v>
      </c>
      <c r="BI9" s="12">
        <f>VLOOKUP($W9,Total_Rndwd_Productn_BAC!$A$4:$M$202,BI$1,FALSE)/10^3</f>
        <v>3.6188000000000002</v>
      </c>
      <c r="BJ9" s="12">
        <f>VLOOKUP($W9,Total_Rndwd_Productn_BAC!$A$4:$M$202,BJ$1,FALSE)/10^3</f>
        <v>3.6139999999999994</v>
      </c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R9" s="12"/>
      <c r="CS9" s="12"/>
      <c r="CT9" s="12"/>
      <c r="CZ9" s="12"/>
      <c r="DA9" s="12"/>
      <c r="DB9" s="12"/>
    </row>
    <row r="10" spans="1:106" x14ac:dyDescent="0.3">
      <c r="A10" t="s">
        <v>16</v>
      </c>
      <c r="B10" s="2">
        <v>6613</v>
      </c>
      <c r="C10" s="2">
        <v>6624</v>
      </c>
      <c r="D10" s="2">
        <v>6406.2</v>
      </c>
      <c r="E10" s="2">
        <v>6481</v>
      </c>
      <c r="F10" s="2">
        <v>6536.4</v>
      </c>
      <c r="G10" s="2">
        <v>6588.5</v>
      </c>
      <c r="H10" s="2">
        <v>6694.5999999999995</v>
      </c>
      <c r="I10" s="2">
        <v>6803.3</v>
      </c>
      <c r="J10" s="2">
        <v>6915.0999999999995</v>
      </c>
      <c r="K10" s="2">
        <v>7030.7</v>
      </c>
      <c r="L10" s="2">
        <v>7149.3000000000011</v>
      </c>
      <c r="M10" s="2">
        <v>7270.7</v>
      </c>
      <c r="N10" t="e">
        <f>(#REF!+#REF!+#REF!)/10^3</f>
        <v>#REF!</v>
      </c>
      <c r="O10" t="e">
        <f>(#REF!+#REF!+#REF!)/10^3</f>
        <v>#REF!</v>
      </c>
      <c r="P10" t="e">
        <f>(#REF!+#REF!+#REF!)/10^3</f>
        <v>#REF!</v>
      </c>
      <c r="Q10" t="e">
        <f>(#REF!+#REF!+#REF!)/10^3</f>
        <v>#REF!</v>
      </c>
      <c r="R10" t="e">
        <f>(#REF!+#REF!+#REF!)/10^3</f>
        <v>#REF!</v>
      </c>
      <c r="S10" t="e">
        <f>(#REF!+#REF!+#REF!)/10^3</f>
        <v>#REF!</v>
      </c>
      <c r="T10" t="e">
        <f>(#REF!+#REF!+#REF!)/10^3</f>
        <v>#REF!</v>
      </c>
      <c r="U10" t="e">
        <f>(#REF!+#REF!+#REF!)/10^3</f>
        <v>#REF!</v>
      </c>
      <c r="V10" s="2"/>
      <c r="W10" t="s">
        <v>17</v>
      </c>
      <c r="X10" s="12">
        <f t="shared" si="1"/>
        <v>11.327399999999999</v>
      </c>
      <c r="Y10" s="12">
        <f t="shared" si="1"/>
        <v>11.3461</v>
      </c>
      <c r="Z10" s="12">
        <f t="shared" si="1"/>
        <v>11.391300000000001</v>
      </c>
      <c r="AA10" s="12">
        <f t="shared" si="1"/>
        <v>11.5299</v>
      </c>
      <c r="AB10" s="12">
        <f t="shared" si="1"/>
        <v>11.6957</v>
      </c>
      <c r="AC10" s="12">
        <f t="shared" si="1"/>
        <v>11.883899999999999</v>
      </c>
      <c r="AD10" s="12">
        <f t="shared" si="1"/>
        <v>12.087299999999999</v>
      </c>
      <c r="AE10" s="12">
        <f t="shared" si="1"/>
        <v>12.305400000000002</v>
      </c>
      <c r="AF10" s="12">
        <f t="shared" si="1"/>
        <v>12.5336</v>
      </c>
      <c r="AH10" s="12">
        <f>VLOOKUP($W10,Total_Rndwd_Productn_AF!$A$4:$M$202,AH$1,FALSE)/10^3</f>
        <v>11.327399999999999</v>
      </c>
      <c r="AI10" s="12">
        <f>VLOOKUP($W10,Total_Rndwd_Productn_AF!$A$4:$M$202,AI$1,FALSE)/10^3</f>
        <v>11.356200000000001</v>
      </c>
      <c r="AJ10" s="12">
        <f>VLOOKUP($W10,Total_Rndwd_Productn_AF!$A$4:$M$202,AJ$1,FALSE)/10^3</f>
        <v>11.424899999999999</v>
      </c>
      <c r="AK10" s="12">
        <f>VLOOKUP($W10,Total_Rndwd_Productn_AF!$A$4:$M$202,AK$1,FALSE)/10^3</f>
        <v>11.555200000000001</v>
      </c>
      <c r="AL10" s="12">
        <f>VLOOKUP($W10,Total_Rndwd_Productn_AF!$A$4:$M$202,AL$1,FALSE)/10^3</f>
        <v>11.714199999999998</v>
      </c>
      <c r="AM10" s="12">
        <f>VLOOKUP($W10,Total_Rndwd_Productn_AF!$A$4:$M$202,AM$1,FALSE)/10^3</f>
        <v>11.896700000000001</v>
      </c>
      <c r="AN10" s="12">
        <f>VLOOKUP($W10,Total_Rndwd_Productn_AF!$A$4:$M$202,AN$1,FALSE)/10^3</f>
        <v>12.0954</v>
      </c>
      <c r="AO10" s="12">
        <f>VLOOKUP($W10,Total_Rndwd_Productn_AF!$A$4:$M$202,AO$1,FALSE)/10^3</f>
        <v>12.3094</v>
      </c>
      <c r="AP10" s="12">
        <f>VLOOKUP($W10,Total_Rndwd_Productn_AF!$A$4:$M$202,AP$1,FALSE)/10^3</f>
        <v>12.5337</v>
      </c>
      <c r="AQ10" s="12"/>
      <c r="AR10" s="12">
        <f>VLOOKUP($W10,Total_Rndwd_Productn_BF!$A$4:$M$202,AR$1,FALSE)/10^3</f>
        <v>11.327399999999999</v>
      </c>
      <c r="AS10" s="12">
        <f>VLOOKUP($W10,Total_Rndwd_Productn_BF!$A$4:$M$202,AS$1,FALSE)/10^3</f>
        <v>11.328199999999999</v>
      </c>
      <c r="AT10" s="12">
        <f>VLOOKUP($W10,Total_Rndwd_Productn_BF!$A$4:$M$202,AT$1,FALSE)/10^3</f>
        <v>11.3491</v>
      </c>
      <c r="AU10" s="12">
        <f>VLOOKUP($W10,Total_Rndwd_Productn_BF!$A$4:$M$202,AU$1,FALSE)/10^3</f>
        <v>11.478399999999999</v>
      </c>
      <c r="AV10" s="12">
        <f>VLOOKUP($W10,Total_Rndwd_Productn_BF!$A$4:$M$202,AV$1,FALSE)/10^3</f>
        <v>11.635200000000001</v>
      </c>
      <c r="AW10" s="12">
        <f>VLOOKUP($W10,Total_Rndwd_Productn_BF!$A$4:$M$202,AW$1,FALSE)/10^3</f>
        <v>11.813700000000001</v>
      </c>
      <c r="AX10" s="12">
        <f>VLOOKUP($W10,Total_Rndwd_Productn_BF!$A$4:$M$202,AX$1,FALSE)/10^3</f>
        <v>12.005500000000001</v>
      </c>
      <c r="AY10" s="12">
        <f>VLOOKUP($W10,Total_Rndwd_Productn_BF!$A$4:$M$202,AY$1,FALSE)/10^3</f>
        <v>12.2098</v>
      </c>
      <c r="AZ10" s="12">
        <f>VLOOKUP($W10,Total_Rndwd_Productn_BF!$A$4:$M$202,AZ$1,FALSE)/10^3</f>
        <v>12.419300000000002</v>
      </c>
      <c r="BA10" s="12"/>
      <c r="BB10" s="12">
        <f>VLOOKUP($W10,Total_Rndwd_Productn_BAC!$A$4:$M$202,BB$1,FALSE)/10^3</f>
        <v>11.327399999999999</v>
      </c>
      <c r="BC10" s="12">
        <f>VLOOKUP($W10,Total_Rndwd_Productn_BAC!$A$4:$M$202,BC$1,FALSE)/10^3</f>
        <v>11.3544</v>
      </c>
      <c r="BD10" s="12">
        <f>VLOOKUP($W10,Total_Rndwd_Productn_BAC!$A$4:$M$202,BD$1,FALSE)/10^3</f>
        <v>11.4057</v>
      </c>
      <c r="BE10" s="12">
        <f>VLOOKUP($W10,Total_Rndwd_Productn_BAC!$A$4:$M$202,BE$1,FALSE)/10^3</f>
        <v>11.539299999999999</v>
      </c>
      <c r="BF10" s="12">
        <f>VLOOKUP($W10,Total_Rndwd_Productn_BAC!$A$4:$M$202,BF$1,FALSE)/10^3</f>
        <v>11.701199999999998</v>
      </c>
      <c r="BG10" s="12">
        <f>VLOOKUP($W10,Total_Rndwd_Productn_BAC!$A$4:$M$202,BG$1,FALSE)/10^3</f>
        <v>11.886299999999999</v>
      </c>
      <c r="BH10" s="12">
        <f>VLOOKUP($W10,Total_Rndwd_Productn_BAC!$A$4:$M$202,BH$1,FALSE)/10^3</f>
        <v>12.087300000000001</v>
      </c>
      <c r="BI10" s="12">
        <f>VLOOKUP($W10,Total_Rndwd_Productn_BAC!$A$4:$M$202,BI$1,FALSE)/10^3</f>
        <v>12.303100000000001</v>
      </c>
      <c r="BJ10" s="12">
        <f>VLOOKUP($W10,Total_Rndwd_Productn_BAC!$A$4:$M$202,BJ$1,FALSE)/10^3</f>
        <v>12.529</v>
      </c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R10" s="12"/>
      <c r="CS10" s="12"/>
      <c r="CT10" s="12"/>
      <c r="CZ10" s="12"/>
      <c r="DA10" s="12"/>
      <c r="DB10" s="12"/>
    </row>
    <row r="11" spans="1:106" x14ac:dyDescent="0.3">
      <c r="A11" t="s">
        <v>9</v>
      </c>
      <c r="B11" s="2">
        <v>11015</v>
      </c>
      <c r="C11" s="2">
        <v>14330</v>
      </c>
      <c r="D11" s="2">
        <v>14306.1</v>
      </c>
      <c r="E11" s="2">
        <v>14460.8</v>
      </c>
      <c r="F11" s="2">
        <v>14816.6</v>
      </c>
      <c r="G11" s="2">
        <v>15195.8</v>
      </c>
      <c r="H11" s="2">
        <v>15278.6</v>
      </c>
      <c r="I11" s="2">
        <v>15368.7</v>
      </c>
      <c r="J11" s="2">
        <v>15478.400000000001</v>
      </c>
      <c r="K11" s="2">
        <v>15673.800000000001</v>
      </c>
      <c r="L11" s="2">
        <v>15786.199999999999</v>
      </c>
      <c r="M11" s="2">
        <v>15880.1</v>
      </c>
      <c r="N11" t="e">
        <f>(#REF!+#REF!+#REF!)/10^3</f>
        <v>#REF!</v>
      </c>
      <c r="O11" t="e">
        <f>(#REF!+#REF!+#REF!)/10^3</f>
        <v>#REF!</v>
      </c>
      <c r="P11" t="e">
        <f>(#REF!+#REF!+#REF!)/10^3</f>
        <v>#REF!</v>
      </c>
      <c r="Q11" t="e">
        <f>(#REF!+#REF!+#REF!)/10^3</f>
        <v>#REF!</v>
      </c>
      <c r="R11" t="e">
        <f>(#REF!+#REF!+#REF!)/10^3</f>
        <v>#REF!</v>
      </c>
      <c r="S11" t="e">
        <f>(#REF!+#REF!+#REF!)/10^3</f>
        <v>#REF!</v>
      </c>
      <c r="T11" t="e">
        <f>(#REF!+#REF!+#REF!)/10^3</f>
        <v>#REF!</v>
      </c>
      <c r="U11" t="e">
        <f>(#REF!+#REF!+#REF!)/10^3</f>
        <v>#REF!</v>
      </c>
      <c r="V11" s="2"/>
      <c r="W11" t="s">
        <v>18</v>
      </c>
      <c r="X11" s="12">
        <f t="shared" si="1"/>
        <v>3.3121000000000005</v>
      </c>
      <c r="Y11" s="12">
        <f t="shared" si="1"/>
        <v>3.1457000000000002</v>
      </c>
      <c r="Z11" s="12">
        <f t="shared" si="1"/>
        <v>3.0369000000000002</v>
      </c>
      <c r="AA11" s="12">
        <f t="shared" si="1"/>
        <v>2.9397999999999995</v>
      </c>
      <c r="AB11" s="12">
        <f t="shared" si="1"/>
        <v>2.7964000000000002</v>
      </c>
      <c r="AC11" s="12">
        <f t="shared" si="1"/>
        <v>2.6583999999999999</v>
      </c>
      <c r="AD11" s="12">
        <f t="shared" si="1"/>
        <v>2.5542999999999996</v>
      </c>
      <c r="AE11" s="12">
        <f t="shared" si="1"/>
        <v>2.4883999999999999</v>
      </c>
      <c r="AF11" s="12">
        <f t="shared" si="1"/>
        <v>2.4607999999999999</v>
      </c>
      <c r="AH11" s="12">
        <f>VLOOKUP($W11,Total_Rndwd_Productn_AF!$A$4:$M$202,AH$1,FALSE)/10^3</f>
        <v>3.3121000000000005</v>
      </c>
      <c r="AI11" s="12">
        <f>VLOOKUP($W11,Total_Rndwd_Productn_AF!$A$4:$M$202,AI$1,FALSE)/10^3</f>
        <v>3.1448</v>
      </c>
      <c r="AJ11" s="12">
        <f>VLOOKUP($W11,Total_Rndwd_Productn_AF!$A$4:$M$202,AJ$1,FALSE)/10^3</f>
        <v>3.0356000000000001</v>
      </c>
      <c r="AK11" s="12">
        <f>VLOOKUP($W11,Total_Rndwd_Productn_AF!$A$4:$M$202,AK$1,FALSE)/10^3</f>
        <v>2.9984999999999995</v>
      </c>
      <c r="AL11" s="12">
        <f>VLOOKUP($W11,Total_Rndwd_Productn_AF!$A$4:$M$202,AL$1,FALSE)/10^3</f>
        <v>2.8938999999999999</v>
      </c>
      <c r="AM11" s="12">
        <f>VLOOKUP($W11,Total_Rndwd_Productn_AF!$A$4:$M$202,AM$1,FALSE)/10^3</f>
        <v>2.7386999999999997</v>
      </c>
      <c r="AN11" s="12">
        <f>VLOOKUP($W11,Total_Rndwd_Productn_AF!$A$4:$M$202,AN$1,FALSE)/10^3</f>
        <v>2.6194999999999995</v>
      </c>
      <c r="AO11" s="12">
        <f>VLOOKUP($W11,Total_Rndwd_Productn_AF!$A$4:$M$202,AO$1,FALSE)/10^3</f>
        <v>2.5413999999999999</v>
      </c>
      <c r="AP11" s="12">
        <f>VLOOKUP($W11,Total_Rndwd_Productn_AF!$A$4:$M$202,AP$1,FALSE)/10^3</f>
        <v>2.5039000000000002</v>
      </c>
      <c r="AQ11" s="12"/>
      <c r="AR11" s="12">
        <f>VLOOKUP($W11,Total_Rndwd_Productn_BF!$A$4:$M$202,AR$1,FALSE)/10^3</f>
        <v>3.3121000000000005</v>
      </c>
      <c r="AS11" s="12">
        <f>VLOOKUP($W11,Total_Rndwd_Productn_BF!$A$4:$M$202,AS$1,FALSE)/10^3</f>
        <v>2.9836999999999998</v>
      </c>
      <c r="AT11" s="12">
        <f>VLOOKUP($W11,Total_Rndwd_Productn_BF!$A$4:$M$202,AT$1,FALSE)/10^3</f>
        <v>2.7166000000000001</v>
      </c>
      <c r="AU11" s="12">
        <f>VLOOKUP($W11,Total_Rndwd_Productn_BF!$A$4:$M$202,AU$1,FALSE)/10^3</f>
        <v>2.5627000000000004</v>
      </c>
      <c r="AV11" s="12">
        <f>VLOOKUP($W11,Total_Rndwd_Productn_BF!$A$4:$M$202,AV$1,FALSE)/10^3</f>
        <v>2.4489999999999998</v>
      </c>
      <c r="AW11" s="12">
        <f>VLOOKUP($W11,Total_Rndwd_Productn_BF!$A$4:$M$202,AW$1,FALSE)/10^3</f>
        <v>2.3687999999999998</v>
      </c>
      <c r="AX11" s="12">
        <f>VLOOKUP($W11,Total_Rndwd_Productn_BF!$A$4:$M$202,AX$1,FALSE)/10^3</f>
        <v>2.3130999999999999</v>
      </c>
      <c r="AY11" s="12">
        <f>VLOOKUP($W11,Total_Rndwd_Productn_BF!$A$4:$M$202,AY$1,FALSE)/10^3</f>
        <v>2.2867000000000002</v>
      </c>
      <c r="AZ11" s="12">
        <f>VLOOKUP($W11,Total_Rndwd_Productn_BF!$A$4:$M$202,AZ$1,FALSE)/10^3</f>
        <v>2.2913999999999999</v>
      </c>
      <c r="BA11" s="12"/>
      <c r="BB11" s="12">
        <f>VLOOKUP($W11,Total_Rndwd_Productn_BAC!$A$4:$M$202,BB$1,FALSE)/10^3</f>
        <v>3.3121000000000005</v>
      </c>
      <c r="BC11" s="12">
        <f>VLOOKUP($W11,Total_Rndwd_Productn_BAC!$A$4:$M$202,BC$1,FALSE)/10^3</f>
        <v>3.1404000000000001</v>
      </c>
      <c r="BD11" s="12">
        <f>VLOOKUP($W11,Total_Rndwd_Productn_BAC!$A$4:$M$202,BD$1,FALSE)/10^3</f>
        <v>3.0268999999999995</v>
      </c>
      <c r="BE11" s="12">
        <f>VLOOKUP($W11,Total_Rndwd_Productn_BAC!$A$4:$M$202,BE$1,FALSE)/10^3</f>
        <v>2.9224000000000001</v>
      </c>
      <c r="BF11" s="12">
        <f>VLOOKUP($W11,Total_Rndwd_Productn_BAC!$A$4:$M$202,BF$1,FALSE)/10^3</f>
        <v>2.7784999999999997</v>
      </c>
      <c r="BG11" s="12">
        <f>VLOOKUP($W11,Total_Rndwd_Productn_BAC!$A$4:$M$202,BG$1,FALSE)/10^3</f>
        <v>2.6429999999999998</v>
      </c>
      <c r="BH11" s="12">
        <f>VLOOKUP($W11,Total_Rndwd_Productn_BAC!$A$4:$M$202,BH$1,FALSE)/10^3</f>
        <v>2.5409999999999995</v>
      </c>
      <c r="BI11" s="12">
        <f>VLOOKUP($W11,Total_Rndwd_Productn_BAC!$A$4:$M$202,BI$1,FALSE)/10^3</f>
        <v>2.4769999999999994</v>
      </c>
      <c r="BJ11" s="12">
        <f>VLOOKUP($W11,Total_Rndwd_Productn_BAC!$A$4:$M$202,BJ$1,FALSE)/10^3</f>
        <v>2.4509000000000003</v>
      </c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R11" s="12"/>
      <c r="CS11" s="12"/>
      <c r="CT11" s="12"/>
      <c r="CZ11" s="12"/>
      <c r="DA11" s="12"/>
      <c r="DB11" s="12"/>
    </row>
    <row r="12" spans="1:106" x14ac:dyDescent="0.3">
      <c r="A12" t="s">
        <v>19</v>
      </c>
      <c r="B12" s="2">
        <v>108</v>
      </c>
      <c r="C12" s="2">
        <v>186</v>
      </c>
      <c r="D12" s="2">
        <v>186</v>
      </c>
      <c r="E12" s="2">
        <v>187.9</v>
      </c>
      <c r="F12" s="2">
        <v>188.79999999999998</v>
      </c>
      <c r="G12" s="2">
        <v>189.7</v>
      </c>
      <c r="H12" s="2">
        <v>191.89999999999998</v>
      </c>
      <c r="I12" s="2">
        <v>193.8</v>
      </c>
      <c r="J12" s="2">
        <v>195.99999999999997</v>
      </c>
      <c r="K12" s="2">
        <v>198.39999999999998</v>
      </c>
      <c r="L12" s="2">
        <v>200.79999999999998</v>
      </c>
      <c r="M12" s="2">
        <v>203.1</v>
      </c>
      <c r="N12" t="e">
        <f>(#REF!+#REF!+#REF!)/10^3</f>
        <v>#REF!</v>
      </c>
      <c r="O12" t="e">
        <f>(#REF!+#REF!+#REF!)/10^3</f>
        <v>#REF!</v>
      </c>
      <c r="P12" t="e">
        <f>(#REF!+#REF!+#REF!)/10^3</f>
        <v>#REF!</v>
      </c>
      <c r="Q12" t="e">
        <f>(#REF!+#REF!+#REF!)/10^3</f>
        <v>#REF!</v>
      </c>
      <c r="R12" t="e">
        <f>(#REF!+#REF!+#REF!)/10^3</f>
        <v>#REF!</v>
      </c>
      <c r="S12" t="e">
        <f>(#REF!+#REF!+#REF!)/10^3</f>
        <v>#REF!</v>
      </c>
      <c r="T12" t="e">
        <f>(#REF!+#REF!+#REF!)/10^3</f>
        <v>#REF!</v>
      </c>
      <c r="U12" t="e">
        <f>(#REF!+#REF!+#REF!)/10^3</f>
        <v>#REF!</v>
      </c>
      <c r="V12" s="2"/>
      <c r="W12" t="s">
        <v>20</v>
      </c>
      <c r="X12" s="12">
        <f t="shared" si="1"/>
        <v>14.646800000000001</v>
      </c>
      <c r="Y12" s="12">
        <f t="shared" si="1"/>
        <v>14.873899999999999</v>
      </c>
      <c r="Z12" s="12">
        <f t="shared" si="1"/>
        <v>15.106999999999999</v>
      </c>
      <c r="AA12" s="12">
        <f t="shared" si="1"/>
        <v>15.333800000000002</v>
      </c>
      <c r="AB12" s="12">
        <f t="shared" si="1"/>
        <v>15.5646</v>
      </c>
      <c r="AC12" s="12">
        <f t="shared" si="1"/>
        <v>15.797699999999999</v>
      </c>
      <c r="AD12" s="12">
        <f t="shared" si="1"/>
        <v>16.022400000000001</v>
      </c>
      <c r="AE12" s="12">
        <f t="shared" si="1"/>
        <v>16.2516</v>
      </c>
      <c r="AF12" s="12">
        <f t="shared" si="1"/>
        <v>16.485799999999998</v>
      </c>
      <c r="AH12" s="12">
        <f>VLOOKUP($W12,Total_Rndwd_Productn_AF!$A$4:$M$202,AH$1,FALSE)/10^3</f>
        <v>14.646800000000001</v>
      </c>
      <c r="AI12" s="12">
        <f>VLOOKUP($W12,Total_Rndwd_Productn_AF!$A$4:$M$202,AI$1,FALSE)/10^3</f>
        <v>14.866400000000002</v>
      </c>
      <c r="AJ12" s="12">
        <f>VLOOKUP($W12,Total_Rndwd_Productn_AF!$A$4:$M$202,AJ$1,FALSE)/10^3</f>
        <v>15.091799999999999</v>
      </c>
      <c r="AK12" s="12">
        <f>VLOOKUP($W12,Total_Rndwd_Productn_AF!$A$4:$M$202,AK$1,FALSE)/10^3</f>
        <v>15.3185</v>
      </c>
      <c r="AL12" s="12">
        <f>VLOOKUP($W12,Total_Rndwd_Productn_AF!$A$4:$M$202,AL$1,FALSE)/10^3</f>
        <v>15.5496</v>
      </c>
      <c r="AM12" s="12">
        <f>VLOOKUP($W12,Total_Rndwd_Productn_AF!$A$4:$M$202,AM$1,FALSE)/10^3</f>
        <v>15.783099999999999</v>
      </c>
      <c r="AN12" s="12">
        <f>VLOOKUP($W12,Total_Rndwd_Productn_AF!$A$4:$M$202,AN$1,FALSE)/10^3</f>
        <v>16.007199999999997</v>
      </c>
      <c r="AO12" s="12">
        <f>VLOOKUP($W12,Total_Rndwd_Productn_AF!$A$4:$M$202,AO$1,FALSE)/10^3</f>
        <v>16.235800000000001</v>
      </c>
      <c r="AP12" s="12">
        <f>VLOOKUP($W12,Total_Rndwd_Productn_AF!$A$4:$M$202,AP$1,FALSE)/10^3</f>
        <v>16.469600000000003</v>
      </c>
      <c r="AQ12" s="12"/>
      <c r="AR12" s="12">
        <f>VLOOKUP($W12,Total_Rndwd_Productn_BF!$A$4:$M$202,AR$1,FALSE)/10^3</f>
        <v>14.646800000000001</v>
      </c>
      <c r="AS12" s="12">
        <f>VLOOKUP($W12,Total_Rndwd_Productn_BF!$A$4:$M$202,AS$1,FALSE)/10^3</f>
        <v>14.746</v>
      </c>
      <c r="AT12" s="12">
        <f>VLOOKUP($W12,Total_Rndwd_Productn_BF!$A$4:$M$202,AT$1,FALSE)/10^3</f>
        <v>14.847</v>
      </c>
      <c r="AU12" s="12">
        <f>VLOOKUP($W12,Total_Rndwd_Productn_BF!$A$4:$M$202,AU$1,FALSE)/10^3</f>
        <v>15.068</v>
      </c>
      <c r="AV12" s="12">
        <f>VLOOKUP($W12,Total_Rndwd_Productn_BF!$A$4:$M$202,AV$1,FALSE)/10^3</f>
        <v>15.2935</v>
      </c>
      <c r="AW12" s="12">
        <f>VLOOKUP($W12,Total_Rndwd_Productn_BF!$A$4:$M$202,AW$1,FALSE)/10^3</f>
        <v>15.523199999999999</v>
      </c>
      <c r="AX12" s="12">
        <f>VLOOKUP($W12,Total_Rndwd_Productn_BF!$A$4:$M$202,AX$1,FALSE)/10^3</f>
        <v>15.744600000000002</v>
      </c>
      <c r="AY12" s="12">
        <f>VLOOKUP($W12,Total_Rndwd_Productn_BF!$A$4:$M$202,AY$1,FALSE)/10^3</f>
        <v>15.969799999999999</v>
      </c>
      <c r="AZ12" s="12">
        <f>VLOOKUP($W12,Total_Rndwd_Productn_BF!$A$4:$M$202,AZ$1,FALSE)/10^3</f>
        <v>16.199300000000001</v>
      </c>
      <c r="BA12" s="12"/>
      <c r="BB12" s="12">
        <f>VLOOKUP($W12,Total_Rndwd_Productn_BAC!$A$4:$M$202,BB$1,FALSE)/10^3</f>
        <v>14.646800000000001</v>
      </c>
      <c r="BC12" s="12">
        <f>VLOOKUP($W12,Total_Rndwd_Productn_BAC!$A$4:$M$202,BC$1,FALSE)/10^3</f>
        <v>14.847100000000003</v>
      </c>
      <c r="BD12" s="12">
        <f>VLOOKUP($W12,Total_Rndwd_Productn_BAC!$A$4:$M$202,BD$1,FALSE)/10^3</f>
        <v>15.052299999999999</v>
      </c>
      <c r="BE12" s="12">
        <f>VLOOKUP($W12,Total_Rndwd_Productn_BAC!$A$4:$M$202,BE$1,FALSE)/10^3</f>
        <v>15.2781</v>
      </c>
      <c r="BF12" s="12">
        <f>VLOOKUP($W12,Total_Rndwd_Productn_BAC!$A$4:$M$202,BF$1,FALSE)/10^3</f>
        <v>15.506</v>
      </c>
      <c r="BG12" s="12">
        <f>VLOOKUP($W12,Total_Rndwd_Productn_BAC!$A$4:$M$202,BG$1,FALSE)/10^3</f>
        <v>15.738700000000001</v>
      </c>
      <c r="BH12" s="12">
        <f>VLOOKUP($W12,Total_Rndwd_Productn_BAC!$A$4:$M$202,BH$1,FALSE)/10^3</f>
        <v>15.963100000000001</v>
      </c>
      <c r="BI12" s="12">
        <f>VLOOKUP($W12,Total_Rndwd_Productn_BAC!$A$4:$M$202,BI$1,FALSE)/10^3</f>
        <v>16.191699999999997</v>
      </c>
      <c r="BJ12" s="12">
        <f>VLOOKUP($W12,Total_Rndwd_Productn_BAC!$A$4:$M$202,BJ$1,FALSE)/10^3</f>
        <v>16.4252</v>
      </c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R12" s="12"/>
      <c r="CS12" s="12"/>
      <c r="CT12" s="12"/>
      <c r="CZ12" s="12"/>
      <c r="DA12" s="12"/>
      <c r="DB12" s="12"/>
    </row>
    <row r="13" spans="1:106" x14ac:dyDescent="0.3">
      <c r="A13" t="s">
        <v>11</v>
      </c>
      <c r="B13" s="2">
        <v>3734</v>
      </c>
      <c r="C13" s="2">
        <v>2845</v>
      </c>
      <c r="D13" s="2">
        <v>2766.3</v>
      </c>
      <c r="E13" s="2">
        <v>2796.5</v>
      </c>
      <c r="F13" s="2">
        <v>2844.4</v>
      </c>
      <c r="G13" s="2">
        <v>2894.7999999999997</v>
      </c>
      <c r="H13" s="2">
        <v>2921.4</v>
      </c>
      <c r="I13" s="2">
        <v>2948.3999999999996</v>
      </c>
      <c r="J13" s="2">
        <v>2976.7000000000003</v>
      </c>
      <c r="K13" s="2">
        <v>2993.9</v>
      </c>
      <c r="L13" s="2">
        <v>3014.1</v>
      </c>
      <c r="M13" s="2">
        <v>3034.9000000000005</v>
      </c>
      <c r="N13" t="e">
        <f>(#REF!+#REF!+#REF!)/10^3</f>
        <v>#REF!</v>
      </c>
      <c r="O13" t="e">
        <f>(#REF!+#REF!+#REF!)/10^3</f>
        <v>#REF!</v>
      </c>
      <c r="P13" t="e">
        <f>(#REF!+#REF!+#REF!)/10^3</f>
        <v>#REF!</v>
      </c>
      <c r="Q13" t="e">
        <f>(#REF!+#REF!+#REF!)/10^3</f>
        <v>#REF!</v>
      </c>
      <c r="R13" t="e">
        <f>(#REF!+#REF!+#REF!)/10^3</f>
        <v>#REF!</v>
      </c>
      <c r="S13" t="e">
        <f>(#REF!+#REF!+#REF!)/10^3</f>
        <v>#REF!</v>
      </c>
      <c r="T13" t="e">
        <f>(#REF!+#REF!+#REF!)/10^3</f>
        <v>#REF!</v>
      </c>
      <c r="U13" t="e">
        <f>(#REF!+#REF!+#REF!)/10^3</f>
        <v>#REF!</v>
      </c>
      <c r="V13" s="2"/>
      <c r="W13" t="s">
        <v>21</v>
      </c>
      <c r="X13" s="12">
        <f t="shared" si="1"/>
        <v>75.538300000000007</v>
      </c>
      <c r="Y13" s="12">
        <f t="shared" si="1"/>
        <v>77.336199999999991</v>
      </c>
      <c r="Z13" s="12">
        <f t="shared" si="1"/>
        <v>79.268600000000006</v>
      </c>
      <c r="AA13" s="12">
        <f t="shared" si="1"/>
        <v>81.013199999999983</v>
      </c>
      <c r="AB13" s="12">
        <f t="shared" si="1"/>
        <v>82.81089999999999</v>
      </c>
      <c r="AC13" s="12">
        <f t="shared" si="1"/>
        <v>84.731099999999998</v>
      </c>
      <c r="AD13" s="12">
        <f t="shared" si="1"/>
        <v>86.556099999999986</v>
      </c>
      <c r="AE13" s="12">
        <f t="shared" si="1"/>
        <v>88.465400000000002</v>
      </c>
      <c r="AF13" s="12">
        <f t="shared" si="1"/>
        <v>90.455700000000007</v>
      </c>
      <c r="AH13" s="12">
        <f>VLOOKUP($W13,Total_Rndwd_Productn_AF!$A$4:$M$202,AH$1,FALSE)/10^3</f>
        <v>75.538300000000007</v>
      </c>
      <c r="AI13" s="12">
        <f>VLOOKUP($W13,Total_Rndwd_Productn_AF!$A$4:$M$202,AI$1,FALSE)/10^3</f>
        <v>77.009299999999996</v>
      </c>
      <c r="AJ13" s="12">
        <f>VLOOKUP($W13,Total_Rndwd_Productn_AF!$A$4:$M$202,AJ$1,FALSE)/10^3</f>
        <v>78.575000000000003</v>
      </c>
      <c r="AK13" s="12">
        <f>VLOOKUP($W13,Total_Rndwd_Productn_AF!$A$4:$M$202,AK$1,FALSE)/10^3</f>
        <v>80.216700000000003</v>
      </c>
      <c r="AL13" s="12">
        <f>VLOOKUP($W13,Total_Rndwd_Productn_AF!$A$4:$M$202,AL$1,FALSE)/10^3</f>
        <v>81.937400000000011</v>
      </c>
      <c r="AM13" s="12">
        <f>VLOOKUP($W13,Total_Rndwd_Productn_AF!$A$4:$M$202,AM$1,FALSE)/10^3</f>
        <v>83.809600000000003</v>
      </c>
      <c r="AN13" s="12">
        <f>VLOOKUP($W13,Total_Rndwd_Productn_AF!$A$4:$M$202,AN$1,FALSE)/10^3</f>
        <v>85.548099999999991</v>
      </c>
      <c r="AO13" s="12">
        <f>VLOOKUP($W13,Total_Rndwd_Productn_AF!$A$4:$M$202,AO$1,FALSE)/10^3</f>
        <v>87.35390000000001</v>
      </c>
      <c r="AP13" s="12">
        <f>VLOOKUP($W13,Total_Rndwd_Productn_AF!$A$4:$M$202,AP$1,FALSE)/10^3</f>
        <v>89.219499999999996</v>
      </c>
      <c r="AQ13" s="12"/>
      <c r="AR13" s="12">
        <f>VLOOKUP($W13,Total_Rndwd_Productn_BF!$A$4:$M$202,AR$1,FALSE)/10^3</f>
        <v>75.538300000000007</v>
      </c>
      <c r="AS13" s="12">
        <f>VLOOKUP($W13,Total_Rndwd_Productn_BF!$A$4:$M$202,AS$1,FALSE)/10^3</f>
        <v>76.805700000000002</v>
      </c>
      <c r="AT13" s="12">
        <f>VLOOKUP($W13,Total_Rndwd_Productn_BF!$A$4:$M$202,AT$1,FALSE)/10^3</f>
        <v>78.130900000000011</v>
      </c>
      <c r="AU13" s="12">
        <f>VLOOKUP($W13,Total_Rndwd_Productn_BF!$A$4:$M$202,AU$1,FALSE)/10^3</f>
        <v>79.717199999999991</v>
      </c>
      <c r="AV13" s="12">
        <f>VLOOKUP($W13,Total_Rndwd_Productn_BF!$A$4:$M$202,AV$1,FALSE)/10^3</f>
        <v>81.393000000000001</v>
      </c>
      <c r="AW13" s="12">
        <f>VLOOKUP($W13,Total_Rndwd_Productn_BF!$A$4:$M$202,AW$1,FALSE)/10^3</f>
        <v>83.202399999999997</v>
      </c>
      <c r="AX13" s="12">
        <f>VLOOKUP($W13,Total_Rndwd_Productn_BF!$A$4:$M$202,AX$1,FALSE)/10^3</f>
        <v>84.885499999999993</v>
      </c>
      <c r="AY13" s="12">
        <f>VLOOKUP($W13,Total_Rndwd_Productn_BF!$A$4:$M$202,AY$1,FALSE)/10^3</f>
        <v>86.625500000000017</v>
      </c>
      <c r="AZ13" s="12">
        <f>VLOOKUP($W13,Total_Rndwd_Productn_BF!$A$4:$M$202,AZ$1,FALSE)/10^3</f>
        <v>88.412300000000002</v>
      </c>
      <c r="BA13" s="12"/>
      <c r="BB13" s="12">
        <f>VLOOKUP($W13,Total_Rndwd_Productn_BAC!$A$4:$M$202,BB$1,FALSE)/10^3</f>
        <v>75.538300000000007</v>
      </c>
      <c r="BC13" s="12">
        <f>VLOOKUP($W13,Total_Rndwd_Productn_BAC!$A$4:$M$202,BC$1,FALSE)/10^3</f>
        <v>77.013099999999994</v>
      </c>
      <c r="BD13" s="12">
        <f>VLOOKUP($W13,Total_Rndwd_Productn_BAC!$A$4:$M$202,BD$1,FALSE)/10^3</f>
        <v>78.583100000000002</v>
      </c>
      <c r="BE13" s="12">
        <f>VLOOKUP($W13,Total_Rndwd_Productn_BAC!$A$4:$M$202,BE$1,FALSE)/10^3</f>
        <v>80.216100000000012</v>
      </c>
      <c r="BF13" s="12">
        <f>VLOOKUP($W13,Total_Rndwd_Productn_BAC!$A$4:$M$202,BF$1,FALSE)/10^3</f>
        <v>81.933499999999995</v>
      </c>
      <c r="BG13" s="12">
        <f>VLOOKUP($W13,Total_Rndwd_Productn_BAC!$A$4:$M$202,BG$1,FALSE)/10^3</f>
        <v>83.802499999999995</v>
      </c>
      <c r="BH13" s="12">
        <f>VLOOKUP($W13,Total_Rndwd_Productn_BAC!$A$4:$M$202,BH$1,FALSE)/10^3</f>
        <v>85.535600000000002</v>
      </c>
      <c r="BI13" s="12">
        <f>VLOOKUP($W13,Total_Rndwd_Productn_BAC!$A$4:$M$202,BI$1,FALSE)/10^3</f>
        <v>87.33489999999999</v>
      </c>
      <c r="BJ13" s="12">
        <f>VLOOKUP($W13,Total_Rndwd_Productn_BAC!$A$4:$M$202,BJ$1,FALSE)/10^3</f>
        <v>89.191500000000005</v>
      </c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R13" s="12"/>
      <c r="CS13" s="12"/>
      <c r="CT13" s="12"/>
      <c r="CZ13" s="12"/>
      <c r="DA13" s="12"/>
      <c r="DB13" s="12"/>
    </row>
    <row r="14" spans="1:106" x14ac:dyDescent="0.3">
      <c r="A14" t="s">
        <v>22</v>
      </c>
      <c r="B14" s="2">
        <v>5423</v>
      </c>
      <c r="C14" s="2">
        <v>8634</v>
      </c>
      <c r="D14" s="2">
        <v>8591</v>
      </c>
      <c r="E14" s="2">
        <v>8645.6</v>
      </c>
      <c r="F14" s="2">
        <v>8749.6</v>
      </c>
      <c r="G14" s="2">
        <v>8854.9</v>
      </c>
      <c r="H14" s="2">
        <v>8947.7000000000007</v>
      </c>
      <c r="I14" s="2">
        <v>9041.4</v>
      </c>
      <c r="J14" s="2">
        <v>9136.4</v>
      </c>
      <c r="K14" s="2">
        <v>9233.4</v>
      </c>
      <c r="L14" s="2">
        <v>9331.6</v>
      </c>
      <c r="M14" s="2">
        <v>9431.3000000000011</v>
      </c>
      <c r="N14" t="e">
        <f>(#REF!+#REF!+#REF!)/10^3</f>
        <v>#REF!</v>
      </c>
      <c r="O14" t="e">
        <f>(#REF!+#REF!+#REF!)/10^3</f>
        <v>#REF!</v>
      </c>
      <c r="P14" t="e">
        <f>(#REF!+#REF!+#REF!)/10^3</f>
        <v>#REF!</v>
      </c>
      <c r="Q14" t="e">
        <f>(#REF!+#REF!+#REF!)/10^3</f>
        <v>#REF!</v>
      </c>
      <c r="R14" t="e">
        <f>(#REF!+#REF!+#REF!)/10^3</f>
        <v>#REF!</v>
      </c>
      <c r="S14" t="e">
        <f>(#REF!+#REF!+#REF!)/10^3</f>
        <v>#REF!</v>
      </c>
      <c r="T14" t="e">
        <f>(#REF!+#REF!+#REF!)/10^3</f>
        <v>#REF!</v>
      </c>
      <c r="U14" t="e">
        <f>(#REF!+#REF!+#REF!)/10^3</f>
        <v>#REF!</v>
      </c>
      <c r="V14" s="2"/>
      <c r="W14" t="s">
        <v>23</v>
      </c>
      <c r="X14" s="12">
        <f t="shared" si="1"/>
        <v>16.1081</v>
      </c>
      <c r="Y14" s="12">
        <f t="shared" si="1"/>
        <v>16.429500000000001</v>
      </c>
      <c r="Z14" s="12">
        <f t="shared" si="1"/>
        <v>16.751000000000001</v>
      </c>
      <c r="AA14" s="12">
        <f t="shared" si="1"/>
        <v>17.0411</v>
      </c>
      <c r="AB14" s="12">
        <f t="shared" si="1"/>
        <v>17.331899999999997</v>
      </c>
      <c r="AC14" s="12">
        <f t="shared" si="1"/>
        <v>17.624400000000001</v>
      </c>
      <c r="AD14" s="12">
        <f t="shared" si="1"/>
        <v>17.9024</v>
      </c>
      <c r="AE14" s="12">
        <f t="shared" si="1"/>
        <v>18.182299999999998</v>
      </c>
      <c r="AF14" s="12">
        <f t="shared" si="1"/>
        <v>18.4648</v>
      </c>
      <c r="AH14" s="12">
        <f>VLOOKUP($W14,Total_Rndwd_Productn_AF!$A$4:$M$202,AH$1,FALSE)/10^3</f>
        <v>16.1081</v>
      </c>
      <c r="AI14" s="12">
        <f>VLOOKUP($W14,Total_Rndwd_Productn_AF!$A$4:$M$202,AI$1,FALSE)/10^3</f>
        <v>16.3994</v>
      </c>
      <c r="AJ14" s="12">
        <f>VLOOKUP($W14,Total_Rndwd_Productn_AF!$A$4:$M$202,AJ$1,FALSE)/10^3</f>
        <v>16.687000000000001</v>
      </c>
      <c r="AK14" s="12">
        <f>VLOOKUP($W14,Total_Rndwd_Productn_AF!$A$4:$M$202,AK$1,FALSE)/10^3</f>
        <v>16.973400000000002</v>
      </c>
      <c r="AL14" s="12">
        <f>VLOOKUP($W14,Total_Rndwd_Productn_AF!$A$4:$M$202,AL$1,FALSE)/10^3</f>
        <v>17.260999999999999</v>
      </c>
      <c r="AM14" s="12">
        <f>VLOOKUP($W14,Total_Rndwd_Productn_AF!$A$4:$M$202,AM$1,FALSE)/10^3</f>
        <v>17.5504</v>
      </c>
      <c r="AN14" s="12">
        <f>VLOOKUP($W14,Total_Rndwd_Productn_AF!$A$4:$M$202,AN$1,FALSE)/10^3</f>
        <v>17.825599999999998</v>
      </c>
      <c r="AO14" s="12">
        <f>VLOOKUP($W14,Total_Rndwd_Productn_AF!$A$4:$M$202,AO$1,FALSE)/10^3</f>
        <v>18.103300000000001</v>
      </c>
      <c r="AP14" s="12">
        <f>VLOOKUP($W14,Total_Rndwd_Productn_AF!$A$4:$M$202,AP$1,FALSE)/10^3</f>
        <v>18.383200000000002</v>
      </c>
      <c r="AQ14" s="12"/>
      <c r="AR14" s="12">
        <f>VLOOKUP($W14,Total_Rndwd_Productn_BF!$A$4:$M$202,AR$1,FALSE)/10^3</f>
        <v>16.1081</v>
      </c>
      <c r="AS14" s="12">
        <f>VLOOKUP($W14,Total_Rndwd_Productn_BF!$A$4:$M$202,AS$1,FALSE)/10^3</f>
        <v>16.418299999999999</v>
      </c>
      <c r="AT14" s="12">
        <f>VLOOKUP($W14,Total_Rndwd_Productn_BF!$A$4:$M$202,AT$1,FALSE)/10^3</f>
        <v>16.727300000000003</v>
      </c>
      <c r="AU14" s="12">
        <f>VLOOKUP($W14,Total_Rndwd_Productn_BF!$A$4:$M$202,AU$1,FALSE)/10^3</f>
        <v>17.016999999999996</v>
      </c>
      <c r="AV14" s="12">
        <f>VLOOKUP($W14,Total_Rndwd_Productn_BF!$A$4:$M$202,AV$1,FALSE)/10^3</f>
        <v>17.307500000000001</v>
      </c>
      <c r="AW14" s="12">
        <f>VLOOKUP($W14,Total_Rndwd_Productn_BF!$A$4:$M$202,AW$1,FALSE)/10^3</f>
        <v>17.599599999999999</v>
      </c>
      <c r="AX14" s="12">
        <f>VLOOKUP($W14,Total_Rndwd_Productn_BF!$A$4:$M$202,AX$1,FALSE)/10^3</f>
        <v>17.876999999999999</v>
      </c>
      <c r="AY14" s="12">
        <f>VLOOKUP($W14,Total_Rndwd_Productn_BF!$A$4:$M$202,AY$1,FALSE)/10^3</f>
        <v>18.157600000000002</v>
      </c>
      <c r="AZ14" s="12">
        <f>VLOOKUP($W14,Total_Rndwd_Productn_BF!$A$4:$M$202,AZ$1,FALSE)/10^3</f>
        <v>18.440899999999999</v>
      </c>
      <c r="BA14" s="12"/>
      <c r="BB14" s="12">
        <f>VLOOKUP($W14,Total_Rndwd_Productn_BAC!$A$4:$M$202,BB$1,FALSE)/10^3</f>
        <v>16.1081</v>
      </c>
      <c r="BC14" s="12">
        <f>VLOOKUP($W14,Total_Rndwd_Productn_BAC!$A$4:$M$202,BC$1,FALSE)/10^3</f>
        <v>16.4162</v>
      </c>
      <c r="BD14" s="12">
        <f>VLOOKUP($W14,Total_Rndwd_Productn_BAC!$A$4:$M$202,BD$1,FALSE)/10^3</f>
        <v>16.722999999999999</v>
      </c>
      <c r="BE14" s="12">
        <f>VLOOKUP($W14,Total_Rndwd_Productn_BAC!$A$4:$M$202,BE$1,FALSE)/10^3</f>
        <v>17.011800000000001</v>
      </c>
      <c r="BF14" s="12">
        <f>VLOOKUP($W14,Total_Rndwd_Productn_BAC!$A$4:$M$202,BF$1,FALSE)/10^3</f>
        <v>17.301099999999998</v>
      </c>
      <c r="BG14" s="12">
        <f>VLOOKUP($W14,Total_Rndwd_Productn_BAC!$A$4:$M$202,BG$1,FALSE)/10^3</f>
        <v>17.592200000000002</v>
      </c>
      <c r="BH14" s="12">
        <f>VLOOKUP($W14,Total_Rndwd_Productn_BAC!$A$4:$M$202,BH$1,FALSE)/10^3</f>
        <v>17.869199999999996</v>
      </c>
      <c r="BI14" s="12">
        <f>VLOOKUP($W14,Total_Rndwd_Productn_BAC!$A$4:$M$202,BI$1,FALSE)/10^3</f>
        <v>18.148599999999998</v>
      </c>
      <c r="BJ14" s="12">
        <f>VLOOKUP($W14,Total_Rndwd_Productn_BAC!$A$4:$M$202,BJ$1,FALSE)/10^3</f>
        <v>18.430399999999999</v>
      </c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R14" s="12"/>
      <c r="CS14" s="12"/>
      <c r="CT14" s="12"/>
      <c r="CZ14" s="12"/>
      <c r="DA14" s="12"/>
      <c r="DB14" s="12"/>
    </row>
    <row r="15" spans="1:106" x14ac:dyDescent="0.3">
      <c r="A15" t="s">
        <v>15</v>
      </c>
      <c r="B15" s="2">
        <v>2318</v>
      </c>
      <c r="C15" s="2">
        <v>3672</v>
      </c>
      <c r="D15" s="2">
        <v>3666</v>
      </c>
      <c r="E15" s="2">
        <v>3729.3</v>
      </c>
      <c r="F15" s="2">
        <v>3702.2999999999997</v>
      </c>
      <c r="G15" s="2">
        <v>3680.1</v>
      </c>
      <c r="H15" s="2">
        <v>3695</v>
      </c>
      <c r="I15" s="2">
        <v>3712.3</v>
      </c>
      <c r="J15" s="2">
        <v>3734.5</v>
      </c>
      <c r="K15" s="2">
        <v>3717.3999999999996</v>
      </c>
      <c r="L15" s="2">
        <v>3709.9</v>
      </c>
      <c r="M15" s="2">
        <v>3702.6</v>
      </c>
      <c r="N15" t="e">
        <f>(#REF!+#REF!+#REF!)/10^3</f>
        <v>#REF!</v>
      </c>
      <c r="O15" t="e">
        <f>(#REF!+#REF!+#REF!)/10^3</f>
        <v>#REF!</v>
      </c>
      <c r="P15" t="e">
        <f>(#REF!+#REF!+#REF!)/10^3</f>
        <v>#REF!</v>
      </c>
      <c r="Q15" t="e">
        <f>(#REF!+#REF!+#REF!)/10^3</f>
        <v>#REF!</v>
      </c>
      <c r="R15" t="e">
        <f>(#REF!+#REF!+#REF!)/10^3</f>
        <v>#REF!</v>
      </c>
      <c r="S15" t="e">
        <f>(#REF!+#REF!+#REF!)/10^3</f>
        <v>#REF!</v>
      </c>
      <c r="T15" t="e">
        <f>(#REF!+#REF!+#REF!)/10^3</f>
        <v>#REF!</v>
      </c>
      <c r="U15" t="e">
        <f>(#REF!+#REF!+#REF!)/10^3</f>
        <v>#REF!</v>
      </c>
      <c r="V15" s="2"/>
      <c r="W15" s="9" t="s">
        <v>24</v>
      </c>
      <c r="X15" s="11">
        <f t="shared" si="1"/>
        <v>693.89890000000003</v>
      </c>
      <c r="Y15" s="11">
        <f t="shared" si="1"/>
        <v>731.4982</v>
      </c>
      <c r="Z15" s="11">
        <f t="shared" si="1"/>
        <v>773.17180000000008</v>
      </c>
      <c r="AA15" s="11">
        <f t="shared" si="1"/>
        <v>781.88969999999995</v>
      </c>
      <c r="AB15" s="11">
        <f t="shared" si="1"/>
        <v>790.98810000000003</v>
      </c>
      <c r="AC15" s="11">
        <f t="shared" si="1"/>
        <v>794.66930000000002</v>
      </c>
      <c r="AD15" s="11">
        <f t="shared" si="1"/>
        <v>780.34410000000003</v>
      </c>
      <c r="AE15" s="11">
        <f t="shared" si="1"/>
        <v>767.19680000000005</v>
      </c>
      <c r="AF15" s="11">
        <f t="shared" si="1"/>
        <v>752.9248</v>
      </c>
      <c r="AH15" s="11">
        <f>VLOOKUP($W15,Total_Rndwd_Productn_AF!$A$4:$M$202,AH$1,FALSE)/10^3</f>
        <v>693.89890000000003</v>
      </c>
      <c r="AI15" s="11">
        <f>VLOOKUP($W15,Total_Rndwd_Productn_AF!$A$4:$M$202,AI$1,FALSE)/10^3</f>
        <v>731.8193</v>
      </c>
      <c r="AJ15" s="11">
        <f>VLOOKUP($W15,Total_Rndwd_Productn_AF!$A$4:$M$202,AJ$1,FALSE)/10^3</f>
        <v>772.6155</v>
      </c>
      <c r="AK15" s="11">
        <f>VLOOKUP($W15,Total_Rndwd_Productn_AF!$A$4:$M$202,AK$1,FALSE)/10^3</f>
        <v>787.70169999999996</v>
      </c>
      <c r="AL15" s="11">
        <f>VLOOKUP($W15,Total_Rndwd_Productn_AF!$A$4:$M$202,AL$1,FALSE)/10^3</f>
        <v>799.76739999999995</v>
      </c>
      <c r="AM15" s="11">
        <f>VLOOKUP($W15,Total_Rndwd_Productn_AF!$A$4:$M$202,AM$1,FALSE)/10^3</f>
        <v>811.78989999999988</v>
      </c>
      <c r="AN15" s="11">
        <f>VLOOKUP($W15,Total_Rndwd_Productn_AF!$A$4:$M$202,AN$1,FALSE)/10^3</f>
        <v>797.01880000000006</v>
      </c>
      <c r="AO15" s="11">
        <f>VLOOKUP($W15,Total_Rndwd_Productn_AF!$A$4:$M$202,AO$1,FALSE)/10^3</f>
        <v>779.84090000000015</v>
      </c>
      <c r="AP15" s="11">
        <f>VLOOKUP($W15,Total_Rndwd_Productn_AF!$A$4:$M$202,AP$1,FALSE)/10^3</f>
        <v>764.92890000000011</v>
      </c>
      <c r="AQ15" s="11"/>
      <c r="AR15" s="11">
        <f>VLOOKUP($W15,Total_Rndwd_Productn_BF!$A$4:$M$202,AR$1,FALSE)/10^3</f>
        <v>693.89890000000003</v>
      </c>
      <c r="AS15" s="11">
        <f>VLOOKUP($W15,Total_Rndwd_Productn_BF!$A$4:$M$202,AS$1,FALSE)/10^3</f>
        <v>737.91089999999986</v>
      </c>
      <c r="AT15" s="11">
        <f>VLOOKUP($W15,Total_Rndwd_Productn_BF!$A$4:$M$202,AT$1,FALSE)/10^3</f>
        <v>785.74569999999994</v>
      </c>
      <c r="AU15" s="11">
        <f>VLOOKUP($W15,Total_Rndwd_Productn_BF!$A$4:$M$202,AU$1,FALSE)/10^3</f>
        <v>803.18639999999994</v>
      </c>
      <c r="AV15" s="11">
        <f>VLOOKUP($W15,Total_Rndwd_Productn_BF!$A$4:$M$202,AV$1,FALSE)/10^3</f>
        <v>816.77209999999991</v>
      </c>
      <c r="AW15" s="11">
        <f>VLOOKUP($W15,Total_Rndwd_Productn_BF!$A$4:$M$202,AW$1,FALSE)/10^3</f>
        <v>827.17909999999983</v>
      </c>
      <c r="AX15" s="11">
        <f>VLOOKUP($W15,Total_Rndwd_Productn_BF!$A$4:$M$202,AX$1,FALSE)/10^3</f>
        <v>819.31760000000008</v>
      </c>
      <c r="AY15" s="11">
        <f>VLOOKUP($W15,Total_Rndwd_Productn_BF!$A$4:$M$202,AY$1,FALSE)/10^3</f>
        <v>805.48140000000012</v>
      </c>
      <c r="AZ15" s="11">
        <f>VLOOKUP($W15,Total_Rndwd_Productn_BF!$A$4:$M$202,AZ$1,FALSE)/10^3</f>
        <v>791.90350000000001</v>
      </c>
      <c r="BA15" s="11"/>
      <c r="BB15" s="11">
        <f>VLOOKUP($W15,Total_Rndwd_Productn_BAC!$A$4:$M$202,BB$1,FALSE)/10^3</f>
        <v>693.89890000000003</v>
      </c>
      <c r="BC15" s="11">
        <f>VLOOKUP($W15,Total_Rndwd_Productn_BAC!$A$4:$M$202,BC$1,FALSE)/10^3</f>
        <v>736.1543999999999</v>
      </c>
      <c r="BD15" s="11">
        <f>VLOOKUP($W15,Total_Rndwd_Productn_BAC!$A$4:$M$202,BD$1,FALSE)/10^3</f>
        <v>782.05200000000002</v>
      </c>
      <c r="BE15" s="11">
        <f>VLOOKUP($W15,Total_Rndwd_Productn_BAC!$A$4:$M$202,BE$1,FALSE)/10^3</f>
        <v>794.21</v>
      </c>
      <c r="BF15" s="11">
        <f>VLOOKUP($W15,Total_Rndwd_Productn_BAC!$A$4:$M$202,BF$1,FALSE)/10^3</f>
        <v>804.58339999999987</v>
      </c>
      <c r="BG15" s="11">
        <f>VLOOKUP($W15,Total_Rndwd_Productn_BAC!$A$4:$M$202,BG$1,FALSE)/10^3</f>
        <v>816.27670000000001</v>
      </c>
      <c r="BH15" s="11">
        <f>VLOOKUP($W15,Total_Rndwd_Productn_BAC!$A$4:$M$202,BH$1,FALSE)/10^3</f>
        <v>802.40480000000002</v>
      </c>
      <c r="BI15" s="11">
        <f>VLOOKUP($W15,Total_Rndwd_Productn_BAC!$A$4:$M$202,BI$1,FALSE)/10^3</f>
        <v>788.18540000000007</v>
      </c>
      <c r="BJ15" s="11">
        <f>VLOOKUP($W15,Total_Rndwd_Productn_BAC!$A$4:$M$202,BJ$1,FALSE)/10^3</f>
        <v>773.37169999999992</v>
      </c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R15" s="11"/>
      <c r="CS15" s="11"/>
      <c r="CT15" s="11"/>
      <c r="CZ15" s="11"/>
      <c r="DA15" s="11"/>
      <c r="DB15" s="11"/>
    </row>
    <row r="16" spans="1:106" x14ac:dyDescent="0.3">
      <c r="A16" t="s">
        <v>17</v>
      </c>
      <c r="B16" s="2">
        <v>10915</v>
      </c>
      <c r="C16" s="2">
        <v>11612</v>
      </c>
      <c r="D16" s="2">
        <v>11332.2</v>
      </c>
      <c r="E16" s="2">
        <v>11327.4</v>
      </c>
      <c r="F16" s="2">
        <v>11346.1</v>
      </c>
      <c r="G16" s="2">
        <v>11391.300000000001</v>
      </c>
      <c r="H16" s="2">
        <v>11529.9</v>
      </c>
      <c r="I16" s="2">
        <v>11695.7</v>
      </c>
      <c r="J16" s="2">
        <v>11883.9</v>
      </c>
      <c r="K16" s="2">
        <v>12087.3</v>
      </c>
      <c r="L16" s="2">
        <v>12305.400000000001</v>
      </c>
      <c r="M16" s="2">
        <v>12533.6</v>
      </c>
      <c r="N16" t="e">
        <f>(#REF!+#REF!+#REF!)/10^3</f>
        <v>#REF!</v>
      </c>
      <c r="O16" t="e">
        <f>(#REF!+#REF!+#REF!)/10^3</f>
        <v>#REF!</v>
      </c>
      <c r="P16" t="e">
        <f>(#REF!+#REF!+#REF!)/10^3</f>
        <v>#REF!</v>
      </c>
      <c r="Q16" t="e">
        <f>(#REF!+#REF!+#REF!)/10^3</f>
        <v>#REF!</v>
      </c>
      <c r="R16" t="e">
        <f>(#REF!+#REF!+#REF!)/10^3</f>
        <v>#REF!</v>
      </c>
      <c r="S16" t="e">
        <f>(#REF!+#REF!+#REF!)/10^3</f>
        <v>#REF!</v>
      </c>
      <c r="T16" t="e">
        <f>(#REF!+#REF!+#REF!)/10^3</f>
        <v>#REF!</v>
      </c>
      <c r="U16" t="e">
        <f>(#REF!+#REF!+#REF!)/10^3</f>
        <v>#REF!</v>
      </c>
      <c r="V16" s="2"/>
      <c r="W16" t="s">
        <v>25</v>
      </c>
      <c r="X16" s="12">
        <f t="shared" si="1"/>
        <v>159.50210000000001</v>
      </c>
      <c r="Y16" s="12">
        <f t="shared" si="1"/>
        <v>167.85379999999998</v>
      </c>
      <c r="Z16" s="12">
        <f t="shared" si="1"/>
        <v>176.99579999999997</v>
      </c>
      <c r="AA16" s="12">
        <f t="shared" si="1"/>
        <v>178.1729</v>
      </c>
      <c r="AB16" s="12">
        <f t="shared" si="1"/>
        <v>182.26510000000005</v>
      </c>
      <c r="AC16" s="12">
        <f t="shared" si="1"/>
        <v>188.00190000000001</v>
      </c>
      <c r="AD16" s="12">
        <f t="shared" si="1"/>
        <v>187.16570000000002</v>
      </c>
      <c r="AE16" s="12">
        <f t="shared" si="1"/>
        <v>185.11469999999997</v>
      </c>
      <c r="AF16" s="12">
        <f t="shared" si="1"/>
        <v>181.74170000000001</v>
      </c>
      <c r="AH16" s="12">
        <f>VLOOKUP($W16,Total_Rndwd_Productn_AF!$A$4:$M$202,AH$1,FALSE)/10^3</f>
        <v>159.50210000000001</v>
      </c>
      <c r="AI16" s="12">
        <f>VLOOKUP($W16,Total_Rndwd_Productn_AF!$A$4:$M$202,AI$1,FALSE)/10^3</f>
        <v>164.58949999999996</v>
      </c>
      <c r="AJ16" s="12">
        <f>VLOOKUP($W16,Total_Rndwd_Productn_AF!$A$4:$M$202,AJ$1,FALSE)/10^3</f>
        <v>170.2038</v>
      </c>
      <c r="AK16" s="12">
        <f>VLOOKUP($W16,Total_Rndwd_Productn_AF!$A$4:$M$202,AK$1,FALSE)/10^3</f>
        <v>172.26870000000002</v>
      </c>
      <c r="AL16" s="12">
        <f>VLOOKUP($W16,Total_Rndwd_Productn_AF!$A$4:$M$202,AL$1,FALSE)/10^3</f>
        <v>176.9298</v>
      </c>
      <c r="AM16" s="12">
        <f>VLOOKUP($W16,Total_Rndwd_Productn_AF!$A$4:$M$202,AM$1,FALSE)/10^3</f>
        <v>181.69590000000002</v>
      </c>
      <c r="AN16" s="12">
        <f>VLOOKUP($W16,Total_Rndwd_Productn_AF!$A$4:$M$202,AN$1,FALSE)/10^3</f>
        <v>180.21799999999999</v>
      </c>
      <c r="AO16" s="12">
        <f>VLOOKUP($W16,Total_Rndwd_Productn_AF!$A$4:$M$202,AO$1,FALSE)/10^3</f>
        <v>177.38729999999998</v>
      </c>
      <c r="AP16" s="12">
        <f>VLOOKUP($W16,Total_Rndwd_Productn_AF!$A$4:$M$202,AP$1,FALSE)/10^3</f>
        <v>174.54690000000002</v>
      </c>
      <c r="AQ16" s="12"/>
      <c r="AR16" s="12">
        <f>VLOOKUP($W16,Total_Rndwd_Productn_BF!$A$4:$M$202,AR$1,FALSE)/10^3</f>
        <v>159.50210000000001</v>
      </c>
      <c r="AS16" s="12">
        <f>VLOOKUP($W16,Total_Rndwd_Productn_BF!$A$4:$M$202,AS$1,FALSE)/10^3</f>
        <v>171.7869</v>
      </c>
      <c r="AT16" s="12">
        <f>VLOOKUP($W16,Total_Rndwd_Productn_BF!$A$4:$M$202,AT$1,FALSE)/10^3</f>
        <v>185.78229999999999</v>
      </c>
      <c r="AU16" s="12">
        <f>VLOOKUP($W16,Total_Rndwd_Productn_BF!$A$4:$M$202,AU$1,FALSE)/10^3</f>
        <v>187.47240000000002</v>
      </c>
      <c r="AV16" s="12">
        <f>VLOOKUP($W16,Total_Rndwd_Productn_BF!$A$4:$M$202,AV$1,FALSE)/10^3</f>
        <v>191.50560000000002</v>
      </c>
      <c r="AW16" s="12">
        <f>VLOOKUP($W16,Total_Rndwd_Productn_BF!$A$4:$M$202,AW$1,FALSE)/10^3</f>
        <v>197.86500000000001</v>
      </c>
      <c r="AX16" s="12">
        <f>VLOOKUP($W16,Total_Rndwd_Productn_BF!$A$4:$M$202,AX$1,FALSE)/10^3</f>
        <v>200.1574</v>
      </c>
      <c r="AY16" s="12">
        <f>VLOOKUP($W16,Total_Rndwd_Productn_BF!$A$4:$M$202,AY$1,FALSE)/10^3</f>
        <v>199.16340000000002</v>
      </c>
      <c r="AZ16" s="12">
        <f>VLOOKUP($W16,Total_Rndwd_Productn_BF!$A$4:$M$202,AZ$1,FALSE)/10^3</f>
        <v>196.6002</v>
      </c>
      <c r="BA16" s="12"/>
      <c r="BB16" s="12">
        <f>VLOOKUP($W16,Total_Rndwd_Productn_BAC!$A$4:$M$202,BB$1,FALSE)/10^3</f>
        <v>159.50210000000001</v>
      </c>
      <c r="BC16" s="12">
        <f>VLOOKUP($W16,Total_Rndwd_Productn_BAC!$A$4:$M$202,BC$1,FALSE)/10^3</f>
        <v>169.5515</v>
      </c>
      <c r="BD16" s="12">
        <f>VLOOKUP($W16,Total_Rndwd_Productn_BAC!$A$4:$M$202,BD$1,FALSE)/10^3</f>
        <v>181.19210000000001</v>
      </c>
      <c r="BE16" s="12">
        <f>VLOOKUP($W16,Total_Rndwd_Productn_BAC!$A$4:$M$202,BE$1,FALSE)/10^3</f>
        <v>181.82709999999997</v>
      </c>
      <c r="BF16" s="12">
        <f>VLOOKUP($W16,Total_Rndwd_Productn_BAC!$A$4:$M$202,BF$1,FALSE)/10^3</f>
        <v>185.75790000000003</v>
      </c>
      <c r="BG16" s="12">
        <f>VLOOKUP($W16,Total_Rndwd_Productn_BAC!$A$4:$M$202,BG$1,FALSE)/10^3</f>
        <v>191.2115</v>
      </c>
      <c r="BH16" s="12">
        <f>VLOOKUP($W16,Total_Rndwd_Productn_BAC!$A$4:$M$202,BH$1,FALSE)/10^3</f>
        <v>191.768</v>
      </c>
      <c r="BI16" s="12">
        <f>VLOOKUP($W16,Total_Rndwd_Productn_BAC!$A$4:$M$202,BI$1,FALSE)/10^3</f>
        <v>190.31239999999997</v>
      </c>
      <c r="BJ16" s="12">
        <f>VLOOKUP($W16,Total_Rndwd_Productn_BAC!$A$4:$M$202,BJ$1,FALSE)/10^3</f>
        <v>187.29059999999998</v>
      </c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R16" s="12"/>
      <c r="CS16" s="12"/>
      <c r="CT16" s="12"/>
      <c r="CZ16" s="12"/>
      <c r="DA16" s="12"/>
      <c r="DB16" s="12"/>
    </row>
    <row r="17" spans="1:106" x14ac:dyDescent="0.3">
      <c r="A17" t="s">
        <v>26</v>
      </c>
      <c r="B17" s="2">
        <v>221</v>
      </c>
      <c r="C17" s="2">
        <v>395</v>
      </c>
      <c r="D17" s="2">
        <v>393.1</v>
      </c>
      <c r="E17" s="2">
        <v>396.1</v>
      </c>
      <c r="F17" s="2">
        <v>401.5</v>
      </c>
      <c r="G17" s="2">
        <v>406.8</v>
      </c>
      <c r="H17" s="2">
        <v>413.1</v>
      </c>
      <c r="I17" s="2">
        <v>419.6</v>
      </c>
      <c r="J17" s="2">
        <v>426.70000000000005</v>
      </c>
      <c r="K17" s="2">
        <v>434.6</v>
      </c>
      <c r="L17" s="2">
        <v>443.5</v>
      </c>
      <c r="M17" s="2">
        <v>453.90000000000003</v>
      </c>
      <c r="N17" t="e">
        <f>(#REF!+#REF!+#REF!)/10^3</f>
        <v>#REF!</v>
      </c>
      <c r="O17" t="e">
        <f>(#REF!+#REF!+#REF!)/10^3</f>
        <v>#REF!</v>
      </c>
      <c r="P17" t="e">
        <f>(#REF!+#REF!+#REF!)/10^3</f>
        <v>#REF!</v>
      </c>
      <c r="Q17" t="e">
        <f>(#REF!+#REF!+#REF!)/10^3</f>
        <v>#REF!</v>
      </c>
      <c r="R17" t="e">
        <f>(#REF!+#REF!+#REF!)/10^3</f>
        <v>#REF!</v>
      </c>
      <c r="S17" t="e">
        <f>(#REF!+#REF!+#REF!)/10^3</f>
        <v>#REF!</v>
      </c>
      <c r="T17" t="e">
        <f>(#REF!+#REF!+#REF!)/10^3</f>
        <v>#REF!</v>
      </c>
      <c r="U17" t="e">
        <f>(#REF!+#REF!+#REF!)/10^3</f>
        <v>#REF!</v>
      </c>
      <c r="V17" s="2"/>
      <c r="W17" t="s">
        <v>27</v>
      </c>
      <c r="X17" s="12">
        <f t="shared" si="1"/>
        <v>4.6844999999999999</v>
      </c>
      <c r="Y17" s="12">
        <f t="shared" si="1"/>
        <v>4.7587999999999999</v>
      </c>
      <c r="Z17" s="12">
        <f t="shared" si="1"/>
        <v>4.8356000000000003</v>
      </c>
      <c r="AA17" s="12">
        <f t="shared" si="1"/>
        <v>4.9023000000000003</v>
      </c>
      <c r="AB17" s="12">
        <f t="shared" si="1"/>
        <v>4.9753999999999996</v>
      </c>
      <c r="AC17" s="12">
        <f t="shared" si="1"/>
        <v>5.0418000000000003</v>
      </c>
      <c r="AD17" s="12">
        <f t="shared" si="1"/>
        <v>5.0946999999999996</v>
      </c>
      <c r="AE17" s="12">
        <f t="shared" si="1"/>
        <v>5.1446999999999994</v>
      </c>
      <c r="AF17" s="12">
        <f t="shared" si="1"/>
        <v>5.1966000000000001</v>
      </c>
      <c r="AH17" s="12">
        <f>VLOOKUP($W17,Total_Rndwd_Productn_AF!$A$4:$M$202,AH$1,FALSE)/10^3</f>
        <v>4.6844999999999999</v>
      </c>
      <c r="AI17" s="12">
        <f>VLOOKUP($W17,Total_Rndwd_Productn_AF!$A$4:$M$202,AI$1,FALSE)/10^3</f>
        <v>4.7858999999999998</v>
      </c>
      <c r="AJ17" s="12">
        <f>VLOOKUP($W17,Total_Rndwd_Productn_AF!$A$4:$M$202,AJ$1,FALSE)/10^3</f>
        <v>4.8994999999999997</v>
      </c>
      <c r="AK17" s="12">
        <f>VLOOKUP($W17,Total_Rndwd_Productn_AF!$A$4:$M$202,AK$1,FALSE)/10^3</f>
        <v>4.9767000000000001</v>
      </c>
      <c r="AL17" s="12">
        <f>VLOOKUP($W17,Total_Rndwd_Productn_AF!$A$4:$M$202,AL$1,FALSE)/10^3</f>
        <v>5.04</v>
      </c>
      <c r="AM17" s="12">
        <f>VLOOKUP($W17,Total_Rndwd_Productn_AF!$A$4:$M$202,AM$1,FALSE)/10^3</f>
        <v>5.1082999999999998</v>
      </c>
      <c r="AN17" s="12">
        <f>VLOOKUP($W17,Total_Rndwd_Productn_AF!$A$4:$M$202,AN$1,FALSE)/10^3</f>
        <v>5.1503999999999994</v>
      </c>
      <c r="AO17" s="12">
        <f>VLOOKUP($W17,Total_Rndwd_Productn_AF!$A$4:$M$202,AO$1,FALSE)/10^3</f>
        <v>5.1885999999999992</v>
      </c>
      <c r="AP17" s="12">
        <f>VLOOKUP($W17,Total_Rndwd_Productn_AF!$A$4:$M$202,AP$1,FALSE)/10^3</f>
        <v>5.2306000000000008</v>
      </c>
      <c r="AQ17" s="12"/>
      <c r="AR17" s="12">
        <f>VLOOKUP($W17,Total_Rndwd_Productn_BF!$A$4:$M$202,AR$1,FALSE)/10^3</f>
        <v>4.6844999999999999</v>
      </c>
      <c r="AS17" s="12">
        <f>VLOOKUP($W17,Total_Rndwd_Productn_BF!$A$4:$M$202,AS$1,FALSE)/10^3</f>
        <v>4.6348000000000003</v>
      </c>
      <c r="AT17" s="12">
        <f>VLOOKUP($W17,Total_Rndwd_Productn_BF!$A$4:$M$202,AT$1,FALSE)/10^3</f>
        <v>4.5815000000000001</v>
      </c>
      <c r="AU17" s="12">
        <f>VLOOKUP($W17,Total_Rndwd_Productn_BF!$A$4:$M$202,AU$1,FALSE)/10^3</f>
        <v>4.6408000000000005</v>
      </c>
      <c r="AV17" s="12">
        <f>VLOOKUP($W17,Total_Rndwd_Productn_BF!$A$4:$M$202,AV$1,FALSE)/10^3</f>
        <v>4.6893000000000002</v>
      </c>
      <c r="AW17" s="12">
        <f>VLOOKUP($W17,Total_Rndwd_Productn_BF!$A$4:$M$202,AW$1,FALSE)/10^3</f>
        <v>4.7735000000000003</v>
      </c>
      <c r="AX17" s="12">
        <f>VLOOKUP($W17,Total_Rndwd_Productn_BF!$A$4:$M$202,AX$1,FALSE)/10^3</f>
        <v>4.8293999999999997</v>
      </c>
      <c r="AY17" s="12">
        <f>VLOOKUP($W17,Total_Rndwd_Productn_BF!$A$4:$M$202,AY$1,FALSE)/10^3</f>
        <v>4.8955000000000002</v>
      </c>
      <c r="AZ17" s="12">
        <f>VLOOKUP($W17,Total_Rndwd_Productn_BF!$A$4:$M$202,AZ$1,FALSE)/10^3</f>
        <v>4.9554000000000009</v>
      </c>
      <c r="BA17" s="12"/>
      <c r="BB17" s="12">
        <f>VLOOKUP($W17,Total_Rndwd_Productn_BAC!$A$4:$M$202,BB$1,FALSE)/10^3</f>
        <v>4.6844999999999999</v>
      </c>
      <c r="BC17" s="12">
        <f>VLOOKUP($W17,Total_Rndwd_Productn_BAC!$A$4:$M$202,BC$1,FALSE)/10^3</f>
        <v>4.7778</v>
      </c>
      <c r="BD17" s="12">
        <f>VLOOKUP($W17,Total_Rndwd_Productn_BAC!$A$4:$M$202,BD$1,FALSE)/10^3</f>
        <v>4.8833000000000002</v>
      </c>
      <c r="BE17" s="12">
        <f>VLOOKUP($W17,Total_Rndwd_Productn_BAC!$A$4:$M$202,BE$1,FALSE)/10^3</f>
        <v>4.9638</v>
      </c>
      <c r="BF17" s="12">
        <f>VLOOKUP($W17,Total_Rndwd_Productn_BAC!$A$4:$M$202,BF$1,FALSE)/10^3</f>
        <v>5.0191000000000008</v>
      </c>
      <c r="BG17" s="12">
        <f>VLOOKUP($W17,Total_Rndwd_Productn_BAC!$A$4:$M$202,BG$1,FALSE)/10^3</f>
        <v>5.093</v>
      </c>
      <c r="BH17" s="12">
        <f>VLOOKUP($W17,Total_Rndwd_Productn_BAC!$A$4:$M$202,BH$1,FALSE)/10^3</f>
        <v>5.1322000000000001</v>
      </c>
      <c r="BI17" s="12">
        <f>VLOOKUP($W17,Total_Rndwd_Productn_BAC!$A$4:$M$202,BI$1,FALSE)/10^3</f>
        <v>5.1735999999999995</v>
      </c>
      <c r="BJ17" s="12">
        <f>VLOOKUP($W17,Total_Rndwd_Productn_BAC!$A$4:$M$202,BJ$1,FALSE)/10^3</f>
        <v>5.2151999999999994</v>
      </c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R17" s="12"/>
      <c r="CS17" s="12"/>
      <c r="CT17" s="12"/>
      <c r="CZ17" s="12"/>
      <c r="DA17" s="12"/>
      <c r="DB17" s="12"/>
    </row>
    <row r="18" spans="1:106" x14ac:dyDescent="0.3">
      <c r="A18" t="s">
        <v>28</v>
      </c>
      <c r="B18" s="2">
        <v>14747</v>
      </c>
      <c r="C18" s="2">
        <v>18068</v>
      </c>
      <c r="D18" s="2">
        <v>18058</v>
      </c>
      <c r="E18" s="2">
        <v>17407.599999999999</v>
      </c>
      <c r="F18" s="2">
        <v>6064.3</v>
      </c>
      <c r="G18" s="2">
        <v>6144.5</v>
      </c>
      <c r="H18" s="2">
        <v>6224.2</v>
      </c>
      <c r="I18" s="2">
        <v>6305.1</v>
      </c>
      <c r="J18" s="2">
        <v>6387.1</v>
      </c>
      <c r="K18" s="2">
        <v>6465.9</v>
      </c>
      <c r="L18" s="2">
        <v>6545.7</v>
      </c>
      <c r="M18" s="2">
        <v>6626.5</v>
      </c>
      <c r="N18" t="e">
        <f>(#REF!+#REF!+#REF!)/10^3</f>
        <v>#REF!</v>
      </c>
      <c r="O18" t="e">
        <f>(#REF!+#REF!+#REF!)/10^3</f>
        <v>#REF!</v>
      </c>
      <c r="P18" t="e">
        <f>(#REF!+#REF!+#REF!)/10^3</f>
        <v>#REF!</v>
      </c>
      <c r="Q18" t="e">
        <f>(#REF!+#REF!+#REF!)/10^3</f>
        <v>#REF!</v>
      </c>
      <c r="R18" t="e">
        <f>(#REF!+#REF!+#REF!)/10^3</f>
        <v>#REF!</v>
      </c>
      <c r="S18" t="e">
        <f>(#REF!+#REF!+#REF!)/10^3</f>
        <v>#REF!</v>
      </c>
      <c r="T18" t="e">
        <f>(#REF!+#REF!+#REF!)/10^3</f>
        <v>#REF!</v>
      </c>
      <c r="U18" t="e">
        <f>(#REF!+#REF!+#REF!)/10^3</f>
        <v>#REF!</v>
      </c>
      <c r="V18" s="2"/>
      <c r="W18" t="s">
        <v>29</v>
      </c>
      <c r="X18" s="12">
        <f t="shared" si="1"/>
        <v>46.823500000000003</v>
      </c>
      <c r="Y18" s="12">
        <f t="shared" si="1"/>
        <v>48.215199999999996</v>
      </c>
      <c r="Z18" s="12">
        <f t="shared" si="1"/>
        <v>49.774000000000008</v>
      </c>
      <c r="AA18" s="12">
        <f t="shared" si="1"/>
        <v>50.568200000000004</v>
      </c>
      <c r="AB18" s="12">
        <f t="shared" si="1"/>
        <v>51.283099999999997</v>
      </c>
      <c r="AC18" s="12">
        <f t="shared" si="1"/>
        <v>52.049500000000002</v>
      </c>
      <c r="AD18" s="12">
        <f t="shared" si="1"/>
        <v>52.556199999999997</v>
      </c>
      <c r="AE18" s="12">
        <f t="shared" si="1"/>
        <v>53.019400000000005</v>
      </c>
      <c r="AF18" s="12">
        <f t="shared" si="1"/>
        <v>53.436400000000006</v>
      </c>
      <c r="AH18" s="12">
        <f>VLOOKUP($W18,Total_Rndwd_Productn_AF!$A$4:$M$202,AH$1,FALSE)/10^3</f>
        <v>46.823500000000003</v>
      </c>
      <c r="AI18" s="12">
        <f>VLOOKUP($W18,Total_Rndwd_Productn_AF!$A$4:$M$202,AI$1,FALSE)/10^3</f>
        <v>48.367400000000004</v>
      </c>
      <c r="AJ18" s="12">
        <f>VLOOKUP($W18,Total_Rndwd_Productn_AF!$A$4:$M$202,AJ$1,FALSE)/10^3</f>
        <v>50.173999999999999</v>
      </c>
      <c r="AK18" s="12">
        <f>VLOOKUP($W18,Total_Rndwd_Productn_AF!$A$4:$M$202,AK$1,FALSE)/10^3</f>
        <v>50.926199999999994</v>
      </c>
      <c r="AL18" s="12">
        <f>VLOOKUP($W18,Total_Rndwd_Productn_AF!$A$4:$M$202,AL$1,FALSE)/10^3</f>
        <v>51.637299999999996</v>
      </c>
      <c r="AM18" s="12">
        <f>VLOOKUP($W18,Total_Rndwd_Productn_AF!$A$4:$M$202,AM$1,FALSE)/10^3</f>
        <v>52.408299999999997</v>
      </c>
      <c r="AN18" s="12">
        <f>VLOOKUP($W18,Total_Rndwd_Productn_AF!$A$4:$M$202,AN$1,FALSE)/10^3</f>
        <v>52.947400000000002</v>
      </c>
      <c r="AO18" s="12">
        <f>VLOOKUP($W18,Total_Rndwd_Productn_AF!$A$4:$M$202,AO$1,FALSE)/10^3</f>
        <v>53.516200000000005</v>
      </c>
      <c r="AP18" s="12">
        <f>VLOOKUP($W18,Total_Rndwd_Productn_AF!$A$4:$M$202,AP$1,FALSE)/10^3</f>
        <v>54.000799999999998</v>
      </c>
      <c r="AQ18" s="12"/>
      <c r="AR18" s="12">
        <f>VLOOKUP($W18,Total_Rndwd_Productn_BF!$A$4:$M$202,AR$1,FALSE)/10^3</f>
        <v>46.823500000000003</v>
      </c>
      <c r="AS18" s="12">
        <f>VLOOKUP($W18,Total_Rndwd_Productn_BF!$A$4:$M$202,AS$1,FALSE)/10^3</f>
        <v>48.093400000000003</v>
      </c>
      <c r="AT18" s="12">
        <f>VLOOKUP($W18,Total_Rndwd_Productn_BF!$A$4:$M$202,AT$1,FALSE)/10^3</f>
        <v>49.514600000000002</v>
      </c>
      <c r="AU18" s="12">
        <f>VLOOKUP($W18,Total_Rndwd_Productn_BF!$A$4:$M$202,AU$1,FALSE)/10^3</f>
        <v>50.385500000000008</v>
      </c>
      <c r="AV18" s="12">
        <f>VLOOKUP($W18,Total_Rndwd_Productn_BF!$A$4:$M$202,AV$1,FALSE)/10^3</f>
        <v>51.201699999999995</v>
      </c>
      <c r="AW18" s="12">
        <f>VLOOKUP($W18,Total_Rndwd_Productn_BF!$A$4:$M$202,AW$1,FALSE)/10^3</f>
        <v>52.029699999999998</v>
      </c>
      <c r="AX18" s="12">
        <f>VLOOKUP($W18,Total_Rndwd_Productn_BF!$A$4:$M$202,AX$1,FALSE)/10^3</f>
        <v>52.5456</v>
      </c>
      <c r="AY18" s="12">
        <f>VLOOKUP($W18,Total_Rndwd_Productn_BF!$A$4:$M$202,AY$1,FALSE)/10^3</f>
        <v>53.156100000000009</v>
      </c>
      <c r="AZ18" s="12">
        <f>VLOOKUP($W18,Total_Rndwd_Productn_BF!$A$4:$M$202,AZ$1,FALSE)/10^3</f>
        <v>53.72290000000001</v>
      </c>
      <c r="BA18" s="12"/>
      <c r="BB18" s="12">
        <f>VLOOKUP($W18,Total_Rndwd_Productn_BAC!$A$4:$M$202,BB$1,FALSE)/10^3</f>
        <v>46.823500000000003</v>
      </c>
      <c r="BC18" s="12">
        <f>VLOOKUP($W18,Total_Rndwd_Productn_BAC!$A$4:$M$202,BC$1,FALSE)/10^3</f>
        <v>48.274999999999999</v>
      </c>
      <c r="BD18" s="12">
        <f>VLOOKUP($W18,Total_Rndwd_Productn_BAC!$A$4:$M$202,BD$1,FALSE)/10^3</f>
        <v>49.959900000000005</v>
      </c>
      <c r="BE18" s="12">
        <f>VLOOKUP($W18,Total_Rndwd_Productn_BAC!$A$4:$M$202,BE$1,FALSE)/10^3</f>
        <v>50.778300000000002</v>
      </c>
      <c r="BF18" s="12">
        <f>VLOOKUP($W18,Total_Rndwd_Productn_BAC!$A$4:$M$202,BF$1,FALSE)/10^3</f>
        <v>51.474799999999995</v>
      </c>
      <c r="BG18" s="12">
        <f>VLOOKUP($W18,Total_Rndwd_Productn_BAC!$A$4:$M$202,BG$1,FALSE)/10^3</f>
        <v>52.220299999999995</v>
      </c>
      <c r="BH18" s="12">
        <f>VLOOKUP($W18,Total_Rndwd_Productn_BAC!$A$4:$M$202,BH$1,FALSE)/10^3</f>
        <v>52.781600000000005</v>
      </c>
      <c r="BI18" s="12">
        <f>VLOOKUP($W18,Total_Rndwd_Productn_BAC!$A$4:$M$202,BI$1,FALSE)/10^3</f>
        <v>53.334099999999999</v>
      </c>
      <c r="BJ18" s="12">
        <f>VLOOKUP($W18,Total_Rndwd_Productn_BAC!$A$4:$M$202,BJ$1,FALSE)/10^3</f>
        <v>53.810600000000001</v>
      </c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R18" s="12"/>
      <c r="CS18" s="12"/>
      <c r="CT18" s="12"/>
      <c r="CZ18" s="12"/>
      <c r="DA18" s="12"/>
      <c r="DB18" s="12"/>
    </row>
    <row r="19" spans="1:106" x14ac:dyDescent="0.3">
      <c r="A19" t="s">
        <v>30</v>
      </c>
      <c r="B19" s="2">
        <v>613</v>
      </c>
      <c r="C19" s="2">
        <v>1437</v>
      </c>
      <c r="D19" s="2">
        <v>1437</v>
      </c>
      <c r="E19" s="2">
        <v>1458.2</v>
      </c>
      <c r="F19" s="2">
        <v>1487.6999999999998</v>
      </c>
      <c r="G19" s="2">
        <v>1518.8999999999999</v>
      </c>
      <c r="H19" s="2">
        <v>1500</v>
      </c>
      <c r="I19" s="2">
        <v>1483</v>
      </c>
      <c r="J19" s="2">
        <v>1469.1999999999998</v>
      </c>
      <c r="K19" s="2">
        <v>1434.5</v>
      </c>
      <c r="L19" s="2">
        <v>1406.2999999999997</v>
      </c>
      <c r="M19" s="2">
        <v>1379.6999999999998</v>
      </c>
      <c r="N19" t="e">
        <f>(#REF!+#REF!+#REF!)/10^3</f>
        <v>#REF!</v>
      </c>
      <c r="O19" t="e">
        <f>(#REF!+#REF!+#REF!)/10^3</f>
        <v>#REF!</v>
      </c>
      <c r="P19" t="e">
        <f>(#REF!+#REF!+#REF!)/10^3</f>
        <v>#REF!</v>
      </c>
      <c r="Q19" t="e">
        <f>(#REF!+#REF!+#REF!)/10^3</f>
        <v>#REF!</v>
      </c>
      <c r="R19" t="e">
        <f>(#REF!+#REF!+#REF!)/10^3</f>
        <v>#REF!</v>
      </c>
      <c r="S19" t="e">
        <f>(#REF!+#REF!+#REF!)/10^3</f>
        <v>#REF!</v>
      </c>
      <c r="T19" t="e">
        <f>(#REF!+#REF!+#REF!)/10^3</f>
        <v>#REF!</v>
      </c>
      <c r="U19" t="e">
        <f>(#REF!+#REF!+#REF!)/10^3</f>
        <v>#REF!</v>
      </c>
      <c r="V19" s="2"/>
      <c r="W19" t="s">
        <v>31</v>
      </c>
      <c r="X19" s="12">
        <f t="shared" si="1"/>
        <v>434.53370000000001</v>
      </c>
      <c r="Y19" s="12">
        <f t="shared" si="1"/>
        <v>461.59009999999995</v>
      </c>
      <c r="Z19" s="12">
        <f t="shared" si="1"/>
        <v>491.74890000000005</v>
      </c>
      <c r="AA19" s="12">
        <f t="shared" si="1"/>
        <v>497.78050000000002</v>
      </c>
      <c r="AB19" s="12">
        <f t="shared" si="1"/>
        <v>501.34989999999999</v>
      </c>
      <c r="AC19" s="12">
        <f t="shared" si="1"/>
        <v>497.79110000000003</v>
      </c>
      <c r="AD19" s="12">
        <f t="shared" si="1"/>
        <v>483.12839999999994</v>
      </c>
      <c r="AE19" s="12">
        <f t="shared" si="1"/>
        <v>470.89340000000004</v>
      </c>
      <c r="AF19" s="12">
        <f t="shared" si="1"/>
        <v>458.91390000000001</v>
      </c>
      <c r="AH19" s="12">
        <f>VLOOKUP($W19,Total_Rndwd_Productn_AF!$A$4:$M$202,AH$1,FALSE)/10^3</f>
        <v>434.53370000000001</v>
      </c>
      <c r="AI19" s="12">
        <f>VLOOKUP($W19,Total_Rndwd_Productn_AF!$A$4:$M$202,AI$1,FALSE)/10^3</f>
        <v>465.03620000000006</v>
      </c>
      <c r="AJ19" s="12">
        <f>VLOOKUP($W19,Total_Rndwd_Productn_AF!$A$4:$M$202,AJ$1,FALSE)/10^3</f>
        <v>497.59190000000001</v>
      </c>
      <c r="AK19" s="12">
        <f>VLOOKUP($W19,Total_Rndwd_Productn_AF!$A$4:$M$202,AK$1,FALSE)/10^3</f>
        <v>509.13069999999999</v>
      </c>
      <c r="AL19" s="12">
        <f>VLOOKUP($W19,Total_Rndwd_Productn_AF!$A$4:$M$202,AL$1,FALSE)/10^3</f>
        <v>515.13400000000001</v>
      </c>
      <c r="AM19" s="12">
        <f>VLOOKUP($W19,Total_Rndwd_Productn_AF!$A$4:$M$202,AM$1,FALSE)/10^3</f>
        <v>520.89869999999996</v>
      </c>
      <c r="AN19" s="12">
        <f>VLOOKUP($W19,Total_Rndwd_Productn_AF!$A$4:$M$202,AN$1,FALSE)/10^3</f>
        <v>506.40540000000004</v>
      </c>
      <c r="AO19" s="12">
        <f>VLOOKUP($W19,Total_Rndwd_Productn_AF!$A$4:$M$202,AO$1,FALSE)/10^3</f>
        <v>490.81850000000009</v>
      </c>
      <c r="AP19" s="12">
        <f>VLOOKUP($W19,Total_Rndwd_Productn_AF!$A$4:$M$202,AP$1,FALSE)/10^3</f>
        <v>477.58910000000003</v>
      </c>
      <c r="AQ19" s="12"/>
      <c r="AR19" s="12">
        <f>VLOOKUP($W19,Total_Rndwd_Productn_BF!$A$4:$M$202,AR$1,FALSE)/10^3</f>
        <v>434.53370000000001</v>
      </c>
      <c r="AS19" s="12">
        <f>VLOOKUP($W19,Total_Rndwd_Productn_BF!$A$4:$M$202,AS$1,FALSE)/10^3</f>
        <v>465.04739999999998</v>
      </c>
      <c r="AT19" s="12">
        <f>VLOOKUP($W19,Total_Rndwd_Productn_BF!$A$4:$M$202,AT$1,FALSE)/10^3</f>
        <v>497.51319999999998</v>
      </c>
      <c r="AU19" s="12">
        <f>VLOOKUP($W19,Total_Rndwd_Productn_BF!$A$4:$M$202,AU$1,FALSE)/10^3</f>
        <v>511.78309999999999</v>
      </c>
      <c r="AV19" s="12">
        <f>VLOOKUP($W19,Total_Rndwd_Productn_BF!$A$4:$M$202,AV$1,FALSE)/10^3</f>
        <v>519.86699999999996</v>
      </c>
      <c r="AW19" s="12">
        <f>VLOOKUP($W19,Total_Rndwd_Productn_BF!$A$4:$M$202,AW$1,FALSE)/10^3</f>
        <v>522.36229999999989</v>
      </c>
      <c r="AX19" s="12">
        <f>VLOOKUP($W19,Total_Rndwd_Productn_BF!$A$4:$M$202,AX$1,FALSE)/10^3</f>
        <v>511.04670000000004</v>
      </c>
      <c r="AY19" s="12">
        <f>VLOOKUP($W19,Total_Rndwd_Productn_BF!$A$4:$M$202,AY$1,FALSE)/10^3</f>
        <v>496.90880000000004</v>
      </c>
      <c r="AZ19" s="12">
        <f>VLOOKUP($W19,Total_Rndwd_Productn_BF!$A$4:$M$202,AZ$1,FALSE)/10^3</f>
        <v>484.66200000000003</v>
      </c>
      <c r="BA19" s="12"/>
      <c r="BB19" s="12">
        <f>VLOOKUP($W19,Total_Rndwd_Productn_BAC!$A$4:$M$202,BB$1,FALSE)/10^3</f>
        <v>434.53370000000001</v>
      </c>
      <c r="BC19" s="12">
        <f>VLOOKUP($W19,Total_Rndwd_Productn_BAC!$A$4:$M$202,BC$1,FALSE)/10^3</f>
        <v>464.53359999999998</v>
      </c>
      <c r="BD19" s="12">
        <f>VLOOKUP($W19,Total_Rndwd_Productn_BAC!$A$4:$M$202,BD$1,FALSE)/10^3</f>
        <v>496.31770000000006</v>
      </c>
      <c r="BE19" s="12">
        <f>VLOOKUP($W19,Total_Rndwd_Productn_BAC!$A$4:$M$202,BE$1,FALSE)/10^3</f>
        <v>506.28969999999993</v>
      </c>
      <c r="BF19" s="12">
        <f>VLOOKUP($W19,Total_Rndwd_Productn_BAC!$A$4:$M$202,BF$1,FALSE)/10^3</f>
        <v>511.35309999999998</v>
      </c>
      <c r="BG19" s="12">
        <f>VLOOKUP($W19,Total_Rndwd_Productn_BAC!$A$4:$M$202,BG$1,FALSE)/10^3</f>
        <v>516.11070000000007</v>
      </c>
      <c r="BH19" s="12">
        <f>VLOOKUP($W19,Total_Rndwd_Productn_BAC!$A$4:$M$202,BH$1,FALSE)/10^3</f>
        <v>500.46010000000001</v>
      </c>
      <c r="BI19" s="12">
        <f>VLOOKUP($W19,Total_Rndwd_Productn_BAC!$A$4:$M$202,BI$1,FALSE)/10^3</f>
        <v>486.47250000000008</v>
      </c>
      <c r="BJ19" s="12">
        <f>VLOOKUP($W19,Total_Rndwd_Productn_BAC!$A$4:$M$202,BJ$1,FALSE)/10^3</f>
        <v>473.53429999999997</v>
      </c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R19" s="12"/>
      <c r="CS19" s="12"/>
      <c r="CT19" s="12"/>
      <c r="CZ19" s="12"/>
      <c r="DA19" s="12"/>
      <c r="DB19" s="12"/>
    </row>
    <row r="20" spans="1:106" x14ac:dyDescent="0.3">
      <c r="A20" t="s">
        <v>32</v>
      </c>
      <c r="B20" s="2">
        <v>0</v>
      </c>
      <c r="C20" s="2">
        <v>113557</v>
      </c>
      <c r="D20" s="2">
        <v>113250.8</v>
      </c>
      <c r="E20" s="2">
        <v>114206</v>
      </c>
      <c r="F20" s="2">
        <v>115790</v>
      </c>
      <c r="G20" s="2">
        <v>117397.00000000001</v>
      </c>
      <c r="H20" s="2">
        <v>118971.50000000001</v>
      </c>
      <c r="I20" s="2">
        <v>120564.6</v>
      </c>
      <c r="J20" s="2">
        <v>122179.49999999999</v>
      </c>
      <c r="K20" s="2">
        <v>123814.2</v>
      </c>
      <c r="L20" s="2">
        <v>125472.1</v>
      </c>
      <c r="M20" s="2">
        <v>127155.6</v>
      </c>
      <c r="N20" t="e">
        <f>(#REF!+#REF!+#REF!)/10^3</f>
        <v>#REF!</v>
      </c>
      <c r="O20" t="e">
        <f>(#REF!+#REF!+#REF!)/10^3</f>
        <v>#REF!</v>
      </c>
      <c r="P20" t="e">
        <f>(#REF!+#REF!+#REF!)/10^3</f>
        <v>#REF!</v>
      </c>
      <c r="Q20" t="e">
        <f>(#REF!+#REF!+#REF!)/10^3</f>
        <v>#REF!</v>
      </c>
      <c r="R20" t="e">
        <f>(#REF!+#REF!+#REF!)/10^3</f>
        <v>#REF!</v>
      </c>
      <c r="S20" t="e">
        <f>(#REF!+#REF!+#REF!)/10^3</f>
        <v>#REF!</v>
      </c>
      <c r="T20" t="e">
        <f>(#REF!+#REF!+#REF!)/10^3</f>
        <v>#REF!</v>
      </c>
      <c r="U20" t="e">
        <f>(#REF!+#REF!+#REF!)/10^3</f>
        <v>#REF!</v>
      </c>
      <c r="V20" s="2"/>
      <c r="W20" s="9" t="s">
        <v>33</v>
      </c>
      <c r="X20" s="11">
        <f t="shared" ref="X20:AF48" si="2">VLOOKUP($W20,$A$4:$M$202,X$1,FALSE)/10^3</f>
        <v>403.80170000000004</v>
      </c>
      <c r="Y20" s="11">
        <f t="shared" si="2"/>
        <v>397.67379999999991</v>
      </c>
      <c r="Z20" s="11">
        <f t="shared" si="2"/>
        <v>393.93380000000002</v>
      </c>
      <c r="AA20" s="11">
        <f t="shared" si="2"/>
        <v>391.96250000000003</v>
      </c>
      <c r="AB20" s="11">
        <f t="shared" si="2"/>
        <v>389.99679999999995</v>
      </c>
      <c r="AC20" s="11">
        <f t="shared" si="2"/>
        <v>390.04530000000005</v>
      </c>
      <c r="AD20" s="11">
        <f t="shared" si="2"/>
        <v>389.49590000000006</v>
      </c>
      <c r="AE20" s="11">
        <f t="shared" si="2"/>
        <v>390.09829999999999</v>
      </c>
      <c r="AF20" s="11">
        <f t="shared" si="2"/>
        <v>392.98820000000001</v>
      </c>
      <c r="AH20" s="11">
        <f>VLOOKUP($W20,Total_Rndwd_Productn_AF!$A$4:$M$202,AH$1,FALSE)/10^3</f>
        <v>403.80170000000004</v>
      </c>
      <c r="AI20" s="11">
        <f>VLOOKUP($W20,Total_Rndwd_Productn_AF!$A$4:$M$202,AI$1,FALSE)/10^3</f>
        <v>395.52500000000003</v>
      </c>
      <c r="AJ20" s="11">
        <f>VLOOKUP($W20,Total_Rndwd_Productn_AF!$A$4:$M$202,AJ$1,FALSE)/10^3</f>
        <v>391.03789999999992</v>
      </c>
      <c r="AK20" s="11">
        <f>VLOOKUP($W20,Total_Rndwd_Productn_AF!$A$4:$M$202,AK$1,FALSE)/10^3</f>
        <v>391.25790000000006</v>
      </c>
      <c r="AL20" s="11">
        <f>VLOOKUP($W20,Total_Rndwd_Productn_AF!$A$4:$M$202,AL$1,FALSE)/10^3</f>
        <v>388.33340000000004</v>
      </c>
      <c r="AM20" s="11">
        <f>VLOOKUP($W20,Total_Rndwd_Productn_AF!$A$4:$M$202,AM$1,FALSE)/10^3</f>
        <v>385.89759999999995</v>
      </c>
      <c r="AN20" s="11">
        <f>VLOOKUP($W20,Total_Rndwd_Productn_AF!$A$4:$M$202,AN$1,FALSE)/10^3</f>
        <v>383.74209999999994</v>
      </c>
      <c r="AO20" s="11">
        <f>VLOOKUP($W20,Total_Rndwd_Productn_AF!$A$4:$M$202,AO$1,FALSE)/10^3</f>
        <v>383.10380000000009</v>
      </c>
      <c r="AP20" s="11">
        <f>VLOOKUP($W20,Total_Rndwd_Productn_AF!$A$4:$M$202,AP$1,FALSE)/10^3</f>
        <v>384.70810000000006</v>
      </c>
      <c r="AQ20" s="11"/>
      <c r="AR20" s="11">
        <f>VLOOKUP($W20,Total_Rndwd_Productn_BF!$A$4:$M$202,AR$1,FALSE)/10^3</f>
        <v>403.80170000000004</v>
      </c>
      <c r="AS20" s="11">
        <f>VLOOKUP($W20,Total_Rndwd_Productn_BF!$A$4:$M$202,AS$1,FALSE)/10^3</f>
        <v>395.15469999999993</v>
      </c>
      <c r="AT20" s="11">
        <f>VLOOKUP($W20,Total_Rndwd_Productn_BF!$A$4:$M$202,AT$1,FALSE)/10^3</f>
        <v>389.90479999999997</v>
      </c>
      <c r="AU20" s="11">
        <f>VLOOKUP($W20,Total_Rndwd_Productn_BF!$A$4:$M$202,AU$1,FALSE)/10^3</f>
        <v>388.57559999999995</v>
      </c>
      <c r="AV20" s="11">
        <f>VLOOKUP($W20,Total_Rndwd_Productn_BF!$A$4:$M$202,AV$1,FALSE)/10^3</f>
        <v>385.01860000000011</v>
      </c>
      <c r="AW20" s="11">
        <f>VLOOKUP($W20,Total_Rndwd_Productn_BF!$A$4:$M$202,AW$1,FALSE)/10^3</f>
        <v>383.20819999999998</v>
      </c>
      <c r="AX20" s="11">
        <f>VLOOKUP($W20,Total_Rndwd_Productn_BF!$A$4:$M$202,AX$1,FALSE)/10^3</f>
        <v>380.84219999999993</v>
      </c>
      <c r="AY20" s="11">
        <f>VLOOKUP($W20,Total_Rndwd_Productn_BF!$A$4:$M$202,AY$1,FALSE)/10^3</f>
        <v>380.2962</v>
      </c>
      <c r="AZ20" s="11">
        <f>VLOOKUP($W20,Total_Rndwd_Productn_BF!$A$4:$M$202,AZ$1,FALSE)/10^3</f>
        <v>382.06349999999998</v>
      </c>
      <c r="BA20" s="11"/>
      <c r="BB20" s="11">
        <f>VLOOKUP($W20,Total_Rndwd_Productn_BAC!$A$4:$M$202,BB$1,FALSE)/10^3</f>
        <v>403.80170000000004</v>
      </c>
      <c r="BC20" s="11">
        <f>VLOOKUP($W20,Total_Rndwd_Productn_BAC!$A$4:$M$202,BC$1,FALSE)/10^3</f>
        <v>397.04859999999996</v>
      </c>
      <c r="BD20" s="11">
        <f>VLOOKUP($W20,Total_Rndwd_Productn_BAC!$A$4:$M$202,BD$1,FALSE)/10^3</f>
        <v>394.27350000000007</v>
      </c>
      <c r="BE20" s="11">
        <f>VLOOKUP($W20,Total_Rndwd_Productn_BAC!$A$4:$M$202,BE$1,FALSE)/10^3</f>
        <v>394.74720000000002</v>
      </c>
      <c r="BF20" s="11">
        <f>VLOOKUP($W20,Total_Rndwd_Productn_BAC!$A$4:$M$202,BF$1,FALSE)/10^3</f>
        <v>391.4020000000001</v>
      </c>
      <c r="BG20" s="11">
        <f>VLOOKUP($W20,Total_Rndwd_Productn_BAC!$A$4:$M$202,BG$1,FALSE)/10^3</f>
        <v>390.50970000000001</v>
      </c>
      <c r="BH20" s="11">
        <f>VLOOKUP($W20,Total_Rndwd_Productn_BAC!$A$4:$M$202,BH$1,FALSE)/10^3</f>
        <v>388.86990000000009</v>
      </c>
      <c r="BI20" s="11">
        <f>VLOOKUP($W20,Total_Rndwd_Productn_BAC!$A$4:$M$202,BI$1,FALSE)/10^3</f>
        <v>389.09060000000005</v>
      </c>
      <c r="BJ20" s="11">
        <f>VLOOKUP($W20,Total_Rndwd_Productn_BAC!$A$4:$M$202,BJ$1,FALSE)/10^3</f>
        <v>391.96120000000002</v>
      </c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R20" s="11"/>
      <c r="CS20" s="11"/>
      <c r="CT20" s="11"/>
      <c r="CZ20" s="11"/>
      <c r="DA20" s="11"/>
      <c r="DB20" s="11"/>
    </row>
    <row r="21" spans="1:106" x14ac:dyDescent="0.3">
      <c r="A21" t="s">
        <v>18</v>
      </c>
      <c r="B21" s="2">
        <v>1993</v>
      </c>
      <c r="C21" s="2">
        <v>3370</v>
      </c>
      <c r="D21" s="2">
        <v>3437</v>
      </c>
      <c r="E21" s="2">
        <v>3312.1000000000004</v>
      </c>
      <c r="F21" s="2">
        <v>3145.7000000000003</v>
      </c>
      <c r="G21" s="2">
        <v>3036.9</v>
      </c>
      <c r="H21" s="2">
        <v>2939.7999999999997</v>
      </c>
      <c r="I21" s="2">
        <v>2796.4</v>
      </c>
      <c r="J21" s="2">
        <v>2658.4</v>
      </c>
      <c r="K21" s="2">
        <v>2554.2999999999997</v>
      </c>
      <c r="L21" s="2">
        <v>2488.4</v>
      </c>
      <c r="M21" s="2">
        <v>2460.7999999999997</v>
      </c>
      <c r="N21" t="e">
        <f>(#REF!+#REF!+#REF!)/10^3</f>
        <v>#REF!</v>
      </c>
      <c r="O21" t="e">
        <f>(#REF!+#REF!+#REF!)/10^3</f>
        <v>#REF!</v>
      </c>
      <c r="P21" t="e">
        <f>(#REF!+#REF!+#REF!)/10^3</f>
        <v>#REF!</v>
      </c>
      <c r="Q21" t="e">
        <f>(#REF!+#REF!+#REF!)/10^3</f>
        <v>#REF!</v>
      </c>
      <c r="R21" t="e">
        <f>(#REF!+#REF!+#REF!)/10^3</f>
        <v>#REF!</v>
      </c>
      <c r="S21" t="e">
        <f>(#REF!+#REF!+#REF!)/10^3</f>
        <v>#REF!</v>
      </c>
      <c r="T21" t="e">
        <f>(#REF!+#REF!+#REF!)/10^3</f>
        <v>#REF!</v>
      </c>
      <c r="U21" t="e">
        <f>(#REF!+#REF!+#REF!)/10^3</f>
        <v>#REF!</v>
      </c>
      <c r="V21" s="2"/>
      <c r="W21" t="s">
        <v>34</v>
      </c>
      <c r="X21" s="12">
        <f t="shared" si="2"/>
        <v>17.331299999999999</v>
      </c>
      <c r="Y21" s="12">
        <f t="shared" si="2"/>
        <v>18.0518</v>
      </c>
      <c r="Z21" s="12">
        <f t="shared" si="2"/>
        <v>18.946000000000002</v>
      </c>
      <c r="AA21" s="12">
        <f t="shared" si="2"/>
        <v>19.261500000000002</v>
      </c>
      <c r="AB21" s="12">
        <f t="shared" si="2"/>
        <v>19.552800000000001</v>
      </c>
      <c r="AC21" s="12">
        <f t="shared" si="2"/>
        <v>19.827899999999996</v>
      </c>
      <c r="AD21" s="12">
        <f t="shared" si="2"/>
        <v>19.885399999999997</v>
      </c>
      <c r="AE21" s="12">
        <f t="shared" si="2"/>
        <v>19.975199999999997</v>
      </c>
      <c r="AF21" s="12">
        <f t="shared" si="2"/>
        <v>20.0562</v>
      </c>
      <c r="AH21" s="12">
        <f>VLOOKUP($W21,Total_Rndwd_Productn_AF!$A$4:$M$202,AH$1,FALSE)/10^3</f>
        <v>17.331299999999999</v>
      </c>
      <c r="AI21" s="12">
        <f>VLOOKUP($W21,Total_Rndwd_Productn_AF!$A$4:$M$202,AI$1,FALSE)/10^3</f>
        <v>17.9575</v>
      </c>
      <c r="AJ21" s="12">
        <f>VLOOKUP($W21,Total_Rndwd_Productn_AF!$A$4:$M$202,AJ$1,FALSE)/10^3</f>
        <v>18.760200000000001</v>
      </c>
      <c r="AK21" s="12">
        <f>VLOOKUP($W21,Total_Rndwd_Productn_AF!$A$4:$M$202,AK$1,FALSE)/10^3</f>
        <v>19.0945</v>
      </c>
      <c r="AL21" s="12">
        <f>VLOOKUP($W21,Total_Rndwd_Productn_AF!$A$4:$M$202,AL$1,FALSE)/10^3</f>
        <v>19.394299999999998</v>
      </c>
      <c r="AM21" s="12">
        <f>VLOOKUP($W21,Total_Rndwd_Productn_AF!$A$4:$M$202,AM$1,FALSE)/10^3</f>
        <v>19.671899999999997</v>
      </c>
      <c r="AN21" s="12">
        <f>VLOOKUP($W21,Total_Rndwd_Productn_AF!$A$4:$M$202,AN$1,FALSE)/10^3</f>
        <v>19.740200000000002</v>
      </c>
      <c r="AO21" s="12">
        <f>VLOOKUP($W21,Total_Rndwd_Productn_AF!$A$4:$M$202,AO$1,FALSE)/10^3</f>
        <v>19.791100000000004</v>
      </c>
      <c r="AP21" s="12">
        <f>VLOOKUP($W21,Total_Rndwd_Productn_AF!$A$4:$M$202,AP$1,FALSE)/10^3</f>
        <v>19.865299999999998</v>
      </c>
      <c r="AQ21" s="12"/>
      <c r="AR21" s="12">
        <f>VLOOKUP($W21,Total_Rndwd_Productn_BF!$A$4:$M$202,AR$1,FALSE)/10^3</f>
        <v>17.331299999999999</v>
      </c>
      <c r="AS21" s="12">
        <f>VLOOKUP($W21,Total_Rndwd_Productn_BF!$A$4:$M$202,AS$1,FALSE)/10^3</f>
        <v>17.862400000000001</v>
      </c>
      <c r="AT21" s="12">
        <f>VLOOKUP($W21,Total_Rndwd_Productn_BF!$A$4:$M$202,AT$1,FALSE)/10^3</f>
        <v>18.498000000000001</v>
      </c>
      <c r="AU21" s="12">
        <f>VLOOKUP($W21,Total_Rndwd_Productn_BF!$A$4:$M$202,AU$1,FALSE)/10^3</f>
        <v>18.8476</v>
      </c>
      <c r="AV21" s="12">
        <f>VLOOKUP($W21,Total_Rndwd_Productn_BF!$A$4:$M$202,AV$1,FALSE)/10^3</f>
        <v>19.1313</v>
      </c>
      <c r="AW21" s="12">
        <f>VLOOKUP($W21,Total_Rndwd_Productn_BF!$A$4:$M$202,AW$1,FALSE)/10^3</f>
        <v>19.431699999999999</v>
      </c>
      <c r="AX21" s="12">
        <f>VLOOKUP($W21,Total_Rndwd_Productn_BF!$A$4:$M$202,AX$1,FALSE)/10^3</f>
        <v>19.472799999999999</v>
      </c>
      <c r="AY21" s="12">
        <f>VLOOKUP($W21,Total_Rndwd_Productn_BF!$A$4:$M$202,AY$1,FALSE)/10^3</f>
        <v>19.481500000000004</v>
      </c>
      <c r="AZ21" s="12">
        <f>VLOOKUP($W21,Total_Rndwd_Productn_BF!$A$4:$M$202,AZ$1,FALSE)/10^3</f>
        <v>19.448</v>
      </c>
      <c r="BA21" s="12"/>
      <c r="BB21" s="12">
        <f>VLOOKUP($W21,Total_Rndwd_Productn_BAC!$A$4:$M$202,BB$1,FALSE)/10^3</f>
        <v>17.331299999999999</v>
      </c>
      <c r="BC21" s="12">
        <f>VLOOKUP($W21,Total_Rndwd_Productn_BAC!$A$4:$M$202,BC$1,FALSE)/10^3</f>
        <v>18.035699999999999</v>
      </c>
      <c r="BD21" s="12">
        <f>VLOOKUP($W21,Total_Rndwd_Productn_BAC!$A$4:$M$202,BD$1,FALSE)/10^3</f>
        <v>18.933499999999999</v>
      </c>
      <c r="BE21" s="12">
        <f>VLOOKUP($W21,Total_Rndwd_Productn_BAC!$A$4:$M$202,BE$1,FALSE)/10^3</f>
        <v>19.267499999999998</v>
      </c>
      <c r="BF21" s="12">
        <f>VLOOKUP($W21,Total_Rndwd_Productn_BAC!$A$4:$M$202,BF$1,FALSE)/10^3</f>
        <v>19.550599999999999</v>
      </c>
      <c r="BG21" s="12">
        <f>VLOOKUP($W21,Total_Rndwd_Productn_BAC!$A$4:$M$202,BG$1,FALSE)/10^3</f>
        <v>19.824000000000002</v>
      </c>
      <c r="BH21" s="12">
        <f>VLOOKUP($W21,Total_Rndwd_Productn_BAC!$A$4:$M$202,BH$1,FALSE)/10^3</f>
        <v>19.880500000000001</v>
      </c>
      <c r="BI21" s="12">
        <f>VLOOKUP($W21,Total_Rndwd_Productn_BAC!$A$4:$M$202,BI$1,FALSE)/10^3</f>
        <v>19.934900000000003</v>
      </c>
      <c r="BJ21" s="12">
        <f>VLOOKUP($W21,Total_Rndwd_Productn_BAC!$A$4:$M$202,BJ$1,FALSE)/10^3</f>
        <v>20.030999999999999</v>
      </c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R21" s="12"/>
      <c r="CS21" s="12"/>
      <c r="CT21" s="12"/>
      <c r="CZ21" s="12"/>
      <c r="DA21" s="12"/>
      <c r="DB21" s="12"/>
    </row>
    <row r="22" spans="1:106" x14ac:dyDescent="0.3">
      <c r="A22" t="s">
        <v>35</v>
      </c>
      <c r="B22" s="2">
        <v>595</v>
      </c>
      <c r="C22" s="2">
        <v>986</v>
      </c>
      <c r="D22" s="2">
        <v>1005.1</v>
      </c>
      <c r="E22" s="2">
        <v>1007.4</v>
      </c>
      <c r="F22" s="2">
        <v>1039.5</v>
      </c>
      <c r="G22" s="2">
        <v>1072.8999999999999</v>
      </c>
      <c r="H22" s="2">
        <v>1058.4000000000001</v>
      </c>
      <c r="I22" s="2">
        <v>1043.9000000000001</v>
      </c>
      <c r="J22" s="2">
        <v>1031.4000000000001</v>
      </c>
      <c r="K22" s="2">
        <v>1015.1</v>
      </c>
      <c r="L22" s="2">
        <v>1001.1000000000001</v>
      </c>
      <c r="M22" s="2">
        <v>988.2</v>
      </c>
      <c r="N22" t="e">
        <f>(#REF!+#REF!+#REF!)/10^3</f>
        <v>#REF!</v>
      </c>
      <c r="O22" t="e">
        <f>(#REF!+#REF!+#REF!)/10^3</f>
        <v>#REF!</v>
      </c>
      <c r="P22" t="e">
        <f>(#REF!+#REF!+#REF!)/10^3</f>
        <v>#REF!</v>
      </c>
      <c r="Q22" t="e">
        <f>(#REF!+#REF!+#REF!)/10^3</f>
        <v>#REF!</v>
      </c>
      <c r="R22" t="e">
        <f>(#REF!+#REF!+#REF!)/10^3</f>
        <v>#REF!</v>
      </c>
      <c r="S22" t="e">
        <f>(#REF!+#REF!+#REF!)/10^3</f>
        <v>#REF!</v>
      </c>
      <c r="T22" t="e">
        <f>(#REF!+#REF!+#REF!)/10^3</f>
        <v>#REF!</v>
      </c>
      <c r="U22" t="e">
        <f>(#REF!+#REF!+#REF!)/10^3</f>
        <v>#REF!</v>
      </c>
      <c r="V22" s="2"/>
      <c r="W22" t="s">
        <v>36</v>
      </c>
      <c r="X22" s="12">
        <f t="shared" si="2"/>
        <v>260.11189999999999</v>
      </c>
      <c r="Y22" s="12">
        <f t="shared" si="2"/>
        <v>254.23429999999999</v>
      </c>
      <c r="Z22" s="12">
        <f t="shared" si="2"/>
        <v>250.41720000000001</v>
      </c>
      <c r="AA22" s="12">
        <f t="shared" si="2"/>
        <v>249.80850000000001</v>
      </c>
      <c r="AB22" s="12">
        <f t="shared" si="2"/>
        <v>249.72030000000001</v>
      </c>
      <c r="AC22" s="12">
        <f t="shared" si="2"/>
        <v>251.59719999999999</v>
      </c>
      <c r="AD22" s="12">
        <f t="shared" si="2"/>
        <v>254.37630000000001</v>
      </c>
      <c r="AE22" s="12">
        <f t="shared" si="2"/>
        <v>257.78530000000001</v>
      </c>
      <c r="AF22" s="12">
        <f t="shared" si="2"/>
        <v>263.3963</v>
      </c>
      <c r="AH22" s="12">
        <f>VLOOKUP($W22,Total_Rndwd_Productn_AF!$A$4:$M$202,AH$1,FALSE)/10^3</f>
        <v>260.11189999999999</v>
      </c>
      <c r="AI22" s="12">
        <f>VLOOKUP($W22,Total_Rndwd_Productn_AF!$A$4:$M$202,AI$1,FALSE)/10^3</f>
        <v>252.62120000000002</v>
      </c>
      <c r="AJ22" s="12">
        <f>VLOOKUP($W22,Total_Rndwd_Productn_AF!$A$4:$M$202,AJ$1,FALSE)/10^3</f>
        <v>247.0085</v>
      </c>
      <c r="AK22" s="12">
        <f>VLOOKUP($W22,Total_Rndwd_Productn_AF!$A$4:$M$202,AK$1,FALSE)/10^3</f>
        <v>247.75460000000001</v>
      </c>
      <c r="AL22" s="12">
        <f>VLOOKUP($W22,Total_Rndwd_Productn_AF!$A$4:$M$202,AL$1,FALSE)/10^3</f>
        <v>247.51130000000001</v>
      </c>
      <c r="AM22" s="12">
        <f>VLOOKUP($W22,Total_Rndwd_Productn_AF!$A$4:$M$202,AM$1,FALSE)/10^3</f>
        <v>247.33529999999999</v>
      </c>
      <c r="AN22" s="12">
        <f>VLOOKUP($W22,Total_Rndwd_Productn_AF!$A$4:$M$202,AN$1,FALSE)/10^3</f>
        <v>248.70809999999997</v>
      </c>
      <c r="AO22" s="12">
        <f>VLOOKUP($W22,Total_Rndwd_Productn_AF!$A$4:$M$202,AO$1,FALSE)/10^3</f>
        <v>251.25839999999999</v>
      </c>
      <c r="AP22" s="12">
        <f>VLOOKUP($W22,Total_Rndwd_Productn_AF!$A$4:$M$202,AP$1,FALSE)/10^3</f>
        <v>255.53859999999997</v>
      </c>
      <c r="AQ22" s="12"/>
      <c r="AR22" s="12">
        <f>VLOOKUP($W22,Total_Rndwd_Productn_BF!$A$4:$M$202,AR$1,FALSE)/10^3</f>
        <v>260.11189999999999</v>
      </c>
      <c r="AS22" s="12">
        <f>VLOOKUP($W22,Total_Rndwd_Productn_BF!$A$4:$M$202,AS$1,FALSE)/10^3</f>
        <v>253</v>
      </c>
      <c r="AT22" s="12">
        <f>VLOOKUP($W22,Total_Rndwd_Productn_BF!$A$4:$M$202,AT$1,FALSE)/10^3</f>
        <v>248.24639999999999</v>
      </c>
      <c r="AU22" s="12">
        <f>VLOOKUP($W22,Total_Rndwd_Productn_BF!$A$4:$M$202,AU$1,FALSE)/10^3</f>
        <v>249.43219999999999</v>
      </c>
      <c r="AV22" s="12">
        <f>VLOOKUP($W22,Total_Rndwd_Productn_BF!$A$4:$M$202,AV$1,FALSE)/10^3</f>
        <v>249.4426</v>
      </c>
      <c r="AW22" s="12">
        <f>VLOOKUP($W22,Total_Rndwd_Productn_BF!$A$4:$M$202,AW$1,FALSE)/10^3</f>
        <v>249.95419999999999</v>
      </c>
      <c r="AX22" s="12">
        <f>VLOOKUP($W22,Total_Rndwd_Productn_BF!$A$4:$M$202,AX$1,FALSE)/10^3</f>
        <v>250.89009999999999</v>
      </c>
      <c r="AY22" s="12">
        <f>VLOOKUP($W22,Total_Rndwd_Productn_BF!$A$4:$M$202,AY$1,FALSE)/10^3</f>
        <v>253.48429999999999</v>
      </c>
      <c r="AZ22" s="12">
        <f>VLOOKUP($W22,Total_Rndwd_Productn_BF!$A$4:$M$202,AZ$1,FALSE)/10^3</f>
        <v>257.86799999999999</v>
      </c>
      <c r="BA22" s="12"/>
      <c r="BB22" s="12">
        <f>VLOOKUP($W22,Total_Rndwd_Productn_BAC!$A$4:$M$202,BB$1,FALSE)/10^3</f>
        <v>260.11189999999999</v>
      </c>
      <c r="BC22" s="12">
        <f>VLOOKUP($W22,Total_Rndwd_Productn_BAC!$A$4:$M$202,BC$1,FALSE)/10^3</f>
        <v>253.97560000000001</v>
      </c>
      <c r="BD22" s="12">
        <f>VLOOKUP($W22,Total_Rndwd_Productn_BAC!$A$4:$M$202,BD$1,FALSE)/10^3</f>
        <v>250.02010000000001</v>
      </c>
      <c r="BE22" s="12">
        <f>VLOOKUP($W22,Total_Rndwd_Productn_BAC!$A$4:$M$202,BE$1,FALSE)/10^3</f>
        <v>251.21929999999998</v>
      </c>
      <c r="BF22" s="12">
        <f>VLOOKUP($W22,Total_Rndwd_Productn_BAC!$A$4:$M$202,BF$1,FALSE)/10^3</f>
        <v>250.65509999999998</v>
      </c>
      <c r="BG22" s="12">
        <f>VLOOKUP($W22,Total_Rndwd_Productn_BAC!$A$4:$M$202,BG$1,FALSE)/10^3</f>
        <v>251.62450000000001</v>
      </c>
      <c r="BH22" s="12">
        <f>VLOOKUP($W22,Total_Rndwd_Productn_BAC!$A$4:$M$202,BH$1,FALSE)/10^3</f>
        <v>253.63039999999998</v>
      </c>
      <c r="BI22" s="12">
        <f>VLOOKUP($W22,Total_Rndwd_Productn_BAC!$A$4:$M$202,BI$1,FALSE)/10^3</f>
        <v>256.96019999999999</v>
      </c>
      <c r="BJ22" s="12">
        <f>VLOOKUP($W22,Total_Rndwd_Productn_BAC!$A$4:$M$202,BJ$1,FALSE)/10^3</f>
        <v>262.4837</v>
      </c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R22" s="12"/>
      <c r="CS22" s="12"/>
      <c r="CT22" s="12"/>
      <c r="CZ22" s="12"/>
      <c r="DA22" s="12"/>
      <c r="DB22" s="12"/>
    </row>
    <row r="23" spans="1:106" x14ac:dyDescent="0.3">
      <c r="A23" t="s">
        <v>37</v>
      </c>
      <c r="B23" s="2">
        <v>16300</v>
      </c>
      <c r="C23" s="2">
        <v>48800</v>
      </c>
      <c r="D23" s="2">
        <v>48381</v>
      </c>
      <c r="E23" s="2">
        <v>48796.6</v>
      </c>
      <c r="F23" s="2">
        <v>49365.4</v>
      </c>
      <c r="G23" s="2">
        <v>49942.9</v>
      </c>
      <c r="H23" s="2">
        <v>50686.999999999993</v>
      </c>
      <c r="I23" s="2">
        <v>51391.100000000006</v>
      </c>
      <c r="J23" s="2">
        <v>52096</v>
      </c>
      <c r="K23" s="2">
        <v>52826.799999999996</v>
      </c>
      <c r="L23" s="2">
        <v>53609.3</v>
      </c>
      <c r="M23" s="2">
        <v>54439</v>
      </c>
      <c r="N23" t="e">
        <f>(#REF!+#REF!+#REF!)/10^3</f>
        <v>#REF!</v>
      </c>
      <c r="O23" t="e">
        <f>(#REF!+#REF!+#REF!)/10^3</f>
        <v>#REF!</v>
      </c>
      <c r="P23" t="e">
        <f>(#REF!+#REF!+#REF!)/10^3</f>
        <v>#REF!</v>
      </c>
      <c r="Q23" t="e">
        <f>(#REF!+#REF!+#REF!)/10^3</f>
        <v>#REF!</v>
      </c>
      <c r="R23" t="e">
        <f>(#REF!+#REF!+#REF!)/10^3</f>
        <v>#REF!</v>
      </c>
      <c r="S23" t="e">
        <f>(#REF!+#REF!+#REF!)/10^3</f>
        <v>#REF!</v>
      </c>
      <c r="T23" t="e">
        <f>(#REF!+#REF!+#REF!)/10^3</f>
        <v>#REF!</v>
      </c>
      <c r="U23" t="e">
        <f>(#REF!+#REF!+#REF!)/10^3</f>
        <v>#REF!</v>
      </c>
      <c r="V23" s="2"/>
      <c r="W23" t="s">
        <v>38</v>
      </c>
      <c r="X23" s="12">
        <f t="shared" si="2"/>
        <v>62.136200000000002</v>
      </c>
      <c r="Y23" s="12">
        <f t="shared" si="2"/>
        <v>60.449299999999994</v>
      </c>
      <c r="Z23" s="12">
        <f t="shared" si="2"/>
        <v>58.851900000000001</v>
      </c>
      <c r="AA23" s="12">
        <f t="shared" si="2"/>
        <v>57.388400000000004</v>
      </c>
      <c r="AB23" s="12">
        <f t="shared" si="2"/>
        <v>55.852699999999999</v>
      </c>
      <c r="AC23" s="12">
        <f t="shared" si="2"/>
        <v>54.303400000000003</v>
      </c>
      <c r="AD23" s="12">
        <f t="shared" si="2"/>
        <v>51.868600000000008</v>
      </c>
      <c r="AE23" s="12">
        <f t="shared" si="2"/>
        <v>49.673799999999993</v>
      </c>
      <c r="AF23" s="12">
        <f t="shared" si="2"/>
        <v>47.536799999999999</v>
      </c>
      <c r="AH23" s="12">
        <f>VLOOKUP($W23,Total_Rndwd_Productn_AF!$A$4:$M$202,AH$1,FALSE)/10^3</f>
        <v>62.136200000000002</v>
      </c>
      <c r="AI23" s="12">
        <f>VLOOKUP($W23,Total_Rndwd_Productn_AF!$A$4:$M$202,AI$1,FALSE)/10^3</f>
        <v>60.438699999999997</v>
      </c>
      <c r="AJ23" s="12">
        <f>VLOOKUP($W23,Total_Rndwd_Productn_AF!$A$4:$M$202,AJ$1,FALSE)/10^3</f>
        <v>60.084600000000002</v>
      </c>
      <c r="AK23" s="12">
        <f>VLOOKUP($W23,Total_Rndwd_Productn_AF!$A$4:$M$202,AK$1,FALSE)/10^3</f>
        <v>59.762300000000003</v>
      </c>
      <c r="AL23" s="12">
        <f>VLOOKUP($W23,Total_Rndwd_Productn_AF!$A$4:$M$202,AL$1,FALSE)/10^3</f>
        <v>57.663899999999998</v>
      </c>
      <c r="AM23" s="12">
        <f>VLOOKUP($W23,Total_Rndwd_Productn_AF!$A$4:$M$202,AM$1,FALSE)/10^3</f>
        <v>55.832800000000006</v>
      </c>
      <c r="AN23" s="12">
        <f>VLOOKUP($W23,Total_Rndwd_Productn_AF!$A$4:$M$202,AN$1,FALSE)/10^3</f>
        <v>53.253500000000003</v>
      </c>
      <c r="AO23" s="12">
        <f>VLOOKUP($W23,Total_Rndwd_Productn_AF!$A$4:$M$202,AO$1,FALSE)/10^3</f>
        <v>50.689200000000007</v>
      </c>
      <c r="AP23" s="12">
        <f>VLOOKUP($W23,Total_Rndwd_Productn_AF!$A$4:$M$202,AP$1,FALSE)/10^3</f>
        <v>48.361299999999993</v>
      </c>
      <c r="AQ23" s="12"/>
      <c r="AR23" s="12">
        <f>VLOOKUP($W23,Total_Rndwd_Productn_BF!$A$4:$M$202,AR$1,FALSE)/10^3</f>
        <v>62.136200000000002</v>
      </c>
      <c r="AS23" s="12">
        <f>VLOOKUP($W23,Total_Rndwd_Productn_BF!$A$4:$M$202,AS$1,FALSE)/10^3</f>
        <v>60.208500000000001</v>
      </c>
      <c r="AT23" s="12">
        <f>VLOOKUP($W23,Total_Rndwd_Productn_BF!$A$4:$M$202,AT$1,FALSE)/10^3</f>
        <v>58.968599999999995</v>
      </c>
      <c r="AU23" s="12">
        <f>VLOOKUP($W23,Total_Rndwd_Productn_BF!$A$4:$M$202,AU$1,FALSE)/10^3</f>
        <v>56.62</v>
      </c>
      <c r="AV23" s="12">
        <f>VLOOKUP($W23,Total_Rndwd_Productn_BF!$A$4:$M$202,AV$1,FALSE)/10^3</f>
        <v>53.993400000000001</v>
      </c>
      <c r="AW23" s="12">
        <f>VLOOKUP($W23,Total_Rndwd_Productn_BF!$A$4:$M$202,AW$1,FALSE)/10^3</f>
        <v>52.203499999999998</v>
      </c>
      <c r="AX23" s="12">
        <f>VLOOKUP($W23,Total_Rndwd_Productn_BF!$A$4:$M$202,AX$1,FALSE)/10^3</f>
        <v>49.882999999999996</v>
      </c>
      <c r="AY23" s="12">
        <f>VLOOKUP($W23,Total_Rndwd_Productn_BF!$A$4:$M$202,AY$1,FALSE)/10^3</f>
        <v>47.388400000000011</v>
      </c>
      <c r="AZ23" s="12">
        <f>VLOOKUP($W23,Total_Rndwd_Productn_BF!$A$4:$M$202,AZ$1,FALSE)/10^3</f>
        <v>45.1691</v>
      </c>
      <c r="BA23" s="12"/>
      <c r="BB23" s="12">
        <f>VLOOKUP($W23,Total_Rndwd_Productn_BAC!$A$4:$M$202,BB$1,FALSE)/10^3</f>
        <v>62.136200000000002</v>
      </c>
      <c r="BC23" s="12">
        <f>VLOOKUP($W23,Total_Rndwd_Productn_BAC!$A$4:$M$202,BC$1,FALSE)/10^3</f>
        <v>60.449499999999993</v>
      </c>
      <c r="BD23" s="12">
        <f>VLOOKUP($W23,Total_Rndwd_Productn_BAC!$A$4:$M$202,BD$1,FALSE)/10^3</f>
        <v>60.107900000000001</v>
      </c>
      <c r="BE23" s="12">
        <f>VLOOKUP($W23,Total_Rndwd_Productn_BAC!$A$4:$M$202,BE$1,FALSE)/10^3</f>
        <v>59.376800000000003</v>
      </c>
      <c r="BF23" s="12">
        <f>VLOOKUP($W23,Total_Rndwd_Productn_BAC!$A$4:$M$202,BF$1,FALSE)/10^3</f>
        <v>57.197399999999995</v>
      </c>
      <c r="BG23" s="12">
        <f>VLOOKUP($W23,Total_Rndwd_Productn_BAC!$A$4:$M$202,BG$1,FALSE)/10^3</f>
        <v>55.670300000000005</v>
      </c>
      <c r="BH23" s="12">
        <f>VLOOKUP($W23,Total_Rndwd_Productn_BAC!$A$4:$M$202,BH$1,FALSE)/10^3</f>
        <v>53.023899999999998</v>
      </c>
      <c r="BI23" s="12">
        <f>VLOOKUP($W23,Total_Rndwd_Productn_BAC!$A$4:$M$202,BI$1,FALSE)/10^3</f>
        <v>50.616500000000002</v>
      </c>
      <c r="BJ23" s="12">
        <f>VLOOKUP($W23,Total_Rndwd_Productn_BAC!$A$4:$M$202,BJ$1,FALSE)/10^3</f>
        <v>48.331000000000003</v>
      </c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R23" s="12"/>
      <c r="CS23" s="12"/>
      <c r="CT23" s="12"/>
      <c r="CZ23" s="12"/>
      <c r="DA23" s="12"/>
      <c r="DB23" s="12"/>
    </row>
    <row r="24" spans="1:106" x14ac:dyDescent="0.3">
      <c r="A24" t="s">
        <v>39</v>
      </c>
      <c r="B24" s="2">
        <v>8207</v>
      </c>
      <c r="C24" s="2">
        <v>12954</v>
      </c>
      <c r="D24" s="2">
        <v>12942</v>
      </c>
      <c r="E24" s="2">
        <v>13048.1</v>
      </c>
      <c r="F24" s="2">
        <v>13156.7</v>
      </c>
      <c r="G24" s="2">
        <v>13266.7</v>
      </c>
      <c r="H24" s="2">
        <v>13456</v>
      </c>
      <c r="I24" s="2">
        <v>13650.300000000001</v>
      </c>
      <c r="J24" s="2">
        <v>13849.900000000001</v>
      </c>
      <c r="K24" s="2">
        <v>14040.800000000001</v>
      </c>
      <c r="L24" s="2">
        <v>14236.300000000001</v>
      </c>
      <c r="M24" s="2">
        <v>14436.800000000001</v>
      </c>
      <c r="N24" t="e">
        <f>(#REF!+#REF!+#REF!)/10^3</f>
        <v>#REF!</v>
      </c>
      <c r="O24" t="e">
        <f>(#REF!+#REF!+#REF!)/10^3</f>
        <v>#REF!</v>
      </c>
      <c r="P24" t="e">
        <f>(#REF!+#REF!+#REF!)/10^3</f>
        <v>#REF!</v>
      </c>
      <c r="Q24" t="e">
        <f>(#REF!+#REF!+#REF!)/10^3</f>
        <v>#REF!</v>
      </c>
      <c r="R24" t="e">
        <f>(#REF!+#REF!+#REF!)/10^3</f>
        <v>#REF!</v>
      </c>
      <c r="S24" t="e">
        <f>(#REF!+#REF!+#REF!)/10^3</f>
        <v>#REF!</v>
      </c>
      <c r="T24" t="e">
        <f>(#REF!+#REF!+#REF!)/10^3</f>
        <v>#REF!</v>
      </c>
      <c r="U24" t="e">
        <f>(#REF!+#REF!+#REF!)/10^3</f>
        <v>#REF!</v>
      </c>
      <c r="V24" s="2"/>
      <c r="W24" t="s">
        <v>40</v>
      </c>
      <c r="X24" s="12">
        <f t="shared" si="2"/>
        <v>10.087899999999999</v>
      </c>
      <c r="Y24" s="12">
        <f t="shared" si="2"/>
        <v>10.314200000000001</v>
      </c>
      <c r="Z24" s="12">
        <f t="shared" si="2"/>
        <v>10.587299999999999</v>
      </c>
      <c r="AA24" s="12">
        <f t="shared" si="2"/>
        <v>10.704699999999999</v>
      </c>
      <c r="AB24" s="12">
        <f t="shared" si="2"/>
        <v>10.795299999999999</v>
      </c>
      <c r="AC24" s="12">
        <f t="shared" si="2"/>
        <v>10.8855</v>
      </c>
      <c r="AD24" s="12">
        <f t="shared" si="2"/>
        <v>10.943199999999999</v>
      </c>
      <c r="AE24" s="12">
        <f t="shared" si="2"/>
        <v>11.0128</v>
      </c>
      <c r="AF24" s="12">
        <f t="shared" si="2"/>
        <v>11.089</v>
      </c>
      <c r="AH24" s="12">
        <f>VLOOKUP($W24,Total_Rndwd_Productn_AF!$A$4:$M$202,AH$1,FALSE)/10^3</f>
        <v>10.087899999999999</v>
      </c>
      <c r="AI24" s="12">
        <f>VLOOKUP($W24,Total_Rndwd_Productn_AF!$A$4:$M$202,AI$1,FALSE)/10^3</f>
        <v>10.3268</v>
      </c>
      <c r="AJ24" s="12">
        <f>VLOOKUP($W24,Total_Rndwd_Productn_AF!$A$4:$M$202,AJ$1,FALSE)/10^3</f>
        <v>10.6165</v>
      </c>
      <c r="AK24" s="12">
        <f>VLOOKUP($W24,Total_Rndwd_Productn_AF!$A$4:$M$202,AK$1,FALSE)/10^3</f>
        <v>10.761199999999999</v>
      </c>
      <c r="AL24" s="12">
        <f>VLOOKUP($W24,Total_Rndwd_Productn_AF!$A$4:$M$202,AL$1,FALSE)/10^3</f>
        <v>10.8598</v>
      </c>
      <c r="AM24" s="12">
        <f>VLOOKUP($W24,Total_Rndwd_Productn_AF!$A$4:$M$202,AM$1,FALSE)/10^3</f>
        <v>10.9535</v>
      </c>
      <c r="AN24" s="12">
        <f>VLOOKUP($W24,Total_Rndwd_Productn_AF!$A$4:$M$202,AN$1,FALSE)/10^3</f>
        <v>11.018000000000001</v>
      </c>
      <c r="AO24" s="12">
        <f>VLOOKUP($W24,Total_Rndwd_Productn_AF!$A$4:$M$202,AO$1,FALSE)/10^3</f>
        <v>11.084400000000002</v>
      </c>
      <c r="AP24" s="12">
        <f>VLOOKUP($W24,Total_Rndwd_Productn_AF!$A$4:$M$202,AP$1,FALSE)/10^3</f>
        <v>11.16</v>
      </c>
      <c r="AQ24" s="12"/>
      <c r="AR24" s="12">
        <f>VLOOKUP($W24,Total_Rndwd_Productn_BF!$A$4:$M$202,AR$1,FALSE)/10^3</f>
        <v>10.087899999999999</v>
      </c>
      <c r="AS24" s="12">
        <f>VLOOKUP($W24,Total_Rndwd_Productn_BF!$A$4:$M$202,AS$1,FALSE)/10^3</f>
        <v>10.341700000000001</v>
      </c>
      <c r="AT24" s="12">
        <f>VLOOKUP($W24,Total_Rndwd_Productn_BF!$A$4:$M$202,AT$1,FALSE)/10^3</f>
        <v>10.6403</v>
      </c>
      <c r="AU24" s="12">
        <f>VLOOKUP($W24,Total_Rndwd_Productn_BF!$A$4:$M$202,AU$1,FALSE)/10^3</f>
        <v>10.7905</v>
      </c>
      <c r="AV24" s="12">
        <f>VLOOKUP($W24,Total_Rndwd_Productn_BF!$A$4:$M$202,AV$1,FALSE)/10^3</f>
        <v>10.884799999999998</v>
      </c>
      <c r="AW24" s="12">
        <f>VLOOKUP($W24,Total_Rndwd_Productn_BF!$A$4:$M$202,AW$1,FALSE)/10^3</f>
        <v>10.986799999999999</v>
      </c>
      <c r="AX24" s="12">
        <f>VLOOKUP($W24,Total_Rndwd_Productn_BF!$A$4:$M$202,AX$1,FALSE)/10^3</f>
        <v>11.0465</v>
      </c>
      <c r="AY24" s="12">
        <f>VLOOKUP($W24,Total_Rndwd_Productn_BF!$A$4:$M$202,AY$1,FALSE)/10^3</f>
        <v>11.1165</v>
      </c>
      <c r="AZ24" s="12">
        <f>VLOOKUP($W24,Total_Rndwd_Productn_BF!$A$4:$M$202,AZ$1,FALSE)/10^3</f>
        <v>11.2003</v>
      </c>
      <c r="BA24" s="12"/>
      <c r="BB24" s="12">
        <f>VLOOKUP($W24,Total_Rndwd_Productn_BAC!$A$4:$M$202,BB$1,FALSE)/10^3</f>
        <v>10.087899999999999</v>
      </c>
      <c r="BC24" s="12">
        <f>VLOOKUP($W24,Total_Rndwd_Productn_BAC!$A$4:$M$202,BC$1,FALSE)/10^3</f>
        <v>10.319100000000001</v>
      </c>
      <c r="BD24" s="12">
        <f>VLOOKUP($W24,Total_Rndwd_Productn_BAC!$A$4:$M$202,BD$1,FALSE)/10^3</f>
        <v>10.6</v>
      </c>
      <c r="BE24" s="12">
        <f>VLOOKUP($W24,Total_Rndwd_Productn_BAC!$A$4:$M$202,BE$1,FALSE)/10^3</f>
        <v>10.739000000000001</v>
      </c>
      <c r="BF24" s="12">
        <f>VLOOKUP($W24,Total_Rndwd_Productn_BAC!$A$4:$M$202,BF$1,FALSE)/10^3</f>
        <v>10.821399999999999</v>
      </c>
      <c r="BG24" s="12">
        <f>VLOOKUP($W24,Total_Rndwd_Productn_BAC!$A$4:$M$202,BG$1,FALSE)/10^3</f>
        <v>10.9155</v>
      </c>
      <c r="BH24" s="12">
        <f>VLOOKUP($W24,Total_Rndwd_Productn_BAC!$A$4:$M$202,BH$1,FALSE)/10^3</f>
        <v>10.977999999999998</v>
      </c>
      <c r="BI24" s="12">
        <f>VLOOKUP($W24,Total_Rndwd_Productn_BAC!$A$4:$M$202,BI$1,FALSE)/10^3</f>
        <v>11.051200000000001</v>
      </c>
      <c r="BJ24" s="12">
        <f>VLOOKUP($W24,Total_Rndwd_Productn_BAC!$A$4:$M$202,BJ$1,FALSE)/10^3</f>
        <v>11.1332</v>
      </c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R24" s="12"/>
      <c r="CS24" s="12"/>
      <c r="CT24" s="12"/>
      <c r="CZ24" s="12"/>
      <c r="DA24" s="12"/>
      <c r="DB24" s="12"/>
    </row>
    <row r="25" spans="1:106" x14ac:dyDescent="0.3">
      <c r="A25" t="s">
        <v>41</v>
      </c>
      <c r="B25" s="2">
        <v>2027</v>
      </c>
      <c r="C25" s="2">
        <v>2991</v>
      </c>
      <c r="D25" s="2">
        <v>2994.8</v>
      </c>
      <c r="E25" s="2">
        <v>3018.9</v>
      </c>
      <c r="F25" s="2">
        <v>3057</v>
      </c>
      <c r="G25" s="2">
        <v>3095.6</v>
      </c>
      <c r="H25" s="2">
        <v>3137.1000000000004</v>
      </c>
      <c r="I25" s="2">
        <v>3179.4</v>
      </c>
      <c r="J25" s="2">
        <v>3222.2</v>
      </c>
      <c r="K25" s="2">
        <v>3265.7000000000003</v>
      </c>
      <c r="L25" s="2">
        <v>3310.1</v>
      </c>
      <c r="M25" s="2">
        <v>3355.2000000000003</v>
      </c>
      <c r="N25" t="e">
        <f>(#REF!+#REF!+#REF!)/10^3</f>
        <v>#REF!</v>
      </c>
      <c r="O25" t="e">
        <f>(#REF!+#REF!+#REF!)/10^3</f>
        <v>#REF!</v>
      </c>
      <c r="P25" t="e">
        <f>(#REF!+#REF!+#REF!)/10^3</f>
        <v>#REF!</v>
      </c>
      <c r="Q25" t="e">
        <f>(#REF!+#REF!+#REF!)/10^3</f>
        <v>#REF!</v>
      </c>
      <c r="R25" t="e">
        <f>(#REF!+#REF!+#REF!)/10^3</f>
        <v>#REF!</v>
      </c>
      <c r="S25" t="e">
        <f>(#REF!+#REF!+#REF!)/10^3</f>
        <v>#REF!</v>
      </c>
      <c r="T25" t="e">
        <f>(#REF!+#REF!+#REF!)/10^3</f>
        <v>#REF!</v>
      </c>
      <c r="U25" t="e">
        <f>(#REF!+#REF!+#REF!)/10^3</f>
        <v>#REF!</v>
      </c>
      <c r="V25" s="2"/>
      <c r="W25" t="s">
        <v>42</v>
      </c>
      <c r="X25" s="12">
        <f t="shared" si="2"/>
        <v>8.5655999999999999</v>
      </c>
      <c r="Y25" s="12">
        <f t="shared" si="2"/>
        <v>8.7591000000000001</v>
      </c>
      <c r="Z25" s="12">
        <f t="shared" si="2"/>
        <v>8.9453999999999994</v>
      </c>
      <c r="AA25" s="12">
        <f t="shared" si="2"/>
        <v>9.0685000000000002</v>
      </c>
      <c r="AB25" s="12">
        <f t="shared" si="2"/>
        <v>9.1852</v>
      </c>
      <c r="AC25" s="12">
        <f t="shared" si="2"/>
        <v>9.2983999999999991</v>
      </c>
      <c r="AD25" s="12">
        <f t="shared" si="2"/>
        <v>9.3827999999999996</v>
      </c>
      <c r="AE25" s="12">
        <f t="shared" si="2"/>
        <v>9.4644000000000013</v>
      </c>
      <c r="AF25" s="12">
        <f t="shared" si="2"/>
        <v>9.5437999999999992</v>
      </c>
      <c r="AH25" s="12">
        <f>VLOOKUP($W25,Total_Rndwd_Productn_AF!$A$4:$M$202,AH$1,FALSE)/10^3</f>
        <v>8.5655999999999999</v>
      </c>
      <c r="AI25" s="12">
        <f>VLOOKUP($W25,Total_Rndwd_Productn_AF!$A$4:$M$202,AI$1,FALSE)/10^3</f>
        <v>8.7560000000000002</v>
      </c>
      <c r="AJ25" s="12">
        <f>VLOOKUP($W25,Total_Rndwd_Productn_AF!$A$4:$M$202,AJ$1,FALSE)/10^3</f>
        <v>8.9395000000000007</v>
      </c>
      <c r="AK25" s="12">
        <f>VLOOKUP($W25,Total_Rndwd_Productn_AF!$A$4:$M$202,AK$1,FALSE)/10^3</f>
        <v>9.0688000000000013</v>
      </c>
      <c r="AL25" s="12">
        <f>VLOOKUP($W25,Total_Rndwd_Productn_AF!$A$4:$M$202,AL$1,FALSE)/10^3</f>
        <v>9.1867999999999999</v>
      </c>
      <c r="AM25" s="12">
        <f>VLOOKUP($W25,Total_Rndwd_Productn_AF!$A$4:$M$202,AM$1,FALSE)/10^3</f>
        <v>9.3018000000000018</v>
      </c>
      <c r="AN25" s="12">
        <f>VLOOKUP($W25,Total_Rndwd_Productn_AF!$A$4:$M$202,AN$1,FALSE)/10^3</f>
        <v>9.3885000000000005</v>
      </c>
      <c r="AO25" s="12">
        <f>VLOOKUP($W25,Total_Rndwd_Productn_AF!$A$4:$M$202,AO$1,FALSE)/10^3</f>
        <v>9.4727000000000015</v>
      </c>
      <c r="AP25" s="12">
        <f>VLOOKUP($W25,Total_Rndwd_Productn_AF!$A$4:$M$202,AP$1,FALSE)/10^3</f>
        <v>9.555299999999999</v>
      </c>
      <c r="AQ25" s="12"/>
      <c r="AR25" s="12">
        <f>VLOOKUP($W25,Total_Rndwd_Productn_BF!$A$4:$M$202,AR$1,FALSE)/10^3</f>
        <v>8.5655999999999999</v>
      </c>
      <c r="AS25" s="12">
        <f>VLOOKUP($W25,Total_Rndwd_Productn_BF!$A$4:$M$202,AS$1,FALSE)/10^3</f>
        <v>8.7481000000000009</v>
      </c>
      <c r="AT25" s="12">
        <f>VLOOKUP($W25,Total_Rndwd_Productn_BF!$A$4:$M$202,AT$1,FALSE)/10^3</f>
        <v>8.9229000000000021</v>
      </c>
      <c r="AU25" s="12">
        <f>VLOOKUP($W25,Total_Rndwd_Productn_BF!$A$4:$M$202,AU$1,FALSE)/10^3</f>
        <v>9.0519999999999996</v>
      </c>
      <c r="AV25" s="12">
        <f>VLOOKUP($W25,Total_Rndwd_Productn_BF!$A$4:$M$202,AV$1,FALSE)/10^3</f>
        <v>9.1700000000000017</v>
      </c>
      <c r="AW25" s="12">
        <f>VLOOKUP($W25,Total_Rndwd_Productn_BF!$A$4:$M$202,AW$1,FALSE)/10^3</f>
        <v>9.2849000000000004</v>
      </c>
      <c r="AX25" s="12">
        <f>VLOOKUP($W25,Total_Rndwd_Productn_BF!$A$4:$M$202,AX$1,FALSE)/10^3</f>
        <v>9.3715000000000011</v>
      </c>
      <c r="AY25" s="12">
        <f>VLOOKUP($W25,Total_Rndwd_Productn_BF!$A$4:$M$202,AY$1,FALSE)/10^3</f>
        <v>9.4558</v>
      </c>
      <c r="AZ25" s="12">
        <f>VLOOKUP($W25,Total_Rndwd_Productn_BF!$A$4:$M$202,AZ$1,FALSE)/10^3</f>
        <v>9.5385000000000009</v>
      </c>
      <c r="BA25" s="12"/>
      <c r="BB25" s="12">
        <f>VLOOKUP($W25,Total_Rndwd_Productn_BAC!$A$4:$M$202,BB$1,FALSE)/10^3</f>
        <v>8.5655999999999999</v>
      </c>
      <c r="BC25" s="12">
        <f>VLOOKUP($W25,Total_Rndwd_Productn_BAC!$A$4:$M$202,BC$1,FALSE)/10^3</f>
        <v>8.7554999999999996</v>
      </c>
      <c r="BD25" s="12">
        <f>VLOOKUP($W25,Total_Rndwd_Productn_BAC!$A$4:$M$202,BD$1,FALSE)/10^3</f>
        <v>8.9381999999999984</v>
      </c>
      <c r="BE25" s="12">
        <f>VLOOKUP($W25,Total_Rndwd_Productn_BAC!$A$4:$M$202,BE$1,FALSE)/10^3</f>
        <v>9.0675000000000008</v>
      </c>
      <c r="BF25" s="12">
        <f>VLOOKUP($W25,Total_Rndwd_Productn_BAC!$A$4:$M$202,BF$1,FALSE)/10^3</f>
        <v>9.1854999999999993</v>
      </c>
      <c r="BG25" s="12">
        <f>VLOOKUP($W25,Total_Rndwd_Productn_BAC!$A$4:$M$202,BG$1,FALSE)/10^3</f>
        <v>9.3004999999999995</v>
      </c>
      <c r="BH25" s="12">
        <f>VLOOKUP($W25,Total_Rndwd_Productn_BAC!$A$4:$M$202,BH$1,FALSE)/10^3</f>
        <v>9.3870000000000005</v>
      </c>
      <c r="BI25" s="12">
        <f>VLOOKUP($W25,Total_Rndwd_Productn_BAC!$A$4:$M$202,BI$1,FALSE)/10^3</f>
        <v>9.4712999999999994</v>
      </c>
      <c r="BJ25" s="12">
        <f>VLOOKUP($W25,Total_Rndwd_Productn_BAC!$A$4:$M$202,BJ$1,FALSE)/10^3</f>
        <v>9.5541</v>
      </c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R25" s="12"/>
      <c r="CS25" s="12"/>
      <c r="CT25" s="12"/>
      <c r="CZ25" s="12"/>
      <c r="DA25" s="12"/>
      <c r="DB25" s="12"/>
    </row>
    <row r="26" spans="1:106" x14ac:dyDescent="0.3">
      <c r="A26" t="s">
        <v>43</v>
      </c>
      <c r="B26" s="2">
        <v>19558</v>
      </c>
      <c r="C26" s="2">
        <v>27432</v>
      </c>
      <c r="D26" s="2">
        <v>27432</v>
      </c>
      <c r="E26" s="2">
        <v>27796.400000000001</v>
      </c>
      <c r="F26" s="2">
        <v>28337.8</v>
      </c>
      <c r="G26" s="2">
        <v>28883.300000000003</v>
      </c>
      <c r="H26" s="2">
        <v>29397.699999999997</v>
      </c>
      <c r="I26" s="2">
        <v>29897.899999999998</v>
      </c>
      <c r="J26" s="2">
        <v>30387.9</v>
      </c>
      <c r="K26" s="2">
        <v>30741.8</v>
      </c>
      <c r="L26" s="2">
        <v>31043.599999999999</v>
      </c>
      <c r="M26" s="2">
        <v>31259.600000000002</v>
      </c>
      <c r="N26" t="e">
        <f>(#REF!+#REF!+#REF!)/10^3</f>
        <v>#REF!</v>
      </c>
      <c r="O26" t="e">
        <f>(#REF!+#REF!+#REF!)/10^3</f>
        <v>#REF!</v>
      </c>
      <c r="P26" t="e">
        <f>(#REF!+#REF!+#REF!)/10^3</f>
        <v>#REF!</v>
      </c>
      <c r="Q26" t="e">
        <f>(#REF!+#REF!+#REF!)/10^3</f>
        <v>#REF!</v>
      </c>
      <c r="R26" t="e">
        <f>(#REF!+#REF!+#REF!)/10^3</f>
        <v>#REF!</v>
      </c>
      <c r="S26" t="e">
        <f>(#REF!+#REF!+#REF!)/10^3</f>
        <v>#REF!</v>
      </c>
      <c r="T26" t="e">
        <f>(#REF!+#REF!+#REF!)/10^3</f>
        <v>#REF!</v>
      </c>
      <c r="U26" t="e">
        <f>(#REF!+#REF!+#REF!)/10^3</f>
        <v>#REF!</v>
      </c>
      <c r="V26" s="2"/>
      <c r="W26" s="4" t="s">
        <v>44</v>
      </c>
      <c r="X26" s="11">
        <f t="shared" si="2"/>
        <v>1284.1828999999996</v>
      </c>
      <c r="Y26" s="11">
        <f t="shared" si="2"/>
        <v>1362.3020000000001</v>
      </c>
      <c r="Z26" s="11">
        <f t="shared" si="2"/>
        <v>1453.1494000000005</v>
      </c>
      <c r="AA26" s="11">
        <f t="shared" si="2"/>
        <v>1488.9826000000005</v>
      </c>
      <c r="AB26" s="11">
        <f t="shared" si="2"/>
        <v>1533.4363000000005</v>
      </c>
      <c r="AC26" s="11">
        <f t="shared" si="2"/>
        <v>1578.9719000000002</v>
      </c>
      <c r="AD26" s="11">
        <f t="shared" si="2"/>
        <v>1601.9653999999998</v>
      </c>
      <c r="AE26" s="11">
        <f t="shared" si="2"/>
        <v>1618.1920000000005</v>
      </c>
      <c r="AF26" s="11">
        <f t="shared" si="2"/>
        <v>1634.2806999999998</v>
      </c>
      <c r="AG26" s="4"/>
      <c r="AH26" s="11">
        <f>VLOOKUP($W26,Total_Rndwd_Productn_AF!$A$4:$M$202,AH$1,FALSE)/10^3</f>
        <v>1284.1828999999996</v>
      </c>
      <c r="AI26" s="11">
        <f>VLOOKUP($W26,Total_Rndwd_Productn_AF!$A$4:$M$202,AI$1,FALSE)/10^3</f>
        <v>1348.9976000000001</v>
      </c>
      <c r="AJ26" s="11">
        <f>VLOOKUP($W26,Total_Rndwd_Productn_AF!$A$4:$M$202,AJ$1,FALSE)/10^3</f>
        <v>1425.0038000000002</v>
      </c>
      <c r="AK26" s="11">
        <f>VLOOKUP($W26,Total_Rndwd_Productn_AF!$A$4:$M$202,AK$1,FALSE)/10^3</f>
        <v>1444.6051</v>
      </c>
      <c r="AL26" s="11">
        <f>VLOOKUP($W26,Total_Rndwd_Productn_AF!$A$4:$M$202,AL$1,FALSE)/10^3</f>
        <v>1477.7580999999998</v>
      </c>
      <c r="AM26" s="11">
        <f>VLOOKUP($W26,Total_Rndwd_Productn_AF!$A$4:$M$202,AM$1,FALSE)/10^3</f>
        <v>1516.0912999999994</v>
      </c>
      <c r="AN26" s="11">
        <f>VLOOKUP($W26,Total_Rndwd_Productn_AF!$A$4:$M$202,AN$1,FALSE)/10^3</f>
        <v>1540.4812999999992</v>
      </c>
      <c r="AO26" s="11">
        <f>VLOOKUP($W26,Total_Rndwd_Productn_AF!$A$4:$M$202,AO$1,FALSE)/10^3</f>
        <v>1558.0536000000009</v>
      </c>
      <c r="AP26" s="11">
        <f>VLOOKUP($W26,Total_Rndwd_Productn_AF!$A$4:$M$202,AP$1,FALSE)/10^3</f>
        <v>1574.0534</v>
      </c>
      <c r="AQ26" s="11"/>
      <c r="AR26" s="11">
        <f>VLOOKUP($W26,Total_Rndwd_Productn_BF!$A$4:$M$202,AR$1,FALSE)/10^3</f>
        <v>1284.1828999999996</v>
      </c>
      <c r="AS26" s="11">
        <f>VLOOKUP($W26,Total_Rndwd_Productn_BF!$A$4:$M$202,AS$1,FALSE)/10^3</f>
        <v>1331.6483999999996</v>
      </c>
      <c r="AT26" s="11">
        <f>VLOOKUP($W26,Total_Rndwd_Productn_BF!$A$4:$M$202,AT$1,FALSE)/10^3</f>
        <v>1385.8397</v>
      </c>
      <c r="AU26" s="11">
        <f>VLOOKUP($W26,Total_Rndwd_Productn_BF!$A$4:$M$202,AU$1,FALSE)/10^3</f>
        <v>1405.8270999999993</v>
      </c>
      <c r="AV26" s="11">
        <f>VLOOKUP($W26,Total_Rndwd_Productn_BF!$A$4:$M$202,AV$1,FALSE)/10^3</f>
        <v>1429.3066000000003</v>
      </c>
      <c r="AW26" s="11">
        <f>VLOOKUP($W26,Total_Rndwd_Productn_BF!$A$4:$M$202,AW$1,FALSE)/10^3</f>
        <v>1461.4235000000006</v>
      </c>
      <c r="AX26" s="11">
        <f>VLOOKUP($W26,Total_Rndwd_Productn_BF!$A$4:$M$202,AX$1,FALSE)/10^3</f>
        <v>1481.1415</v>
      </c>
      <c r="AY26" s="11">
        <f>VLOOKUP($W26,Total_Rndwd_Productn_BF!$A$4:$M$202,AY$1,FALSE)/10^3</f>
        <v>1496.4125000000001</v>
      </c>
      <c r="AZ26" s="11">
        <f>VLOOKUP($W26,Total_Rndwd_Productn_BF!$A$4:$M$202,AZ$1,FALSE)/10^3</f>
        <v>1507.3587999999997</v>
      </c>
      <c r="BA26" s="11"/>
      <c r="BB26" s="11">
        <f>VLOOKUP($W26,Total_Rndwd_Productn_BAC!$A$4:$M$202,BB$1,FALSE)/10^3</f>
        <v>1284.1828999999996</v>
      </c>
      <c r="BC26" s="11">
        <f>VLOOKUP($W26,Total_Rndwd_Productn_BAC!$A$4:$M$202,BC$1,FALSE)/10^3</f>
        <v>1344.2614000000003</v>
      </c>
      <c r="BD26" s="11">
        <f>VLOOKUP($W26,Total_Rndwd_Productn_BAC!$A$4:$M$202,BD$1,FALSE)/10^3</f>
        <v>1414.5782999999994</v>
      </c>
      <c r="BE26" s="11">
        <f>VLOOKUP($W26,Total_Rndwd_Productn_BAC!$A$4:$M$202,BE$1,FALSE)/10^3</f>
        <v>1437.3419999999999</v>
      </c>
      <c r="BF26" s="11">
        <f>VLOOKUP($W26,Total_Rndwd_Productn_BAC!$A$4:$M$202,BF$1,FALSE)/10^3</f>
        <v>1469.2548000000008</v>
      </c>
      <c r="BG26" s="11">
        <f>VLOOKUP($W26,Total_Rndwd_Productn_BAC!$A$4:$M$202,BG$1,FALSE)/10^3</f>
        <v>1506.4187999999999</v>
      </c>
      <c r="BH26" s="11">
        <f>VLOOKUP($W26,Total_Rndwd_Productn_BAC!$A$4:$M$202,BH$1,FALSE)/10^3</f>
        <v>1529.9021000000005</v>
      </c>
      <c r="BI26" s="11">
        <f>VLOOKUP($W26,Total_Rndwd_Productn_BAC!$A$4:$M$202,BI$1,FALSE)/10^3</f>
        <v>1546.3248000000003</v>
      </c>
      <c r="BJ26" s="11">
        <f>VLOOKUP($W26,Total_Rndwd_Productn_BAC!$A$4:$M$202,BJ$1,FALSE)/10^3</f>
        <v>1561.8162999999995</v>
      </c>
      <c r="BK26" s="12"/>
      <c r="BL26" s="11"/>
      <c r="BM26" s="11"/>
      <c r="BN26" s="11"/>
      <c r="BO26" s="11"/>
      <c r="BP26" s="11"/>
      <c r="BQ26" s="11"/>
      <c r="BR26" s="11"/>
      <c r="BS26" s="11"/>
      <c r="BT26" s="11"/>
      <c r="BU26" s="12"/>
      <c r="BV26" s="11"/>
      <c r="BW26" s="11"/>
      <c r="BX26" s="11"/>
      <c r="BY26" s="11"/>
      <c r="BZ26" s="11"/>
      <c r="CA26" s="11"/>
      <c r="CB26" s="11"/>
      <c r="CC26" s="11"/>
      <c r="CD26" s="11"/>
      <c r="CE26" s="12"/>
      <c r="CF26" s="11"/>
      <c r="CG26" s="11"/>
      <c r="CH26" s="11"/>
      <c r="CI26" s="11"/>
      <c r="CJ26" s="11"/>
      <c r="CK26" s="11"/>
      <c r="CL26" s="11"/>
      <c r="CM26" s="11"/>
      <c r="CN26" s="11"/>
      <c r="CR26" s="12"/>
      <c r="CS26" s="12"/>
      <c r="CT26" s="12"/>
      <c r="CZ26" s="12"/>
      <c r="DA26" s="12"/>
      <c r="DB26" s="12"/>
    </row>
    <row r="27" spans="1:106" x14ac:dyDescent="0.3">
      <c r="A27" t="s">
        <v>45</v>
      </c>
      <c r="B27" s="2">
        <v>1366</v>
      </c>
      <c r="C27" s="2">
        <v>2137</v>
      </c>
      <c r="D27" s="2">
        <v>2136.1</v>
      </c>
      <c r="E27" s="2">
        <v>2152</v>
      </c>
      <c r="F27" s="2">
        <v>2179.9</v>
      </c>
      <c r="G27" s="2">
        <v>2207.6999999999998</v>
      </c>
      <c r="H27" s="2">
        <v>2239.1999999999998</v>
      </c>
      <c r="I27" s="2">
        <v>2271.1</v>
      </c>
      <c r="J27" s="2">
        <v>2303.4</v>
      </c>
      <c r="K27" s="2">
        <v>2335.9</v>
      </c>
      <c r="L27" s="2">
        <v>2368.8000000000002</v>
      </c>
      <c r="M27" s="2">
        <v>2402.1999999999998</v>
      </c>
      <c r="N27" t="e">
        <f>(#REF!+#REF!+#REF!)/10^3</f>
        <v>#REF!</v>
      </c>
      <c r="O27" t="e">
        <f>(#REF!+#REF!+#REF!)/10^3</f>
        <v>#REF!</v>
      </c>
      <c r="P27" t="e">
        <f>(#REF!+#REF!+#REF!)/10^3</f>
        <v>#REF!</v>
      </c>
      <c r="Q27" t="e">
        <f>(#REF!+#REF!+#REF!)/10^3</f>
        <v>#REF!</v>
      </c>
      <c r="R27" t="e">
        <f>(#REF!+#REF!+#REF!)/10^3</f>
        <v>#REF!</v>
      </c>
      <c r="S27" t="e">
        <f>(#REF!+#REF!+#REF!)/10^3</f>
        <v>#REF!</v>
      </c>
      <c r="T27" t="e">
        <f>(#REF!+#REF!+#REF!)/10^3</f>
        <v>#REF!</v>
      </c>
      <c r="U27" t="e">
        <f>(#REF!+#REF!+#REF!)/10^3</f>
        <v>#REF!</v>
      </c>
      <c r="V27" s="2"/>
      <c r="W27" t="s">
        <v>46</v>
      </c>
      <c r="X27" s="12">
        <f t="shared" si="2"/>
        <v>462.79579999999993</v>
      </c>
      <c r="Y27" s="12">
        <f t="shared" si="2"/>
        <v>506.32380000000001</v>
      </c>
      <c r="Z27" s="12">
        <f t="shared" si="2"/>
        <v>560.35659999999996</v>
      </c>
      <c r="AA27" s="12">
        <f t="shared" si="2"/>
        <v>579.63880000000006</v>
      </c>
      <c r="AB27" s="12">
        <f t="shared" si="2"/>
        <v>604.68689999999992</v>
      </c>
      <c r="AC27" s="12">
        <f t="shared" si="2"/>
        <v>630.43700000000001</v>
      </c>
      <c r="AD27" s="12">
        <f t="shared" si="2"/>
        <v>640.67810000000009</v>
      </c>
      <c r="AE27" s="12">
        <f t="shared" si="2"/>
        <v>646.57659999999998</v>
      </c>
      <c r="AF27" s="12">
        <f t="shared" si="2"/>
        <v>648.08409999999992</v>
      </c>
      <c r="AH27" s="12">
        <f>VLOOKUP($W27,Total_Rndwd_Productn_AF!$A$4:$M$202,AH$1,FALSE)/10^3</f>
        <v>462.79579999999993</v>
      </c>
      <c r="AI27" s="12">
        <f>VLOOKUP($W27,Total_Rndwd_Productn_AF!$A$4:$M$202,AI$1,FALSE)/10^3</f>
        <v>501.32840000000004</v>
      </c>
      <c r="AJ27" s="12">
        <f>VLOOKUP($W27,Total_Rndwd_Productn_AF!$A$4:$M$202,AJ$1,FALSE)/10^3</f>
        <v>549.71819999999991</v>
      </c>
      <c r="AK27" s="12">
        <f>VLOOKUP($W27,Total_Rndwd_Productn_AF!$A$4:$M$202,AK$1,FALSE)/10^3</f>
        <v>556.79259999999999</v>
      </c>
      <c r="AL27" s="12">
        <f>VLOOKUP($W27,Total_Rndwd_Productn_AF!$A$4:$M$202,AL$1,FALSE)/10^3</f>
        <v>576.33420000000001</v>
      </c>
      <c r="AM27" s="12">
        <f>VLOOKUP($W27,Total_Rndwd_Productn_AF!$A$4:$M$202,AM$1,FALSE)/10^3</f>
        <v>598.25620000000004</v>
      </c>
      <c r="AN27" s="12">
        <f>VLOOKUP($W27,Total_Rndwd_Productn_AF!$A$4:$M$202,AN$1,FALSE)/10^3</f>
        <v>613.72630000000004</v>
      </c>
      <c r="AO27" s="12">
        <f>VLOOKUP($W27,Total_Rndwd_Productn_AF!$A$4:$M$202,AO$1,FALSE)/10^3</f>
        <v>624.3818</v>
      </c>
      <c r="AP27" s="12">
        <f>VLOOKUP($W27,Total_Rndwd_Productn_AF!$A$4:$M$202,AP$1,FALSE)/10^3</f>
        <v>628.29930000000002</v>
      </c>
      <c r="AQ27" s="12"/>
      <c r="AR27" s="12">
        <f>VLOOKUP($W27,Total_Rndwd_Productn_BF!$A$4:$M$202,AR$1,FALSE)/10^3</f>
        <v>462.79579999999993</v>
      </c>
      <c r="AS27" s="12">
        <f>VLOOKUP($W27,Total_Rndwd_Productn_BF!$A$4:$M$202,AS$1,FALSE)/10^3</f>
        <v>505.40189999999996</v>
      </c>
      <c r="AT27" s="12">
        <f>VLOOKUP($W27,Total_Rndwd_Productn_BF!$A$4:$M$202,AT$1,FALSE)/10^3</f>
        <v>557.76240000000007</v>
      </c>
      <c r="AU27" s="12">
        <f>VLOOKUP($W27,Total_Rndwd_Productn_BF!$A$4:$M$202,AU$1,FALSE)/10^3</f>
        <v>572.53549999999996</v>
      </c>
      <c r="AV27" s="12">
        <f>VLOOKUP($W27,Total_Rndwd_Productn_BF!$A$4:$M$202,AV$1,FALSE)/10^3</f>
        <v>589.11699999999996</v>
      </c>
      <c r="AW27" s="12">
        <f>VLOOKUP($W27,Total_Rndwd_Productn_BF!$A$4:$M$202,AW$1,FALSE)/10^3</f>
        <v>612.84540000000004</v>
      </c>
      <c r="AX27" s="12">
        <f>VLOOKUP($W27,Total_Rndwd_Productn_BF!$A$4:$M$202,AX$1,FALSE)/10^3</f>
        <v>628.22289999999998</v>
      </c>
      <c r="AY27" s="12">
        <f>VLOOKUP($W27,Total_Rndwd_Productn_BF!$A$4:$M$202,AY$1,FALSE)/10^3</f>
        <v>637.46</v>
      </c>
      <c r="AZ27" s="12">
        <f>VLOOKUP($W27,Total_Rndwd_Productn_BF!$A$4:$M$202,AZ$1,FALSE)/10^3</f>
        <v>641.88869999999997</v>
      </c>
      <c r="BA27" s="12"/>
      <c r="BB27" s="12">
        <f>VLOOKUP($W27,Total_Rndwd_Productn_BAC!$A$4:$M$202,BB$1,FALSE)/10^3</f>
        <v>462.79579999999993</v>
      </c>
      <c r="BC27" s="12">
        <f>VLOOKUP($W27,Total_Rndwd_Productn_BAC!$A$4:$M$202,BC$1,FALSE)/10^3</f>
        <v>499.42060000000004</v>
      </c>
      <c r="BD27" s="12">
        <f>VLOOKUP($W27,Total_Rndwd_Productn_BAC!$A$4:$M$202,BD$1,FALSE)/10^3</f>
        <v>545.15449999999998</v>
      </c>
      <c r="BE27" s="12">
        <f>VLOOKUP($W27,Total_Rndwd_Productn_BAC!$A$4:$M$202,BE$1,FALSE)/10^3</f>
        <v>555.20650000000001</v>
      </c>
      <c r="BF27" s="12">
        <f>VLOOKUP($W27,Total_Rndwd_Productn_BAC!$A$4:$M$202,BF$1,FALSE)/10^3</f>
        <v>573.75400000000002</v>
      </c>
      <c r="BG27" s="12">
        <f>VLOOKUP($W27,Total_Rndwd_Productn_BAC!$A$4:$M$202,BG$1,FALSE)/10^3</f>
        <v>597.70079999999996</v>
      </c>
      <c r="BH27" s="12">
        <f>VLOOKUP($W27,Total_Rndwd_Productn_BAC!$A$4:$M$202,BH$1,FALSE)/10^3</f>
        <v>612.18220000000008</v>
      </c>
      <c r="BI27" s="12">
        <f>VLOOKUP($W27,Total_Rndwd_Productn_BAC!$A$4:$M$202,BI$1,FALSE)/10^3</f>
        <v>621.44680000000005</v>
      </c>
      <c r="BJ27" s="12">
        <f>VLOOKUP($W27,Total_Rndwd_Productn_BAC!$A$4:$M$202,BJ$1,FALSE)/10^3</f>
        <v>624.64769999999999</v>
      </c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R27" s="12"/>
      <c r="CS27" s="12"/>
      <c r="CT27" s="12"/>
      <c r="CZ27" s="12"/>
      <c r="DA27" s="12"/>
      <c r="DB27" s="12"/>
    </row>
    <row r="28" spans="1:106" x14ac:dyDescent="0.3">
      <c r="A28" t="s">
        <v>47</v>
      </c>
      <c r="B28" s="2">
        <v>4154</v>
      </c>
      <c r="C28" s="2">
        <v>9340</v>
      </c>
      <c r="D28" s="2">
        <v>9164.1</v>
      </c>
      <c r="E28" s="2">
        <v>9264.6999999999989</v>
      </c>
      <c r="F28" s="2">
        <v>9448.6</v>
      </c>
      <c r="G28" s="2">
        <v>9638.5</v>
      </c>
      <c r="H28" s="2">
        <v>9809.9</v>
      </c>
      <c r="I28" s="2">
        <v>9998.4999999999982</v>
      </c>
      <c r="J28" s="2">
        <v>10203.900000000001</v>
      </c>
      <c r="K28" s="2">
        <v>10387.700000000001</v>
      </c>
      <c r="L28" s="2">
        <v>10582.2</v>
      </c>
      <c r="M28" s="2">
        <v>10787.500000000002</v>
      </c>
      <c r="N28" t="e">
        <f>(#REF!+#REF!+#REF!)/10^3</f>
        <v>#REF!</v>
      </c>
      <c r="O28" t="e">
        <f>(#REF!+#REF!+#REF!)/10^3</f>
        <v>#REF!</v>
      </c>
      <c r="P28" t="e">
        <f>(#REF!+#REF!+#REF!)/10^3</f>
        <v>#REF!</v>
      </c>
      <c r="Q28" t="e">
        <f>(#REF!+#REF!+#REF!)/10^3</f>
        <v>#REF!</v>
      </c>
      <c r="R28" t="e">
        <f>(#REF!+#REF!+#REF!)/10^3</f>
        <v>#REF!</v>
      </c>
      <c r="S28" t="e">
        <f>(#REF!+#REF!+#REF!)/10^3</f>
        <v>#REF!</v>
      </c>
      <c r="T28" t="e">
        <f>(#REF!+#REF!+#REF!)/10^3</f>
        <v>#REF!</v>
      </c>
      <c r="U28" t="e">
        <f>(#REF!+#REF!+#REF!)/10^3</f>
        <v>#REF!</v>
      </c>
      <c r="V28" s="2"/>
      <c r="W28" t="s">
        <v>48</v>
      </c>
      <c r="X28" s="12">
        <f t="shared" si="2"/>
        <v>357.17779999999999</v>
      </c>
      <c r="Y28" s="12">
        <f t="shared" si="2"/>
        <v>370.85380000000004</v>
      </c>
      <c r="Z28" s="12">
        <f t="shared" si="2"/>
        <v>385.54020000000003</v>
      </c>
      <c r="AA28" s="12">
        <f t="shared" si="2"/>
        <v>390.84340000000003</v>
      </c>
      <c r="AB28" s="12">
        <f t="shared" si="2"/>
        <v>398.02389999999997</v>
      </c>
      <c r="AC28" s="12">
        <f t="shared" si="2"/>
        <v>406.49349999999998</v>
      </c>
      <c r="AD28" s="12">
        <f t="shared" si="2"/>
        <v>413.26080000000007</v>
      </c>
      <c r="AE28" s="12">
        <f t="shared" si="2"/>
        <v>416.90060000000005</v>
      </c>
      <c r="AF28" s="12">
        <f t="shared" si="2"/>
        <v>424.96250000000003</v>
      </c>
      <c r="AH28" s="12">
        <f>VLOOKUP($W28,Total_Rndwd_Productn_AF!$A$4:$M$202,AH$1,FALSE)/10^3</f>
        <v>357.17779999999999</v>
      </c>
      <c r="AI28" s="12">
        <f>VLOOKUP($W28,Total_Rndwd_Productn_AF!$A$4:$M$202,AI$1,FALSE)/10^3</f>
        <v>369.41459999999995</v>
      </c>
      <c r="AJ28" s="12">
        <f>VLOOKUP($W28,Total_Rndwd_Productn_AF!$A$4:$M$202,AJ$1,FALSE)/10^3</f>
        <v>382.1395</v>
      </c>
      <c r="AK28" s="12">
        <f>VLOOKUP($W28,Total_Rndwd_Productn_AF!$A$4:$M$202,AK$1,FALSE)/10^3</f>
        <v>386.17039999999997</v>
      </c>
      <c r="AL28" s="12">
        <f>VLOOKUP($W28,Total_Rndwd_Productn_AF!$A$4:$M$202,AL$1,FALSE)/10^3</f>
        <v>391.11360000000002</v>
      </c>
      <c r="AM28" s="12">
        <f>VLOOKUP($W28,Total_Rndwd_Productn_AF!$A$4:$M$202,AM$1,FALSE)/10^3</f>
        <v>398.64070000000009</v>
      </c>
      <c r="AN28" s="12">
        <f>VLOOKUP($W28,Total_Rndwd_Productn_AF!$A$4:$M$202,AN$1,FALSE)/10^3</f>
        <v>404.66720000000009</v>
      </c>
      <c r="AO28" s="12">
        <f>VLOOKUP($W28,Total_Rndwd_Productn_AF!$A$4:$M$202,AO$1,FALSE)/10^3</f>
        <v>408.36680000000001</v>
      </c>
      <c r="AP28" s="12">
        <f>VLOOKUP($W28,Total_Rndwd_Productn_AF!$A$4:$M$202,AP$1,FALSE)/10^3</f>
        <v>415.61090000000002</v>
      </c>
      <c r="AQ28" s="12"/>
      <c r="AR28" s="12">
        <f>VLOOKUP($W28,Total_Rndwd_Productn_BF!$A$4:$M$202,AR$1,FALSE)/10^3</f>
        <v>357.17779999999999</v>
      </c>
      <c r="AS28" s="12">
        <f>VLOOKUP($W28,Total_Rndwd_Productn_BF!$A$4:$M$202,AS$1,FALSE)/10^3</f>
        <v>363.43780000000004</v>
      </c>
      <c r="AT28" s="12">
        <f>VLOOKUP($W28,Total_Rndwd_Productn_BF!$A$4:$M$202,AT$1,FALSE)/10^3</f>
        <v>368.04270000000002</v>
      </c>
      <c r="AU28" s="12">
        <f>VLOOKUP($W28,Total_Rndwd_Productn_BF!$A$4:$M$202,AU$1,FALSE)/10^3</f>
        <v>370.02710000000002</v>
      </c>
      <c r="AV28" s="12">
        <f>VLOOKUP($W28,Total_Rndwd_Productn_BF!$A$4:$M$202,AV$1,FALSE)/10^3</f>
        <v>371.00880000000001</v>
      </c>
      <c r="AW28" s="12">
        <f>VLOOKUP($W28,Total_Rndwd_Productn_BF!$A$4:$M$202,AW$1,FALSE)/10^3</f>
        <v>372.02969999999993</v>
      </c>
      <c r="AX28" s="12">
        <f>VLOOKUP($W28,Total_Rndwd_Productn_BF!$A$4:$M$202,AX$1,FALSE)/10^3</f>
        <v>373.43619999999999</v>
      </c>
      <c r="AY28" s="12">
        <f>VLOOKUP($W28,Total_Rndwd_Productn_BF!$A$4:$M$202,AY$1,FALSE)/10^3</f>
        <v>377.13029999999998</v>
      </c>
      <c r="AZ28" s="12">
        <f>VLOOKUP($W28,Total_Rndwd_Productn_BF!$A$4:$M$202,AZ$1,FALSE)/10^3</f>
        <v>380.7878</v>
      </c>
      <c r="BA28" s="12"/>
      <c r="BB28" s="12">
        <f>VLOOKUP($W28,Total_Rndwd_Productn_BAC!$A$4:$M$202,BB$1,FALSE)/10^3</f>
        <v>357.17779999999999</v>
      </c>
      <c r="BC28" s="12">
        <f>VLOOKUP($W28,Total_Rndwd_Productn_BAC!$A$4:$M$202,BC$1,FALSE)/10^3</f>
        <v>370.03650000000005</v>
      </c>
      <c r="BD28" s="12">
        <f>VLOOKUP($W28,Total_Rndwd_Productn_BAC!$A$4:$M$202,BD$1,FALSE)/10^3</f>
        <v>383.61900000000003</v>
      </c>
      <c r="BE28" s="12">
        <f>VLOOKUP($W28,Total_Rndwd_Productn_BAC!$A$4:$M$202,BE$1,FALSE)/10^3</f>
        <v>387.94630000000006</v>
      </c>
      <c r="BF28" s="12">
        <f>VLOOKUP($W28,Total_Rndwd_Productn_BAC!$A$4:$M$202,BF$1,FALSE)/10^3</f>
        <v>394.10449999999992</v>
      </c>
      <c r="BG28" s="12">
        <f>VLOOKUP($W28,Total_Rndwd_Productn_BAC!$A$4:$M$202,BG$1,FALSE)/10^3</f>
        <v>402.04629999999997</v>
      </c>
      <c r="BH28" s="12">
        <f>VLOOKUP($W28,Total_Rndwd_Productn_BAC!$A$4:$M$202,BH$1,FALSE)/10^3</f>
        <v>408.3888</v>
      </c>
      <c r="BI28" s="12">
        <f>VLOOKUP($W28,Total_Rndwd_Productn_BAC!$A$4:$M$202,BI$1,FALSE)/10^3</f>
        <v>411.96130000000005</v>
      </c>
      <c r="BJ28" s="12">
        <f>VLOOKUP($W28,Total_Rndwd_Productn_BAC!$A$4:$M$202,BJ$1,FALSE)/10^3</f>
        <v>420.17419999999998</v>
      </c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R28" s="12"/>
      <c r="CS28" s="12"/>
      <c r="CT28" s="12"/>
      <c r="CZ28" s="12"/>
      <c r="DA28" s="12"/>
      <c r="DB28" s="12"/>
    </row>
    <row r="29" spans="1:106" x14ac:dyDescent="0.3">
      <c r="A29" t="s">
        <v>49</v>
      </c>
      <c r="B29" s="2">
        <v>743</v>
      </c>
      <c r="C29" s="2">
        <v>1147</v>
      </c>
      <c r="D29" s="2">
        <v>1144</v>
      </c>
      <c r="E29" s="2">
        <v>1157.0000000000002</v>
      </c>
      <c r="F29" s="2">
        <v>1180.5999999999999</v>
      </c>
      <c r="G29" s="2">
        <v>1205.3</v>
      </c>
      <c r="H29" s="2">
        <v>1226.7</v>
      </c>
      <c r="I29" s="2">
        <v>1248.3999999999999</v>
      </c>
      <c r="J29" s="2">
        <v>1270.7</v>
      </c>
      <c r="K29" s="2">
        <v>1291.1000000000001</v>
      </c>
      <c r="L29" s="2">
        <v>1312.5</v>
      </c>
      <c r="M29" s="2">
        <v>1333.9</v>
      </c>
      <c r="N29" t="e">
        <f>(#REF!+#REF!+#REF!)/10^3</f>
        <v>#REF!</v>
      </c>
      <c r="O29" t="e">
        <f>(#REF!+#REF!+#REF!)/10^3</f>
        <v>#REF!</v>
      </c>
      <c r="P29" t="e">
        <f>(#REF!+#REF!+#REF!)/10^3</f>
        <v>#REF!</v>
      </c>
      <c r="Q29" t="e">
        <f>(#REF!+#REF!+#REF!)/10^3</f>
        <v>#REF!</v>
      </c>
      <c r="R29" t="e">
        <f>(#REF!+#REF!+#REF!)/10^3</f>
        <v>#REF!</v>
      </c>
      <c r="S29" t="e">
        <f>(#REF!+#REF!+#REF!)/10^3</f>
        <v>#REF!</v>
      </c>
      <c r="T29" t="e">
        <f>(#REF!+#REF!+#REF!)/10^3</f>
        <v>#REF!</v>
      </c>
      <c r="U29" t="e">
        <f>(#REF!+#REF!+#REF!)/10^3</f>
        <v>#REF!</v>
      </c>
      <c r="V29" s="2"/>
      <c r="W29" t="s">
        <v>50</v>
      </c>
      <c r="X29" s="12">
        <f t="shared" si="2"/>
        <v>118.8407</v>
      </c>
      <c r="Y29" s="12">
        <f t="shared" si="2"/>
        <v>126.09960000000001</v>
      </c>
      <c r="Z29" s="12">
        <f t="shared" si="2"/>
        <v>134.02699999999999</v>
      </c>
      <c r="AA29" s="12">
        <f t="shared" si="2"/>
        <v>137.38879999999997</v>
      </c>
      <c r="AB29" s="12">
        <f t="shared" si="2"/>
        <v>141.63029999999998</v>
      </c>
      <c r="AC29" s="12">
        <f t="shared" si="2"/>
        <v>144.9511</v>
      </c>
      <c r="AD29" s="12">
        <f t="shared" si="2"/>
        <v>145.84720000000002</v>
      </c>
      <c r="AE29" s="12">
        <f t="shared" si="2"/>
        <v>147.22990000000001</v>
      </c>
      <c r="AF29" s="12">
        <f t="shared" si="2"/>
        <v>148.61699999999999</v>
      </c>
      <c r="AH29" s="12">
        <f>VLOOKUP($W29,Total_Rndwd_Productn_AF!$A$4:$M$202,AH$1,FALSE)/10^3</f>
        <v>118.8407</v>
      </c>
      <c r="AI29" s="12">
        <f>VLOOKUP($W29,Total_Rndwd_Productn_AF!$A$4:$M$202,AI$1,FALSE)/10^3</f>
        <v>125.41090000000001</v>
      </c>
      <c r="AJ29" s="12">
        <f>VLOOKUP($W29,Total_Rndwd_Productn_AF!$A$4:$M$202,AJ$1,FALSE)/10^3</f>
        <v>132.4753</v>
      </c>
      <c r="AK29" s="12">
        <f>VLOOKUP($W29,Total_Rndwd_Productn_AF!$A$4:$M$202,AK$1,FALSE)/10^3</f>
        <v>135.7834</v>
      </c>
      <c r="AL29" s="12">
        <f>VLOOKUP($W29,Total_Rndwd_Productn_AF!$A$4:$M$202,AL$1,FALSE)/10^3</f>
        <v>140.17970000000003</v>
      </c>
      <c r="AM29" s="12">
        <f>VLOOKUP($W29,Total_Rndwd_Productn_AF!$A$4:$M$202,AM$1,FALSE)/10^3</f>
        <v>144.76300000000001</v>
      </c>
      <c r="AN29" s="12">
        <f>VLOOKUP($W29,Total_Rndwd_Productn_AF!$A$4:$M$202,AN$1,FALSE)/10^3</f>
        <v>145.84649999999999</v>
      </c>
      <c r="AO29" s="12">
        <f>VLOOKUP($W29,Total_Rndwd_Productn_AF!$A$4:$M$202,AO$1,FALSE)/10^3</f>
        <v>146.72740000000002</v>
      </c>
      <c r="AP29" s="12">
        <f>VLOOKUP($W29,Total_Rndwd_Productn_AF!$A$4:$M$202,AP$1,FALSE)/10^3</f>
        <v>148.03100000000001</v>
      </c>
      <c r="AQ29" s="12"/>
      <c r="AR29" s="12">
        <f>VLOOKUP($W29,Total_Rndwd_Productn_BF!$A$4:$M$202,AR$1,FALSE)/10^3</f>
        <v>118.8407</v>
      </c>
      <c r="AS29" s="12">
        <f>VLOOKUP($W29,Total_Rndwd_Productn_BF!$A$4:$M$202,AS$1,FALSE)/10^3</f>
        <v>119.75620000000001</v>
      </c>
      <c r="AT29" s="12">
        <f>VLOOKUP($W29,Total_Rndwd_Productn_BF!$A$4:$M$202,AT$1,FALSE)/10^3</f>
        <v>121.67609999999999</v>
      </c>
      <c r="AU29" s="12">
        <f>VLOOKUP($W29,Total_Rndwd_Productn_BF!$A$4:$M$202,AU$1,FALSE)/10^3</f>
        <v>122.53599999999999</v>
      </c>
      <c r="AV29" s="12">
        <f>VLOOKUP($W29,Total_Rndwd_Productn_BF!$A$4:$M$202,AV$1,FALSE)/10^3</f>
        <v>124.80270000000002</v>
      </c>
      <c r="AW29" s="12">
        <f>VLOOKUP($W29,Total_Rndwd_Productn_BF!$A$4:$M$202,AW$1,FALSE)/10^3</f>
        <v>127.60509999999999</v>
      </c>
      <c r="AX29" s="12">
        <f>VLOOKUP($W29,Total_Rndwd_Productn_BF!$A$4:$M$202,AX$1,FALSE)/10^3</f>
        <v>128.38200000000001</v>
      </c>
      <c r="AY29" s="12">
        <f>VLOOKUP($W29,Total_Rndwd_Productn_BF!$A$4:$M$202,AY$1,FALSE)/10^3</f>
        <v>128.82300000000001</v>
      </c>
      <c r="AZ29" s="12">
        <f>VLOOKUP($W29,Total_Rndwd_Productn_BF!$A$4:$M$202,AZ$1,FALSE)/10^3</f>
        <v>129.71799999999999</v>
      </c>
      <c r="BA29" s="12"/>
      <c r="BB29" s="12">
        <f>VLOOKUP($W29,Total_Rndwd_Productn_BAC!$A$4:$M$202,BB$1,FALSE)/10^3</f>
        <v>118.8407</v>
      </c>
      <c r="BC29" s="12">
        <f>VLOOKUP($W29,Total_Rndwd_Productn_BAC!$A$4:$M$202,BC$1,FALSE)/10^3</f>
        <v>123.59950000000001</v>
      </c>
      <c r="BD29" s="12">
        <f>VLOOKUP($W29,Total_Rndwd_Productn_BAC!$A$4:$M$202,BD$1,FALSE)/10^3</f>
        <v>128.66549999999998</v>
      </c>
      <c r="BE29" s="12">
        <f>VLOOKUP($W29,Total_Rndwd_Productn_BAC!$A$4:$M$202,BE$1,FALSE)/10^3</f>
        <v>132.19039999999998</v>
      </c>
      <c r="BF29" s="12">
        <f>VLOOKUP($W29,Total_Rndwd_Productn_BAC!$A$4:$M$202,BF$1,FALSE)/10^3</f>
        <v>135.886</v>
      </c>
      <c r="BG29" s="12">
        <f>VLOOKUP($W29,Total_Rndwd_Productn_BAC!$A$4:$M$202,BG$1,FALSE)/10^3</f>
        <v>138.74639999999999</v>
      </c>
      <c r="BH29" s="12">
        <f>VLOOKUP($W29,Total_Rndwd_Productn_BAC!$A$4:$M$202,BH$1,FALSE)/10^3</f>
        <v>139.36450000000002</v>
      </c>
      <c r="BI29" s="12">
        <f>VLOOKUP($W29,Total_Rndwd_Productn_BAC!$A$4:$M$202,BI$1,FALSE)/10^3</f>
        <v>140.40380000000002</v>
      </c>
      <c r="BJ29" s="12">
        <f>VLOOKUP($W29,Total_Rndwd_Productn_BAC!$A$4:$M$202,BJ$1,FALSE)/10^3</f>
        <v>141.6001</v>
      </c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R29" s="12"/>
      <c r="CS29" s="12"/>
      <c r="CT29" s="12"/>
      <c r="CZ29" s="12"/>
      <c r="DA29" s="12"/>
      <c r="DB29" s="12"/>
    </row>
    <row r="30" spans="1:106" x14ac:dyDescent="0.3">
      <c r="A30" t="s">
        <v>20</v>
      </c>
      <c r="B30" s="2">
        <v>8916</v>
      </c>
      <c r="C30" s="2">
        <v>14592</v>
      </c>
      <c r="D30" s="2">
        <v>14505</v>
      </c>
      <c r="E30" s="2">
        <v>14646.800000000001</v>
      </c>
      <c r="F30" s="2">
        <v>14873.9</v>
      </c>
      <c r="G30" s="2">
        <v>15107</v>
      </c>
      <c r="H30" s="2">
        <v>15333.800000000001</v>
      </c>
      <c r="I30" s="2">
        <v>15564.6</v>
      </c>
      <c r="J30" s="2">
        <v>15797.699999999999</v>
      </c>
      <c r="K30" s="2">
        <v>16022.4</v>
      </c>
      <c r="L30" s="2">
        <v>16251.6</v>
      </c>
      <c r="M30" s="2">
        <v>16485.8</v>
      </c>
      <c r="N30" t="e">
        <f>(#REF!+#REF!+#REF!)/10^3</f>
        <v>#REF!</v>
      </c>
      <c r="O30" t="e">
        <f>(#REF!+#REF!+#REF!)/10^3</f>
        <v>#REF!</v>
      </c>
      <c r="P30" t="e">
        <f>(#REF!+#REF!+#REF!)/10^3</f>
        <v>#REF!</v>
      </c>
      <c r="Q30" t="e">
        <f>(#REF!+#REF!+#REF!)/10^3</f>
        <v>#REF!</v>
      </c>
      <c r="R30" t="e">
        <f>(#REF!+#REF!+#REF!)/10^3</f>
        <v>#REF!</v>
      </c>
      <c r="S30" t="e">
        <f>(#REF!+#REF!+#REF!)/10^3</f>
        <v>#REF!</v>
      </c>
      <c r="T30" t="e">
        <f>(#REF!+#REF!+#REF!)/10^3</f>
        <v>#REF!</v>
      </c>
      <c r="U30" t="e">
        <f>(#REF!+#REF!+#REF!)/10^3</f>
        <v>#REF!</v>
      </c>
      <c r="V30" s="2"/>
      <c r="W30" t="s">
        <v>51</v>
      </c>
      <c r="X30" s="12">
        <f t="shared" si="2"/>
        <v>29.288</v>
      </c>
      <c r="Y30" s="12">
        <f t="shared" si="2"/>
        <v>30.601500000000001</v>
      </c>
      <c r="Z30" s="12">
        <f t="shared" si="2"/>
        <v>31.644200000000001</v>
      </c>
      <c r="AA30" s="12">
        <f t="shared" si="2"/>
        <v>32.456099999999999</v>
      </c>
      <c r="AB30" s="12">
        <f t="shared" si="2"/>
        <v>33.402699999999996</v>
      </c>
      <c r="AC30" s="12">
        <f t="shared" si="2"/>
        <v>34.349299999999992</v>
      </c>
      <c r="AD30" s="12">
        <f t="shared" si="2"/>
        <v>34.953600000000009</v>
      </c>
      <c r="AE30" s="12">
        <f t="shared" si="2"/>
        <v>34.813100000000006</v>
      </c>
      <c r="AF30" s="12">
        <f t="shared" si="2"/>
        <v>34.974599999999995</v>
      </c>
      <c r="AH30" s="12">
        <f>VLOOKUP($W30,Total_Rndwd_Productn_AF!$A$4:$M$202,AH$1,FALSE)/10^3</f>
        <v>29.288</v>
      </c>
      <c r="AI30" s="12">
        <f>VLOOKUP($W30,Total_Rndwd_Productn_AF!$A$4:$M$202,AI$1,FALSE)/10^3</f>
        <v>31.127200000000002</v>
      </c>
      <c r="AJ30" s="12">
        <f>VLOOKUP($W30,Total_Rndwd_Productn_AF!$A$4:$M$202,AJ$1,FALSE)/10^3</f>
        <v>32.825199999999995</v>
      </c>
      <c r="AK30" s="12">
        <f>VLOOKUP($W30,Total_Rndwd_Productn_AF!$A$4:$M$202,AK$1,FALSE)/10^3</f>
        <v>33.500300000000003</v>
      </c>
      <c r="AL30" s="12">
        <f>VLOOKUP($W30,Total_Rndwd_Productn_AF!$A$4:$M$202,AL$1,FALSE)/10^3</f>
        <v>34.203400000000002</v>
      </c>
      <c r="AM30" s="12">
        <f>VLOOKUP($W30,Total_Rndwd_Productn_AF!$A$4:$M$202,AM$1,FALSE)/10^3</f>
        <v>34.842199999999998</v>
      </c>
      <c r="AN30" s="12">
        <f>VLOOKUP($W30,Total_Rndwd_Productn_AF!$A$4:$M$202,AN$1,FALSE)/10^3</f>
        <v>35.054199999999994</v>
      </c>
      <c r="AO30" s="12">
        <f>VLOOKUP($W30,Total_Rndwd_Productn_AF!$A$4:$M$202,AO$1,FALSE)/10^3</f>
        <v>35.091999999999999</v>
      </c>
      <c r="AP30" s="12">
        <f>VLOOKUP($W30,Total_Rndwd_Productn_AF!$A$4:$M$202,AP$1,FALSE)/10^3</f>
        <v>34.680999999999997</v>
      </c>
      <c r="AQ30" s="12"/>
      <c r="AR30" s="12">
        <f>VLOOKUP($W30,Total_Rndwd_Productn_BF!$A$4:$M$202,AR$1,FALSE)/10^3</f>
        <v>29.288</v>
      </c>
      <c r="AS30" s="12">
        <f>VLOOKUP($W30,Total_Rndwd_Productn_BF!$A$4:$M$202,AS$1,FALSE)/10^3</f>
        <v>29.279700000000002</v>
      </c>
      <c r="AT30" s="12">
        <f>VLOOKUP($W30,Total_Rndwd_Productn_BF!$A$4:$M$202,AT$1,FALSE)/10^3</f>
        <v>28.885900000000003</v>
      </c>
      <c r="AU30" s="12">
        <f>VLOOKUP($W30,Total_Rndwd_Productn_BF!$A$4:$M$202,AU$1,FALSE)/10^3</f>
        <v>29.462899999999998</v>
      </c>
      <c r="AV30" s="12">
        <f>VLOOKUP($W30,Total_Rndwd_Productn_BF!$A$4:$M$202,AV$1,FALSE)/10^3</f>
        <v>30.283799999999999</v>
      </c>
      <c r="AW30" s="12">
        <f>VLOOKUP($W30,Total_Rndwd_Productn_BF!$A$4:$M$202,AW$1,FALSE)/10^3</f>
        <v>31.006400000000003</v>
      </c>
      <c r="AX30" s="12">
        <f>VLOOKUP($W30,Total_Rndwd_Productn_BF!$A$4:$M$202,AX$1,FALSE)/10^3</f>
        <v>31.075099999999999</v>
      </c>
      <c r="AY30" s="12">
        <f>VLOOKUP($W30,Total_Rndwd_Productn_BF!$A$4:$M$202,AY$1,FALSE)/10^3</f>
        <v>30.8751</v>
      </c>
      <c r="AZ30" s="12">
        <f>VLOOKUP($W30,Total_Rndwd_Productn_BF!$A$4:$M$202,AZ$1,FALSE)/10^3</f>
        <v>30.409199999999998</v>
      </c>
      <c r="BA30" s="12"/>
      <c r="BB30" s="12">
        <f>VLOOKUP($W30,Total_Rndwd_Productn_BAC!$A$4:$M$202,BB$1,FALSE)/10^3</f>
        <v>29.288</v>
      </c>
      <c r="BC30" s="12">
        <f>VLOOKUP($W30,Total_Rndwd_Productn_BAC!$A$4:$M$202,BC$1,FALSE)/10^3</f>
        <v>30.930099999999999</v>
      </c>
      <c r="BD30" s="12">
        <f>VLOOKUP($W30,Total_Rndwd_Productn_BAC!$A$4:$M$202,BD$1,FALSE)/10^3</f>
        <v>32.418900000000001</v>
      </c>
      <c r="BE30" s="12">
        <f>VLOOKUP($W30,Total_Rndwd_Productn_BAC!$A$4:$M$202,BE$1,FALSE)/10^3</f>
        <v>33.294899999999998</v>
      </c>
      <c r="BF30" s="12">
        <f>VLOOKUP($W30,Total_Rndwd_Productn_BAC!$A$4:$M$202,BF$1,FALSE)/10^3</f>
        <v>34.017900000000004</v>
      </c>
      <c r="BG30" s="12">
        <f>VLOOKUP($W30,Total_Rndwd_Productn_BAC!$A$4:$M$202,BG$1,FALSE)/10^3</f>
        <v>34.704900000000002</v>
      </c>
      <c r="BH30" s="12">
        <f>VLOOKUP($W30,Total_Rndwd_Productn_BAC!$A$4:$M$202,BH$1,FALSE)/10^3</f>
        <v>35.103900000000003</v>
      </c>
      <c r="BI30" s="12">
        <f>VLOOKUP($W30,Total_Rndwd_Productn_BAC!$A$4:$M$202,BI$1,FALSE)/10^3</f>
        <v>35.169800000000002</v>
      </c>
      <c r="BJ30" s="12">
        <f>VLOOKUP($W30,Total_Rndwd_Productn_BAC!$A$4:$M$202,BJ$1,FALSE)/10^3</f>
        <v>34.3949</v>
      </c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R30" s="12"/>
      <c r="CS30" s="12"/>
      <c r="CT30" s="12"/>
      <c r="CZ30" s="12"/>
      <c r="DA30" s="12"/>
      <c r="DB30" s="12"/>
    </row>
    <row r="31" spans="1:106" x14ac:dyDescent="0.3">
      <c r="A31" t="s">
        <v>52</v>
      </c>
      <c r="B31" s="2">
        <v>6132</v>
      </c>
      <c r="C31" s="2">
        <v>7280</v>
      </c>
      <c r="D31" s="2">
        <v>7260</v>
      </c>
      <c r="E31" s="2">
        <v>7336.3</v>
      </c>
      <c r="F31" s="2">
        <v>7473.9</v>
      </c>
      <c r="G31" s="2">
        <v>7619.4</v>
      </c>
      <c r="H31" s="2">
        <v>7759.7000000000007</v>
      </c>
      <c r="I31" s="2">
        <v>7911.3</v>
      </c>
      <c r="J31" s="2">
        <v>8079.2999999999993</v>
      </c>
      <c r="K31" s="2">
        <v>8255.9000000000015</v>
      </c>
      <c r="L31" s="2">
        <v>8465.2999999999993</v>
      </c>
      <c r="M31" s="2">
        <v>8699.4</v>
      </c>
      <c r="N31" t="e">
        <f>(#REF!+#REF!+#REF!)/10^3</f>
        <v>#REF!</v>
      </c>
      <c r="O31" t="e">
        <f>(#REF!+#REF!+#REF!)/10^3</f>
        <v>#REF!</v>
      </c>
      <c r="P31" t="e">
        <f>(#REF!+#REF!+#REF!)/10^3</f>
        <v>#REF!</v>
      </c>
      <c r="Q31" t="e">
        <f>(#REF!+#REF!+#REF!)/10^3</f>
        <v>#REF!</v>
      </c>
      <c r="R31" t="e">
        <f>(#REF!+#REF!+#REF!)/10^3</f>
        <v>#REF!</v>
      </c>
      <c r="S31" t="e">
        <f>(#REF!+#REF!+#REF!)/10^3</f>
        <v>#REF!</v>
      </c>
      <c r="T31" t="e">
        <f>(#REF!+#REF!+#REF!)/10^3</f>
        <v>#REF!</v>
      </c>
      <c r="U31" t="e">
        <f>(#REF!+#REF!+#REF!)/10^3</f>
        <v>#REF!</v>
      </c>
      <c r="V31" s="2"/>
      <c r="W31" t="s">
        <v>53</v>
      </c>
      <c r="X31" s="12">
        <f t="shared" si="2"/>
        <v>17.189799999999998</v>
      </c>
      <c r="Y31" s="12">
        <f t="shared" si="2"/>
        <v>18.295200000000001</v>
      </c>
      <c r="Z31" s="12">
        <f t="shared" si="2"/>
        <v>19.410899999999998</v>
      </c>
      <c r="AA31" s="12">
        <f t="shared" si="2"/>
        <v>19.954099999999997</v>
      </c>
      <c r="AB31" s="12">
        <f t="shared" si="2"/>
        <v>20.517700000000001</v>
      </c>
      <c r="AC31" s="12">
        <f t="shared" si="2"/>
        <v>21.123799999999999</v>
      </c>
      <c r="AD31" s="12">
        <f t="shared" si="2"/>
        <v>21.338699999999999</v>
      </c>
      <c r="AE31" s="12">
        <f t="shared" si="2"/>
        <v>22.021100000000001</v>
      </c>
      <c r="AF31" s="12">
        <f t="shared" si="2"/>
        <v>22.166700000000002</v>
      </c>
      <c r="AH31" s="12">
        <f>VLOOKUP($W31,Total_Rndwd_Productn_AF!$A$4:$M$202,AH$1,FALSE)/10^3</f>
        <v>17.189799999999998</v>
      </c>
      <c r="AI31" s="12">
        <f>VLOOKUP($W31,Total_Rndwd_Productn_AF!$A$4:$M$202,AI$1,FALSE)/10^3</f>
        <v>18.260800000000003</v>
      </c>
      <c r="AJ31" s="12">
        <f>VLOOKUP($W31,Total_Rndwd_Productn_AF!$A$4:$M$202,AJ$1,FALSE)/10^3</f>
        <v>19.412099999999999</v>
      </c>
      <c r="AK31" s="12">
        <f>VLOOKUP($W31,Total_Rndwd_Productn_AF!$A$4:$M$202,AK$1,FALSE)/10^3</f>
        <v>20.104599999999998</v>
      </c>
      <c r="AL31" s="12">
        <f>VLOOKUP($W31,Total_Rndwd_Productn_AF!$A$4:$M$202,AL$1,FALSE)/10^3</f>
        <v>20.512900000000002</v>
      </c>
      <c r="AM31" s="12">
        <f>VLOOKUP($W31,Total_Rndwd_Productn_AF!$A$4:$M$202,AM$1,FALSE)/10^3</f>
        <v>21.062200000000001</v>
      </c>
      <c r="AN31" s="12">
        <f>VLOOKUP($W31,Total_Rndwd_Productn_AF!$A$4:$M$202,AN$1,FALSE)/10^3</f>
        <v>21.295200000000005</v>
      </c>
      <c r="AO31" s="12">
        <f>VLOOKUP($W31,Total_Rndwd_Productn_AF!$A$4:$M$202,AO$1,FALSE)/10^3</f>
        <v>22.072099999999999</v>
      </c>
      <c r="AP31" s="12">
        <f>VLOOKUP($W31,Total_Rndwd_Productn_AF!$A$4:$M$202,AP$1,FALSE)/10^3</f>
        <v>22.764100000000003</v>
      </c>
      <c r="AQ31" s="12"/>
      <c r="AR31" s="12">
        <f>VLOOKUP($W31,Total_Rndwd_Productn_BF!$A$4:$M$202,AR$1,FALSE)/10^3</f>
        <v>17.189799999999998</v>
      </c>
      <c r="AS31" s="12">
        <f>VLOOKUP($W31,Total_Rndwd_Productn_BF!$A$4:$M$202,AS$1,FALSE)/10^3</f>
        <v>15.3119</v>
      </c>
      <c r="AT31" s="12">
        <f>VLOOKUP($W31,Total_Rndwd_Productn_BF!$A$4:$M$202,AT$1,FALSE)/10^3</f>
        <v>13.437299999999999</v>
      </c>
      <c r="AU31" s="12">
        <f>VLOOKUP($W31,Total_Rndwd_Productn_BF!$A$4:$M$202,AU$1,FALSE)/10^3</f>
        <v>12.3527</v>
      </c>
      <c r="AV31" s="12">
        <f>VLOOKUP($W31,Total_Rndwd_Productn_BF!$A$4:$M$202,AV$1,FALSE)/10^3</f>
        <v>11.5685</v>
      </c>
      <c r="AW31" s="12">
        <f>VLOOKUP($W31,Total_Rndwd_Productn_BF!$A$4:$M$202,AW$1,FALSE)/10^3</f>
        <v>11.193700000000002</v>
      </c>
      <c r="AX31" s="12">
        <f>VLOOKUP($W31,Total_Rndwd_Productn_BF!$A$4:$M$202,AX$1,FALSE)/10^3</f>
        <v>10.680999999999999</v>
      </c>
      <c r="AY31" s="12">
        <f>VLOOKUP($W31,Total_Rndwd_Productn_BF!$A$4:$M$202,AY$1,FALSE)/10^3</f>
        <v>10.2013</v>
      </c>
      <c r="AZ31" s="12">
        <f>VLOOKUP($W31,Total_Rndwd_Productn_BF!$A$4:$M$202,AZ$1,FALSE)/10^3</f>
        <v>9.9783999999999988</v>
      </c>
      <c r="BA31" s="12"/>
      <c r="BB31" s="12">
        <f>VLOOKUP($W31,Total_Rndwd_Productn_BAC!$A$4:$M$202,BB$1,FALSE)/10^3</f>
        <v>17.189799999999998</v>
      </c>
      <c r="BC31" s="12">
        <f>VLOOKUP($W31,Total_Rndwd_Productn_BAC!$A$4:$M$202,BC$1,FALSE)/10^3</f>
        <v>17.921299999999999</v>
      </c>
      <c r="BD31" s="12">
        <f>VLOOKUP($W31,Total_Rndwd_Productn_BAC!$A$4:$M$202,BD$1,FALSE)/10^3</f>
        <v>18.719199999999997</v>
      </c>
      <c r="BE31" s="12">
        <f>VLOOKUP($W31,Total_Rndwd_Productn_BAC!$A$4:$M$202,BE$1,FALSE)/10^3</f>
        <v>19.321900000000003</v>
      </c>
      <c r="BF31" s="12">
        <f>VLOOKUP($W31,Total_Rndwd_Productn_BAC!$A$4:$M$202,BF$1,FALSE)/10^3</f>
        <v>19.646900000000002</v>
      </c>
      <c r="BG31" s="12">
        <f>VLOOKUP($W31,Total_Rndwd_Productn_BAC!$A$4:$M$202,BG$1,FALSE)/10^3</f>
        <v>20.262199999999996</v>
      </c>
      <c r="BH31" s="12">
        <f>VLOOKUP($W31,Total_Rndwd_Productn_BAC!$A$4:$M$202,BH$1,FALSE)/10^3</f>
        <v>20.664300000000001</v>
      </c>
      <c r="BI31" s="12">
        <f>VLOOKUP($W31,Total_Rndwd_Productn_BAC!$A$4:$M$202,BI$1,FALSE)/10^3</f>
        <v>21.589399999999998</v>
      </c>
      <c r="BJ31" s="12">
        <f>VLOOKUP($W31,Total_Rndwd_Productn_BAC!$A$4:$M$202,BJ$1,FALSE)/10^3</f>
        <v>21.888400000000001</v>
      </c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R31" s="12"/>
      <c r="CS31" s="12"/>
      <c r="CT31" s="12"/>
      <c r="CZ31" s="12"/>
      <c r="DA31" s="12"/>
      <c r="DB31" s="12"/>
    </row>
    <row r="32" spans="1:106" x14ac:dyDescent="0.3">
      <c r="A32" t="s">
        <v>54</v>
      </c>
      <c r="B32" s="2">
        <v>4495</v>
      </c>
      <c r="C32" s="2">
        <v>6548</v>
      </c>
      <c r="D32" s="2">
        <v>6531</v>
      </c>
      <c r="E32" s="2">
        <v>6614.1</v>
      </c>
      <c r="F32" s="2">
        <v>6748.7</v>
      </c>
      <c r="G32" s="2">
        <v>6895.7</v>
      </c>
      <c r="H32" s="2">
        <v>7052.6</v>
      </c>
      <c r="I32" s="2">
        <v>7220.8</v>
      </c>
      <c r="J32" s="2">
        <v>7401.5000000000009</v>
      </c>
      <c r="K32" s="2">
        <v>7554.5999999999995</v>
      </c>
      <c r="L32" s="2">
        <v>7713.9999999999991</v>
      </c>
      <c r="M32" s="2">
        <v>7880.4</v>
      </c>
      <c r="N32" t="e">
        <f>(#REF!+#REF!+#REF!)/10^3</f>
        <v>#REF!</v>
      </c>
      <c r="O32" t="e">
        <f>(#REF!+#REF!+#REF!)/10^3</f>
        <v>#REF!</v>
      </c>
      <c r="P32" t="e">
        <f>(#REF!+#REF!+#REF!)/10^3</f>
        <v>#REF!</v>
      </c>
      <c r="Q32" t="e">
        <f>(#REF!+#REF!+#REF!)/10^3</f>
        <v>#REF!</v>
      </c>
      <c r="R32" t="e">
        <f>(#REF!+#REF!+#REF!)/10^3</f>
        <v>#REF!</v>
      </c>
      <c r="S32" t="e">
        <f>(#REF!+#REF!+#REF!)/10^3</f>
        <v>#REF!</v>
      </c>
      <c r="T32" t="e">
        <f>(#REF!+#REF!+#REF!)/10^3</f>
        <v>#REF!</v>
      </c>
      <c r="U32" t="e">
        <f>(#REF!+#REF!+#REF!)/10^3</f>
        <v>#REF!</v>
      </c>
      <c r="V32" s="2"/>
      <c r="W32" t="s">
        <v>55</v>
      </c>
      <c r="X32" s="12">
        <f t="shared" si="2"/>
        <v>15.607099999999999</v>
      </c>
      <c r="Y32" s="12">
        <f t="shared" si="2"/>
        <v>15.939399999999999</v>
      </c>
      <c r="Z32" s="12">
        <f t="shared" si="2"/>
        <v>16.310500000000001</v>
      </c>
      <c r="AA32" s="12">
        <f t="shared" si="2"/>
        <v>16.604100000000003</v>
      </c>
      <c r="AB32" s="12">
        <f t="shared" si="2"/>
        <v>16.891300000000005</v>
      </c>
      <c r="AC32" s="12">
        <f t="shared" si="2"/>
        <v>17.179500000000001</v>
      </c>
      <c r="AD32" s="12">
        <f t="shared" si="2"/>
        <v>17.428000000000001</v>
      </c>
      <c r="AE32" s="12">
        <f t="shared" si="2"/>
        <v>17.665800000000001</v>
      </c>
      <c r="AF32" s="12">
        <f t="shared" si="2"/>
        <v>17.894500000000001</v>
      </c>
      <c r="AH32" s="12">
        <f>VLOOKUP($W32,Total_Rndwd_Productn_AF!$A$4:$M$202,AH$1,FALSE)/10^3</f>
        <v>15.607099999999999</v>
      </c>
      <c r="AI32" s="12">
        <f>VLOOKUP($W32,Total_Rndwd_Productn_AF!$A$4:$M$202,AI$1,FALSE)/10^3</f>
        <v>15.9535</v>
      </c>
      <c r="AJ32" s="12">
        <f>VLOOKUP($W32,Total_Rndwd_Productn_AF!$A$4:$M$202,AJ$1,FALSE)/10^3</f>
        <v>16.351399999999998</v>
      </c>
      <c r="AK32" s="12">
        <f>VLOOKUP($W32,Total_Rndwd_Productn_AF!$A$4:$M$202,AK$1,FALSE)/10^3</f>
        <v>16.645</v>
      </c>
      <c r="AL32" s="12">
        <f>VLOOKUP($W32,Total_Rndwd_Productn_AF!$A$4:$M$202,AL$1,FALSE)/10^3</f>
        <v>16.9343</v>
      </c>
      <c r="AM32" s="12">
        <f>VLOOKUP($W32,Total_Rndwd_Productn_AF!$A$4:$M$202,AM$1,FALSE)/10^3</f>
        <v>17.221299999999999</v>
      </c>
      <c r="AN32" s="12">
        <f>VLOOKUP($W32,Total_Rndwd_Productn_AF!$A$4:$M$202,AN$1,FALSE)/10^3</f>
        <v>17.473200000000002</v>
      </c>
      <c r="AO32" s="12">
        <f>VLOOKUP($W32,Total_Rndwd_Productn_AF!$A$4:$M$202,AO$1,FALSE)/10^3</f>
        <v>17.727499999999999</v>
      </c>
      <c r="AP32" s="12">
        <f>VLOOKUP($W32,Total_Rndwd_Productn_AF!$A$4:$M$202,AP$1,FALSE)/10^3</f>
        <v>17.966099999999997</v>
      </c>
      <c r="AQ32" s="12"/>
      <c r="AR32" s="12">
        <f>VLOOKUP($W32,Total_Rndwd_Productn_BF!$A$4:$M$202,AR$1,FALSE)/10^3</f>
        <v>15.607099999999999</v>
      </c>
      <c r="AS32" s="12">
        <f>VLOOKUP($W32,Total_Rndwd_Productn_BF!$A$4:$M$202,AS$1,FALSE)/10^3</f>
        <v>15.923</v>
      </c>
      <c r="AT32" s="12">
        <f>VLOOKUP($W32,Total_Rndwd_Productn_BF!$A$4:$M$202,AT$1,FALSE)/10^3</f>
        <v>16.282499999999999</v>
      </c>
      <c r="AU32" s="12">
        <f>VLOOKUP($W32,Total_Rndwd_Productn_BF!$A$4:$M$202,AU$1,FALSE)/10^3</f>
        <v>16.587</v>
      </c>
      <c r="AV32" s="12">
        <f>VLOOKUP($W32,Total_Rndwd_Productn_BF!$A$4:$M$202,AV$1,FALSE)/10^3</f>
        <v>16.880400000000002</v>
      </c>
      <c r="AW32" s="12">
        <f>VLOOKUP($W32,Total_Rndwd_Productn_BF!$A$4:$M$202,AW$1,FALSE)/10^3</f>
        <v>17.183299999999999</v>
      </c>
      <c r="AX32" s="12">
        <f>VLOOKUP($W32,Total_Rndwd_Productn_BF!$A$4:$M$202,AX$1,FALSE)/10^3</f>
        <v>17.4239</v>
      </c>
      <c r="AY32" s="12">
        <f>VLOOKUP($W32,Total_Rndwd_Productn_BF!$A$4:$M$202,AY$1,FALSE)/10^3</f>
        <v>17.681799999999999</v>
      </c>
      <c r="AZ32" s="12">
        <f>VLOOKUP($W32,Total_Rndwd_Productn_BF!$A$4:$M$202,AZ$1,FALSE)/10^3</f>
        <v>17.934200000000001</v>
      </c>
      <c r="BA32" s="12"/>
      <c r="BB32" s="12">
        <f>VLOOKUP($W32,Total_Rndwd_Productn_BAC!$A$4:$M$202,BB$1,FALSE)/10^3</f>
        <v>15.607099999999999</v>
      </c>
      <c r="BC32" s="12">
        <f>VLOOKUP($W32,Total_Rndwd_Productn_BAC!$A$4:$M$202,BC$1,FALSE)/10^3</f>
        <v>15.943599999999998</v>
      </c>
      <c r="BD32" s="12">
        <f>VLOOKUP($W32,Total_Rndwd_Productn_BAC!$A$4:$M$202,BD$1,FALSE)/10^3</f>
        <v>16.328299999999999</v>
      </c>
      <c r="BE32" s="12">
        <f>VLOOKUP($W32,Total_Rndwd_Productn_BAC!$A$4:$M$202,BE$1,FALSE)/10^3</f>
        <v>16.629000000000001</v>
      </c>
      <c r="BF32" s="12">
        <f>VLOOKUP($W32,Total_Rndwd_Productn_BAC!$A$4:$M$202,BF$1,FALSE)/10^3</f>
        <v>16.914600000000004</v>
      </c>
      <c r="BG32" s="12">
        <f>VLOOKUP($W32,Total_Rndwd_Productn_BAC!$A$4:$M$202,BG$1,FALSE)/10^3</f>
        <v>17.199300000000001</v>
      </c>
      <c r="BH32" s="12">
        <f>VLOOKUP($W32,Total_Rndwd_Productn_BAC!$A$4:$M$202,BH$1,FALSE)/10^3</f>
        <v>17.454000000000001</v>
      </c>
      <c r="BI32" s="12">
        <f>VLOOKUP($W32,Total_Rndwd_Productn_BAC!$A$4:$M$202,BI$1,FALSE)/10^3</f>
        <v>17.704699999999999</v>
      </c>
      <c r="BJ32" s="12">
        <f>VLOOKUP($W32,Total_Rndwd_Productn_BAC!$A$4:$M$202,BJ$1,FALSE)/10^3</f>
        <v>17.9404</v>
      </c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R32" s="12"/>
      <c r="CS32" s="12"/>
      <c r="CT32" s="12"/>
      <c r="CZ32" s="12"/>
      <c r="DA32" s="12"/>
      <c r="DB32" s="12"/>
    </row>
    <row r="33" spans="1:106" x14ac:dyDescent="0.3">
      <c r="A33" t="s">
        <v>56</v>
      </c>
      <c r="B33" s="2">
        <v>1211</v>
      </c>
      <c r="C33" s="2">
        <v>2161</v>
      </c>
      <c r="D33" s="2">
        <v>2140.9</v>
      </c>
      <c r="E33" s="2">
        <v>2165.1999999999998</v>
      </c>
      <c r="F33" s="2">
        <v>2210.5</v>
      </c>
      <c r="G33" s="2">
        <v>2257</v>
      </c>
      <c r="H33" s="2">
        <v>2295.5</v>
      </c>
      <c r="I33" s="2">
        <v>2333.8999999999996</v>
      </c>
      <c r="J33" s="2">
        <v>2372.4999999999995</v>
      </c>
      <c r="K33" s="2">
        <v>2410.8999999999996</v>
      </c>
      <c r="L33" s="2">
        <v>2449.6</v>
      </c>
      <c r="M33" s="2">
        <v>2488.8000000000002</v>
      </c>
      <c r="N33" t="e">
        <f>(#REF!+#REF!+#REF!)/10^3</f>
        <v>#REF!</v>
      </c>
      <c r="O33" t="e">
        <f>(#REF!+#REF!+#REF!)/10^3</f>
        <v>#REF!</v>
      </c>
      <c r="P33" t="e">
        <f>(#REF!+#REF!+#REF!)/10^3</f>
        <v>#REF!</v>
      </c>
      <c r="Q33" t="e">
        <f>(#REF!+#REF!+#REF!)/10^3</f>
        <v>#REF!</v>
      </c>
      <c r="R33" t="e">
        <f>(#REF!+#REF!+#REF!)/10^3</f>
        <v>#REF!</v>
      </c>
      <c r="S33" t="e">
        <f>(#REF!+#REF!+#REF!)/10^3</f>
        <v>#REF!</v>
      </c>
      <c r="T33" t="e">
        <f>(#REF!+#REF!+#REF!)/10^3</f>
        <v>#REF!</v>
      </c>
      <c r="U33" t="e">
        <f>(#REF!+#REF!+#REF!)/10^3</f>
        <v>#REF!</v>
      </c>
      <c r="V33" s="2"/>
      <c r="W33" s="4" t="s">
        <v>57</v>
      </c>
      <c r="X33" s="11">
        <f t="shared" si="2"/>
        <v>80.652999999999977</v>
      </c>
      <c r="Y33" s="11">
        <f t="shared" si="2"/>
        <v>79.45989999999999</v>
      </c>
      <c r="Z33" s="11">
        <f t="shared" si="2"/>
        <v>77.892699999999991</v>
      </c>
      <c r="AA33" s="11">
        <f t="shared" si="2"/>
        <v>75.731800000000007</v>
      </c>
      <c r="AB33" s="11">
        <f t="shared" si="2"/>
        <v>73.642499999999998</v>
      </c>
      <c r="AC33" s="11">
        <f t="shared" si="2"/>
        <v>71.733200000000011</v>
      </c>
      <c r="AD33" s="11">
        <f t="shared" si="2"/>
        <v>68.562200000000018</v>
      </c>
      <c r="AE33" s="11">
        <f t="shared" si="2"/>
        <v>65.885400000000004</v>
      </c>
      <c r="AF33" s="11">
        <f t="shared" si="2"/>
        <v>63.629100000000001</v>
      </c>
      <c r="AH33" s="11">
        <f>VLOOKUP($W33,Total_Rndwd_Productn_AF!$A$4:$M$202,AH$1,FALSE)/10^3</f>
        <v>80.652999999999977</v>
      </c>
      <c r="AI33" s="11">
        <f>VLOOKUP($W33,Total_Rndwd_Productn_AF!$A$4:$M$202,AI$1,FALSE)/10^3</f>
        <v>80.938700000000026</v>
      </c>
      <c r="AJ33" s="11">
        <f>VLOOKUP($W33,Total_Rndwd_Productn_AF!$A$4:$M$202,AJ$1,FALSE)/10^3</f>
        <v>81.108900000000006</v>
      </c>
      <c r="AK33" s="11">
        <f>VLOOKUP($W33,Total_Rndwd_Productn_AF!$A$4:$M$202,AK$1,FALSE)/10^3</f>
        <v>79.374499999999983</v>
      </c>
      <c r="AL33" s="11">
        <f>VLOOKUP($W33,Total_Rndwd_Productn_AF!$A$4:$M$202,AL$1,FALSE)/10^3</f>
        <v>76.539699999999996</v>
      </c>
      <c r="AM33" s="11">
        <f>VLOOKUP($W33,Total_Rndwd_Productn_AF!$A$4:$M$202,AM$1,FALSE)/10^3</f>
        <v>74.3476</v>
      </c>
      <c r="AN33" s="11">
        <f>VLOOKUP($W33,Total_Rndwd_Productn_AF!$A$4:$M$202,AN$1,FALSE)/10^3</f>
        <v>70.979699999999994</v>
      </c>
      <c r="AO33" s="11">
        <f>VLOOKUP($W33,Total_Rndwd_Productn_AF!$A$4:$M$202,AO$1,FALSE)/10^3</f>
        <v>67.992399999999989</v>
      </c>
      <c r="AP33" s="11">
        <f>VLOOKUP($W33,Total_Rndwd_Productn_AF!$A$4:$M$202,AP$1,FALSE)/10^3</f>
        <v>65.634399999999999</v>
      </c>
      <c r="AQ33" s="11"/>
      <c r="AR33" s="11">
        <f>VLOOKUP($W33,Total_Rndwd_Productn_BF!$A$4:$M$202,AR$1,FALSE)/10^3</f>
        <v>80.652999999999977</v>
      </c>
      <c r="AS33" s="11">
        <f>VLOOKUP($W33,Total_Rndwd_Productn_BF!$A$4:$M$202,AS$1,FALSE)/10^3</f>
        <v>74.059500000000014</v>
      </c>
      <c r="AT33" s="11">
        <f>VLOOKUP($W33,Total_Rndwd_Productn_BF!$A$4:$M$202,AT$1,FALSE)/10^3</f>
        <v>67.618099999999998</v>
      </c>
      <c r="AU33" s="11">
        <f>VLOOKUP($W33,Total_Rndwd_Productn_BF!$A$4:$M$202,AU$1,FALSE)/10^3</f>
        <v>64.171499999999995</v>
      </c>
      <c r="AV33" s="11">
        <f>VLOOKUP($W33,Total_Rndwd_Productn_BF!$A$4:$M$202,AV$1,FALSE)/10^3</f>
        <v>60.969699999999989</v>
      </c>
      <c r="AW33" s="11">
        <f>VLOOKUP($W33,Total_Rndwd_Productn_BF!$A$4:$M$202,AW$1,FALSE)/10^3</f>
        <v>58.373400000000004</v>
      </c>
      <c r="AX33" s="11">
        <f>VLOOKUP($W33,Total_Rndwd_Productn_BF!$A$4:$M$202,AX$1,FALSE)/10^3</f>
        <v>55.726899999999993</v>
      </c>
      <c r="AY33" s="11">
        <f>VLOOKUP($W33,Total_Rndwd_Productn_BF!$A$4:$M$202,AY$1,FALSE)/10^3</f>
        <v>53.345699999999987</v>
      </c>
      <c r="AZ33" s="11">
        <f>VLOOKUP($W33,Total_Rndwd_Productn_BF!$A$4:$M$202,AZ$1,FALSE)/10^3</f>
        <v>51.385700000000007</v>
      </c>
      <c r="BA33" s="11"/>
      <c r="BB33" s="11">
        <f>VLOOKUP($W33,Total_Rndwd_Productn_BAC!$A$4:$M$202,BB$1,FALSE)/10^3</f>
        <v>80.652999999999977</v>
      </c>
      <c r="BC33" s="11">
        <f>VLOOKUP($W33,Total_Rndwd_Productn_BAC!$A$4:$M$202,BC$1,FALSE)/10^3</f>
        <v>80.47890000000001</v>
      </c>
      <c r="BD33" s="11">
        <f>VLOOKUP($W33,Total_Rndwd_Productn_BAC!$A$4:$M$202,BD$1,FALSE)/10^3</f>
        <v>80.386100000000027</v>
      </c>
      <c r="BE33" s="11">
        <f>VLOOKUP($W33,Total_Rndwd_Productn_BAC!$A$4:$M$202,BE$1,FALSE)/10^3</f>
        <v>78.487200000000001</v>
      </c>
      <c r="BF33" s="11">
        <f>VLOOKUP($W33,Total_Rndwd_Productn_BAC!$A$4:$M$202,BF$1,FALSE)/10^3</f>
        <v>75.532900000000012</v>
      </c>
      <c r="BG33" s="11">
        <f>VLOOKUP($W33,Total_Rndwd_Productn_BAC!$A$4:$M$202,BG$1,FALSE)/10^3</f>
        <v>73.66</v>
      </c>
      <c r="BH33" s="11">
        <f>VLOOKUP($W33,Total_Rndwd_Productn_BAC!$A$4:$M$202,BH$1,FALSE)/10^3</f>
        <v>70.298199999999994</v>
      </c>
      <c r="BI33" s="11">
        <f>VLOOKUP($W33,Total_Rndwd_Productn_BAC!$A$4:$M$202,BI$1,FALSE)/10^3</f>
        <v>67.471699999999998</v>
      </c>
      <c r="BJ33" s="11">
        <f>VLOOKUP($W33,Total_Rndwd_Productn_BAC!$A$4:$M$202,BJ$1,FALSE)/10^3</f>
        <v>65.142099999999985</v>
      </c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R33" s="11"/>
      <c r="CS33" s="11"/>
      <c r="CT33" s="11"/>
      <c r="CZ33" s="11"/>
      <c r="DA33" s="11"/>
      <c r="DB33" s="11"/>
    </row>
    <row r="34" spans="1:106" x14ac:dyDescent="0.3">
      <c r="A34" t="s">
        <v>58</v>
      </c>
      <c r="B34" s="2">
        <v>15</v>
      </c>
      <c r="C34" s="2">
        <v>6</v>
      </c>
      <c r="D34" s="2">
        <v>5.0999999999999996</v>
      </c>
      <c r="E34" s="2">
        <v>5.2</v>
      </c>
      <c r="F34" s="2">
        <v>5.4999999999999991</v>
      </c>
      <c r="G34" s="2">
        <v>5.6</v>
      </c>
      <c r="H34" s="2">
        <v>5.7</v>
      </c>
      <c r="I34" s="2">
        <v>5.8</v>
      </c>
      <c r="J34" s="2">
        <v>5.8999999999999995</v>
      </c>
      <c r="K34" s="2">
        <v>6</v>
      </c>
      <c r="L34" s="2">
        <v>6.1</v>
      </c>
      <c r="M34" s="2">
        <v>6.1999999999999993</v>
      </c>
      <c r="N34" t="e">
        <f>(#REF!+#REF!+#REF!)/10^3</f>
        <v>#REF!</v>
      </c>
      <c r="O34" t="e">
        <f>(#REF!+#REF!+#REF!)/10^3</f>
        <v>#REF!</v>
      </c>
      <c r="P34" t="e">
        <f>(#REF!+#REF!+#REF!)/10^3</f>
        <v>#REF!</v>
      </c>
      <c r="Q34" t="e">
        <f>(#REF!+#REF!+#REF!)/10^3</f>
        <v>#REF!</v>
      </c>
      <c r="R34" t="e">
        <f>(#REF!+#REF!+#REF!)/10^3</f>
        <v>#REF!</v>
      </c>
      <c r="S34" t="e">
        <f>(#REF!+#REF!+#REF!)/10^3</f>
        <v>#REF!</v>
      </c>
      <c r="T34" t="e">
        <f>(#REF!+#REF!+#REF!)/10^3</f>
        <v>#REF!</v>
      </c>
      <c r="U34" t="e">
        <f>(#REF!+#REF!+#REF!)/10^3</f>
        <v>#REF!</v>
      </c>
      <c r="V34" s="2"/>
      <c r="W34" t="s">
        <v>59</v>
      </c>
      <c r="X34" s="12">
        <f t="shared" si="2"/>
        <v>37.527999999999992</v>
      </c>
      <c r="Y34" s="12">
        <f t="shared" si="2"/>
        <v>37.735599999999998</v>
      </c>
      <c r="Z34" s="12">
        <f t="shared" si="2"/>
        <v>37.974400000000003</v>
      </c>
      <c r="AA34" s="12">
        <f t="shared" si="2"/>
        <v>38.164199999999994</v>
      </c>
      <c r="AB34" s="12">
        <f t="shared" si="2"/>
        <v>38.334899999999998</v>
      </c>
      <c r="AC34" s="12">
        <f t="shared" si="2"/>
        <v>38.538499999999999</v>
      </c>
      <c r="AD34" s="12">
        <f t="shared" si="2"/>
        <v>37.950499999999998</v>
      </c>
      <c r="AE34" s="12">
        <f t="shared" si="2"/>
        <v>37.496600000000008</v>
      </c>
      <c r="AF34" s="12">
        <f t="shared" si="2"/>
        <v>37.010599999999997</v>
      </c>
      <c r="AH34" s="12">
        <f>VLOOKUP($W34,Total_Rndwd_Productn_AF!$A$4:$M$202,AH$1,FALSE)/10^3</f>
        <v>37.527999999999992</v>
      </c>
      <c r="AI34" s="12">
        <f>VLOOKUP($W34,Total_Rndwd_Productn_AF!$A$4:$M$202,AI$1,FALSE)/10^3</f>
        <v>38.507800000000003</v>
      </c>
      <c r="AJ34" s="12">
        <f>VLOOKUP($W34,Total_Rndwd_Productn_AF!$A$4:$M$202,AJ$1,FALSE)/10^3</f>
        <v>39.760500000000008</v>
      </c>
      <c r="AK34" s="12">
        <f>VLOOKUP($W34,Total_Rndwd_Productn_AF!$A$4:$M$202,AK$1,FALSE)/10^3</f>
        <v>40.345500000000001</v>
      </c>
      <c r="AL34" s="12">
        <f>VLOOKUP($W34,Total_Rndwd_Productn_AF!$A$4:$M$202,AL$1,FALSE)/10^3</f>
        <v>40.247</v>
      </c>
      <c r="AM34" s="12">
        <f>VLOOKUP($W34,Total_Rndwd_Productn_AF!$A$4:$M$202,AM$1,FALSE)/10^3</f>
        <v>40.394799999999996</v>
      </c>
      <c r="AN34" s="12">
        <f>VLOOKUP($W34,Total_Rndwd_Productn_AF!$A$4:$M$202,AN$1,FALSE)/10^3</f>
        <v>39.867199999999997</v>
      </c>
      <c r="AO34" s="12">
        <f>VLOOKUP($W34,Total_Rndwd_Productn_AF!$A$4:$M$202,AO$1,FALSE)/10^3</f>
        <v>39.244199999999999</v>
      </c>
      <c r="AP34" s="12">
        <f>VLOOKUP($W34,Total_Rndwd_Productn_AF!$A$4:$M$202,AP$1,FALSE)/10^3</f>
        <v>38.742599999999996</v>
      </c>
      <c r="AQ34" s="12"/>
      <c r="AR34" s="12">
        <f>VLOOKUP($W34,Total_Rndwd_Productn_BF!$A$4:$M$202,AR$1,FALSE)/10^3</f>
        <v>37.527999999999992</v>
      </c>
      <c r="AS34" s="12">
        <f>VLOOKUP($W34,Total_Rndwd_Productn_BF!$A$4:$M$202,AS$1,FALSE)/10^3</f>
        <v>32.362900000000003</v>
      </c>
      <c r="AT34" s="12">
        <f>VLOOKUP($W34,Total_Rndwd_Productn_BF!$A$4:$M$202,AT$1,FALSE)/10^3</f>
        <v>27.994899999999998</v>
      </c>
      <c r="AU34" s="12">
        <f>VLOOKUP($W34,Total_Rndwd_Productn_BF!$A$4:$M$202,AU$1,FALSE)/10^3</f>
        <v>27.551500000000001</v>
      </c>
      <c r="AV34" s="12">
        <f>VLOOKUP($W34,Total_Rndwd_Productn_BF!$A$4:$M$202,AV$1,FALSE)/10^3</f>
        <v>27.147400000000001</v>
      </c>
      <c r="AW34" s="12">
        <f>VLOOKUP($W34,Total_Rndwd_Productn_BF!$A$4:$M$202,AW$1,FALSE)/10^3</f>
        <v>27.237899999999996</v>
      </c>
      <c r="AX34" s="12">
        <f>VLOOKUP($W34,Total_Rndwd_Productn_BF!$A$4:$M$202,AX$1,FALSE)/10^3</f>
        <v>27.011899999999997</v>
      </c>
      <c r="AY34" s="12">
        <f>VLOOKUP($W34,Total_Rndwd_Productn_BF!$A$4:$M$202,AY$1,FALSE)/10^3</f>
        <v>26.617699999999996</v>
      </c>
      <c r="AZ34" s="12">
        <f>VLOOKUP($W34,Total_Rndwd_Productn_BF!$A$4:$M$202,AZ$1,FALSE)/10^3</f>
        <v>26.353899999999999</v>
      </c>
      <c r="BA34" s="12"/>
      <c r="BB34" s="12">
        <f>VLOOKUP($W34,Total_Rndwd_Productn_BAC!$A$4:$M$202,BB$1,FALSE)/10^3</f>
        <v>37.527999999999992</v>
      </c>
      <c r="BC34" s="12">
        <f>VLOOKUP($W34,Total_Rndwd_Productn_BAC!$A$4:$M$202,BC$1,FALSE)/10^3</f>
        <v>38.285599999999995</v>
      </c>
      <c r="BD34" s="12">
        <f>VLOOKUP($W34,Total_Rndwd_Productn_BAC!$A$4:$M$202,BD$1,FALSE)/10^3</f>
        <v>39.383200000000002</v>
      </c>
      <c r="BE34" s="12">
        <f>VLOOKUP($W34,Total_Rndwd_Productn_BAC!$A$4:$M$202,BE$1,FALSE)/10^3</f>
        <v>39.845399999999991</v>
      </c>
      <c r="BF34" s="12">
        <f>VLOOKUP($W34,Total_Rndwd_Productn_BAC!$A$4:$M$202,BF$1,FALSE)/10^3</f>
        <v>39.624200000000002</v>
      </c>
      <c r="BG34" s="12">
        <f>VLOOKUP($W34,Total_Rndwd_Productn_BAC!$A$4:$M$202,BG$1,FALSE)/10^3</f>
        <v>39.988099999999996</v>
      </c>
      <c r="BH34" s="12">
        <f>VLOOKUP($W34,Total_Rndwd_Productn_BAC!$A$4:$M$202,BH$1,FALSE)/10^3</f>
        <v>39.353400000000001</v>
      </c>
      <c r="BI34" s="12">
        <f>VLOOKUP($W34,Total_Rndwd_Productn_BAC!$A$4:$M$202,BI$1,FALSE)/10^3</f>
        <v>38.840000000000003</v>
      </c>
      <c r="BJ34" s="12">
        <f>VLOOKUP($W34,Total_Rndwd_Productn_BAC!$A$4:$M$202,BJ$1,FALSE)/10^3</f>
        <v>38.345299999999995</v>
      </c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R34" s="12"/>
      <c r="CS34" s="12"/>
      <c r="CT34" s="12"/>
      <c r="CZ34" s="12"/>
      <c r="DA34" s="12"/>
      <c r="DB34" s="12"/>
    </row>
    <row r="35" spans="1:106" x14ac:dyDescent="0.3">
      <c r="A35" t="s">
        <v>60</v>
      </c>
      <c r="B35" s="2">
        <v>7613</v>
      </c>
      <c r="C35" s="2">
        <v>6942</v>
      </c>
      <c r="D35" s="2">
        <v>6829.7</v>
      </c>
      <c r="E35" s="2">
        <v>6945.7</v>
      </c>
      <c r="F35" s="2">
        <v>7071</v>
      </c>
      <c r="G35" s="2">
        <v>7194.3</v>
      </c>
      <c r="H35" s="2">
        <v>7346.1</v>
      </c>
      <c r="I35" s="2">
        <v>7500.5</v>
      </c>
      <c r="J35" s="2">
        <v>7660.1</v>
      </c>
      <c r="K35" s="2">
        <v>7816.8</v>
      </c>
      <c r="L35" s="2">
        <v>7975.7</v>
      </c>
      <c r="M35" s="2">
        <v>8137.1</v>
      </c>
      <c r="N35" t="e">
        <f>(#REF!+#REF!+#REF!)/10^3</f>
        <v>#REF!</v>
      </c>
      <c r="O35" t="e">
        <f>(#REF!+#REF!+#REF!)/10^3</f>
        <v>#REF!</v>
      </c>
      <c r="P35" t="e">
        <f>(#REF!+#REF!+#REF!)/10^3</f>
        <v>#REF!</v>
      </c>
      <c r="Q35" t="e">
        <f>(#REF!+#REF!+#REF!)/10^3</f>
        <v>#REF!</v>
      </c>
      <c r="R35" t="e">
        <f>(#REF!+#REF!+#REF!)/10^3</f>
        <v>#REF!</v>
      </c>
      <c r="S35" t="e">
        <f>(#REF!+#REF!+#REF!)/10^3</f>
        <v>#REF!</v>
      </c>
      <c r="T35" t="e">
        <f>(#REF!+#REF!+#REF!)/10^3</f>
        <v>#REF!</v>
      </c>
      <c r="U35" t="e">
        <f>(#REF!+#REF!+#REF!)/10^3</f>
        <v>#REF!</v>
      </c>
      <c r="V35" s="2"/>
      <c r="W35" t="s">
        <v>61</v>
      </c>
      <c r="X35" s="12">
        <f t="shared" si="2"/>
        <v>29.2165</v>
      </c>
      <c r="Y35" s="12">
        <f t="shared" si="2"/>
        <v>26.911499999999997</v>
      </c>
      <c r="Z35" s="12">
        <f t="shared" si="2"/>
        <v>24.114599999999999</v>
      </c>
      <c r="AA35" s="12">
        <f t="shared" si="2"/>
        <v>21.774199999999997</v>
      </c>
      <c r="AB35" s="12">
        <f t="shared" si="2"/>
        <v>19.514299999999995</v>
      </c>
      <c r="AC35" s="12">
        <f t="shared" si="2"/>
        <v>17.376399999999997</v>
      </c>
      <c r="AD35" s="12">
        <f t="shared" si="2"/>
        <v>14.975200000000001</v>
      </c>
      <c r="AE35" s="12">
        <f t="shared" si="2"/>
        <v>12.878200000000001</v>
      </c>
      <c r="AF35" s="12">
        <f t="shared" si="2"/>
        <v>11.224200000000002</v>
      </c>
      <c r="AH35" s="12">
        <f>VLOOKUP($W35,Total_Rndwd_Productn_AF!$A$4:$M$202,AH$1,FALSE)/10^3</f>
        <v>29.2165</v>
      </c>
      <c r="AI35" s="12">
        <f>VLOOKUP($W35,Total_Rndwd_Productn_AF!$A$4:$M$202,AI$1,FALSE)/10^3</f>
        <v>27.537800000000001</v>
      </c>
      <c r="AJ35" s="12">
        <f>VLOOKUP($W35,Total_Rndwd_Productn_AF!$A$4:$M$202,AJ$1,FALSE)/10^3</f>
        <v>25.309099999999997</v>
      </c>
      <c r="AK35" s="12">
        <f>VLOOKUP($W35,Total_Rndwd_Productn_AF!$A$4:$M$202,AK$1,FALSE)/10^3</f>
        <v>22.903399999999998</v>
      </c>
      <c r="AL35" s="12">
        <f>VLOOKUP($W35,Total_Rndwd_Productn_AF!$A$4:$M$202,AL$1,FALSE)/10^3</f>
        <v>20.252599999999997</v>
      </c>
      <c r="AM35" s="12">
        <f>VLOOKUP($W35,Total_Rndwd_Productn_AF!$A$4:$M$202,AM$1,FALSE)/10^3</f>
        <v>17.913999999999998</v>
      </c>
      <c r="AN35" s="12">
        <f>VLOOKUP($W35,Total_Rndwd_Productn_AF!$A$4:$M$202,AN$1,FALSE)/10^3</f>
        <v>15.244500000000002</v>
      </c>
      <c r="AO35" s="12">
        <f>VLOOKUP($W35,Total_Rndwd_Productn_AF!$A$4:$M$202,AO$1,FALSE)/10^3</f>
        <v>13.056700000000001</v>
      </c>
      <c r="AP35" s="12">
        <f>VLOOKUP($W35,Total_Rndwd_Productn_AF!$A$4:$M$202,AP$1,FALSE)/10^3</f>
        <v>11.326600000000001</v>
      </c>
      <c r="AQ35" s="12"/>
      <c r="AR35" s="12">
        <f>VLOOKUP($W35,Total_Rndwd_Productn_BF!$A$4:$M$202,AR$1,FALSE)/10^3</f>
        <v>29.2165</v>
      </c>
      <c r="AS35" s="12">
        <f>VLOOKUP($W35,Total_Rndwd_Productn_BF!$A$4:$M$202,AS$1,FALSE)/10^3</f>
        <v>26.855899999999998</v>
      </c>
      <c r="AT35" s="12">
        <f>VLOOKUP($W35,Total_Rndwd_Productn_BF!$A$4:$M$202,AT$1,FALSE)/10^3</f>
        <v>23.678899999999999</v>
      </c>
      <c r="AU35" s="12">
        <f>VLOOKUP($W35,Total_Rndwd_Productn_BF!$A$4:$M$202,AU$1,FALSE)/10^3</f>
        <v>20.820299999999996</v>
      </c>
      <c r="AV35" s="12">
        <f>VLOOKUP($W35,Total_Rndwd_Productn_BF!$A$4:$M$202,AV$1,FALSE)/10^3</f>
        <v>18.220499999999998</v>
      </c>
      <c r="AW35" s="12">
        <f>VLOOKUP($W35,Total_Rndwd_Productn_BF!$A$4:$M$202,AW$1,FALSE)/10^3</f>
        <v>15.520900000000001</v>
      </c>
      <c r="AX35" s="12">
        <f>VLOOKUP($W35,Total_Rndwd_Productn_BF!$A$4:$M$202,AX$1,FALSE)/10^3</f>
        <v>13.193400000000002</v>
      </c>
      <c r="AY35" s="12">
        <f>VLOOKUP($W35,Total_Rndwd_Productn_BF!$A$4:$M$202,AY$1,FALSE)/10^3</f>
        <v>11.333800000000002</v>
      </c>
      <c r="AZ35" s="12">
        <f>VLOOKUP($W35,Total_Rndwd_Productn_BF!$A$4:$M$202,AZ$1,FALSE)/10^3</f>
        <v>9.7049000000000021</v>
      </c>
      <c r="BA35" s="12"/>
      <c r="BB35" s="12">
        <f>VLOOKUP($W35,Total_Rndwd_Productn_BAC!$A$4:$M$202,BB$1,FALSE)/10^3</f>
        <v>29.2165</v>
      </c>
      <c r="BC35" s="12">
        <f>VLOOKUP($W35,Total_Rndwd_Productn_BAC!$A$4:$M$202,BC$1,FALSE)/10^3</f>
        <v>27.357899999999997</v>
      </c>
      <c r="BD35" s="12">
        <f>VLOOKUP($W35,Total_Rndwd_Productn_BAC!$A$4:$M$202,BD$1,FALSE)/10^3</f>
        <v>25.067399999999999</v>
      </c>
      <c r="BE35" s="12">
        <f>VLOOKUP($W35,Total_Rndwd_Productn_BAC!$A$4:$M$202,BE$1,FALSE)/10^3</f>
        <v>22.6511</v>
      </c>
      <c r="BF35" s="12">
        <f>VLOOKUP($W35,Total_Rndwd_Productn_BAC!$A$4:$M$202,BF$1,FALSE)/10^3</f>
        <v>20.033699999999996</v>
      </c>
      <c r="BG35" s="12">
        <f>VLOOKUP($W35,Total_Rndwd_Productn_BAC!$A$4:$M$202,BG$1,FALSE)/10^3</f>
        <v>17.736599999999999</v>
      </c>
      <c r="BH35" s="12">
        <f>VLOOKUP($W35,Total_Rndwd_Productn_BAC!$A$4:$M$202,BH$1,FALSE)/10^3</f>
        <v>15.206</v>
      </c>
      <c r="BI35" s="12">
        <f>VLOOKUP($W35,Total_Rndwd_Productn_BAC!$A$4:$M$202,BI$1,FALSE)/10^3</f>
        <v>13.038400000000001</v>
      </c>
      <c r="BJ35" s="12">
        <f>VLOOKUP($W35,Total_Rndwd_Productn_BAC!$A$4:$M$202,BJ$1,FALSE)/10^3</f>
        <v>11.3246</v>
      </c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R35" s="12"/>
      <c r="CS35" s="12"/>
      <c r="CT35" s="12"/>
      <c r="CZ35" s="12"/>
      <c r="DA35" s="12"/>
      <c r="DB35" s="12"/>
    </row>
    <row r="36" spans="1:106" x14ac:dyDescent="0.3">
      <c r="A36" t="s">
        <v>62</v>
      </c>
      <c r="B36" s="2">
        <v>16365</v>
      </c>
      <c r="C36" s="2">
        <v>18708</v>
      </c>
      <c r="D36" s="2">
        <v>19600.5</v>
      </c>
      <c r="E36" s="2">
        <v>19806.899999999998</v>
      </c>
      <c r="F36" s="2">
        <v>20240.699999999997</v>
      </c>
      <c r="G36" s="2">
        <v>20699.3</v>
      </c>
      <c r="H36" s="2">
        <v>20966.3</v>
      </c>
      <c r="I36" s="2">
        <v>21237</v>
      </c>
      <c r="J36" s="2">
        <v>21514.100000000002</v>
      </c>
      <c r="K36" s="2">
        <v>21749.1</v>
      </c>
      <c r="L36" s="2">
        <v>21995.999999999996</v>
      </c>
      <c r="M36" s="2">
        <v>22246.2</v>
      </c>
      <c r="N36" t="e">
        <f>(#REF!+#REF!+#REF!)/10^3</f>
        <v>#REF!</v>
      </c>
      <c r="O36" t="e">
        <f>(#REF!+#REF!+#REF!)/10^3</f>
        <v>#REF!</v>
      </c>
      <c r="P36" t="e">
        <f>(#REF!+#REF!+#REF!)/10^3</f>
        <v>#REF!</v>
      </c>
      <c r="Q36" t="e">
        <f>(#REF!+#REF!+#REF!)/10^3</f>
        <v>#REF!</v>
      </c>
      <c r="R36" t="e">
        <f>(#REF!+#REF!+#REF!)/10^3</f>
        <v>#REF!</v>
      </c>
      <c r="S36" t="e">
        <f>(#REF!+#REF!+#REF!)/10^3</f>
        <v>#REF!</v>
      </c>
      <c r="T36" t="e">
        <f>(#REF!+#REF!+#REF!)/10^3</f>
        <v>#REF!</v>
      </c>
      <c r="U36" t="e">
        <f>(#REF!+#REF!+#REF!)/10^3</f>
        <v>#REF!</v>
      </c>
      <c r="V36" s="2"/>
      <c r="W36" s="4" t="s">
        <v>63</v>
      </c>
      <c r="X36" s="11">
        <f t="shared" si="2"/>
        <v>807.38610000000017</v>
      </c>
      <c r="Y36" s="11">
        <f t="shared" si="2"/>
        <v>827.3114999999998</v>
      </c>
      <c r="Z36" s="11">
        <f t="shared" si="2"/>
        <v>845.2639999999999</v>
      </c>
      <c r="AA36" s="11">
        <f t="shared" si="2"/>
        <v>853.73880000000008</v>
      </c>
      <c r="AB36" s="11">
        <f t="shared" si="2"/>
        <v>862.68130000000019</v>
      </c>
      <c r="AC36" s="11">
        <f t="shared" si="2"/>
        <v>877.31370000000015</v>
      </c>
      <c r="AD36" s="11">
        <f t="shared" si="2"/>
        <v>884.14480000000003</v>
      </c>
      <c r="AE36" s="11">
        <f t="shared" si="2"/>
        <v>891.39760000000012</v>
      </c>
      <c r="AF36" s="11">
        <f t="shared" si="2"/>
        <v>899.12540000000024</v>
      </c>
      <c r="AH36" s="11">
        <f>VLOOKUP($W36,Total_Rndwd_Productn_AF!$A$4:$M$202,AH$1,FALSE)/10^3</f>
        <v>807.38610000000017</v>
      </c>
      <c r="AI36" s="11">
        <f>VLOOKUP($W36,Total_Rndwd_Productn_AF!$A$4:$M$202,AI$1,FALSE)/10^3</f>
        <v>823.54690000000005</v>
      </c>
      <c r="AJ36" s="11">
        <f>VLOOKUP($W36,Total_Rndwd_Productn_AF!$A$4:$M$202,AJ$1,FALSE)/10^3</f>
        <v>838.36580000000026</v>
      </c>
      <c r="AK36" s="11">
        <f>VLOOKUP($W36,Total_Rndwd_Productn_AF!$A$4:$M$202,AK$1,FALSE)/10^3</f>
        <v>849.81299999999976</v>
      </c>
      <c r="AL36" s="11">
        <f>VLOOKUP($W36,Total_Rndwd_Productn_AF!$A$4:$M$202,AL$1,FALSE)/10^3</f>
        <v>858.56190000000004</v>
      </c>
      <c r="AM36" s="11">
        <f>VLOOKUP($W36,Total_Rndwd_Productn_AF!$A$4:$M$202,AM$1,FALSE)/10^3</f>
        <v>865.45680000000004</v>
      </c>
      <c r="AN36" s="11">
        <f>VLOOKUP($W36,Total_Rndwd_Productn_AF!$A$4:$M$202,AN$1,FALSE)/10^3</f>
        <v>871.52930000000003</v>
      </c>
      <c r="AO36" s="11">
        <f>VLOOKUP($W36,Total_Rndwd_Productn_AF!$A$4:$M$202,AO$1,FALSE)/10^3</f>
        <v>878.8302000000001</v>
      </c>
      <c r="AP36" s="11">
        <f>VLOOKUP($W36,Total_Rndwd_Productn_AF!$A$4:$M$202,AP$1,FALSE)/10^3</f>
        <v>886.35829999999999</v>
      </c>
      <c r="AQ36" s="11"/>
      <c r="AR36" s="11">
        <f>VLOOKUP($W36,Total_Rndwd_Productn_BF!$A$4:$M$202,AR$1,FALSE)/10^3</f>
        <v>807.38610000000017</v>
      </c>
      <c r="AS36" s="11">
        <f>VLOOKUP($W36,Total_Rndwd_Productn_BF!$A$4:$M$202,AS$1,FALSE)/10^3</f>
        <v>836.90170000000001</v>
      </c>
      <c r="AT36" s="11">
        <f>VLOOKUP($W36,Total_Rndwd_Productn_BF!$A$4:$M$202,AT$1,FALSE)/10^3</f>
        <v>865.23189999999988</v>
      </c>
      <c r="AU36" s="11">
        <f>VLOOKUP($W36,Total_Rndwd_Productn_BF!$A$4:$M$202,AU$1,FALSE)/10^3</f>
        <v>874.52039999999988</v>
      </c>
      <c r="AV36" s="11">
        <f>VLOOKUP($W36,Total_Rndwd_Productn_BF!$A$4:$M$202,AV$1,FALSE)/10^3</f>
        <v>889.63689999999997</v>
      </c>
      <c r="AW36" s="11">
        <f>VLOOKUP($W36,Total_Rndwd_Productn_BF!$A$4:$M$202,AW$1,FALSE)/10^3</f>
        <v>900.36229999999989</v>
      </c>
      <c r="AX36" s="11">
        <f>VLOOKUP($W36,Total_Rndwd_Productn_BF!$A$4:$M$202,AX$1,FALSE)/10^3</f>
        <v>901.94470000000013</v>
      </c>
      <c r="AY36" s="11">
        <f>VLOOKUP($W36,Total_Rndwd_Productn_BF!$A$4:$M$202,AY$1,FALSE)/10^3</f>
        <v>911.02930000000015</v>
      </c>
      <c r="AZ36" s="11">
        <f>VLOOKUP($W36,Total_Rndwd_Productn_BF!$A$4:$M$202,AZ$1,FALSE)/10^3</f>
        <v>921.20829999999989</v>
      </c>
      <c r="BA36" s="11"/>
      <c r="BB36" s="11">
        <f>VLOOKUP($W36,Total_Rndwd_Productn_BAC!$A$4:$M$202,BB$1,FALSE)/10^3</f>
        <v>807.38610000000017</v>
      </c>
      <c r="BC36" s="11">
        <f>VLOOKUP($W36,Total_Rndwd_Productn_BAC!$A$4:$M$202,BC$1,FALSE)/10^3</f>
        <v>831.00360000000001</v>
      </c>
      <c r="BD36" s="11">
        <f>VLOOKUP($W36,Total_Rndwd_Productn_BAC!$A$4:$M$202,BD$1,FALSE)/10^3</f>
        <v>854.69680000000005</v>
      </c>
      <c r="BE36" s="11">
        <f>VLOOKUP($W36,Total_Rndwd_Productn_BAC!$A$4:$M$202,BE$1,FALSE)/10^3</f>
        <v>863.72269999999969</v>
      </c>
      <c r="BF36" s="11">
        <f>VLOOKUP($W36,Total_Rndwd_Productn_BAC!$A$4:$M$202,BF$1,FALSE)/10^3</f>
        <v>875.15899999999988</v>
      </c>
      <c r="BG36" s="11">
        <f>VLOOKUP($W36,Total_Rndwd_Productn_BAC!$A$4:$M$202,BG$1,FALSE)/10^3</f>
        <v>884.90810000000022</v>
      </c>
      <c r="BH36" s="11">
        <f>VLOOKUP($W36,Total_Rndwd_Productn_BAC!$A$4:$M$202,BH$1,FALSE)/10^3</f>
        <v>892.54899999999986</v>
      </c>
      <c r="BI36" s="11">
        <f>VLOOKUP($W36,Total_Rndwd_Productn_BAC!$A$4:$M$202,BI$1,FALSE)/10^3</f>
        <v>900.19130000000018</v>
      </c>
      <c r="BJ36" s="11">
        <f>VLOOKUP($W36,Total_Rndwd_Productn_BAC!$A$4:$M$202,BJ$1,FALSE)/10^3</f>
        <v>908.05970000000013</v>
      </c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R36" s="11"/>
      <c r="CS36" s="11"/>
      <c r="CT36" s="11"/>
      <c r="CZ36" s="11"/>
      <c r="DA36" s="11"/>
      <c r="DB36" s="11"/>
    </row>
    <row r="37" spans="1:106" x14ac:dyDescent="0.3">
      <c r="A37" t="s">
        <v>64</v>
      </c>
      <c r="B37" s="2">
        <v>6513</v>
      </c>
      <c r="C37" s="2">
        <v>12134</v>
      </c>
      <c r="D37" s="2">
        <v>12064.2</v>
      </c>
      <c r="E37" s="2">
        <v>12169</v>
      </c>
      <c r="F37" s="2">
        <v>12345.699999999999</v>
      </c>
      <c r="G37" s="2">
        <v>12524.500000000002</v>
      </c>
      <c r="H37" s="2">
        <v>12698</v>
      </c>
      <c r="I37" s="2">
        <v>12873.5</v>
      </c>
      <c r="J37" s="2">
        <v>13051.3</v>
      </c>
      <c r="K37" s="2">
        <v>13222.399999999998</v>
      </c>
      <c r="L37" s="2">
        <v>13395.5</v>
      </c>
      <c r="M37" s="2">
        <v>13570.300000000001</v>
      </c>
      <c r="N37" t="e">
        <f>(#REF!+#REF!+#REF!)/10^3</f>
        <v>#REF!</v>
      </c>
      <c r="O37" t="e">
        <f>(#REF!+#REF!+#REF!)/10^3</f>
        <v>#REF!</v>
      </c>
      <c r="P37" t="e">
        <f>(#REF!+#REF!+#REF!)/10^3</f>
        <v>#REF!</v>
      </c>
      <c r="Q37" t="e">
        <f>(#REF!+#REF!+#REF!)/10^3</f>
        <v>#REF!</v>
      </c>
      <c r="R37" t="e">
        <f>(#REF!+#REF!+#REF!)/10^3</f>
        <v>#REF!</v>
      </c>
      <c r="S37" t="e">
        <f>(#REF!+#REF!+#REF!)/10^3</f>
        <v>#REF!</v>
      </c>
      <c r="T37" t="e">
        <f>(#REF!+#REF!+#REF!)/10^3</f>
        <v>#REF!</v>
      </c>
      <c r="U37" t="e">
        <f>(#REF!+#REF!+#REF!)/10^3</f>
        <v>#REF!</v>
      </c>
      <c r="V37" s="2"/>
      <c r="W37" t="s">
        <v>65</v>
      </c>
      <c r="X37" s="12">
        <f t="shared" si="2"/>
        <v>18.336099999999998</v>
      </c>
      <c r="Y37" s="12">
        <f t="shared" si="2"/>
        <v>18.480599999999999</v>
      </c>
      <c r="Z37" s="12">
        <f t="shared" si="2"/>
        <v>18.441800000000001</v>
      </c>
      <c r="AA37" s="12">
        <f t="shared" si="2"/>
        <v>18.3385</v>
      </c>
      <c r="AB37" s="12">
        <f t="shared" si="2"/>
        <v>18.251099999999997</v>
      </c>
      <c r="AC37" s="12">
        <f t="shared" si="2"/>
        <v>18.214399999999998</v>
      </c>
      <c r="AD37" s="12">
        <f t="shared" si="2"/>
        <v>17.922699999999995</v>
      </c>
      <c r="AE37" s="12">
        <f t="shared" si="2"/>
        <v>17.708899999999996</v>
      </c>
      <c r="AF37" s="12">
        <f t="shared" si="2"/>
        <v>17.416599999999999</v>
      </c>
      <c r="AH37" s="12">
        <f>VLOOKUP($W37,Total_Rndwd_Productn_AF!$A$4:$M$202,AH$1,FALSE)/10^3</f>
        <v>18.336099999999998</v>
      </c>
      <c r="AI37" s="12">
        <f>VLOOKUP($W37,Total_Rndwd_Productn_AF!$A$4:$M$202,AI$1,FALSE)/10^3</f>
        <v>18.464400000000001</v>
      </c>
      <c r="AJ37" s="12">
        <f>VLOOKUP($W37,Total_Rndwd_Productn_AF!$A$4:$M$202,AJ$1,FALSE)/10^3</f>
        <v>18.453699999999998</v>
      </c>
      <c r="AK37" s="12">
        <f>VLOOKUP($W37,Total_Rndwd_Productn_AF!$A$4:$M$202,AK$1,FALSE)/10^3</f>
        <v>18.301199999999998</v>
      </c>
      <c r="AL37" s="12">
        <f>VLOOKUP($W37,Total_Rndwd_Productn_AF!$A$4:$M$202,AL$1,FALSE)/10^3</f>
        <v>18.025500000000001</v>
      </c>
      <c r="AM37" s="12">
        <f>VLOOKUP($W37,Total_Rndwd_Productn_AF!$A$4:$M$202,AM$1,FALSE)/10^3</f>
        <v>17.837799999999998</v>
      </c>
      <c r="AN37" s="12">
        <f>VLOOKUP($W37,Total_Rndwd_Productn_AF!$A$4:$M$202,AN$1,FALSE)/10^3</f>
        <v>17.448199999999996</v>
      </c>
      <c r="AO37" s="12">
        <f>VLOOKUP($W37,Total_Rndwd_Productn_AF!$A$4:$M$202,AO$1,FALSE)/10^3</f>
        <v>17.124699999999997</v>
      </c>
      <c r="AP37" s="12">
        <f>VLOOKUP($W37,Total_Rndwd_Productn_AF!$A$4:$M$202,AP$1,FALSE)/10^3</f>
        <v>16.777799999999999</v>
      </c>
      <c r="AQ37" s="12"/>
      <c r="AR37" s="12">
        <f>VLOOKUP($W37,Total_Rndwd_Productn_BF!$A$4:$M$202,AR$1,FALSE)/10^3</f>
        <v>18.336099999999998</v>
      </c>
      <c r="AS37" s="12">
        <f>VLOOKUP($W37,Total_Rndwd_Productn_BF!$A$4:$M$202,AS$1,FALSE)/10^3</f>
        <v>17.559999999999999</v>
      </c>
      <c r="AT37" s="12">
        <f>VLOOKUP($W37,Total_Rndwd_Productn_BF!$A$4:$M$202,AT$1,FALSE)/10^3</f>
        <v>16.521899999999999</v>
      </c>
      <c r="AU37" s="12">
        <f>VLOOKUP($W37,Total_Rndwd_Productn_BF!$A$4:$M$202,AU$1,FALSE)/10^3</f>
        <v>15.991200000000001</v>
      </c>
      <c r="AV37" s="12">
        <f>VLOOKUP($W37,Total_Rndwd_Productn_BF!$A$4:$M$202,AV$1,FALSE)/10^3</f>
        <v>15.332800000000001</v>
      </c>
      <c r="AW37" s="12">
        <f>VLOOKUP($W37,Total_Rndwd_Productn_BF!$A$4:$M$202,AW$1,FALSE)/10^3</f>
        <v>14.8614</v>
      </c>
      <c r="AX37" s="12">
        <f>VLOOKUP($W37,Total_Rndwd_Productn_BF!$A$4:$M$202,AX$1,FALSE)/10^3</f>
        <v>14.342300000000002</v>
      </c>
      <c r="AY37" s="12">
        <f>VLOOKUP($W37,Total_Rndwd_Productn_BF!$A$4:$M$202,AY$1,FALSE)/10^3</f>
        <v>13.783799999999999</v>
      </c>
      <c r="AZ37" s="12">
        <f>VLOOKUP($W37,Total_Rndwd_Productn_BF!$A$4:$M$202,AZ$1,FALSE)/10^3</f>
        <v>13.380199999999999</v>
      </c>
      <c r="BA37" s="12"/>
      <c r="BB37" s="12">
        <f>VLOOKUP($W37,Total_Rndwd_Productn_BAC!$A$4:$M$202,BB$1,FALSE)/10^3</f>
        <v>18.336099999999998</v>
      </c>
      <c r="BC37" s="12">
        <f>VLOOKUP($W37,Total_Rndwd_Productn_BAC!$A$4:$M$202,BC$1,FALSE)/10^3</f>
        <v>18.3812</v>
      </c>
      <c r="BD37" s="12">
        <f>VLOOKUP($W37,Total_Rndwd_Productn_BAC!$A$4:$M$202,BD$1,FALSE)/10^3</f>
        <v>18.3277</v>
      </c>
      <c r="BE37" s="12">
        <f>VLOOKUP($W37,Total_Rndwd_Productn_BAC!$A$4:$M$202,BE$1,FALSE)/10^3</f>
        <v>18.124799999999997</v>
      </c>
      <c r="BF37" s="12">
        <f>VLOOKUP($W37,Total_Rndwd_Productn_BAC!$A$4:$M$202,BF$1,FALSE)/10^3</f>
        <v>17.828799999999998</v>
      </c>
      <c r="BG37" s="12">
        <f>VLOOKUP($W37,Total_Rndwd_Productn_BAC!$A$4:$M$202,BG$1,FALSE)/10^3</f>
        <v>17.734999999999999</v>
      </c>
      <c r="BH37" s="12">
        <f>VLOOKUP($W37,Total_Rndwd_Productn_BAC!$A$4:$M$202,BH$1,FALSE)/10^3</f>
        <v>17.3398</v>
      </c>
      <c r="BI37" s="12">
        <f>VLOOKUP($W37,Total_Rndwd_Productn_BAC!$A$4:$M$202,BI$1,FALSE)/10^3</f>
        <v>17.063199999999998</v>
      </c>
      <c r="BJ37" s="12">
        <f>VLOOKUP($W37,Total_Rndwd_Productn_BAC!$A$4:$M$202,BJ$1,FALSE)/10^3</f>
        <v>16.731799999999996</v>
      </c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R37" s="12"/>
      <c r="CS37" s="12"/>
      <c r="CT37" s="12"/>
      <c r="CZ37" s="12"/>
      <c r="DA37" s="12"/>
      <c r="DB37" s="12"/>
    </row>
    <row r="38" spans="1:106" x14ac:dyDescent="0.3">
      <c r="A38" t="s">
        <v>21</v>
      </c>
      <c r="B38" s="2">
        <v>61117</v>
      </c>
      <c r="C38" s="2">
        <v>75913</v>
      </c>
      <c r="D38" s="2">
        <v>74536.7</v>
      </c>
      <c r="E38" s="2">
        <v>75538.3</v>
      </c>
      <c r="F38" s="2">
        <v>77336.2</v>
      </c>
      <c r="G38" s="2">
        <v>79268.600000000006</v>
      </c>
      <c r="H38" s="2">
        <v>81013.199999999983</v>
      </c>
      <c r="I38" s="2">
        <v>82810.899999999994</v>
      </c>
      <c r="J38" s="2">
        <v>84731.099999999991</v>
      </c>
      <c r="K38" s="2">
        <v>86556.099999999991</v>
      </c>
      <c r="L38" s="2">
        <v>88465.400000000009</v>
      </c>
      <c r="M38" s="2">
        <v>90455.700000000012</v>
      </c>
      <c r="N38" t="e">
        <f>(#REF!+#REF!+#REF!)/10^3</f>
        <v>#REF!</v>
      </c>
      <c r="O38" t="e">
        <f>(#REF!+#REF!+#REF!)/10^3</f>
        <v>#REF!</v>
      </c>
      <c r="P38" t="e">
        <f>(#REF!+#REF!+#REF!)/10^3</f>
        <v>#REF!</v>
      </c>
      <c r="Q38" t="e">
        <f>(#REF!+#REF!+#REF!)/10^3</f>
        <v>#REF!</v>
      </c>
      <c r="R38" t="e">
        <f>(#REF!+#REF!+#REF!)/10^3</f>
        <v>#REF!</v>
      </c>
      <c r="S38" t="e">
        <f>(#REF!+#REF!+#REF!)/10^3</f>
        <v>#REF!</v>
      </c>
      <c r="T38" t="e">
        <f>(#REF!+#REF!+#REF!)/10^3</f>
        <v>#REF!</v>
      </c>
      <c r="U38" t="e">
        <f>(#REF!+#REF!+#REF!)/10^3</f>
        <v>#REF!</v>
      </c>
      <c r="V38" s="2"/>
      <c r="W38" t="s">
        <v>66</v>
      </c>
      <c r="X38" s="12">
        <f t="shared" si="2"/>
        <v>18.930900000000001</v>
      </c>
      <c r="Y38" s="12">
        <f t="shared" si="2"/>
        <v>18.677799999999998</v>
      </c>
      <c r="Z38" s="12">
        <f t="shared" si="2"/>
        <v>18.071999999999999</v>
      </c>
      <c r="AA38" s="12">
        <f t="shared" si="2"/>
        <v>17.286000000000001</v>
      </c>
      <c r="AB38" s="12">
        <f t="shared" si="2"/>
        <v>16.891400000000001</v>
      </c>
      <c r="AC38" s="12">
        <f t="shared" si="2"/>
        <v>16.313200000000002</v>
      </c>
      <c r="AD38" s="12">
        <f t="shared" si="2"/>
        <v>15.146600000000001</v>
      </c>
      <c r="AE38" s="12">
        <f t="shared" si="2"/>
        <v>13.507</v>
      </c>
      <c r="AF38" s="12">
        <f t="shared" si="2"/>
        <v>11.539399999999999</v>
      </c>
      <c r="AH38" s="12">
        <f>VLOOKUP($W38,Total_Rndwd_Productn_AF!$A$4:$M$202,AH$1,FALSE)/10^3</f>
        <v>18.930900000000001</v>
      </c>
      <c r="AI38" s="12">
        <f>VLOOKUP($W38,Total_Rndwd_Productn_AF!$A$4:$M$202,AI$1,FALSE)/10^3</f>
        <v>19.056999999999999</v>
      </c>
      <c r="AJ38" s="12">
        <f>VLOOKUP($W38,Total_Rndwd_Productn_AF!$A$4:$M$202,AJ$1,FALSE)/10^3</f>
        <v>18.847999999999999</v>
      </c>
      <c r="AK38" s="12">
        <f>VLOOKUP($W38,Total_Rndwd_Productn_AF!$A$4:$M$202,AK$1,FALSE)/10^3</f>
        <v>17.532700000000002</v>
      </c>
      <c r="AL38" s="12">
        <f>VLOOKUP($W38,Total_Rndwd_Productn_AF!$A$4:$M$202,AL$1,FALSE)/10^3</f>
        <v>16.7547</v>
      </c>
      <c r="AM38" s="12">
        <f>VLOOKUP($W38,Total_Rndwd_Productn_AF!$A$4:$M$202,AM$1,FALSE)/10^3</f>
        <v>16.264900000000001</v>
      </c>
      <c r="AN38" s="12">
        <f>VLOOKUP($W38,Total_Rndwd_Productn_AF!$A$4:$M$202,AN$1,FALSE)/10^3</f>
        <v>15.1738</v>
      </c>
      <c r="AO38" s="12">
        <f>VLOOKUP($W38,Total_Rndwd_Productn_AF!$A$4:$M$202,AO$1,FALSE)/10^3</f>
        <v>13.4666</v>
      </c>
      <c r="AP38" s="12">
        <f>VLOOKUP($W38,Total_Rndwd_Productn_AF!$A$4:$M$202,AP$1,FALSE)/10^3</f>
        <v>11.383700000000001</v>
      </c>
      <c r="AQ38" s="12"/>
      <c r="AR38" s="12">
        <f>VLOOKUP($W38,Total_Rndwd_Productn_BF!$A$4:$M$202,AR$1,FALSE)/10^3</f>
        <v>18.930900000000001</v>
      </c>
      <c r="AS38" s="12">
        <f>VLOOKUP($W38,Total_Rndwd_Productn_BF!$A$4:$M$202,AS$1,FALSE)/10^3</f>
        <v>19.637599999999999</v>
      </c>
      <c r="AT38" s="12">
        <f>VLOOKUP($W38,Total_Rndwd_Productn_BF!$A$4:$M$202,AT$1,FALSE)/10^3</f>
        <v>19.907299999999999</v>
      </c>
      <c r="AU38" s="12">
        <f>VLOOKUP($W38,Total_Rndwd_Productn_BF!$A$4:$M$202,AU$1,FALSE)/10^3</f>
        <v>17.923099999999998</v>
      </c>
      <c r="AV38" s="12">
        <f>VLOOKUP($W38,Total_Rndwd_Productn_BF!$A$4:$M$202,AV$1,FALSE)/10^3</f>
        <v>16.5122</v>
      </c>
      <c r="AW38" s="12">
        <f>VLOOKUP($W38,Total_Rndwd_Productn_BF!$A$4:$M$202,AW$1,FALSE)/10^3</f>
        <v>15.652100000000001</v>
      </c>
      <c r="AX38" s="12">
        <f>VLOOKUP($W38,Total_Rndwd_Productn_BF!$A$4:$M$202,AX$1,FALSE)/10^3</f>
        <v>14.849600000000001</v>
      </c>
      <c r="AY38" s="12">
        <f>VLOOKUP($W38,Total_Rndwd_Productn_BF!$A$4:$M$202,AY$1,FALSE)/10^3</f>
        <v>13.269600000000001</v>
      </c>
      <c r="AZ38" s="12">
        <f>VLOOKUP($W38,Total_Rndwd_Productn_BF!$A$4:$M$202,AZ$1,FALSE)/10^3</f>
        <v>11.353999999999999</v>
      </c>
      <c r="BA38" s="12"/>
      <c r="BB38" s="12">
        <f>VLOOKUP($W38,Total_Rndwd_Productn_BAC!$A$4:$M$202,BB$1,FALSE)/10^3</f>
        <v>18.930900000000001</v>
      </c>
      <c r="BC38" s="12">
        <f>VLOOKUP($W38,Total_Rndwd_Productn_BAC!$A$4:$M$202,BC$1,FALSE)/10^3</f>
        <v>18.9481</v>
      </c>
      <c r="BD38" s="12">
        <f>VLOOKUP($W38,Total_Rndwd_Productn_BAC!$A$4:$M$202,BD$1,FALSE)/10^3</f>
        <v>18.689499999999999</v>
      </c>
      <c r="BE38" s="12">
        <f>VLOOKUP($W38,Total_Rndwd_Productn_BAC!$A$4:$M$202,BE$1,FALSE)/10^3</f>
        <v>17.454499999999999</v>
      </c>
      <c r="BF38" s="12">
        <f>VLOOKUP($W38,Total_Rndwd_Productn_BAC!$A$4:$M$202,BF$1,FALSE)/10^3</f>
        <v>16.760300000000004</v>
      </c>
      <c r="BG38" s="12">
        <f>VLOOKUP($W38,Total_Rndwd_Productn_BAC!$A$4:$M$202,BG$1,FALSE)/10^3</f>
        <v>16.273699999999998</v>
      </c>
      <c r="BH38" s="12">
        <f>VLOOKUP($W38,Total_Rndwd_Productn_BAC!$A$4:$M$202,BH$1,FALSE)/10^3</f>
        <v>15.182399999999999</v>
      </c>
      <c r="BI38" s="12">
        <f>VLOOKUP($W38,Total_Rndwd_Productn_BAC!$A$4:$M$202,BI$1,FALSE)/10^3</f>
        <v>13.481800000000002</v>
      </c>
      <c r="BJ38" s="12">
        <f>VLOOKUP($W38,Total_Rndwd_Productn_BAC!$A$4:$M$202,BJ$1,FALSE)/10^3</f>
        <v>11.4109</v>
      </c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R38" s="12"/>
      <c r="CS38" s="12"/>
      <c r="CT38" s="12"/>
      <c r="CZ38" s="12"/>
      <c r="DA38" s="12"/>
      <c r="DB38" s="12"/>
    </row>
    <row r="39" spans="1:106" x14ac:dyDescent="0.3">
      <c r="A39" t="s">
        <v>67</v>
      </c>
      <c r="B39" s="2">
        <v>103</v>
      </c>
      <c r="C39" s="2">
        <v>110</v>
      </c>
      <c r="D39" s="2">
        <v>106.7</v>
      </c>
      <c r="E39" s="2">
        <v>107.8</v>
      </c>
      <c r="F39" s="2">
        <v>104.5</v>
      </c>
      <c r="G39" s="2">
        <v>102.1</v>
      </c>
      <c r="H39" s="2">
        <v>103.3</v>
      </c>
      <c r="I39" s="2">
        <v>104.60000000000001</v>
      </c>
      <c r="J39" s="2">
        <v>105.8</v>
      </c>
      <c r="K39" s="2">
        <v>107.1</v>
      </c>
      <c r="L39" s="2">
        <v>108.3</v>
      </c>
      <c r="M39" s="2">
        <v>109.5</v>
      </c>
      <c r="N39" t="e">
        <f>(#REF!+#REF!+#REF!)/10^3</f>
        <v>#REF!</v>
      </c>
      <c r="O39" t="e">
        <f>(#REF!+#REF!+#REF!)/10^3</f>
        <v>#REF!</v>
      </c>
      <c r="P39" t="e">
        <f>(#REF!+#REF!+#REF!)/10^3</f>
        <v>#REF!</v>
      </c>
      <c r="Q39" t="e">
        <f>(#REF!+#REF!+#REF!)/10^3</f>
        <v>#REF!</v>
      </c>
      <c r="R39" t="e">
        <f>(#REF!+#REF!+#REF!)/10^3</f>
        <v>#REF!</v>
      </c>
      <c r="S39" t="e">
        <f>(#REF!+#REF!+#REF!)/10^3</f>
        <v>#REF!</v>
      </c>
      <c r="T39" t="e">
        <f>(#REF!+#REF!+#REF!)/10^3</f>
        <v>#REF!</v>
      </c>
      <c r="U39" t="e">
        <f>(#REF!+#REF!+#REF!)/10^3</f>
        <v>#REF!</v>
      </c>
      <c r="V39" s="2"/>
      <c r="W39" t="s">
        <v>68</v>
      </c>
      <c r="X39" s="12">
        <f t="shared" si="2"/>
        <v>67.180000000000007</v>
      </c>
      <c r="Y39" s="12">
        <f t="shared" si="2"/>
        <v>72.093699999999998</v>
      </c>
      <c r="Z39" s="12">
        <f t="shared" si="2"/>
        <v>76.966400000000007</v>
      </c>
      <c r="AA39" s="12">
        <f t="shared" si="2"/>
        <v>79.597700000000017</v>
      </c>
      <c r="AB39" s="12">
        <f t="shared" si="2"/>
        <v>81.362400000000008</v>
      </c>
      <c r="AC39" s="12">
        <f t="shared" si="2"/>
        <v>83.714100000000002</v>
      </c>
      <c r="AD39" s="12">
        <f t="shared" si="2"/>
        <v>87.007600000000011</v>
      </c>
      <c r="AE39" s="12">
        <f t="shared" si="2"/>
        <v>90.525400000000005</v>
      </c>
      <c r="AF39" s="12">
        <f t="shared" si="2"/>
        <v>92.360900000000015</v>
      </c>
      <c r="AH39" s="12">
        <f>VLOOKUP($W39,Total_Rndwd_Productn_AF!$A$4:$M$202,AH$1,FALSE)/10^3</f>
        <v>67.180000000000007</v>
      </c>
      <c r="AI39" s="12">
        <f>VLOOKUP($W39,Total_Rndwd_Productn_AF!$A$4:$M$202,AI$1,FALSE)/10^3</f>
        <v>73.331799999999987</v>
      </c>
      <c r="AJ39" s="12">
        <f>VLOOKUP($W39,Total_Rndwd_Productn_AF!$A$4:$M$202,AJ$1,FALSE)/10^3</f>
        <v>79.652500000000018</v>
      </c>
      <c r="AK39" s="12">
        <f>VLOOKUP($W39,Total_Rndwd_Productn_AF!$A$4:$M$202,AK$1,FALSE)/10^3</f>
        <v>81.602999999999994</v>
      </c>
      <c r="AL39" s="12">
        <f>VLOOKUP($W39,Total_Rndwd_Productn_AF!$A$4:$M$202,AL$1,FALSE)/10^3</f>
        <v>84.190600000000003</v>
      </c>
      <c r="AM39" s="12">
        <f>VLOOKUP($W39,Total_Rndwd_Productn_AF!$A$4:$M$202,AM$1,FALSE)/10^3</f>
        <v>87.211500000000001</v>
      </c>
      <c r="AN39" s="12">
        <f>VLOOKUP($W39,Total_Rndwd_Productn_AF!$A$4:$M$202,AN$1,FALSE)/10^3</f>
        <v>90.135800000000003</v>
      </c>
      <c r="AO39" s="12">
        <f>VLOOKUP($W39,Total_Rndwd_Productn_AF!$A$4:$M$202,AO$1,FALSE)/10^3</f>
        <v>92.688600000000008</v>
      </c>
      <c r="AP39" s="12">
        <f>VLOOKUP($W39,Total_Rndwd_Productn_AF!$A$4:$M$202,AP$1,FALSE)/10^3</f>
        <v>94.742000000000004</v>
      </c>
      <c r="AQ39" s="12"/>
      <c r="AR39" s="12">
        <f>VLOOKUP($W39,Total_Rndwd_Productn_BF!$A$4:$M$202,AR$1,FALSE)/10^3</f>
        <v>67.180000000000007</v>
      </c>
      <c r="AS39" s="12">
        <f>VLOOKUP($W39,Total_Rndwd_Productn_BF!$A$4:$M$202,AS$1,FALSE)/10^3</f>
        <v>73.616400000000013</v>
      </c>
      <c r="AT39" s="12">
        <f>VLOOKUP($W39,Total_Rndwd_Productn_BF!$A$4:$M$202,AT$1,FALSE)/10^3</f>
        <v>80.257100000000008</v>
      </c>
      <c r="AU39" s="12">
        <f>VLOOKUP($W39,Total_Rndwd_Productn_BF!$A$4:$M$202,AU$1,FALSE)/10^3</f>
        <v>83.351200000000006</v>
      </c>
      <c r="AV39" s="12">
        <f>VLOOKUP($W39,Total_Rndwd_Productn_BF!$A$4:$M$202,AV$1,FALSE)/10^3</f>
        <v>86.132100000000008</v>
      </c>
      <c r="AW39" s="12">
        <f>VLOOKUP($W39,Total_Rndwd_Productn_BF!$A$4:$M$202,AW$1,FALSE)/10^3</f>
        <v>89.981300000000005</v>
      </c>
      <c r="AX39" s="12">
        <f>VLOOKUP($W39,Total_Rndwd_Productn_BF!$A$4:$M$202,AX$1,FALSE)/10^3</f>
        <v>92.093600000000009</v>
      </c>
      <c r="AY39" s="12">
        <f>VLOOKUP($W39,Total_Rndwd_Productn_BF!$A$4:$M$202,AY$1,FALSE)/10^3</f>
        <v>94.816199999999995</v>
      </c>
      <c r="AZ39" s="12">
        <f>VLOOKUP($W39,Total_Rndwd_Productn_BF!$A$4:$M$202,AZ$1,FALSE)/10^3</f>
        <v>97.192499999999995</v>
      </c>
      <c r="BA39" s="12"/>
      <c r="BB39" s="12">
        <f>VLOOKUP($W39,Total_Rndwd_Productn_BAC!$A$4:$M$202,BB$1,FALSE)/10^3</f>
        <v>67.180000000000007</v>
      </c>
      <c r="BC39" s="12">
        <f>VLOOKUP($W39,Total_Rndwd_Productn_BAC!$A$4:$M$202,BC$1,FALSE)/10^3</f>
        <v>72.857599999999991</v>
      </c>
      <c r="BD39" s="12">
        <f>VLOOKUP($W39,Total_Rndwd_Productn_BAC!$A$4:$M$202,BD$1,FALSE)/10^3</f>
        <v>78.744799999999984</v>
      </c>
      <c r="BE39" s="12">
        <f>VLOOKUP($W39,Total_Rndwd_Productn_BAC!$A$4:$M$202,BE$1,FALSE)/10^3</f>
        <v>81.266000000000005</v>
      </c>
      <c r="BF39" s="12">
        <f>VLOOKUP($W39,Total_Rndwd_Productn_BAC!$A$4:$M$202,BF$1,FALSE)/10^3</f>
        <v>83.458800000000011</v>
      </c>
      <c r="BG39" s="12">
        <f>VLOOKUP($W39,Total_Rndwd_Productn_BAC!$A$4:$M$202,BG$1,FALSE)/10^3</f>
        <v>86.391600000000011</v>
      </c>
      <c r="BH39" s="12">
        <f>VLOOKUP($W39,Total_Rndwd_Productn_BAC!$A$4:$M$202,BH$1,FALSE)/10^3</f>
        <v>89.79610000000001</v>
      </c>
      <c r="BI39" s="12">
        <f>VLOOKUP($W39,Total_Rndwd_Productn_BAC!$A$4:$M$202,BI$1,FALSE)/10^3</f>
        <v>92.257400000000004</v>
      </c>
      <c r="BJ39" s="12">
        <f>VLOOKUP($W39,Total_Rndwd_Productn_BAC!$A$4:$M$202,BJ$1,FALSE)/10^3</f>
        <v>94.312000000000012</v>
      </c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R39" s="12"/>
      <c r="CS39" s="12"/>
      <c r="CT39" s="12"/>
      <c r="CZ39" s="12"/>
      <c r="DA39" s="12"/>
      <c r="DB39" s="12"/>
    </row>
    <row r="40" spans="1:106" x14ac:dyDescent="0.3">
      <c r="A40" t="s">
        <v>69</v>
      </c>
      <c r="B40" s="2">
        <v>6428</v>
      </c>
      <c r="C40" s="2">
        <v>6212</v>
      </c>
      <c r="D40" s="2">
        <v>5655</v>
      </c>
      <c r="E40" s="2">
        <v>5704.8</v>
      </c>
      <c r="F40" s="2">
        <v>5782.7</v>
      </c>
      <c r="G40" s="2">
        <v>5858.8</v>
      </c>
      <c r="H40" s="2">
        <v>5939.5999999999995</v>
      </c>
      <c r="I40" s="2">
        <v>6018.8</v>
      </c>
      <c r="J40" s="2">
        <v>6095.5</v>
      </c>
      <c r="K40" s="2">
        <v>6179.4</v>
      </c>
      <c r="L40" s="2">
        <v>6258.8</v>
      </c>
      <c r="M40" s="2">
        <v>6331.8</v>
      </c>
      <c r="N40" t="e">
        <f>(#REF!+#REF!+#REF!)/10^3</f>
        <v>#REF!</v>
      </c>
      <c r="O40" t="e">
        <f>(#REF!+#REF!+#REF!)/10^3</f>
        <v>#REF!</v>
      </c>
      <c r="P40" t="e">
        <f>(#REF!+#REF!+#REF!)/10^3</f>
        <v>#REF!</v>
      </c>
      <c r="Q40" t="e">
        <f>(#REF!+#REF!+#REF!)/10^3</f>
        <v>#REF!</v>
      </c>
      <c r="R40" t="e">
        <f>(#REF!+#REF!+#REF!)/10^3</f>
        <v>#REF!</v>
      </c>
      <c r="S40" t="e">
        <f>(#REF!+#REF!+#REF!)/10^3</f>
        <v>#REF!</v>
      </c>
      <c r="T40" t="e">
        <f>(#REF!+#REF!+#REF!)/10^3</f>
        <v>#REF!</v>
      </c>
      <c r="U40" t="e">
        <f>(#REF!+#REF!+#REF!)/10^3</f>
        <v>#REF!</v>
      </c>
      <c r="V40" s="2"/>
      <c r="W40" t="s">
        <v>70</v>
      </c>
      <c r="X40" s="12">
        <f t="shared" si="2"/>
        <v>52.204599999999999</v>
      </c>
      <c r="Y40" s="12">
        <f t="shared" si="2"/>
        <v>51.8215</v>
      </c>
      <c r="Z40" s="12">
        <f t="shared" si="2"/>
        <v>50.910599999999995</v>
      </c>
      <c r="AA40" s="12">
        <f t="shared" si="2"/>
        <v>51.405700000000003</v>
      </c>
      <c r="AB40" s="12">
        <f t="shared" si="2"/>
        <v>52.25</v>
      </c>
      <c r="AC40" s="12">
        <f t="shared" si="2"/>
        <v>53.249699999999997</v>
      </c>
      <c r="AD40" s="12">
        <f t="shared" si="2"/>
        <v>53.651799999999994</v>
      </c>
      <c r="AE40" s="12">
        <f t="shared" si="2"/>
        <v>53.965600000000002</v>
      </c>
      <c r="AF40" s="12">
        <f t="shared" si="2"/>
        <v>54.0319</v>
      </c>
      <c r="AH40" s="12">
        <f>VLOOKUP($W40,Total_Rndwd_Productn_AF!$A$4:$M$202,AH$1,FALSE)/10^3</f>
        <v>52.204599999999999</v>
      </c>
      <c r="AI40" s="12">
        <f>VLOOKUP($W40,Total_Rndwd_Productn_AF!$A$4:$M$202,AI$1,FALSE)/10^3</f>
        <v>52.095299999999995</v>
      </c>
      <c r="AJ40" s="12">
        <f>VLOOKUP($W40,Total_Rndwd_Productn_AF!$A$4:$M$202,AJ$1,FALSE)/10^3</f>
        <v>51.485599999999998</v>
      </c>
      <c r="AK40" s="12">
        <f>VLOOKUP($W40,Total_Rndwd_Productn_AF!$A$4:$M$202,AK$1,FALSE)/10^3</f>
        <v>51.945900000000009</v>
      </c>
      <c r="AL40" s="12">
        <f>VLOOKUP($W40,Total_Rndwd_Productn_AF!$A$4:$M$202,AL$1,FALSE)/10^3</f>
        <v>52.630600000000001</v>
      </c>
      <c r="AM40" s="12">
        <f>VLOOKUP($W40,Total_Rndwd_Productn_AF!$A$4:$M$202,AM$1,FALSE)/10^3</f>
        <v>53.512800000000006</v>
      </c>
      <c r="AN40" s="12">
        <f>VLOOKUP($W40,Total_Rndwd_Productn_AF!$A$4:$M$202,AN$1,FALSE)/10^3</f>
        <v>53.859299999999998</v>
      </c>
      <c r="AO40" s="12">
        <f>VLOOKUP($W40,Total_Rndwd_Productn_AF!$A$4:$M$202,AO$1,FALSE)/10^3</f>
        <v>54.140699999999995</v>
      </c>
      <c r="AP40" s="12">
        <f>VLOOKUP($W40,Total_Rndwd_Productn_AF!$A$4:$M$202,AP$1,FALSE)/10^3</f>
        <v>54.5169</v>
      </c>
      <c r="AQ40" s="12"/>
      <c r="AR40" s="12">
        <f>VLOOKUP($W40,Total_Rndwd_Productn_BF!$A$4:$M$202,AR$1,FALSE)/10^3</f>
        <v>52.204599999999999</v>
      </c>
      <c r="AS40" s="12">
        <f>VLOOKUP($W40,Total_Rndwd_Productn_BF!$A$4:$M$202,AS$1,FALSE)/10^3</f>
        <v>51.765499999999996</v>
      </c>
      <c r="AT40" s="12">
        <f>VLOOKUP($W40,Total_Rndwd_Productn_BF!$A$4:$M$202,AT$1,FALSE)/10^3</f>
        <v>51.024999999999999</v>
      </c>
      <c r="AU40" s="12">
        <f>VLOOKUP($W40,Total_Rndwd_Productn_BF!$A$4:$M$202,AU$1,FALSE)/10^3</f>
        <v>51.539900000000003</v>
      </c>
      <c r="AV40" s="12">
        <f>VLOOKUP($W40,Total_Rndwd_Productn_BF!$A$4:$M$202,AV$1,FALSE)/10^3</f>
        <v>52.162799999999997</v>
      </c>
      <c r="AW40" s="12">
        <f>VLOOKUP($W40,Total_Rndwd_Productn_BF!$A$4:$M$202,AW$1,FALSE)/10^3</f>
        <v>53.143500000000003</v>
      </c>
      <c r="AX40" s="12">
        <f>VLOOKUP($W40,Total_Rndwd_Productn_BF!$A$4:$M$202,AX$1,FALSE)/10^3</f>
        <v>53.450899999999997</v>
      </c>
      <c r="AY40" s="12">
        <f>VLOOKUP($W40,Total_Rndwd_Productn_BF!$A$4:$M$202,AY$1,FALSE)/10^3</f>
        <v>53.704999999999998</v>
      </c>
      <c r="AZ40" s="12">
        <f>VLOOKUP($W40,Total_Rndwd_Productn_BF!$A$4:$M$202,AZ$1,FALSE)/10^3</f>
        <v>53.9878</v>
      </c>
      <c r="BA40" s="12"/>
      <c r="BB40" s="12">
        <f>VLOOKUP($W40,Total_Rndwd_Productn_BAC!$A$4:$M$202,BB$1,FALSE)/10^3</f>
        <v>52.204599999999999</v>
      </c>
      <c r="BC40" s="12">
        <f>VLOOKUP($W40,Total_Rndwd_Productn_BAC!$A$4:$M$202,BC$1,FALSE)/10^3</f>
        <v>51.873899999999999</v>
      </c>
      <c r="BD40" s="12">
        <f>VLOOKUP($W40,Total_Rndwd_Productn_BAC!$A$4:$M$202,BD$1,FALSE)/10^3</f>
        <v>51.058800000000005</v>
      </c>
      <c r="BE40" s="12">
        <f>VLOOKUP($W40,Total_Rndwd_Productn_BAC!$A$4:$M$202,BE$1,FALSE)/10^3</f>
        <v>51.618000000000002</v>
      </c>
      <c r="BF40" s="12">
        <f>VLOOKUP($W40,Total_Rndwd_Productn_BAC!$A$4:$M$202,BF$1,FALSE)/10^3</f>
        <v>52.247599999999998</v>
      </c>
      <c r="BG40" s="12">
        <f>VLOOKUP($W40,Total_Rndwd_Productn_BAC!$A$4:$M$202,BG$1,FALSE)/10^3</f>
        <v>53.26</v>
      </c>
      <c r="BH40" s="12">
        <f>VLOOKUP($W40,Total_Rndwd_Productn_BAC!$A$4:$M$202,BH$1,FALSE)/10^3</f>
        <v>53.558600000000006</v>
      </c>
      <c r="BI40" s="12">
        <f>VLOOKUP($W40,Total_Rndwd_Productn_BAC!$A$4:$M$202,BI$1,FALSE)/10^3</f>
        <v>53.893599999999999</v>
      </c>
      <c r="BJ40" s="12">
        <f>VLOOKUP($W40,Total_Rndwd_Productn_BAC!$A$4:$M$202,BJ$1,FALSE)/10^3</f>
        <v>54.235200000000006</v>
      </c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R40" s="12"/>
      <c r="CS40" s="12"/>
      <c r="CT40" s="12"/>
      <c r="CZ40" s="12"/>
      <c r="DA40" s="12"/>
      <c r="DB40" s="12"/>
    </row>
    <row r="41" spans="1:106" x14ac:dyDescent="0.3">
      <c r="A41" t="s">
        <v>71</v>
      </c>
      <c r="B41" s="2">
        <v>92</v>
      </c>
      <c r="C41" s="2">
        <v>140</v>
      </c>
      <c r="D41" s="2">
        <v>140</v>
      </c>
      <c r="E41" s="2">
        <v>140.9</v>
      </c>
      <c r="F41" s="2">
        <v>143.39999999999998</v>
      </c>
      <c r="G41" s="2">
        <v>145.80000000000001</v>
      </c>
      <c r="H41" s="2">
        <v>147.39999999999998</v>
      </c>
      <c r="I41" s="2">
        <v>148.29999999999998</v>
      </c>
      <c r="J41" s="2">
        <v>149.29999999999998</v>
      </c>
      <c r="K41" s="2">
        <v>150.6</v>
      </c>
      <c r="L41" s="2">
        <v>152.20000000000002</v>
      </c>
      <c r="M41" s="2">
        <v>153.80000000000001</v>
      </c>
      <c r="N41" t="e">
        <f>(#REF!+#REF!+#REF!)/10^3</f>
        <v>#REF!</v>
      </c>
      <c r="O41" t="e">
        <f>(#REF!+#REF!+#REF!)/10^3</f>
        <v>#REF!</v>
      </c>
      <c r="P41" t="e">
        <f>(#REF!+#REF!+#REF!)/10^3</f>
        <v>#REF!</v>
      </c>
      <c r="Q41" t="e">
        <f>(#REF!+#REF!+#REF!)/10^3</f>
        <v>#REF!</v>
      </c>
      <c r="R41" t="e">
        <f>(#REF!+#REF!+#REF!)/10^3</f>
        <v>#REF!</v>
      </c>
      <c r="S41" t="e">
        <f>(#REF!+#REF!+#REF!)/10^3</f>
        <v>#REF!</v>
      </c>
      <c r="T41" t="e">
        <f>(#REF!+#REF!+#REF!)/10^3</f>
        <v>#REF!</v>
      </c>
      <c r="U41" t="e">
        <f>(#REF!+#REF!+#REF!)/10^3</f>
        <v>#REF!</v>
      </c>
      <c r="V41" s="2"/>
      <c r="W41" t="s">
        <v>72</v>
      </c>
      <c r="X41" s="12">
        <f t="shared" si="2"/>
        <v>64.935600000000008</v>
      </c>
      <c r="Y41" s="12">
        <f t="shared" si="2"/>
        <v>64.112700000000004</v>
      </c>
      <c r="Z41" s="12">
        <f t="shared" si="2"/>
        <v>62.876099999999994</v>
      </c>
      <c r="AA41" s="12">
        <f t="shared" si="2"/>
        <v>61.267299999999999</v>
      </c>
      <c r="AB41" s="12">
        <f t="shared" si="2"/>
        <v>59.373799999999996</v>
      </c>
      <c r="AC41" s="12">
        <f t="shared" si="2"/>
        <v>57.447700000000005</v>
      </c>
      <c r="AD41" s="12">
        <f t="shared" si="2"/>
        <v>54.173099999999998</v>
      </c>
      <c r="AE41" s="12">
        <f t="shared" si="2"/>
        <v>50.433300000000003</v>
      </c>
      <c r="AF41" s="12">
        <f t="shared" si="2"/>
        <v>47.599700000000006</v>
      </c>
      <c r="AH41" s="12">
        <f>VLOOKUP($W41,Total_Rndwd_Productn_AF!$A$4:$M$202,AH$1,FALSE)/10^3</f>
        <v>64.935600000000008</v>
      </c>
      <c r="AI41" s="12">
        <f>VLOOKUP($W41,Total_Rndwd_Productn_AF!$A$4:$M$202,AI$1,FALSE)/10^3</f>
        <v>64.521400000000014</v>
      </c>
      <c r="AJ41" s="12">
        <f>VLOOKUP($W41,Total_Rndwd_Productn_AF!$A$4:$M$202,AJ$1,FALSE)/10^3</f>
        <v>64.035600000000002</v>
      </c>
      <c r="AK41" s="12">
        <f>VLOOKUP($W41,Total_Rndwd_Productn_AF!$A$4:$M$202,AK$1,FALSE)/10^3</f>
        <v>63.392799999999994</v>
      </c>
      <c r="AL41" s="12">
        <f>VLOOKUP($W41,Total_Rndwd_Productn_AF!$A$4:$M$202,AL$1,FALSE)/10^3</f>
        <v>61.378899999999994</v>
      </c>
      <c r="AM41" s="12">
        <f>VLOOKUP($W41,Total_Rndwd_Productn_AF!$A$4:$M$202,AM$1,FALSE)/10^3</f>
        <v>59.112100000000005</v>
      </c>
      <c r="AN41" s="12">
        <f>VLOOKUP($W41,Total_Rndwd_Productn_AF!$A$4:$M$202,AN$1,FALSE)/10^3</f>
        <v>55.607199999999999</v>
      </c>
      <c r="AO41" s="12">
        <f>VLOOKUP($W41,Total_Rndwd_Productn_AF!$A$4:$M$202,AO$1,FALSE)/10^3</f>
        <v>52.037599999999998</v>
      </c>
      <c r="AP41" s="12">
        <f>VLOOKUP($W41,Total_Rndwd_Productn_AF!$A$4:$M$202,AP$1,FALSE)/10^3</f>
        <v>49.121499999999997</v>
      </c>
      <c r="AQ41" s="12"/>
      <c r="AR41" s="12">
        <f>VLOOKUP($W41,Total_Rndwd_Productn_BF!$A$4:$M$202,AR$1,FALSE)/10^3</f>
        <v>64.935600000000008</v>
      </c>
      <c r="AS41" s="12">
        <f>VLOOKUP($W41,Total_Rndwd_Productn_BF!$A$4:$M$202,AS$1,FALSE)/10^3</f>
        <v>65.851799999999997</v>
      </c>
      <c r="AT41" s="12">
        <f>VLOOKUP($W41,Total_Rndwd_Productn_BF!$A$4:$M$202,AT$1,FALSE)/10^3</f>
        <v>66.116099999999989</v>
      </c>
      <c r="AU41" s="12">
        <f>VLOOKUP($W41,Total_Rndwd_Productn_BF!$A$4:$M$202,AU$1,FALSE)/10^3</f>
        <v>65.947199999999995</v>
      </c>
      <c r="AV41" s="12">
        <f>VLOOKUP($W41,Total_Rndwd_Productn_BF!$A$4:$M$202,AV$1,FALSE)/10^3</f>
        <v>64.615799999999993</v>
      </c>
      <c r="AW41" s="12">
        <f>VLOOKUP($W41,Total_Rndwd_Productn_BF!$A$4:$M$202,AW$1,FALSE)/10^3</f>
        <v>62.884</v>
      </c>
      <c r="AX41" s="12">
        <f>VLOOKUP($W41,Total_Rndwd_Productn_BF!$A$4:$M$202,AX$1,FALSE)/10^3</f>
        <v>59.627099999999999</v>
      </c>
      <c r="AY41" s="12">
        <f>VLOOKUP($W41,Total_Rndwd_Productn_BF!$A$4:$M$202,AY$1,FALSE)/10^3</f>
        <v>56.859099999999998</v>
      </c>
      <c r="AZ41" s="12">
        <f>VLOOKUP($W41,Total_Rndwd_Productn_BF!$A$4:$M$202,AZ$1,FALSE)/10^3</f>
        <v>53.705300000000001</v>
      </c>
      <c r="BA41" s="12"/>
      <c r="BB41" s="12">
        <f>VLOOKUP($W41,Total_Rndwd_Productn_BAC!$A$4:$M$202,BB$1,FALSE)/10^3</f>
        <v>64.935600000000008</v>
      </c>
      <c r="BC41" s="12">
        <f>VLOOKUP($W41,Total_Rndwd_Productn_BAC!$A$4:$M$202,BC$1,FALSE)/10^3</f>
        <v>64.420400000000015</v>
      </c>
      <c r="BD41" s="12">
        <f>VLOOKUP($W41,Total_Rndwd_Productn_BAC!$A$4:$M$202,BD$1,FALSE)/10^3</f>
        <v>63.756500000000003</v>
      </c>
      <c r="BE41" s="12">
        <f>VLOOKUP($W41,Total_Rndwd_Productn_BAC!$A$4:$M$202,BE$1,FALSE)/10^3</f>
        <v>62.975700000000003</v>
      </c>
      <c r="BF41" s="12">
        <f>VLOOKUP($W41,Total_Rndwd_Productn_BAC!$A$4:$M$202,BF$1,FALSE)/10^3</f>
        <v>60.857599999999998</v>
      </c>
      <c r="BG41" s="12">
        <f>VLOOKUP($W41,Total_Rndwd_Productn_BAC!$A$4:$M$202,BG$1,FALSE)/10^3</f>
        <v>58.572900000000011</v>
      </c>
      <c r="BH41" s="12">
        <f>VLOOKUP($W41,Total_Rndwd_Productn_BAC!$A$4:$M$202,BH$1,FALSE)/10^3</f>
        <v>55.295499999999997</v>
      </c>
      <c r="BI41" s="12">
        <f>VLOOKUP($W41,Total_Rndwd_Productn_BAC!$A$4:$M$202,BI$1,FALSE)/10^3</f>
        <v>51.782300000000006</v>
      </c>
      <c r="BJ41" s="12">
        <f>VLOOKUP($W41,Total_Rndwd_Productn_BAC!$A$4:$M$202,BJ$1,FALSE)/10^3</f>
        <v>48.940799999999996</v>
      </c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R41" s="12"/>
      <c r="CS41" s="12"/>
      <c r="CT41" s="12"/>
      <c r="CZ41" s="12"/>
      <c r="DA41" s="12"/>
      <c r="DB41" s="12"/>
    </row>
    <row r="42" spans="1:106" x14ac:dyDescent="0.3">
      <c r="A42" t="s">
        <v>73</v>
      </c>
      <c r="B42" s="2">
        <v>5472</v>
      </c>
      <c r="C42" s="2">
        <v>6400</v>
      </c>
      <c r="D42" s="2">
        <v>6395</v>
      </c>
      <c r="E42" s="2">
        <v>6457.4</v>
      </c>
      <c r="F42" s="2">
        <v>6550.5</v>
      </c>
      <c r="G42" s="2">
        <v>6645.5</v>
      </c>
      <c r="H42" s="2">
        <v>6728.2999999999993</v>
      </c>
      <c r="I42" s="2">
        <v>6811.5999999999995</v>
      </c>
      <c r="J42" s="2">
        <v>6896.5000000000009</v>
      </c>
      <c r="K42" s="2">
        <v>6980.8</v>
      </c>
      <c r="L42" s="2">
        <v>7066.2</v>
      </c>
      <c r="M42" s="2">
        <v>7152.9</v>
      </c>
      <c r="N42" t="e">
        <f>(#REF!+#REF!+#REF!)/10^3</f>
        <v>#REF!</v>
      </c>
      <c r="O42" t="e">
        <f>(#REF!+#REF!+#REF!)/10^3</f>
        <v>#REF!</v>
      </c>
      <c r="P42" t="e">
        <f>(#REF!+#REF!+#REF!)/10^3</f>
        <v>#REF!</v>
      </c>
      <c r="Q42" t="e">
        <f>(#REF!+#REF!+#REF!)/10^3</f>
        <v>#REF!</v>
      </c>
      <c r="R42" t="e">
        <f>(#REF!+#REF!+#REF!)/10^3</f>
        <v>#REF!</v>
      </c>
      <c r="S42" t="e">
        <f>(#REF!+#REF!+#REF!)/10^3</f>
        <v>#REF!</v>
      </c>
      <c r="T42" t="e">
        <f>(#REF!+#REF!+#REF!)/10^3</f>
        <v>#REF!</v>
      </c>
      <c r="U42" t="e">
        <f>(#REF!+#REF!+#REF!)/10^3</f>
        <v>#REF!</v>
      </c>
      <c r="V42" s="2"/>
      <c r="W42" t="s">
        <v>74</v>
      </c>
      <c r="X42" s="12">
        <f t="shared" si="2"/>
        <v>14.529099999999998</v>
      </c>
      <c r="Y42" s="12">
        <f t="shared" si="2"/>
        <v>15.048999999999999</v>
      </c>
      <c r="Z42" s="12">
        <f t="shared" si="2"/>
        <v>15.3971</v>
      </c>
      <c r="AA42" s="12">
        <f t="shared" si="2"/>
        <v>15.918999999999999</v>
      </c>
      <c r="AB42" s="12">
        <f t="shared" si="2"/>
        <v>16.411000000000001</v>
      </c>
      <c r="AC42" s="12">
        <f t="shared" si="2"/>
        <v>16.867699999999999</v>
      </c>
      <c r="AD42" s="12">
        <f t="shared" si="2"/>
        <v>17.194299999999998</v>
      </c>
      <c r="AE42" s="12">
        <f t="shared" si="2"/>
        <v>17.314400000000003</v>
      </c>
      <c r="AF42" s="12">
        <f t="shared" si="2"/>
        <v>17.37</v>
      </c>
      <c r="AH42" s="12">
        <f>VLOOKUP($W42,Total_Rndwd_Productn_AF!$A$4:$M$202,AH$1,FALSE)/10^3</f>
        <v>14.529099999999998</v>
      </c>
      <c r="AI42" s="12">
        <f>VLOOKUP($W42,Total_Rndwd_Productn_AF!$A$4:$M$202,AI$1,FALSE)/10^3</f>
        <v>15.192600000000001</v>
      </c>
      <c r="AJ42" s="12">
        <f>VLOOKUP($W42,Total_Rndwd_Productn_AF!$A$4:$M$202,AJ$1,FALSE)/10^3</f>
        <v>15.7849</v>
      </c>
      <c r="AK42" s="12">
        <f>VLOOKUP($W42,Total_Rndwd_Productn_AF!$A$4:$M$202,AK$1,FALSE)/10^3</f>
        <v>16.231300000000001</v>
      </c>
      <c r="AL42" s="12">
        <f>VLOOKUP($W42,Total_Rndwd_Productn_AF!$A$4:$M$202,AL$1,FALSE)/10^3</f>
        <v>16.672100000000004</v>
      </c>
      <c r="AM42" s="12">
        <f>VLOOKUP($W42,Total_Rndwd_Productn_AF!$A$4:$M$202,AM$1,FALSE)/10^3</f>
        <v>17.107699999999998</v>
      </c>
      <c r="AN42" s="12">
        <f>VLOOKUP($W42,Total_Rndwd_Productn_AF!$A$4:$M$202,AN$1,FALSE)/10^3</f>
        <v>17.439700000000002</v>
      </c>
      <c r="AO42" s="12">
        <f>VLOOKUP($W42,Total_Rndwd_Productn_AF!$A$4:$M$202,AO$1,FALSE)/10^3</f>
        <v>17.5867</v>
      </c>
      <c r="AP42" s="12">
        <f>VLOOKUP($W42,Total_Rndwd_Productn_AF!$A$4:$M$202,AP$1,FALSE)/10^3</f>
        <v>17.628700000000002</v>
      </c>
      <c r="AQ42" s="12"/>
      <c r="AR42" s="12">
        <f>VLOOKUP($W42,Total_Rndwd_Productn_BF!$A$4:$M$202,AR$1,FALSE)/10^3</f>
        <v>14.529099999999998</v>
      </c>
      <c r="AS42" s="12">
        <f>VLOOKUP($W42,Total_Rndwd_Productn_BF!$A$4:$M$202,AS$1,FALSE)/10^3</f>
        <v>13.991599999999998</v>
      </c>
      <c r="AT42" s="12">
        <f>VLOOKUP($W42,Total_Rndwd_Productn_BF!$A$4:$M$202,AT$1,FALSE)/10^3</f>
        <v>13.1897</v>
      </c>
      <c r="AU42" s="12">
        <f>VLOOKUP($W42,Total_Rndwd_Productn_BF!$A$4:$M$202,AU$1,FALSE)/10^3</f>
        <v>12.5951</v>
      </c>
      <c r="AV42" s="12">
        <f>VLOOKUP($W42,Total_Rndwd_Productn_BF!$A$4:$M$202,AV$1,FALSE)/10^3</f>
        <v>12.361300000000002</v>
      </c>
      <c r="AW42" s="12">
        <f>VLOOKUP($W42,Total_Rndwd_Productn_BF!$A$4:$M$202,AW$1,FALSE)/10^3</f>
        <v>12.849200000000002</v>
      </c>
      <c r="AX42" s="12">
        <f>VLOOKUP($W42,Total_Rndwd_Productn_BF!$A$4:$M$202,AX$1,FALSE)/10^3</f>
        <v>13.218900000000001</v>
      </c>
      <c r="AY42" s="12">
        <f>VLOOKUP($W42,Total_Rndwd_Productn_BF!$A$4:$M$202,AY$1,FALSE)/10^3</f>
        <v>13.5494</v>
      </c>
      <c r="AZ42" s="12">
        <f>VLOOKUP($W42,Total_Rndwd_Productn_BF!$A$4:$M$202,AZ$1,FALSE)/10^3</f>
        <v>13.967300000000002</v>
      </c>
      <c r="BA42" s="12"/>
      <c r="BB42" s="12">
        <f>VLOOKUP($W42,Total_Rndwd_Productn_BAC!$A$4:$M$202,BB$1,FALSE)/10^3</f>
        <v>14.529099999999998</v>
      </c>
      <c r="BC42" s="12">
        <f>VLOOKUP($W42,Total_Rndwd_Productn_BAC!$A$4:$M$202,BC$1,FALSE)/10^3</f>
        <v>15.1616</v>
      </c>
      <c r="BD42" s="12">
        <f>VLOOKUP($W42,Total_Rndwd_Productn_BAC!$A$4:$M$202,BD$1,FALSE)/10^3</f>
        <v>15.71</v>
      </c>
      <c r="BE42" s="12">
        <f>VLOOKUP($W42,Total_Rndwd_Productn_BAC!$A$4:$M$202,BE$1,FALSE)/10^3</f>
        <v>16.188600000000001</v>
      </c>
      <c r="BF42" s="12">
        <f>VLOOKUP($W42,Total_Rndwd_Productn_BAC!$A$4:$M$202,BF$1,FALSE)/10^3</f>
        <v>16.615500000000001</v>
      </c>
      <c r="BG42" s="12">
        <f>VLOOKUP($W42,Total_Rndwd_Productn_BAC!$A$4:$M$202,BG$1,FALSE)/10^3</f>
        <v>17.069700000000001</v>
      </c>
      <c r="BH42" s="12">
        <f>VLOOKUP($W42,Total_Rndwd_Productn_BAC!$A$4:$M$202,BH$1,FALSE)/10^3</f>
        <v>17.3888</v>
      </c>
      <c r="BI42" s="12">
        <f>VLOOKUP($W42,Total_Rndwd_Productn_BAC!$A$4:$M$202,BI$1,FALSE)/10^3</f>
        <v>17.531400000000001</v>
      </c>
      <c r="BJ42" s="12">
        <f>VLOOKUP($W42,Total_Rndwd_Productn_BAC!$A$4:$M$202,BJ$1,FALSE)/10^3</f>
        <v>17.580899999999996</v>
      </c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R42" s="12"/>
      <c r="CS42" s="12"/>
      <c r="CT42" s="12"/>
      <c r="CZ42" s="12"/>
      <c r="DA42" s="12"/>
      <c r="DB42" s="12"/>
    </row>
    <row r="43" spans="1:106" x14ac:dyDescent="0.3">
      <c r="A43" t="s">
        <v>75</v>
      </c>
      <c r="B43" s="2">
        <v>4680</v>
      </c>
      <c r="C43" s="2">
        <v>6005</v>
      </c>
      <c r="D43" s="2">
        <v>6074.9</v>
      </c>
      <c r="E43" s="2">
        <v>6123.8</v>
      </c>
      <c r="F43" s="2">
        <v>6209.3</v>
      </c>
      <c r="G43" s="2">
        <v>6296.5</v>
      </c>
      <c r="H43" s="2">
        <v>6370.7</v>
      </c>
      <c r="I43" s="2">
        <v>6446</v>
      </c>
      <c r="J43" s="2">
        <v>6522.7</v>
      </c>
      <c r="K43" s="2">
        <v>6598.6</v>
      </c>
      <c r="L43" s="2">
        <v>6676.2000000000007</v>
      </c>
      <c r="M43" s="2">
        <v>6755.4</v>
      </c>
      <c r="N43" t="e">
        <f>(#REF!+#REF!+#REF!)/10^3</f>
        <v>#REF!</v>
      </c>
      <c r="O43" t="e">
        <f>(#REF!+#REF!+#REF!)/10^3</f>
        <v>#REF!</v>
      </c>
      <c r="P43" t="e">
        <f>(#REF!+#REF!+#REF!)/10^3</f>
        <v>#REF!</v>
      </c>
      <c r="Q43" t="e">
        <f>(#REF!+#REF!+#REF!)/10^3</f>
        <v>#REF!</v>
      </c>
      <c r="R43" t="e">
        <f>(#REF!+#REF!+#REF!)/10^3</f>
        <v>#REF!</v>
      </c>
      <c r="S43" t="e">
        <f>(#REF!+#REF!+#REF!)/10^3</f>
        <v>#REF!</v>
      </c>
      <c r="T43" t="e">
        <f>(#REF!+#REF!+#REF!)/10^3</f>
        <v>#REF!</v>
      </c>
      <c r="U43" t="e">
        <f>(#REF!+#REF!+#REF!)/10^3</f>
        <v>#REF!</v>
      </c>
      <c r="V43" s="2"/>
      <c r="W43" t="s">
        <v>76</v>
      </c>
      <c r="X43" s="12">
        <f t="shared" si="2"/>
        <v>13.0585</v>
      </c>
      <c r="Y43" s="12">
        <f t="shared" si="2"/>
        <v>14.413200000000002</v>
      </c>
      <c r="Z43" s="12">
        <f t="shared" si="2"/>
        <v>16.057600000000001</v>
      </c>
      <c r="AA43" s="12">
        <f t="shared" si="2"/>
        <v>17.229700000000001</v>
      </c>
      <c r="AB43" s="12">
        <f t="shared" si="2"/>
        <v>17.912099999999999</v>
      </c>
      <c r="AC43" s="12">
        <f t="shared" si="2"/>
        <v>18.611999999999998</v>
      </c>
      <c r="AD43" s="12">
        <f t="shared" si="2"/>
        <v>18.9176</v>
      </c>
      <c r="AE43" s="12">
        <f t="shared" si="2"/>
        <v>19.2699</v>
      </c>
      <c r="AF43" s="12">
        <f t="shared" si="2"/>
        <v>19.5855</v>
      </c>
      <c r="AH43" s="12">
        <f>VLOOKUP($W43,Total_Rndwd_Productn_AF!$A$4:$M$202,AH$1,FALSE)/10^3</f>
        <v>13.0585</v>
      </c>
      <c r="AI43" s="12">
        <f>VLOOKUP($W43,Total_Rndwd_Productn_AF!$A$4:$M$202,AI$1,FALSE)/10^3</f>
        <v>14.3154</v>
      </c>
      <c r="AJ43" s="12">
        <f>VLOOKUP($W43,Total_Rndwd_Productn_AF!$A$4:$M$202,AJ$1,FALSE)/10^3</f>
        <v>15.810499999999999</v>
      </c>
      <c r="AK43" s="12">
        <f>VLOOKUP($W43,Total_Rndwd_Productn_AF!$A$4:$M$202,AK$1,FALSE)/10^3</f>
        <v>17.109400000000001</v>
      </c>
      <c r="AL43" s="12">
        <f>VLOOKUP($W43,Total_Rndwd_Productn_AF!$A$4:$M$202,AL$1,FALSE)/10^3</f>
        <v>17.6432</v>
      </c>
      <c r="AM43" s="12">
        <f>VLOOKUP($W43,Total_Rndwd_Productn_AF!$A$4:$M$202,AM$1,FALSE)/10^3</f>
        <v>18.283799999999999</v>
      </c>
      <c r="AN43" s="12">
        <f>VLOOKUP($W43,Total_Rndwd_Productn_AF!$A$4:$M$202,AN$1,FALSE)/10^3</f>
        <v>18.608700000000002</v>
      </c>
      <c r="AO43" s="12">
        <f>VLOOKUP($W43,Total_Rndwd_Productn_AF!$A$4:$M$202,AO$1,FALSE)/10^3</f>
        <v>18.8704</v>
      </c>
      <c r="AP43" s="12">
        <f>VLOOKUP($W43,Total_Rndwd_Productn_AF!$A$4:$M$202,AP$1,FALSE)/10^3</f>
        <v>19.170099999999998</v>
      </c>
      <c r="AQ43" s="12"/>
      <c r="AR43" s="12">
        <f>VLOOKUP($W43,Total_Rndwd_Productn_BF!$A$4:$M$202,AR$1,FALSE)/10^3</f>
        <v>13.0585</v>
      </c>
      <c r="AS43" s="12">
        <f>VLOOKUP($W43,Total_Rndwd_Productn_BF!$A$4:$M$202,AS$1,FALSE)/10^3</f>
        <v>14.575500000000002</v>
      </c>
      <c r="AT43" s="12">
        <f>VLOOKUP($W43,Total_Rndwd_Productn_BF!$A$4:$M$202,AT$1,FALSE)/10^3</f>
        <v>16.483100000000004</v>
      </c>
      <c r="AU43" s="12">
        <f>VLOOKUP($W43,Total_Rndwd_Productn_BF!$A$4:$M$202,AU$1,FALSE)/10^3</f>
        <v>18.314</v>
      </c>
      <c r="AV43" s="12">
        <f>VLOOKUP($W43,Total_Rndwd_Productn_BF!$A$4:$M$202,AV$1,FALSE)/10^3</f>
        <v>18.947700000000001</v>
      </c>
      <c r="AW43" s="12">
        <f>VLOOKUP($W43,Total_Rndwd_Productn_BF!$A$4:$M$202,AW$1,FALSE)/10^3</f>
        <v>19.7302</v>
      </c>
      <c r="AX43" s="12">
        <f>VLOOKUP($W43,Total_Rndwd_Productn_BF!$A$4:$M$202,AX$1,FALSE)/10^3</f>
        <v>20.2683</v>
      </c>
      <c r="AY43" s="12">
        <f>VLOOKUP($W43,Total_Rndwd_Productn_BF!$A$4:$M$202,AY$1,FALSE)/10^3</f>
        <v>20.6402</v>
      </c>
      <c r="AZ43" s="12">
        <f>VLOOKUP($W43,Total_Rndwd_Productn_BF!$A$4:$M$202,AZ$1,FALSE)/10^3</f>
        <v>21.128699999999998</v>
      </c>
      <c r="BA43" s="12"/>
      <c r="BB43" s="12">
        <f>VLOOKUP($W43,Total_Rndwd_Productn_BAC!$A$4:$M$202,BB$1,FALSE)/10^3</f>
        <v>13.0585</v>
      </c>
      <c r="BC43" s="12">
        <f>VLOOKUP($W43,Total_Rndwd_Productn_BAC!$A$4:$M$202,BC$1,FALSE)/10^3</f>
        <v>14.304799999999998</v>
      </c>
      <c r="BD43" s="12">
        <f>VLOOKUP($W43,Total_Rndwd_Productn_BAC!$A$4:$M$202,BD$1,FALSE)/10^3</f>
        <v>15.7767</v>
      </c>
      <c r="BE43" s="12">
        <f>VLOOKUP($W43,Total_Rndwd_Productn_BAC!$A$4:$M$202,BE$1,FALSE)/10^3</f>
        <v>16.893999999999998</v>
      </c>
      <c r="BF43" s="12">
        <f>VLOOKUP($W43,Total_Rndwd_Productn_BAC!$A$4:$M$202,BF$1,FALSE)/10^3</f>
        <v>17.367000000000001</v>
      </c>
      <c r="BG43" s="12">
        <f>VLOOKUP($W43,Total_Rndwd_Productn_BAC!$A$4:$M$202,BG$1,FALSE)/10^3</f>
        <v>18.096100000000003</v>
      </c>
      <c r="BH43" s="12">
        <f>VLOOKUP($W43,Total_Rndwd_Productn_BAC!$A$4:$M$202,BH$1,FALSE)/10^3</f>
        <v>18.3658</v>
      </c>
      <c r="BI43" s="12">
        <f>VLOOKUP($W43,Total_Rndwd_Productn_BAC!$A$4:$M$202,BI$1,FALSE)/10^3</f>
        <v>18.672000000000001</v>
      </c>
      <c r="BJ43" s="12">
        <f>VLOOKUP($W43,Total_Rndwd_Productn_BAC!$A$4:$M$202,BJ$1,FALSE)/10^3</f>
        <v>18.970100000000002</v>
      </c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R43" s="12"/>
      <c r="CS43" s="12"/>
      <c r="CT43" s="12"/>
      <c r="CZ43" s="12"/>
      <c r="DA43" s="12"/>
      <c r="DB43" s="12"/>
    </row>
    <row r="44" spans="1:106" x14ac:dyDescent="0.3">
      <c r="A44" t="s">
        <v>77</v>
      </c>
      <c r="B44" s="2">
        <v>7061</v>
      </c>
      <c r="C44" s="2">
        <v>15316</v>
      </c>
      <c r="D44" s="2">
        <v>15188</v>
      </c>
      <c r="E44" s="2">
        <v>15326.999999999998</v>
      </c>
      <c r="F44" s="2">
        <v>15580.9</v>
      </c>
      <c r="G44" s="2">
        <v>15839.6</v>
      </c>
      <c r="H44" s="2">
        <v>16061.2</v>
      </c>
      <c r="I44" s="2">
        <v>16286.1</v>
      </c>
      <c r="J44" s="2">
        <v>16514.899999999998</v>
      </c>
      <c r="K44" s="2">
        <v>16735.699999999997</v>
      </c>
      <c r="L44" s="2">
        <v>16960.7</v>
      </c>
      <c r="M44" s="2">
        <v>17183.399999999998</v>
      </c>
      <c r="N44" t="e">
        <f>(#REF!+#REF!+#REF!)/10^3</f>
        <v>#REF!</v>
      </c>
      <c r="O44" t="e">
        <f>(#REF!+#REF!+#REF!)/10^3</f>
        <v>#REF!</v>
      </c>
      <c r="P44" t="e">
        <f>(#REF!+#REF!+#REF!)/10^3</f>
        <v>#REF!</v>
      </c>
      <c r="Q44" t="e">
        <f>(#REF!+#REF!+#REF!)/10^3</f>
        <v>#REF!</v>
      </c>
      <c r="R44" t="e">
        <f>(#REF!+#REF!+#REF!)/10^3</f>
        <v>#REF!</v>
      </c>
      <c r="S44" t="e">
        <f>(#REF!+#REF!+#REF!)/10^3</f>
        <v>#REF!</v>
      </c>
      <c r="T44" t="e">
        <f>(#REF!+#REF!+#REF!)/10^3</f>
        <v>#REF!</v>
      </c>
      <c r="U44" t="e">
        <f>(#REF!+#REF!+#REF!)/10^3</f>
        <v>#REF!</v>
      </c>
      <c r="V44" s="2"/>
      <c r="W44" t="s">
        <v>78</v>
      </c>
      <c r="X44" s="12">
        <f t="shared" si="2"/>
        <v>46.119100000000003</v>
      </c>
      <c r="Y44" s="12">
        <f t="shared" si="2"/>
        <v>42.3613</v>
      </c>
      <c r="Z44" s="12">
        <f t="shared" si="2"/>
        <v>37.244900000000001</v>
      </c>
      <c r="AA44" s="12">
        <f t="shared" si="2"/>
        <v>32.8523</v>
      </c>
      <c r="AB44" s="12">
        <f t="shared" si="2"/>
        <v>28.9055</v>
      </c>
      <c r="AC44" s="12">
        <f t="shared" si="2"/>
        <v>25.681699999999999</v>
      </c>
      <c r="AD44" s="12">
        <f t="shared" si="2"/>
        <v>24.170500000000001</v>
      </c>
      <c r="AE44" s="12">
        <f t="shared" si="2"/>
        <v>22.7636</v>
      </c>
      <c r="AF44" s="12">
        <f t="shared" si="2"/>
        <v>21.324900000000003</v>
      </c>
      <c r="AH44" s="12">
        <f>VLOOKUP($W44,Total_Rndwd_Productn_AF!$A$4:$M$202,AH$1,FALSE)/10^3</f>
        <v>46.119100000000003</v>
      </c>
      <c r="AI44" s="12">
        <f>VLOOKUP($W44,Total_Rndwd_Productn_AF!$A$4:$M$202,AI$1,FALSE)/10^3</f>
        <v>42.433500000000002</v>
      </c>
      <c r="AJ44" s="12">
        <f>VLOOKUP($W44,Total_Rndwd_Productn_AF!$A$4:$M$202,AJ$1,FALSE)/10^3</f>
        <v>37.247200000000007</v>
      </c>
      <c r="AK44" s="12">
        <f>VLOOKUP($W44,Total_Rndwd_Productn_AF!$A$4:$M$202,AK$1,FALSE)/10^3</f>
        <v>32.962900000000005</v>
      </c>
      <c r="AL44" s="12">
        <f>VLOOKUP($W44,Total_Rndwd_Productn_AF!$A$4:$M$202,AL$1,FALSE)/10^3</f>
        <v>29.510300000000001</v>
      </c>
      <c r="AM44" s="12">
        <f>VLOOKUP($W44,Total_Rndwd_Productn_AF!$A$4:$M$202,AM$1,FALSE)/10^3</f>
        <v>26.591000000000001</v>
      </c>
      <c r="AN44" s="12">
        <f>VLOOKUP($W44,Total_Rndwd_Productn_AF!$A$4:$M$202,AN$1,FALSE)/10^3</f>
        <v>24.464099999999998</v>
      </c>
      <c r="AO44" s="12">
        <f>VLOOKUP($W44,Total_Rndwd_Productn_AF!$A$4:$M$202,AO$1,FALSE)/10^3</f>
        <v>22.947199999999999</v>
      </c>
      <c r="AP44" s="12">
        <f>VLOOKUP($W44,Total_Rndwd_Productn_AF!$A$4:$M$202,AP$1,FALSE)/10^3</f>
        <v>21.386300000000002</v>
      </c>
      <c r="AQ44" s="12"/>
      <c r="AR44" s="12">
        <f>VLOOKUP($W44,Total_Rndwd_Productn_BF!$A$4:$M$202,AR$1,FALSE)/10^3</f>
        <v>46.119100000000003</v>
      </c>
      <c r="AS44" s="12">
        <f>VLOOKUP($W44,Total_Rndwd_Productn_BF!$A$4:$M$202,AS$1,FALSE)/10^3</f>
        <v>42.502199999999995</v>
      </c>
      <c r="AT44" s="12">
        <f>VLOOKUP($W44,Total_Rndwd_Productn_BF!$A$4:$M$202,AT$1,FALSE)/10^3</f>
        <v>37.247600000000006</v>
      </c>
      <c r="AU44" s="12">
        <f>VLOOKUP($W44,Total_Rndwd_Productn_BF!$A$4:$M$202,AU$1,FALSE)/10^3</f>
        <v>33.254299999999994</v>
      </c>
      <c r="AV44" s="12">
        <f>VLOOKUP($W44,Total_Rndwd_Productn_BF!$A$4:$M$202,AV$1,FALSE)/10^3</f>
        <v>29.921200000000002</v>
      </c>
      <c r="AW44" s="12">
        <f>VLOOKUP($W44,Total_Rndwd_Productn_BF!$A$4:$M$202,AW$1,FALSE)/10^3</f>
        <v>27.097899999999999</v>
      </c>
      <c r="AX44" s="12">
        <f>VLOOKUP($W44,Total_Rndwd_Productn_BF!$A$4:$M$202,AX$1,FALSE)/10^3</f>
        <v>24.734699999999997</v>
      </c>
      <c r="AY44" s="12">
        <f>VLOOKUP($W44,Total_Rndwd_Productn_BF!$A$4:$M$202,AY$1,FALSE)/10^3</f>
        <v>23.1935</v>
      </c>
      <c r="AZ44" s="12">
        <f>VLOOKUP($W44,Total_Rndwd_Productn_BF!$A$4:$M$202,AZ$1,FALSE)/10^3</f>
        <v>21.546200000000002</v>
      </c>
      <c r="BA44" s="12"/>
      <c r="BB44" s="12">
        <f>VLOOKUP($W44,Total_Rndwd_Productn_BAC!$A$4:$M$202,BB$1,FALSE)/10^3</f>
        <v>46.119100000000003</v>
      </c>
      <c r="BC44" s="12">
        <f>VLOOKUP($W44,Total_Rndwd_Productn_BAC!$A$4:$M$202,BC$1,FALSE)/10^3</f>
        <v>42.416699999999999</v>
      </c>
      <c r="BD44" s="12">
        <f>VLOOKUP($W44,Total_Rndwd_Productn_BAC!$A$4:$M$202,BD$1,FALSE)/10^3</f>
        <v>37.247399999999999</v>
      </c>
      <c r="BE44" s="12">
        <f>VLOOKUP($W44,Total_Rndwd_Productn_BAC!$A$4:$M$202,BE$1,FALSE)/10^3</f>
        <v>32.949199999999998</v>
      </c>
      <c r="BF44" s="12">
        <f>VLOOKUP($W44,Total_Rndwd_Productn_BAC!$A$4:$M$202,BF$1,FALSE)/10^3</f>
        <v>29.328799999999998</v>
      </c>
      <c r="BG44" s="12">
        <f>VLOOKUP($W44,Total_Rndwd_Productn_BAC!$A$4:$M$202,BG$1,FALSE)/10^3</f>
        <v>26.406899999999997</v>
      </c>
      <c r="BH44" s="12">
        <f>VLOOKUP($W44,Total_Rndwd_Productn_BAC!$A$4:$M$202,BH$1,FALSE)/10^3</f>
        <v>24.410400000000003</v>
      </c>
      <c r="BI44" s="12">
        <f>VLOOKUP($W44,Total_Rndwd_Productn_BAC!$A$4:$M$202,BI$1,FALSE)/10^3</f>
        <v>22.912200000000002</v>
      </c>
      <c r="BJ44" s="12">
        <f>VLOOKUP($W44,Total_Rndwd_Productn_BAC!$A$4:$M$202,BJ$1,FALSE)/10^3</f>
        <v>21.384900000000002</v>
      </c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R44" s="12"/>
      <c r="CS44" s="12"/>
      <c r="CT44" s="12"/>
      <c r="CZ44" s="12"/>
      <c r="DA44" s="12"/>
      <c r="DB44" s="12"/>
    </row>
    <row r="45" spans="1:106" x14ac:dyDescent="0.3">
      <c r="A45" t="s">
        <v>79</v>
      </c>
      <c r="B45" s="2">
        <v>27873</v>
      </c>
      <c r="C45" s="2">
        <v>25788</v>
      </c>
      <c r="D45" s="2">
        <v>26007.199999999997</v>
      </c>
      <c r="E45" s="2">
        <v>26176.9</v>
      </c>
      <c r="F45" s="2">
        <v>26438.3</v>
      </c>
      <c r="G45" s="2">
        <v>26725.7</v>
      </c>
      <c r="H45" s="2">
        <v>26010.9</v>
      </c>
      <c r="I45" s="2">
        <v>25398.300000000003</v>
      </c>
      <c r="J45" s="2">
        <v>24933.200000000001</v>
      </c>
      <c r="K45" s="2">
        <v>24248.9</v>
      </c>
      <c r="L45" s="2">
        <v>23679.5</v>
      </c>
      <c r="M45" s="2">
        <v>22946.399999999998</v>
      </c>
      <c r="N45" t="e">
        <f>(#REF!+#REF!+#REF!)/10^3</f>
        <v>#REF!</v>
      </c>
      <c r="O45" t="e">
        <f>(#REF!+#REF!+#REF!)/10^3</f>
        <v>#REF!</v>
      </c>
      <c r="P45" t="e">
        <f>(#REF!+#REF!+#REF!)/10^3</f>
        <v>#REF!</v>
      </c>
      <c r="Q45" t="e">
        <f>(#REF!+#REF!+#REF!)/10^3</f>
        <v>#REF!</v>
      </c>
      <c r="R45" t="e">
        <f>(#REF!+#REF!+#REF!)/10^3</f>
        <v>#REF!</v>
      </c>
      <c r="S45" t="e">
        <f>(#REF!+#REF!+#REF!)/10^3</f>
        <v>#REF!</v>
      </c>
      <c r="T45" t="e">
        <f>(#REF!+#REF!+#REF!)/10^3</f>
        <v>#REF!</v>
      </c>
      <c r="U45" t="e">
        <f>(#REF!+#REF!+#REF!)/10^3</f>
        <v>#REF!</v>
      </c>
      <c r="V45" s="2"/>
      <c r="W45" t="s">
        <v>80</v>
      </c>
      <c r="X45" s="12">
        <f t="shared" si="2"/>
        <v>226.28739999999999</v>
      </c>
      <c r="Y45" s="12">
        <f t="shared" si="2"/>
        <v>236.65609999999998</v>
      </c>
      <c r="Z45" s="12">
        <f t="shared" si="2"/>
        <v>248.03299999999999</v>
      </c>
      <c r="AA45" s="12">
        <f t="shared" si="2"/>
        <v>252.0239</v>
      </c>
      <c r="AB45" s="12">
        <f t="shared" si="2"/>
        <v>255.19589999999999</v>
      </c>
      <c r="AC45" s="12">
        <f t="shared" si="2"/>
        <v>260.42570000000001</v>
      </c>
      <c r="AD45" s="12">
        <f t="shared" si="2"/>
        <v>262.18819999999999</v>
      </c>
      <c r="AE45" s="12">
        <f t="shared" si="2"/>
        <v>263.76420000000002</v>
      </c>
      <c r="AF45" s="12">
        <f t="shared" si="2"/>
        <v>264.78870000000001</v>
      </c>
      <c r="AH45" s="12">
        <f>VLOOKUP($W45,Total_Rndwd_Productn_AF!$A$4:$M$202,AH$1,FALSE)/10^3</f>
        <v>226.28739999999999</v>
      </c>
      <c r="AI45" s="12">
        <f>VLOOKUP($W45,Total_Rndwd_Productn_AF!$A$4:$M$202,AI$1,FALSE)/10^3</f>
        <v>227.35339999999999</v>
      </c>
      <c r="AJ45" s="12">
        <f>VLOOKUP($W45,Total_Rndwd_Productn_AF!$A$4:$M$202,AJ$1,FALSE)/10^3</f>
        <v>228.90430000000001</v>
      </c>
      <c r="AK45" s="12">
        <f>VLOOKUP($W45,Total_Rndwd_Productn_AF!$A$4:$M$202,AK$1,FALSE)/10^3</f>
        <v>235.78279999999998</v>
      </c>
      <c r="AL45" s="12">
        <f>VLOOKUP($W45,Total_Rndwd_Productn_AF!$A$4:$M$202,AL$1,FALSE)/10^3</f>
        <v>238.51499999999999</v>
      </c>
      <c r="AM45" s="12">
        <f>VLOOKUP($W45,Total_Rndwd_Productn_AF!$A$4:$M$202,AM$1,FALSE)/10^3</f>
        <v>237.35849999999996</v>
      </c>
      <c r="AN45" s="12">
        <f>VLOOKUP($W45,Total_Rndwd_Productn_AF!$A$4:$M$202,AN$1,FALSE)/10^3</f>
        <v>239.0985</v>
      </c>
      <c r="AO45" s="12">
        <f>VLOOKUP($W45,Total_Rndwd_Productn_AF!$A$4:$M$202,AO$1,FALSE)/10^3</f>
        <v>241.5889</v>
      </c>
      <c r="AP45" s="12">
        <f>VLOOKUP($W45,Total_Rndwd_Productn_AF!$A$4:$M$202,AP$1,FALSE)/10^3</f>
        <v>242.71970000000002</v>
      </c>
      <c r="AQ45" s="12"/>
      <c r="AR45" s="12">
        <f>VLOOKUP($W45,Total_Rndwd_Productn_BF!$A$4:$M$202,AR$1,FALSE)/10^3</f>
        <v>226.28739999999999</v>
      </c>
      <c r="AS45" s="12">
        <f>VLOOKUP($W45,Total_Rndwd_Productn_BF!$A$4:$M$202,AS$1,FALSE)/10^3</f>
        <v>240.708</v>
      </c>
      <c r="AT45" s="12">
        <f>VLOOKUP($W45,Total_Rndwd_Productn_BF!$A$4:$M$202,AT$1,FALSE)/10^3</f>
        <v>256.87119999999999</v>
      </c>
      <c r="AU45" s="12">
        <f>VLOOKUP($W45,Total_Rndwd_Productn_BF!$A$4:$M$202,AU$1,FALSE)/10^3</f>
        <v>261.50760000000002</v>
      </c>
      <c r="AV45" s="12">
        <f>VLOOKUP($W45,Total_Rndwd_Productn_BF!$A$4:$M$202,AV$1,FALSE)/10^3</f>
        <v>271.42860000000002</v>
      </c>
      <c r="AW45" s="12">
        <f>VLOOKUP($W45,Total_Rndwd_Productn_BF!$A$4:$M$202,AW$1,FALSE)/10^3</f>
        <v>273.13850000000002</v>
      </c>
      <c r="AX45" s="12">
        <f>VLOOKUP($W45,Total_Rndwd_Productn_BF!$A$4:$M$202,AX$1,FALSE)/10^3</f>
        <v>274.66490000000005</v>
      </c>
      <c r="AY45" s="12">
        <f>VLOOKUP($W45,Total_Rndwd_Productn_BF!$A$4:$M$202,AY$1,FALSE)/10^3</f>
        <v>278.7013</v>
      </c>
      <c r="AZ45" s="12">
        <f>VLOOKUP($W45,Total_Rndwd_Productn_BF!$A$4:$M$202,AZ$1,FALSE)/10^3</f>
        <v>281.34750000000003</v>
      </c>
      <c r="BA45" s="12"/>
      <c r="BB45" s="12">
        <f>VLOOKUP($W45,Total_Rndwd_Productn_BAC!$A$4:$M$202,BB$1,FALSE)/10^3</f>
        <v>226.28739999999999</v>
      </c>
      <c r="BC45" s="12">
        <f>VLOOKUP($W45,Total_Rndwd_Productn_BAC!$A$4:$M$202,BC$1,FALSE)/10^3</f>
        <v>237.30579999999998</v>
      </c>
      <c r="BD45" s="12">
        <f>VLOOKUP($W45,Total_Rndwd_Productn_BAC!$A$4:$M$202,BD$1,FALSE)/10^3</f>
        <v>249.92290000000003</v>
      </c>
      <c r="BE45" s="12">
        <f>VLOOKUP($W45,Total_Rndwd_Productn_BAC!$A$4:$M$202,BE$1,FALSE)/10^3</f>
        <v>253.48579999999998</v>
      </c>
      <c r="BF45" s="12">
        <f>VLOOKUP($W45,Total_Rndwd_Productn_BAC!$A$4:$M$202,BF$1,FALSE)/10^3</f>
        <v>260.17099999999999</v>
      </c>
      <c r="BG45" s="12">
        <f>VLOOKUP($W45,Total_Rndwd_Productn_BAC!$A$4:$M$202,BG$1,FALSE)/10^3</f>
        <v>261.10230000000001</v>
      </c>
      <c r="BH45" s="12">
        <f>VLOOKUP($W45,Total_Rndwd_Productn_BAC!$A$4:$M$202,BH$1,FALSE)/10^3</f>
        <v>263.65790000000004</v>
      </c>
      <c r="BI45" s="12">
        <f>VLOOKUP($W45,Total_Rndwd_Productn_BAC!$A$4:$M$202,BI$1,FALSE)/10^3</f>
        <v>266.27570000000003</v>
      </c>
      <c r="BJ45" s="12">
        <f>VLOOKUP($W45,Total_Rndwd_Productn_BAC!$A$4:$M$202,BJ$1,FALSE)/10^3</f>
        <v>267.61670000000004</v>
      </c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R45" s="12"/>
      <c r="CS45" s="12"/>
      <c r="CT45" s="12"/>
      <c r="CZ45" s="12"/>
      <c r="DA45" s="12"/>
      <c r="DB45" s="12"/>
    </row>
    <row r="46" spans="1:106" x14ac:dyDescent="0.3">
      <c r="A46" t="s">
        <v>23</v>
      </c>
      <c r="B46" s="2">
        <v>0</v>
      </c>
      <c r="C46" s="2">
        <v>16574</v>
      </c>
      <c r="D46" s="2">
        <v>15918.9</v>
      </c>
      <c r="E46" s="2">
        <v>16108.1</v>
      </c>
      <c r="F46" s="2">
        <v>16429.5</v>
      </c>
      <c r="G46" s="2">
        <v>16751</v>
      </c>
      <c r="H46" s="2">
        <v>17041.099999999999</v>
      </c>
      <c r="I46" s="2">
        <v>17331.899999999998</v>
      </c>
      <c r="J46" s="2">
        <v>17624.400000000001</v>
      </c>
      <c r="K46" s="2">
        <v>17902.400000000001</v>
      </c>
      <c r="L46" s="2">
        <v>18182.3</v>
      </c>
      <c r="M46" s="2">
        <v>18464.8</v>
      </c>
      <c r="N46" t="e">
        <f>(#REF!+#REF!+#REF!)/10^3</f>
        <v>#REF!</v>
      </c>
      <c r="O46" t="e">
        <f>(#REF!+#REF!+#REF!)/10^3</f>
        <v>#REF!</v>
      </c>
      <c r="P46" t="e">
        <f>(#REF!+#REF!+#REF!)/10^3</f>
        <v>#REF!</v>
      </c>
      <c r="Q46" t="e">
        <f>(#REF!+#REF!+#REF!)/10^3</f>
        <v>#REF!</v>
      </c>
      <c r="R46" t="e">
        <f>(#REF!+#REF!+#REF!)/10^3</f>
        <v>#REF!</v>
      </c>
      <c r="S46" t="e">
        <f>(#REF!+#REF!+#REF!)/10^3</f>
        <v>#REF!</v>
      </c>
      <c r="T46" t="e">
        <f>(#REF!+#REF!+#REF!)/10^3</f>
        <v>#REF!</v>
      </c>
      <c r="U46" t="e">
        <f>(#REF!+#REF!+#REF!)/10^3</f>
        <v>#REF!</v>
      </c>
      <c r="V46" s="2"/>
      <c r="W46" t="s">
        <v>81</v>
      </c>
      <c r="X46" s="12">
        <f t="shared" si="2"/>
        <v>17.711299999999998</v>
      </c>
      <c r="Y46" s="12">
        <f t="shared" si="2"/>
        <v>18.5442</v>
      </c>
      <c r="Z46" s="12">
        <f t="shared" si="2"/>
        <v>19.327000000000002</v>
      </c>
      <c r="AA46" s="12">
        <f t="shared" si="2"/>
        <v>19.950400000000002</v>
      </c>
      <c r="AB46" s="12">
        <f t="shared" si="2"/>
        <v>20.664300000000001</v>
      </c>
      <c r="AC46" s="12">
        <f t="shared" si="2"/>
        <v>22.248800000000003</v>
      </c>
      <c r="AD46" s="12">
        <f t="shared" si="2"/>
        <v>22.832100000000001</v>
      </c>
      <c r="AE46" s="12">
        <f t="shared" si="2"/>
        <v>23.361399999999996</v>
      </c>
      <c r="AF46" s="12">
        <f t="shared" si="2"/>
        <v>23.768699999999995</v>
      </c>
      <c r="AH46" s="12">
        <f>VLOOKUP($W46,Total_Rndwd_Productn_AF!$A$4:$M$202,AH$1,FALSE)/10^3</f>
        <v>17.711299999999998</v>
      </c>
      <c r="AI46" s="12">
        <f>VLOOKUP($W46,Total_Rndwd_Productn_AF!$A$4:$M$202,AI$1,FALSE)/10^3</f>
        <v>18.8035</v>
      </c>
      <c r="AJ46" s="12">
        <f>VLOOKUP($W46,Total_Rndwd_Productn_AF!$A$4:$M$202,AJ$1,FALSE)/10^3</f>
        <v>19.903200000000005</v>
      </c>
      <c r="AK46" s="12">
        <f>VLOOKUP($W46,Total_Rndwd_Productn_AF!$A$4:$M$202,AK$1,FALSE)/10^3</f>
        <v>20.733000000000001</v>
      </c>
      <c r="AL46" s="12">
        <f>VLOOKUP($W46,Total_Rndwd_Productn_AF!$A$4:$M$202,AL$1,FALSE)/10^3</f>
        <v>21.672000000000001</v>
      </c>
      <c r="AM46" s="12">
        <f>VLOOKUP($W46,Total_Rndwd_Productn_AF!$A$4:$M$202,AM$1,FALSE)/10^3</f>
        <v>22.613700000000001</v>
      </c>
      <c r="AN46" s="12">
        <f>VLOOKUP($W46,Total_Rndwd_Productn_AF!$A$4:$M$202,AN$1,FALSE)/10^3</f>
        <v>24.062600000000003</v>
      </c>
      <c r="AO46" s="12">
        <f>VLOOKUP($W46,Total_Rndwd_Productn_AF!$A$4:$M$202,AO$1,FALSE)/10^3</f>
        <v>24.565999999999999</v>
      </c>
      <c r="AP46" s="12">
        <f>VLOOKUP($W46,Total_Rndwd_Productn_AF!$A$4:$M$202,AP$1,FALSE)/10^3</f>
        <v>25.024900000000002</v>
      </c>
      <c r="AQ46" s="12"/>
      <c r="AR46" s="12">
        <f>VLOOKUP($W46,Total_Rndwd_Productn_BF!$A$4:$M$202,AR$1,FALSE)/10^3</f>
        <v>17.711299999999998</v>
      </c>
      <c r="AS46" s="12">
        <f>VLOOKUP($W46,Total_Rndwd_Productn_BF!$A$4:$M$202,AS$1,FALSE)/10^3</f>
        <v>18.031800000000004</v>
      </c>
      <c r="AT46" s="12">
        <f>VLOOKUP($W46,Total_Rndwd_Productn_BF!$A$4:$M$202,AT$1,FALSE)/10^3</f>
        <v>18.049900000000001</v>
      </c>
      <c r="AU46" s="12">
        <f>VLOOKUP($W46,Total_Rndwd_Productn_BF!$A$4:$M$202,AU$1,FALSE)/10^3</f>
        <v>18.3644</v>
      </c>
      <c r="AV46" s="12">
        <f>VLOOKUP($W46,Total_Rndwd_Productn_BF!$A$4:$M$202,AV$1,FALSE)/10^3</f>
        <v>18.961699999999997</v>
      </c>
      <c r="AW46" s="12">
        <f>VLOOKUP($W46,Total_Rndwd_Productn_BF!$A$4:$M$202,AW$1,FALSE)/10^3</f>
        <v>19.753799999999998</v>
      </c>
      <c r="AX46" s="12">
        <f>VLOOKUP($W46,Total_Rndwd_Productn_BF!$A$4:$M$202,AX$1,FALSE)/10^3</f>
        <v>20.215900000000001</v>
      </c>
      <c r="AY46" s="12">
        <f>VLOOKUP($W46,Total_Rndwd_Productn_BF!$A$4:$M$202,AY$1,FALSE)/10^3</f>
        <v>20.526800000000001</v>
      </c>
      <c r="AZ46" s="12">
        <f>VLOOKUP($W46,Total_Rndwd_Productn_BF!$A$4:$M$202,AZ$1,FALSE)/10^3</f>
        <v>20.980699999999999</v>
      </c>
      <c r="BA46" s="12"/>
      <c r="BB46" s="12">
        <f>VLOOKUP($W46,Total_Rndwd_Productn_BAC!$A$4:$M$202,BB$1,FALSE)/10^3</f>
        <v>17.711299999999998</v>
      </c>
      <c r="BC46" s="12">
        <f>VLOOKUP($W46,Total_Rndwd_Productn_BAC!$A$4:$M$202,BC$1,FALSE)/10^3</f>
        <v>18.696200000000001</v>
      </c>
      <c r="BD46" s="12">
        <f>VLOOKUP($W46,Total_Rndwd_Productn_BAC!$A$4:$M$202,BD$1,FALSE)/10^3</f>
        <v>19.657900000000001</v>
      </c>
      <c r="BE46" s="12">
        <f>VLOOKUP($W46,Total_Rndwd_Productn_BAC!$A$4:$M$202,BE$1,FALSE)/10^3</f>
        <v>20.415900000000001</v>
      </c>
      <c r="BF46" s="12">
        <f>VLOOKUP($W46,Total_Rndwd_Productn_BAC!$A$4:$M$202,BF$1,FALSE)/10^3</f>
        <v>21.288599999999999</v>
      </c>
      <c r="BG46" s="12">
        <f>VLOOKUP($W46,Total_Rndwd_Productn_BAC!$A$4:$M$202,BG$1,FALSE)/10^3</f>
        <v>22.5549</v>
      </c>
      <c r="BH46" s="12">
        <f>VLOOKUP($W46,Total_Rndwd_Productn_BAC!$A$4:$M$202,BH$1,FALSE)/10^3</f>
        <v>23.771600000000003</v>
      </c>
      <c r="BI46" s="12">
        <f>VLOOKUP($W46,Total_Rndwd_Productn_BAC!$A$4:$M$202,BI$1,FALSE)/10^3</f>
        <v>24.321000000000002</v>
      </c>
      <c r="BJ46" s="12">
        <f>VLOOKUP($W46,Total_Rndwd_Productn_BAC!$A$4:$M$202,BJ$1,FALSE)/10^3</f>
        <v>24.775300000000001</v>
      </c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R46" s="12"/>
      <c r="CS46" s="12"/>
      <c r="CT46" s="12"/>
      <c r="CZ46" s="12"/>
      <c r="DA46" s="12"/>
      <c r="DB46" s="12"/>
    </row>
    <row r="47" spans="1:106" x14ac:dyDescent="0.3">
      <c r="A47" t="s">
        <v>82</v>
      </c>
      <c r="B47" s="2">
        <v>1719</v>
      </c>
      <c r="C47" s="2">
        <v>2097</v>
      </c>
      <c r="D47" s="2">
        <v>1774.1999999999998</v>
      </c>
      <c r="E47" s="2">
        <v>1766.8999999999999</v>
      </c>
      <c r="F47" s="2">
        <v>1839.6</v>
      </c>
      <c r="G47" s="2">
        <v>1888.1</v>
      </c>
      <c r="H47" s="2">
        <v>1888.7</v>
      </c>
      <c r="I47" s="2">
        <v>1894.3999999999999</v>
      </c>
      <c r="J47" s="2">
        <v>1889.4</v>
      </c>
      <c r="K47" s="2">
        <v>1807.8</v>
      </c>
      <c r="L47" s="2">
        <v>1706</v>
      </c>
      <c r="M47" s="2">
        <v>1583.9</v>
      </c>
      <c r="N47" t="e">
        <f>(#REF!+#REF!+#REF!)/10^3</f>
        <v>#REF!</v>
      </c>
      <c r="O47" t="e">
        <f>(#REF!+#REF!+#REF!)/10^3</f>
        <v>#REF!</v>
      </c>
      <c r="P47" t="e">
        <f>(#REF!+#REF!+#REF!)/10^3</f>
        <v>#REF!</v>
      </c>
      <c r="Q47" t="e">
        <f>(#REF!+#REF!+#REF!)/10^3</f>
        <v>#REF!</v>
      </c>
      <c r="R47" t="e">
        <f>(#REF!+#REF!+#REF!)/10^3</f>
        <v>#REF!</v>
      </c>
      <c r="S47" t="e">
        <f>(#REF!+#REF!+#REF!)/10^3</f>
        <v>#REF!</v>
      </c>
      <c r="T47" t="e">
        <f>(#REF!+#REF!+#REF!)/10^3</f>
        <v>#REF!</v>
      </c>
      <c r="U47" t="e">
        <f>(#REF!+#REF!+#REF!)/10^3</f>
        <v>#REF!</v>
      </c>
      <c r="V47" s="2"/>
      <c r="W47" t="s">
        <v>83</v>
      </c>
      <c r="X47" s="12">
        <f t="shared" si="2"/>
        <v>76.620099999999994</v>
      </c>
      <c r="Y47" s="12">
        <f t="shared" si="2"/>
        <v>81.536000000000016</v>
      </c>
      <c r="Z47" s="12">
        <f t="shared" si="2"/>
        <v>86.075999999999993</v>
      </c>
      <c r="AA47" s="12">
        <f t="shared" si="2"/>
        <v>89.062400000000011</v>
      </c>
      <c r="AB47" s="12">
        <f t="shared" si="2"/>
        <v>92.48830000000001</v>
      </c>
      <c r="AC47" s="12">
        <f t="shared" si="2"/>
        <v>96.294700000000006</v>
      </c>
      <c r="AD47" s="12">
        <f t="shared" si="2"/>
        <v>98.6404</v>
      </c>
      <c r="AE47" s="12">
        <f t="shared" si="2"/>
        <v>100.86200000000001</v>
      </c>
      <c r="AF47" s="12">
        <f t="shared" si="2"/>
        <v>102.8199</v>
      </c>
      <c r="AH47" s="12">
        <f>VLOOKUP($W47,Total_Rndwd_Productn_AF!$A$4:$M$202,AH$1,FALSE)/10^3</f>
        <v>76.620099999999994</v>
      </c>
      <c r="AI47" s="12">
        <f>VLOOKUP($W47,Total_Rndwd_Productn_AF!$A$4:$M$202,AI$1,FALSE)/10^3</f>
        <v>83.013400000000004</v>
      </c>
      <c r="AJ47" s="12">
        <f>VLOOKUP($W47,Total_Rndwd_Productn_AF!$A$4:$M$202,AJ$1,FALSE)/10^3</f>
        <v>89.115200000000002</v>
      </c>
      <c r="AK47" s="12">
        <f>VLOOKUP($W47,Total_Rndwd_Productn_AF!$A$4:$M$202,AK$1,FALSE)/10^3</f>
        <v>91.333500000000001</v>
      </c>
      <c r="AL47" s="12">
        <f>VLOOKUP($W47,Total_Rndwd_Productn_AF!$A$4:$M$202,AL$1,FALSE)/10^3</f>
        <v>94.666499999999999</v>
      </c>
      <c r="AM47" s="12">
        <f>VLOOKUP($W47,Total_Rndwd_Productn_AF!$A$4:$M$202,AM$1,FALSE)/10^3</f>
        <v>98.389099999999985</v>
      </c>
      <c r="AN47" s="12">
        <f>VLOOKUP($W47,Total_Rndwd_Productn_AF!$A$4:$M$202,AN$1,FALSE)/10^3</f>
        <v>100.8402</v>
      </c>
      <c r="AO47" s="12">
        <f>VLOOKUP($W47,Total_Rndwd_Productn_AF!$A$4:$M$202,AO$1,FALSE)/10^3</f>
        <v>103.57899999999999</v>
      </c>
      <c r="AP47" s="12">
        <f>VLOOKUP($W47,Total_Rndwd_Productn_AF!$A$4:$M$202,AP$1,FALSE)/10^3</f>
        <v>105.63029999999999</v>
      </c>
      <c r="AQ47" s="12"/>
      <c r="AR47" s="12">
        <f>VLOOKUP($W47,Total_Rndwd_Productn_BF!$A$4:$M$202,AR$1,FALSE)/10^3</f>
        <v>76.620099999999994</v>
      </c>
      <c r="AS47" s="12">
        <f>VLOOKUP($W47,Total_Rndwd_Productn_BF!$A$4:$M$202,AS$1,FALSE)/10^3</f>
        <v>83.362300000000005</v>
      </c>
      <c r="AT47" s="12">
        <f>VLOOKUP($W47,Total_Rndwd_Productn_BF!$A$4:$M$202,AT$1,FALSE)/10^3</f>
        <v>89.858900000000006</v>
      </c>
      <c r="AU47" s="12">
        <f>VLOOKUP($W47,Total_Rndwd_Productn_BF!$A$4:$M$202,AU$1,FALSE)/10^3</f>
        <v>93.373699999999999</v>
      </c>
      <c r="AV47" s="12">
        <f>VLOOKUP($W47,Total_Rndwd_Productn_BF!$A$4:$M$202,AV$1,FALSE)/10^3</f>
        <v>97.2333</v>
      </c>
      <c r="AW47" s="12">
        <f>VLOOKUP($W47,Total_Rndwd_Productn_BF!$A$4:$M$202,AW$1,FALSE)/10^3</f>
        <v>101.1448</v>
      </c>
      <c r="AX47" s="12">
        <f>VLOOKUP($W47,Total_Rndwd_Productn_BF!$A$4:$M$202,AX$1,FALSE)/10^3</f>
        <v>103.1846</v>
      </c>
      <c r="AY47" s="12">
        <f>VLOOKUP($W47,Total_Rndwd_Productn_BF!$A$4:$M$202,AY$1,FALSE)/10^3</f>
        <v>106.1373</v>
      </c>
      <c r="AZ47" s="12">
        <f>VLOOKUP($W47,Total_Rndwd_Productn_BF!$A$4:$M$202,AZ$1,FALSE)/10^3</f>
        <v>108.58320000000001</v>
      </c>
      <c r="BA47" s="12"/>
      <c r="BB47" s="12">
        <f>VLOOKUP($W47,Total_Rndwd_Productn_BAC!$A$4:$M$202,BB$1,FALSE)/10^3</f>
        <v>76.620099999999994</v>
      </c>
      <c r="BC47" s="12">
        <f>VLOOKUP($W47,Total_Rndwd_Productn_BAC!$A$4:$M$202,BC$1,FALSE)/10^3</f>
        <v>82.469499999999996</v>
      </c>
      <c r="BD47" s="12">
        <f>VLOOKUP($W47,Total_Rndwd_Productn_BAC!$A$4:$M$202,BD$1,FALSE)/10^3</f>
        <v>88.089399999999998</v>
      </c>
      <c r="BE47" s="12">
        <f>VLOOKUP($W47,Total_Rndwd_Productn_BAC!$A$4:$M$202,BE$1,FALSE)/10^3</f>
        <v>90.95389999999999</v>
      </c>
      <c r="BF47" s="12">
        <f>VLOOKUP($W47,Total_Rndwd_Productn_BAC!$A$4:$M$202,BF$1,FALSE)/10^3</f>
        <v>94.139899999999997</v>
      </c>
      <c r="BG47" s="12">
        <f>VLOOKUP($W47,Total_Rndwd_Productn_BAC!$A$4:$M$202,BG$1,FALSE)/10^3</f>
        <v>97.766199999999998</v>
      </c>
      <c r="BH47" s="12">
        <f>VLOOKUP($W47,Total_Rndwd_Productn_BAC!$A$4:$M$202,BH$1,FALSE)/10^3</f>
        <v>100.431</v>
      </c>
      <c r="BI47" s="12">
        <f>VLOOKUP($W47,Total_Rndwd_Productn_BAC!$A$4:$M$202,BI$1,FALSE)/10^3</f>
        <v>103.05380000000001</v>
      </c>
      <c r="BJ47" s="12">
        <f>VLOOKUP($W47,Total_Rndwd_Productn_BAC!$A$4:$M$202,BJ$1,FALSE)/10^3</f>
        <v>105.105</v>
      </c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R47" s="12"/>
      <c r="CS47" s="12"/>
      <c r="CT47" s="12"/>
      <c r="CZ47" s="12"/>
      <c r="DA47" s="12"/>
      <c r="DB47" s="12"/>
    </row>
    <row r="48" spans="1:106" x14ac:dyDescent="0.3">
      <c r="A48" t="s">
        <v>84</v>
      </c>
      <c r="B48" s="2">
        <v>21702</v>
      </c>
      <c r="C48" s="2">
        <v>27410</v>
      </c>
      <c r="D48" s="2">
        <v>26645.1</v>
      </c>
      <c r="E48" s="2">
        <v>26877</v>
      </c>
      <c r="F48" s="2">
        <v>27101.100000000002</v>
      </c>
      <c r="G48" s="2">
        <v>27318.400000000001</v>
      </c>
      <c r="H48" s="2">
        <v>27664.100000000002</v>
      </c>
      <c r="I48" s="2">
        <v>28026.399999999998</v>
      </c>
      <c r="J48" s="2">
        <v>28392.300000000003</v>
      </c>
      <c r="K48" s="2">
        <v>28765.5</v>
      </c>
      <c r="L48" s="2">
        <v>29142.3</v>
      </c>
      <c r="M48" s="2">
        <v>29522.300000000003</v>
      </c>
      <c r="N48" t="e">
        <f>(#REF!+#REF!+#REF!)/10^3</f>
        <v>#REF!</v>
      </c>
      <c r="O48" t="e">
        <f>(#REF!+#REF!+#REF!)/10^3</f>
        <v>#REF!</v>
      </c>
      <c r="P48" t="e">
        <f>(#REF!+#REF!+#REF!)/10^3</f>
        <v>#REF!</v>
      </c>
      <c r="Q48" t="e">
        <f>(#REF!+#REF!+#REF!)/10^3</f>
        <v>#REF!</v>
      </c>
      <c r="R48" t="e">
        <f>(#REF!+#REF!+#REF!)/10^3</f>
        <v>#REF!</v>
      </c>
      <c r="S48" t="e">
        <f>(#REF!+#REF!+#REF!)/10^3</f>
        <v>#REF!</v>
      </c>
      <c r="T48" t="e">
        <f>(#REF!+#REF!+#REF!)/10^3</f>
        <v>#REF!</v>
      </c>
      <c r="U48" t="e">
        <f>(#REF!+#REF!+#REF!)/10^3</f>
        <v>#REF!</v>
      </c>
      <c r="V48" s="2"/>
      <c r="W48" t="s">
        <v>85</v>
      </c>
      <c r="X48" s="12">
        <f t="shared" si="2"/>
        <v>11.620299999999999</v>
      </c>
      <c r="Y48" s="12">
        <f t="shared" si="2"/>
        <v>11.5916</v>
      </c>
      <c r="Z48" s="12">
        <f t="shared" si="2"/>
        <v>11.295199999999999</v>
      </c>
      <c r="AA48" s="12">
        <f t="shared" ref="X48:AF49" si="3">VLOOKUP($W48,$A$4:$M$202,AA$1,FALSE)/10^3</f>
        <v>11.211799999999998</v>
      </c>
      <c r="AB48" s="12">
        <f t="shared" si="3"/>
        <v>11.239099999999999</v>
      </c>
      <c r="AC48" s="12">
        <f t="shared" si="3"/>
        <v>11.300700000000001</v>
      </c>
      <c r="AD48" s="12">
        <f t="shared" si="3"/>
        <v>11.131300000000001</v>
      </c>
      <c r="AE48" s="12">
        <f t="shared" si="3"/>
        <v>10.929200000000002</v>
      </c>
      <c r="AF48" s="12">
        <f t="shared" si="3"/>
        <v>10.701799999999999</v>
      </c>
      <c r="AH48" s="12">
        <f>VLOOKUP($W48,Total_Rndwd_Productn_AF!$A$4:$M$202,AH$1,FALSE)/10^3</f>
        <v>11.620299999999999</v>
      </c>
      <c r="AI48" s="12">
        <f>VLOOKUP($W48,Total_Rndwd_Productn_AF!$A$4:$M$202,AI$1,FALSE)/10^3</f>
        <v>11.669</v>
      </c>
      <c r="AJ48" s="12">
        <f>VLOOKUP($W48,Total_Rndwd_Productn_AF!$A$4:$M$202,AJ$1,FALSE)/10^3</f>
        <v>11.4453</v>
      </c>
      <c r="AK48" s="12">
        <f>VLOOKUP($W48,Total_Rndwd_Productn_AF!$A$4:$M$202,AK$1,FALSE)/10^3</f>
        <v>11.260899999999999</v>
      </c>
      <c r="AL48" s="12">
        <f>VLOOKUP($W48,Total_Rndwd_Productn_AF!$A$4:$M$202,AL$1,FALSE)/10^3</f>
        <v>11.223000000000001</v>
      </c>
      <c r="AM48" s="12">
        <f>VLOOKUP($W48,Total_Rndwd_Productn_AF!$A$4:$M$202,AM$1,FALSE)/10^3</f>
        <v>11.2302</v>
      </c>
      <c r="AN48" s="12">
        <f>VLOOKUP($W48,Total_Rndwd_Productn_AF!$A$4:$M$202,AN$1,FALSE)/10^3</f>
        <v>11.0379</v>
      </c>
      <c r="AO48" s="12">
        <f>VLOOKUP($W48,Total_Rndwd_Productn_AF!$A$4:$M$202,AO$1,FALSE)/10^3</f>
        <v>10.8658</v>
      </c>
      <c r="AP48" s="12">
        <f>VLOOKUP($W48,Total_Rndwd_Productn_AF!$A$4:$M$202,AP$1,FALSE)/10^3</f>
        <v>10.6435</v>
      </c>
      <c r="AQ48" s="12"/>
      <c r="AR48" s="12">
        <f>VLOOKUP($W48,Total_Rndwd_Productn_BF!$A$4:$M$202,AR$1,FALSE)/10^3</f>
        <v>11.620299999999999</v>
      </c>
      <c r="AS48" s="12">
        <f>VLOOKUP($W48,Total_Rndwd_Productn_BF!$A$4:$M$202,AS$1,FALSE)/10^3</f>
        <v>11.7735</v>
      </c>
      <c r="AT48" s="12">
        <f>VLOOKUP($W48,Total_Rndwd_Productn_BF!$A$4:$M$202,AT$1,FALSE)/10^3</f>
        <v>11.624600000000001</v>
      </c>
      <c r="AU48" s="12">
        <f>VLOOKUP($W48,Total_Rndwd_Productn_BF!$A$4:$M$202,AU$1,FALSE)/10^3</f>
        <v>11.545999999999999</v>
      </c>
      <c r="AV48" s="12">
        <f>VLOOKUP($W48,Total_Rndwd_Productn_BF!$A$4:$M$202,AV$1,FALSE)/10^3</f>
        <v>11.5002</v>
      </c>
      <c r="AW48" s="12">
        <f>VLOOKUP($W48,Total_Rndwd_Productn_BF!$A$4:$M$202,AW$1,FALSE)/10^3</f>
        <v>11.538099999999998</v>
      </c>
      <c r="AX48" s="12">
        <f>VLOOKUP($W48,Total_Rndwd_Productn_BF!$A$4:$M$202,AX$1,FALSE)/10^3</f>
        <v>11.3339</v>
      </c>
      <c r="AY48" s="12">
        <f>VLOOKUP($W48,Total_Rndwd_Productn_BF!$A$4:$M$202,AY$1,FALSE)/10^3</f>
        <v>11.1671</v>
      </c>
      <c r="AZ48" s="12">
        <f>VLOOKUP($W48,Total_Rndwd_Productn_BF!$A$4:$M$202,AZ$1,FALSE)/10^3</f>
        <v>10.971500000000001</v>
      </c>
      <c r="BA48" s="12"/>
      <c r="BB48" s="12">
        <f>VLOOKUP($W48,Total_Rndwd_Productn_BAC!$A$4:$M$202,BB$1,FALSE)/10^3</f>
        <v>11.620299999999999</v>
      </c>
      <c r="BC48" s="12">
        <f>VLOOKUP($W48,Total_Rndwd_Productn_BAC!$A$4:$M$202,BC$1,FALSE)/10^3</f>
        <v>11.588900000000001</v>
      </c>
      <c r="BD48" s="12">
        <f>VLOOKUP($W48,Total_Rndwd_Productn_BAC!$A$4:$M$202,BD$1,FALSE)/10^3</f>
        <v>11.297699999999999</v>
      </c>
      <c r="BE48" s="12">
        <f>VLOOKUP($W48,Total_Rndwd_Productn_BAC!$A$4:$M$202,BE$1,FALSE)/10^3</f>
        <v>11.183999999999999</v>
      </c>
      <c r="BF48" s="12">
        <f>VLOOKUP($W48,Total_Rndwd_Productn_BAC!$A$4:$M$202,BF$1,FALSE)/10^3</f>
        <v>11.1488</v>
      </c>
      <c r="BG48" s="12">
        <f>VLOOKUP($W48,Total_Rndwd_Productn_BAC!$A$4:$M$202,BG$1,FALSE)/10^3</f>
        <v>11.1477</v>
      </c>
      <c r="BH48" s="12">
        <f>VLOOKUP($W48,Total_Rndwd_Productn_BAC!$A$4:$M$202,BH$1,FALSE)/10^3</f>
        <v>10.979799999999999</v>
      </c>
      <c r="BI48" s="12">
        <f>VLOOKUP($W48,Total_Rndwd_Productn_BAC!$A$4:$M$202,BI$1,FALSE)/10^3</f>
        <v>10.804</v>
      </c>
      <c r="BJ48" s="12">
        <f>VLOOKUP($W48,Total_Rndwd_Productn_BAC!$A$4:$M$202,BJ$1,FALSE)/10^3</f>
        <v>10.5825</v>
      </c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R48" s="12"/>
      <c r="CS48" s="12"/>
      <c r="CT48" s="12"/>
      <c r="CZ48" s="12"/>
      <c r="DA48" s="12"/>
      <c r="DB48" s="12"/>
    </row>
    <row r="49" spans="1:188" x14ac:dyDescent="0.3">
      <c r="A49" t="s">
        <v>86</v>
      </c>
      <c r="B49" s="2">
        <v>5065</v>
      </c>
      <c r="C49" s="2">
        <v>4670</v>
      </c>
      <c r="D49" s="2">
        <v>4656</v>
      </c>
      <c r="E49" s="2">
        <v>4688.5</v>
      </c>
      <c r="F49" s="2">
        <v>4750.5999999999995</v>
      </c>
      <c r="G49" s="2">
        <v>4816.4999999999991</v>
      </c>
      <c r="H49" s="2">
        <v>4874</v>
      </c>
      <c r="I49" s="2">
        <v>4931.5999999999995</v>
      </c>
      <c r="J49" s="2">
        <v>4993.2000000000007</v>
      </c>
      <c r="K49" s="2">
        <v>5059.5</v>
      </c>
      <c r="L49" s="2">
        <v>5129.2999999999993</v>
      </c>
      <c r="M49" s="2">
        <v>5202.4000000000005</v>
      </c>
      <c r="N49" t="e">
        <f>(#REF!+#REF!+#REF!)/10^3</f>
        <v>#REF!</v>
      </c>
      <c r="O49" t="e">
        <f>(#REF!+#REF!+#REF!)/10^3</f>
        <v>#REF!</v>
      </c>
      <c r="P49" t="e">
        <f>(#REF!+#REF!+#REF!)/10^3</f>
        <v>#REF!</v>
      </c>
      <c r="Q49" t="e">
        <f>(#REF!+#REF!+#REF!)/10^3</f>
        <v>#REF!</v>
      </c>
      <c r="R49" t="e">
        <f>(#REF!+#REF!+#REF!)/10^3</f>
        <v>#REF!</v>
      </c>
      <c r="S49" t="e">
        <f>(#REF!+#REF!+#REF!)/10^3</f>
        <v>#REF!</v>
      </c>
      <c r="T49" t="e">
        <f>(#REF!+#REF!+#REF!)/10^3</f>
        <v>#REF!</v>
      </c>
      <c r="U49" t="e">
        <f>(#REF!+#REF!+#REF!)/10^3</f>
        <v>#REF!</v>
      </c>
      <c r="V49" s="2"/>
      <c r="W49" s="4" t="s">
        <v>87</v>
      </c>
      <c r="X49" s="11">
        <f t="shared" si="3"/>
        <v>4028.7446999999997</v>
      </c>
      <c r="Y49" s="11">
        <f t="shared" si="3"/>
        <v>4157.5368999999992</v>
      </c>
      <c r="Z49" s="11">
        <f t="shared" si="3"/>
        <v>4315.0384000000004</v>
      </c>
      <c r="AA49" s="11">
        <f t="shared" si="3"/>
        <v>4374.3687</v>
      </c>
      <c r="AB49" s="11">
        <f t="shared" si="3"/>
        <v>4443.4494999999997</v>
      </c>
      <c r="AC49" s="11">
        <f t="shared" si="3"/>
        <v>4516.4453000000003</v>
      </c>
      <c r="AD49" s="11">
        <f t="shared" si="3"/>
        <v>4537.9467000000004</v>
      </c>
      <c r="AE49" s="11">
        <f t="shared" si="3"/>
        <v>4553.6543000000011</v>
      </c>
      <c r="AF49" s="11">
        <f t="shared" si="3"/>
        <v>4542.9714000000004</v>
      </c>
      <c r="AH49" s="11">
        <f>VLOOKUP($W49,Total_Rndwd_Productn_AF!$A$4:$M$202,AH$1,FALSE)/10^3</f>
        <v>4028.7446999999997</v>
      </c>
      <c r="AI49" s="11">
        <f>VLOOKUP($W49,Total_Rndwd_Productn_AF!$A$4:$M$202,AI$1,FALSE)/10^3</f>
        <v>4138.2763999999997</v>
      </c>
      <c r="AJ49" s="11">
        <f>VLOOKUP($W49,Total_Rndwd_Productn_AF!$A$4:$M$202,AJ$1,FALSE)/10^3</f>
        <v>4275.9136000000008</v>
      </c>
      <c r="AK49" s="11">
        <f>VLOOKUP($W49,Total_Rndwd_Productn_AF!$A$4:$M$202,AK$1,FALSE)/10^3</f>
        <v>4330.8317999999999</v>
      </c>
      <c r="AL49" s="11">
        <f>VLOOKUP($W49,Total_Rndwd_Productn_AF!$A$4:$M$202,AL$1,FALSE)/10^3</f>
        <v>4389.2181</v>
      </c>
      <c r="AM49" s="11">
        <f>VLOOKUP($W49,Total_Rndwd_Productn_AF!$A$4:$M$202,AM$1,FALSE)/10^3</f>
        <v>4452.4157999999998</v>
      </c>
      <c r="AN49" s="11">
        <f>VLOOKUP($W49,Total_Rndwd_Productn_AF!$A$4:$M$202,AN$1,FALSE)/10^3</f>
        <v>4471.7646999999988</v>
      </c>
      <c r="AO49" s="11">
        <f>VLOOKUP($W49,Total_Rndwd_Productn_AF!$A$4:$M$202,AO$1,FALSE)/10^3</f>
        <v>4482.7099000000007</v>
      </c>
      <c r="AP49" s="11">
        <f>VLOOKUP($W49,Total_Rndwd_Productn_AF!$A$4:$M$202,AP$1,FALSE)/10^3</f>
        <v>4465.2817999999997</v>
      </c>
      <c r="AQ49" s="11"/>
      <c r="AR49" s="11">
        <f>VLOOKUP($W49,Total_Rndwd_Productn_BF!$A$4:$M$202,AR$1,FALSE)/10^3</f>
        <v>4028.7446999999997</v>
      </c>
      <c r="AS49" s="11">
        <f>VLOOKUP($W49,Total_Rndwd_Productn_BF!$A$4:$M$202,AS$1,FALSE)/10^3</f>
        <v>4129.1273000000001</v>
      </c>
      <c r="AT49" s="11">
        <f>VLOOKUP($W49,Total_Rndwd_Productn_BF!$A$4:$M$202,AT$1,FALSE)/10^3</f>
        <v>4250.4941999999992</v>
      </c>
      <c r="AU49" s="11">
        <f>VLOOKUP($W49,Total_Rndwd_Productn_BF!$A$4:$M$202,AU$1,FALSE)/10^3</f>
        <v>4301.1227999999992</v>
      </c>
      <c r="AV49" s="11">
        <f>VLOOKUP($W49,Total_Rndwd_Productn_BF!$A$4:$M$202,AV$1,FALSE)/10^3</f>
        <v>4355.0121000000008</v>
      </c>
      <c r="AW49" s="11">
        <f>VLOOKUP($W49,Total_Rndwd_Productn_BF!$A$4:$M$202,AW$1,FALSE)/10^3</f>
        <v>4407.2521999999999</v>
      </c>
      <c r="AX49" s="11">
        <f>VLOOKUP($W49,Total_Rndwd_Productn_BF!$A$4:$M$202,AX$1,FALSE)/10^3</f>
        <v>4415.0232999999998</v>
      </c>
      <c r="AY49" s="11">
        <f>VLOOKUP($W49,Total_Rndwd_Productn_BF!$A$4:$M$202,AY$1,FALSE)/10^3</f>
        <v>4406.621000000001</v>
      </c>
      <c r="AZ49" s="11">
        <f>VLOOKUP($W49,Total_Rndwd_Productn_BF!$A$4:$M$202,AZ$1,FALSE)/10^3</f>
        <v>4423.8527999999997</v>
      </c>
      <c r="BA49" s="11"/>
      <c r="BB49" s="11">
        <f>VLOOKUP($W49,Total_Rndwd_Productn_BAC!$A$4:$M$202,BB$1,FALSE)/10^3</f>
        <v>4028.7446999999997</v>
      </c>
      <c r="BC49" s="11">
        <f>VLOOKUP($W49,Total_Rndwd_Productn_BAC!$A$4:$M$202,BC$1,FALSE)/10^3</f>
        <v>4146.4714000000004</v>
      </c>
      <c r="BD49" s="11">
        <f>VLOOKUP($W49,Total_Rndwd_Productn_BAC!$A$4:$M$202,BD$1,FALSE)/10^3</f>
        <v>4293.9650000000001</v>
      </c>
      <c r="BE49" s="11">
        <f>VLOOKUP($W49,Total_Rndwd_Productn_BAC!$A$4:$M$202,BE$1,FALSE)/10^3</f>
        <v>4346.6670999999997</v>
      </c>
      <c r="BF49" s="11">
        <f>VLOOKUP($W49,Total_Rndwd_Productn_BAC!$A$4:$M$202,BF$1,FALSE)/10^3</f>
        <v>4404.0142000000005</v>
      </c>
      <c r="BG49" s="11">
        <f>VLOOKUP($W49,Total_Rndwd_Productn_BAC!$A$4:$M$202,BG$1,FALSE)/10^3</f>
        <v>4470.6572999999999</v>
      </c>
      <c r="BH49" s="11">
        <f>VLOOKUP($W49,Total_Rndwd_Productn_BAC!$A$4:$M$202,BH$1,FALSE)/10^3</f>
        <v>4492.1406000000006</v>
      </c>
      <c r="BI49" s="11">
        <f>VLOOKUP($W49,Total_Rndwd_Productn_BAC!$A$4:$M$202,BI$1,FALSE)/10^3</f>
        <v>4506.2974000000004</v>
      </c>
      <c r="BJ49" s="11">
        <f>VLOOKUP($W49,Total_Rndwd_Productn_BAC!$A$4:$M$202,BJ$1,FALSE)/10^3</f>
        <v>4490.1405999999997</v>
      </c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R49" s="11"/>
      <c r="CS49" s="11"/>
      <c r="CT49" s="11"/>
      <c r="CZ49" s="11"/>
      <c r="DA49" s="11"/>
      <c r="DB49" s="11"/>
    </row>
    <row r="50" spans="1:188" x14ac:dyDescent="0.3">
      <c r="A50" t="s">
        <v>88</v>
      </c>
      <c r="B50" s="2">
        <v>2062</v>
      </c>
      <c r="C50" s="2">
        <v>3914</v>
      </c>
      <c r="D50" s="2">
        <v>3914</v>
      </c>
      <c r="E50" s="2">
        <v>4011.7000000000003</v>
      </c>
      <c r="F50" s="2">
        <v>4120.7</v>
      </c>
      <c r="G50" s="2">
        <v>4233</v>
      </c>
      <c r="H50" s="2">
        <v>4357.7</v>
      </c>
      <c r="I50" s="2">
        <v>4481.1000000000004</v>
      </c>
      <c r="J50" s="2">
        <v>4607.5999999999995</v>
      </c>
      <c r="K50" s="2">
        <v>4721.4000000000005</v>
      </c>
      <c r="L50" s="2">
        <v>4835.7999999999993</v>
      </c>
      <c r="M50" s="2">
        <v>4953.7000000000007</v>
      </c>
      <c r="N50" t="e">
        <f>(#REF!+#REF!+#REF!)/10^3</f>
        <v>#REF!</v>
      </c>
      <c r="O50" t="e">
        <f>(#REF!+#REF!+#REF!)/10^3</f>
        <v>#REF!</v>
      </c>
      <c r="P50" t="e">
        <f>(#REF!+#REF!+#REF!)/10^3</f>
        <v>#REF!</v>
      </c>
      <c r="Q50" t="e">
        <f>(#REF!+#REF!+#REF!)/10^3</f>
        <v>#REF!</v>
      </c>
      <c r="R50" t="e">
        <f>(#REF!+#REF!+#REF!)/10^3</f>
        <v>#REF!</v>
      </c>
      <c r="S50" t="e">
        <f>(#REF!+#REF!+#REF!)/10^3</f>
        <v>#REF!</v>
      </c>
      <c r="T50" t="e">
        <f>(#REF!+#REF!+#REF!)/10^3</f>
        <v>#REF!</v>
      </c>
      <c r="U50" t="e">
        <f>(#REF!+#REF!+#REF!)/10^3</f>
        <v>#REF!</v>
      </c>
      <c r="V50" s="2"/>
      <c r="X50" s="12"/>
      <c r="AH50" s="12"/>
      <c r="AR50" s="12"/>
      <c r="BB50" s="12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B50" s="4"/>
      <c r="CC50" s="4"/>
      <c r="CD50" s="4"/>
      <c r="CE50" s="4"/>
      <c r="CF50" s="4"/>
      <c r="CG50" s="4"/>
      <c r="CH50" s="4"/>
      <c r="CJ50" s="4"/>
      <c r="CK50" s="4"/>
      <c r="CL50" s="4"/>
      <c r="CM50" s="4"/>
      <c r="CN50" s="4"/>
      <c r="CO50" s="4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0"/>
      <c r="DA50" s="80"/>
      <c r="DB50" s="80"/>
      <c r="DC50" s="80"/>
      <c r="DD50" s="80"/>
      <c r="DE50" s="80"/>
      <c r="DF50" s="80"/>
      <c r="DG50" s="80"/>
      <c r="DH50" s="80"/>
      <c r="DI50" s="80"/>
      <c r="DJ50" s="80"/>
      <c r="DK50" s="80"/>
      <c r="DL50" s="80"/>
      <c r="DM50" s="80"/>
      <c r="DN50" s="80"/>
      <c r="DO50" s="80"/>
      <c r="DP50" s="80"/>
      <c r="DQ50" s="80"/>
      <c r="DR50" s="80"/>
      <c r="DS50" s="80"/>
      <c r="DT50" s="80"/>
      <c r="DU50" s="80"/>
      <c r="DV50" s="80"/>
      <c r="DW50" s="80"/>
      <c r="DX50" s="80"/>
      <c r="DY50" s="80"/>
      <c r="DZ50" s="80"/>
      <c r="EA50" s="80"/>
      <c r="EB50" s="80"/>
      <c r="EC50" s="80"/>
      <c r="ED50" s="80"/>
      <c r="EE50" s="80"/>
      <c r="EF50" s="80"/>
      <c r="EG50" s="80"/>
      <c r="EH50" s="80"/>
      <c r="EI50" s="80"/>
      <c r="EJ50" s="80"/>
      <c r="EL50" s="80"/>
      <c r="EM50" s="80"/>
      <c r="EN50" s="80"/>
      <c r="EO50" s="80"/>
      <c r="EP50" s="80"/>
      <c r="EQ50" s="80"/>
      <c r="ER50" s="80"/>
      <c r="ES50" s="80"/>
      <c r="ET50" s="80"/>
      <c r="EU50" s="80"/>
      <c r="EV50" s="80"/>
      <c r="EW50" s="80"/>
      <c r="EX50" s="80"/>
      <c r="EY50" s="80"/>
      <c r="EZ50" s="80"/>
      <c r="FA50" s="80"/>
      <c r="FB50" s="80"/>
      <c r="FC50" s="80"/>
      <c r="FD50" s="80"/>
      <c r="FE50" s="80"/>
      <c r="FF50" s="80"/>
      <c r="FG50" s="80"/>
      <c r="FH50" s="80"/>
      <c r="FI50" s="80"/>
      <c r="FJ50" s="80"/>
      <c r="FK50" s="80"/>
      <c r="FL50" s="80"/>
      <c r="FM50" s="80"/>
      <c r="FN50" s="80"/>
      <c r="FO50" s="80"/>
      <c r="FP50" s="80"/>
      <c r="FQ50" s="80"/>
      <c r="FR50" s="80"/>
      <c r="FS50" s="80"/>
      <c r="FT50" s="80"/>
      <c r="FU50" s="80"/>
      <c r="FV50" s="80"/>
      <c r="FW50" s="80"/>
      <c r="FX50" s="80"/>
      <c r="FY50" s="80"/>
      <c r="FZ50" s="80"/>
      <c r="GA50" s="80"/>
      <c r="GB50" s="80"/>
      <c r="GC50" s="80"/>
      <c r="GD50" s="80"/>
      <c r="GE50" s="80"/>
      <c r="GF50" s="80"/>
    </row>
    <row r="51" spans="1:188" x14ac:dyDescent="0.3">
      <c r="A51" t="s">
        <v>89</v>
      </c>
      <c r="B51" s="2">
        <v>32671</v>
      </c>
      <c r="C51" s="2">
        <v>48623</v>
      </c>
      <c r="D51" s="2">
        <v>46406.1</v>
      </c>
      <c r="E51" s="2">
        <v>46782.200000000004</v>
      </c>
      <c r="F51" s="2">
        <v>47342.9</v>
      </c>
      <c r="G51" s="2">
        <v>47875.100000000006</v>
      </c>
      <c r="H51" s="2">
        <v>48386.3</v>
      </c>
      <c r="I51" s="2">
        <v>48821.9</v>
      </c>
      <c r="J51" s="2">
        <v>49109</v>
      </c>
      <c r="K51" s="2">
        <v>49009.4</v>
      </c>
      <c r="L51" s="2">
        <v>46284</v>
      </c>
      <c r="M51" s="2">
        <v>15193.1</v>
      </c>
      <c r="N51" t="e">
        <f>(#REF!+#REF!+#REF!)/10^3</f>
        <v>#REF!</v>
      </c>
      <c r="O51" t="e">
        <f>(#REF!+#REF!+#REF!)/10^3</f>
        <v>#REF!</v>
      </c>
      <c r="P51" t="e">
        <f>(#REF!+#REF!+#REF!)/10^3</f>
        <v>#REF!</v>
      </c>
      <c r="Q51" t="e">
        <f>(#REF!+#REF!+#REF!)/10^3</f>
        <v>#REF!</v>
      </c>
      <c r="R51" t="e">
        <f>(#REF!+#REF!+#REF!)/10^3</f>
        <v>#REF!</v>
      </c>
      <c r="S51" t="e">
        <f>(#REF!+#REF!+#REF!)/10^3</f>
        <v>#REF!</v>
      </c>
      <c r="T51" t="e">
        <f>(#REF!+#REF!+#REF!)/10^3</f>
        <v>#REF!</v>
      </c>
      <c r="U51" t="e">
        <f>(#REF!+#REF!+#REF!)/10^3</f>
        <v>#REF!</v>
      </c>
      <c r="V51" s="2"/>
      <c r="W51" t="s">
        <v>90</v>
      </c>
      <c r="X51" s="80" t="s">
        <v>91</v>
      </c>
      <c r="Y51" s="80"/>
      <c r="Z51" s="80"/>
      <c r="AA51" s="80"/>
      <c r="AB51" s="80"/>
      <c r="AC51" s="80"/>
      <c r="AD51" s="80"/>
      <c r="AE51" s="80"/>
      <c r="AF51" s="80"/>
      <c r="AH51" s="80" t="s">
        <v>244</v>
      </c>
      <c r="AI51" s="80"/>
      <c r="AJ51" s="80"/>
      <c r="AK51" s="80"/>
      <c r="AL51" s="80"/>
      <c r="AM51" s="80"/>
      <c r="AN51" s="80"/>
      <c r="AO51" s="80"/>
      <c r="AP51" s="80"/>
      <c r="AQ51" s="4"/>
      <c r="AR51" s="80" t="s">
        <v>245</v>
      </c>
      <c r="AS51" s="80"/>
      <c r="AT51" s="80"/>
      <c r="AU51" s="80"/>
      <c r="AV51" s="80"/>
      <c r="AW51" s="80"/>
      <c r="AX51" s="80"/>
      <c r="AY51" s="80"/>
      <c r="AZ51" s="80"/>
      <c r="BA51" s="4"/>
      <c r="BB51" s="80" t="s">
        <v>246</v>
      </c>
      <c r="BC51" s="80"/>
      <c r="BD51" s="80"/>
      <c r="BE51" s="80"/>
      <c r="BF51" s="80"/>
      <c r="BG51" s="80"/>
      <c r="BH51" s="80"/>
      <c r="BI51" s="80"/>
      <c r="BJ51" s="80"/>
      <c r="BK51" s="4"/>
      <c r="BL51" s="80"/>
      <c r="BM51" s="80"/>
      <c r="BN51" s="80"/>
      <c r="BO51" s="80"/>
      <c r="BP51" s="80"/>
      <c r="BQ51" s="80"/>
      <c r="BR51" s="80"/>
      <c r="BS51" s="80"/>
      <c r="BT51" s="80"/>
      <c r="BU51" s="4"/>
      <c r="BV51" s="80"/>
      <c r="BW51" s="80"/>
      <c r="BX51" s="80"/>
      <c r="BY51" s="80"/>
      <c r="BZ51" s="80"/>
      <c r="CA51" s="80"/>
      <c r="CB51" s="80"/>
      <c r="CC51" s="80"/>
      <c r="CD51" s="80"/>
      <c r="CE51" s="4"/>
      <c r="CF51" s="80"/>
      <c r="CG51" s="80"/>
      <c r="CH51" s="80"/>
      <c r="CI51" s="80"/>
      <c r="CJ51" s="80"/>
      <c r="CK51" s="80"/>
      <c r="CL51" s="80"/>
      <c r="CM51" s="80"/>
      <c r="CN51" s="80"/>
      <c r="CO51" s="4"/>
      <c r="CP51" s="80"/>
      <c r="CQ51" s="80"/>
      <c r="CR51" s="80"/>
      <c r="CS51" s="80"/>
      <c r="CT51" s="80"/>
      <c r="CU51" s="80"/>
      <c r="CV51" s="80"/>
      <c r="CW51" s="4"/>
      <c r="CX51" s="80"/>
      <c r="CY51" s="80"/>
      <c r="CZ51" s="80"/>
      <c r="DA51" s="80"/>
      <c r="DB51" s="80"/>
      <c r="DC51" s="80"/>
      <c r="DD51" s="80"/>
      <c r="DE51" s="4"/>
      <c r="DF51" s="80"/>
      <c r="DG51" s="80"/>
      <c r="DH51" s="80"/>
      <c r="DI51" s="80"/>
      <c r="DJ51" s="80"/>
      <c r="DK51" s="80"/>
      <c r="DL51" s="80"/>
      <c r="DM51" s="4"/>
      <c r="DN51" s="80"/>
      <c r="DO51" s="80"/>
      <c r="DP51" s="80"/>
      <c r="DQ51" s="80"/>
      <c r="DR51" s="80"/>
      <c r="DS51" s="80"/>
      <c r="DT51" s="80"/>
      <c r="DU51" s="3"/>
      <c r="DV51" s="80"/>
      <c r="DW51" s="80"/>
      <c r="DX51" s="80"/>
      <c r="DY51" s="80"/>
      <c r="DZ51" s="80"/>
      <c r="EA51" s="80"/>
      <c r="EB51" s="80"/>
      <c r="ED51" s="80"/>
      <c r="EE51" s="80"/>
      <c r="EF51" s="80"/>
      <c r="EG51" s="80"/>
      <c r="EH51" s="80"/>
      <c r="EI51" s="80"/>
      <c r="EJ51" s="80"/>
      <c r="EL51" s="80"/>
      <c r="EM51" s="80"/>
      <c r="EN51" s="80"/>
      <c r="EO51" s="80"/>
      <c r="EP51" s="80"/>
      <c r="EQ51" s="80"/>
      <c r="ER51" s="80"/>
      <c r="ES51" s="4"/>
      <c r="ET51" s="80"/>
      <c r="EU51" s="80"/>
      <c r="EV51" s="80"/>
      <c r="EW51" s="80"/>
      <c r="EX51" s="80"/>
      <c r="EY51" s="80"/>
      <c r="EZ51" s="80"/>
      <c r="FA51" s="4"/>
      <c r="FB51" s="80"/>
      <c r="FC51" s="80"/>
      <c r="FD51" s="80"/>
      <c r="FE51" s="80"/>
      <c r="FF51" s="80"/>
      <c r="FG51" s="80"/>
      <c r="FH51" s="80"/>
      <c r="FI51" s="4"/>
      <c r="FJ51" s="80"/>
      <c r="FK51" s="80"/>
      <c r="FL51" s="80"/>
      <c r="FM51" s="80"/>
      <c r="FN51" s="80"/>
      <c r="FO51" s="80"/>
      <c r="FP51" s="80"/>
      <c r="FQ51" s="3"/>
      <c r="FR51" s="80"/>
      <c r="FS51" s="80"/>
      <c r="FT51" s="80"/>
      <c r="FU51" s="80"/>
      <c r="FV51" s="80"/>
      <c r="FW51" s="80"/>
      <c r="FX51" s="80"/>
      <c r="FZ51" s="80"/>
      <c r="GA51" s="80"/>
      <c r="GB51" s="80"/>
      <c r="GC51" s="80"/>
      <c r="GD51" s="80"/>
      <c r="GE51" s="80"/>
      <c r="GF51" s="80"/>
    </row>
    <row r="52" spans="1:188" x14ac:dyDescent="0.3">
      <c r="A52" t="s">
        <v>13</v>
      </c>
      <c r="B52" s="2">
        <v>52936</v>
      </c>
      <c r="C52" s="2">
        <v>89182</v>
      </c>
      <c r="D52" s="2">
        <v>88838</v>
      </c>
      <c r="E52" s="2">
        <v>90054.8</v>
      </c>
      <c r="F52" s="2">
        <v>92141.000000000015</v>
      </c>
      <c r="G52" s="2">
        <v>94323.5</v>
      </c>
      <c r="H52" s="2">
        <v>95898.3</v>
      </c>
      <c r="I52" s="2">
        <v>97524.800000000003</v>
      </c>
      <c r="J52" s="2">
        <v>99208.9</v>
      </c>
      <c r="K52" s="2">
        <v>100576.2</v>
      </c>
      <c r="L52" s="2">
        <v>101972.40000000001</v>
      </c>
      <c r="M52" s="2">
        <v>103398.80000000002</v>
      </c>
      <c r="N52" t="e">
        <f>(#REF!+#REF!+#REF!)/10^3</f>
        <v>#REF!</v>
      </c>
      <c r="O52" t="e">
        <f>(#REF!+#REF!+#REF!)/10^3</f>
        <v>#REF!</v>
      </c>
      <c r="P52" t="e">
        <f>(#REF!+#REF!+#REF!)/10^3</f>
        <v>#REF!</v>
      </c>
      <c r="Q52" t="e">
        <f>(#REF!+#REF!+#REF!)/10^3</f>
        <v>#REF!</v>
      </c>
      <c r="R52" t="e">
        <f>(#REF!+#REF!+#REF!)/10^3</f>
        <v>#REF!</v>
      </c>
      <c r="S52" t="e">
        <f>(#REF!+#REF!+#REF!)/10^3</f>
        <v>#REF!</v>
      </c>
      <c r="T52" t="e">
        <f>(#REF!+#REF!+#REF!)/10^3</f>
        <v>#REF!</v>
      </c>
      <c r="U52" t="e">
        <f>(#REF!+#REF!+#REF!)/10^3</f>
        <v>#REF!</v>
      </c>
      <c r="V52" s="2"/>
      <c r="X52" s="4">
        <v>2020</v>
      </c>
      <c r="Y52" s="4">
        <v>2025</v>
      </c>
      <c r="Z52" s="4">
        <v>2030</v>
      </c>
      <c r="AA52" s="4">
        <v>2035</v>
      </c>
      <c r="AB52" s="4">
        <v>2040</v>
      </c>
      <c r="AC52" s="4">
        <v>2045</v>
      </c>
      <c r="AD52" s="4">
        <v>2050</v>
      </c>
      <c r="AE52" s="4">
        <v>2055</v>
      </c>
      <c r="AF52" s="4">
        <v>2060</v>
      </c>
      <c r="AH52" s="4">
        <v>2020</v>
      </c>
      <c r="AI52" s="4">
        <v>2025</v>
      </c>
      <c r="AJ52" s="4">
        <v>2030</v>
      </c>
      <c r="AK52" s="4">
        <v>2035</v>
      </c>
      <c r="AL52" s="4">
        <v>2040</v>
      </c>
      <c r="AM52" s="4">
        <v>2045</v>
      </c>
      <c r="AN52" s="4">
        <v>2050</v>
      </c>
      <c r="AO52" s="4">
        <v>2055</v>
      </c>
      <c r="AP52" s="4">
        <v>2060</v>
      </c>
      <c r="AQ52" s="4"/>
      <c r="AR52" s="4">
        <v>2020</v>
      </c>
      <c r="AS52" s="4">
        <v>2025</v>
      </c>
      <c r="AT52" s="4">
        <v>2030</v>
      </c>
      <c r="AU52" s="4">
        <v>2035</v>
      </c>
      <c r="AV52" s="4">
        <v>2040</v>
      </c>
      <c r="AW52" s="4">
        <v>2045</v>
      </c>
      <c r="AX52" s="4">
        <v>2050</v>
      </c>
      <c r="AY52" s="4">
        <v>2055</v>
      </c>
      <c r="AZ52" s="4">
        <v>2060</v>
      </c>
      <c r="BA52" s="4"/>
      <c r="BB52" s="4">
        <v>2020</v>
      </c>
      <c r="BC52" s="4">
        <v>2025</v>
      </c>
      <c r="BD52" s="4">
        <v>2030</v>
      </c>
      <c r="BE52" s="4">
        <v>2035</v>
      </c>
      <c r="BF52" s="4">
        <v>2040</v>
      </c>
      <c r="BG52" s="4">
        <v>2045</v>
      </c>
      <c r="BH52" s="4">
        <v>2050</v>
      </c>
      <c r="BI52" s="4">
        <v>2055</v>
      </c>
      <c r="BJ52" s="4">
        <v>2060</v>
      </c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D52" s="4"/>
      <c r="EE52" s="4"/>
      <c r="EF52" s="4"/>
      <c r="EG52" s="4"/>
      <c r="EH52" s="4"/>
      <c r="EI52" s="4"/>
      <c r="EJ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Z52" s="4"/>
      <c r="GA52" s="4"/>
      <c r="GB52" s="4"/>
      <c r="GC52" s="4"/>
      <c r="GD52" s="4"/>
      <c r="GE52" s="4"/>
      <c r="GF52" s="4"/>
    </row>
    <row r="53" spans="1:188" x14ac:dyDescent="0.3">
      <c r="A53" t="s">
        <v>92</v>
      </c>
      <c r="B53" s="2">
        <v>7521</v>
      </c>
      <c r="C53" s="2">
        <v>24533</v>
      </c>
      <c r="D53" s="2">
        <v>24551</v>
      </c>
      <c r="E53" s="2">
        <v>24780.400000000001</v>
      </c>
      <c r="F53" s="2">
        <v>25124.499999999996</v>
      </c>
      <c r="G53" s="2">
        <v>25474.9</v>
      </c>
      <c r="H53" s="2">
        <v>25864.600000000002</v>
      </c>
      <c r="I53" s="2">
        <v>26268.5</v>
      </c>
      <c r="J53" s="2">
        <v>26686.000000000004</v>
      </c>
      <c r="K53" s="2">
        <v>27103.599999999999</v>
      </c>
      <c r="L53" s="2">
        <v>27533.7</v>
      </c>
      <c r="M53" s="2">
        <v>27976.199999999997</v>
      </c>
      <c r="N53" t="e">
        <f>(#REF!+#REF!+#REF!)/10^3</f>
        <v>#REF!</v>
      </c>
      <c r="O53" t="e">
        <f>(#REF!+#REF!+#REF!)/10^3</f>
        <v>#REF!</v>
      </c>
      <c r="P53" t="e">
        <f>(#REF!+#REF!+#REF!)/10^3</f>
        <v>#REF!</v>
      </c>
      <c r="Q53" t="e">
        <f>(#REF!+#REF!+#REF!)/10^3</f>
        <v>#REF!</v>
      </c>
      <c r="R53" t="e">
        <f>(#REF!+#REF!+#REF!)/10^3</f>
        <v>#REF!</v>
      </c>
      <c r="S53" t="e">
        <f>(#REF!+#REF!+#REF!)/10^3</f>
        <v>#REF!</v>
      </c>
      <c r="T53" t="e">
        <f>(#REF!+#REF!+#REF!)/10^3</f>
        <v>#REF!</v>
      </c>
      <c r="U53" t="e">
        <f>(#REF!+#REF!+#REF!)/10^3</f>
        <v>#REF!</v>
      </c>
      <c r="V53" s="2"/>
      <c r="W53" s="4" t="s">
        <v>6</v>
      </c>
      <c r="X53" s="13">
        <f>X4</f>
        <v>758.82210000000009</v>
      </c>
      <c r="Y53" s="13">
        <f>X53+X4*4+Y4</f>
        <v>4553.402000000001</v>
      </c>
      <c r="Z53" s="13">
        <f t="shared" ref="Z53:AF53" si="4">Y53+Y4*4+Z4</f>
        <v>8362.1947000000018</v>
      </c>
      <c r="AA53" s="13">
        <f t="shared" si="4"/>
        <v>12230.764800000001</v>
      </c>
      <c r="AB53" s="13">
        <f t="shared" si="4"/>
        <v>16151.7225</v>
      </c>
      <c r="AC53" s="13">
        <f t="shared" si="4"/>
        <v>20126.252399999998</v>
      </c>
      <c r="AD53" s="13">
        <f t="shared" si="4"/>
        <v>24154.534299999999</v>
      </c>
      <c r="AE53" s="13">
        <f t="shared" si="4"/>
        <v>28229.155699999999</v>
      </c>
      <c r="AF53" s="13">
        <f t="shared" si="4"/>
        <v>32312.715699999997</v>
      </c>
      <c r="AH53" s="13">
        <f>AH4</f>
        <v>758.82210000000009</v>
      </c>
      <c r="AI53" s="13">
        <f>AH53+AH4*4+AI4</f>
        <v>4551.5594000000001</v>
      </c>
      <c r="AJ53" s="13">
        <f t="shared" ref="AJ53:AP53" si="5">AI53+AI4*4+AJ4</f>
        <v>8349.1366999999991</v>
      </c>
      <c r="AK53" s="13">
        <f t="shared" si="5"/>
        <v>12198.343099999998</v>
      </c>
      <c r="AL53" s="13">
        <f t="shared" si="5"/>
        <v>16098.919099999997</v>
      </c>
      <c r="AM53" s="13">
        <f t="shared" si="5"/>
        <v>20050.782099999997</v>
      </c>
      <c r="AN53" s="13">
        <f t="shared" si="5"/>
        <v>24054.125999999997</v>
      </c>
      <c r="AO53" s="13">
        <f t="shared" si="5"/>
        <v>28101.068999999996</v>
      </c>
      <c r="AP53" s="13">
        <f t="shared" si="5"/>
        <v>32150.223699999995</v>
      </c>
      <c r="AQ53" s="13"/>
      <c r="AR53" s="13">
        <f>AR4</f>
        <v>758.82210000000009</v>
      </c>
      <c r="AS53" s="13">
        <f>AR53+AR4*4+AS4</f>
        <v>4547.5626000000011</v>
      </c>
      <c r="AT53" s="13">
        <f t="shared" ref="AT53:AZ53" si="6">AS53+AS4*4+AT4</f>
        <v>8317.5250000000015</v>
      </c>
      <c r="AU53" s="13">
        <f t="shared" si="6"/>
        <v>12106.982800000002</v>
      </c>
      <c r="AV53" s="13">
        <f t="shared" si="6"/>
        <v>15939.658200000002</v>
      </c>
      <c r="AW53" s="13">
        <f t="shared" si="6"/>
        <v>19809.596700000002</v>
      </c>
      <c r="AX53" s="13">
        <f t="shared" si="6"/>
        <v>23692.469900000004</v>
      </c>
      <c r="AY53" s="13">
        <f t="shared" si="6"/>
        <v>27556.727400000003</v>
      </c>
      <c r="AZ53" s="13">
        <f t="shared" si="6"/>
        <v>31366.884000000005</v>
      </c>
      <c r="BA53" s="13"/>
      <c r="BB53" s="13">
        <f>BB4</f>
        <v>758.82210000000009</v>
      </c>
      <c r="BC53" s="13">
        <f>BB53+BB4*4+BC4</f>
        <v>4551.6350000000002</v>
      </c>
      <c r="BD53" s="13">
        <f t="shared" ref="BD53:BJ53" si="7">BC53+BC4*4+BD4</f>
        <v>8349.7113000000008</v>
      </c>
      <c r="BE53" s="13">
        <f t="shared" si="7"/>
        <v>12199.782500000001</v>
      </c>
      <c r="BF53" s="13">
        <f t="shared" si="7"/>
        <v>16100.4966</v>
      </c>
      <c r="BG53" s="13">
        <f t="shared" si="7"/>
        <v>20051.709000000003</v>
      </c>
      <c r="BH53" s="13">
        <f t="shared" si="7"/>
        <v>24055.361600000004</v>
      </c>
      <c r="BI53" s="13">
        <f t="shared" si="7"/>
        <v>28102.8616</v>
      </c>
      <c r="BJ53" s="13">
        <f t="shared" si="7"/>
        <v>32152.785599999999</v>
      </c>
      <c r="BK53" s="14"/>
      <c r="BL53" s="13"/>
      <c r="BM53" s="13"/>
      <c r="BN53" s="13"/>
      <c r="BO53" s="13"/>
      <c r="BP53" s="13"/>
      <c r="BQ53" s="13"/>
      <c r="BR53" s="13"/>
      <c r="BS53" s="13"/>
      <c r="BT53" s="13"/>
      <c r="BU53" s="14"/>
      <c r="BV53" s="13"/>
      <c r="BW53" s="13"/>
      <c r="BX53" s="13"/>
      <c r="BY53" s="13"/>
      <c r="BZ53" s="13"/>
      <c r="CA53" s="13"/>
      <c r="CB53" s="13"/>
      <c r="CC53" s="13"/>
      <c r="CD53" s="13"/>
      <c r="CE53" s="14"/>
      <c r="CF53" s="13"/>
      <c r="CG53" s="13"/>
      <c r="CH53" s="13"/>
      <c r="CI53" s="13"/>
      <c r="CJ53" s="13"/>
      <c r="CK53" s="13"/>
      <c r="CL53" s="13"/>
      <c r="CM53" s="13"/>
      <c r="CN53" s="13"/>
      <c r="CO53" s="15"/>
      <c r="CP53" s="16"/>
      <c r="CQ53" s="16"/>
      <c r="CR53" s="16"/>
      <c r="CS53" s="16"/>
      <c r="CT53" s="16"/>
      <c r="CU53" s="16"/>
      <c r="CV53" s="16"/>
      <c r="CW53" s="14"/>
      <c r="CX53" s="16"/>
      <c r="CY53" s="16"/>
      <c r="CZ53" s="16"/>
      <c r="DA53" s="16"/>
      <c r="DB53" s="16"/>
      <c r="DC53" s="16"/>
      <c r="DD53" s="16"/>
      <c r="DF53" s="16"/>
      <c r="DG53" s="16"/>
      <c r="DH53" s="16"/>
      <c r="DI53" s="16"/>
      <c r="DJ53" s="16"/>
      <c r="DK53" s="16"/>
      <c r="DL53" s="16"/>
      <c r="DN53" s="16"/>
      <c r="DO53" s="16"/>
      <c r="DP53" s="16"/>
      <c r="DQ53" s="16"/>
      <c r="DR53" s="16"/>
      <c r="DS53" s="16"/>
      <c r="DT53" s="16"/>
      <c r="DU53" s="14"/>
      <c r="DV53" s="16"/>
      <c r="DW53" s="16"/>
      <c r="DX53" s="16"/>
      <c r="DY53" s="16"/>
      <c r="DZ53" s="16"/>
      <c r="EA53" s="16"/>
      <c r="EB53" s="16"/>
      <c r="ED53" s="16"/>
      <c r="EE53" s="16"/>
      <c r="EF53" s="16"/>
      <c r="EG53" s="16"/>
      <c r="EH53" s="16"/>
      <c r="EI53" s="16"/>
      <c r="EJ53" s="16"/>
      <c r="EL53" s="15"/>
      <c r="EM53" s="15"/>
      <c r="EN53" s="15"/>
      <c r="EO53" s="15"/>
      <c r="EP53" s="15"/>
      <c r="EQ53" s="15"/>
      <c r="ER53" s="15"/>
      <c r="ES53" s="14"/>
      <c r="ET53" s="15"/>
      <c r="EU53" s="15"/>
      <c r="EV53" s="15"/>
      <c r="EW53" s="15"/>
      <c r="EX53" s="15"/>
      <c r="EY53" s="15"/>
      <c r="EZ53" s="15"/>
      <c r="FB53" s="15"/>
      <c r="FC53" s="15"/>
      <c r="FD53" s="15"/>
      <c r="FE53" s="15"/>
      <c r="FF53" s="15"/>
      <c r="FG53" s="15"/>
      <c r="FH53" s="15"/>
      <c r="FJ53" s="15"/>
      <c r="FK53" s="15"/>
      <c r="FL53" s="15"/>
      <c r="FM53" s="15"/>
      <c r="FN53" s="15"/>
      <c r="FO53" s="15"/>
      <c r="FP53" s="15"/>
      <c r="FQ53" s="14"/>
      <c r="FR53" s="15"/>
      <c r="FS53" s="15"/>
      <c r="FT53" s="15"/>
      <c r="FU53" s="15"/>
      <c r="FV53" s="15"/>
      <c r="FW53" s="15"/>
      <c r="FX53" s="15"/>
      <c r="FZ53" s="15"/>
      <c r="GA53" s="15"/>
      <c r="GB53" s="15"/>
      <c r="GC53" s="15"/>
      <c r="GD53" s="15"/>
      <c r="GE53" s="15"/>
      <c r="GF53" s="15"/>
    </row>
    <row r="54" spans="1:188" x14ac:dyDescent="0.3">
      <c r="A54" t="s">
        <v>93</v>
      </c>
      <c r="B54" s="2">
        <v>6975</v>
      </c>
      <c r="C54" s="2">
        <v>9869</v>
      </c>
      <c r="D54" s="2">
        <v>9848</v>
      </c>
      <c r="E54" s="2">
        <v>9974.2999999999993</v>
      </c>
      <c r="F54" s="2">
        <v>10167.6</v>
      </c>
      <c r="G54" s="2">
        <v>10366.9</v>
      </c>
      <c r="H54" s="2">
        <v>10621.9</v>
      </c>
      <c r="I54" s="2">
        <v>10891.800000000001</v>
      </c>
      <c r="J54" s="2">
        <v>11179.999999999998</v>
      </c>
      <c r="K54" s="2">
        <v>11424.1</v>
      </c>
      <c r="L54" s="2">
        <v>11677.800000000001</v>
      </c>
      <c r="M54" s="2">
        <v>11940.9</v>
      </c>
      <c r="N54" t="e">
        <f>(#REF!+#REF!+#REF!)/10^3</f>
        <v>#REF!</v>
      </c>
      <c r="O54" t="e">
        <f>(#REF!+#REF!+#REF!)/10^3</f>
        <v>#REF!</v>
      </c>
      <c r="P54" t="e">
        <f>(#REF!+#REF!+#REF!)/10^3</f>
        <v>#REF!</v>
      </c>
      <c r="Q54" t="e">
        <f>(#REF!+#REF!+#REF!)/10^3</f>
        <v>#REF!</v>
      </c>
      <c r="R54" t="e">
        <f>(#REF!+#REF!+#REF!)/10^3</f>
        <v>#REF!</v>
      </c>
      <c r="S54" t="e">
        <f>(#REF!+#REF!+#REF!)/10^3</f>
        <v>#REF!</v>
      </c>
      <c r="T54" t="e">
        <f>(#REF!+#REF!+#REF!)/10^3</f>
        <v>#REF!</v>
      </c>
      <c r="U54" t="e">
        <f>(#REF!+#REF!+#REF!)/10^3</f>
        <v>#REF!</v>
      </c>
      <c r="V54" s="2"/>
      <c r="W54" t="s">
        <v>8</v>
      </c>
      <c r="X54" s="17">
        <f t="shared" ref="X54:X98" si="8">X5</f>
        <v>5.8952999999999998</v>
      </c>
      <c r="Y54" s="17">
        <f t="shared" ref="Y54:AF69" si="9">X54+X5*4+Y5</f>
        <v>35.471399999999996</v>
      </c>
      <c r="Z54" s="18">
        <f t="shared" si="9"/>
        <v>65.549399999999991</v>
      </c>
      <c r="AA54" s="17">
        <f t="shared" si="9"/>
        <v>96.108800000000002</v>
      </c>
      <c r="AB54" s="17">
        <f t="shared" si="9"/>
        <v>127.00580000000001</v>
      </c>
      <c r="AC54" s="17">
        <f t="shared" si="9"/>
        <v>158.24340000000001</v>
      </c>
      <c r="AD54" s="17">
        <f t="shared" si="9"/>
        <v>189.83330000000001</v>
      </c>
      <c r="AE54" s="17">
        <f t="shared" si="9"/>
        <v>221.81960000000001</v>
      </c>
      <c r="AF54" s="17">
        <f t="shared" si="9"/>
        <v>254.23690000000002</v>
      </c>
      <c r="AH54" s="17">
        <f t="shared" ref="AH54:AH98" si="10">AH5</f>
        <v>5.8952999999999998</v>
      </c>
      <c r="AI54" s="17">
        <f t="shared" ref="AI54:AP69" si="11">AH54+AH5*4+AI5</f>
        <v>35.415099999999995</v>
      </c>
      <c r="AJ54" s="18">
        <f t="shared" si="11"/>
        <v>65.152699999999996</v>
      </c>
      <c r="AK54" s="17">
        <f t="shared" si="11"/>
        <v>95.136600000000001</v>
      </c>
      <c r="AL54" s="17">
        <f t="shared" si="11"/>
        <v>125.45790000000001</v>
      </c>
      <c r="AM54" s="17">
        <f t="shared" si="11"/>
        <v>156.10990000000001</v>
      </c>
      <c r="AN54" s="17">
        <f t="shared" si="11"/>
        <v>187.11419999999998</v>
      </c>
      <c r="AO54" s="17">
        <f t="shared" si="11"/>
        <v>218.53359999999998</v>
      </c>
      <c r="AP54" s="17">
        <f t="shared" si="11"/>
        <v>250.38389999999998</v>
      </c>
      <c r="AQ54" s="18"/>
      <c r="AR54" s="17">
        <f t="shared" ref="AR54:AR98" si="12">AR5</f>
        <v>5.8952999999999998</v>
      </c>
      <c r="AS54" s="17">
        <f t="shared" ref="AS54:AZ69" si="13">AR54+AR5*4+AS5</f>
        <v>35.459899999999998</v>
      </c>
      <c r="AT54" s="18">
        <f t="shared" si="13"/>
        <v>65.469799999999992</v>
      </c>
      <c r="AU54" s="17">
        <f t="shared" si="13"/>
        <v>95.916299999999993</v>
      </c>
      <c r="AV54" s="17">
        <f t="shared" si="13"/>
        <v>126.68689999999999</v>
      </c>
      <c r="AW54" s="17">
        <f t="shared" si="13"/>
        <v>157.78280000000001</v>
      </c>
      <c r="AX54" s="17">
        <f t="shared" si="13"/>
        <v>189.23390000000001</v>
      </c>
      <c r="AY54" s="17">
        <f t="shared" si="13"/>
        <v>221.08430000000001</v>
      </c>
      <c r="AZ54" s="17">
        <f t="shared" si="13"/>
        <v>253.34620000000001</v>
      </c>
      <c r="BA54" s="17"/>
      <c r="BB54" s="17">
        <f t="shared" ref="BB54:BB98" si="14">BB5</f>
        <v>5.8952999999999998</v>
      </c>
      <c r="BC54" s="17">
        <f t="shared" ref="BC54:BJ69" si="15">BB54+BB5*4+BC5</f>
        <v>35.47</v>
      </c>
      <c r="BD54" s="18">
        <f t="shared" si="15"/>
        <v>65.541700000000006</v>
      </c>
      <c r="BE54" s="17">
        <f t="shared" si="15"/>
        <v>96.09920000000001</v>
      </c>
      <c r="BF54" s="17">
        <f t="shared" si="15"/>
        <v>126.99820000000003</v>
      </c>
      <c r="BG54" s="17">
        <f t="shared" si="15"/>
        <v>158.22890000000001</v>
      </c>
      <c r="BH54" s="17">
        <f t="shared" si="15"/>
        <v>189.81580000000002</v>
      </c>
      <c r="BI54" s="17">
        <f t="shared" si="15"/>
        <v>221.79300000000003</v>
      </c>
      <c r="BJ54" s="17">
        <f t="shared" si="15"/>
        <v>254.18030000000005</v>
      </c>
      <c r="BK54" s="19"/>
      <c r="BL54" s="17"/>
      <c r="BM54" s="17"/>
      <c r="BN54" s="18"/>
      <c r="BO54" s="17"/>
      <c r="BP54" s="17"/>
      <c r="BQ54" s="17"/>
      <c r="BR54" s="17"/>
      <c r="BS54" s="17"/>
      <c r="BT54" s="17"/>
      <c r="BU54" s="19"/>
      <c r="BV54" s="17"/>
      <c r="BW54" s="17"/>
      <c r="BX54" s="18"/>
      <c r="BY54" s="17"/>
      <c r="BZ54" s="17"/>
      <c r="CA54" s="17"/>
      <c r="CB54" s="17"/>
      <c r="CC54" s="17"/>
      <c r="CD54" s="17"/>
      <c r="CE54" s="19"/>
      <c r="CF54" s="17"/>
      <c r="CG54" s="17"/>
      <c r="CH54" s="18"/>
      <c r="CI54" s="17"/>
      <c r="CJ54" s="17"/>
      <c r="CK54" s="17"/>
      <c r="CL54" s="17"/>
      <c r="CM54" s="17"/>
      <c r="CN54" s="17"/>
      <c r="CO54" s="20"/>
      <c r="CP54" s="21"/>
      <c r="CQ54" s="21"/>
      <c r="CR54" s="22"/>
      <c r="CS54" s="21"/>
      <c r="CT54" s="21"/>
      <c r="CU54" s="21"/>
      <c r="CV54" s="21"/>
      <c r="CW54" s="19"/>
      <c r="CX54" s="21"/>
      <c r="CY54" s="21"/>
      <c r="CZ54" s="22"/>
      <c r="DA54" s="21"/>
      <c r="DB54" s="21"/>
      <c r="DC54" s="21"/>
      <c r="DD54" s="21"/>
      <c r="DF54" s="21"/>
      <c r="DG54" s="21"/>
      <c r="DH54" s="22"/>
      <c r="DI54" s="21"/>
      <c r="DJ54" s="21"/>
      <c r="DK54" s="21"/>
      <c r="DL54" s="21"/>
      <c r="DN54" s="21"/>
      <c r="DO54" s="21"/>
      <c r="DP54" s="22"/>
      <c r="DQ54" s="21"/>
      <c r="DR54" s="21"/>
      <c r="DS54" s="21"/>
      <c r="DT54" s="21"/>
      <c r="DU54" s="19"/>
      <c r="DV54" s="21"/>
      <c r="DW54" s="21"/>
      <c r="DX54" s="22"/>
      <c r="DY54" s="21"/>
      <c r="DZ54" s="21"/>
      <c r="EA54" s="21"/>
      <c r="EB54" s="21"/>
      <c r="ED54" s="21"/>
      <c r="EE54" s="21"/>
      <c r="EF54" s="22"/>
      <c r="EG54" s="21"/>
      <c r="EH54" s="21"/>
      <c r="EI54" s="21"/>
      <c r="EJ54" s="21"/>
      <c r="EL54" s="20"/>
      <c r="EM54" s="20"/>
      <c r="EN54" s="23"/>
      <c r="EO54" s="20"/>
      <c r="EP54" s="20"/>
      <c r="EQ54" s="20"/>
      <c r="ER54" s="20"/>
      <c r="ES54" s="19"/>
      <c r="ET54" s="20"/>
      <c r="EU54" s="20"/>
      <c r="EV54" s="23"/>
      <c r="EW54" s="20"/>
      <c r="EX54" s="20"/>
      <c r="EY54" s="20"/>
      <c r="EZ54" s="20"/>
      <c r="FB54" s="20"/>
      <c r="FC54" s="20"/>
      <c r="FD54" s="23"/>
      <c r="FE54" s="20"/>
      <c r="FF54" s="20"/>
      <c r="FG54" s="20"/>
      <c r="FH54" s="20"/>
      <c r="FJ54" s="20"/>
      <c r="FK54" s="20"/>
      <c r="FL54" s="20"/>
      <c r="FM54" s="20"/>
      <c r="FN54" s="20"/>
      <c r="FO54" s="20"/>
      <c r="FP54" s="20"/>
      <c r="FQ54" s="19"/>
      <c r="FR54" s="20"/>
      <c r="FS54" s="20"/>
      <c r="FT54" s="20"/>
      <c r="FU54" s="20"/>
      <c r="FV54" s="20"/>
      <c r="FW54" s="20"/>
      <c r="FX54" s="20"/>
      <c r="FZ54" s="20"/>
      <c r="GA54" s="20"/>
      <c r="GB54" s="20"/>
      <c r="GC54" s="20"/>
      <c r="GD54" s="20"/>
      <c r="GE54" s="20"/>
      <c r="GF54" s="20"/>
    </row>
    <row r="55" spans="1:188" x14ac:dyDescent="0.3">
      <c r="A55" s="1" t="s">
        <v>94</v>
      </c>
      <c r="V55" s="2"/>
      <c r="W55" t="s">
        <v>9</v>
      </c>
      <c r="X55" s="17">
        <f t="shared" si="8"/>
        <v>14.460799999999999</v>
      </c>
      <c r="Y55" s="17">
        <f t="shared" si="9"/>
        <v>87.120599999999996</v>
      </c>
      <c r="Z55" s="18">
        <f t="shared" si="9"/>
        <v>161.58279999999999</v>
      </c>
      <c r="AA55" s="17">
        <f t="shared" si="9"/>
        <v>237.6446</v>
      </c>
      <c r="AB55" s="17">
        <f t="shared" si="9"/>
        <v>314.1277</v>
      </c>
      <c r="AC55" s="17">
        <f t="shared" si="9"/>
        <v>391.08090000000004</v>
      </c>
      <c r="AD55" s="17">
        <f t="shared" si="9"/>
        <v>468.66830000000004</v>
      </c>
      <c r="AE55" s="17">
        <f t="shared" si="9"/>
        <v>547.14970000000005</v>
      </c>
      <c r="AF55" s="17">
        <f t="shared" si="9"/>
        <v>626.17460000000005</v>
      </c>
      <c r="AH55" s="17">
        <f t="shared" si="10"/>
        <v>14.460799999999999</v>
      </c>
      <c r="AI55" s="17">
        <f t="shared" si="11"/>
        <v>86.943399999999997</v>
      </c>
      <c r="AJ55" s="18">
        <f t="shared" si="11"/>
        <v>160.34829999999999</v>
      </c>
      <c r="AK55" s="17">
        <f t="shared" si="11"/>
        <v>234.70969999999997</v>
      </c>
      <c r="AL55" s="17">
        <f t="shared" si="11"/>
        <v>309.63679999999994</v>
      </c>
      <c r="AM55" s="17">
        <f t="shared" si="11"/>
        <v>384.92809999999997</v>
      </c>
      <c r="AN55" s="17">
        <f t="shared" si="11"/>
        <v>460.73229999999995</v>
      </c>
      <c r="AO55" s="17">
        <f t="shared" si="11"/>
        <v>537.16309999999987</v>
      </c>
      <c r="AP55" s="17">
        <f t="shared" si="11"/>
        <v>614.39569999999981</v>
      </c>
      <c r="AQ55" s="18"/>
      <c r="AR55" s="17">
        <f t="shared" si="12"/>
        <v>14.460799999999999</v>
      </c>
      <c r="AS55" s="17">
        <f t="shared" si="13"/>
        <v>86.470600000000005</v>
      </c>
      <c r="AT55" s="18">
        <f t="shared" si="13"/>
        <v>157.05779999999999</v>
      </c>
      <c r="AU55" s="17">
        <f t="shared" si="13"/>
        <v>226.72619999999998</v>
      </c>
      <c r="AV55" s="17">
        <f t="shared" si="13"/>
        <v>296.72299999999996</v>
      </c>
      <c r="AW55" s="17">
        <f t="shared" si="13"/>
        <v>367.17309999999998</v>
      </c>
      <c r="AX55" s="17">
        <f t="shared" si="13"/>
        <v>438.41120000000001</v>
      </c>
      <c r="AY55" s="17">
        <f t="shared" si="13"/>
        <v>510.21889999999996</v>
      </c>
      <c r="AZ55" s="17">
        <f t="shared" si="13"/>
        <v>582.71299999999997</v>
      </c>
      <c r="BA55" s="17"/>
      <c r="BB55" s="17">
        <f t="shared" si="14"/>
        <v>14.460799999999999</v>
      </c>
      <c r="BC55" s="17">
        <f t="shared" si="15"/>
        <v>86.712400000000002</v>
      </c>
      <c r="BD55" s="18">
        <f t="shared" si="15"/>
        <v>158.73830000000001</v>
      </c>
      <c r="BE55" s="17">
        <f t="shared" si="15"/>
        <v>230.81440000000001</v>
      </c>
      <c r="BF55" s="17">
        <f t="shared" si="15"/>
        <v>303.4117</v>
      </c>
      <c r="BG55" s="17">
        <f t="shared" si="15"/>
        <v>376.41969999999998</v>
      </c>
      <c r="BH55" s="17">
        <f t="shared" si="15"/>
        <v>450.19720000000001</v>
      </c>
      <c r="BI55" s="17">
        <f t="shared" si="15"/>
        <v>524.62909999999999</v>
      </c>
      <c r="BJ55" s="17">
        <f t="shared" si="15"/>
        <v>599.68360000000007</v>
      </c>
      <c r="BK55" s="19"/>
      <c r="BL55" s="17"/>
      <c r="BM55" s="17"/>
      <c r="BN55" s="18"/>
      <c r="BO55" s="17"/>
      <c r="BP55" s="17"/>
      <c r="BQ55" s="17"/>
      <c r="BR55" s="17"/>
      <c r="BS55" s="17"/>
      <c r="BT55" s="17"/>
      <c r="BU55" s="19"/>
      <c r="BV55" s="17"/>
      <c r="BW55" s="17"/>
      <c r="BX55" s="18"/>
      <c r="BY55" s="17"/>
      <c r="BZ55" s="17"/>
      <c r="CA55" s="17"/>
      <c r="CB55" s="17"/>
      <c r="CC55" s="17"/>
      <c r="CD55" s="17"/>
      <c r="CE55" s="19"/>
      <c r="CF55" s="17"/>
      <c r="CG55" s="17"/>
      <c r="CH55" s="18"/>
      <c r="CI55" s="17"/>
      <c r="CJ55" s="17"/>
      <c r="CK55" s="17"/>
      <c r="CL55" s="17"/>
      <c r="CM55" s="17"/>
      <c r="CN55" s="17"/>
      <c r="CO55" s="20"/>
      <c r="CP55" s="21"/>
      <c r="CQ55" s="21"/>
      <c r="CR55" s="22"/>
      <c r="CS55" s="21"/>
      <c r="CT55" s="21"/>
      <c r="CU55" s="21"/>
      <c r="CV55" s="21"/>
      <c r="CW55" s="19"/>
      <c r="CX55" s="21"/>
      <c r="CY55" s="21"/>
      <c r="CZ55" s="22"/>
      <c r="DA55" s="21"/>
      <c r="DB55" s="21"/>
      <c r="DC55" s="21"/>
      <c r="DD55" s="21"/>
      <c r="DF55" s="21"/>
      <c r="DG55" s="21"/>
      <c r="DH55" s="22"/>
      <c r="DI55" s="21"/>
      <c r="DJ55" s="21"/>
      <c r="DK55" s="21"/>
      <c r="DL55" s="21"/>
      <c r="DN55" s="21"/>
      <c r="DO55" s="21"/>
      <c r="DP55" s="22"/>
      <c r="DQ55" s="21"/>
      <c r="DR55" s="21"/>
      <c r="DS55" s="21"/>
      <c r="DT55" s="21"/>
      <c r="DU55" s="19"/>
      <c r="DV55" s="21"/>
      <c r="DW55" s="21"/>
      <c r="DX55" s="22"/>
      <c r="DY55" s="21"/>
      <c r="DZ55" s="21"/>
      <c r="EA55" s="21"/>
      <c r="EB55" s="21"/>
      <c r="ED55" s="21"/>
      <c r="EE55" s="21"/>
      <c r="EF55" s="22"/>
      <c r="EG55" s="21"/>
      <c r="EH55" s="21"/>
      <c r="EI55" s="21"/>
      <c r="EJ55" s="21"/>
      <c r="EL55" s="20"/>
      <c r="EM55" s="20"/>
      <c r="EN55" s="23"/>
      <c r="EO55" s="20"/>
      <c r="EP55" s="20"/>
      <c r="EQ55" s="20"/>
      <c r="ER55" s="20"/>
      <c r="ES55" s="19"/>
      <c r="ET55" s="20"/>
      <c r="EU55" s="20"/>
      <c r="EV55" s="23"/>
      <c r="EW55" s="20"/>
      <c r="EX55" s="20"/>
      <c r="EY55" s="20"/>
      <c r="EZ55" s="20"/>
      <c r="FB55" s="20"/>
      <c r="FC55" s="20"/>
      <c r="FD55" s="23"/>
      <c r="FE55" s="20"/>
      <c r="FF55" s="20"/>
      <c r="FG55" s="20"/>
      <c r="FH55" s="20"/>
      <c r="FJ55" s="20"/>
      <c r="FK55" s="20"/>
      <c r="FL55" s="20"/>
      <c r="FM55" s="20"/>
      <c r="FN55" s="20"/>
      <c r="FO55" s="20"/>
      <c r="FP55" s="20"/>
      <c r="FQ55" s="19"/>
      <c r="FR55" s="20"/>
      <c r="FS55" s="20"/>
      <c r="FT55" s="20"/>
      <c r="FU55" s="20"/>
      <c r="FV55" s="20"/>
      <c r="FW55" s="20"/>
      <c r="FX55" s="20"/>
      <c r="FZ55" s="20"/>
      <c r="GA55" s="20"/>
      <c r="GB55" s="20"/>
      <c r="GC55" s="20"/>
      <c r="GD55" s="20"/>
      <c r="GE55" s="20"/>
      <c r="GF55" s="20"/>
    </row>
    <row r="56" spans="1:188" x14ac:dyDescent="0.3">
      <c r="B56" s="2" t="s">
        <v>1</v>
      </c>
      <c r="D56" s="2" t="s">
        <v>2</v>
      </c>
      <c r="V56" s="2"/>
      <c r="W56" t="s">
        <v>11</v>
      </c>
      <c r="X56" s="17">
        <f t="shared" si="8"/>
        <v>2.7965</v>
      </c>
      <c r="Y56" s="17">
        <f t="shared" si="9"/>
        <v>16.826900000000002</v>
      </c>
      <c r="Z56" s="18">
        <f t="shared" si="9"/>
        <v>31.099300000000003</v>
      </c>
      <c r="AA56" s="17">
        <f t="shared" si="9"/>
        <v>45.599899999999998</v>
      </c>
      <c r="AB56" s="17">
        <f t="shared" si="9"/>
        <v>60.233899999999998</v>
      </c>
      <c r="AC56" s="17">
        <f t="shared" si="9"/>
        <v>75.004199999999997</v>
      </c>
      <c r="AD56" s="17">
        <f t="shared" si="9"/>
        <v>89.904899999999998</v>
      </c>
      <c r="AE56" s="17">
        <f t="shared" si="9"/>
        <v>104.8946</v>
      </c>
      <c r="AF56" s="17">
        <f t="shared" si="9"/>
        <v>119.98589999999999</v>
      </c>
      <c r="AH56" s="17">
        <f t="shared" si="10"/>
        <v>2.7965</v>
      </c>
      <c r="AI56" s="17">
        <f t="shared" si="11"/>
        <v>16.772500000000001</v>
      </c>
      <c r="AJ56" s="18">
        <f t="shared" si="11"/>
        <v>30.720800000000001</v>
      </c>
      <c r="AK56" s="17">
        <f t="shared" si="11"/>
        <v>44.694100000000006</v>
      </c>
      <c r="AL56" s="17">
        <f t="shared" si="11"/>
        <v>58.819000000000003</v>
      </c>
      <c r="AM56" s="17">
        <f t="shared" si="11"/>
        <v>73.069699999999997</v>
      </c>
      <c r="AN56" s="17">
        <f t="shared" si="11"/>
        <v>87.453900000000004</v>
      </c>
      <c r="AO56" s="17">
        <f t="shared" si="11"/>
        <v>101.94120000000001</v>
      </c>
      <c r="AP56" s="17">
        <f t="shared" si="11"/>
        <v>116.5326</v>
      </c>
      <c r="AQ56" s="18"/>
      <c r="AR56" s="17">
        <f t="shared" si="12"/>
        <v>2.7965</v>
      </c>
      <c r="AS56" s="17">
        <f t="shared" si="13"/>
        <v>16.851099999999999</v>
      </c>
      <c r="AT56" s="18">
        <f t="shared" si="13"/>
        <v>31.275499999999997</v>
      </c>
      <c r="AU56" s="17">
        <f t="shared" si="13"/>
        <v>46.0458</v>
      </c>
      <c r="AV56" s="17">
        <f t="shared" si="13"/>
        <v>60.914099999999998</v>
      </c>
      <c r="AW56" s="17">
        <f t="shared" si="13"/>
        <v>75.878900000000002</v>
      </c>
      <c r="AX56" s="17">
        <f t="shared" si="13"/>
        <v>90.983400000000003</v>
      </c>
      <c r="AY56" s="17">
        <f t="shared" si="13"/>
        <v>106.19690000000001</v>
      </c>
      <c r="AZ56" s="17">
        <f t="shared" si="13"/>
        <v>121.50950000000002</v>
      </c>
      <c r="BA56" s="17"/>
      <c r="BB56" s="17">
        <f t="shared" si="14"/>
        <v>2.7965</v>
      </c>
      <c r="BC56" s="17">
        <f t="shared" si="15"/>
        <v>16.8248</v>
      </c>
      <c r="BD56" s="18">
        <f t="shared" si="15"/>
        <v>31.088900000000002</v>
      </c>
      <c r="BE56" s="17">
        <f t="shared" si="15"/>
        <v>45.593900000000005</v>
      </c>
      <c r="BF56" s="17">
        <f t="shared" si="15"/>
        <v>60.242500000000007</v>
      </c>
      <c r="BG56" s="17">
        <f t="shared" si="15"/>
        <v>75.008099999999999</v>
      </c>
      <c r="BH56" s="17">
        <f t="shared" si="15"/>
        <v>89.912999999999997</v>
      </c>
      <c r="BI56" s="17">
        <f t="shared" si="15"/>
        <v>104.90509999999999</v>
      </c>
      <c r="BJ56" s="17">
        <f t="shared" si="15"/>
        <v>119.99649999999998</v>
      </c>
      <c r="BK56" s="19"/>
      <c r="BL56" s="17"/>
      <c r="BM56" s="17"/>
      <c r="BN56" s="18"/>
      <c r="BO56" s="17"/>
      <c r="BP56" s="17"/>
      <c r="BQ56" s="17"/>
      <c r="BR56" s="17"/>
      <c r="BS56" s="17"/>
      <c r="BT56" s="17"/>
      <c r="BU56" s="19"/>
      <c r="BV56" s="17"/>
      <c r="BW56" s="17"/>
      <c r="BX56" s="18"/>
      <c r="BY56" s="17"/>
      <c r="BZ56" s="17"/>
      <c r="CA56" s="17"/>
      <c r="CB56" s="17"/>
      <c r="CC56" s="17"/>
      <c r="CD56" s="17"/>
      <c r="CE56" s="19"/>
      <c r="CF56" s="17"/>
      <c r="CG56" s="17"/>
      <c r="CH56" s="18"/>
      <c r="CI56" s="17"/>
      <c r="CJ56" s="17"/>
      <c r="CK56" s="17"/>
      <c r="CL56" s="17"/>
      <c r="CM56" s="17"/>
      <c r="CN56" s="17"/>
      <c r="CO56" s="20"/>
      <c r="CP56" s="21"/>
      <c r="CQ56" s="21"/>
      <c r="CR56" s="22"/>
      <c r="CS56" s="21"/>
      <c r="CT56" s="21"/>
      <c r="CU56" s="21"/>
      <c r="CV56" s="21"/>
      <c r="CW56" s="19"/>
      <c r="CX56" s="21"/>
      <c r="CY56" s="21"/>
      <c r="CZ56" s="22"/>
      <c r="DA56" s="21"/>
      <c r="DB56" s="21"/>
      <c r="DC56" s="21"/>
      <c r="DD56" s="21"/>
      <c r="DF56" s="21"/>
      <c r="DG56" s="21"/>
      <c r="DH56" s="22"/>
      <c r="DI56" s="21"/>
      <c r="DJ56" s="21"/>
      <c r="DK56" s="21"/>
      <c r="DL56" s="21"/>
      <c r="DN56" s="21"/>
      <c r="DO56" s="21"/>
      <c r="DP56" s="22"/>
      <c r="DQ56" s="21"/>
      <c r="DR56" s="21"/>
      <c r="DS56" s="21"/>
      <c r="DT56" s="21"/>
      <c r="DU56" s="19"/>
      <c r="DV56" s="21"/>
      <c r="DW56" s="21"/>
      <c r="DX56" s="22"/>
      <c r="DY56" s="21"/>
      <c r="DZ56" s="21"/>
      <c r="EA56" s="21"/>
      <c r="EB56" s="21"/>
      <c r="ED56" s="21"/>
      <c r="EE56" s="21"/>
      <c r="EF56" s="22"/>
      <c r="EG56" s="21"/>
      <c r="EH56" s="21"/>
      <c r="EI56" s="21"/>
      <c r="EJ56" s="21"/>
      <c r="EL56" s="20"/>
      <c r="EM56" s="20"/>
      <c r="EN56" s="23"/>
      <c r="EO56" s="20"/>
      <c r="EP56" s="20"/>
      <c r="EQ56" s="20"/>
      <c r="ER56" s="20"/>
      <c r="ES56" s="19"/>
      <c r="ET56" s="20"/>
      <c r="EU56" s="20"/>
      <c r="EV56" s="23"/>
      <c r="EW56" s="20"/>
      <c r="EX56" s="20"/>
      <c r="EY56" s="20"/>
      <c r="EZ56" s="20"/>
      <c r="FB56" s="20"/>
      <c r="FC56" s="20"/>
      <c r="FD56" s="23"/>
      <c r="FE56" s="20"/>
      <c r="FF56" s="20"/>
      <c r="FG56" s="20"/>
      <c r="FH56" s="20"/>
      <c r="FJ56" s="20"/>
      <c r="FK56" s="20"/>
      <c r="FL56" s="20"/>
      <c r="FM56" s="20"/>
      <c r="FN56" s="20"/>
      <c r="FO56" s="20"/>
      <c r="FP56" s="20"/>
      <c r="FQ56" s="19"/>
      <c r="FR56" s="20"/>
      <c r="FS56" s="20"/>
      <c r="FT56" s="20"/>
      <c r="FU56" s="20"/>
      <c r="FV56" s="20"/>
      <c r="FW56" s="20"/>
      <c r="FX56" s="20"/>
      <c r="FZ56" s="20"/>
      <c r="GA56" s="20"/>
      <c r="GB56" s="20"/>
      <c r="GC56" s="20"/>
      <c r="GD56" s="20"/>
      <c r="GE56" s="20"/>
      <c r="GF56" s="20"/>
    </row>
    <row r="57" spans="1:188" x14ac:dyDescent="0.3">
      <c r="A57" s="5" t="s">
        <v>4</v>
      </c>
      <c r="B57" s="6">
        <v>1992</v>
      </c>
      <c r="C57" s="6">
        <v>2017</v>
      </c>
      <c r="D57" s="7">
        <v>2017</v>
      </c>
      <c r="E57" s="7">
        <v>2020</v>
      </c>
      <c r="F57" s="7">
        <v>2025</v>
      </c>
      <c r="G57" s="7">
        <v>2030</v>
      </c>
      <c r="H57" s="7">
        <v>2035</v>
      </c>
      <c r="I57" s="7">
        <v>2040</v>
      </c>
      <c r="J57" s="7">
        <v>2045</v>
      </c>
      <c r="K57" s="7">
        <v>2050</v>
      </c>
      <c r="L57" s="7">
        <v>2055</v>
      </c>
      <c r="M57" s="7">
        <v>2060</v>
      </c>
      <c r="N57" s="8">
        <v>2065</v>
      </c>
      <c r="O57" s="8">
        <v>2070</v>
      </c>
      <c r="P57" s="8">
        <v>2075</v>
      </c>
      <c r="Q57" s="8">
        <v>2080</v>
      </c>
      <c r="R57" s="8">
        <v>2085</v>
      </c>
      <c r="S57" s="8">
        <v>2090</v>
      </c>
      <c r="T57" s="8">
        <v>2095</v>
      </c>
      <c r="U57" s="8">
        <v>2100</v>
      </c>
      <c r="V57" s="2"/>
      <c r="W57" t="s">
        <v>13</v>
      </c>
      <c r="X57" s="17">
        <f t="shared" si="8"/>
        <v>90.0548</v>
      </c>
      <c r="Y57" s="17">
        <f t="shared" si="9"/>
        <v>542.41499999999996</v>
      </c>
      <c r="Z57" s="18">
        <f t="shared" si="9"/>
        <v>1005.3025</v>
      </c>
      <c r="AA57" s="17">
        <f t="shared" si="9"/>
        <v>1478.4948000000002</v>
      </c>
      <c r="AB57" s="17">
        <f t="shared" si="9"/>
        <v>1959.6128000000001</v>
      </c>
      <c r="AC57" s="17">
        <f t="shared" si="9"/>
        <v>2448.9209000000001</v>
      </c>
      <c r="AD57" s="17">
        <f t="shared" si="9"/>
        <v>2946.3326999999999</v>
      </c>
      <c r="AE57" s="17">
        <f t="shared" si="9"/>
        <v>3450.6098999999999</v>
      </c>
      <c r="AF57" s="17">
        <f t="shared" si="9"/>
        <v>3961.8982999999998</v>
      </c>
      <c r="AH57" s="17">
        <f t="shared" si="10"/>
        <v>90.0548</v>
      </c>
      <c r="AI57" s="17">
        <f t="shared" si="11"/>
        <v>542.20169999999996</v>
      </c>
      <c r="AJ57" s="18">
        <f t="shared" si="11"/>
        <v>1003.7970999999999</v>
      </c>
      <c r="AK57" s="17">
        <f t="shared" si="11"/>
        <v>1474.7845</v>
      </c>
      <c r="AL57" s="17">
        <f t="shared" si="11"/>
        <v>1953.6451999999999</v>
      </c>
      <c r="AM57" s="17">
        <f t="shared" si="11"/>
        <v>2440.6410000000001</v>
      </c>
      <c r="AN57" s="17">
        <f t="shared" si="11"/>
        <v>2935.6842000000001</v>
      </c>
      <c r="AO57" s="17">
        <f t="shared" si="11"/>
        <v>3437.5472</v>
      </c>
      <c r="AP57" s="17">
        <f t="shared" si="11"/>
        <v>3946.3744000000002</v>
      </c>
      <c r="AQ57" s="18"/>
      <c r="AR57" s="17">
        <f t="shared" si="12"/>
        <v>90.0548</v>
      </c>
      <c r="AS57" s="17">
        <f t="shared" si="13"/>
        <v>542.25279999999998</v>
      </c>
      <c r="AT57" s="18">
        <f t="shared" si="13"/>
        <v>1004.1572</v>
      </c>
      <c r="AU57" s="17">
        <f t="shared" si="13"/>
        <v>1475.6704</v>
      </c>
      <c r="AV57" s="17">
        <f t="shared" si="13"/>
        <v>1955.0709999999999</v>
      </c>
      <c r="AW57" s="17">
        <f t="shared" si="13"/>
        <v>2442.6215999999995</v>
      </c>
      <c r="AX57" s="17">
        <f t="shared" si="13"/>
        <v>2938.2355999999995</v>
      </c>
      <c r="AY57" s="17">
        <f t="shared" si="13"/>
        <v>3440.6831999999995</v>
      </c>
      <c r="AZ57" s="17">
        <f t="shared" si="13"/>
        <v>3950.1082999999999</v>
      </c>
      <c r="BA57" s="17"/>
      <c r="BB57" s="17">
        <f t="shared" si="14"/>
        <v>90.0548</v>
      </c>
      <c r="BC57" s="17">
        <f t="shared" si="15"/>
        <v>542.36260000000004</v>
      </c>
      <c r="BD57" s="18">
        <f t="shared" si="15"/>
        <v>1004.9322000000001</v>
      </c>
      <c r="BE57" s="17">
        <f t="shared" si="15"/>
        <v>1477.5805</v>
      </c>
      <c r="BF57" s="17">
        <f t="shared" si="15"/>
        <v>1958.1422000000002</v>
      </c>
      <c r="BG57" s="17">
        <f t="shared" si="15"/>
        <v>2446.8823000000002</v>
      </c>
      <c r="BH57" s="17">
        <f t="shared" si="15"/>
        <v>2943.7145</v>
      </c>
      <c r="BI57" s="17">
        <f t="shared" si="15"/>
        <v>3447.4041000000002</v>
      </c>
      <c r="BJ57" s="17">
        <f t="shared" si="15"/>
        <v>3958.0964000000004</v>
      </c>
      <c r="BK57" s="19"/>
      <c r="BL57" s="17"/>
      <c r="BM57" s="17"/>
      <c r="BN57" s="18"/>
      <c r="BO57" s="17"/>
      <c r="BP57" s="17"/>
      <c r="BQ57" s="17"/>
      <c r="BR57" s="17"/>
      <c r="BS57" s="17"/>
      <c r="BT57" s="17"/>
      <c r="BU57" s="19"/>
      <c r="BV57" s="17"/>
      <c r="BW57" s="17"/>
      <c r="BX57" s="18"/>
      <c r="BY57" s="17"/>
      <c r="BZ57" s="17"/>
      <c r="CA57" s="17"/>
      <c r="CB57" s="17"/>
      <c r="CC57" s="17"/>
      <c r="CD57" s="17"/>
      <c r="CE57" s="19"/>
      <c r="CF57" s="17"/>
      <c r="CG57" s="17"/>
      <c r="CH57" s="18"/>
      <c r="CI57" s="17"/>
      <c r="CJ57" s="17"/>
      <c r="CK57" s="17"/>
      <c r="CL57" s="17"/>
      <c r="CM57" s="17"/>
      <c r="CN57" s="17"/>
      <c r="CO57" s="20"/>
      <c r="CP57" s="21"/>
      <c r="CQ57" s="21"/>
      <c r="CR57" s="22"/>
      <c r="CS57" s="21"/>
      <c r="CT57" s="21"/>
      <c r="CU57" s="21"/>
      <c r="CV57" s="21"/>
      <c r="CW57" s="19"/>
      <c r="CX57" s="21"/>
      <c r="CY57" s="21"/>
      <c r="CZ57" s="22"/>
      <c r="DA57" s="21"/>
      <c r="DB57" s="21"/>
      <c r="DC57" s="21"/>
      <c r="DD57" s="21"/>
      <c r="DF57" s="21"/>
      <c r="DG57" s="21"/>
      <c r="DH57" s="22"/>
      <c r="DI57" s="21"/>
      <c r="DJ57" s="21"/>
      <c r="DK57" s="21"/>
      <c r="DL57" s="21"/>
      <c r="DN57" s="21"/>
      <c r="DO57" s="21"/>
      <c r="DP57" s="22"/>
      <c r="DQ57" s="21"/>
      <c r="DR57" s="21"/>
      <c r="DS57" s="21"/>
      <c r="DT57" s="21"/>
      <c r="DU57" s="19"/>
      <c r="DV57" s="21"/>
      <c r="DW57" s="21"/>
      <c r="DX57" s="22"/>
      <c r="DY57" s="21"/>
      <c r="DZ57" s="21"/>
      <c r="EA57" s="21"/>
      <c r="EB57" s="21"/>
      <c r="ED57" s="21"/>
      <c r="EE57" s="21"/>
      <c r="EF57" s="22"/>
      <c r="EG57" s="21"/>
      <c r="EH57" s="21"/>
      <c r="EI57" s="21"/>
      <c r="EJ57" s="21"/>
      <c r="EL57" s="20"/>
      <c r="EM57" s="20"/>
      <c r="EN57" s="23"/>
      <c r="EO57" s="20"/>
      <c r="EP57" s="20"/>
      <c r="EQ57" s="20"/>
      <c r="ER57" s="20"/>
      <c r="ES57" s="19"/>
      <c r="ET57" s="20"/>
      <c r="EU57" s="20"/>
      <c r="EV57" s="23"/>
      <c r="EW57" s="20"/>
      <c r="EX57" s="20"/>
      <c r="EY57" s="20"/>
      <c r="EZ57" s="20"/>
      <c r="FB57" s="20"/>
      <c r="FC57" s="20"/>
      <c r="FD57" s="23"/>
      <c r="FE57" s="20"/>
      <c r="FF57" s="20"/>
      <c r="FG57" s="20"/>
      <c r="FH57" s="20"/>
      <c r="FJ57" s="20"/>
      <c r="FK57" s="20"/>
      <c r="FL57" s="20"/>
      <c r="FM57" s="20"/>
      <c r="FN57" s="20"/>
      <c r="FO57" s="20"/>
      <c r="FP57" s="20"/>
      <c r="FQ57" s="19"/>
      <c r="FR57" s="20"/>
      <c r="FS57" s="20"/>
      <c r="FT57" s="20"/>
      <c r="FU57" s="20"/>
      <c r="FV57" s="20"/>
      <c r="FW57" s="20"/>
      <c r="FX57" s="20"/>
      <c r="FZ57" s="20"/>
      <c r="GA57" s="20"/>
      <c r="GB57" s="20"/>
      <c r="GC57" s="20"/>
      <c r="GD57" s="20"/>
      <c r="GE57" s="20"/>
      <c r="GF57" s="20"/>
    </row>
    <row r="58" spans="1:188" x14ac:dyDescent="0.3">
      <c r="A58" s="9" t="s">
        <v>24</v>
      </c>
      <c r="B58" s="10">
        <f>SUM(B59:B80)</f>
        <v>739713</v>
      </c>
      <c r="C58" s="10">
        <f>SUM(C59:C80)</f>
        <v>676196</v>
      </c>
      <c r="D58" s="10">
        <f>SUM(D59:D80)</f>
        <v>679490.5</v>
      </c>
      <c r="E58" s="10">
        <f>SUM(E59:E80)</f>
        <v>693898.9</v>
      </c>
      <c r="F58" s="10">
        <f t="shared" ref="F58:U58" si="16">SUM(F59:F80)</f>
        <v>731498.2</v>
      </c>
      <c r="G58" s="10">
        <f t="shared" si="16"/>
        <v>773171.8</v>
      </c>
      <c r="H58" s="10">
        <f t="shared" si="16"/>
        <v>781889.7</v>
      </c>
      <c r="I58" s="10">
        <f t="shared" si="16"/>
        <v>790988.1</v>
      </c>
      <c r="J58" s="10">
        <f t="shared" si="16"/>
        <v>794669.3</v>
      </c>
      <c r="K58" s="10">
        <f t="shared" si="16"/>
        <v>780344.1</v>
      </c>
      <c r="L58" s="10">
        <f t="shared" si="16"/>
        <v>767196.8</v>
      </c>
      <c r="M58" s="10">
        <f t="shared" si="16"/>
        <v>752924.8</v>
      </c>
      <c r="N58" s="10" t="e">
        <f t="shared" si="16"/>
        <v>#REF!</v>
      </c>
      <c r="O58" s="10" t="e">
        <f t="shared" si="16"/>
        <v>#REF!</v>
      </c>
      <c r="P58" s="10" t="e">
        <f t="shared" si="16"/>
        <v>#REF!</v>
      </c>
      <c r="Q58" s="10" t="e">
        <f t="shared" si="16"/>
        <v>#REF!</v>
      </c>
      <c r="R58" s="10" t="e">
        <f t="shared" si="16"/>
        <v>#REF!</v>
      </c>
      <c r="S58" s="10" t="e">
        <f t="shared" si="16"/>
        <v>#REF!</v>
      </c>
      <c r="T58" s="10" t="e">
        <f t="shared" si="16"/>
        <v>#REF!</v>
      </c>
      <c r="U58" s="10" t="e">
        <f t="shared" si="16"/>
        <v>#REF!</v>
      </c>
      <c r="V58" s="2"/>
      <c r="W58" t="s">
        <v>15</v>
      </c>
      <c r="X58" s="17">
        <f t="shared" si="8"/>
        <v>3.7293000000000003</v>
      </c>
      <c r="Y58" s="17">
        <f t="shared" si="9"/>
        <v>22.348800000000004</v>
      </c>
      <c r="Z58" s="18">
        <f t="shared" si="9"/>
        <v>40.838100000000004</v>
      </c>
      <c r="AA58" s="17">
        <f t="shared" si="9"/>
        <v>59.253500000000003</v>
      </c>
      <c r="AB58" s="17">
        <f t="shared" si="9"/>
        <v>77.745800000000003</v>
      </c>
      <c r="AC58" s="17">
        <f t="shared" si="9"/>
        <v>96.329499999999996</v>
      </c>
      <c r="AD58" s="17">
        <f t="shared" si="9"/>
        <v>114.9849</v>
      </c>
      <c r="AE58" s="17">
        <f t="shared" si="9"/>
        <v>133.56440000000001</v>
      </c>
      <c r="AF58" s="17">
        <f t="shared" si="9"/>
        <v>152.10659999999999</v>
      </c>
      <c r="AH58" s="17">
        <f t="shared" si="10"/>
        <v>3.7293000000000003</v>
      </c>
      <c r="AI58" s="17">
        <f t="shared" si="11"/>
        <v>22.390900000000002</v>
      </c>
      <c r="AJ58" s="18">
        <f t="shared" si="11"/>
        <v>41.142799999999994</v>
      </c>
      <c r="AK58" s="17">
        <f t="shared" si="11"/>
        <v>60.049699999999994</v>
      </c>
      <c r="AL58" s="17">
        <f t="shared" si="11"/>
        <v>79.101500000000001</v>
      </c>
      <c r="AM58" s="17">
        <f t="shared" si="11"/>
        <v>98.186099999999996</v>
      </c>
      <c r="AN58" s="17">
        <f t="shared" si="11"/>
        <v>117.3351</v>
      </c>
      <c r="AO58" s="17">
        <f t="shared" si="11"/>
        <v>136.41200000000001</v>
      </c>
      <c r="AP58" s="17">
        <f t="shared" si="11"/>
        <v>155.41690000000003</v>
      </c>
      <c r="AQ58" s="18"/>
      <c r="AR58" s="17">
        <f t="shared" si="12"/>
        <v>3.7293000000000003</v>
      </c>
      <c r="AS58" s="17">
        <f t="shared" si="13"/>
        <v>22.196700000000003</v>
      </c>
      <c r="AT58" s="18">
        <f t="shared" si="13"/>
        <v>39.849000000000004</v>
      </c>
      <c r="AU58" s="17">
        <f t="shared" si="13"/>
        <v>57.048400000000001</v>
      </c>
      <c r="AV58" s="17">
        <f t="shared" si="13"/>
        <v>74.006399999999999</v>
      </c>
      <c r="AW58" s="17">
        <f t="shared" si="13"/>
        <v>90.953800000000001</v>
      </c>
      <c r="AX58" s="17">
        <f t="shared" si="13"/>
        <v>108.0087</v>
      </c>
      <c r="AY58" s="17">
        <f t="shared" si="13"/>
        <v>125.084</v>
      </c>
      <c r="AZ58" s="17">
        <f t="shared" si="13"/>
        <v>142.15309999999999</v>
      </c>
      <c r="BA58" s="17"/>
      <c r="BB58" s="17">
        <f t="shared" si="14"/>
        <v>3.7293000000000003</v>
      </c>
      <c r="BC58" s="17">
        <f t="shared" si="15"/>
        <v>22.292500000000004</v>
      </c>
      <c r="BD58" s="18">
        <f t="shared" si="15"/>
        <v>40.461900000000007</v>
      </c>
      <c r="BE58" s="17">
        <f t="shared" si="15"/>
        <v>58.417000000000009</v>
      </c>
      <c r="BF58" s="17">
        <f t="shared" si="15"/>
        <v>76.483500000000006</v>
      </c>
      <c r="BG58" s="17">
        <f t="shared" si="15"/>
        <v>94.576000000000008</v>
      </c>
      <c r="BH58" s="17">
        <f t="shared" si="15"/>
        <v>112.77260000000001</v>
      </c>
      <c r="BI58" s="17">
        <f t="shared" si="15"/>
        <v>130.89780000000002</v>
      </c>
      <c r="BJ58" s="17">
        <f t="shared" si="15"/>
        <v>148.98700000000002</v>
      </c>
      <c r="BK58" s="19"/>
      <c r="BL58" s="17"/>
      <c r="BM58" s="17"/>
      <c r="BN58" s="18"/>
      <c r="BO58" s="17"/>
      <c r="BP58" s="17"/>
      <c r="BQ58" s="17"/>
      <c r="BR58" s="17"/>
      <c r="BS58" s="17"/>
      <c r="BT58" s="17"/>
      <c r="BU58" s="19"/>
      <c r="BV58" s="17"/>
      <c r="BW58" s="17"/>
      <c r="BX58" s="18"/>
      <c r="BY58" s="17"/>
      <c r="BZ58" s="17"/>
      <c r="CA58" s="17"/>
      <c r="CB58" s="17"/>
      <c r="CC58" s="17"/>
      <c r="CD58" s="17"/>
      <c r="CE58" s="19"/>
      <c r="CF58" s="17"/>
      <c r="CG58" s="17"/>
      <c r="CH58" s="18"/>
      <c r="CI58" s="17"/>
      <c r="CJ58" s="17"/>
      <c r="CK58" s="17"/>
      <c r="CL58" s="17"/>
      <c r="CM58" s="17"/>
      <c r="CN58" s="17"/>
      <c r="CO58" s="20"/>
      <c r="CP58" s="21"/>
      <c r="CQ58" s="21"/>
      <c r="CR58" s="22"/>
      <c r="CS58" s="21"/>
      <c r="CT58" s="21"/>
      <c r="CU58" s="21"/>
      <c r="CV58" s="21"/>
      <c r="CW58" s="19"/>
      <c r="CX58" s="21"/>
      <c r="CY58" s="21"/>
      <c r="CZ58" s="22"/>
      <c r="DA58" s="21"/>
      <c r="DB58" s="21"/>
      <c r="DC58" s="21"/>
      <c r="DD58" s="21"/>
      <c r="DF58" s="21"/>
      <c r="DG58" s="21"/>
      <c r="DH58" s="22"/>
      <c r="DI58" s="21"/>
      <c r="DJ58" s="21"/>
      <c r="DK58" s="21"/>
      <c r="DL58" s="21"/>
      <c r="DN58" s="21"/>
      <c r="DO58" s="21"/>
      <c r="DP58" s="22"/>
      <c r="DQ58" s="21"/>
      <c r="DR58" s="21"/>
      <c r="DS58" s="21"/>
      <c r="DT58" s="21"/>
      <c r="DU58" s="19"/>
      <c r="DV58" s="21"/>
      <c r="DW58" s="21"/>
      <c r="DX58" s="22"/>
      <c r="DY58" s="21"/>
      <c r="DZ58" s="21"/>
      <c r="EA58" s="21"/>
      <c r="EB58" s="21"/>
      <c r="ED58" s="21"/>
      <c r="EE58" s="21"/>
      <c r="EF58" s="22"/>
      <c r="EG58" s="21"/>
      <c r="EH58" s="21"/>
      <c r="EI58" s="21"/>
      <c r="EJ58" s="21"/>
      <c r="EL58" s="20"/>
      <c r="EM58" s="20"/>
      <c r="EN58" s="23"/>
      <c r="EO58" s="20"/>
      <c r="EP58" s="20"/>
      <c r="EQ58" s="20"/>
      <c r="ER58" s="20"/>
      <c r="ES58" s="19"/>
      <c r="ET58" s="20"/>
      <c r="EU58" s="20"/>
      <c r="EV58" s="23"/>
      <c r="EW58" s="20"/>
      <c r="EX58" s="20"/>
      <c r="EY58" s="20"/>
      <c r="EZ58" s="20"/>
      <c r="FB58" s="20"/>
      <c r="FC58" s="20"/>
      <c r="FD58" s="23"/>
      <c r="FE58" s="20"/>
      <c r="FF58" s="20"/>
      <c r="FG58" s="20"/>
      <c r="FH58" s="20"/>
      <c r="FJ58" s="20"/>
      <c r="FK58" s="20"/>
      <c r="FL58" s="20"/>
      <c r="FM58" s="20"/>
      <c r="FN58" s="20"/>
      <c r="FO58" s="20"/>
      <c r="FP58" s="20"/>
      <c r="FQ58" s="19"/>
      <c r="FR58" s="20"/>
      <c r="FS58" s="20"/>
      <c r="FT58" s="20"/>
      <c r="FU58" s="20"/>
      <c r="FV58" s="20"/>
      <c r="FW58" s="20"/>
      <c r="FX58" s="20"/>
      <c r="FZ58" s="20"/>
      <c r="GA58" s="20"/>
      <c r="GB58" s="20"/>
      <c r="GC58" s="20"/>
      <c r="GD58" s="20"/>
      <c r="GE58" s="20"/>
      <c r="GF58" s="20"/>
    </row>
    <row r="59" spans="1:188" x14ac:dyDescent="0.3">
      <c r="A59" t="s">
        <v>95</v>
      </c>
      <c r="B59" s="2">
        <v>145</v>
      </c>
      <c r="C59" s="2">
        <v>51</v>
      </c>
      <c r="D59" s="2">
        <v>34.1</v>
      </c>
      <c r="E59" s="2">
        <v>34.5</v>
      </c>
      <c r="F59" s="2">
        <v>35.1</v>
      </c>
      <c r="G59" s="2">
        <v>35.6</v>
      </c>
      <c r="H59" s="2">
        <v>36</v>
      </c>
      <c r="I59" s="2">
        <v>36.5</v>
      </c>
      <c r="J59" s="2">
        <v>37</v>
      </c>
      <c r="K59" s="2">
        <v>37.5</v>
      </c>
      <c r="L59" s="2">
        <v>37.9</v>
      </c>
      <c r="M59" s="2">
        <v>38.4</v>
      </c>
      <c r="N59" t="e">
        <f>(#REF!+#REF!+#REF!)/10^3</f>
        <v>#REF!</v>
      </c>
      <c r="O59" t="e">
        <f>(#REF!+#REF!+#REF!)/10^3</f>
        <v>#REF!</v>
      </c>
      <c r="P59" t="e">
        <f>(#REF!+#REF!+#REF!)/10^3</f>
        <v>#REF!</v>
      </c>
      <c r="Q59" t="e">
        <f>(#REF!+#REF!+#REF!)/10^3</f>
        <v>#REF!</v>
      </c>
      <c r="R59" t="e">
        <f>(#REF!+#REF!+#REF!)/10^3</f>
        <v>#REF!</v>
      </c>
      <c r="S59" t="e">
        <f>(#REF!+#REF!+#REF!)/10^3</f>
        <v>#REF!</v>
      </c>
      <c r="T59" t="e">
        <f>(#REF!+#REF!+#REF!)/10^3</f>
        <v>#REF!</v>
      </c>
      <c r="U59" t="e">
        <f>(#REF!+#REF!+#REF!)/10^3</f>
        <v>#REF!</v>
      </c>
      <c r="V59" s="2"/>
      <c r="W59" t="s">
        <v>17</v>
      </c>
      <c r="X59" s="17">
        <f t="shared" si="8"/>
        <v>11.327399999999999</v>
      </c>
      <c r="Y59" s="17">
        <f t="shared" si="9"/>
        <v>67.983099999999993</v>
      </c>
      <c r="Z59" s="18">
        <f t="shared" si="9"/>
        <v>124.75879999999999</v>
      </c>
      <c r="AA59" s="17">
        <f t="shared" si="9"/>
        <v>181.85390000000001</v>
      </c>
      <c r="AB59" s="17">
        <f t="shared" si="9"/>
        <v>239.66919999999999</v>
      </c>
      <c r="AC59" s="17">
        <f t="shared" si="9"/>
        <v>298.33589999999998</v>
      </c>
      <c r="AD59" s="17">
        <f t="shared" si="9"/>
        <v>357.9588</v>
      </c>
      <c r="AE59" s="17">
        <f t="shared" si="9"/>
        <v>418.61340000000001</v>
      </c>
      <c r="AF59" s="17">
        <f t="shared" si="9"/>
        <v>480.36860000000001</v>
      </c>
      <c r="AH59" s="17">
        <f t="shared" si="10"/>
        <v>11.327399999999999</v>
      </c>
      <c r="AI59" s="17">
        <f t="shared" si="11"/>
        <v>67.993200000000002</v>
      </c>
      <c r="AJ59" s="18">
        <f t="shared" si="11"/>
        <v>124.8429</v>
      </c>
      <c r="AK59" s="17">
        <f t="shared" si="11"/>
        <v>182.0977</v>
      </c>
      <c r="AL59" s="17">
        <f t="shared" si="11"/>
        <v>240.03270000000001</v>
      </c>
      <c r="AM59" s="17">
        <f t="shared" si="11"/>
        <v>298.78620000000001</v>
      </c>
      <c r="AN59" s="17">
        <f t="shared" si="11"/>
        <v>358.46839999999997</v>
      </c>
      <c r="AO59" s="17">
        <f t="shared" si="11"/>
        <v>419.15939999999995</v>
      </c>
      <c r="AP59" s="17">
        <f t="shared" si="11"/>
        <v>480.93069999999994</v>
      </c>
      <c r="AQ59" s="18"/>
      <c r="AR59" s="17">
        <f t="shared" si="12"/>
        <v>11.327399999999999</v>
      </c>
      <c r="AS59" s="17">
        <f t="shared" si="13"/>
        <v>67.965199999999996</v>
      </c>
      <c r="AT59" s="18">
        <f t="shared" si="13"/>
        <v>124.62709999999998</v>
      </c>
      <c r="AU59" s="17">
        <f t="shared" si="13"/>
        <v>181.50189999999998</v>
      </c>
      <c r="AV59" s="17">
        <f t="shared" si="13"/>
        <v>239.05069999999998</v>
      </c>
      <c r="AW59" s="17">
        <f t="shared" si="13"/>
        <v>297.40519999999998</v>
      </c>
      <c r="AX59" s="17">
        <f t="shared" si="13"/>
        <v>356.66549999999995</v>
      </c>
      <c r="AY59" s="17">
        <f t="shared" si="13"/>
        <v>416.89729999999992</v>
      </c>
      <c r="AZ59" s="17">
        <f t="shared" si="13"/>
        <v>478.15579999999994</v>
      </c>
      <c r="BA59" s="17"/>
      <c r="BB59" s="17">
        <f t="shared" si="14"/>
        <v>11.327399999999999</v>
      </c>
      <c r="BC59" s="17">
        <f t="shared" si="15"/>
        <v>67.991399999999999</v>
      </c>
      <c r="BD59" s="18">
        <f t="shared" si="15"/>
        <v>124.81469999999999</v>
      </c>
      <c r="BE59" s="17">
        <f t="shared" si="15"/>
        <v>181.9768</v>
      </c>
      <c r="BF59" s="17">
        <f t="shared" si="15"/>
        <v>239.83519999999999</v>
      </c>
      <c r="BG59" s="17">
        <f t="shared" si="15"/>
        <v>298.52629999999999</v>
      </c>
      <c r="BH59" s="17">
        <f t="shared" si="15"/>
        <v>358.15880000000004</v>
      </c>
      <c r="BI59" s="17">
        <f t="shared" si="15"/>
        <v>418.81110000000001</v>
      </c>
      <c r="BJ59" s="17">
        <f t="shared" si="15"/>
        <v>480.55250000000001</v>
      </c>
      <c r="BK59" s="19"/>
      <c r="BL59" s="17"/>
      <c r="BM59" s="17"/>
      <c r="BN59" s="18"/>
      <c r="BO59" s="17"/>
      <c r="BP59" s="17"/>
      <c r="BQ59" s="17"/>
      <c r="BR59" s="17"/>
      <c r="BS59" s="17"/>
      <c r="BT59" s="17"/>
      <c r="BU59" s="19"/>
      <c r="BV59" s="17"/>
      <c r="BW59" s="17"/>
      <c r="BX59" s="18"/>
      <c r="BY59" s="17"/>
      <c r="BZ59" s="17"/>
      <c r="CA59" s="17"/>
      <c r="CB59" s="17"/>
      <c r="CC59" s="17"/>
      <c r="CD59" s="17"/>
      <c r="CE59" s="19"/>
      <c r="CF59" s="17"/>
      <c r="CG59" s="17"/>
      <c r="CH59" s="18"/>
      <c r="CI59" s="17"/>
      <c r="CJ59" s="17"/>
      <c r="CK59" s="17"/>
      <c r="CL59" s="17"/>
      <c r="CM59" s="17"/>
      <c r="CN59" s="17"/>
      <c r="CO59" s="20"/>
      <c r="CP59" s="21"/>
      <c r="CQ59" s="21"/>
      <c r="CR59" s="22"/>
      <c r="CS59" s="21"/>
      <c r="CT59" s="21"/>
      <c r="CU59" s="21"/>
      <c r="CV59" s="21"/>
      <c r="CW59" s="19"/>
      <c r="CX59" s="21"/>
      <c r="CY59" s="21"/>
      <c r="CZ59" s="22"/>
      <c r="DA59" s="21"/>
      <c r="DB59" s="21"/>
      <c r="DC59" s="21"/>
      <c r="DD59" s="21"/>
      <c r="DF59" s="21"/>
      <c r="DG59" s="21"/>
      <c r="DH59" s="22"/>
      <c r="DI59" s="21"/>
      <c r="DJ59" s="21"/>
      <c r="DK59" s="21"/>
      <c r="DL59" s="21"/>
      <c r="DN59" s="21"/>
      <c r="DO59" s="21"/>
      <c r="DP59" s="22"/>
      <c r="DQ59" s="21"/>
      <c r="DR59" s="21"/>
      <c r="DS59" s="21"/>
      <c r="DT59" s="21"/>
      <c r="DU59" s="19"/>
      <c r="DV59" s="21"/>
      <c r="DW59" s="21"/>
      <c r="DX59" s="22"/>
      <c r="DY59" s="21"/>
      <c r="DZ59" s="21"/>
      <c r="EA59" s="21"/>
      <c r="EB59" s="21"/>
      <c r="ED59" s="21"/>
      <c r="EE59" s="21"/>
      <c r="EF59" s="22"/>
      <c r="EG59" s="21"/>
      <c r="EH59" s="21"/>
      <c r="EI59" s="21"/>
      <c r="EJ59" s="21"/>
      <c r="EL59" s="20"/>
      <c r="EM59" s="20"/>
      <c r="EN59" s="23"/>
      <c r="EO59" s="20"/>
      <c r="EP59" s="20"/>
      <c r="EQ59" s="20"/>
      <c r="ER59" s="20"/>
      <c r="ES59" s="19"/>
      <c r="ET59" s="20"/>
      <c r="EU59" s="20"/>
      <c r="EV59" s="23"/>
      <c r="EW59" s="20"/>
      <c r="EX59" s="20"/>
      <c r="EY59" s="20"/>
      <c r="EZ59" s="20"/>
      <c r="FB59" s="20"/>
      <c r="FC59" s="20"/>
      <c r="FD59" s="23"/>
      <c r="FE59" s="20"/>
      <c r="FF59" s="20"/>
      <c r="FG59" s="20"/>
      <c r="FH59" s="20"/>
      <c r="FJ59" s="20"/>
      <c r="FK59" s="20"/>
      <c r="FL59" s="20"/>
      <c r="FM59" s="20"/>
      <c r="FN59" s="20"/>
      <c r="FO59" s="20"/>
      <c r="FP59" s="20"/>
      <c r="FQ59" s="19"/>
      <c r="FR59" s="20"/>
      <c r="FS59" s="20"/>
      <c r="FT59" s="20"/>
      <c r="FU59" s="20"/>
      <c r="FV59" s="20"/>
      <c r="FW59" s="20"/>
      <c r="FX59" s="20"/>
      <c r="FZ59" s="20"/>
      <c r="GA59" s="20"/>
      <c r="GB59" s="20"/>
      <c r="GC59" s="20"/>
      <c r="GD59" s="20"/>
      <c r="GE59" s="20"/>
      <c r="GF59" s="20"/>
    </row>
    <row r="60" spans="1:188" x14ac:dyDescent="0.3">
      <c r="A60" t="s">
        <v>96</v>
      </c>
      <c r="B60" s="2">
        <v>7</v>
      </c>
      <c r="C60" s="2">
        <v>11</v>
      </c>
      <c r="D60" s="2">
        <v>11</v>
      </c>
      <c r="E60" s="2">
        <v>11.2</v>
      </c>
      <c r="F60" s="2">
        <v>11.6</v>
      </c>
      <c r="G60" s="2">
        <v>11.899999999999999</v>
      </c>
      <c r="H60" s="2">
        <v>12.2</v>
      </c>
      <c r="I60" s="2">
        <v>12.3</v>
      </c>
      <c r="J60" s="2">
        <v>12.7</v>
      </c>
      <c r="K60" s="2">
        <v>12.799999999999999</v>
      </c>
      <c r="L60" s="2">
        <v>12.9</v>
      </c>
      <c r="M60" s="2">
        <v>13.1</v>
      </c>
      <c r="N60" t="e">
        <f>(#REF!+#REF!+#REF!)/10^3</f>
        <v>#REF!</v>
      </c>
      <c r="O60" t="e">
        <f>(#REF!+#REF!+#REF!)/10^3</f>
        <v>#REF!</v>
      </c>
      <c r="P60" t="e">
        <f>(#REF!+#REF!+#REF!)/10^3</f>
        <v>#REF!</v>
      </c>
      <c r="Q60" t="e">
        <f>(#REF!+#REF!+#REF!)/10^3</f>
        <v>#REF!</v>
      </c>
      <c r="R60" t="e">
        <f>(#REF!+#REF!+#REF!)/10^3</f>
        <v>#REF!</v>
      </c>
      <c r="S60" t="e">
        <f>(#REF!+#REF!+#REF!)/10^3</f>
        <v>#REF!</v>
      </c>
      <c r="T60" t="e">
        <f>(#REF!+#REF!+#REF!)/10^3</f>
        <v>#REF!</v>
      </c>
      <c r="U60" t="e">
        <f>(#REF!+#REF!+#REF!)/10^3</f>
        <v>#REF!</v>
      </c>
      <c r="V60" s="2"/>
      <c r="W60" t="s">
        <v>18</v>
      </c>
      <c r="X60" s="17">
        <f t="shared" si="8"/>
        <v>3.3121000000000005</v>
      </c>
      <c r="Y60" s="17">
        <f t="shared" si="9"/>
        <v>19.706200000000003</v>
      </c>
      <c r="Z60" s="18">
        <f t="shared" si="9"/>
        <v>35.325900000000004</v>
      </c>
      <c r="AA60" s="17">
        <f t="shared" si="9"/>
        <v>50.4133</v>
      </c>
      <c r="AB60" s="17">
        <f t="shared" si="9"/>
        <v>64.968900000000005</v>
      </c>
      <c r="AC60" s="17">
        <f t="shared" si="9"/>
        <v>78.812900000000013</v>
      </c>
      <c r="AD60" s="17">
        <f t="shared" si="9"/>
        <v>92.000800000000012</v>
      </c>
      <c r="AE60" s="17">
        <f t="shared" si="9"/>
        <v>104.70640000000002</v>
      </c>
      <c r="AF60" s="17">
        <f t="shared" si="9"/>
        <v>117.12080000000002</v>
      </c>
      <c r="AH60" s="17">
        <f t="shared" si="10"/>
        <v>3.3121000000000005</v>
      </c>
      <c r="AI60" s="17">
        <f t="shared" si="11"/>
        <v>19.705300000000001</v>
      </c>
      <c r="AJ60" s="18">
        <f t="shared" si="11"/>
        <v>35.320100000000004</v>
      </c>
      <c r="AK60" s="17">
        <f t="shared" si="11"/>
        <v>50.461000000000006</v>
      </c>
      <c r="AL60" s="17">
        <f t="shared" si="11"/>
        <v>65.3489</v>
      </c>
      <c r="AM60" s="17">
        <f t="shared" si="11"/>
        <v>79.663199999999989</v>
      </c>
      <c r="AN60" s="17">
        <f t="shared" si="11"/>
        <v>93.237499999999997</v>
      </c>
      <c r="AO60" s="17">
        <f t="shared" si="11"/>
        <v>106.25689999999999</v>
      </c>
      <c r="AP60" s="17">
        <f t="shared" si="11"/>
        <v>118.92639999999999</v>
      </c>
      <c r="AQ60" s="18"/>
      <c r="AR60" s="17">
        <f t="shared" si="12"/>
        <v>3.3121000000000005</v>
      </c>
      <c r="AS60" s="17">
        <f t="shared" si="13"/>
        <v>19.5442</v>
      </c>
      <c r="AT60" s="18">
        <f t="shared" si="13"/>
        <v>34.195599999999999</v>
      </c>
      <c r="AU60" s="17">
        <f t="shared" si="13"/>
        <v>47.624699999999997</v>
      </c>
      <c r="AV60" s="17">
        <f t="shared" si="13"/>
        <v>60.3245</v>
      </c>
      <c r="AW60" s="17">
        <f t="shared" si="13"/>
        <v>72.489299999999986</v>
      </c>
      <c r="AX60" s="17">
        <f t="shared" si="13"/>
        <v>84.277599999999993</v>
      </c>
      <c r="AY60" s="17">
        <f t="shared" si="13"/>
        <v>95.816699999999983</v>
      </c>
      <c r="AZ60" s="17">
        <f t="shared" si="13"/>
        <v>107.25489999999998</v>
      </c>
      <c r="BA60" s="17"/>
      <c r="BB60" s="17">
        <f t="shared" si="14"/>
        <v>3.3121000000000005</v>
      </c>
      <c r="BC60" s="17">
        <f t="shared" si="15"/>
        <v>19.700900000000001</v>
      </c>
      <c r="BD60" s="18">
        <f t="shared" si="15"/>
        <v>35.289400000000001</v>
      </c>
      <c r="BE60" s="17">
        <f t="shared" si="15"/>
        <v>50.319400000000002</v>
      </c>
      <c r="BF60" s="17">
        <f t="shared" si="15"/>
        <v>64.787499999999994</v>
      </c>
      <c r="BG60" s="17">
        <f t="shared" si="15"/>
        <v>78.544499999999999</v>
      </c>
      <c r="BH60" s="17">
        <f t="shared" si="15"/>
        <v>91.657499999999999</v>
      </c>
      <c r="BI60" s="17">
        <f t="shared" si="15"/>
        <v>104.2985</v>
      </c>
      <c r="BJ60" s="17">
        <f t="shared" si="15"/>
        <v>116.65740000000001</v>
      </c>
      <c r="BK60" s="19"/>
      <c r="BL60" s="17"/>
      <c r="BM60" s="17"/>
      <c r="BN60" s="18"/>
      <c r="BO60" s="17"/>
      <c r="BP60" s="17"/>
      <c r="BQ60" s="17"/>
      <c r="BR60" s="17"/>
      <c r="BS60" s="17"/>
      <c r="BT60" s="17"/>
      <c r="BU60" s="19"/>
      <c r="BV60" s="17"/>
      <c r="BW60" s="17"/>
      <c r="BX60" s="18"/>
      <c r="BY60" s="17"/>
      <c r="BZ60" s="17"/>
      <c r="CA60" s="17"/>
      <c r="CB60" s="17"/>
      <c r="CC60" s="17"/>
      <c r="CD60" s="17"/>
      <c r="CE60" s="19"/>
      <c r="CF60" s="17"/>
      <c r="CG60" s="17"/>
      <c r="CH60" s="18"/>
      <c r="CI60" s="17"/>
      <c r="CJ60" s="17"/>
      <c r="CK60" s="17"/>
      <c r="CL60" s="17"/>
      <c r="CM60" s="17"/>
      <c r="CN60" s="17"/>
      <c r="CO60" s="20"/>
      <c r="CP60" s="21"/>
      <c r="CQ60" s="21"/>
      <c r="CR60" s="22"/>
      <c r="CS60" s="21"/>
      <c r="CT60" s="21"/>
      <c r="CU60" s="21"/>
      <c r="CV60" s="21"/>
      <c r="CW60" s="19"/>
      <c r="CX60" s="21"/>
      <c r="CY60" s="21"/>
      <c r="CZ60" s="22"/>
      <c r="DA60" s="21"/>
      <c r="DB60" s="21"/>
      <c r="DC60" s="21"/>
      <c r="DD60" s="21"/>
      <c r="DF60" s="21"/>
      <c r="DG60" s="21"/>
      <c r="DH60" s="22"/>
      <c r="DI60" s="21"/>
      <c r="DJ60" s="21"/>
      <c r="DK60" s="21"/>
      <c r="DL60" s="21"/>
      <c r="DN60" s="21"/>
      <c r="DO60" s="21"/>
      <c r="DP60" s="22"/>
      <c r="DQ60" s="21"/>
      <c r="DR60" s="21"/>
      <c r="DS60" s="21"/>
      <c r="DT60" s="21"/>
      <c r="DU60" s="19"/>
      <c r="DV60" s="21"/>
      <c r="DW60" s="21"/>
      <c r="DX60" s="22"/>
      <c r="DY60" s="21"/>
      <c r="DZ60" s="21"/>
      <c r="EA60" s="21"/>
      <c r="EB60" s="21"/>
      <c r="ED60" s="21"/>
      <c r="EE60" s="21"/>
      <c r="EF60" s="22"/>
      <c r="EG60" s="21"/>
      <c r="EH60" s="21"/>
      <c r="EI60" s="21"/>
      <c r="EJ60" s="21"/>
      <c r="EL60" s="20"/>
      <c r="EM60" s="20"/>
      <c r="EN60" s="23"/>
      <c r="EO60" s="20"/>
      <c r="EP60" s="20"/>
      <c r="EQ60" s="20"/>
      <c r="ER60" s="20"/>
      <c r="ES60" s="19"/>
      <c r="ET60" s="20"/>
      <c r="EU60" s="20"/>
      <c r="EV60" s="23"/>
      <c r="EW60" s="20"/>
      <c r="EX60" s="20"/>
      <c r="EY60" s="20"/>
      <c r="EZ60" s="20"/>
      <c r="FB60" s="20"/>
      <c r="FC60" s="20"/>
      <c r="FD60" s="23"/>
      <c r="FE60" s="20"/>
      <c r="FF60" s="20"/>
      <c r="FG60" s="20"/>
      <c r="FH60" s="20"/>
      <c r="FJ60" s="20"/>
      <c r="FK60" s="20"/>
      <c r="FL60" s="20"/>
      <c r="FM60" s="20"/>
      <c r="FN60" s="20"/>
      <c r="FO60" s="20"/>
      <c r="FP60" s="20"/>
      <c r="FQ60" s="19"/>
      <c r="FR60" s="20"/>
      <c r="FS60" s="20"/>
      <c r="FT60" s="20"/>
      <c r="FU60" s="20"/>
      <c r="FV60" s="20"/>
      <c r="FW60" s="20"/>
      <c r="FX60" s="20"/>
      <c r="FZ60" s="20"/>
      <c r="GA60" s="20"/>
      <c r="GB60" s="20"/>
      <c r="GC60" s="20"/>
      <c r="GD60" s="20"/>
      <c r="GE60" s="20"/>
      <c r="GF60" s="20"/>
    </row>
    <row r="61" spans="1:188" x14ac:dyDescent="0.3">
      <c r="A61" t="s">
        <v>97</v>
      </c>
      <c r="B61" s="2">
        <v>188</v>
      </c>
      <c r="C61" s="2">
        <v>167</v>
      </c>
      <c r="D61" s="2">
        <v>167</v>
      </c>
      <c r="E61" s="2">
        <v>168.7</v>
      </c>
      <c r="F61" s="2">
        <v>168.9</v>
      </c>
      <c r="G61" s="2">
        <v>169.20000000000002</v>
      </c>
      <c r="H61" s="2">
        <v>170.70000000000002</v>
      </c>
      <c r="I61" s="2">
        <v>172.6</v>
      </c>
      <c r="J61" s="2">
        <v>174.70000000000002</v>
      </c>
      <c r="K61" s="2">
        <v>176.2</v>
      </c>
      <c r="L61" s="2">
        <v>177.9</v>
      </c>
      <c r="M61" s="2">
        <v>179.49999999999997</v>
      </c>
      <c r="N61" t="e">
        <f>(#REF!+#REF!+#REF!)/10^3</f>
        <v>#REF!</v>
      </c>
      <c r="O61" t="e">
        <f>(#REF!+#REF!+#REF!)/10^3</f>
        <v>#REF!</v>
      </c>
      <c r="P61" t="e">
        <f>(#REF!+#REF!+#REF!)/10^3</f>
        <v>#REF!</v>
      </c>
      <c r="Q61" t="e">
        <f>(#REF!+#REF!+#REF!)/10^3</f>
        <v>#REF!</v>
      </c>
      <c r="R61" t="e">
        <f>(#REF!+#REF!+#REF!)/10^3</f>
        <v>#REF!</v>
      </c>
      <c r="S61" t="e">
        <f>(#REF!+#REF!+#REF!)/10^3</f>
        <v>#REF!</v>
      </c>
      <c r="T61" t="e">
        <f>(#REF!+#REF!+#REF!)/10^3</f>
        <v>#REF!</v>
      </c>
      <c r="U61" t="e">
        <f>(#REF!+#REF!+#REF!)/10^3</f>
        <v>#REF!</v>
      </c>
      <c r="V61" s="2"/>
      <c r="W61" t="s">
        <v>20</v>
      </c>
      <c r="X61" s="17">
        <f t="shared" si="8"/>
        <v>14.646800000000001</v>
      </c>
      <c r="Y61" s="17">
        <f t="shared" si="9"/>
        <v>88.107900000000001</v>
      </c>
      <c r="Z61" s="18">
        <f t="shared" si="9"/>
        <v>162.7105</v>
      </c>
      <c r="AA61" s="17">
        <f t="shared" si="9"/>
        <v>238.47229999999999</v>
      </c>
      <c r="AB61" s="17">
        <f t="shared" si="9"/>
        <v>315.37209999999999</v>
      </c>
      <c r="AC61" s="17">
        <f t="shared" si="9"/>
        <v>393.4282</v>
      </c>
      <c r="AD61" s="17">
        <f t="shared" si="9"/>
        <v>472.64140000000003</v>
      </c>
      <c r="AE61" s="17">
        <f t="shared" si="9"/>
        <v>552.98260000000005</v>
      </c>
      <c r="AF61" s="17">
        <f t="shared" si="9"/>
        <v>634.47480000000007</v>
      </c>
      <c r="AH61" s="17">
        <f t="shared" si="10"/>
        <v>14.646800000000001</v>
      </c>
      <c r="AI61" s="17">
        <f t="shared" si="11"/>
        <v>88.100400000000008</v>
      </c>
      <c r="AJ61" s="18">
        <f t="shared" si="11"/>
        <v>162.65780000000004</v>
      </c>
      <c r="AK61" s="17">
        <f t="shared" si="11"/>
        <v>238.34350000000003</v>
      </c>
      <c r="AL61" s="17">
        <f t="shared" si="11"/>
        <v>315.16710000000006</v>
      </c>
      <c r="AM61" s="17">
        <f t="shared" si="11"/>
        <v>393.14860000000004</v>
      </c>
      <c r="AN61" s="17">
        <f t="shared" si="11"/>
        <v>472.28820000000007</v>
      </c>
      <c r="AO61" s="17">
        <f t="shared" si="11"/>
        <v>552.55280000000005</v>
      </c>
      <c r="AP61" s="17">
        <f t="shared" si="11"/>
        <v>633.96560000000011</v>
      </c>
      <c r="AQ61" s="18"/>
      <c r="AR61" s="17">
        <f t="shared" si="12"/>
        <v>14.646800000000001</v>
      </c>
      <c r="AS61" s="17">
        <f t="shared" si="13"/>
        <v>87.98</v>
      </c>
      <c r="AT61" s="18">
        <f t="shared" si="13"/>
        <v>161.81100000000001</v>
      </c>
      <c r="AU61" s="17">
        <f t="shared" si="13"/>
        <v>236.26700000000002</v>
      </c>
      <c r="AV61" s="17">
        <f t="shared" si="13"/>
        <v>311.83250000000004</v>
      </c>
      <c r="AW61" s="17">
        <f t="shared" si="13"/>
        <v>388.52969999999999</v>
      </c>
      <c r="AX61" s="17">
        <f t="shared" si="13"/>
        <v>466.36709999999999</v>
      </c>
      <c r="AY61" s="17">
        <f t="shared" si="13"/>
        <v>545.31529999999998</v>
      </c>
      <c r="AZ61" s="17">
        <f t="shared" si="13"/>
        <v>625.39379999999994</v>
      </c>
      <c r="BA61" s="17"/>
      <c r="BB61" s="17">
        <f t="shared" si="14"/>
        <v>14.646800000000001</v>
      </c>
      <c r="BC61" s="17">
        <f t="shared" si="15"/>
        <v>88.081100000000006</v>
      </c>
      <c r="BD61" s="18">
        <f t="shared" si="15"/>
        <v>162.52180000000001</v>
      </c>
      <c r="BE61" s="17">
        <f t="shared" si="15"/>
        <v>238.00909999999999</v>
      </c>
      <c r="BF61" s="17">
        <f t="shared" si="15"/>
        <v>314.62749999999994</v>
      </c>
      <c r="BG61" s="17">
        <f t="shared" si="15"/>
        <v>392.39019999999994</v>
      </c>
      <c r="BH61" s="17">
        <f t="shared" si="15"/>
        <v>471.30809999999991</v>
      </c>
      <c r="BI61" s="17">
        <f t="shared" si="15"/>
        <v>551.35219999999993</v>
      </c>
      <c r="BJ61" s="17">
        <f t="shared" si="15"/>
        <v>632.54419999999993</v>
      </c>
      <c r="BK61" s="19"/>
      <c r="BL61" s="17"/>
      <c r="BM61" s="17"/>
      <c r="BN61" s="18"/>
      <c r="BO61" s="17"/>
      <c r="BP61" s="17"/>
      <c r="BQ61" s="17"/>
      <c r="BR61" s="17"/>
      <c r="BS61" s="17"/>
      <c r="BT61" s="17"/>
      <c r="BU61" s="19"/>
      <c r="BV61" s="17"/>
      <c r="BW61" s="17"/>
      <c r="BX61" s="18"/>
      <c r="BY61" s="17"/>
      <c r="BZ61" s="17"/>
      <c r="CA61" s="17"/>
      <c r="CB61" s="17"/>
      <c r="CC61" s="17"/>
      <c r="CD61" s="17"/>
      <c r="CE61" s="19"/>
      <c r="CF61" s="17"/>
      <c r="CG61" s="17"/>
      <c r="CH61" s="18"/>
      <c r="CI61" s="17"/>
      <c r="CJ61" s="17"/>
      <c r="CK61" s="17"/>
      <c r="CL61" s="17"/>
      <c r="CM61" s="17"/>
      <c r="CN61" s="17"/>
      <c r="CO61" s="20"/>
      <c r="CP61" s="21"/>
      <c r="CQ61" s="21"/>
      <c r="CR61" s="22"/>
      <c r="CS61" s="21"/>
      <c r="CT61" s="21"/>
      <c r="CU61" s="21"/>
      <c r="CV61" s="21"/>
      <c r="CW61" s="19"/>
      <c r="CX61" s="21"/>
      <c r="CY61" s="21"/>
      <c r="CZ61" s="22"/>
      <c r="DA61" s="21"/>
      <c r="DB61" s="21"/>
      <c r="DC61" s="21"/>
      <c r="DD61" s="21"/>
      <c r="DF61" s="21"/>
      <c r="DG61" s="21"/>
      <c r="DH61" s="22"/>
      <c r="DI61" s="21"/>
      <c r="DJ61" s="21"/>
      <c r="DK61" s="21"/>
      <c r="DL61" s="21"/>
      <c r="DN61" s="21"/>
      <c r="DO61" s="21"/>
      <c r="DP61" s="22"/>
      <c r="DQ61" s="21"/>
      <c r="DR61" s="21"/>
      <c r="DS61" s="21"/>
      <c r="DT61" s="21"/>
      <c r="DU61" s="19"/>
      <c r="DV61" s="21"/>
      <c r="DW61" s="21"/>
      <c r="DX61" s="22"/>
      <c r="DY61" s="21"/>
      <c r="DZ61" s="21"/>
      <c r="EA61" s="21"/>
      <c r="EB61" s="21"/>
      <c r="ED61" s="21"/>
      <c r="EE61" s="21"/>
      <c r="EF61" s="22"/>
      <c r="EG61" s="21"/>
      <c r="EH61" s="21"/>
      <c r="EI61" s="21"/>
      <c r="EJ61" s="21"/>
      <c r="EL61" s="20"/>
      <c r="EM61" s="20"/>
      <c r="EN61" s="23"/>
      <c r="EO61" s="20"/>
      <c r="EP61" s="20"/>
      <c r="EQ61" s="20"/>
      <c r="ER61" s="20"/>
      <c r="ES61" s="19"/>
      <c r="ET61" s="20"/>
      <c r="EU61" s="20"/>
      <c r="EV61" s="23"/>
      <c r="EW61" s="20"/>
      <c r="EX61" s="20"/>
      <c r="EY61" s="20"/>
      <c r="EZ61" s="20"/>
      <c r="FB61" s="20"/>
      <c r="FC61" s="20"/>
      <c r="FD61" s="23"/>
      <c r="FE61" s="20"/>
      <c r="FF61" s="20"/>
      <c r="FG61" s="20"/>
      <c r="FH61" s="20"/>
      <c r="FJ61" s="20"/>
      <c r="FK61" s="20"/>
      <c r="FL61" s="20"/>
      <c r="FM61" s="20"/>
      <c r="FN61" s="20"/>
      <c r="FO61" s="20"/>
      <c r="FP61" s="20"/>
      <c r="FQ61" s="19"/>
      <c r="FR61" s="20"/>
      <c r="FS61" s="20"/>
      <c r="FT61" s="20"/>
      <c r="FU61" s="20"/>
      <c r="FV61" s="20"/>
      <c r="FW61" s="20"/>
      <c r="FX61" s="20"/>
      <c r="FZ61" s="20"/>
      <c r="GA61" s="20"/>
      <c r="GB61" s="20"/>
      <c r="GC61" s="20"/>
      <c r="GD61" s="20"/>
      <c r="GE61" s="20"/>
      <c r="GF61" s="20"/>
    </row>
    <row r="62" spans="1:188" x14ac:dyDescent="0.3">
      <c r="A62" t="s">
        <v>25</v>
      </c>
      <c r="B62" s="2">
        <v>169895</v>
      </c>
      <c r="C62" s="2">
        <v>156717</v>
      </c>
      <c r="D62" s="2">
        <v>155235.1</v>
      </c>
      <c r="E62" s="2">
        <v>159502.1</v>
      </c>
      <c r="F62" s="2">
        <v>167853.8</v>
      </c>
      <c r="G62" s="2">
        <v>176995.8</v>
      </c>
      <c r="H62" s="2">
        <v>178172.9</v>
      </c>
      <c r="I62" s="2">
        <v>182265.10000000003</v>
      </c>
      <c r="J62" s="2">
        <v>188001.9</v>
      </c>
      <c r="K62" s="2">
        <v>187165.7</v>
      </c>
      <c r="L62" s="2">
        <v>185114.69999999998</v>
      </c>
      <c r="M62" s="2">
        <v>181741.7</v>
      </c>
      <c r="N62" t="e">
        <f>(#REF!+#REF!+#REF!)/10^3</f>
        <v>#REF!</v>
      </c>
      <c r="O62" t="e">
        <f>(#REF!+#REF!+#REF!)/10^3</f>
        <v>#REF!</v>
      </c>
      <c r="P62" t="e">
        <f>(#REF!+#REF!+#REF!)/10^3</f>
        <v>#REF!</v>
      </c>
      <c r="Q62" t="e">
        <f>(#REF!+#REF!+#REF!)/10^3</f>
        <v>#REF!</v>
      </c>
      <c r="R62" t="e">
        <f>(#REF!+#REF!+#REF!)/10^3</f>
        <v>#REF!</v>
      </c>
      <c r="S62" t="e">
        <f>(#REF!+#REF!+#REF!)/10^3</f>
        <v>#REF!</v>
      </c>
      <c r="T62" t="e">
        <f>(#REF!+#REF!+#REF!)/10^3</f>
        <v>#REF!</v>
      </c>
      <c r="U62" t="e">
        <f>(#REF!+#REF!+#REF!)/10^3</f>
        <v>#REF!</v>
      </c>
      <c r="V62" s="2"/>
      <c r="W62" t="s">
        <v>21</v>
      </c>
      <c r="X62" s="17">
        <f t="shared" si="8"/>
        <v>75.538300000000007</v>
      </c>
      <c r="Y62" s="17">
        <f t="shared" si="9"/>
        <v>455.02769999999998</v>
      </c>
      <c r="Z62" s="18">
        <f t="shared" si="9"/>
        <v>843.64109999999994</v>
      </c>
      <c r="AA62" s="17">
        <f t="shared" si="9"/>
        <v>1241.7287000000001</v>
      </c>
      <c r="AB62" s="17">
        <f t="shared" si="9"/>
        <v>1648.5924</v>
      </c>
      <c r="AC62" s="17">
        <f t="shared" si="9"/>
        <v>2064.5671000000002</v>
      </c>
      <c r="AD62" s="17">
        <f t="shared" si="9"/>
        <v>2490.0475999999999</v>
      </c>
      <c r="AE62" s="17">
        <f t="shared" si="9"/>
        <v>2924.7374</v>
      </c>
      <c r="AF62" s="17">
        <f t="shared" si="9"/>
        <v>3369.0547000000001</v>
      </c>
      <c r="AH62" s="17">
        <f t="shared" si="10"/>
        <v>75.538300000000007</v>
      </c>
      <c r="AI62" s="17">
        <f t="shared" si="11"/>
        <v>454.70080000000002</v>
      </c>
      <c r="AJ62" s="18">
        <f t="shared" si="11"/>
        <v>841.3130000000001</v>
      </c>
      <c r="AK62" s="17">
        <f t="shared" si="11"/>
        <v>1235.8297</v>
      </c>
      <c r="AL62" s="17">
        <f t="shared" si="11"/>
        <v>1638.6339</v>
      </c>
      <c r="AM62" s="17">
        <f t="shared" si="11"/>
        <v>2050.1931</v>
      </c>
      <c r="AN62" s="17">
        <f t="shared" si="11"/>
        <v>2470.9796000000001</v>
      </c>
      <c r="AO62" s="17">
        <f t="shared" si="11"/>
        <v>2900.5259000000001</v>
      </c>
      <c r="AP62" s="17">
        <f t="shared" si="11"/>
        <v>3339.1610000000001</v>
      </c>
      <c r="AQ62" s="18"/>
      <c r="AR62" s="17">
        <f t="shared" si="12"/>
        <v>75.538300000000007</v>
      </c>
      <c r="AS62" s="17">
        <f t="shared" si="13"/>
        <v>454.49720000000002</v>
      </c>
      <c r="AT62" s="18">
        <f t="shared" si="13"/>
        <v>839.85090000000002</v>
      </c>
      <c r="AU62" s="17">
        <f t="shared" si="13"/>
        <v>1232.0917000000002</v>
      </c>
      <c r="AV62" s="17">
        <f t="shared" si="13"/>
        <v>1632.3535000000002</v>
      </c>
      <c r="AW62" s="17">
        <f t="shared" si="13"/>
        <v>2041.1279000000002</v>
      </c>
      <c r="AX62" s="17">
        <f t="shared" si="13"/>
        <v>2458.8229999999999</v>
      </c>
      <c r="AY62" s="17">
        <f t="shared" si="13"/>
        <v>2884.9904999999999</v>
      </c>
      <c r="AZ62" s="17">
        <f t="shared" si="13"/>
        <v>3319.9047999999998</v>
      </c>
      <c r="BA62" s="17"/>
      <c r="BB62" s="17">
        <f t="shared" si="14"/>
        <v>75.538300000000007</v>
      </c>
      <c r="BC62" s="17">
        <f t="shared" si="15"/>
        <v>454.70460000000003</v>
      </c>
      <c r="BD62" s="18">
        <f t="shared" si="15"/>
        <v>841.34010000000012</v>
      </c>
      <c r="BE62" s="17">
        <f t="shared" si="15"/>
        <v>1235.8886000000002</v>
      </c>
      <c r="BF62" s="17">
        <f t="shared" si="15"/>
        <v>1638.6865000000003</v>
      </c>
      <c r="BG62" s="17">
        <f t="shared" si="15"/>
        <v>2050.223</v>
      </c>
      <c r="BH62" s="17">
        <f t="shared" si="15"/>
        <v>2470.9686000000002</v>
      </c>
      <c r="BI62" s="17">
        <f t="shared" si="15"/>
        <v>2900.4459000000002</v>
      </c>
      <c r="BJ62" s="17">
        <f t="shared" si="15"/>
        <v>3338.9769999999999</v>
      </c>
      <c r="BK62" s="19"/>
      <c r="BL62" s="17"/>
      <c r="BM62" s="17"/>
      <c r="BN62" s="18"/>
      <c r="BO62" s="17"/>
      <c r="BP62" s="17"/>
      <c r="BQ62" s="17"/>
      <c r="BR62" s="17"/>
      <c r="BS62" s="17"/>
      <c r="BT62" s="17"/>
      <c r="BU62" s="19"/>
      <c r="BV62" s="17"/>
      <c r="BW62" s="17"/>
      <c r="BX62" s="18"/>
      <c r="BY62" s="17"/>
      <c r="BZ62" s="17"/>
      <c r="CA62" s="17"/>
      <c r="CB62" s="17"/>
      <c r="CC62" s="17"/>
      <c r="CD62" s="17"/>
      <c r="CE62" s="19"/>
      <c r="CF62" s="17"/>
      <c r="CG62" s="17"/>
      <c r="CH62" s="18"/>
      <c r="CI62" s="17"/>
      <c r="CJ62" s="17"/>
      <c r="CK62" s="17"/>
      <c r="CL62" s="17"/>
      <c r="CM62" s="17"/>
      <c r="CN62" s="17"/>
      <c r="CO62" s="20"/>
      <c r="CP62" s="21"/>
      <c r="CQ62" s="21"/>
      <c r="CR62" s="22"/>
      <c r="CS62" s="21"/>
      <c r="CT62" s="21"/>
      <c r="CU62" s="21"/>
      <c r="CV62" s="21"/>
      <c r="CW62" s="19"/>
      <c r="CX62" s="21"/>
      <c r="CY62" s="21"/>
      <c r="CZ62" s="22"/>
      <c r="DA62" s="21"/>
      <c r="DB62" s="21"/>
      <c r="DC62" s="21"/>
      <c r="DD62" s="21"/>
      <c r="DF62" s="21"/>
      <c r="DG62" s="21"/>
      <c r="DH62" s="22"/>
      <c r="DI62" s="21"/>
      <c r="DJ62" s="21"/>
      <c r="DK62" s="21"/>
      <c r="DL62" s="21"/>
      <c r="DN62" s="21"/>
      <c r="DO62" s="21"/>
      <c r="DP62" s="22"/>
      <c r="DQ62" s="21"/>
      <c r="DR62" s="21"/>
      <c r="DS62" s="21"/>
      <c r="DT62" s="21"/>
      <c r="DU62" s="19"/>
      <c r="DV62" s="21"/>
      <c r="DW62" s="21"/>
      <c r="DX62" s="22"/>
      <c r="DY62" s="21"/>
      <c r="DZ62" s="21"/>
      <c r="EA62" s="21"/>
      <c r="EB62" s="21"/>
      <c r="ED62" s="21"/>
      <c r="EE62" s="21"/>
      <c r="EF62" s="22"/>
      <c r="EG62" s="21"/>
      <c r="EH62" s="21"/>
      <c r="EI62" s="21"/>
      <c r="EJ62" s="21"/>
      <c r="EL62" s="20"/>
      <c r="EM62" s="20"/>
      <c r="EN62" s="23"/>
      <c r="EO62" s="20"/>
      <c r="EP62" s="20"/>
      <c r="EQ62" s="20"/>
      <c r="ER62" s="20"/>
      <c r="ES62" s="19"/>
      <c r="ET62" s="20"/>
      <c r="EU62" s="20"/>
      <c r="EV62" s="23"/>
      <c r="EW62" s="20"/>
      <c r="EX62" s="20"/>
      <c r="EY62" s="20"/>
      <c r="EZ62" s="20"/>
      <c r="FB62" s="20"/>
      <c r="FC62" s="20"/>
      <c r="FD62" s="23"/>
      <c r="FE62" s="20"/>
      <c r="FF62" s="20"/>
      <c r="FG62" s="20"/>
      <c r="FH62" s="20"/>
      <c r="FJ62" s="20"/>
      <c r="FK62" s="20"/>
      <c r="FL62" s="20"/>
      <c r="FM62" s="20"/>
      <c r="FN62" s="20"/>
      <c r="FO62" s="20"/>
      <c r="FP62" s="20"/>
      <c r="FQ62" s="19"/>
      <c r="FR62" s="20"/>
      <c r="FS62" s="20"/>
      <c r="FT62" s="20"/>
      <c r="FU62" s="20"/>
      <c r="FV62" s="20"/>
      <c r="FW62" s="20"/>
      <c r="FX62" s="20"/>
      <c r="FZ62" s="20"/>
      <c r="GA62" s="20"/>
      <c r="GB62" s="20"/>
      <c r="GC62" s="20"/>
      <c r="GD62" s="20"/>
      <c r="GE62" s="20"/>
      <c r="GF62" s="20"/>
    </row>
    <row r="63" spans="1:188" x14ac:dyDescent="0.3">
      <c r="A63" t="s">
        <v>98</v>
      </c>
      <c r="B63" s="2">
        <v>9</v>
      </c>
      <c r="C63" s="2">
        <v>10</v>
      </c>
      <c r="D63" s="2">
        <v>10.1</v>
      </c>
      <c r="E63" s="2">
        <v>10.4</v>
      </c>
      <c r="F63" s="2">
        <v>10.6</v>
      </c>
      <c r="G63" s="2">
        <v>10.8</v>
      </c>
      <c r="H63" s="2">
        <v>11.1</v>
      </c>
      <c r="I63" s="2">
        <v>11.2</v>
      </c>
      <c r="J63" s="2">
        <v>11.299999999999999</v>
      </c>
      <c r="K63" s="2">
        <v>11.5</v>
      </c>
      <c r="L63" s="2">
        <v>11.6</v>
      </c>
      <c r="M63" s="2">
        <v>11.799999999999999</v>
      </c>
      <c r="N63" t="e">
        <f>(#REF!+#REF!+#REF!)/10^3</f>
        <v>#REF!</v>
      </c>
      <c r="O63" t="e">
        <f>(#REF!+#REF!+#REF!)/10^3</f>
        <v>#REF!</v>
      </c>
      <c r="P63" t="e">
        <f>(#REF!+#REF!+#REF!)/10^3</f>
        <v>#REF!</v>
      </c>
      <c r="Q63" t="e">
        <f>(#REF!+#REF!+#REF!)/10^3</f>
        <v>#REF!</v>
      </c>
      <c r="R63" t="e">
        <f>(#REF!+#REF!+#REF!)/10^3</f>
        <v>#REF!</v>
      </c>
      <c r="S63" t="e">
        <f>(#REF!+#REF!+#REF!)/10^3</f>
        <v>#REF!</v>
      </c>
      <c r="T63" t="e">
        <f>(#REF!+#REF!+#REF!)/10^3</f>
        <v>#REF!</v>
      </c>
      <c r="U63" t="e">
        <f>(#REF!+#REF!+#REF!)/10^3</f>
        <v>#REF!</v>
      </c>
      <c r="V63" s="2"/>
      <c r="W63" t="s">
        <v>23</v>
      </c>
      <c r="X63" s="17">
        <f t="shared" si="8"/>
        <v>16.1081</v>
      </c>
      <c r="Y63" s="17">
        <f t="shared" si="9"/>
        <v>96.970000000000013</v>
      </c>
      <c r="Z63" s="18">
        <f t="shared" si="9"/>
        <v>179.43900000000002</v>
      </c>
      <c r="AA63" s="17">
        <f t="shared" si="9"/>
        <v>263.48410000000001</v>
      </c>
      <c r="AB63" s="17">
        <f t="shared" si="9"/>
        <v>348.98040000000003</v>
      </c>
      <c r="AC63" s="17">
        <f t="shared" si="9"/>
        <v>435.93239999999997</v>
      </c>
      <c r="AD63" s="17">
        <f t="shared" si="9"/>
        <v>524.33240000000001</v>
      </c>
      <c r="AE63" s="17">
        <f t="shared" si="9"/>
        <v>614.12429999999995</v>
      </c>
      <c r="AF63" s="17">
        <f t="shared" si="9"/>
        <v>705.31829999999991</v>
      </c>
      <c r="AH63" s="17">
        <f t="shared" si="10"/>
        <v>16.1081</v>
      </c>
      <c r="AI63" s="17">
        <f t="shared" si="11"/>
        <v>96.939900000000009</v>
      </c>
      <c r="AJ63" s="18">
        <f t="shared" si="11"/>
        <v>179.22450000000003</v>
      </c>
      <c r="AK63" s="17">
        <f t="shared" si="11"/>
        <v>262.94590000000005</v>
      </c>
      <c r="AL63" s="17">
        <f t="shared" si="11"/>
        <v>348.10050000000007</v>
      </c>
      <c r="AM63" s="17">
        <f t="shared" si="11"/>
        <v>434.69490000000008</v>
      </c>
      <c r="AN63" s="17">
        <f t="shared" si="11"/>
        <v>522.72210000000007</v>
      </c>
      <c r="AO63" s="17">
        <f t="shared" si="11"/>
        <v>612.12780000000009</v>
      </c>
      <c r="AP63" s="17">
        <f t="shared" si="11"/>
        <v>702.92420000000004</v>
      </c>
      <c r="AQ63" s="18"/>
      <c r="AR63" s="17">
        <f t="shared" si="12"/>
        <v>16.1081</v>
      </c>
      <c r="AS63" s="17">
        <f t="shared" si="13"/>
        <v>96.958800000000011</v>
      </c>
      <c r="AT63" s="18">
        <f t="shared" si="13"/>
        <v>179.35930000000002</v>
      </c>
      <c r="AU63" s="17">
        <f t="shared" si="13"/>
        <v>263.28550000000001</v>
      </c>
      <c r="AV63" s="17">
        <f t="shared" si="13"/>
        <v>348.661</v>
      </c>
      <c r="AW63" s="17">
        <f t="shared" si="13"/>
        <v>435.49060000000003</v>
      </c>
      <c r="AX63" s="17">
        <f t="shared" si="13"/>
        <v>523.76599999999996</v>
      </c>
      <c r="AY63" s="17">
        <f t="shared" si="13"/>
        <v>613.4316</v>
      </c>
      <c r="AZ63" s="17">
        <f t="shared" si="13"/>
        <v>704.50289999999995</v>
      </c>
      <c r="BA63" s="17"/>
      <c r="BB63" s="17">
        <f t="shared" si="14"/>
        <v>16.1081</v>
      </c>
      <c r="BC63" s="17">
        <f t="shared" si="15"/>
        <v>96.956700000000012</v>
      </c>
      <c r="BD63" s="18">
        <f t="shared" si="15"/>
        <v>179.34450000000004</v>
      </c>
      <c r="BE63" s="17">
        <f t="shared" si="15"/>
        <v>263.24830000000003</v>
      </c>
      <c r="BF63" s="17">
        <f t="shared" si="15"/>
        <v>348.59660000000008</v>
      </c>
      <c r="BG63" s="17">
        <f t="shared" si="15"/>
        <v>435.39320000000004</v>
      </c>
      <c r="BH63" s="17">
        <f t="shared" si="15"/>
        <v>523.63120000000004</v>
      </c>
      <c r="BI63" s="17">
        <f t="shared" si="15"/>
        <v>613.25660000000005</v>
      </c>
      <c r="BJ63" s="17">
        <f t="shared" si="15"/>
        <v>704.28139999999996</v>
      </c>
      <c r="BK63" s="19"/>
      <c r="BL63" s="17"/>
      <c r="BM63" s="17"/>
      <c r="BN63" s="18"/>
      <c r="BO63" s="17"/>
      <c r="BP63" s="17"/>
      <c r="BQ63" s="17"/>
      <c r="BR63" s="17"/>
      <c r="BS63" s="17"/>
      <c r="BT63" s="17"/>
      <c r="BU63" s="19"/>
      <c r="BV63" s="17"/>
      <c r="BW63" s="17"/>
      <c r="BX63" s="18"/>
      <c r="BY63" s="17"/>
      <c r="BZ63" s="17"/>
      <c r="CA63" s="17"/>
      <c r="CB63" s="17"/>
      <c r="CC63" s="17"/>
      <c r="CD63" s="17"/>
      <c r="CE63" s="19"/>
      <c r="CF63" s="17"/>
      <c r="CG63" s="17"/>
      <c r="CH63" s="18"/>
      <c r="CI63" s="17"/>
      <c r="CJ63" s="17"/>
      <c r="CK63" s="17"/>
      <c r="CL63" s="17"/>
      <c r="CM63" s="17"/>
      <c r="CN63" s="17"/>
      <c r="CO63" s="20"/>
      <c r="CP63" s="21"/>
      <c r="CQ63" s="21"/>
      <c r="CR63" s="22"/>
      <c r="CS63" s="21"/>
      <c r="CT63" s="21"/>
      <c r="CU63" s="21"/>
      <c r="CV63" s="21"/>
      <c r="CW63" s="19"/>
      <c r="CX63" s="21"/>
      <c r="CY63" s="21"/>
      <c r="CZ63" s="22"/>
      <c r="DA63" s="21"/>
      <c r="DB63" s="21"/>
      <c r="DC63" s="21"/>
      <c r="DD63" s="21"/>
      <c r="DF63" s="21"/>
      <c r="DG63" s="21"/>
      <c r="DH63" s="22"/>
      <c r="DI63" s="21"/>
      <c r="DJ63" s="21"/>
      <c r="DK63" s="21"/>
      <c r="DL63" s="21"/>
      <c r="DN63" s="21"/>
      <c r="DO63" s="21"/>
      <c r="DP63" s="22"/>
      <c r="DQ63" s="21"/>
      <c r="DR63" s="21"/>
      <c r="DS63" s="21"/>
      <c r="DT63" s="21"/>
      <c r="DU63" s="19"/>
      <c r="DV63" s="21"/>
      <c r="DW63" s="21"/>
      <c r="DX63" s="22"/>
      <c r="DY63" s="21"/>
      <c r="DZ63" s="21"/>
      <c r="EA63" s="21"/>
      <c r="EB63" s="21"/>
      <c r="ED63" s="21"/>
      <c r="EE63" s="21"/>
      <c r="EF63" s="22"/>
      <c r="EG63" s="21"/>
      <c r="EH63" s="21"/>
      <c r="EI63" s="21"/>
      <c r="EJ63" s="21"/>
      <c r="EL63" s="20"/>
      <c r="EM63" s="20"/>
      <c r="EN63" s="23"/>
      <c r="EO63" s="20"/>
      <c r="EP63" s="20"/>
      <c r="EQ63" s="20"/>
      <c r="ER63" s="20"/>
      <c r="ES63" s="19"/>
      <c r="ET63" s="20"/>
      <c r="EU63" s="20"/>
      <c r="EV63" s="23"/>
      <c r="EW63" s="20"/>
      <c r="EX63" s="20"/>
      <c r="EY63" s="20"/>
      <c r="EZ63" s="20"/>
      <c r="FB63" s="20"/>
      <c r="FC63" s="20"/>
      <c r="FD63" s="23"/>
      <c r="FE63" s="20"/>
      <c r="FF63" s="20"/>
      <c r="FG63" s="20"/>
      <c r="FH63" s="20"/>
      <c r="FJ63" s="20"/>
      <c r="FK63" s="20"/>
      <c r="FL63" s="20"/>
      <c r="FM63" s="20"/>
      <c r="FN63" s="20"/>
      <c r="FO63" s="20"/>
      <c r="FP63" s="20"/>
      <c r="FQ63" s="19"/>
      <c r="FR63" s="20"/>
      <c r="FS63" s="20"/>
      <c r="FT63" s="20"/>
      <c r="FU63" s="20"/>
      <c r="FV63" s="20"/>
      <c r="FW63" s="20"/>
      <c r="FX63" s="20"/>
      <c r="FZ63" s="20"/>
      <c r="GA63" s="20"/>
      <c r="GB63" s="20"/>
      <c r="GC63" s="20"/>
      <c r="GD63" s="20"/>
      <c r="GE63" s="20"/>
      <c r="GF63" s="20"/>
    </row>
    <row r="64" spans="1:188" x14ac:dyDescent="0.3">
      <c r="A64" t="s">
        <v>27</v>
      </c>
      <c r="B64" s="2">
        <v>4601</v>
      </c>
      <c r="C64" s="2">
        <v>4610</v>
      </c>
      <c r="D64" s="2">
        <v>4610</v>
      </c>
      <c r="E64" s="2">
        <v>4684.5</v>
      </c>
      <c r="F64" s="2">
        <v>4758.8</v>
      </c>
      <c r="G64" s="2">
        <v>4835.6000000000004</v>
      </c>
      <c r="H64" s="2">
        <v>4902.3</v>
      </c>
      <c r="I64" s="2">
        <v>4975.3999999999996</v>
      </c>
      <c r="J64" s="2">
        <v>5041.8</v>
      </c>
      <c r="K64" s="2">
        <v>5094.7</v>
      </c>
      <c r="L64" s="2">
        <v>5144.7</v>
      </c>
      <c r="M64" s="2">
        <v>5196.6000000000004</v>
      </c>
      <c r="N64" t="e">
        <f>(#REF!+#REF!+#REF!)/10^3</f>
        <v>#REF!</v>
      </c>
      <c r="O64" t="e">
        <f>(#REF!+#REF!+#REF!)/10^3</f>
        <v>#REF!</v>
      </c>
      <c r="P64" t="e">
        <f>(#REF!+#REF!+#REF!)/10^3</f>
        <v>#REF!</v>
      </c>
      <c r="Q64" t="e">
        <f>(#REF!+#REF!+#REF!)/10^3</f>
        <v>#REF!</v>
      </c>
      <c r="R64" t="e">
        <f>(#REF!+#REF!+#REF!)/10^3</f>
        <v>#REF!</v>
      </c>
      <c r="S64" t="e">
        <f>(#REF!+#REF!+#REF!)/10^3</f>
        <v>#REF!</v>
      </c>
      <c r="T64" t="e">
        <f>(#REF!+#REF!+#REF!)/10^3</f>
        <v>#REF!</v>
      </c>
      <c r="U64" t="e">
        <f>(#REF!+#REF!+#REF!)/10^3</f>
        <v>#REF!</v>
      </c>
      <c r="V64" s="2"/>
      <c r="W64" s="9" t="s">
        <v>24</v>
      </c>
      <c r="X64" s="13">
        <f t="shared" si="8"/>
        <v>693.89890000000003</v>
      </c>
      <c r="Y64" s="13">
        <f t="shared" si="9"/>
        <v>4200.9927000000007</v>
      </c>
      <c r="Z64" s="24">
        <f t="shared" si="9"/>
        <v>7900.1573000000008</v>
      </c>
      <c r="AA64" s="13">
        <f t="shared" si="9"/>
        <v>11774.734200000001</v>
      </c>
      <c r="AB64" s="13">
        <f t="shared" si="9"/>
        <v>15693.281100000002</v>
      </c>
      <c r="AC64" s="13">
        <f t="shared" si="9"/>
        <v>19651.902800000003</v>
      </c>
      <c r="AD64" s="13">
        <f t="shared" si="9"/>
        <v>23610.9241</v>
      </c>
      <c r="AE64" s="13">
        <f t="shared" si="9"/>
        <v>27499.497300000003</v>
      </c>
      <c r="AF64" s="13">
        <f t="shared" si="9"/>
        <v>31321.209300000002</v>
      </c>
      <c r="AH64" s="13">
        <f t="shared" si="10"/>
        <v>693.89890000000003</v>
      </c>
      <c r="AI64" s="13">
        <f t="shared" si="11"/>
        <v>4201.3137999999999</v>
      </c>
      <c r="AJ64" s="24">
        <f t="shared" si="11"/>
        <v>7901.2065000000002</v>
      </c>
      <c r="AK64" s="13">
        <f t="shared" si="11"/>
        <v>11779.370199999999</v>
      </c>
      <c r="AL64" s="13">
        <f t="shared" si="11"/>
        <v>15729.9444</v>
      </c>
      <c r="AM64" s="13">
        <f t="shared" si="11"/>
        <v>19740.803899999999</v>
      </c>
      <c r="AN64" s="13">
        <f t="shared" si="11"/>
        <v>23784.9823</v>
      </c>
      <c r="AO64" s="13">
        <f t="shared" si="11"/>
        <v>27752.898399999998</v>
      </c>
      <c r="AP64" s="13">
        <f t="shared" si="11"/>
        <v>31637.190899999998</v>
      </c>
      <c r="AQ64" s="24"/>
      <c r="AR64" s="13">
        <f t="shared" si="12"/>
        <v>693.89890000000003</v>
      </c>
      <c r="AS64" s="13">
        <f t="shared" si="13"/>
        <v>4207.4053999999996</v>
      </c>
      <c r="AT64" s="24">
        <f t="shared" si="13"/>
        <v>7944.7946999999986</v>
      </c>
      <c r="AU64" s="13">
        <f t="shared" si="13"/>
        <v>11890.963899999999</v>
      </c>
      <c r="AV64" s="13">
        <f t="shared" si="13"/>
        <v>15920.481599999999</v>
      </c>
      <c r="AW64" s="13">
        <f t="shared" si="13"/>
        <v>20014.749100000001</v>
      </c>
      <c r="AX64" s="13">
        <f t="shared" si="13"/>
        <v>24142.783099999997</v>
      </c>
      <c r="AY64" s="13">
        <f t="shared" si="13"/>
        <v>28225.534899999999</v>
      </c>
      <c r="AZ64" s="13">
        <f t="shared" si="13"/>
        <v>32239.364000000001</v>
      </c>
      <c r="BA64" s="13"/>
      <c r="BB64" s="13">
        <f t="shared" si="14"/>
        <v>693.89890000000003</v>
      </c>
      <c r="BC64" s="13">
        <f t="shared" si="15"/>
        <v>4205.6489000000001</v>
      </c>
      <c r="BD64" s="24">
        <f t="shared" si="15"/>
        <v>7932.3184999999994</v>
      </c>
      <c r="BE64" s="13">
        <f t="shared" si="15"/>
        <v>11854.736499999999</v>
      </c>
      <c r="BF64" s="13">
        <f t="shared" si="15"/>
        <v>15836.159899999999</v>
      </c>
      <c r="BG64" s="13">
        <f t="shared" si="15"/>
        <v>19870.770199999995</v>
      </c>
      <c r="BH64" s="13">
        <f t="shared" si="15"/>
        <v>23938.281799999997</v>
      </c>
      <c r="BI64" s="13">
        <f t="shared" si="15"/>
        <v>27936.086399999997</v>
      </c>
      <c r="BJ64" s="13">
        <f t="shared" si="15"/>
        <v>31862.199699999997</v>
      </c>
      <c r="BK64" s="14"/>
      <c r="BL64" s="13"/>
      <c r="BM64" s="13"/>
      <c r="BN64" s="24"/>
      <c r="BO64" s="13"/>
      <c r="BP64" s="13"/>
      <c r="BQ64" s="13"/>
      <c r="BR64" s="13"/>
      <c r="BS64" s="13"/>
      <c r="BT64" s="13"/>
      <c r="BU64" s="14"/>
      <c r="BV64" s="13"/>
      <c r="BW64" s="13"/>
      <c r="BX64" s="24"/>
      <c r="BY64" s="13"/>
      <c r="BZ64" s="13"/>
      <c r="CA64" s="13"/>
      <c r="CB64" s="13"/>
      <c r="CC64" s="13"/>
      <c r="CD64" s="13"/>
      <c r="CE64" s="14"/>
      <c r="CF64" s="13"/>
      <c r="CG64" s="13"/>
      <c r="CH64" s="24"/>
      <c r="CI64" s="13"/>
      <c r="CJ64" s="13"/>
      <c r="CK64" s="13"/>
      <c r="CL64" s="13"/>
      <c r="CM64" s="13"/>
      <c r="CN64" s="13"/>
      <c r="CO64" s="15"/>
      <c r="CP64" s="16"/>
      <c r="CQ64" s="16"/>
      <c r="CR64" s="25"/>
      <c r="CS64" s="16"/>
      <c r="CT64" s="16"/>
      <c r="CU64" s="16"/>
      <c r="CV64" s="16"/>
      <c r="CW64" s="14"/>
      <c r="CX64" s="16"/>
      <c r="CY64" s="16"/>
      <c r="CZ64" s="25"/>
      <c r="DA64" s="16"/>
      <c r="DB64" s="16"/>
      <c r="DC64" s="16"/>
      <c r="DD64" s="16"/>
      <c r="DF64" s="16"/>
      <c r="DG64" s="16"/>
      <c r="DH64" s="25"/>
      <c r="DI64" s="16"/>
      <c r="DJ64" s="16"/>
      <c r="DK64" s="16"/>
      <c r="DL64" s="16"/>
      <c r="DN64" s="16"/>
      <c r="DO64" s="16"/>
      <c r="DP64" s="25"/>
      <c r="DQ64" s="16"/>
      <c r="DR64" s="16"/>
      <c r="DS64" s="16"/>
      <c r="DT64" s="16"/>
      <c r="DU64" s="14"/>
      <c r="DV64" s="16"/>
      <c r="DW64" s="16"/>
      <c r="DX64" s="25"/>
      <c r="DY64" s="16"/>
      <c r="DZ64" s="16"/>
      <c r="EA64" s="16"/>
      <c r="EB64" s="16"/>
      <c r="ED64" s="16"/>
      <c r="EE64" s="16"/>
      <c r="EF64" s="25"/>
      <c r="EG64" s="16"/>
      <c r="EH64" s="16"/>
      <c r="EI64" s="16"/>
      <c r="EJ64" s="16"/>
      <c r="EL64" s="15"/>
      <c r="EM64" s="15"/>
      <c r="EN64" s="26"/>
      <c r="EO64" s="15"/>
      <c r="EP64" s="15"/>
      <c r="EQ64" s="15"/>
      <c r="ER64" s="15"/>
      <c r="ES64" s="14"/>
      <c r="ET64" s="15"/>
      <c r="EU64" s="15"/>
      <c r="EV64" s="26"/>
      <c r="EW64" s="15"/>
      <c r="EX64" s="15"/>
      <c r="EY64" s="15"/>
      <c r="EZ64" s="15"/>
      <c r="FB64" s="15"/>
      <c r="FC64" s="15"/>
      <c r="FD64" s="26"/>
      <c r="FE64" s="15"/>
      <c r="FF64" s="15"/>
      <c r="FG64" s="15"/>
      <c r="FH64" s="15"/>
      <c r="FJ64" s="15"/>
      <c r="FK64" s="15"/>
      <c r="FL64" s="15"/>
      <c r="FM64" s="15"/>
      <c r="FN64" s="15"/>
      <c r="FO64" s="15"/>
      <c r="FP64" s="15"/>
      <c r="FQ64" s="14"/>
      <c r="FR64" s="15"/>
      <c r="FS64" s="15"/>
      <c r="FT64" s="15"/>
      <c r="FU64" s="15"/>
      <c r="FV64" s="15"/>
      <c r="FW64" s="15"/>
      <c r="FX64" s="15"/>
      <c r="FZ64" s="15"/>
      <c r="GA64" s="15"/>
      <c r="GB64" s="15"/>
      <c r="GC64" s="15"/>
      <c r="GD64" s="15"/>
      <c r="GE64" s="15"/>
      <c r="GF64" s="15"/>
    </row>
    <row r="65" spans="1:188" x14ac:dyDescent="0.3">
      <c r="A65" t="s">
        <v>99</v>
      </c>
      <c r="B65" s="2">
        <v>3406</v>
      </c>
      <c r="C65" s="2">
        <v>1752</v>
      </c>
      <c r="D65" s="2">
        <v>1779.5</v>
      </c>
      <c r="E65" s="2">
        <v>1802.8000000000002</v>
      </c>
      <c r="F65" s="2">
        <v>1833.1999999999998</v>
      </c>
      <c r="G65" s="2">
        <v>1865.1</v>
      </c>
      <c r="H65" s="2">
        <v>1888.6999999999998</v>
      </c>
      <c r="I65" s="2">
        <v>1910</v>
      </c>
      <c r="J65" s="2">
        <v>1928.5</v>
      </c>
      <c r="K65" s="2">
        <v>1936.8000000000002</v>
      </c>
      <c r="L65" s="2">
        <v>1941.6</v>
      </c>
      <c r="M65" s="2">
        <v>1941.1999999999998</v>
      </c>
      <c r="N65" t="e">
        <f>(#REF!+#REF!+#REF!)/10^3</f>
        <v>#REF!</v>
      </c>
      <c r="O65" t="e">
        <f>(#REF!+#REF!+#REF!)/10^3</f>
        <v>#REF!</v>
      </c>
      <c r="P65" t="e">
        <f>(#REF!+#REF!+#REF!)/10^3</f>
        <v>#REF!</v>
      </c>
      <c r="Q65" t="e">
        <f>(#REF!+#REF!+#REF!)/10^3</f>
        <v>#REF!</v>
      </c>
      <c r="R65" t="e">
        <f>(#REF!+#REF!+#REF!)/10^3</f>
        <v>#REF!</v>
      </c>
      <c r="S65" t="e">
        <f>(#REF!+#REF!+#REF!)/10^3</f>
        <v>#REF!</v>
      </c>
      <c r="T65" t="e">
        <f>(#REF!+#REF!+#REF!)/10^3</f>
        <v>#REF!</v>
      </c>
      <c r="U65" t="e">
        <f>(#REF!+#REF!+#REF!)/10^3</f>
        <v>#REF!</v>
      </c>
      <c r="V65" s="2"/>
      <c r="W65" t="s">
        <v>25</v>
      </c>
      <c r="X65" s="17">
        <f t="shared" si="8"/>
        <v>159.50210000000001</v>
      </c>
      <c r="Y65" s="17">
        <f t="shared" si="9"/>
        <v>965.36430000000007</v>
      </c>
      <c r="Z65" s="18">
        <f t="shared" si="9"/>
        <v>1813.7753</v>
      </c>
      <c r="AA65" s="17">
        <f t="shared" si="9"/>
        <v>2699.9313999999999</v>
      </c>
      <c r="AB65" s="17">
        <f t="shared" si="9"/>
        <v>3594.8881000000001</v>
      </c>
      <c r="AC65" s="17">
        <f t="shared" si="9"/>
        <v>4511.9504000000006</v>
      </c>
      <c r="AD65" s="17">
        <f t="shared" si="9"/>
        <v>5451.1237000000001</v>
      </c>
      <c r="AE65" s="17">
        <f t="shared" si="9"/>
        <v>6384.9012000000002</v>
      </c>
      <c r="AF65" s="17">
        <f t="shared" si="9"/>
        <v>7307.1017000000002</v>
      </c>
      <c r="AH65" s="17">
        <f t="shared" si="10"/>
        <v>159.50210000000001</v>
      </c>
      <c r="AI65" s="17">
        <f t="shared" si="11"/>
        <v>962.1</v>
      </c>
      <c r="AJ65" s="18">
        <f t="shared" si="11"/>
        <v>1790.6617999999999</v>
      </c>
      <c r="AK65" s="17">
        <f t="shared" si="11"/>
        <v>2643.7456999999999</v>
      </c>
      <c r="AL65" s="17">
        <f t="shared" si="11"/>
        <v>3509.7502999999997</v>
      </c>
      <c r="AM65" s="17">
        <f t="shared" si="11"/>
        <v>4399.165399999999</v>
      </c>
      <c r="AN65" s="17">
        <f t="shared" si="11"/>
        <v>5306.1669999999986</v>
      </c>
      <c r="AO65" s="17">
        <f t="shared" si="11"/>
        <v>6204.4262999999992</v>
      </c>
      <c r="AP65" s="17">
        <f t="shared" si="11"/>
        <v>7088.5223999999989</v>
      </c>
      <c r="AQ65" s="18"/>
      <c r="AR65" s="17">
        <f t="shared" si="12"/>
        <v>159.50210000000001</v>
      </c>
      <c r="AS65" s="17">
        <f t="shared" si="13"/>
        <v>969.29740000000015</v>
      </c>
      <c r="AT65" s="18">
        <f t="shared" si="13"/>
        <v>1842.2273000000002</v>
      </c>
      <c r="AU65" s="17">
        <f t="shared" si="13"/>
        <v>2772.8289000000004</v>
      </c>
      <c r="AV65" s="17">
        <f t="shared" si="13"/>
        <v>3714.2241000000004</v>
      </c>
      <c r="AW65" s="17">
        <f t="shared" si="13"/>
        <v>4678.1115</v>
      </c>
      <c r="AX65" s="17">
        <f t="shared" si="13"/>
        <v>5669.7289000000001</v>
      </c>
      <c r="AY65" s="17">
        <f t="shared" si="13"/>
        <v>6669.5219000000006</v>
      </c>
      <c r="AZ65" s="17">
        <f t="shared" si="13"/>
        <v>7662.7757000000011</v>
      </c>
      <c r="BA65" s="17"/>
      <c r="BB65" s="17">
        <f t="shared" si="14"/>
        <v>159.50210000000001</v>
      </c>
      <c r="BC65" s="17">
        <f t="shared" si="15"/>
        <v>967.06200000000013</v>
      </c>
      <c r="BD65" s="18">
        <f t="shared" si="15"/>
        <v>1826.4601</v>
      </c>
      <c r="BE65" s="17">
        <f t="shared" si="15"/>
        <v>2733.0556000000001</v>
      </c>
      <c r="BF65" s="17">
        <f t="shared" si="15"/>
        <v>3646.1219000000001</v>
      </c>
      <c r="BG65" s="17">
        <f t="shared" si="15"/>
        <v>4580.3650000000007</v>
      </c>
      <c r="BH65" s="17">
        <f t="shared" si="15"/>
        <v>5536.9790000000012</v>
      </c>
      <c r="BI65" s="17">
        <f t="shared" si="15"/>
        <v>6494.3634000000011</v>
      </c>
      <c r="BJ65" s="17">
        <f t="shared" si="15"/>
        <v>7442.9036000000015</v>
      </c>
      <c r="BK65" s="19"/>
      <c r="BL65" s="17"/>
      <c r="BM65" s="17"/>
      <c r="BN65" s="18"/>
      <c r="BO65" s="17"/>
      <c r="BP65" s="17"/>
      <c r="BQ65" s="17"/>
      <c r="BR65" s="17"/>
      <c r="BS65" s="17"/>
      <c r="BT65" s="17"/>
      <c r="BU65" s="19"/>
      <c r="BV65" s="17"/>
      <c r="BW65" s="17"/>
      <c r="BX65" s="18"/>
      <c r="BY65" s="17"/>
      <c r="BZ65" s="17"/>
      <c r="CA65" s="17"/>
      <c r="CB65" s="17"/>
      <c r="CC65" s="17"/>
      <c r="CD65" s="17"/>
      <c r="CE65" s="19"/>
      <c r="CF65" s="17"/>
      <c r="CG65" s="17"/>
      <c r="CH65" s="18"/>
      <c r="CI65" s="17"/>
      <c r="CJ65" s="17"/>
      <c r="CK65" s="17"/>
      <c r="CL65" s="17"/>
      <c r="CM65" s="17"/>
      <c r="CN65" s="17"/>
      <c r="CO65" s="20"/>
      <c r="CP65" s="21"/>
      <c r="CQ65" s="21"/>
      <c r="CR65" s="22"/>
      <c r="CS65" s="21"/>
      <c r="CT65" s="21"/>
      <c r="CU65" s="21"/>
      <c r="CV65" s="21"/>
      <c r="CW65" s="19"/>
      <c r="CX65" s="21"/>
      <c r="CY65" s="21"/>
      <c r="CZ65" s="22"/>
      <c r="DA65" s="21"/>
      <c r="DB65" s="21"/>
      <c r="DC65" s="21"/>
      <c r="DD65" s="21"/>
      <c r="DF65" s="21"/>
      <c r="DG65" s="21"/>
      <c r="DH65" s="22"/>
      <c r="DI65" s="21"/>
      <c r="DJ65" s="21"/>
      <c r="DK65" s="21"/>
      <c r="DL65" s="21"/>
      <c r="DN65" s="21"/>
      <c r="DO65" s="21"/>
      <c r="DP65" s="22"/>
      <c r="DQ65" s="21"/>
      <c r="DR65" s="21"/>
      <c r="DS65" s="21"/>
      <c r="DT65" s="21"/>
      <c r="DU65" s="19"/>
      <c r="DV65" s="21"/>
      <c r="DW65" s="21"/>
      <c r="DX65" s="22"/>
      <c r="DY65" s="21"/>
      <c r="DZ65" s="21"/>
      <c r="EA65" s="21"/>
      <c r="EB65" s="21"/>
      <c r="ED65" s="21"/>
      <c r="EE65" s="21"/>
      <c r="EF65" s="22"/>
      <c r="EG65" s="21"/>
      <c r="EH65" s="21"/>
      <c r="EI65" s="21"/>
      <c r="EJ65" s="21"/>
      <c r="EL65" s="20"/>
      <c r="EM65" s="20"/>
      <c r="EN65" s="23"/>
      <c r="EO65" s="20"/>
      <c r="EP65" s="20"/>
      <c r="EQ65" s="20"/>
      <c r="ER65" s="20"/>
      <c r="ES65" s="19"/>
      <c r="ET65" s="20"/>
      <c r="EU65" s="20"/>
      <c r="EV65" s="23"/>
      <c r="EW65" s="20"/>
      <c r="EX65" s="20"/>
      <c r="EY65" s="20"/>
      <c r="EZ65" s="20"/>
      <c r="FB65" s="20"/>
      <c r="FC65" s="20"/>
      <c r="FD65" s="23"/>
      <c r="FE65" s="20"/>
      <c r="FF65" s="20"/>
      <c r="FG65" s="20"/>
      <c r="FH65" s="20"/>
      <c r="FJ65" s="20"/>
      <c r="FK65" s="20"/>
      <c r="FL65" s="20"/>
      <c r="FM65" s="20"/>
      <c r="FN65" s="20"/>
      <c r="FO65" s="20"/>
      <c r="FP65" s="20"/>
      <c r="FQ65" s="19"/>
      <c r="FR65" s="20"/>
      <c r="FS65" s="20"/>
      <c r="FT65" s="20"/>
      <c r="FU65" s="20"/>
      <c r="FV65" s="20"/>
      <c r="FW65" s="20"/>
      <c r="FX65" s="20"/>
      <c r="FZ65" s="20"/>
      <c r="GA65" s="20"/>
      <c r="GB65" s="20"/>
      <c r="GC65" s="20"/>
      <c r="GD65" s="20"/>
      <c r="GE65" s="20"/>
      <c r="GF65" s="20"/>
    </row>
    <row r="66" spans="1:188" x14ac:dyDescent="0.3">
      <c r="A66" t="s">
        <v>100</v>
      </c>
      <c r="B66" s="2">
        <v>9</v>
      </c>
      <c r="C66" s="2">
        <v>7</v>
      </c>
      <c r="D66" s="2">
        <v>7.1</v>
      </c>
      <c r="E66" s="2">
        <v>7.3</v>
      </c>
      <c r="F66" s="2">
        <v>7.4999999999999991</v>
      </c>
      <c r="G66" s="2">
        <v>7.6</v>
      </c>
      <c r="H66" s="2">
        <v>7.8</v>
      </c>
      <c r="I66" s="2">
        <v>7.9</v>
      </c>
      <c r="J66" s="2">
        <v>8</v>
      </c>
      <c r="K66" s="2">
        <v>8.1</v>
      </c>
      <c r="L66" s="2">
        <v>8.2999999999999989</v>
      </c>
      <c r="M66" s="2">
        <v>8.2999999999999989</v>
      </c>
      <c r="N66" t="e">
        <f>(#REF!+#REF!+#REF!)/10^3</f>
        <v>#REF!</v>
      </c>
      <c r="O66" t="e">
        <f>(#REF!+#REF!+#REF!)/10^3</f>
        <v>#REF!</v>
      </c>
      <c r="P66" t="e">
        <f>(#REF!+#REF!+#REF!)/10^3</f>
        <v>#REF!</v>
      </c>
      <c r="Q66" t="e">
        <f>(#REF!+#REF!+#REF!)/10^3</f>
        <v>#REF!</v>
      </c>
      <c r="R66" t="e">
        <f>(#REF!+#REF!+#REF!)/10^3</f>
        <v>#REF!</v>
      </c>
      <c r="S66" t="e">
        <f>(#REF!+#REF!+#REF!)/10^3</f>
        <v>#REF!</v>
      </c>
      <c r="T66" t="e">
        <f>(#REF!+#REF!+#REF!)/10^3</f>
        <v>#REF!</v>
      </c>
      <c r="U66" t="e">
        <f>(#REF!+#REF!+#REF!)/10^3</f>
        <v>#REF!</v>
      </c>
      <c r="V66" s="2"/>
      <c r="W66" t="s">
        <v>27</v>
      </c>
      <c r="X66" s="17">
        <f t="shared" si="8"/>
        <v>4.6844999999999999</v>
      </c>
      <c r="Y66" s="17">
        <f t="shared" si="9"/>
        <v>28.1813</v>
      </c>
      <c r="Z66" s="18">
        <f t="shared" si="9"/>
        <v>52.052099999999996</v>
      </c>
      <c r="AA66" s="17">
        <f t="shared" si="9"/>
        <v>76.29679999999999</v>
      </c>
      <c r="AB66" s="17">
        <f t="shared" si="9"/>
        <v>100.88139999999999</v>
      </c>
      <c r="AC66" s="17">
        <f t="shared" si="9"/>
        <v>125.82479999999998</v>
      </c>
      <c r="AD66" s="17">
        <f t="shared" si="9"/>
        <v>151.08669999999998</v>
      </c>
      <c r="AE66" s="17">
        <f t="shared" si="9"/>
        <v>176.61019999999996</v>
      </c>
      <c r="AF66" s="17">
        <f t="shared" si="9"/>
        <v>202.38559999999995</v>
      </c>
      <c r="AH66" s="17">
        <f t="shared" si="10"/>
        <v>4.6844999999999999</v>
      </c>
      <c r="AI66" s="17">
        <f t="shared" si="11"/>
        <v>28.208399999999997</v>
      </c>
      <c r="AJ66" s="18">
        <f t="shared" si="11"/>
        <v>52.251499999999993</v>
      </c>
      <c r="AK66" s="17">
        <f t="shared" si="11"/>
        <v>76.826199999999986</v>
      </c>
      <c r="AL66" s="17">
        <f t="shared" si="11"/>
        <v>101.773</v>
      </c>
      <c r="AM66" s="17">
        <f t="shared" si="11"/>
        <v>127.04129999999999</v>
      </c>
      <c r="AN66" s="17">
        <f t="shared" si="11"/>
        <v>152.62489999999997</v>
      </c>
      <c r="AO66" s="17">
        <f t="shared" si="11"/>
        <v>178.41509999999997</v>
      </c>
      <c r="AP66" s="17">
        <f t="shared" si="11"/>
        <v>204.40009999999998</v>
      </c>
      <c r="AQ66" s="18"/>
      <c r="AR66" s="17">
        <f t="shared" si="12"/>
        <v>4.6844999999999999</v>
      </c>
      <c r="AS66" s="17">
        <f t="shared" si="13"/>
        <v>28.057299999999998</v>
      </c>
      <c r="AT66" s="18">
        <f t="shared" si="13"/>
        <v>51.177999999999997</v>
      </c>
      <c r="AU66" s="17">
        <f t="shared" si="13"/>
        <v>74.144799999999989</v>
      </c>
      <c r="AV66" s="17">
        <f t="shared" si="13"/>
        <v>97.397300000000001</v>
      </c>
      <c r="AW66" s="17">
        <f t="shared" si="13"/>
        <v>120.928</v>
      </c>
      <c r="AX66" s="17">
        <f t="shared" si="13"/>
        <v>144.85139999999998</v>
      </c>
      <c r="AY66" s="17">
        <f t="shared" si="13"/>
        <v>169.06449999999998</v>
      </c>
      <c r="AZ66" s="17">
        <f t="shared" si="13"/>
        <v>193.60189999999997</v>
      </c>
      <c r="BA66" s="17"/>
      <c r="BB66" s="17">
        <f t="shared" si="14"/>
        <v>4.6844999999999999</v>
      </c>
      <c r="BC66" s="17">
        <f t="shared" si="15"/>
        <v>28.200299999999999</v>
      </c>
      <c r="BD66" s="18">
        <f t="shared" si="15"/>
        <v>52.194799999999994</v>
      </c>
      <c r="BE66" s="17">
        <f t="shared" si="15"/>
        <v>76.691800000000001</v>
      </c>
      <c r="BF66" s="17">
        <f t="shared" si="15"/>
        <v>101.56609999999999</v>
      </c>
      <c r="BG66" s="17">
        <f t="shared" si="15"/>
        <v>126.7355</v>
      </c>
      <c r="BH66" s="17">
        <f t="shared" si="15"/>
        <v>152.23970000000003</v>
      </c>
      <c r="BI66" s="17">
        <f t="shared" si="15"/>
        <v>177.94210000000001</v>
      </c>
      <c r="BJ66" s="17">
        <f t="shared" si="15"/>
        <v>203.85170000000002</v>
      </c>
      <c r="BK66" s="19"/>
      <c r="BL66" s="17"/>
      <c r="BM66" s="17"/>
      <c r="BN66" s="18"/>
      <c r="BO66" s="17"/>
      <c r="BP66" s="17"/>
      <c r="BQ66" s="17"/>
      <c r="BR66" s="17"/>
      <c r="BS66" s="17"/>
      <c r="BT66" s="17"/>
      <c r="BU66" s="19"/>
      <c r="BV66" s="17"/>
      <c r="BW66" s="17"/>
      <c r="BX66" s="18"/>
      <c r="BY66" s="17"/>
      <c r="BZ66" s="17"/>
      <c r="CA66" s="17"/>
      <c r="CB66" s="17"/>
      <c r="CC66" s="17"/>
      <c r="CD66" s="17"/>
      <c r="CE66" s="19"/>
      <c r="CF66" s="17"/>
      <c r="CG66" s="17"/>
      <c r="CH66" s="18"/>
      <c r="CI66" s="17"/>
      <c r="CJ66" s="17"/>
      <c r="CK66" s="17"/>
      <c r="CL66" s="17"/>
      <c r="CM66" s="17"/>
      <c r="CN66" s="17"/>
      <c r="CO66" s="20"/>
      <c r="CP66" s="21"/>
      <c r="CQ66" s="21"/>
      <c r="CR66" s="22"/>
      <c r="CS66" s="21"/>
      <c r="CT66" s="21"/>
      <c r="CU66" s="21"/>
      <c r="CV66" s="21"/>
      <c r="CW66" s="19"/>
      <c r="CX66" s="21"/>
      <c r="CY66" s="21"/>
      <c r="CZ66" s="22"/>
      <c r="DA66" s="21"/>
      <c r="DB66" s="21"/>
      <c r="DC66" s="21"/>
      <c r="DD66" s="21"/>
      <c r="DF66" s="21"/>
      <c r="DG66" s="21"/>
      <c r="DH66" s="22"/>
      <c r="DI66" s="21"/>
      <c r="DJ66" s="21"/>
      <c r="DK66" s="21"/>
      <c r="DL66" s="21"/>
      <c r="DN66" s="21"/>
      <c r="DO66" s="21"/>
      <c r="DP66" s="22"/>
      <c r="DQ66" s="21"/>
      <c r="DR66" s="21"/>
      <c r="DS66" s="21"/>
      <c r="DT66" s="21"/>
      <c r="DU66" s="19"/>
      <c r="DV66" s="21"/>
      <c r="DW66" s="21"/>
      <c r="DX66" s="22"/>
      <c r="DY66" s="21"/>
      <c r="DZ66" s="21"/>
      <c r="EA66" s="21"/>
      <c r="EB66" s="21"/>
      <c r="ED66" s="21"/>
      <c r="EE66" s="21"/>
      <c r="EF66" s="22"/>
      <c r="EG66" s="21"/>
      <c r="EH66" s="21"/>
      <c r="EI66" s="21"/>
      <c r="EJ66" s="21"/>
      <c r="EL66" s="20"/>
      <c r="EM66" s="20"/>
      <c r="EN66" s="23"/>
      <c r="EO66" s="20"/>
      <c r="EP66" s="20"/>
      <c r="EQ66" s="20"/>
      <c r="ER66" s="20"/>
      <c r="ES66" s="19"/>
      <c r="ET66" s="20"/>
      <c r="EU66" s="20"/>
      <c r="EV66" s="23"/>
      <c r="EW66" s="20"/>
      <c r="EX66" s="20"/>
      <c r="EY66" s="20"/>
      <c r="EZ66" s="20"/>
      <c r="FB66" s="20"/>
      <c r="FC66" s="20"/>
      <c r="FD66" s="23"/>
      <c r="FE66" s="20"/>
      <c r="FF66" s="20"/>
      <c r="FG66" s="20"/>
      <c r="FH66" s="20"/>
      <c r="FJ66" s="20"/>
      <c r="FK66" s="20"/>
      <c r="FL66" s="20"/>
      <c r="FM66" s="20"/>
      <c r="FN66" s="20"/>
      <c r="FO66" s="20"/>
      <c r="FP66" s="20"/>
      <c r="FQ66" s="19"/>
      <c r="FR66" s="20"/>
      <c r="FS66" s="20"/>
      <c r="FT66" s="20"/>
      <c r="FU66" s="20"/>
      <c r="FV66" s="20"/>
      <c r="FW66" s="20"/>
      <c r="FX66" s="20"/>
      <c r="FZ66" s="20"/>
      <c r="GA66" s="20"/>
      <c r="GB66" s="20"/>
      <c r="GC66" s="20"/>
      <c r="GD66" s="20"/>
      <c r="GE66" s="20"/>
      <c r="GF66" s="20"/>
    </row>
    <row r="67" spans="1:188" x14ac:dyDescent="0.3">
      <c r="A67" t="s">
        <v>101</v>
      </c>
      <c r="B67" s="2">
        <v>562</v>
      </c>
      <c r="C67" s="2">
        <v>1017</v>
      </c>
      <c r="D67" s="2">
        <v>1014</v>
      </c>
      <c r="E67" s="2">
        <v>1024.5999999999999</v>
      </c>
      <c r="F67" s="2">
        <v>1034</v>
      </c>
      <c r="G67" s="2">
        <v>1043.3</v>
      </c>
      <c r="H67" s="2">
        <v>1062.1999999999998</v>
      </c>
      <c r="I67" s="2">
        <v>1078.1999999999998</v>
      </c>
      <c r="J67" s="2">
        <v>1094.7</v>
      </c>
      <c r="K67" s="2">
        <v>1109.5</v>
      </c>
      <c r="L67" s="2">
        <v>1125.9999999999998</v>
      </c>
      <c r="M67" s="2">
        <v>1142.4000000000001</v>
      </c>
      <c r="N67" t="e">
        <f>(#REF!+#REF!+#REF!)/10^3</f>
        <v>#REF!</v>
      </c>
      <c r="O67" t="e">
        <f>(#REF!+#REF!+#REF!)/10^3</f>
        <v>#REF!</v>
      </c>
      <c r="P67" t="e">
        <f>(#REF!+#REF!+#REF!)/10^3</f>
        <v>#REF!</v>
      </c>
      <c r="Q67" t="e">
        <f>(#REF!+#REF!+#REF!)/10^3</f>
        <v>#REF!</v>
      </c>
      <c r="R67" t="e">
        <f>(#REF!+#REF!+#REF!)/10^3</f>
        <v>#REF!</v>
      </c>
      <c r="S67" t="e">
        <f>(#REF!+#REF!+#REF!)/10^3</f>
        <v>#REF!</v>
      </c>
      <c r="T67" t="e">
        <f>(#REF!+#REF!+#REF!)/10^3</f>
        <v>#REF!</v>
      </c>
      <c r="U67" t="e">
        <f>(#REF!+#REF!+#REF!)/10^3</f>
        <v>#REF!</v>
      </c>
      <c r="V67" s="2"/>
      <c r="W67" t="s">
        <v>29</v>
      </c>
      <c r="X67" s="17">
        <f t="shared" si="8"/>
        <v>46.823500000000003</v>
      </c>
      <c r="Y67" s="17">
        <f t="shared" si="9"/>
        <v>282.33269999999999</v>
      </c>
      <c r="Z67" s="18">
        <f t="shared" si="9"/>
        <v>524.96749999999997</v>
      </c>
      <c r="AA67" s="17">
        <f t="shared" si="9"/>
        <v>774.63170000000002</v>
      </c>
      <c r="AB67" s="17">
        <f t="shared" si="9"/>
        <v>1028.1876000000002</v>
      </c>
      <c r="AC67" s="17">
        <f t="shared" si="9"/>
        <v>1285.3695000000002</v>
      </c>
      <c r="AD67" s="17">
        <f t="shared" si="9"/>
        <v>1546.1237000000003</v>
      </c>
      <c r="AE67" s="17">
        <f t="shared" si="9"/>
        <v>1809.3679000000002</v>
      </c>
      <c r="AF67" s="17">
        <f t="shared" si="9"/>
        <v>2074.8819000000003</v>
      </c>
      <c r="AH67" s="17">
        <f t="shared" si="10"/>
        <v>46.823500000000003</v>
      </c>
      <c r="AI67" s="17">
        <f t="shared" si="11"/>
        <v>282.48490000000004</v>
      </c>
      <c r="AJ67" s="18">
        <f t="shared" si="11"/>
        <v>526.12850000000003</v>
      </c>
      <c r="AK67" s="17">
        <f t="shared" si="11"/>
        <v>777.75070000000005</v>
      </c>
      <c r="AL67" s="17">
        <f t="shared" si="11"/>
        <v>1033.0928000000001</v>
      </c>
      <c r="AM67" s="17">
        <f t="shared" si="11"/>
        <v>1292.0503000000001</v>
      </c>
      <c r="AN67" s="17">
        <f t="shared" si="11"/>
        <v>1554.6309000000001</v>
      </c>
      <c r="AO67" s="17">
        <f t="shared" si="11"/>
        <v>1819.9367000000002</v>
      </c>
      <c r="AP67" s="17">
        <f t="shared" si="11"/>
        <v>2088.0023000000001</v>
      </c>
      <c r="AQ67" s="18"/>
      <c r="AR67" s="17">
        <f t="shared" si="12"/>
        <v>46.823500000000003</v>
      </c>
      <c r="AS67" s="17">
        <f t="shared" si="13"/>
        <v>282.21090000000004</v>
      </c>
      <c r="AT67" s="18">
        <f t="shared" si="13"/>
        <v>524.09910000000002</v>
      </c>
      <c r="AU67" s="17">
        <f t="shared" si="13"/>
        <v>772.54300000000001</v>
      </c>
      <c r="AV67" s="17">
        <f t="shared" si="13"/>
        <v>1025.2867000000001</v>
      </c>
      <c r="AW67" s="17">
        <f t="shared" si="13"/>
        <v>1282.1232000000002</v>
      </c>
      <c r="AX67" s="17">
        <f t="shared" si="13"/>
        <v>1542.7876000000001</v>
      </c>
      <c r="AY67" s="17">
        <f t="shared" si="13"/>
        <v>1806.1261</v>
      </c>
      <c r="AZ67" s="17">
        <f t="shared" si="13"/>
        <v>2072.4734000000003</v>
      </c>
      <c r="BA67" s="17"/>
      <c r="BB67" s="17">
        <f t="shared" si="14"/>
        <v>46.823500000000003</v>
      </c>
      <c r="BC67" s="17">
        <f t="shared" si="15"/>
        <v>282.39249999999998</v>
      </c>
      <c r="BD67" s="18">
        <f t="shared" si="15"/>
        <v>525.4523999999999</v>
      </c>
      <c r="BE67" s="17">
        <f t="shared" si="15"/>
        <v>776.07029999999986</v>
      </c>
      <c r="BF67" s="17">
        <f t="shared" si="15"/>
        <v>1030.6582999999998</v>
      </c>
      <c r="BG67" s="17">
        <f t="shared" si="15"/>
        <v>1288.7777999999998</v>
      </c>
      <c r="BH67" s="17">
        <f t="shared" si="15"/>
        <v>1550.4405999999999</v>
      </c>
      <c r="BI67" s="17">
        <f t="shared" si="15"/>
        <v>1814.9011</v>
      </c>
      <c r="BJ67" s="17">
        <f t="shared" si="15"/>
        <v>2082.0481</v>
      </c>
      <c r="BK67" s="19"/>
      <c r="BL67" s="17"/>
      <c r="BM67" s="17"/>
      <c r="BN67" s="18"/>
      <c r="BO67" s="17"/>
      <c r="BP67" s="17"/>
      <c r="BQ67" s="17"/>
      <c r="BR67" s="17"/>
      <c r="BS67" s="17"/>
      <c r="BT67" s="17"/>
      <c r="BU67" s="19"/>
      <c r="BV67" s="17"/>
      <c r="BW67" s="17"/>
      <c r="BX67" s="18"/>
      <c r="BY67" s="17"/>
      <c r="BZ67" s="17"/>
      <c r="CA67" s="17"/>
      <c r="CB67" s="17"/>
      <c r="CC67" s="17"/>
      <c r="CD67" s="17"/>
      <c r="CE67" s="19"/>
      <c r="CF67" s="17"/>
      <c r="CG67" s="17"/>
      <c r="CH67" s="18"/>
      <c r="CI67" s="17"/>
      <c r="CJ67" s="17"/>
      <c r="CK67" s="17"/>
      <c r="CL67" s="17"/>
      <c r="CM67" s="17"/>
      <c r="CN67" s="17"/>
      <c r="CO67" s="20"/>
      <c r="CP67" s="21"/>
      <c r="CQ67" s="21"/>
      <c r="CR67" s="22"/>
      <c r="CS67" s="21"/>
      <c r="CT67" s="21"/>
      <c r="CU67" s="21"/>
      <c r="CV67" s="21"/>
      <c r="CW67" s="19"/>
      <c r="CX67" s="21"/>
      <c r="CY67" s="21"/>
      <c r="CZ67" s="22"/>
      <c r="DA67" s="21"/>
      <c r="DB67" s="21"/>
      <c r="DC67" s="21"/>
      <c r="DD67" s="21"/>
      <c r="DF67" s="21"/>
      <c r="DG67" s="21"/>
      <c r="DH67" s="22"/>
      <c r="DI67" s="21"/>
      <c r="DJ67" s="21"/>
      <c r="DK67" s="21"/>
      <c r="DL67" s="21"/>
      <c r="DN67" s="21"/>
      <c r="DO67" s="21"/>
      <c r="DP67" s="22"/>
      <c r="DQ67" s="21"/>
      <c r="DR67" s="21"/>
      <c r="DS67" s="21"/>
      <c r="DT67" s="21"/>
      <c r="DU67" s="19"/>
      <c r="DV67" s="21"/>
      <c r="DW67" s="21"/>
      <c r="DX67" s="22"/>
      <c r="DY67" s="21"/>
      <c r="DZ67" s="21"/>
      <c r="EA67" s="21"/>
      <c r="EB67" s="21"/>
      <c r="ED67" s="21"/>
      <c r="EE67" s="21"/>
      <c r="EF67" s="22"/>
      <c r="EG67" s="21"/>
      <c r="EH67" s="21"/>
      <c r="EI67" s="21"/>
      <c r="EJ67" s="21"/>
      <c r="EL67" s="20"/>
      <c r="EM67" s="20"/>
      <c r="EN67" s="23"/>
      <c r="EO67" s="20"/>
      <c r="EP67" s="20"/>
      <c r="EQ67" s="20"/>
      <c r="ER67" s="20"/>
      <c r="ES67" s="19"/>
      <c r="ET67" s="20"/>
      <c r="EU67" s="20"/>
      <c r="EV67" s="23"/>
      <c r="EW67" s="20"/>
      <c r="EX67" s="20"/>
      <c r="EY67" s="20"/>
      <c r="EZ67" s="20"/>
      <c r="FB67" s="20"/>
      <c r="FC67" s="20"/>
      <c r="FD67" s="23"/>
      <c r="FE67" s="20"/>
      <c r="FF67" s="20"/>
      <c r="FG67" s="20"/>
      <c r="FH67" s="20"/>
      <c r="FJ67" s="20"/>
      <c r="FK67" s="20"/>
      <c r="FL67" s="20"/>
      <c r="FM67" s="20"/>
      <c r="FN67" s="20"/>
      <c r="FO67" s="20"/>
      <c r="FP67" s="20"/>
      <c r="FQ67" s="19"/>
      <c r="FR67" s="20"/>
      <c r="FS67" s="20"/>
      <c r="FT67" s="20"/>
      <c r="FU67" s="20"/>
      <c r="FV67" s="20"/>
      <c r="FW67" s="20"/>
      <c r="FX67" s="20"/>
      <c r="FZ67" s="20"/>
      <c r="GA67" s="20"/>
      <c r="GB67" s="20"/>
      <c r="GC67" s="20"/>
      <c r="GD67" s="20"/>
      <c r="GE67" s="20"/>
      <c r="GF67" s="20"/>
    </row>
    <row r="68" spans="1:188" x14ac:dyDescent="0.3">
      <c r="A68" t="s">
        <v>102</v>
      </c>
      <c r="B68" s="2">
        <v>3826</v>
      </c>
      <c r="C68" s="2">
        <v>4835</v>
      </c>
      <c r="D68" s="2">
        <v>4418.6000000000004</v>
      </c>
      <c r="E68" s="2">
        <v>4451.7</v>
      </c>
      <c r="F68" s="2">
        <v>4529.3000000000011</v>
      </c>
      <c r="G68" s="2">
        <v>4604.7</v>
      </c>
      <c r="H68" s="2">
        <v>4673.7000000000007</v>
      </c>
      <c r="I68" s="2">
        <v>4748.7</v>
      </c>
      <c r="J68" s="2">
        <v>4823.1000000000004</v>
      </c>
      <c r="K68" s="2">
        <v>4888.7</v>
      </c>
      <c r="L68" s="2">
        <v>4960</v>
      </c>
      <c r="M68" s="2">
        <v>5027.7</v>
      </c>
      <c r="N68" t="e">
        <f>(#REF!+#REF!+#REF!)/10^3</f>
        <v>#REF!</v>
      </c>
      <c r="O68" t="e">
        <f>(#REF!+#REF!+#REF!)/10^3</f>
        <v>#REF!</v>
      </c>
      <c r="P68" t="e">
        <f>(#REF!+#REF!+#REF!)/10^3</f>
        <v>#REF!</v>
      </c>
      <c r="Q68" t="e">
        <f>(#REF!+#REF!+#REF!)/10^3</f>
        <v>#REF!</v>
      </c>
      <c r="R68" t="e">
        <f>(#REF!+#REF!+#REF!)/10^3</f>
        <v>#REF!</v>
      </c>
      <c r="S68" t="e">
        <f>(#REF!+#REF!+#REF!)/10^3</f>
        <v>#REF!</v>
      </c>
      <c r="T68" t="e">
        <f>(#REF!+#REF!+#REF!)/10^3</f>
        <v>#REF!</v>
      </c>
      <c r="U68" t="e">
        <f>(#REF!+#REF!+#REF!)/10^3</f>
        <v>#REF!</v>
      </c>
      <c r="V68" s="2"/>
      <c r="W68" t="s">
        <v>31</v>
      </c>
      <c r="X68" s="17">
        <f t="shared" si="8"/>
        <v>434.53370000000001</v>
      </c>
      <c r="Y68" s="17">
        <f t="shared" si="9"/>
        <v>2634.2586000000001</v>
      </c>
      <c r="Z68" s="18">
        <f t="shared" si="9"/>
        <v>4972.3678999999993</v>
      </c>
      <c r="AA68" s="17">
        <f t="shared" si="9"/>
        <v>7437.1439999999993</v>
      </c>
      <c r="AB68" s="17">
        <f t="shared" si="9"/>
        <v>9929.6158999999989</v>
      </c>
      <c r="AC68" s="17">
        <f t="shared" si="9"/>
        <v>12432.8066</v>
      </c>
      <c r="AD68" s="17">
        <f t="shared" si="9"/>
        <v>14907.099399999999</v>
      </c>
      <c r="AE68" s="17">
        <f t="shared" si="9"/>
        <v>17310.506399999998</v>
      </c>
      <c r="AF68" s="17">
        <f t="shared" si="9"/>
        <v>19652.993899999998</v>
      </c>
      <c r="AH68" s="17">
        <f t="shared" si="10"/>
        <v>434.53370000000001</v>
      </c>
      <c r="AI68" s="17">
        <f t="shared" si="11"/>
        <v>2637.7047000000002</v>
      </c>
      <c r="AJ68" s="18">
        <f t="shared" si="11"/>
        <v>4995.4414000000006</v>
      </c>
      <c r="AK68" s="17">
        <f t="shared" si="11"/>
        <v>7494.9397000000008</v>
      </c>
      <c r="AL68" s="17">
        <f t="shared" si="11"/>
        <v>10046.596500000001</v>
      </c>
      <c r="AM68" s="17">
        <f t="shared" si="11"/>
        <v>12628.031200000001</v>
      </c>
      <c r="AN68" s="17">
        <f t="shared" si="11"/>
        <v>15218.0314</v>
      </c>
      <c r="AO68" s="17">
        <f t="shared" si="11"/>
        <v>17734.4715</v>
      </c>
      <c r="AP68" s="17">
        <f t="shared" si="11"/>
        <v>20175.334600000002</v>
      </c>
      <c r="AQ68" s="18"/>
      <c r="AR68" s="17">
        <f t="shared" si="12"/>
        <v>434.53370000000001</v>
      </c>
      <c r="AS68" s="17">
        <f t="shared" si="13"/>
        <v>2637.7159000000001</v>
      </c>
      <c r="AT68" s="18">
        <f t="shared" si="13"/>
        <v>4995.4187000000002</v>
      </c>
      <c r="AU68" s="17">
        <f t="shared" si="13"/>
        <v>7497.2545999999993</v>
      </c>
      <c r="AV68" s="17">
        <f t="shared" si="13"/>
        <v>10064.253999999999</v>
      </c>
      <c r="AW68" s="17">
        <f t="shared" si="13"/>
        <v>12666.084299999999</v>
      </c>
      <c r="AX68" s="17">
        <f t="shared" si="13"/>
        <v>15266.580199999999</v>
      </c>
      <c r="AY68" s="17">
        <f t="shared" si="13"/>
        <v>17807.675800000001</v>
      </c>
      <c r="AZ68" s="17">
        <f t="shared" si="13"/>
        <v>20279.973000000002</v>
      </c>
      <c r="BA68" s="17"/>
      <c r="BB68" s="17">
        <f t="shared" si="14"/>
        <v>434.53370000000001</v>
      </c>
      <c r="BC68" s="17">
        <f t="shared" si="15"/>
        <v>2637.2021000000004</v>
      </c>
      <c r="BD68" s="18">
        <f t="shared" si="15"/>
        <v>4991.6542000000009</v>
      </c>
      <c r="BE68" s="17">
        <f t="shared" si="15"/>
        <v>7483.2147000000014</v>
      </c>
      <c r="BF68" s="17">
        <f t="shared" si="15"/>
        <v>10019.726600000002</v>
      </c>
      <c r="BG68" s="17">
        <f t="shared" si="15"/>
        <v>12581.2497</v>
      </c>
      <c r="BH68" s="17">
        <f t="shared" si="15"/>
        <v>15146.152600000001</v>
      </c>
      <c r="BI68" s="17">
        <f t="shared" si="15"/>
        <v>17634.465500000002</v>
      </c>
      <c r="BJ68" s="17">
        <f t="shared" si="15"/>
        <v>20053.889800000001</v>
      </c>
      <c r="BK68" s="19"/>
      <c r="BL68" s="17"/>
      <c r="BM68" s="17"/>
      <c r="BN68" s="18"/>
      <c r="BO68" s="17"/>
      <c r="BP68" s="17"/>
      <c r="BQ68" s="17"/>
      <c r="BR68" s="17"/>
      <c r="BS68" s="17"/>
      <c r="BT68" s="17"/>
      <c r="BU68" s="19"/>
      <c r="BV68" s="17"/>
      <c r="BW68" s="17"/>
      <c r="BX68" s="18"/>
      <c r="BY68" s="17"/>
      <c r="BZ68" s="17"/>
      <c r="CA68" s="17"/>
      <c r="CB68" s="17"/>
      <c r="CC68" s="17"/>
      <c r="CD68" s="17"/>
      <c r="CE68" s="19"/>
      <c r="CF68" s="17"/>
      <c r="CG68" s="17"/>
      <c r="CH68" s="18"/>
      <c r="CI68" s="17"/>
      <c r="CJ68" s="17"/>
      <c r="CK68" s="17"/>
      <c r="CL68" s="17"/>
      <c r="CM68" s="17"/>
      <c r="CN68" s="17"/>
      <c r="CO68" s="20"/>
      <c r="CP68" s="21"/>
      <c r="CQ68" s="21"/>
      <c r="CR68" s="22"/>
      <c r="CS68" s="21"/>
      <c r="CT68" s="21"/>
      <c r="CU68" s="21"/>
      <c r="CV68" s="21"/>
      <c r="CW68" s="19"/>
      <c r="CX68" s="21"/>
      <c r="CY68" s="21"/>
      <c r="CZ68" s="22"/>
      <c r="DA68" s="21"/>
      <c r="DB68" s="21"/>
      <c r="DC68" s="21"/>
      <c r="DD68" s="21"/>
      <c r="DF68" s="21"/>
      <c r="DG68" s="21"/>
      <c r="DH68" s="22"/>
      <c r="DI68" s="21"/>
      <c r="DJ68" s="21"/>
      <c r="DK68" s="21"/>
      <c r="DL68" s="21"/>
      <c r="DN68" s="21"/>
      <c r="DO68" s="21"/>
      <c r="DP68" s="22"/>
      <c r="DQ68" s="21"/>
      <c r="DR68" s="21"/>
      <c r="DS68" s="21"/>
      <c r="DT68" s="21"/>
      <c r="DU68" s="19"/>
      <c r="DV68" s="21"/>
      <c r="DW68" s="21"/>
      <c r="DX68" s="22"/>
      <c r="DY68" s="21"/>
      <c r="DZ68" s="21"/>
      <c r="EA68" s="21"/>
      <c r="EB68" s="21"/>
      <c r="ED68" s="21"/>
      <c r="EE68" s="21"/>
      <c r="EF68" s="22"/>
      <c r="EG68" s="21"/>
      <c r="EH68" s="21"/>
      <c r="EI68" s="21"/>
      <c r="EJ68" s="21"/>
      <c r="EL68" s="20"/>
      <c r="EM68" s="20"/>
      <c r="EN68" s="23"/>
      <c r="EO68" s="20"/>
      <c r="EP68" s="20"/>
      <c r="EQ68" s="20"/>
      <c r="ER68" s="20"/>
      <c r="ES68" s="19"/>
      <c r="ET68" s="20"/>
      <c r="EU68" s="20"/>
      <c r="EV68" s="23"/>
      <c r="EW68" s="20"/>
      <c r="EX68" s="20"/>
      <c r="EY68" s="20"/>
      <c r="EZ68" s="20"/>
      <c r="FB68" s="20"/>
      <c r="FC68" s="20"/>
      <c r="FD68" s="23"/>
      <c r="FE68" s="20"/>
      <c r="FF68" s="20"/>
      <c r="FG68" s="20"/>
      <c r="FH68" s="20"/>
      <c r="FJ68" s="20"/>
      <c r="FK68" s="20"/>
      <c r="FL68" s="20"/>
      <c r="FM68" s="20"/>
      <c r="FN68" s="20"/>
      <c r="FO68" s="20"/>
      <c r="FP68" s="20"/>
      <c r="FQ68" s="19"/>
      <c r="FR68" s="20"/>
      <c r="FS68" s="20"/>
      <c r="FT68" s="20"/>
      <c r="FU68" s="20"/>
      <c r="FV68" s="20"/>
      <c r="FW68" s="20"/>
      <c r="FX68" s="20"/>
      <c r="FZ68" s="20"/>
      <c r="GA68" s="20"/>
      <c r="GB68" s="20"/>
      <c r="GC68" s="20"/>
      <c r="GD68" s="20"/>
      <c r="GE68" s="20"/>
      <c r="GF68" s="20"/>
    </row>
    <row r="69" spans="1:188" x14ac:dyDescent="0.3">
      <c r="A69" t="s">
        <v>103</v>
      </c>
      <c r="B69" s="2">
        <v>12156</v>
      </c>
      <c r="C69" s="2">
        <v>21214</v>
      </c>
      <c r="D69" s="2">
        <v>21100</v>
      </c>
      <c r="E69" s="2">
        <v>21278.699999999997</v>
      </c>
      <c r="F69" s="2">
        <v>21588.899999999998</v>
      </c>
      <c r="G69" s="2">
        <v>21910.2</v>
      </c>
      <c r="H69" s="2">
        <v>22191.200000000001</v>
      </c>
      <c r="I69" s="2">
        <v>22472.400000000001</v>
      </c>
      <c r="J69" s="2">
        <v>22768.399999999998</v>
      </c>
      <c r="K69" s="2">
        <v>23050.899999999998</v>
      </c>
      <c r="L69" s="2">
        <v>23340.7</v>
      </c>
      <c r="M69" s="2">
        <v>23624.1</v>
      </c>
      <c r="N69" t="e">
        <f>(#REF!+#REF!+#REF!)/10^3</f>
        <v>#REF!</v>
      </c>
      <c r="O69" t="e">
        <f>(#REF!+#REF!+#REF!)/10^3</f>
        <v>#REF!</v>
      </c>
      <c r="P69" t="e">
        <f>(#REF!+#REF!+#REF!)/10^3</f>
        <v>#REF!</v>
      </c>
      <c r="Q69" t="e">
        <f>(#REF!+#REF!+#REF!)/10^3</f>
        <v>#REF!</v>
      </c>
      <c r="R69" t="e">
        <f>(#REF!+#REF!+#REF!)/10^3</f>
        <v>#REF!</v>
      </c>
      <c r="S69" t="e">
        <f>(#REF!+#REF!+#REF!)/10^3</f>
        <v>#REF!</v>
      </c>
      <c r="T69" t="e">
        <f>(#REF!+#REF!+#REF!)/10^3</f>
        <v>#REF!</v>
      </c>
      <c r="U69" t="e">
        <f>(#REF!+#REF!+#REF!)/10^3</f>
        <v>#REF!</v>
      </c>
      <c r="V69" s="2"/>
      <c r="W69" s="9" t="s">
        <v>33</v>
      </c>
      <c r="X69" s="13">
        <f t="shared" si="8"/>
        <v>403.80170000000004</v>
      </c>
      <c r="Y69" s="13">
        <f t="shared" si="9"/>
        <v>2416.6822999999999</v>
      </c>
      <c r="Z69" s="24">
        <f t="shared" si="9"/>
        <v>4401.3112999999994</v>
      </c>
      <c r="AA69" s="13">
        <f t="shared" si="9"/>
        <v>6369.0089999999991</v>
      </c>
      <c r="AB69" s="13">
        <f t="shared" si="9"/>
        <v>8326.8557999999994</v>
      </c>
      <c r="AC69" s="13">
        <f t="shared" si="9"/>
        <v>10276.888299999999</v>
      </c>
      <c r="AD69" s="13">
        <f t="shared" si="9"/>
        <v>12226.565399999999</v>
      </c>
      <c r="AE69" s="13">
        <f t="shared" si="9"/>
        <v>14174.647299999999</v>
      </c>
      <c r="AF69" s="13">
        <f t="shared" si="9"/>
        <v>16128.028699999999</v>
      </c>
      <c r="AH69" s="13">
        <f t="shared" si="10"/>
        <v>403.80170000000004</v>
      </c>
      <c r="AI69" s="13">
        <f t="shared" si="11"/>
        <v>2414.5335</v>
      </c>
      <c r="AJ69" s="24">
        <f t="shared" si="11"/>
        <v>4387.6714000000002</v>
      </c>
      <c r="AK69" s="13">
        <f t="shared" si="11"/>
        <v>6343.0809000000008</v>
      </c>
      <c r="AL69" s="13">
        <f t="shared" si="11"/>
        <v>8296.4459000000006</v>
      </c>
      <c r="AM69" s="13">
        <f t="shared" si="11"/>
        <v>10235.677100000001</v>
      </c>
      <c r="AN69" s="13">
        <f t="shared" si="11"/>
        <v>12163.009599999999</v>
      </c>
      <c r="AO69" s="13">
        <f t="shared" si="11"/>
        <v>14081.0818</v>
      </c>
      <c r="AP69" s="13">
        <f t="shared" si="11"/>
        <v>15998.205099999999</v>
      </c>
      <c r="AQ69" s="24"/>
      <c r="AR69" s="13">
        <f t="shared" si="12"/>
        <v>403.80170000000004</v>
      </c>
      <c r="AS69" s="13">
        <f t="shared" si="13"/>
        <v>2414.1632</v>
      </c>
      <c r="AT69" s="24">
        <f t="shared" si="13"/>
        <v>4384.6867999999995</v>
      </c>
      <c r="AU69" s="13">
        <f t="shared" si="13"/>
        <v>6332.8815999999997</v>
      </c>
      <c r="AV69" s="13">
        <f t="shared" si="13"/>
        <v>8272.2025999999987</v>
      </c>
      <c r="AW69" s="13">
        <f t="shared" si="13"/>
        <v>10195.485199999997</v>
      </c>
      <c r="AX69" s="13">
        <f t="shared" si="13"/>
        <v>12109.160199999997</v>
      </c>
      <c r="AY69" s="13">
        <f t="shared" si="13"/>
        <v>14012.825199999997</v>
      </c>
      <c r="AZ69" s="13">
        <f t="shared" si="13"/>
        <v>15916.073499999999</v>
      </c>
      <c r="BA69" s="13"/>
      <c r="BB69" s="13">
        <f t="shared" si="14"/>
        <v>403.80170000000004</v>
      </c>
      <c r="BC69" s="13">
        <f t="shared" si="15"/>
        <v>2416.0571</v>
      </c>
      <c r="BD69" s="24">
        <f t="shared" si="15"/>
        <v>4398.5249999999996</v>
      </c>
      <c r="BE69" s="13">
        <f t="shared" si="15"/>
        <v>6370.3661999999995</v>
      </c>
      <c r="BF69" s="13">
        <f t="shared" si="15"/>
        <v>8340.7569999999996</v>
      </c>
      <c r="BG69" s="13">
        <f t="shared" si="15"/>
        <v>10296.8747</v>
      </c>
      <c r="BH69" s="13">
        <f t="shared" si="15"/>
        <v>12247.7834</v>
      </c>
      <c r="BI69" s="13">
        <f t="shared" si="15"/>
        <v>14192.3536</v>
      </c>
      <c r="BJ69" s="13">
        <f t="shared" si="15"/>
        <v>16140.6772</v>
      </c>
      <c r="BK69" s="14"/>
      <c r="BL69" s="13"/>
      <c r="BM69" s="13"/>
      <c r="BN69" s="24"/>
      <c r="BO69" s="13"/>
      <c r="BP69" s="13"/>
      <c r="BQ69" s="13"/>
      <c r="BR69" s="13"/>
      <c r="BS69" s="13"/>
      <c r="BT69" s="13"/>
      <c r="BU69" s="14"/>
      <c r="BV69" s="13"/>
      <c r="BW69" s="13"/>
      <c r="BX69" s="24"/>
      <c r="BY69" s="13"/>
      <c r="BZ69" s="13"/>
      <c r="CA69" s="13"/>
      <c r="CB69" s="13"/>
      <c r="CC69" s="13"/>
      <c r="CD69" s="13"/>
      <c r="CE69" s="14"/>
      <c r="CF69" s="13"/>
      <c r="CG69" s="13"/>
      <c r="CH69" s="24"/>
      <c r="CI69" s="13"/>
      <c r="CJ69" s="13"/>
      <c r="CK69" s="13"/>
      <c r="CL69" s="13"/>
      <c r="CM69" s="13"/>
      <c r="CN69" s="13"/>
      <c r="CO69" s="15"/>
      <c r="CP69" s="16"/>
      <c r="CQ69" s="16"/>
      <c r="CR69" s="25"/>
      <c r="CS69" s="16"/>
      <c r="CT69" s="16"/>
      <c r="CU69" s="16"/>
      <c r="CV69" s="16"/>
      <c r="CW69" s="14"/>
      <c r="CX69" s="16"/>
      <c r="CY69" s="16"/>
      <c r="CZ69" s="25"/>
      <c r="DA69" s="16"/>
      <c r="DB69" s="16"/>
      <c r="DC69" s="16"/>
      <c r="DD69" s="16"/>
      <c r="DF69" s="16"/>
      <c r="DG69" s="16"/>
      <c r="DH69" s="25"/>
      <c r="DI69" s="16"/>
      <c r="DJ69" s="16"/>
      <c r="DK69" s="16"/>
      <c r="DL69" s="16"/>
      <c r="DN69" s="16"/>
      <c r="DO69" s="16"/>
      <c r="DP69" s="25"/>
      <c r="DQ69" s="16"/>
      <c r="DR69" s="16"/>
      <c r="DS69" s="16"/>
      <c r="DT69" s="16"/>
      <c r="DU69" s="14"/>
      <c r="DV69" s="16"/>
      <c r="DW69" s="16"/>
      <c r="DX69" s="25"/>
      <c r="DY69" s="16"/>
      <c r="DZ69" s="16"/>
      <c r="EA69" s="16"/>
      <c r="EB69" s="16"/>
      <c r="ED69" s="16"/>
      <c r="EE69" s="16"/>
      <c r="EF69" s="25"/>
      <c r="EG69" s="16"/>
      <c r="EH69" s="16"/>
      <c r="EI69" s="16"/>
      <c r="EJ69" s="16"/>
      <c r="EL69" s="15"/>
      <c r="EM69" s="15"/>
      <c r="EN69" s="26"/>
      <c r="EO69" s="15"/>
      <c r="EP69" s="15"/>
      <c r="EQ69" s="15"/>
      <c r="ER69" s="15"/>
      <c r="ES69" s="14"/>
      <c r="ET69" s="15"/>
      <c r="EU69" s="15"/>
      <c r="EV69" s="26"/>
      <c r="EW69" s="15"/>
      <c r="EX69" s="15"/>
      <c r="EY69" s="15"/>
      <c r="EZ69" s="15"/>
      <c r="FB69" s="15"/>
      <c r="FC69" s="15"/>
      <c r="FD69" s="26"/>
      <c r="FE69" s="15"/>
      <c r="FF69" s="15"/>
      <c r="FG69" s="15"/>
      <c r="FH69" s="15"/>
      <c r="FJ69" s="15"/>
      <c r="FK69" s="15"/>
      <c r="FL69" s="15"/>
      <c r="FM69" s="15"/>
      <c r="FN69" s="15"/>
      <c r="FO69" s="15"/>
      <c r="FP69" s="15"/>
      <c r="FQ69" s="14"/>
      <c r="FR69" s="15"/>
      <c r="FS69" s="15"/>
      <c r="FT69" s="15"/>
      <c r="FU69" s="15"/>
      <c r="FV69" s="15"/>
      <c r="FW69" s="15"/>
      <c r="FX69" s="15"/>
      <c r="FZ69" s="15"/>
      <c r="GA69" s="15"/>
      <c r="GB69" s="15"/>
      <c r="GC69" s="15"/>
      <c r="GD69" s="15"/>
      <c r="GE69" s="15"/>
      <c r="GF69" s="15"/>
    </row>
    <row r="70" spans="1:188" x14ac:dyDescent="0.3">
      <c r="A70" t="s">
        <v>104</v>
      </c>
      <c r="B70" s="2">
        <v>1980</v>
      </c>
      <c r="C70" s="2">
        <v>2348</v>
      </c>
      <c r="D70" s="2">
        <v>2151.8000000000002</v>
      </c>
      <c r="E70" s="2">
        <v>2171.3000000000002</v>
      </c>
      <c r="F70" s="2">
        <v>2204.1000000000004</v>
      </c>
      <c r="G70" s="2">
        <v>2237.5</v>
      </c>
      <c r="H70" s="2">
        <v>2268.8000000000002</v>
      </c>
      <c r="I70" s="2">
        <v>2300.6999999999998</v>
      </c>
      <c r="J70" s="2">
        <v>2333.1999999999998</v>
      </c>
      <c r="K70" s="2">
        <v>2363.8000000000002</v>
      </c>
      <c r="L70" s="2">
        <v>2394.7999999999997</v>
      </c>
      <c r="M70" s="2">
        <v>2425.9</v>
      </c>
      <c r="N70" t="e">
        <f>(#REF!+#REF!+#REF!)/10^3</f>
        <v>#REF!</v>
      </c>
      <c r="O70" t="e">
        <f>(#REF!+#REF!+#REF!)/10^3</f>
        <v>#REF!</v>
      </c>
      <c r="P70" t="e">
        <f>(#REF!+#REF!+#REF!)/10^3</f>
        <v>#REF!</v>
      </c>
      <c r="Q70" t="e">
        <f>(#REF!+#REF!+#REF!)/10^3</f>
        <v>#REF!</v>
      </c>
      <c r="R70" t="e">
        <f>(#REF!+#REF!+#REF!)/10^3</f>
        <v>#REF!</v>
      </c>
      <c r="S70" t="e">
        <f>(#REF!+#REF!+#REF!)/10^3</f>
        <v>#REF!</v>
      </c>
      <c r="T70" t="e">
        <f>(#REF!+#REF!+#REF!)/10^3</f>
        <v>#REF!</v>
      </c>
      <c r="U70" t="e">
        <f>(#REF!+#REF!+#REF!)/10^3</f>
        <v>#REF!</v>
      </c>
      <c r="V70" s="2"/>
      <c r="W70" t="s">
        <v>34</v>
      </c>
      <c r="X70" s="17">
        <f t="shared" si="8"/>
        <v>17.331299999999999</v>
      </c>
      <c r="Y70" s="17">
        <f t="shared" ref="Y70:AF85" si="17">X70+X21*4+Y21</f>
        <v>104.70829999999999</v>
      </c>
      <c r="Z70" s="18">
        <f t="shared" si="17"/>
        <v>195.86150000000001</v>
      </c>
      <c r="AA70" s="17">
        <f t="shared" si="17"/>
        <v>290.90700000000004</v>
      </c>
      <c r="AB70" s="17">
        <f t="shared" si="17"/>
        <v>387.50580000000002</v>
      </c>
      <c r="AC70" s="17">
        <f t="shared" si="17"/>
        <v>485.54490000000004</v>
      </c>
      <c r="AD70" s="17">
        <f t="shared" si="17"/>
        <v>584.74189999999999</v>
      </c>
      <c r="AE70" s="17">
        <f t="shared" si="17"/>
        <v>684.25869999999998</v>
      </c>
      <c r="AF70" s="17">
        <f t="shared" si="17"/>
        <v>784.21569999999997</v>
      </c>
      <c r="AH70" s="17">
        <f t="shared" si="10"/>
        <v>17.331299999999999</v>
      </c>
      <c r="AI70" s="17">
        <f t="shared" ref="AI70:AP85" si="18">AH70+AH21*4+AI21</f>
        <v>104.61399999999999</v>
      </c>
      <c r="AJ70" s="18">
        <f t="shared" si="18"/>
        <v>195.20419999999999</v>
      </c>
      <c r="AK70" s="17">
        <f t="shared" si="18"/>
        <v>289.33949999999999</v>
      </c>
      <c r="AL70" s="17">
        <f t="shared" si="18"/>
        <v>385.11179999999996</v>
      </c>
      <c r="AM70" s="17">
        <f t="shared" si="18"/>
        <v>482.36089999999996</v>
      </c>
      <c r="AN70" s="17">
        <f t="shared" si="18"/>
        <v>580.78869999999995</v>
      </c>
      <c r="AO70" s="17">
        <f t="shared" si="18"/>
        <v>679.54059999999993</v>
      </c>
      <c r="AP70" s="17">
        <f t="shared" si="18"/>
        <v>778.57029999999997</v>
      </c>
      <c r="AQ70" s="18"/>
      <c r="AR70" s="17">
        <f t="shared" si="12"/>
        <v>17.331299999999999</v>
      </c>
      <c r="AS70" s="17">
        <f t="shared" ref="AS70:AZ85" si="19">AR70+AR21*4+AS21</f>
        <v>104.5189</v>
      </c>
      <c r="AT70" s="18">
        <f t="shared" si="19"/>
        <v>194.4665</v>
      </c>
      <c r="AU70" s="17">
        <f t="shared" si="19"/>
        <v>287.30610000000001</v>
      </c>
      <c r="AV70" s="17">
        <f t="shared" si="19"/>
        <v>381.82780000000002</v>
      </c>
      <c r="AW70" s="17">
        <f t="shared" si="19"/>
        <v>477.78469999999999</v>
      </c>
      <c r="AX70" s="17">
        <f t="shared" si="19"/>
        <v>574.98429999999996</v>
      </c>
      <c r="AY70" s="17">
        <f t="shared" si="19"/>
        <v>672.35699999999997</v>
      </c>
      <c r="AZ70" s="17">
        <f t="shared" si="19"/>
        <v>769.73099999999999</v>
      </c>
      <c r="BA70" s="17"/>
      <c r="BB70" s="17">
        <f t="shared" si="14"/>
        <v>17.331299999999999</v>
      </c>
      <c r="BC70" s="17">
        <f t="shared" ref="BC70:BJ85" si="20">BB70+BB21*4+BC21</f>
        <v>104.69219999999999</v>
      </c>
      <c r="BD70" s="18">
        <f t="shared" si="20"/>
        <v>195.76849999999999</v>
      </c>
      <c r="BE70" s="17">
        <f t="shared" si="20"/>
        <v>290.77</v>
      </c>
      <c r="BF70" s="17">
        <f t="shared" si="20"/>
        <v>387.39059999999995</v>
      </c>
      <c r="BG70" s="17">
        <f t="shared" si="20"/>
        <v>485.41699999999997</v>
      </c>
      <c r="BH70" s="17">
        <f t="shared" si="20"/>
        <v>584.59349999999995</v>
      </c>
      <c r="BI70" s="17">
        <f t="shared" si="20"/>
        <v>684.05039999999997</v>
      </c>
      <c r="BJ70" s="17">
        <f t="shared" si="20"/>
        <v>783.82099999999991</v>
      </c>
      <c r="BK70" s="19"/>
      <c r="BL70" s="17"/>
      <c r="BM70" s="17"/>
      <c r="BN70" s="18"/>
      <c r="BO70" s="17"/>
      <c r="BP70" s="17"/>
      <c r="BQ70" s="17"/>
      <c r="BR70" s="17"/>
      <c r="BS70" s="17"/>
      <c r="BT70" s="17"/>
      <c r="BU70" s="19"/>
      <c r="BV70" s="17"/>
      <c r="BW70" s="17"/>
      <c r="BX70" s="18"/>
      <c r="BY70" s="17"/>
      <c r="BZ70" s="17"/>
      <c r="CA70" s="17"/>
      <c r="CB70" s="17"/>
      <c r="CC70" s="17"/>
      <c r="CD70" s="17"/>
      <c r="CE70" s="19"/>
      <c r="CF70" s="17"/>
      <c r="CG70" s="17"/>
      <c r="CH70" s="18"/>
      <c r="CI70" s="17"/>
      <c r="CJ70" s="17"/>
      <c r="CK70" s="17"/>
      <c r="CL70" s="17"/>
      <c r="CM70" s="17"/>
      <c r="CN70" s="17"/>
      <c r="CO70" s="20"/>
      <c r="CP70" s="21"/>
      <c r="CQ70" s="21"/>
      <c r="CR70" s="22"/>
      <c r="CS70" s="21"/>
      <c r="CT70" s="21"/>
      <c r="CU70" s="21"/>
      <c r="CV70" s="21"/>
      <c r="CW70" s="19"/>
      <c r="CX70" s="21"/>
      <c r="CY70" s="21"/>
      <c r="CZ70" s="22"/>
      <c r="DA70" s="21"/>
      <c r="DB70" s="21"/>
      <c r="DC70" s="21"/>
      <c r="DD70" s="21"/>
      <c r="DF70" s="21"/>
      <c r="DG70" s="21"/>
      <c r="DH70" s="22"/>
      <c r="DI70" s="21"/>
      <c r="DJ70" s="21"/>
      <c r="DK70" s="21"/>
      <c r="DL70" s="21"/>
      <c r="DN70" s="21"/>
      <c r="DO70" s="21"/>
      <c r="DP70" s="22"/>
      <c r="DQ70" s="21"/>
      <c r="DR70" s="21"/>
      <c r="DS70" s="21"/>
      <c r="DT70" s="21"/>
      <c r="DU70" s="19"/>
      <c r="DV70" s="21"/>
      <c r="DW70" s="21"/>
      <c r="DX70" s="22"/>
      <c r="DY70" s="21"/>
      <c r="DZ70" s="21"/>
      <c r="EA70" s="21"/>
      <c r="EB70" s="21"/>
      <c r="ED70" s="21"/>
      <c r="EE70" s="21"/>
      <c r="EF70" s="22"/>
      <c r="EG70" s="21"/>
      <c r="EH70" s="21"/>
      <c r="EI70" s="21"/>
      <c r="EJ70" s="21"/>
      <c r="EL70" s="20"/>
      <c r="EM70" s="20"/>
      <c r="EN70" s="23"/>
      <c r="EO70" s="20"/>
      <c r="EP70" s="20"/>
      <c r="EQ70" s="20"/>
      <c r="ER70" s="20"/>
      <c r="ES70" s="19"/>
      <c r="ET70" s="20"/>
      <c r="EU70" s="20"/>
      <c r="EV70" s="23"/>
      <c r="EW70" s="20"/>
      <c r="EX70" s="20"/>
      <c r="EY70" s="20"/>
      <c r="EZ70" s="20"/>
      <c r="FB70" s="20"/>
      <c r="FC70" s="20"/>
      <c r="FD70" s="23"/>
      <c r="FE70" s="20"/>
      <c r="FF70" s="20"/>
      <c r="FG70" s="20"/>
      <c r="FH70" s="20"/>
      <c r="FJ70" s="20"/>
      <c r="FK70" s="20"/>
      <c r="FL70" s="20"/>
      <c r="FM70" s="20"/>
      <c r="FN70" s="20"/>
      <c r="FO70" s="20"/>
      <c r="FP70" s="20"/>
      <c r="FQ70" s="19"/>
      <c r="FR70" s="20"/>
      <c r="FS70" s="20"/>
      <c r="FT70" s="20"/>
      <c r="FU70" s="20"/>
      <c r="FV70" s="20"/>
      <c r="FW70" s="20"/>
      <c r="FX70" s="20"/>
      <c r="FZ70" s="20"/>
      <c r="GA70" s="20"/>
      <c r="GB70" s="20"/>
      <c r="GC70" s="20"/>
      <c r="GD70" s="20"/>
      <c r="GE70" s="20"/>
      <c r="GF70" s="20"/>
    </row>
    <row r="71" spans="1:188" x14ac:dyDescent="0.3">
      <c r="A71" t="s">
        <v>105</v>
      </c>
      <c r="B71" s="2">
        <v>9108</v>
      </c>
      <c r="C71" s="2">
        <v>8780</v>
      </c>
      <c r="D71" s="2">
        <v>8814</v>
      </c>
      <c r="E71" s="2">
        <v>8895</v>
      </c>
      <c r="F71" s="2">
        <v>9000.1</v>
      </c>
      <c r="G71" s="2">
        <v>9108.7000000000007</v>
      </c>
      <c r="H71" s="2">
        <v>9222.7000000000007</v>
      </c>
      <c r="I71" s="2">
        <v>9341.4</v>
      </c>
      <c r="J71" s="2">
        <v>9465.6999999999989</v>
      </c>
      <c r="K71" s="2">
        <v>9577.4999999999982</v>
      </c>
      <c r="L71" s="2">
        <v>9688.9</v>
      </c>
      <c r="M71" s="2">
        <v>9799.7999999999993</v>
      </c>
      <c r="N71" t="e">
        <f>(#REF!+#REF!+#REF!)/10^3</f>
        <v>#REF!</v>
      </c>
      <c r="O71" t="e">
        <f>(#REF!+#REF!+#REF!)/10^3</f>
        <v>#REF!</v>
      </c>
      <c r="P71" t="e">
        <f>(#REF!+#REF!+#REF!)/10^3</f>
        <v>#REF!</v>
      </c>
      <c r="Q71" t="e">
        <f>(#REF!+#REF!+#REF!)/10^3</f>
        <v>#REF!</v>
      </c>
      <c r="R71" t="e">
        <f>(#REF!+#REF!+#REF!)/10^3</f>
        <v>#REF!</v>
      </c>
      <c r="S71" t="e">
        <f>(#REF!+#REF!+#REF!)/10^3</f>
        <v>#REF!</v>
      </c>
      <c r="T71" t="e">
        <f>(#REF!+#REF!+#REF!)/10^3</f>
        <v>#REF!</v>
      </c>
      <c r="U71" t="e">
        <f>(#REF!+#REF!+#REF!)/10^3</f>
        <v>#REF!</v>
      </c>
      <c r="V71" s="2"/>
      <c r="W71" t="s">
        <v>36</v>
      </c>
      <c r="X71" s="17">
        <f t="shared" si="8"/>
        <v>260.11189999999999</v>
      </c>
      <c r="Y71" s="17">
        <f t="shared" si="17"/>
        <v>1554.7937999999999</v>
      </c>
      <c r="Z71" s="18">
        <f t="shared" si="17"/>
        <v>2822.1481999999996</v>
      </c>
      <c r="AA71" s="17">
        <f t="shared" si="17"/>
        <v>4073.6254999999996</v>
      </c>
      <c r="AB71" s="17">
        <f t="shared" si="17"/>
        <v>5322.5797999999995</v>
      </c>
      <c r="AC71" s="17">
        <f t="shared" si="17"/>
        <v>6573.0581999999995</v>
      </c>
      <c r="AD71" s="17">
        <f t="shared" si="17"/>
        <v>7833.8232999999991</v>
      </c>
      <c r="AE71" s="17">
        <f t="shared" si="17"/>
        <v>9109.1137999999992</v>
      </c>
      <c r="AF71" s="17">
        <f t="shared" si="17"/>
        <v>10403.6513</v>
      </c>
      <c r="AH71" s="17">
        <f t="shared" si="10"/>
        <v>260.11189999999999</v>
      </c>
      <c r="AI71" s="17">
        <f t="shared" si="18"/>
        <v>1553.1806999999999</v>
      </c>
      <c r="AJ71" s="18">
        <f t="shared" si="18"/>
        <v>2810.674</v>
      </c>
      <c r="AK71" s="17">
        <f t="shared" si="18"/>
        <v>4046.4626000000003</v>
      </c>
      <c r="AL71" s="17">
        <f t="shared" si="18"/>
        <v>5284.9923000000008</v>
      </c>
      <c r="AM71" s="17">
        <f t="shared" si="18"/>
        <v>6522.3728000000001</v>
      </c>
      <c r="AN71" s="17">
        <f t="shared" si="18"/>
        <v>7760.4220999999998</v>
      </c>
      <c r="AO71" s="17">
        <f t="shared" si="18"/>
        <v>9006.5128999999997</v>
      </c>
      <c r="AP71" s="17">
        <f t="shared" si="18"/>
        <v>10267.0851</v>
      </c>
      <c r="AQ71" s="18"/>
      <c r="AR71" s="17">
        <f t="shared" si="12"/>
        <v>260.11189999999999</v>
      </c>
      <c r="AS71" s="17">
        <f t="shared" si="19"/>
        <v>1553.5594999999998</v>
      </c>
      <c r="AT71" s="18">
        <f t="shared" si="19"/>
        <v>2813.8058999999998</v>
      </c>
      <c r="AU71" s="17">
        <f t="shared" si="19"/>
        <v>4056.2237</v>
      </c>
      <c r="AV71" s="17">
        <f t="shared" si="19"/>
        <v>5303.3951000000006</v>
      </c>
      <c r="AW71" s="17">
        <f t="shared" si="19"/>
        <v>6551.1197000000011</v>
      </c>
      <c r="AX71" s="17">
        <f t="shared" si="19"/>
        <v>7801.8266000000003</v>
      </c>
      <c r="AY71" s="17">
        <f t="shared" si="19"/>
        <v>9058.8713000000007</v>
      </c>
      <c r="AZ71" s="17">
        <f t="shared" si="19"/>
        <v>10330.676500000001</v>
      </c>
      <c r="BA71" s="17"/>
      <c r="BB71" s="17">
        <f t="shared" si="14"/>
        <v>260.11189999999999</v>
      </c>
      <c r="BC71" s="17">
        <f t="shared" si="20"/>
        <v>1554.5350999999998</v>
      </c>
      <c r="BD71" s="18">
        <f t="shared" si="20"/>
        <v>2820.4576000000002</v>
      </c>
      <c r="BE71" s="17">
        <f t="shared" si="20"/>
        <v>4071.7573000000002</v>
      </c>
      <c r="BF71" s="17">
        <f t="shared" si="20"/>
        <v>5327.2896000000001</v>
      </c>
      <c r="BG71" s="17">
        <f t="shared" si="20"/>
        <v>6581.5344999999998</v>
      </c>
      <c r="BH71" s="17">
        <f t="shared" si="20"/>
        <v>7841.6628999999994</v>
      </c>
      <c r="BI71" s="17">
        <f t="shared" si="20"/>
        <v>9113.1446999999989</v>
      </c>
      <c r="BJ71" s="17">
        <f t="shared" si="20"/>
        <v>10403.4692</v>
      </c>
      <c r="BK71" s="19"/>
      <c r="BL71" s="17"/>
      <c r="BM71" s="17"/>
      <c r="BN71" s="18"/>
      <c r="BO71" s="17"/>
      <c r="BP71" s="17"/>
      <c r="BQ71" s="17"/>
      <c r="BR71" s="17"/>
      <c r="BS71" s="17"/>
      <c r="BT71" s="17"/>
      <c r="BU71" s="19"/>
      <c r="BV71" s="17"/>
      <c r="BW71" s="17"/>
      <c r="BX71" s="18"/>
      <c r="BY71" s="17"/>
      <c r="BZ71" s="17"/>
      <c r="CA71" s="17"/>
      <c r="CB71" s="17"/>
      <c r="CC71" s="17"/>
      <c r="CD71" s="17"/>
      <c r="CE71" s="19"/>
      <c r="CF71" s="17"/>
      <c r="CG71" s="17"/>
      <c r="CH71" s="18"/>
      <c r="CI71" s="17"/>
      <c r="CJ71" s="17"/>
      <c r="CK71" s="17"/>
      <c r="CL71" s="17"/>
      <c r="CM71" s="17"/>
      <c r="CN71" s="17"/>
      <c r="CO71" s="20"/>
      <c r="CP71" s="21"/>
      <c r="CQ71" s="21"/>
      <c r="CR71" s="22"/>
      <c r="CS71" s="21"/>
      <c r="CT71" s="21"/>
      <c r="CU71" s="21"/>
      <c r="CV71" s="21"/>
      <c r="CW71" s="19"/>
      <c r="CX71" s="21"/>
      <c r="CY71" s="21"/>
      <c r="CZ71" s="22"/>
      <c r="DA71" s="21"/>
      <c r="DB71" s="21"/>
      <c r="DC71" s="21"/>
      <c r="DD71" s="21"/>
      <c r="DF71" s="21"/>
      <c r="DG71" s="21"/>
      <c r="DH71" s="22"/>
      <c r="DI71" s="21"/>
      <c r="DJ71" s="21"/>
      <c r="DK71" s="21"/>
      <c r="DL71" s="21"/>
      <c r="DN71" s="21"/>
      <c r="DO71" s="21"/>
      <c r="DP71" s="22"/>
      <c r="DQ71" s="21"/>
      <c r="DR71" s="21"/>
      <c r="DS71" s="21"/>
      <c r="DT71" s="21"/>
      <c r="DU71" s="19"/>
      <c r="DV71" s="21"/>
      <c r="DW71" s="21"/>
      <c r="DX71" s="22"/>
      <c r="DY71" s="21"/>
      <c r="DZ71" s="21"/>
      <c r="EA71" s="21"/>
      <c r="EB71" s="21"/>
      <c r="ED71" s="21"/>
      <c r="EE71" s="21"/>
      <c r="EF71" s="22"/>
      <c r="EG71" s="21"/>
      <c r="EH71" s="21"/>
      <c r="EI71" s="21"/>
      <c r="EJ71" s="21"/>
      <c r="EL71" s="20"/>
      <c r="EM71" s="20"/>
      <c r="EN71" s="23"/>
      <c r="EO71" s="20"/>
      <c r="EP71" s="20"/>
      <c r="EQ71" s="20"/>
      <c r="ER71" s="20"/>
      <c r="ES71" s="19"/>
      <c r="ET71" s="20"/>
      <c r="EU71" s="20"/>
      <c r="EV71" s="23"/>
      <c r="EW71" s="20"/>
      <c r="EX71" s="20"/>
      <c r="EY71" s="20"/>
      <c r="EZ71" s="20"/>
      <c r="FB71" s="20"/>
      <c r="FC71" s="20"/>
      <c r="FD71" s="23"/>
      <c r="FE71" s="20"/>
      <c r="FF71" s="20"/>
      <c r="FG71" s="20"/>
      <c r="FH71" s="20"/>
      <c r="FJ71" s="20"/>
      <c r="FK71" s="20"/>
      <c r="FL71" s="20"/>
      <c r="FM71" s="20"/>
      <c r="FN71" s="20"/>
      <c r="FO71" s="20"/>
      <c r="FP71" s="20"/>
      <c r="FQ71" s="19"/>
      <c r="FR71" s="20"/>
      <c r="FS71" s="20"/>
      <c r="FT71" s="20"/>
      <c r="FU71" s="20"/>
      <c r="FV71" s="20"/>
      <c r="FW71" s="20"/>
      <c r="FX71" s="20"/>
      <c r="FZ71" s="20"/>
      <c r="GA71" s="20"/>
      <c r="GB71" s="20"/>
      <c r="GC71" s="20"/>
      <c r="GD71" s="20"/>
      <c r="GE71" s="20"/>
      <c r="GF71" s="20"/>
    </row>
    <row r="72" spans="1:188" x14ac:dyDescent="0.3">
      <c r="A72" t="s">
        <v>106</v>
      </c>
      <c r="B72" s="2">
        <v>696</v>
      </c>
      <c r="C72" s="2">
        <v>665</v>
      </c>
      <c r="D72" s="2">
        <v>734.3</v>
      </c>
      <c r="E72" s="2">
        <v>758.19999999999993</v>
      </c>
      <c r="F72" s="2">
        <v>786.8</v>
      </c>
      <c r="G72" s="2">
        <v>811.9</v>
      </c>
      <c r="H72" s="2">
        <v>827.2</v>
      </c>
      <c r="I72" s="2">
        <v>840.39999999999986</v>
      </c>
      <c r="J72" s="2">
        <v>854</v>
      </c>
      <c r="K72" s="2">
        <v>863.89999999999986</v>
      </c>
      <c r="L72" s="2">
        <v>872.40000000000009</v>
      </c>
      <c r="M72" s="2">
        <v>880</v>
      </c>
      <c r="N72" t="e">
        <f>(#REF!+#REF!+#REF!)/10^3</f>
        <v>#REF!</v>
      </c>
      <c r="O72" t="e">
        <f>(#REF!+#REF!+#REF!)/10^3</f>
        <v>#REF!</v>
      </c>
      <c r="P72" t="e">
        <f>(#REF!+#REF!+#REF!)/10^3</f>
        <v>#REF!</v>
      </c>
      <c r="Q72" t="e">
        <f>(#REF!+#REF!+#REF!)/10^3</f>
        <v>#REF!</v>
      </c>
      <c r="R72" t="e">
        <f>(#REF!+#REF!+#REF!)/10^3</f>
        <v>#REF!</v>
      </c>
      <c r="S72" t="e">
        <f>(#REF!+#REF!+#REF!)/10^3</f>
        <v>#REF!</v>
      </c>
      <c r="T72" t="e">
        <f>(#REF!+#REF!+#REF!)/10^3</f>
        <v>#REF!</v>
      </c>
      <c r="U72" t="e">
        <f>(#REF!+#REF!+#REF!)/10^3</f>
        <v>#REF!</v>
      </c>
      <c r="V72" s="2"/>
      <c r="W72" t="s">
        <v>38</v>
      </c>
      <c r="X72" s="17">
        <f t="shared" si="8"/>
        <v>62.136200000000002</v>
      </c>
      <c r="Y72" s="17">
        <f t="shared" si="17"/>
        <v>371.13030000000003</v>
      </c>
      <c r="Z72" s="18">
        <f t="shared" si="17"/>
        <v>671.77940000000001</v>
      </c>
      <c r="AA72" s="17">
        <f t="shared" si="17"/>
        <v>964.57540000000006</v>
      </c>
      <c r="AB72" s="17">
        <f t="shared" si="17"/>
        <v>1249.9817</v>
      </c>
      <c r="AC72" s="17">
        <f t="shared" si="17"/>
        <v>1527.6958999999999</v>
      </c>
      <c r="AD72" s="17">
        <f t="shared" si="17"/>
        <v>1796.7781</v>
      </c>
      <c r="AE72" s="17">
        <f t="shared" si="17"/>
        <v>2053.9263000000001</v>
      </c>
      <c r="AF72" s="17">
        <f t="shared" si="17"/>
        <v>2300.1583000000001</v>
      </c>
      <c r="AH72" s="17">
        <f t="shared" si="10"/>
        <v>62.136200000000002</v>
      </c>
      <c r="AI72" s="17">
        <f t="shared" si="18"/>
        <v>371.11970000000002</v>
      </c>
      <c r="AJ72" s="18">
        <f t="shared" si="18"/>
        <v>672.95910000000003</v>
      </c>
      <c r="AK72" s="17">
        <f t="shared" si="18"/>
        <v>973.0598</v>
      </c>
      <c r="AL72" s="17">
        <f t="shared" si="18"/>
        <v>1269.7728999999999</v>
      </c>
      <c r="AM72" s="17">
        <f t="shared" si="18"/>
        <v>1556.2612999999999</v>
      </c>
      <c r="AN72" s="17">
        <f t="shared" si="18"/>
        <v>1832.846</v>
      </c>
      <c r="AO72" s="17">
        <f t="shared" si="18"/>
        <v>2096.5491999999999</v>
      </c>
      <c r="AP72" s="17">
        <f t="shared" si="18"/>
        <v>2347.6673000000001</v>
      </c>
      <c r="AQ72" s="18"/>
      <c r="AR72" s="17">
        <f t="shared" si="12"/>
        <v>62.136200000000002</v>
      </c>
      <c r="AS72" s="17">
        <f t="shared" si="19"/>
        <v>370.88950000000006</v>
      </c>
      <c r="AT72" s="18">
        <f t="shared" si="19"/>
        <v>670.6921000000001</v>
      </c>
      <c r="AU72" s="17">
        <f t="shared" si="19"/>
        <v>963.18650000000014</v>
      </c>
      <c r="AV72" s="17">
        <f t="shared" si="19"/>
        <v>1243.6599000000001</v>
      </c>
      <c r="AW72" s="17">
        <f t="shared" si="19"/>
        <v>1511.8370000000002</v>
      </c>
      <c r="AX72" s="17">
        <f t="shared" si="19"/>
        <v>1770.5340000000003</v>
      </c>
      <c r="AY72" s="17">
        <f t="shared" si="19"/>
        <v>2017.4544000000003</v>
      </c>
      <c r="AZ72" s="17">
        <f t="shared" si="19"/>
        <v>2252.1771000000003</v>
      </c>
      <c r="BA72" s="17"/>
      <c r="BB72" s="17">
        <f t="shared" si="14"/>
        <v>62.136200000000002</v>
      </c>
      <c r="BC72" s="17">
        <f t="shared" si="20"/>
        <v>371.13050000000004</v>
      </c>
      <c r="BD72" s="18">
        <f t="shared" si="20"/>
        <v>673.03639999999996</v>
      </c>
      <c r="BE72" s="17">
        <f t="shared" si="20"/>
        <v>972.84479999999996</v>
      </c>
      <c r="BF72" s="17">
        <f t="shared" si="20"/>
        <v>1267.5493999999999</v>
      </c>
      <c r="BG72" s="17">
        <f t="shared" si="20"/>
        <v>1552.0092999999999</v>
      </c>
      <c r="BH72" s="17">
        <f t="shared" si="20"/>
        <v>1827.7143999999998</v>
      </c>
      <c r="BI72" s="17">
        <f t="shared" si="20"/>
        <v>2090.4265</v>
      </c>
      <c r="BJ72" s="17">
        <f t="shared" si="20"/>
        <v>2341.2235000000001</v>
      </c>
      <c r="BK72" s="19"/>
      <c r="BL72" s="17"/>
      <c r="BM72" s="17"/>
      <c r="BN72" s="18"/>
      <c r="BO72" s="17"/>
      <c r="BP72" s="17"/>
      <c r="BQ72" s="17"/>
      <c r="BR72" s="17"/>
      <c r="BS72" s="17"/>
      <c r="BT72" s="17"/>
      <c r="BU72" s="19"/>
      <c r="BV72" s="17"/>
      <c r="BW72" s="17"/>
      <c r="BX72" s="18"/>
      <c r="BY72" s="17"/>
      <c r="BZ72" s="17"/>
      <c r="CA72" s="17"/>
      <c r="CB72" s="17"/>
      <c r="CC72" s="17"/>
      <c r="CD72" s="17"/>
      <c r="CE72" s="19"/>
      <c r="CF72" s="17"/>
      <c r="CG72" s="17"/>
      <c r="CH72" s="18"/>
      <c r="CI72" s="17"/>
      <c r="CJ72" s="17"/>
      <c r="CK72" s="17"/>
      <c r="CL72" s="17"/>
      <c r="CM72" s="17"/>
      <c r="CN72" s="17"/>
      <c r="CO72" s="20"/>
      <c r="CP72" s="21"/>
      <c r="CQ72" s="21"/>
      <c r="CR72" s="22"/>
      <c r="CS72" s="21"/>
      <c r="CT72" s="21"/>
      <c r="CU72" s="21"/>
      <c r="CV72" s="21"/>
      <c r="CW72" s="19"/>
      <c r="CX72" s="21"/>
      <c r="CY72" s="21"/>
      <c r="CZ72" s="22"/>
      <c r="DA72" s="21"/>
      <c r="DB72" s="21"/>
      <c r="DC72" s="21"/>
      <c r="DD72" s="21"/>
      <c r="DF72" s="21"/>
      <c r="DG72" s="21"/>
      <c r="DH72" s="22"/>
      <c r="DI72" s="21"/>
      <c r="DJ72" s="21"/>
      <c r="DK72" s="21"/>
      <c r="DL72" s="21"/>
      <c r="DN72" s="21"/>
      <c r="DO72" s="21"/>
      <c r="DP72" s="22"/>
      <c r="DQ72" s="21"/>
      <c r="DR72" s="21"/>
      <c r="DS72" s="21"/>
      <c r="DT72" s="21"/>
      <c r="DU72" s="19"/>
      <c r="DV72" s="21"/>
      <c r="DW72" s="21"/>
      <c r="DX72" s="22"/>
      <c r="DY72" s="21"/>
      <c r="DZ72" s="21"/>
      <c r="EA72" s="21"/>
      <c r="EB72" s="21"/>
      <c r="ED72" s="21"/>
      <c r="EE72" s="21"/>
      <c r="EF72" s="22"/>
      <c r="EG72" s="21"/>
      <c r="EH72" s="21"/>
      <c r="EI72" s="21"/>
      <c r="EJ72" s="21"/>
      <c r="EL72" s="20"/>
      <c r="EM72" s="20"/>
      <c r="EN72" s="23"/>
      <c r="EO72" s="20"/>
      <c r="EP72" s="20"/>
      <c r="EQ72" s="20"/>
      <c r="ER72" s="20"/>
      <c r="ES72" s="19"/>
      <c r="ET72" s="20"/>
      <c r="EU72" s="20"/>
      <c r="EV72" s="23"/>
      <c r="EW72" s="20"/>
      <c r="EX72" s="20"/>
      <c r="EY72" s="20"/>
      <c r="EZ72" s="20"/>
      <c r="FB72" s="20"/>
      <c r="FC72" s="20"/>
      <c r="FD72" s="23"/>
      <c r="FE72" s="20"/>
      <c r="FF72" s="20"/>
      <c r="FG72" s="20"/>
      <c r="FH72" s="20"/>
      <c r="FJ72" s="20"/>
      <c r="FK72" s="20"/>
      <c r="FL72" s="20"/>
      <c r="FM72" s="20"/>
      <c r="FN72" s="20"/>
      <c r="FO72" s="20"/>
      <c r="FP72" s="20"/>
      <c r="FQ72" s="19"/>
      <c r="FR72" s="20"/>
      <c r="FS72" s="20"/>
      <c r="FT72" s="20"/>
      <c r="FU72" s="20"/>
      <c r="FV72" s="20"/>
      <c r="FW72" s="20"/>
      <c r="FX72" s="20"/>
      <c r="FZ72" s="20"/>
      <c r="GA72" s="20"/>
      <c r="GB72" s="20"/>
      <c r="GC72" s="20"/>
      <c r="GD72" s="20"/>
      <c r="GE72" s="20"/>
      <c r="GF72" s="20"/>
    </row>
    <row r="73" spans="1:188" x14ac:dyDescent="0.3">
      <c r="A73" t="s">
        <v>107</v>
      </c>
      <c r="B73" s="2">
        <v>13</v>
      </c>
      <c r="C73" s="2">
        <v>10</v>
      </c>
      <c r="D73" s="2">
        <v>10.1</v>
      </c>
      <c r="E73" s="2">
        <v>10.299999999999999</v>
      </c>
      <c r="F73" s="2">
        <v>10.1</v>
      </c>
      <c r="G73" s="2">
        <v>9.6999999999999993</v>
      </c>
      <c r="H73" s="2">
        <v>9.7999999999999989</v>
      </c>
      <c r="I73" s="2">
        <v>9.9999999999999982</v>
      </c>
      <c r="J73" s="2">
        <v>10.200000000000001</v>
      </c>
      <c r="K73" s="2">
        <v>10.3</v>
      </c>
      <c r="L73" s="2">
        <v>10.4</v>
      </c>
      <c r="M73" s="2">
        <v>10.399999999999999</v>
      </c>
      <c r="N73" t="e">
        <f>(#REF!+#REF!+#REF!)/10^3</f>
        <v>#REF!</v>
      </c>
      <c r="O73" t="e">
        <f>(#REF!+#REF!+#REF!)/10^3</f>
        <v>#REF!</v>
      </c>
      <c r="P73" t="e">
        <f>(#REF!+#REF!+#REF!)/10^3</f>
        <v>#REF!</v>
      </c>
      <c r="Q73" t="e">
        <f>(#REF!+#REF!+#REF!)/10^3</f>
        <v>#REF!</v>
      </c>
      <c r="R73" t="e">
        <f>(#REF!+#REF!+#REF!)/10^3</f>
        <v>#REF!</v>
      </c>
      <c r="S73" t="e">
        <f>(#REF!+#REF!+#REF!)/10^3</f>
        <v>#REF!</v>
      </c>
      <c r="T73" t="e">
        <f>(#REF!+#REF!+#REF!)/10^3</f>
        <v>#REF!</v>
      </c>
      <c r="U73" t="e">
        <f>(#REF!+#REF!+#REF!)/10^3</f>
        <v>#REF!</v>
      </c>
      <c r="V73" s="2"/>
      <c r="W73" t="s">
        <v>40</v>
      </c>
      <c r="X73" s="17">
        <f t="shared" si="8"/>
        <v>10.087899999999999</v>
      </c>
      <c r="Y73" s="17">
        <f t="shared" si="17"/>
        <v>60.753699999999995</v>
      </c>
      <c r="Z73" s="18">
        <f t="shared" si="17"/>
        <v>112.59780000000001</v>
      </c>
      <c r="AA73" s="17">
        <f t="shared" si="17"/>
        <v>165.65170000000001</v>
      </c>
      <c r="AB73" s="17">
        <f t="shared" si="17"/>
        <v>219.26580000000001</v>
      </c>
      <c r="AC73" s="17">
        <f t="shared" si="17"/>
        <v>273.33249999999998</v>
      </c>
      <c r="AD73" s="17">
        <f t="shared" si="17"/>
        <v>327.8177</v>
      </c>
      <c r="AE73" s="17">
        <f t="shared" si="17"/>
        <v>382.60330000000005</v>
      </c>
      <c r="AF73" s="17">
        <f t="shared" si="17"/>
        <v>437.74350000000004</v>
      </c>
      <c r="AH73" s="17">
        <f t="shared" si="10"/>
        <v>10.087899999999999</v>
      </c>
      <c r="AI73" s="17">
        <f t="shared" si="18"/>
        <v>60.766299999999994</v>
      </c>
      <c r="AJ73" s="18">
        <f t="shared" si="18"/>
        <v>112.69</v>
      </c>
      <c r="AK73" s="17">
        <f t="shared" si="18"/>
        <v>165.91720000000001</v>
      </c>
      <c r="AL73" s="17">
        <f t="shared" si="18"/>
        <v>219.8218</v>
      </c>
      <c r="AM73" s="17">
        <f t="shared" si="18"/>
        <v>274.21449999999999</v>
      </c>
      <c r="AN73" s="17">
        <f t="shared" si="18"/>
        <v>329.04650000000004</v>
      </c>
      <c r="AO73" s="17">
        <f t="shared" si="18"/>
        <v>384.20290000000006</v>
      </c>
      <c r="AP73" s="17">
        <f t="shared" si="18"/>
        <v>439.70050000000009</v>
      </c>
      <c r="AQ73" s="18"/>
      <c r="AR73" s="17">
        <f t="shared" si="12"/>
        <v>10.087899999999999</v>
      </c>
      <c r="AS73" s="17">
        <f t="shared" si="19"/>
        <v>60.781199999999998</v>
      </c>
      <c r="AT73" s="18">
        <f t="shared" si="19"/>
        <v>112.78829999999999</v>
      </c>
      <c r="AU73" s="17">
        <f t="shared" si="19"/>
        <v>166.14</v>
      </c>
      <c r="AV73" s="17">
        <f t="shared" si="19"/>
        <v>220.18680000000001</v>
      </c>
      <c r="AW73" s="17">
        <f t="shared" si="19"/>
        <v>274.71280000000002</v>
      </c>
      <c r="AX73" s="17">
        <f t="shared" si="19"/>
        <v>329.70650000000001</v>
      </c>
      <c r="AY73" s="17">
        <f t="shared" si="19"/>
        <v>385.00899999999996</v>
      </c>
      <c r="AZ73" s="17">
        <f t="shared" si="19"/>
        <v>440.67529999999999</v>
      </c>
      <c r="BA73" s="17"/>
      <c r="BB73" s="17">
        <f t="shared" si="14"/>
        <v>10.087899999999999</v>
      </c>
      <c r="BC73" s="17">
        <f t="shared" si="20"/>
        <v>60.758599999999994</v>
      </c>
      <c r="BD73" s="18">
        <f t="shared" si="20"/>
        <v>112.63499999999999</v>
      </c>
      <c r="BE73" s="17">
        <f t="shared" si="20"/>
        <v>165.774</v>
      </c>
      <c r="BF73" s="17">
        <f t="shared" si="20"/>
        <v>219.55140000000003</v>
      </c>
      <c r="BG73" s="17">
        <f t="shared" si="20"/>
        <v>273.75250000000005</v>
      </c>
      <c r="BH73" s="17">
        <f t="shared" si="20"/>
        <v>328.39250000000004</v>
      </c>
      <c r="BI73" s="17">
        <f t="shared" si="20"/>
        <v>383.35570000000001</v>
      </c>
      <c r="BJ73" s="17">
        <f t="shared" si="20"/>
        <v>438.69370000000004</v>
      </c>
      <c r="BK73" s="19"/>
      <c r="BL73" s="17"/>
      <c r="BM73" s="17"/>
      <c r="BN73" s="18"/>
      <c r="BO73" s="17"/>
      <c r="BP73" s="17"/>
      <c r="BQ73" s="17"/>
      <c r="BR73" s="17"/>
      <c r="BS73" s="17"/>
      <c r="BT73" s="17"/>
      <c r="BU73" s="19"/>
      <c r="BV73" s="17"/>
      <c r="BW73" s="17"/>
      <c r="BX73" s="18"/>
      <c r="BY73" s="17"/>
      <c r="BZ73" s="17"/>
      <c r="CA73" s="17"/>
      <c r="CB73" s="17"/>
      <c r="CC73" s="17"/>
      <c r="CD73" s="17"/>
      <c r="CE73" s="19"/>
      <c r="CF73" s="17"/>
      <c r="CG73" s="17"/>
      <c r="CH73" s="18"/>
      <c r="CI73" s="17"/>
      <c r="CJ73" s="17"/>
      <c r="CK73" s="17"/>
      <c r="CL73" s="17"/>
      <c r="CM73" s="17"/>
      <c r="CN73" s="17"/>
      <c r="CO73" s="20"/>
      <c r="CP73" s="21"/>
      <c r="CQ73" s="21"/>
      <c r="CR73" s="22"/>
      <c r="CS73" s="21"/>
      <c r="CT73" s="21"/>
      <c r="CU73" s="21"/>
      <c r="CV73" s="21"/>
      <c r="CW73" s="19"/>
      <c r="CX73" s="21"/>
      <c r="CY73" s="21"/>
      <c r="CZ73" s="22"/>
      <c r="DA73" s="21"/>
      <c r="DB73" s="21"/>
      <c r="DC73" s="21"/>
      <c r="DD73" s="21"/>
      <c r="DF73" s="21"/>
      <c r="DG73" s="21"/>
      <c r="DH73" s="22"/>
      <c r="DI73" s="21"/>
      <c r="DJ73" s="21"/>
      <c r="DK73" s="21"/>
      <c r="DL73" s="21"/>
      <c r="DN73" s="21"/>
      <c r="DO73" s="21"/>
      <c r="DP73" s="22"/>
      <c r="DQ73" s="21"/>
      <c r="DR73" s="21"/>
      <c r="DS73" s="21"/>
      <c r="DT73" s="21"/>
      <c r="DU73" s="19"/>
      <c r="DV73" s="21"/>
      <c r="DW73" s="21"/>
      <c r="DX73" s="22"/>
      <c r="DY73" s="21"/>
      <c r="DZ73" s="21"/>
      <c r="EA73" s="21"/>
      <c r="EB73" s="21"/>
      <c r="ED73" s="21"/>
      <c r="EE73" s="21"/>
      <c r="EF73" s="22"/>
      <c r="EG73" s="21"/>
      <c r="EH73" s="21"/>
      <c r="EI73" s="21"/>
      <c r="EJ73" s="21"/>
      <c r="EL73" s="20"/>
      <c r="EM73" s="20"/>
      <c r="EN73" s="23"/>
      <c r="EO73" s="20"/>
      <c r="EP73" s="20"/>
      <c r="EQ73" s="20"/>
      <c r="ER73" s="20"/>
      <c r="ES73" s="19"/>
      <c r="ET73" s="20"/>
      <c r="EU73" s="20"/>
      <c r="EV73" s="23"/>
      <c r="EW73" s="20"/>
      <c r="EX73" s="20"/>
      <c r="EY73" s="20"/>
      <c r="EZ73" s="20"/>
      <c r="FB73" s="20"/>
      <c r="FC73" s="20"/>
      <c r="FD73" s="23"/>
      <c r="FE73" s="20"/>
      <c r="FF73" s="20"/>
      <c r="FG73" s="20"/>
      <c r="FH73" s="20"/>
      <c r="FJ73" s="20"/>
      <c r="FK73" s="20"/>
      <c r="FL73" s="20"/>
      <c r="FM73" s="20"/>
      <c r="FN73" s="20"/>
      <c r="FO73" s="20"/>
      <c r="FP73" s="20"/>
      <c r="FQ73" s="19"/>
      <c r="FR73" s="20"/>
      <c r="FS73" s="20"/>
      <c r="FT73" s="20"/>
      <c r="FU73" s="20"/>
      <c r="FV73" s="20"/>
      <c r="FW73" s="20"/>
      <c r="FX73" s="20"/>
      <c r="FZ73" s="20"/>
      <c r="GA73" s="20"/>
      <c r="GB73" s="20"/>
      <c r="GC73" s="20"/>
      <c r="GD73" s="20"/>
      <c r="GE73" s="20"/>
      <c r="GF73" s="20"/>
    </row>
    <row r="74" spans="1:188" x14ac:dyDescent="0.3">
      <c r="A74" t="s">
        <v>29</v>
      </c>
      <c r="B74" s="2">
        <v>41955</v>
      </c>
      <c r="C74" s="2">
        <v>46644</v>
      </c>
      <c r="D74" s="2">
        <v>46051.1</v>
      </c>
      <c r="E74" s="2">
        <v>46823.5</v>
      </c>
      <c r="F74" s="2">
        <v>48215.199999999997</v>
      </c>
      <c r="G74" s="2">
        <v>49774.000000000007</v>
      </c>
      <c r="H74" s="2">
        <v>50568.200000000004</v>
      </c>
      <c r="I74" s="2">
        <v>51283.1</v>
      </c>
      <c r="J74" s="2">
        <v>52049.5</v>
      </c>
      <c r="K74" s="2">
        <v>52556.2</v>
      </c>
      <c r="L74" s="2">
        <v>53019.4</v>
      </c>
      <c r="M74" s="2">
        <v>53436.400000000009</v>
      </c>
      <c r="N74" t="e">
        <f>(#REF!+#REF!+#REF!)/10^3</f>
        <v>#REF!</v>
      </c>
      <c r="O74" t="e">
        <f>(#REF!+#REF!+#REF!)/10^3</f>
        <v>#REF!</v>
      </c>
      <c r="P74" t="e">
        <f>(#REF!+#REF!+#REF!)/10^3</f>
        <v>#REF!</v>
      </c>
      <c r="Q74" t="e">
        <f>(#REF!+#REF!+#REF!)/10^3</f>
        <v>#REF!</v>
      </c>
      <c r="R74" t="e">
        <f>(#REF!+#REF!+#REF!)/10^3</f>
        <v>#REF!</v>
      </c>
      <c r="S74" t="e">
        <f>(#REF!+#REF!+#REF!)/10^3</f>
        <v>#REF!</v>
      </c>
      <c r="T74" t="e">
        <f>(#REF!+#REF!+#REF!)/10^3</f>
        <v>#REF!</v>
      </c>
      <c r="U74" t="e">
        <f>(#REF!+#REF!+#REF!)/10^3</f>
        <v>#REF!</v>
      </c>
      <c r="V74" s="2"/>
      <c r="W74" t="s">
        <v>42</v>
      </c>
      <c r="X74" s="17">
        <f t="shared" si="8"/>
        <v>8.5655999999999999</v>
      </c>
      <c r="Y74" s="17">
        <f t="shared" si="17"/>
        <v>51.587100000000007</v>
      </c>
      <c r="Z74" s="18">
        <f t="shared" si="17"/>
        <v>95.568900000000014</v>
      </c>
      <c r="AA74" s="17">
        <f t="shared" si="17"/>
        <v>140.41900000000001</v>
      </c>
      <c r="AB74" s="17">
        <f t="shared" si="17"/>
        <v>185.87820000000002</v>
      </c>
      <c r="AC74" s="17">
        <f t="shared" si="17"/>
        <v>231.91740000000001</v>
      </c>
      <c r="AD74" s="17">
        <f t="shared" si="17"/>
        <v>278.49379999999996</v>
      </c>
      <c r="AE74" s="17">
        <f t="shared" si="17"/>
        <v>325.48939999999999</v>
      </c>
      <c r="AF74" s="17">
        <f t="shared" si="17"/>
        <v>372.89079999999996</v>
      </c>
      <c r="AH74" s="17">
        <f t="shared" si="10"/>
        <v>8.5655999999999999</v>
      </c>
      <c r="AI74" s="17">
        <f t="shared" si="18"/>
        <v>51.584000000000003</v>
      </c>
      <c r="AJ74" s="18">
        <f t="shared" si="18"/>
        <v>95.547499999999999</v>
      </c>
      <c r="AK74" s="17">
        <f t="shared" si="18"/>
        <v>140.37430000000001</v>
      </c>
      <c r="AL74" s="17">
        <f t="shared" si="18"/>
        <v>185.83630000000002</v>
      </c>
      <c r="AM74" s="17">
        <f t="shared" si="18"/>
        <v>231.88530000000003</v>
      </c>
      <c r="AN74" s="17">
        <f t="shared" si="18"/>
        <v>278.48100000000005</v>
      </c>
      <c r="AO74" s="17">
        <f t="shared" si="18"/>
        <v>325.50770000000006</v>
      </c>
      <c r="AP74" s="17">
        <f t="shared" si="18"/>
        <v>372.95380000000006</v>
      </c>
      <c r="AQ74" s="18"/>
      <c r="AR74" s="17">
        <f t="shared" si="12"/>
        <v>8.5655999999999999</v>
      </c>
      <c r="AS74" s="17">
        <f t="shared" si="19"/>
        <v>51.576100000000004</v>
      </c>
      <c r="AT74" s="18">
        <f t="shared" si="19"/>
        <v>95.491399999999999</v>
      </c>
      <c r="AU74" s="17">
        <f t="shared" si="19"/>
        <v>140.23499999999999</v>
      </c>
      <c r="AV74" s="17">
        <f t="shared" si="19"/>
        <v>185.613</v>
      </c>
      <c r="AW74" s="17">
        <f t="shared" si="19"/>
        <v>231.5779</v>
      </c>
      <c r="AX74" s="17">
        <f t="shared" si="19"/>
        <v>278.089</v>
      </c>
      <c r="AY74" s="17">
        <f t="shared" si="19"/>
        <v>325.0308</v>
      </c>
      <c r="AZ74" s="17">
        <f t="shared" si="19"/>
        <v>372.39249999999998</v>
      </c>
      <c r="BA74" s="17"/>
      <c r="BB74" s="17">
        <f t="shared" si="14"/>
        <v>8.5655999999999999</v>
      </c>
      <c r="BC74" s="17">
        <f t="shared" si="20"/>
        <v>51.583500000000001</v>
      </c>
      <c r="BD74" s="18">
        <f t="shared" si="20"/>
        <v>95.543700000000001</v>
      </c>
      <c r="BE74" s="17">
        <f t="shared" si="20"/>
        <v>140.36399999999998</v>
      </c>
      <c r="BF74" s="17">
        <f t="shared" si="20"/>
        <v>185.81949999999998</v>
      </c>
      <c r="BG74" s="17">
        <f t="shared" si="20"/>
        <v>231.86199999999997</v>
      </c>
      <c r="BH74" s="17">
        <f t="shared" si="20"/>
        <v>278.45099999999996</v>
      </c>
      <c r="BI74" s="17">
        <f t="shared" si="20"/>
        <v>325.47029999999995</v>
      </c>
      <c r="BJ74" s="17">
        <f t="shared" si="20"/>
        <v>372.90959999999995</v>
      </c>
      <c r="BK74" s="19"/>
      <c r="BL74" s="17"/>
      <c r="BM74" s="17"/>
      <c r="BN74" s="18"/>
      <c r="BO74" s="17"/>
      <c r="BP74" s="17"/>
      <c r="BQ74" s="17"/>
      <c r="BR74" s="17"/>
      <c r="BS74" s="17"/>
      <c r="BT74" s="17"/>
      <c r="BU74" s="19"/>
      <c r="BV74" s="17"/>
      <c r="BW74" s="17"/>
      <c r="BX74" s="18"/>
      <c r="BY74" s="17"/>
      <c r="BZ74" s="17"/>
      <c r="CA74" s="17"/>
      <c r="CB74" s="17"/>
      <c r="CC74" s="17"/>
      <c r="CD74" s="17"/>
      <c r="CE74" s="19"/>
      <c r="CF74" s="17"/>
      <c r="CG74" s="17"/>
      <c r="CH74" s="18"/>
      <c r="CI74" s="17"/>
      <c r="CJ74" s="17"/>
      <c r="CK74" s="17"/>
      <c r="CL74" s="17"/>
      <c r="CM74" s="17"/>
      <c r="CN74" s="17"/>
      <c r="CO74" s="20"/>
      <c r="CP74" s="21"/>
      <c r="CQ74" s="21"/>
      <c r="CR74" s="22"/>
      <c r="CS74" s="21"/>
      <c r="CT74" s="21"/>
      <c r="CU74" s="21"/>
      <c r="CV74" s="21"/>
      <c r="CW74" s="19"/>
      <c r="CX74" s="21"/>
      <c r="CY74" s="21"/>
      <c r="CZ74" s="22"/>
      <c r="DA74" s="21"/>
      <c r="DB74" s="21"/>
      <c r="DC74" s="21"/>
      <c r="DD74" s="21"/>
      <c r="DF74" s="21"/>
      <c r="DG74" s="21"/>
      <c r="DH74" s="22"/>
      <c r="DI74" s="21"/>
      <c r="DJ74" s="21"/>
      <c r="DK74" s="21"/>
      <c r="DL74" s="21"/>
      <c r="DN74" s="21"/>
      <c r="DO74" s="21"/>
      <c r="DP74" s="22"/>
      <c r="DQ74" s="21"/>
      <c r="DR74" s="21"/>
      <c r="DS74" s="21"/>
      <c r="DT74" s="21"/>
      <c r="DU74" s="19"/>
      <c r="DV74" s="21"/>
      <c r="DW74" s="21"/>
      <c r="DX74" s="22"/>
      <c r="DY74" s="21"/>
      <c r="DZ74" s="21"/>
      <c r="EA74" s="21"/>
      <c r="EB74" s="21"/>
      <c r="ED74" s="21"/>
      <c r="EE74" s="21"/>
      <c r="EF74" s="22"/>
      <c r="EG74" s="21"/>
      <c r="EH74" s="21"/>
      <c r="EI74" s="21"/>
      <c r="EJ74" s="21"/>
      <c r="EL74" s="20"/>
      <c r="EM74" s="20"/>
      <c r="EN74" s="23"/>
      <c r="EO74" s="20"/>
      <c r="EP74" s="20"/>
      <c r="EQ74" s="20"/>
      <c r="ER74" s="20"/>
      <c r="ES74" s="19"/>
      <c r="ET74" s="20"/>
      <c r="EU74" s="20"/>
      <c r="EV74" s="23"/>
      <c r="EW74" s="20"/>
      <c r="EX74" s="20"/>
      <c r="EY74" s="20"/>
      <c r="EZ74" s="20"/>
      <c r="FB74" s="20"/>
      <c r="FC74" s="20"/>
      <c r="FD74" s="23"/>
      <c r="FE74" s="20"/>
      <c r="FF74" s="20"/>
      <c r="FG74" s="20"/>
      <c r="FH74" s="20"/>
      <c r="FJ74" s="20"/>
      <c r="FK74" s="20"/>
      <c r="FL74" s="20"/>
      <c r="FM74" s="20"/>
      <c r="FN74" s="20"/>
      <c r="FO74" s="20"/>
      <c r="FP74" s="20"/>
      <c r="FQ74" s="19"/>
      <c r="FR74" s="20"/>
      <c r="FS74" s="20"/>
      <c r="FT74" s="20"/>
      <c r="FU74" s="20"/>
      <c r="FV74" s="20"/>
      <c r="FW74" s="20"/>
      <c r="FX74" s="20"/>
      <c r="FZ74" s="20"/>
      <c r="GA74" s="20"/>
      <c r="GB74" s="20"/>
      <c r="GC74" s="20"/>
      <c r="GD74" s="20"/>
      <c r="GE74" s="20"/>
      <c r="GF74" s="20"/>
    </row>
    <row r="75" spans="1:188" x14ac:dyDescent="0.3">
      <c r="A75" t="s">
        <v>108</v>
      </c>
      <c r="B75" s="2">
        <v>3</v>
      </c>
      <c r="C75" s="2">
        <v>0</v>
      </c>
      <c r="D75" s="2">
        <v>0</v>
      </c>
      <c r="E75" s="2">
        <v>0.1</v>
      </c>
      <c r="F75" s="2">
        <v>0.1</v>
      </c>
      <c r="G75" s="2">
        <v>0.1</v>
      </c>
      <c r="H75" s="2">
        <v>0.1</v>
      </c>
      <c r="I75" s="2">
        <v>0.1</v>
      </c>
      <c r="J75" s="2">
        <v>0.1</v>
      </c>
      <c r="K75" s="2">
        <v>0.2</v>
      </c>
      <c r="L75" s="2">
        <v>0.2</v>
      </c>
      <c r="M75" s="2">
        <v>0.2</v>
      </c>
      <c r="N75" t="e">
        <f>(#REF!+#REF!+#REF!)/10^3</f>
        <v>#REF!</v>
      </c>
      <c r="O75" t="e">
        <f>(#REF!+#REF!+#REF!)/10^3</f>
        <v>#REF!</v>
      </c>
      <c r="P75" t="e">
        <f>(#REF!+#REF!+#REF!)/10^3</f>
        <v>#REF!</v>
      </c>
      <c r="Q75" t="e">
        <f>(#REF!+#REF!+#REF!)/10^3</f>
        <v>#REF!</v>
      </c>
      <c r="R75" t="e">
        <f>(#REF!+#REF!+#REF!)/10^3</f>
        <v>#REF!</v>
      </c>
      <c r="S75" t="e">
        <f>(#REF!+#REF!+#REF!)/10^3</f>
        <v>#REF!</v>
      </c>
      <c r="T75" t="e">
        <f>(#REF!+#REF!+#REF!)/10^3</f>
        <v>#REF!</v>
      </c>
      <c r="U75" t="e">
        <f>(#REF!+#REF!+#REF!)/10^3</f>
        <v>#REF!</v>
      </c>
      <c r="V75" s="2"/>
      <c r="W75" s="4" t="s">
        <v>44</v>
      </c>
      <c r="X75" s="13">
        <f t="shared" si="8"/>
        <v>1284.1828999999996</v>
      </c>
      <c r="Y75" s="13">
        <f t="shared" si="17"/>
        <v>7783.2164999999986</v>
      </c>
      <c r="Z75" s="24">
        <f t="shared" si="17"/>
        <v>14685.573899999999</v>
      </c>
      <c r="AA75" s="13">
        <f t="shared" si="17"/>
        <v>21987.1541</v>
      </c>
      <c r="AB75" s="13">
        <f t="shared" si="17"/>
        <v>29476.520800000002</v>
      </c>
      <c r="AC75" s="13">
        <f t="shared" si="17"/>
        <v>37189.2379</v>
      </c>
      <c r="AD75" s="13">
        <f t="shared" si="17"/>
        <v>45107.090900000003</v>
      </c>
      <c r="AE75" s="13">
        <f t="shared" si="17"/>
        <v>53133.144500000002</v>
      </c>
      <c r="AF75" s="13">
        <f t="shared" si="17"/>
        <v>61240.193200000009</v>
      </c>
      <c r="AG75" s="4"/>
      <c r="AH75" s="13">
        <f t="shared" si="10"/>
        <v>1284.1828999999996</v>
      </c>
      <c r="AI75" s="13">
        <f t="shared" si="18"/>
        <v>7769.9120999999977</v>
      </c>
      <c r="AJ75" s="24">
        <f t="shared" si="18"/>
        <v>14590.906299999999</v>
      </c>
      <c r="AK75" s="13">
        <f t="shared" si="18"/>
        <v>21735.526600000001</v>
      </c>
      <c r="AL75" s="13">
        <f t="shared" si="18"/>
        <v>28991.705099999999</v>
      </c>
      <c r="AM75" s="13">
        <f t="shared" si="18"/>
        <v>36418.828799999996</v>
      </c>
      <c r="AN75" s="13">
        <f t="shared" si="18"/>
        <v>44023.675299999995</v>
      </c>
      <c r="AO75" s="13">
        <f t="shared" si="18"/>
        <v>51743.654099999992</v>
      </c>
      <c r="AP75" s="13">
        <f t="shared" si="18"/>
        <v>59549.921899999994</v>
      </c>
      <c r="AQ75" s="24"/>
      <c r="AR75" s="13">
        <f t="shared" si="12"/>
        <v>1284.1828999999996</v>
      </c>
      <c r="AS75" s="13">
        <f t="shared" si="19"/>
        <v>7752.5628999999972</v>
      </c>
      <c r="AT75" s="24">
        <f t="shared" si="19"/>
        <v>14464.996199999996</v>
      </c>
      <c r="AU75" s="13">
        <f t="shared" si="19"/>
        <v>21414.182099999995</v>
      </c>
      <c r="AV75" s="13">
        <f t="shared" si="19"/>
        <v>28466.797099999992</v>
      </c>
      <c r="AW75" s="13">
        <f t="shared" si="19"/>
        <v>35645.446999999993</v>
      </c>
      <c r="AX75" s="13">
        <f t="shared" si="19"/>
        <v>42972.282499999994</v>
      </c>
      <c r="AY75" s="13">
        <f t="shared" si="19"/>
        <v>50393.260999999991</v>
      </c>
      <c r="AZ75" s="13">
        <f t="shared" si="19"/>
        <v>57886.269799999995</v>
      </c>
      <c r="BA75" s="13"/>
      <c r="BB75" s="13">
        <f t="shared" si="14"/>
        <v>1284.1828999999996</v>
      </c>
      <c r="BC75" s="13">
        <f t="shared" si="20"/>
        <v>7765.1758999999984</v>
      </c>
      <c r="BD75" s="24">
        <f t="shared" si="20"/>
        <v>14556.799799999999</v>
      </c>
      <c r="BE75" s="13">
        <f t="shared" si="20"/>
        <v>21652.454999999998</v>
      </c>
      <c r="BF75" s="13">
        <f t="shared" si="20"/>
        <v>28871.077799999999</v>
      </c>
      <c r="BG75" s="13">
        <f t="shared" si="20"/>
        <v>36254.515800000001</v>
      </c>
      <c r="BH75" s="13">
        <f t="shared" si="20"/>
        <v>43810.093099999998</v>
      </c>
      <c r="BI75" s="13">
        <f t="shared" si="20"/>
        <v>51476.026300000005</v>
      </c>
      <c r="BJ75" s="13">
        <f t="shared" si="20"/>
        <v>59223.141800000005</v>
      </c>
      <c r="BK75" s="14"/>
      <c r="BL75" s="13"/>
      <c r="BM75" s="13"/>
      <c r="BN75" s="24"/>
      <c r="BO75" s="13"/>
      <c r="BP75" s="13"/>
      <c r="BQ75" s="13"/>
      <c r="BR75" s="13"/>
      <c r="BS75" s="13"/>
      <c r="BT75" s="13"/>
      <c r="BU75" s="14"/>
      <c r="BV75" s="13"/>
      <c r="BW75" s="13"/>
      <c r="BX75" s="24"/>
      <c r="BY75" s="13"/>
      <c r="BZ75" s="13"/>
      <c r="CA75" s="13"/>
      <c r="CB75" s="13"/>
      <c r="CC75" s="13"/>
      <c r="CD75" s="13"/>
      <c r="CE75" s="14"/>
      <c r="CF75" s="13"/>
      <c r="CG75" s="13"/>
      <c r="CH75" s="24"/>
      <c r="CI75" s="13"/>
      <c r="CJ75" s="13"/>
      <c r="CK75" s="13"/>
      <c r="CL75" s="13"/>
      <c r="CM75" s="13"/>
      <c r="CN75" s="13"/>
      <c r="CO75" s="15"/>
      <c r="CP75" s="16"/>
      <c r="CQ75" s="16"/>
      <c r="CR75" s="25"/>
      <c r="CS75" s="16"/>
      <c r="CT75" s="16"/>
      <c r="CU75" s="16"/>
      <c r="CV75" s="16"/>
      <c r="CW75" s="14"/>
      <c r="CX75" s="16"/>
      <c r="CY75" s="16"/>
      <c r="CZ75" s="25"/>
      <c r="DA75" s="16"/>
      <c r="DB75" s="16"/>
      <c r="DC75" s="16"/>
      <c r="DD75" s="16"/>
      <c r="DE75" s="4"/>
      <c r="DF75" s="16"/>
      <c r="DG75" s="16"/>
      <c r="DH75" s="25"/>
      <c r="DI75" s="16"/>
      <c r="DJ75" s="16"/>
      <c r="DK75" s="16"/>
      <c r="DL75" s="16"/>
      <c r="DM75" s="4"/>
      <c r="DN75" s="16"/>
      <c r="DO75" s="16"/>
      <c r="DP75" s="25"/>
      <c r="DQ75" s="16"/>
      <c r="DR75" s="16"/>
      <c r="DS75" s="16"/>
      <c r="DT75" s="16"/>
      <c r="DU75" s="14"/>
      <c r="DV75" s="16"/>
      <c r="DW75" s="16"/>
      <c r="DX75" s="25"/>
      <c r="DY75" s="16"/>
      <c r="DZ75" s="16"/>
      <c r="EA75" s="16"/>
      <c r="EB75" s="16"/>
      <c r="ED75" s="16"/>
      <c r="EE75" s="16"/>
      <c r="EF75" s="25"/>
      <c r="EG75" s="16"/>
      <c r="EH75" s="16"/>
      <c r="EI75" s="16"/>
      <c r="EJ75" s="16"/>
      <c r="EL75" s="15"/>
      <c r="EM75" s="15"/>
      <c r="EN75" s="26"/>
      <c r="EO75" s="15"/>
      <c r="EP75" s="15"/>
      <c r="EQ75" s="15"/>
      <c r="ER75" s="15"/>
      <c r="ES75" s="14"/>
      <c r="ET75" s="15"/>
      <c r="EU75" s="15"/>
      <c r="EV75" s="26"/>
      <c r="EW75" s="15"/>
      <c r="EX75" s="15"/>
      <c r="EY75" s="15"/>
      <c r="EZ75" s="15"/>
      <c r="FA75" s="4"/>
      <c r="FB75" s="15"/>
      <c r="FC75" s="15"/>
      <c r="FD75" s="26"/>
      <c r="FE75" s="15"/>
      <c r="FF75" s="15"/>
      <c r="FG75" s="15"/>
      <c r="FH75" s="15"/>
      <c r="FI75" s="4"/>
      <c r="FJ75" s="15"/>
      <c r="FK75" s="15"/>
      <c r="FL75" s="15"/>
      <c r="FM75" s="15"/>
      <c r="FN75" s="15"/>
      <c r="FO75" s="15"/>
      <c r="FP75" s="15"/>
      <c r="FQ75" s="14"/>
      <c r="FR75" s="15"/>
      <c r="FS75" s="15"/>
      <c r="FT75" s="15"/>
      <c r="FU75" s="15"/>
      <c r="FV75" s="15"/>
      <c r="FW75" s="15"/>
      <c r="FX75" s="15"/>
      <c r="FZ75" s="15"/>
      <c r="GA75" s="15"/>
      <c r="GB75" s="15"/>
      <c r="GC75" s="15"/>
      <c r="GD75" s="15"/>
      <c r="GE75" s="15"/>
      <c r="GF75" s="15"/>
    </row>
    <row r="76" spans="1:188" x14ac:dyDescent="0.3">
      <c r="A76" t="s">
        <v>109</v>
      </c>
      <c r="B76" s="2">
        <v>5764</v>
      </c>
      <c r="C76" s="2">
        <v>6288</v>
      </c>
      <c r="D76" s="2">
        <v>6289</v>
      </c>
      <c r="E76" s="2">
        <v>6339.6</v>
      </c>
      <c r="F76" s="2">
        <v>6434.2000000000007</v>
      </c>
      <c r="G76" s="2">
        <v>6528.2000000000007</v>
      </c>
      <c r="H76" s="2">
        <v>6602.8000000000011</v>
      </c>
      <c r="I76" s="2">
        <v>6675.6</v>
      </c>
      <c r="J76" s="2">
        <v>6748.1</v>
      </c>
      <c r="K76" s="2">
        <v>6816.1</v>
      </c>
      <c r="L76" s="2">
        <v>6885.9000000000005</v>
      </c>
      <c r="M76" s="2">
        <v>6959.1</v>
      </c>
      <c r="N76" t="e">
        <f>(#REF!+#REF!+#REF!)/10^3</f>
        <v>#REF!</v>
      </c>
      <c r="O76" t="e">
        <f>(#REF!+#REF!+#REF!)/10^3</f>
        <v>#REF!</v>
      </c>
      <c r="P76" t="e">
        <f>(#REF!+#REF!+#REF!)/10^3</f>
        <v>#REF!</v>
      </c>
      <c r="Q76" t="e">
        <f>(#REF!+#REF!+#REF!)/10^3</f>
        <v>#REF!</v>
      </c>
      <c r="R76" t="e">
        <f>(#REF!+#REF!+#REF!)/10^3</f>
        <v>#REF!</v>
      </c>
      <c r="S76" t="e">
        <f>(#REF!+#REF!+#REF!)/10^3</f>
        <v>#REF!</v>
      </c>
      <c r="T76" t="e">
        <f>(#REF!+#REF!+#REF!)/10^3</f>
        <v>#REF!</v>
      </c>
      <c r="U76" t="e">
        <f>(#REF!+#REF!+#REF!)/10^3</f>
        <v>#REF!</v>
      </c>
      <c r="V76" s="2"/>
      <c r="W76" t="s">
        <v>46</v>
      </c>
      <c r="X76" s="17">
        <f t="shared" si="8"/>
        <v>462.79579999999993</v>
      </c>
      <c r="Y76" s="17">
        <f t="shared" si="17"/>
        <v>2820.3027999999999</v>
      </c>
      <c r="Z76" s="18">
        <f t="shared" si="17"/>
        <v>5405.9546</v>
      </c>
      <c r="AA76" s="17">
        <f t="shared" si="17"/>
        <v>8227.0198</v>
      </c>
      <c r="AB76" s="17">
        <f t="shared" si="17"/>
        <v>11150.261900000001</v>
      </c>
      <c r="AC76" s="17">
        <f t="shared" si="17"/>
        <v>14199.4465</v>
      </c>
      <c r="AD76" s="17">
        <f t="shared" si="17"/>
        <v>17361.872600000002</v>
      </c>
      <c r="AE76" s="17">
        <f t="shared" si="17"/>
        <v>20571.161600000003</v>
      </c>
      <c r="AF76" s="17">
        <f t="shared" si="17"/>
        <v>23805.552100000004</v>
      </c>
      <c r="AH76" s="17">
        <f t="shared" si="10"/>
        <v>462.79579999999993</v>
      </c>
      <c r="AI76" s="17">
        <f t="shared" si="18"/>
        <v>2815.3073999999997</v>
      </c>
      <c r="AJ76" s="18">
        <f t="shared" si="18"/>
        <v>5370.3392000000003</v>
      </c>
      <c r="AK76" s="17">
        <f t="shared" si="18"/>
        <v>8126.0045999999993</v>
      </c>
      <c r="AL76" s="17">
        <f t="shared" si="18"/>
        <v>10929.509199999999</v>
      </c>
      <c r="AM76" s="17">
        <f t="shared" si="18"/>
        <v>13833.102199999998</v>
      </c>
      <c r="AN76" s="17">
        <f t="shared" si="18"/>
        <v>16839.853299999995</v>
      </c>
      <c r="AO76" s="17">
        <f t="shared" si="18"/>
        <v>19919.140299999995</v>
      </c>
      <c r="AP76" s="17">
        <f t="shared" si="18"/>
        <v>23044.966799999995</v>
      </c>
      <c r="AQ76" s="18"/>
      <c r="AR76" s="17">
        <f t="shared" si="12"/>
        <v>462.79579999999993</v>
      </c>
      <c r="AS76" s="17">
        <f t="shared" si="19"/>
        <v>2819.3808999999997</v>
      </c>
      <c r="AT76" s="18">
        <f t="shared" si="19"/>
        <v>5398.7508999999991</v>
      </c>
      <c r="AU76" s="17">
        <f t="shared" si="19"/>
        <v>8202.3359999999993</v>
      </c>
      <c r="AV76" s="17">
        <f t="shared" si="19"/>
        <v>11081.594999999999</v>
      </c>
      <c r="AW76" s="17">
        <f t="shared" si="19"/>
        <v>14050.908399999998</v>
      </c>
      <c r="AX76" s="17">
        <f t="shared" si="19"/>
        <v>17130.512899999998</v>
      </c>
      <c r="AY76" s="17">
        <f t="shared" si="19"/>
        <v>20280.864499999996</v>
      </c>
      <c r="AZ76" s="17">
        <f t="shared" si="19"/>
        <v>23472.593199999996</v>
      </c>
      <c r="BA76" s="17"/>
      <c r="BB76" s="17">
        <f t="shared" si="14"/>
        <v>462.79579999999993</v>
      </c>
      <c r="BC76" s="17">
        <f t="shared" si="20"/>
        <v>2813.3995999999997</v>
      </c>
      <c r="BD76" s="18">
        <f t="shared" si="20"/>
        <v>5356.2365</v>
      </c>
      <c r="BE76" s="17">
        <f t="shared" si="20"/>
        <v>8092.0609999999997</v>
      </c>
      <c r="BF76" s="17">
        <f t="shared" si="20"/>
        <v>10886.641</v>
      </c>
      <c r="BG76" s="17">
        <f t="shared" si="20"/>
        <v>13779.3578</v>
      </c>
      <c r="BH76" s="17">
        <f t="shared" si="20"/>
        <v>16782.343199999999</v>
      </c>
      <c r="BI76" s="17">
        <f t="shared" si="20"/>
        <v>19852.518800000002</v>
      </c>
      <c r="BJ76" s="17">
        <f t="shared" si="20"/>
        <v>22962.953700000002</v>
      </c>
      <c r="BK76" s="19"/>
      <c r="BL76" s="17"/>
      <c r="BM76" s="17"/>
      <c r="BN76" s="18"/>
      <c r="BO76" s="17"/>
      <c r="BP76" s="17"/>
      <c r="BQ76" s="17"/>
      <c r="BR76" s="17"/>
      <c r="BS76" s="17"/>
      <c r="BT76" s="17"/>
      <c r="BU76" s="19"/>
      <c r="BV76" s="17"/>
      <c r="BW76" s="17"/>
      <c r="BX76" s="18"/>
      <c r="BY76" s="17"/>
      <c r="BZ76" s="17"/>
      <c r="CA76" s="17"/>
      <c r="CB76" s="17"/>
      <c r="CC76" s="17"/>
      <c r="CD76" s="17"/>
      <c r="CE76" s="19"/>
      <c r="CF76" s="17"/>
      <c r="CG76" s="17"/>
      <c r="CH76" s="18"/>
      <c r="CI76" s="17"/>
      <c r="CJ76" s="17"/>
      <c r="CK76" s="17"/>
      <c r="CL76" s="17"/>
      <c r="CM76" s="17"/>
      <c r="CN76" s="17"/>
      <c r="CO76" s="20"/>
      <c r="CP76" s="21"/>
      <c r="CQ76" s="21"/>
      <c r="CR76" s="22"/>
      <c r="CS76" s="21"/>
      <c r="CT76" s="21"/>
      <c r="CU76" s="21"/>
      <c r="CV76" s="21"/>
      <c r="CW76" s="19"/>
      <c r="CX76" s="21"/>
      <c r="CY76" s="21"/>
      <c r="CZ76" s="22"/>
      <c r="DA76" s="21"/>
      <c r="DB76" s="21"/>
      <c r="DC76" s="21"/>
      <c r="DD76" s="21"/>
      <c r="DF76" s="21"/>
      <c r="DG76" s="21"/>
      <c r="DH76" s="22"/>
      <c r="DI76" s="21"/>
      <c r="DJ76" s="21"/>
      <c r="DK76" s="21"/>
      <c r="DL76" s="21"/>
      <c r="DN76" s="21"/>
      <c r="DO76" s="21"/>
      <c r="DP76" s="22"/>
      <c r="DQ76" s="21"/>
      <c r="DR76" s="21"/>
      <c r="DS76" s="21"/>
      <c r="DT76" s="21"/>
      <c r="DU76" s="19"/>
      <c r="DV76" s="21"/>
      <c r="DW76" s="21"/>
      <c r="DX76" s="22"/>
      <c r="DY76" s="21"/>
      <c r="DZ76" s="21"/>
      <c r="EA76" s="21"/>
      <c r="EB76" s="21"/>
      <c r="ED76" s="21"/>
      <c r="EE76" s="21"/>
      <c r="EF76" s="22"/>
      <c r="EG76" s="21"/>
      <c r="EH76" s="21"/>
      <c r="EI76" s="21"/>
      <c r="EJ76" s="21"/>
      <c r="EL76" s="20"/>
      <c r="EM76" s="20"/>
      <c r="EN76" s="23"/>
      <c r="EO76" s="20"/>
      <c r="EP76" s="20"/>
      <c r="EQ76" s="20"/>
      <c r="ER76" s="20"/>
      <c r="ES76" s="19"/>
      <c r="ET76" s="20"/>
      <c r="EU76" s="20"/>
      <c r="EV76" s="23"/>
      <c r="EW76" s="20"/>
      <c r="EX76" s="20"/>
      <c r="EY76" s="20"/>
      <c r="EZ76" s="20"/>
      <c r="FB76" s="20"/>
      <c r="FC76" s="20"/>
      <c r="FD76" s="23"/>
      <c r="FE76" s="20"/>
      <c r="FF76" s="20"/>
      <c r="FG76" s="20"/>
      <c r="FH76" s="20"/>
      <c r="FJ76" s="20"/>
      <c r="FK76" s="20"/>
      <c r="FL76" s="20"/>
      <c r="FM76" s="20"/>
      <c r="FN76" s="20"/>
      <c r="FO76" s="20"/>
      <c r="FP76" s="20"/>
      <c r="FQ76" s="19"/>
      <c r="FR76" s="20"/>
      <c r="FS76" s="20"/>
      <c r="FT76" s="20"/>
      <c r="FU76" s="20"/>
      <c r="FV76" s="20"/>
      <c r="FW76" s="20"/>
      <c r="FX76" s="20"/>
      <c r="FZ76" s="20"/>
      <c r="GA76" s="20"/>
      <c r="GB76" s="20"/>
      <c r="GC76" s="20"/>
      <c r="GD76" s="20"/>
      <c r="GE76" s="20"/>
      <c r="GF76" s="20"/>
    </row>
    <row r="77" spans="1:188" x14ac:dyDescent="0.3">
      <c r="A77" t="s">
        <v>110</v>
      </c>
      <c r="B77" s="2">
        <v>1483</v>
      </c>
      <c r="C77" s="2">
        <v>1287</v>
      </c>
      <c r="D77" s="2">
        <v>1249.7</v>
      </c>
      <c r="E77" s="2">
        <v>1265.9000000000001</v>
      </c>
      <c r="F77" s="2">
        <v>1303.8</v>
      </c>
      <c r="G77" s="2">
        <v>1345.9999999999998</v>
      </c>
      <c r="H77" s="2">
        <v>1360.6</v>
      </c>
      <c r="I77" s="2">
        <v>1375.3999999999999</v>
      </c>
      <c r="J77" s="2">
        <v>1392.6999999999998</v>
      </c>
      <c r="K77" s="2">
        <v>1412.3999999999999</v>
      </c>
      <c r="L77" s="2">
        <v>1431.7999999999997</v>
      </c>
      <c r="M77" s="2">
        <v>1450.6999999999998</v>
      </c>
      <c r="N77" t="e">
        <f>(#REF!+#REF!+#REF!)/10^3</f>
        <v>#REF!</v>
      </c>
      <c r="O77" t="e">
        <f>(#REF!+#REF!+#REF!)/10^3</f>
        <v>#REF!</v>
      </c>
      <c r="P77" t="e">
        <f>(#REF!+#REF!+#REF!)/10^3</f>
        <v>#REF!</v>
      </c>
      <c r="Q77" t="e">
        <f>(#REF!+#REF!+#REF!)/10^3</f>
        <v>#REF!</v>
      </c>
      <c r="R77" t="e">
        <f>(#REF!+#REF!+#REF!)/10^3</f>
        <v>#REF!</v>
      </c>
      <c r="S77" t="e">
        <f>(#REF!+#REF!+#REF!)/10^3</f>
        <v>#REF!</v>
      </c>
      <c r="T77" t="e">
        <f>(#REF!+#REF!+#REF!)/10^3</f>
        <v>#REF!</v>
      </c>
      <c r="U77" t="e">
        <f>(#REF!+#REF!+#REF!)/10^3</f>
        <v>#REF!</v>
      </c>
      <c r="V77" s="2"/>
      <c r="W77" t="s">
        <v>48</v>
      </c>
      <c r="X77" s="17">
        <f t="shared" si="8"/>
        <v>357.17779999999999</v>
      </c>
      <c r="Y77" s="17">
        <f t="shared" si="17"/>
        <v>2156.7428</v>
      </c>
      <c r="Z77" s="18">
        <f t="shared" si="17"/>
        <v>4025.6982000000003</v>
      </c>
      <c r="AA77" s="17">
        <f t="shared" si="17"/>
        <v>5958.7024000000001</v>
      </c>
      <c r="AB77" s="17">
        <f t="shared" si="17"/>
        <v>7920.0999000000002</v>
      </c>
      <c r="AC77" s="17">
        <f t="shared" si="17"/>
        <v>9918.6890000000003</v>
      </c>
      <c r="AD77" s="17">
        <f t="shared" si="17"/>
        <v>11957.9238</v>
      </c>
      <c r="AE77" s="17">
        <f t="shared" si="17"/>
        <v>14027.867600000001</v>
      </c>
      <c r="AF77" s="17">
        <f t="shared" si="17"/>
        <v>16120.432500000001</v>
      </c>
      <c r="AH77" s="17">
        <f t="shared" si="10"/>
        <v>357.17779999999999</v>
      </c>
      <c r="AI77" s="17">
        <f t="shared" si="18"/>
        <v>2155.3035999999997</v>
      </c>
      <c r="AJ77" s="18">
        <f t="shared" si="18"/>
        <v>4015.1014999999998</v>
      </c>
      <c r="AK77" s="17">
        <f t="shared" si="18"/>
        <v>5929.8298999999997</v>
      </c>
      <c r="AL77" s="17">
        <f t="shared" si="18"/>
        <v>7865.6250999999993</v>
      </c>
      <c r="AM77" s="17">
        <f t="shared" si="18"/>
        <v>9828.7201999999997</v>
      </c>
      <c r="AN77" s="17">
        <f t="shared" si="18"/>
        <v>11827.950199999999</v>
      </c>
      <c r="AO77" s="17">
        <f t="shared" si="18"/>
        <v>13854.985799999999</v>
      </c>
      <c r="AP77" s="17">
        <f t="shared" si="18"/>
        <v>15904.063899999997</v>
      </c>
      <c r="AQ77" s="18"/>
      <c r="AR77" s="17">
        <f t="shared" si="12"/>
        <v>357.17779999999999</v>
      </c>
      <c r="AS77" s="17">
        <f t="shared" si="19"/>
        <v>2149.3267999999998</v>
      </c>
      <c r="AT77" s="18">
        <f t="shared" si="19"/>
        <v>3971.1206999999999</v>
      </c>
      <c r="AU77" s="17">
        <f t="shared" si="19"/>
        <v>5813.3186000000005</v>
      </c>
      <c r="AV77" s="17">
        <f t="shared" si="19"/>
        <v>7664.4358000000002</v>
      </c>
      <c r="AW77" s="17">
        <f t="shared" si="19"/>
        <v>9520.5006999999987</v>
      </c>
      <c r="AX77" s="17">
        <f t="shared" si="19"/>
        <v>11382.055699999999</v>
      </c>
      <c r="AY77" s="17">
        <f t="shared" si="19"/>
        <v>13252.9308</v>
      </c>
      <c r="AZ77" s="17">
        <f t="shared" si="19"/>
        <v>15142.239799999999</v>
      </c>
      <c r="BA77" s="17"/>
      <c r="BB77" s="17">
        <f t="shared" si="14"/>
        <v>357.17779999999999</v>
      </c>
      <c r="BC77" s="17">
        <f t="shared" si="20"/>
        <v>2155.9254999999998</v>
      </c>
      <c r="BD77" s="18">
        <f t="shared" si="20"/>
        <v>4019.6905000000002</v>
      </c>
      <c r="BE77" s="17">
        <f t="shared" si="20"/>
        <v>5942.1128000000008</v>
      </c>
      <c r="BF77" s="17">
        <f t="shared" si="20"/>
        <v>7888.0025000000005</v>
      </c>
      <c r="BG77" s="17">
        <f t="shared" si="20"/>
        <v>9866.4668000000001</v>
      </c>
      <c r="BH77" s="17">
        <f t="shared" si="20"/>
        <v>11883.040800000001</v>
      </c>
      <c r="BI77" s="17">
        <f t="shared" si="20"/>
        <v>13928.557300000002</v>
      </c>
      <c r="BJ77" s="17">
        <f t="shared" si="20"/>
        <v>15996.576700000001</v>
      </c>
      <c r="BK77" s="19"/>
      <c r="BL77" s="17"/>
      <c r="BM77" s="17"/>
      <c r="BN77" s="18"/>
      <c r="BO77" s="17"/>
      <c r="BP77" s="17"/>
      <c r="BQ77" s="17"/>
      <c r="BR77" s="17"/>
      <c r="BS77" s="17"/>
      <c r="BT77" s="17"/>
      <c r="BU77" s="19"/>
      <c r="BV77" s="17"/>
      <c r="BW77" s="17"/>
      <c r="BX77" s="18"/>
      <c r="BY77" s="17"/>
      <c r="BZ77" s="17"/>
      <c r="CA77" s="17"/>
      <c r="CB77" s="17"/>
      <c r="CC77" s="17"/>
      <c r="CD77" s="17"/>
      <c r="CE77" s="19"/>
      <c r="CF77" s="17"/>
      <c r="CG77" s="17"/>
      <c r="CH77" s="18"/>
      <c r="CI77" s="17"/>
      <c r="CJ77" s="17"/>
      <c r="CK77" s="17"/>
      <c r="CL77" s="17"/>
      <c r="CM77" s="17"/>
      <c r="CN77" s="17"/>
      <c r="CO77" s="20"/>
      <c r="CP77" s="21"/>
      <c r="CQ77" s="21"/>
      <c r="CR77" s="22"/>
      <c r="CS77" s="21"/>
      <c r="CT77" s="21"/>
      <c r="CU77" s="21"/>
      <c r="CV77" s="21"/>
      <c r="CW77" s="19"/>
      <c r="CX77" s="21"/>
      <c r="CY77" s="21"/>
      <c r="CZ77" s="22"/>
      <c r="DA77" s="21"/>
      <c r="DB77" s="21"/>
      <c r="DC77" s="21"/>
      <c r="DD77" s="21"/>
      <c r="DF77" s="21"/>
      <c r="DG77" s="21"/>
      <c r="DH77" s="22"/>
      <c r="DI77" s="21"/>
      <c r="DJ77" s="21"/>
      <c r="DK77" s="21"/>
      <c r="DL77" s="21"/>
      <c r="DN77" s="21"/>
      <c r="DO77" s="21"/>
      <c r="DP77" s="22"/>
      <c r="DQ77" s="21"/>
      <c r="DR77" s="21"/>
      <c r="DS77" s="21"/>
      <c r="DT77" s="21"/>
      <c r="DU77" s="19"/>
      <c r="DV77" s="21"/>
      <c r="DW77" s="21"/>
      <c r="DX77" s="22"/>
      <c r="DY77" s="21"/>
      <c r="DZ77" s="21"/>
      <c r="EA77" s="21"/>
      <c r="EB77" s="21"/>
      <c r="ED77" s="21"/>
      <c r="EE77" s="21"/>
      <c r="EF77" s="22"/>
      <c r="EG77" s="21"/>
      <c r="EH77" s="21"/>
      <c r="EI77" s="21"/>
      <c r="EJ77" s="21"/>
      <c r="EL77" s="20"/>
      <c r="EM77" s="20"/>
      <c r="EN77" s="23"/>
      <c r="EO77" s="20"/>
      <c r="EP77" s="20"/>
      <c r="EQ77" s="20"/>
      <c r="ER77" s="20"/>
      <c r="ES77" s="19"/>
      <c r="ET77" s="20"/>
      <c r="EU77" s="20"/>
      <c r="EV77" s="23"/>
      <c r="EW77" s="20"/>
      <c r="EX77" s="20"/>
      <c r="EY77" s="20"/>
      <c r="EZ77" s="20"/>
      <c r="FB77" s="20"/>
      <c r="FC77" s="20"/>
      <c r="FD77" s="23"/>
      <c r="FE77" s="20"/>
      <c r="FF77" s="20"/>
      <c r="FG77" s="20"/>
      <c r="FH77" s="20"/>
      <c r="FJ77" s="20"/>
      <c r="FK77" s="20"/>
      <c r="FL77" s="20"/>
      <c r="FM77" s="20"/>
      <c r="FN77" s="20"/>
      <c r="FO77" s="20"/>
      <c r="FP77" s="20"/>
      <c r="FQ77" s="19"/>
      <c r="FR77" s="20"/>
      <c r="FS77" s="20"/>
      <c r="FT77" s="20"/>
      <c r="FU77" s="20"/>
      <c r="FV77" s="20"/>
      <c r="FW77" s="20"/>
      <c r="FX77" s="20"/>
      <c r="FZ77" s="20"/>
      <c r="GA77" s="20"/>
      <c r="GB77" s="20"/>
      <c r="GC77" s="20"/>
      <c r="GD77" s="20"/>
      <c r="GE77" s="20"/>
      <c r="GF77" s="20"/>
    </row>
    <row r="78" spans="1:188" x14ac:dyDescent="0.3">
      <c r="A78" t="s">
        <v>111</v>
      </c>
      <c r="B78" s="2">
        <v>9</v>
      </c>
      <c r="C78" s="2">
        <v>7</v>
      </c>
      <c r="D78" s="2">
        <v>7.1</v>
      </c>
      <c r="E78" s="2">
        <v>7.3999999999999995</v>
      </c>
      <c r="F78" s="2">
        <v>7.4999999999999991</v>
      </c>
      <c r="G78" s="2">
        <v>7.7</v>
      </c>
      <c r="H78" s="2">
        <v>7.8</v>
      </c>
      <c r="I78" s="2">
        <v>7.9</v>
      </c>
      <c r="J78" s="2">
        <v>8.1</v>
      </c>
      <c r="K78" s="2">
        <v>8.1999999999999993</v>
      </c>
      <c r="L78" s="2">
        <v>8.2999999999999989</v>
      </c>
      <c r="M78" s="2">
        <v>8.4</v>
      </c>
      <c r="N78" t="e">
        <f>(#REF!+#REF!+#REF!)/10^3</f>
        <v>#REF!</v>
      </c>
      <c r="O78" t="e">
        <f>(#REF!+#REF!+#REF!)/10^3</f>
        <v>#REF!</v>
      </c>
      <c r="P78" t="e">
        <f>(#REF!+#REF!+#REF!)/10^3</f>
        <v>#REF!</v>
      </c>
      <c r="Q78" t="e">
        <f>(#REF!+#REF!+#REF!)/10^3</f>
        <v>#REF!</v>
      </c>
      <c r="R78" t="e">
        <f>(#REF!+#REF!+#REF!)/10^3</f>
        <v>#REF!</v>
      </c>
      <c r="S78" t="e">
        <f>(#REF!+#REF!+#REF!)/10^3</f>
        <v>#REF!</v>
      </c>
      <c r="T78" t="e">
        <f>(#REF!+#REF!+#REF!)/10^3</f>
        <v>#REF!</v>
      </c>
      <c r="U78" t="e">
        <f>(#REF!+#REF!+#REF!)/10^3</f>
        <v>#REF!</v>
      </c>
      <c r="V78" s="2"/>
      <c r="W78" t="s">
        <v>50</v>
      </c>
      <c r="X78" s="17">
        <f t="shared" si="8"/>
        <v>118.8407</v>
      </c>
      <c r="Y78" s="17">
        <f t="shared" si="17"/>
        <v>720.30309999999997</v>
      </c>
      <c r="Z78" s="18">
        <f t="shared" si="17"/>
        <v>1358.7285000000002</v>
      </c>
      <c r="AA78" s="17">
        <f t="shared" si="17"/>
        <v>2032.2253000000001</v>
      </c>
      <c r="AB78" s="17">
        <f t="shared" si="17"/>
        <v>2723.4107999999997</v>
      </c>
      <c r="AC78" s="17">
        <f t="shared" si="17"/>
        <v>3434.8831</v>
      </c>
      <c r="AD78" s="17">
        <f t="shared" si="17"/>
        <v>4160.5347000000002</v>
      </c>
      <c r="AE78" s="17">
        <f t="shared" si="17"/>
        <v>4891.1534000000001</v>
      </c>
      <c r="AF78" s="17">
        <f t="shared" si="17"/>
        <v>5628.6900000000005</v>
      </c>
      <c r="AH78" s="17">
        <f t="shared" si="10"/>
        <v>118.8407</v>
      </c>
      <c r="AI78" s="17">
        <f t="shared" si="18"/>
        <v>719.61439999999993</v>
      </c>
      <c r="AJ78" s="18">
        <f t="shared" si="18"/>
        <v>1353.7333000000001</v>
      </c>
      <c r="AK78" s="17">
        <f t="shared" si="18"/>
        <v>2019.4179000000001</v>
      </c>
      <c r="AL78" s="17">
        <f t="shared" si="18"/>
        <v>2702.7312000000002</v>
      </c>
      <c r="AM78" s="17">
        <f t="shared" si="18"/>
        <v>3408.2130000000002</v>
      </c>
      <c r="AN78" s="17">
        <f t="shared" si="18"/>
        <v>4133.1115</v>
      </c>
      <c r="AO78" s="17">
        <f t="shared" si="18"/>
        <v>4863.2248999999993</v>
      </c>
      <c r="AP78" s="17">
        <f t="shared" si="18"/>
        <v>5598.1654999999992</v>
      </c>
      <c r="AQ78" s="18"/>
      <c r="AR78" s="17">
        <f t="shared" si="12"/>
        <v>118.8407</v>
      </c>
      <c r="AS78" s="17">
        <f t="shared" si="19"/>
        <v>713.9597</v>
      </c>
      <c r="AT78" s="18">
        <f t="shared" si="19"/>
        <v>1314.6605999999999</v>
      </c>
      <c r="AU78" s="17">
        <f t="shared" si="19"/>
        <v>1923.9009999999998</v>
      </c>
      <c r="AV78" s="17">
        <f t="shared" si="19"/>
        <v>2538.8476999999998</v>
      </c>
      <c r="AW78" s="17">
        <f t="shared" si="19"/>
        <v>3165.6635999999999</v>
      </c>
      <c r="AX78" s="17">
        <f t="shared" si="19"/>
        <v>3804.4659999999999</v>
      </c>
      <c r="AY78" s="17">
        <f t="shared" si="19"/>
        <v>4446.817</v>
      </c>
      <c r="AZ78" s="17">
        <f t="shared" si="19"/>
        <v>5091.8270000000002</v>
      </c>
      <c r="BA78" s="17"/>
      <c r="BB78" s="17">
        <f t="shared" si="14"/>
        <v>118.8407</v>
      </c>
      <c r="BC78" s="17">
        <f t="shared" si="20"/>
        <v>717.803</v>
      </c>
      <c r="BD78" s="18">
        <f t="shared" si="20"/>
        <v>1340.8665000000001</v>
      </c>
      <c r="BE78" s="17">
        <f t="shared" si="20"/>
        <v>1987.7188999999998</v>
      </c>
      <c r="BF78" s="17">
        <f t="shared" si="20"/>
        <v>2652.3664999999996</v>
      </c>
      <c r="BG78" s="17">
        <f t="shared" si="20"/>
        <v>3334.6568999999995</v>
      </c>
      <c r="BH78" s="17">
        <f t="shared" si="20"/>
        <v>4029.0069999999996</v>
      </c>
      <c r="BI78" s="17">
        <f t="shared" si="20"/>
        <v>4726.8688000000002</v>
      </c>
      <c r="BJ78" s="17">
        <f t="shared" si="20"/>
        <v>5430.0841</v>
      </c>
      <c r="BK78" s="19"/>
      <c r="BL78" s="17"/>
      <c r="BM78" s="17"/>
      <c r="BN78" s="18"/>
      <c r="BO78" s="17"/>
      <c r="BP78" s="17"/>
      <c r="BQ78" s="17"/>
      <c r="BR78" s="17"/>
      <c r="BS78" s="17"/>
      <c r="BT78" s="17"/>
      <c r="BU78" s="19"/>
      <c r="BV78" s="17"/>
      <c r="BW78" s="17"/>
      <c r="BX78" s="18"/>
      <c r="BY78" s="17"/>
      <c r="BZ78" s="17"/>
      <c r="CA78" s="17"/>
      <c r="CB78" s="17"/>
      <c r="CC78" s="17"/>
      <c r="CD78" s="17"/>
      <c r="CE78" s="19"/>
      <c r="CF78" s="17"/>
      <c r="CG78" s="17"/>
      <c r="CH78" s="18"/>
      <c r="CI78" s="17"/>
      <c r="CJ78" s="17"/>
      <c r="CK78" s="17"/>
      <c r="CL78" s="17"/>
      <c r="CM78" s="17"/>
      <c r="CN78" s="17"/>
      <c r="CO78" s="20"/>
      <c r="CP78" s="21"/>
      <c r="CQ78" s="21"/>
      <c r="CR78" s="22"/>
      <c r="CS78" s="21"/>
      <c r="CT78" s="21"/>
      <c r="CU78" s="21"/>
      <c r="CV78" s="21"/>
      <c r="CW78" s="19"/>
      <c r="CX78" s="21"/>
      <c r="CY78" s="21"/>
      <c r="CZ78" s="22"/>
      <c r="DA78" s="21"/>
      <c r="DB78" s="21"/>
      <c r="DC78" s="21"/>
      <c r="DD78" s="21"/>
      <c r="DF78" s="21"/>
      <c r="DG78" s="21"/>
      <c r="DH78" s="22"/>
      <c r="DI78" s="21"/>
      <c r="DJ78" s="21"/>
      <c r="DK78" s="21"/>
      <c r="DL78" s="21"/>
      <c r="DN78" s="21"/>
      <c r="DO78" s="21"/>
      <c r="DP78" s="22"/>
      <c r="DQ78" s="21"/>
      <c r="DR78" s="21"/>
      <c r="DS78" s="21"/>
      <c r="DT78" s="21"/>
      <c r="DU78" s="19"/>
      <c r="DV78" s="21"/>
      <c r="DW78" s="21"/>
      <c r="DX78" s="22"/>
      <c r="DY78" s="21"/>
      <c r="DZ78" s="21"/>
      <c r="EA78" s="21"/>
      <c r="EB78" s="21"/>
      <c r="ED78" s="21"/>
      <c r="EE78" s="21"/>
      <c r="EF78" s="22"/>
      <c r="EG78" s="21"/>
      <c r="EH78" s="21"/>
      <c r="EI78" s="21"/>
      <c r="EJ78" s="21"/>
      <c r="EL78" s="20"/>
      <c r="EM78" s="20"/>
      <c r="EN78" s="23"/>
      <c r="EO78" s="20"/>
      <c r="EP78" s="20"/>
      <c r="EQ78" s="20"/>
      <c r="ER78" s="20"/>
      <c r="ES78" s="19"/>
      <c r="ET78" s="20"/>
      <c r="EU78" s="20"/>
      <c r="EV78" s="23"/>
      <c r="EW78" s="20"/>
      <c r="EX78" s="20"/>
      <c r="EY78" s="20"/>
      <c r="EZ78" s="20"/>
      <c r="FB78" s="20"/>
      <c r="FC78" s="20"/>
      <c r="FD78" s="23"/>
      <c r="FE78" s="20"/>
      <c r="FF78" s="20"/>
      <c r="FG78" s="20"/>
      <c r="FH78" s="20"/>
      <c r="FJ78" s="20"/>
      <c r="FK78" s="20"/>
      <c r="FL78" s="20"/>
      <c r="FM78" s="20"/>
      <c r="FN78" s="20"/>
      <c r="FO78" s="20"/>
      <c r="FP78" s="20"/>
      <c r="FQ78" s="19"/>
      <c r="FR78" s="20"/>
      <c r="FS78" s="20"/>
      <c r="FT78" s="20"/>
      <c r="FU78" s="20"/>
      <c r="FV78" s="20"/>
      <c r="FW78" s="20"/>
      <c r="FX78" s="20"/>
      <c r="FZ78" s="20"/>
      <c r="GA78" s="20"/>
      <c r="GB78" s="20"/>
      <c r="GC78" s="20"/>
      <c r="GD78" s="20"/>
      <c r="GE78" s="20"/>
      <c r="GF78" s="20"/>
    </row>
    <row r="79" spans="1:188" x14ac:dyDescent="0.3">
      <c r="A79" t="s">
        <v>112</v>
      </c>
      <c r="B79" s="2">
        <v>95</v>
      </c>
      <c r="C79" s="2">
        <v>198</v>
      </c>
      <c r="D79" s="2">
        <v>114.7</v>
      </c>
      <c r="E79" s="2">
        <v>117.4</v>
      </c>
      <c r="F79" s="2">
        <v>114.5</v>
      </c>
      <c r="G79" s="2">
        <v>109.3</v>
      </c>
      <c r="H79" s="2">
        <v>112.39999999999999</v>
      </c>
      <c r="I79" s="2">
        <v>113.3</v>
      </c>
      <c r="J79" s="2">
        <v>114.5</v>
      </c>
      <c r="K79" s="2">
        <v>114.69999999999999</v>
      </c>
      <c r="L79" s="2">
        <v>114.99999999999999</v>
      </c>
      <c r="M79" s="2">
        <v>115.19999999999999</v>
      </c>
      <c r="N79" t="e">
        <f>(#REF!+#REF!+#REF!)/10^3</f>
        <v>#REF!</v>
      </c>
      <c r="O79" t="e">
        <f>(#REF!+#REF!+#REF!)/10^3</f>
        <v>#REF!</v>
      </c>
      <c r="P79" t="e">
        <f>(#REF!+#REF!+#REF!)/10^3</f>
        <v>#REF!</v>
      </c>
      <c r="Q79" t="e">
        <f>(#REF!+#REF!+#REF!)/10^3</f>
        <v>#REF!</v>
      </c>
      <c r="R79" t="e">
        <f>(#REF!+#REF!+#REF!)/10^3</f>
        <v>#REF!</v>
      </c>
      <c r="S79" t="e">
        <f>(#REF!+#REF!+#REF!)/10^3</f>
        <v>#REF!</v>
      </c>
      <c r="T79" t="e">
        <f>(#REF!+#REF!+#REF!)/10^3</f>
        <v>#REF!</v>
      </c>
      <c r="U79" t="e">
        <f>(#REF!+#REF!+#REF!)/10^3</f>
        <v>#REF!</v>
      </c>
      <c r="V79" s="2"/>
      <c r="W79" t="s">
        <v>51</v>
      </c>
      <c r="X79" s="17">
        <f t="shared" si="8"/>
        <v>29.288</v>
      </c>
      <c r="Y79" s="17">
        <f t="shared" si="17"/>
        <v>177.04149999999998</v>
      </c>
      <c r="Z79" s="18">
        <f t="shared" si="17"/>
        <v>331.0917</v>
      </c>
      <c r="AA79" s="17">
        <f t="shared" si="17"/>
        <v>490.12459999999999</v>
      </c>
      <c r="AB79" s="17">
        <f t="shared" si="17"/>
        <v>653.35169999999994</v>
      </c>
      <c r="AC79" s="17">
        <f t="shared" si="17"/>
        <v>821.31179999999983</v>
      </c>
      <c r="AD79" s="17">
        <f t="shared" si="17"/>
        <v>993.66259999999988</v>
      </c>
      <c r="AE79" s="17">
        <f t="shared" si="17"/>
        <v>1168.2900999999999</v>
      </c>
      <c r="AF79" s="17">
        <f t="shared" si="17"/>
        <v>1342.5171</v>
      </c>
      <c r="AH79" s="17">
        <f t="shared" si="10"/>
        <v>29.288</v>
      </c>
      <c r="AI79" s="17">
        <f t="shared" si="18"/>
        <v>177.56720000000001</v>
      </c>
      <c r="AJ79" s="18">
        <f t="shared" si="18"/>
        <v>334.90120000000002</v>
      </c>
      <c r="AK79" s="17">
        <f t="shared" si="18"/>
        <v>499.70229999999998</v>
      </c>
      <c r="AL79" s="17">
        <f t="shared" si="18"/>
        <v>667.90689999999995</v>
      </c>
      <c r="AM79" s="17">
        <f t="shared" si="18"/>
        <v>839.56269999999995</v>
      </c>
      <c r="AN79" s="17">
        <f t="shared" si="18"/>
        <v>1013.9857</v>
      </c>
      <c r="AO79" s="17">
        <f t="shared" si="18"/>
        <v>1189.2945</v>
      </c>
      <c r="AP79" s="17">
        <f t="shared" si="18"/>
        <v>1364.3434999999999</v>
      </c>
      <c r="AQ79" s="18"/>
      <c r="AR79" s="17">
        <f t="shared" si="12"/>
        <v>29.288</v>
      </c>
      <c r="AS79" s="17">
        <f t="shared" si="19"/>
        <v>175.71969999999999</v>
      </c>
      <c r="AT79" s="18">
        <f t="shared" si="19"/>
        <v>321.7244</v>
      </c>
      <c r="AU79" s="17">
        <f t="shared" si="19"/>
        <v>466.73090000000002</v>
      </c>
      <c r="AV79" s="17">
        <f t="shared" si="19"/>
        <v>614.86630000000002</v>
      </c>
      <c r="AW79" s="17">
        <f t="shared" si="19"/>
        <v>767.00790000000006</v>
      </c>
      <c r="AX79" s="17">
        <f t="shared" si="19"/>
        <v>922.10860000000014</v>
      </c>
      <c r="AY79" s="17">
        <f t="shared" si="19"/>
        <v>1077.2841000000001</v>
      </c>
      <c r="AZ79" s="17">
        <f t="shared" si="19"/>
        <v>1231.1937</v>
      </c>
      <c r="BA79" s="17"/>
      <c r="BB79" s="17">
        <f t="shared" si="14"/>
        <v>29.288</v>
      </c>
      <c r="BC79" s="17">
        <f t="shared" si="20"/>
        <v>177.37010000000001</v>
      </c>
      <c r="BD79" s="18">
        <f t="shared" si="20"/>
        <v>333.50940000000003</v>
      </c>
      <c r="BE79" s="17">
        <f t="shared" si="20"/>
        <v>496.47990000000004</v>
      </c>
      <c r="BF79" s="17">
        <f t="shared" si="20"/>
        <v>663.67740000000003</v>
      </c>
      <c r="BG79" s="17">
        <f t="shared" si="20"/>
        <v>834.45389999999998</v>
      </c>
      <c r="BH79" s="17">
        <f t="shared" si="20"/>
        <v>1008.3774</v>
      </c>
      <c r="BI79" s="17">
        <f t="shared" si="20"/>
        <v>1183.9627999999998</v>
      </c>
      <c r="BJ79" s="17">
        <f t="shared" si="20"/>
        <v>1359.0368999999998</v>
      </c>
      <c r="BK79" s="19"/>
      <c r="BL79" s="17"/>
      <c r="BM79" s="17"/>
      <c r="BN79" s="18"/>
      <c r="BO79" s="17"/>
      <c r="BP79" s="17"/>
      <c r="BQ79" s="17"/>
      <c r="BR79" s="17"/>
      <c r="BS79" s="17"/>
      <c r="BT79" s="17"/>
      <c r="BU79" s="19"/>
      <c r="BV79" s="17"/>
      <c r="BW79" s="17"/>
      <c r="BX79" s="18"/>
      <c r="BY79" s="17"/>
      <c r="BZ79" s="17"/>
      <c r="CA79" s="17"/>
      <c r="CB79" s="17"/>
      <c r="CC79" s="17"/>
      <c r="CD79" s="17"/>
      <c r="CE79" s="19"/>
      <c r="CF79" s="17"/>
      <c r="CG79" s="17"/>
      <c r="CH79" s="18"/>
      <c r="CI79" s="17"/>
      <c r="CJ79" s="17"/>
      <c r="CK79" s="17"/>
      <c r="CL79" s="17"/>
      <c r="CM79" s="17"/>
      <c r="CN79" s="17"/>
      <c r="CO79" s="20"/>
      <c r="CP79" s="21"/>
      <c r="CQ79" s="21"/>
      <c r="CR79" s="22"/>
      <c r="CS79" s="21"/>
      <c r="CT79" s="21"/>
      <c r="CU79" s="21"/>
      <c r="CV79" s="21"/>
      <c r="CW79" s="19"/>
      <c r="CX79" s="21"/>
      <c r="CY79" s="21"/>
      <c r="CZ79" s="22"/>
      <c r="DA79" s="21"/>
      <c r="DB79" s="21"/>
      <c r="DC79" s="21"/>
      <c r="DD79" s="21"/>
      <c r="DF79" s="21"/>
      <c r="DG79" s="21"/>
      <c r="DH79" s="22"/>
      <c r="DI79" s="21"/>
      <c r="DJ79" s="21"/>
      <c r="DK79" s="21"/>
      <c r="DL79" s="21"/>
      <c r="DN79" s="21"/>
      <c r="DO79" s="21"/>
      <c r="DP79" s="22"/>
      <c r="DQ79" s="21"/>
      <c r="DR79" s="21"/>
      <c r="DS79" s="21"/>
      <c r="DT79" s="21"/>
      <c r="DU79" s="19"/>
      <c r="DV79" s="21"/>
      <c r="DW79" s="21"/>
      <c r="DX79" s="22"/>
      <c r="DY79" s="21"/>
      <c r="DZ79" s="21"/>
      <c r="EA79" s="21"/>
      <c r="EB79" s="21"/>
      <c r="ED79" s="21"/>
      <c r="EE79" s="21"/>
      <c r="EF79" s="22"/>
      <c r="EG79" s="21"/>
      <c r="EH79" s="21"/>
      <c r="EI79" s="21"/>
      <c r="EJ79" s="21"/>
      <c r="EL79" s="20"/>
      <c r="EM79" s="20"/>
      <c r="EN79" s="23"/>
      <c r="EO79" s="20"/>
      <c r="EP79" s="20"/>
      <c r="EQ79" s="20"/>
      <c r="ER79" s="20"/>
      <c r="ES79" s="19"/>
      <c r="ET79" s="20"/>
      <c r="EU79" s="20"/>
      <c r="EV79" s="23"/>
      <c r="EW79" s="20"/>
      <c r="EX79" s="20"/>
      <c r="EY79" s="20"/>
      <c r="EZ79" s="20"/>
      <c r="FB79" s="20"/>
      <c r="FC79" s="20"/>
      <c r="FD79" s="23"/>
      <c r="FE79" s="20"/>
      <c r="FF79" s="20"/>
      <c r="FG79" s="20"/>
      <c r="FH79" s="20"/>
      <c r="FJ79" s="20"/>
      <c r="FK79" s="20"/>
      <c r="FL79" s="20"/>
      <c r="FM79" s="20"/>
      <c r="FN79" s="20"/>
      <c r="FO79" s="20"/>
      <c r="FP79" s="20"/>
      <c r="FQ79" s="19"/>
      <c r="FR79" s="20"/>
      <c r="FS79" s="20"/>
      <c r="FT79" s="20"/>
      <c r="FU79" s="20"/>
      <c r="FV79" s="20"/>
      <c r="FW79" s="20"/>
      <c r="FX79" s="20"/>
      <c r="FZ79" s="20"/>
      <c r="GA79" s="20"/>
      <c r="GB79" s="20"/>
      <c r="GC79" s="20"/>
      <c r="GD79" s="20"/>
      <c r="GE79" s="20"/>
      <c r="GF79" s="20"/>
    </row>
    <row r="80" spans="1:188" x14ac:dyDescent="0.3">
      <c r="A80" t="s">
        <v>31</v>
      </c>
      <c r="B80" s="2">
        <v>483803</v>
      </c>
      <c r="C80" s="2">
        <v>419578</v>
      </c>
      <c r="D80" s="2">
        <v>425682.19999999995</v>
      </c>
      <c r="E80" s="2">
        <v>434533.7</v>
      </c>
      <c r="F80" s="2">
        <v>461590.1</v>
      </c>
      <c r="G80" s="2">
        <v>491748.9</v>
      </c>
      <c r="H80" s="2">
        <v>497780.5</v>
      </c>
      <c r="I80" s="2">
        <v>501349.89999999997</v>
      </c>
      <c r="J80" s="2">
        <v>497791.10000000003</v>
      </c>
      <c r="K80" s="2">
        <v>483128.39999999997</v>
      </c>
      <c r="L80" s="2">
        <v>470893.4</v>
      </c>
      <c r="M80" s="2">
        <v>458913.9</v>
      </c>
      <c r="N80" t="e">
        <f>(#REF!+#REF!+#REF!)/10^3</f>
        <v>#REF!</v>
      </c>
      <c r="O80" t="e">
        <f>(#REF!+#REF!+#REF!)/10^3</f>
        <v>#REF!</v>
      </c>
      <c r="P80" t="e">
        <f>(#REF!+#REF!+#REF!)/10^3</f>
        <v>#REF!</v>
      </c>
      <c r="Q80" t="e">
        <f>(#REF!+#REF!+#REF!)/10^3</f>
        <v>#REF!</v>
      </c>
      <c r="R80" t="e">
        <f>(#REF!+#REF!+#REF!)/10^3</f>
        <v>#REF!</v>
      </c>
      <c r="S80" t="e">
        <f>(#REF!+#REF!+#REF!)/10^3</f>
        <v>#REF!</v>
      </c>
      <c r="T80" t="e">
        <f>(#REF!+#REF!+#REF!)/10^3</f>
        <v>#REF!</v>
      </c>
      <c r="U80" t="e">
        <f>(#REF!+#REF!+#REF!)/10^3</f>
        <v>#REF!</v>
      </c>
      <c r="V80" s="2"/>
      <c r="W80" t="s">
        <v>53</v>
      </c>
      <c r="X80" s="17">
        <f t="shared" si="8"/>
        <v>17.189799999999998</v>
      </c>
      <c r="Y80" s="17">
        <f t="shared" si="17"/>
        <v>104.24419999999998</v>
      </c>
      <c r="Z80" s="18">
        <f t="shared" si="17"/>
        <v>196.83589999999998</v>
      </c>
      <c r="AA80" s="17">
        <f t="shared" si="17"/>
        <v>294.43359999999996</v>
      </c>
      <c r="AB80" s="17">
        <f t="shared" si="17"/>
        <v>394.76769999999993</v>
      </c>
      <c r="AC80" s="17">
        <f t="shared" si="17"/>
        <v>497.96229999999997</v>
      </c>
      <c r="AD80" s="17">
        <f t="shared" si="17"/>
        <v>603.7962</v>
      </c>
      <c r="AE80" s="17">
        <f t="shared" si="17"/>
        <v>711.1721</v>
      </c>
      <c r="AF80" s="17">
        <f t="shared" si="17"/>
        <v>821.42319999999995</v>
      </c>
      <c r="AH80" s="17">
        <f t="shared" si="10"/>
        <v>17.189799999999998</v>
      </c>
      <c r="AI80" s="17">
        <f t="shared" si="18"/>
        <v>104.20979999999999</v>
      </c>
      <c r="AJ80" s="18">
        <f t="shared" si="18"/>
        <v>196.6651</v>
      </c>
      <c r="AK80" s="17">
        <f t="shared" si="18"/>
        <v>294.41809999999998</v>
      </c>
      <c r="AL80" s="17">
        <f t="shared" si="18"/>
        <v>395.3494</v>
      </c>
      <c r="AM80" s="17">
        <f t="shared" si="18"/>
        <v>498.46320000000003</v>
      </c>
      <c r="AN80" s="17">
        <f t="shared" si="18"/>
        <v>604.00720000000001</v>
      </c>
      <c r="AO80" s="17">
        <f t="shared" si="18"/>
        <v>711.26009999999997</v>
      </c>
      <c r="AP80" s="17">
        <f t="shared" si="18"/>
        <v>822.31259999999997</v>
      </c>
      <c r="AQ80" s="18"/>
      <c r="AR80" s="17">
        <f t="shared" si="12"/>
        <v>17.189799999999998</v>
      </c>
      <c r="AS80" s="17">
        <f t="shared" si="19"/>
        <v>101.26089999999998</v>
      </c>
      <c r="AT80" s="18">
        <f t="shared" si="19"/>
        <v>175.94579999999996</v>
      </c>
      <c r="AU80" s="17">
        <f t="shared" si="19"/>
        <v>242.04769999999996</v>
      </c>
      <c r="AV80" s="17">
        <f t="shared" si="19"/>
        <v>303.02699999999993</v>
      </c>
      <c r="AW80" s="17">
        <f t="shared" si="19"/>
        <v>360.49469999999991</v>
      </c>
      <c r="AX80" s="17">
        <f t="shared" si="19"/>
        <v>415.95049999999992</v>
      </c>
      <c r="AY80" s="17">
        <f t="shared" si="19"/>
        <v>468.87579999999991</v>
      </c>
      <c r="AZ80" s="17">
        <f t="shared" si="19"/>
        <v>519.65939999999989</v>
      </c>
      <c r="BA80" s="17"/>
      <c r="BB80" s="17">
        <f t="shared" si="14"/>
        <v>17.189799999999998</v>
      </c>
      <c r="BC80" s="17">
        <f t="shared" si="20"/>
        <v>103.87029999999999</v>
      </c>
      <c r="BD80" s="18">
        <f t="shared" si="20"/>
        <v>194.2747</v>
      </c>
      <c r="BE80" s="17">
        <f t="shared" si="20"/>
        <v>288.47340000000003</v>
      </c>
      <c r="BF80" s="17">
        <f t="shared" si="20"/>
        <v>385.40790000000004</v>
      </c>
      <c r="BG80" s="17">
        <f t="shared" si="20"/>
        <v>484.25770000000006</v>
      </c>
      <c r="BH80" s="17">
        <f t="shared" si="20"/>
        <v>585.97080000000005</v>
      </c>
      <c r="BI80" s="17">
        <f t="shared" si="20"/>
        <v>690.2174</v>
      </c>
      <c r="BJ80" s="17">
        <f t="shared" si="20"/>
        <v>798.46340000000009</v>
      </c>
      <c r="BK80" s="19"/>
      <c r="BL80" s="17"/>
      <c r="BM80" s="17"/>
      <c r="BN80" s="18"/>
      <c r="BO80" s="17"/>
      <c r="BP80" s="17"/>
      <c r="BQ80" s="17"/>
      <c r="BR80" s="17"/>
      <c r="BS80" s="17"/>
      <c r="BT80" s="17"/>
      <c r="BU80" s="19"/>
      <c r="BV80" s="17"/>
      <c r="BW80" s="17"/>
      <c r="BX80" s="18"/>
      <c r="BY80" s="17"/>
      <c r="BZ80" s="17"/>
      <c r="CA80" s="17"/>
      <c r="CB80" s="17"/>
      <c r="CC80" s="17"/>
      <c r="CD80" s="17"/>
      <c r="CE80" s="19"/>
      <c r="CF80" s="17"/>
      <c r="CG80" s="17"/>
      <c r="CH80" s="18"/>
      <c r="CI80" s="17"/>
      <c r="CJ80" s="17"/>
      <c r="CK80" s="17"/>
      <c r="CL80" s="17"/>
      <c r="CM80" s="17"/>
      <c r="CN80" s="17"/>
      <c r="CO80" s="20"/>
      <c r="CP80" s="21"/>
      <c r="CQ80" s="21"/>
      <c r="CR80" s="22"/>
      <c r="CS80" s="21"/>
      <c r="CT80" s="21"/>
      <c r="CU80" s="21"/>
      <c r="CV80" s="21"/>
      <c r="CW80" s="19"/>
      <c r="CX80" s="21"/>
      <c r="CY80" s="21"/>
      <c r="CZ80" s="22"/>
      <c r="DA80" s="21"/>
      <c r="DB80" s="21"/>
      <c r="DC80" s="21"/>
      <c r="DD80" s="21"/>
      <c r="DF80" s="21"/>
      <c r="DG80" s="21"/>
      <c r="DH80" s="22"/>
      <c r="DI80" s="21"/>
      <c r="DJ80" s="21"/>
      <c r="DK80" s="21"/>
      <c r="DL80" s="21"/>
      <c r="DN80" s="21"/>
      <c r="DO80" s="21"/>
      <c r="DP80" s="22"/>
      <c r="DQ80" s="21"/>
      <c r="DR80" s="21"/>
      <c r="DS80" s="21"/>
      <c r="DT80" s="21"/>
      <c r="DU80" s="19"/>
      <c r="DV80" s="21"/>
      <c r="DW80" s="21"/>
      <c r="DX80" s="22"/>
      <c r="DY80" s="21"/>
      <c r="DZ80" s="21"/>
      <c r="EA80" s="21"/>
      <c r="EB80" s="21"/>
      <c r="ED80" s="21"/>
      <c r="EE80" s="21"/>
      <c r="EF80" s="22"/>
      <c r="EG80" s="21"/>
      <c r="EH80" s="21"/>
      <c r="EI80" s="21"/>
      <c r="EJ80" s="21"/>
      <c r="EL80" s="20"/>
      <c r="EM80" s="20"/>
      <c r="EN80" s="23"/>
      <c r="EO80" s="20"/>
      <c r="EP80" s="20"/>
      <c r="EQ80" s="20"/>
      <c r="ER80" s="20"/>
      <c r="ES80" s="19"/>
      <c r="ET80" s="20"/>
      <c r="EU80" s="20"/>
      <c r="EV80" s="23"/>
      <c r="EW80" s="20"/>
      <c r="EX80" s="20"/>
      <c r="EY80" s="20"/>
      <c r="EZ80" s="20"/>
      <c r="FB80" s="20"/>
      <c r="FC80" s="20"/>
      <c r="FD80" s="23"/>
      <c r="FE80" s="20"/>
      <c r="FF80" s="20"/>
      <c r="FG80" s="20"/>
      <c r="FH80" s="20"/>
      <c r="FJ80" s="20"/>
      <c r="FK80" s="20"/>
      <c r="FL80" s="20"/>
      <c r="FM80" s="20"/>
      <c r="FN80" s="20"/>
      <c r="FO80" s="20"/>
      <c r="FP80" s="20"/>
      <c r="FQ80" s="19"/>
      <c r="FR80" s="20"/>
      <c r="FS80" s="20"/>
      <c r="FT80" s="20"/>
      <c r="FU80" s="20"/>
      <c r="FV80" s="20"/>
      <c r="FW80" s="20"/>
      <c r="FX80" s="20"/>
      <c r="FZ80" s="20"/>
      <c r="GA80" s="20"/>
      <c r="GB80" s="20"/>
      <c r="GC80" s="20"/>
      <c r="GD80" s="20"/>
      <c r="GE80" s="20"/>
      <c r="GF80" s="20"/>
    </row>
    <row r="81" spans="1:188" x14ac:dyDescent="0.3">
      <c r="A81" s="9" t="s">
        <v>33</v>
      </c>
      <c r="B81" s="10">
        <f>SUM(B82:B94)</f>
        <v>288266</v>
      </c>
      <c r="C81" s="10">
        <f>SUM(C82:C94)</f>
        <v>400301</v>
      </c>
      <c r="D81" s="10">
        <f>SUM(D82:D94)</f>
        <v>398994.89999999997</v>
      </c>
      <c r="E81" s="10">
        <f>SUM(E82:E94)</f>
        <v>403801.7</v>
      </c>
      <c r="F81" s="10">
        <f t="shared" ref="F81:U81" si="21">SUM(F82:F94)</f>
        <v>397673.79999999993</v>
      </c>
      <c r="G81" s="10">
        <f t="shared" si="21"/>
        <v>393933.80000000005</v>
      </c>
      <c r="H81" s="10">
        <f t="shared" si="21"/>
        <v>391962.50000000006</v>
      </c>
      <c r="I81" s="10">
        <f t="shared" si="21"/>
        <v>389996.79999999993</v>
      </c>
      <c r="J81" s="10">
        <f t="shared" si="21"/>
        <v>390045.30000000005</v>
      </c>
      <c r="K81" s="10">
        <f t="shared" si="21"/>
        <v>389495.90000000008</v>
      </c>
      <c r="L81" s="10">
        <f t="shared" si="21"/>
        <v>390098.3</v>
      </c>
      <c r="M81" s="10">
        <f t="shared" si="21"/>
        <v>392988.2</v>
      </c>
      <c r="N81" s="10" t="e">
        <f t="shared" si="21"/>
        <v>#REF!</v>
      </c>
      <c r="O81" s="10" t="e">
        <f t="shared" si="21"/>
        <v>#REF!</v>
      </c>
      <c r="P81" s="10" t="e">
        <f t="shared" si="21"/>
        <v>#REF!</v>
      </c>
      <c r="Q81" s="10" t="e">
        <f t="shared" si="21"/>
        <v>#REF!</v>
      </c>
      <c r="R81" s="10" t="e">
        <f t="shared" si="21"/>
        <v>#REF!</v>
      </c>
      <c r="S81" s="10" t="e">
        <f t="shared" si="21"/>
        <v>#REF!</v>
      </c>
      <c r="T81" s="10" t="e">
        <f t="shared" si="21"/>
        <v>#REF!</v>
      </c>
      <c r="U81" s="10" t="e">
        <f t="shared" si="21"/>
        <v>#REF!</v>
      </c>
      <c r="V81" s="2"/>
      <c r="W81" t="s">
        <v>55</v>
      </c>
      <c r="X81" s="17">
        <f t="shared" si="8"/>
        <v>15.607099999999999</v>
      </c>
      <c r="Y81" s="17">
        <f t="shared" si="17"/>
        <v>93.974899999999991</v>
      </c>
      <c r="Z81" s="18">
        <f t="shared" si="17"/>
        <v>174.04299999999998</v>
      </c>
      <c r="AA81" s="17">
        <f t="shared" si="17"/>
        <v>255.88909999999998</v>
      </c>
      <c r="AB81" s="17">
        <f t="shared" si="17"/>
        <v>339.1968</v>
      </c>
      <c r="AC81" s="17">
        <f t="shared" si="17"/>
        <v>423.94150000000002</v>
      </c>
      <c r="AD81" s="17">
        <f t="shared" si="17"/>
        <v>510.08750000000003</v>
      </c>
      <c r="AE81" s="17">
        <f t="shared" si="17"/>
        <v>597.46530000000007</v>
      </c>
      <c r="AF81" s="17">
        <f t="shared" si="17"/>
        <v>686.02300000000002</v>
      </c>
      <c r="AH81" s="17">
        <f t="shared" si="10"/>
        <v>15.607099999999999</v>
      </c>
      <c r="AI81" s="17">
        <f t="shared" si="18"/>
        <v>93.989000000000004</v>
      </c>
      <c r="AJ81" s="18">
        <f t="shared" si="18"/>
        <v>174.15440000000001</v>
      </c>
      <c r="AK81" s="17">
        <f t="shared" si="18"/>
        <v>256.20499999999998</v>
      </c>
      <c r="AL81" s="17">
        <f t="shared" si="18"/>
        <v>339.71929999999998</v>
      </c>
      <c r="AM81" s="17">
        <f t="shared" si="18"/>
        <v>424.67779999999999</v>
      </c>
      <c r="AN81" s="17">
        <f t="shared" si="18"/>
        <v>511.03620000000001</v>
      </c>
      <c r="AO81" s="17">
        <f t="shared" si="18"/>
        <v>598.65649999999994</v>
      </c>
      <c r="AP81" s="17">
        <f t="shared" si="18"/>
        <v>687.53259999999989</v>
      </c>
      <c r="AQ81" s="18"/>
      <c r="AR81" s="17">
        <f t="shared" si="12"/>
        <v>15.607099999999999</v>
      </c>
      <c r="AS81" s="17">
        <f t="shared" si="19"/>
        <v>93.958500000000001</v>
      </c>
      <c r="AT81" s="18">
        <f t="shared" si="19"/>
        <v>173.93299999999999</v>
      </c>
      <c r="AU81" s="17">
        <f t="shared" si="19"/>
        <v>255.64999999999998</v>
      </c>
      <c r="AV81" s="17">
        <f t="shared" si="19"/>
        <v>338.8784</v>
      </c>
      <c r="AW81" s="17">
        <f t="shared" si="19"/>
        <v>423.58329999999995</v>
      </c>
      <c r="AX81" s="17">
        <f t="shared" si="19"/>
        <v>509.74039999999997</v>
      </c>
      <c r="AY81" s="17">
        <f t="shared" si="19"/>
        <v>597.11779999999987</v>
      </c>
      <c r="AZ81" s="17">
        <f t="shared" si="19"/>
        <v>685.77919999999995</v>
      </c>
      <c r="BA81" s="17"/>
      <c r="BB81" s="17">
        <f t="shared" si="14"/>
        <v>15.607099999999999</v>
      </c>
      <c r="BC81" s="17">
        <f t="shared" si="20"/>
        <v>93.979100000000003</v>
      </c>
      <c r="BD81" s="18">
        <f t="shared" si="20"/>
        <v>174.08179999999999</v>
      </c>
      <c r="BE81" s="17">
        <f t="shared" si="20"/>
        <v>256.024</v>
      </c>
      <c r="BF81" s="17">
        <f t="shared" si="20"/>
        <v>339.45460000000003</v>
      </c>
      <c r="BG81" s="17">
        <f t="shared" si="20"/>
        <v>424.31230000000005</v>
      </c>
      <c r="BH81" s="17">
        <f t="shared" si="20"/>
        <v>510.56350000000003</v>
      </c>
      <c r="BI81" s="17">
        <f t="shared" si="20"/>
        <v>598.08420000000001</v>
      </c>
      <c r="BJ81" s="17">
        <f t="shared" si="20"/>
        <v>686.84339999999997</v>
      </c>
      <c r="BK81" s="19"/>
      <c r="BL81" s="17"/>
      <c r="BM81" s="17"/>
      <c r="BN81" s="18"/>
      <c r="BO81" s="17"/>
      <c r="BP81" s="17"/>
      <c r="BQ81" s="17"/>
      <c r="BR81" s="17"/>
      <c r="BS81" s="17"/>
      <c r="BT81" s="17"/>
      <c r="BU81" s="19"/>
      <c r="BV81" s="17"/>
      <c r="BW81" s="17"/>
      <c r="BX81" s="18"/>
      <c r="BY81" s="17"/>
      <c r="BZ81" s="17"/>
      <c r="CA81" s="17"/>
      <c r="CB81" s="17"/>
      <c r="CC81" s="17"/>
      <c r="CD81" s="17"/>
      <c r="CE81" s="19"/>
      <c r="CF81" s="17"/>
      <c r="CG81" s="17"/>
      <c r="CH81" s="18"/>
      <c r="CI81" s="17"/>
      <c r="CJ81" s="17"/>
      <c r="CK81" s="17"/>
      <c r="CL81" s="17"/>
      <c r="CM81" s="17"/>
      <c r="CN81" s="17"/>
      <c r="CO81" s="20"/>
      <c r="CP81" s="21"/>
      <c r="CQ81" s="21"/>
      <c r="CR81" s="22"/>
      <c r="CS81" s="21"/>
      <c r="CT81" s="21"/>
      <c r="CU81" s="21"/>
      <c r="CV81" s="21"/>
      <c r="CW81" s="19"/>
      <c r="CX81" s="21"/>
      <c r="CY81" s="21"/>
      <c r="CZ81" s="22"/>
      <c r="DA81" s="21"/>
      <c r="DB81" s="21"/>
      <c r="DC81" s="21"/>
      <c r="DD81" s="21"/>
      <c r="DF81" s="21"/>
      <c r="DG81" s="21"/>
      <c r="DH81" s="22"/>
      <c r="DI81" s="21"/>
      <c r="DJ81" s="21"/>
      <c r="DK81" s="21"/>
      <c r="DL81" s="21"/>
      <c r="DN81" s="21"/>
      <c r="DO81" s="21"/>
      <c r="DP81" s="22"/>
      <c r="DQ81" s="21"/>
      <c r="DR81" s="21"/>
      <c r="DS81" s="21"/>
      <c r="DT81" s="21"/>
      <c r="DU81" s="19"/>
      <c r="DV81" s="21"/>
      <c r="DW81" s="21"/>
      <c r="DX81" s="22"/>
      <c r="DY81" s="21"/>
      <c r="DZ81" s="21"/>
      <c r="EA81" s="21"/>
      <c r="EB81" s="21"/>
      <c r="ED81" s="21"/>
      <c r="EE81" s="21"/>
      <c r="EF81" s="22"/>
      <c r="EG81" s="21"/>
      <c r="EH81" s="21"/>
      <c r="EI81" s="21"/>
      <c r="EJ81" s="21"/>
      <c r="EL81" s="20"/>
      <c r="EM81" s="20"/>
      <c r="EN81" s="23"/>
      <c r="EO81" s="20"/>
      <c r="EP81" s="20"/>
      <c r="EQ81" s="20"/>
      <c r="ER81" s="20"/>
      <c r="ES81" s="19"/>
      <c r="ET81" s="20"/>
      <c r="EU81" s="20"/>
      <c r="EV81" s="23"/>
      <c r="EW81" s="20"/>
      <c r="EX81" s="20"/>
      <c r="EY81" s="20"/>
      <c r="EZ81" s="20"/>
      <c r="FB81" s="20"/>
      <c r="FC81" s="20"/>
      <c r="FD81" s="23"/>
      <c r="FE81" s="20"/>
      <c r="FF81" s="20"/>
      <c r="FG81" s="20"/>
      <c r="FH81" s="20"/>
      <c r="FJ81" s="20"/>
      <c r="FK81" s="20"/>
      <c r="FL81" s="20"/>
      <c r="FM81" s="20"/>
      <c r="FN81" s="20"/>
      <c r="FO81" s="20"/>
      <c r="FP81" s="20"/>
      <c r="FQ81" s="19"/>
      <c r="FR81" s="20"/>
      <c r="FS81" s="20"/>
      <c r="FT81" s="20"/>
      <c r="FU81" s="20"/>
      <c r="FV81" s="20"/>
      <c r="FW81" s="20"/>
      <c r="FX81" s="20"/>
      <c r="FZ81" s="20"/>
      <c r="GA81" s="20"/>
      <c r="GB81" s="20"/>
      <c r="GC81" s="20"/>
      <c r="GD81" s="20"/>
      <c r="GE81" s="20"/>
      <c r="GF81" s="20"/>
    </row>
    <row r="82" spans="1:188" x14ac:dyDescent="0.3">
      <c r="A82" t="s">
        <v>34</v>
      </c>
      <c r="B82" s="2">
        <v>11711</v>
      </c>
      <c r="C82" s="2">
        <v>16979</v>
      </c>
      <c r="D82" s="2">
        <v>16979.5</v>
      </c>
      <c r="E82" s="2">
        <v>17331.3</v>
      </c>
      <c r="F82" s="2">
        <v>18051.8</v>
      </c>
      <c r="G82" s="2">
        <v>18946</v>
      </c>
      <c r="H82" s="2">
        <v>19261.5</v>
      </c>
      <c r="I82" s="2">
        <v>19552.800000000003</v>
      </c>
      <c r="J82" s="2">
        <v>19827.899999999998</v>
      </c>
      <c r="K82" s="2">
        <v>19885.399999999998</v>
      </c>
      <c r="L82" s="2">
        <v>19975.199999999997</v>
      </c>
      <c r="M82" s="2">
        <v>20056.2</v>
      </c>
      <c r="N82" t="e">
        <f>(#REF!+#REF!+#REF!)/10^3</f>
        <v>#REF!</v>
      </c>
      <c r="O82" t="e">
        <f>(#REF!+#REF!+#REF!)/10^3</f>
        <v>#REF!</v>
      </c>
      <c r="P82" t="e">
        <f>(#REF!+#REF!+#REF!)/10^3</f>
        <v>#REF!</v>
      </c>
      <c r="Q82" t="e">
        <f>(#REF!+#REF!+#REF!)/10^3</f>
        <v>#REF!</v>
      </c>
      <c r="R82" t="e">
        <f>(#REF!+#REF!+#REF!)/10^3</f>
        <v>#REF!</v>
      </c>
      <c r="S82" t="e">
        <f>(#REF!+#REF!+#REF!)/10^3</f>
        <v>#REF!</v>
      </c>
      <c r="T82" t="e">
        <f>(#REF!+#REF!+#REF!)/10^3</f>
        <v>#REF!</v>
      </c>
      <c r="U82" t="e">
        <f>(#REF!+#REF!+#REF!)/10^3</f>
        <v>#REF!</v>
      </c>
      <c r="V82" s="2"/>
      <c r="W82" s="4" t="s">
        <v>57</v>
      </c>
      <c r="X82" s="13">
        <f t="shared" si="8"/>
        <v>80.652999999999977</v>
      </c>
      <c r="Y82" s="13">
        <f t="shared" si="17"/>
        <v>482.72489999999988</v>
      </c>
      <c r="Z82" s="24">
        <f t="shared" si="17"/>
        <v>878.45719999999983</v>
      </c>
      <c r="AA82" s="13">
        <f t="shared" si="17"/>
        <v>1265.7597999999998</v>
      </c>
      <c r="AB82" s="13">
        <f t="shared" si="17"/>
        <v>1642.3294999999998</v>
      </c>
      <c r="AC82" s="13">
        <f t="shared" si="17"/>
        <v>2008.6326999999997</v>
      </c>
      <c r="AD82" s="13">
        <f t="shared" si="17"/>
        <v>2364.1276999999995</v>
      </c>
      <c r="AE82" s="13">
        <f t="shared" si="17"/>
        <v>2704.2618999999995</v>
      </c>
      <c r="AF82" s="13">
        <f t="shared" si="17"/>
        <v>3031.4325999999996</v>
      </c>
      <c r="AH82" s="13">
        <f t="shared" si="10"/>
        <v>80.652999999999977</v>
      </c>
      <c r="AI82" s="13">
        <f t="shared" si="18"/>
        <v>484.20369999999991</v>
      </c>
      <c r="AJ82" s="24">
        <f t="shared" si="18"/>
        <v>889.06739999999991</v>
      </c>
      <c r="AK82" s="13">
        <f t="shared" si="18"/>
        <v>1292.8774999999998</v>
      </c>
      <c r="AL82" s="13">
        <f t="shared" si="18"/>
        <v>1686.9151999999997</v>
      </c>
      <c r="AM82" s="13">
        <f t="shared" si="18"/>
        <v>2067.4215999999997</v>
      </c>
      <c r="AN82" s="13">
        <f t="shared" si="18"/>
        <v>2435.7916999999998</v>
      </c>
      <c r="AO82" s="13">
        <f t="shared" si="18"/>
        <v>2787.7028999999998</v>
      </c>
      <c r="AP82" s="13">
        <f t="shared" si="18"/>
        <v>3125.3068999999996</v>
      </c>
      <c r="AQ82" s="24"/>
      <c r="AR82" s="13">
        <f t="shared" si="12"/>
        <v>80.652999999999977</v>
      </c>
      <c r="AS82" s="13">
        <f t="shared" si="19"/>
        <v>477.32449999999989</v>
      </c>
      <c r="AT82" s="24">
        <f t="shared" si="19"/>
        <v>841.18060000000003</v>
      </c>
      <c r="AU82" s="13">
        <f t="shared" si="19"/>
        <v>1175.8244999999999</v>
      </c>
      <c r="AV82" s="13">
        <f t="shared" si="19"/>
        <v>1493.4802</v>
      </c>
      <c r="AW82" s="13">
        <f t="shared" si="19"/>
        <v>1795.7323999999999</v>
      </c>
      <c r="AX82" s="13">
        <f t="shared" si="19"/>
        <v>2084.9528999999998</v>
      </c>
      <c r="AY82" s="13">
        <f t="shared" si="19"/>
        <v>2361.2061999999996</v>
      </c>
      <c r="AZ82" s="13">
        <f t="shared" si="19"/>
        <v>2625.9746999999993</v>
      </c>
      <c r="BA82" s="13"/>
      <c r="BB82" s="13">
        <f t="shared" si="14"/>
        <v>80.652999999999977</v>
      </c>
      <c r="BC82" s="13">
        <f t="shared" si="20"/>
        <v>483.74389999999988</v>
      </c>
      <c r="BD82" s="24">
        <f t="shared" si="20"/>
        <v>886.04560000000004</v>
      </c>
      <c r="BE82" s="13">
        <f t="shared" si="20"/>
        <v>1286.0772000000002</v>
      </c>
      <c r="BF82" s="13">
        <f t="shared" si="20"/>
        <v>1675.5589000000002</v>
      </c>
      <c r="BG82" s="13">
        <f t="shared" si="20"/>
        <v>2051.3505</v>
      </c>
      <c r="BH82" s="13">
        <f t="shared" si="20"/>
        <v>2416.2887000000001</v>
      </c>
      <c r="BI82" s="13">
        <f t="shared" si="20"/>
        <v>2764.9531999999999</v>
      </c>
      <c r="BJ82" s="13">
        <f t="shared" si="20"/>
        <v>3099.9821000000002</v>
      </c>
      <c r="BK82" s="14"/>
      <c r="BL82" s="13"/>
      <c r="BM82" s="13"/>
      <c r="BN82" s="24"/>
      <c r="BO82" s="13"/>
      <c r="BP82" s="13"/>
      <c r="BQ82" s="13"/>
      <c r="BR82" s="13"/>
      <c r="BS82" s="13"/>
      <c r="BT82" s="13"/>
      <c r="BU82" s="14"/>
      <c r="BV82" s="13"/>
      <c r="BW82" s="13"/>
      <c r="BX82" s="24"/>
      <c r="BY82" s="13"/>
      <c r="BZ82" s="13"/>
      <c r="CA82" s="13"/>
      <c r="CB82" s="13"/>
      <c r="CC82" s="13"/>
      <c r="CD82" s="13"/>
      <c r="CE82" s="14"/>
      <c r="CF82" s="13"/>
      <c r="CG82" s="13"/>
      <c r="CH82" s="24"/>
      <c r="CI82" s="13"/>
      <c r="CJ82" s="13"/>
      <c r="CK82" s="13"/>
      <c r="CL82" s="13"/>
      <c r="CM82" s="13"/>
      <c r="CN82" s="13"/>
      <c r="CO82" s="15"/>
      <c r="CP82" s="16"/>
      <c r="CQ82" s="16"/>
      <c r="CR82" s="25"/>
      <c r="CS82" s="16"/>
      <c r="CT82" s="16"/>
      <c r="CU82" s="16"/>
      <c r="CV82" s="16"/>
      <c r="CW82" s="14"/>
      <c r="CX82" s="16"/>
      <c r="CY82" s="16"/>
      <c r="CZ82" s="25"/>
      <c r="DA82" s="16"/>
      <c r="DB82" s="16"/>
      <c r="DC82" s="16"/>
      <c r="DD82" s="16"/>
      <c r="DF82" s="16"/>
      <c r="DG82" s="16"/>
      <c r="DH82" s="25"/>
      <c r="DI82" s="16"/>
      <c r="DJ82" s="16"/>
      <c r="DK82" s="16"/>
      <c r="DL82" s="16"/>
      <c r="DN82" s="16"/>
      <c r="DO82" s="16"/>
      <c r="DP82" s="25"/>
      <c r="DQ82" s="16"/>
      <c r="DR82" s="16"/>
      <c r="DS82" s="16"/>
      <c r="DT82" s="16"/>
      <c r="DU82" s="14"/>
      <c r="DV82" s="16"/>
      <c r="DW82" s="16"/>
      <c r="DX82" s="25"/>
      <c r="DY82" s="16"/>
      <c r="DZ82" s="16"/>
      <c r="EA82" s="16"/>
      <c r="EB82" s="16"/>
      <c r="ED82" s="16"/>
      <c r="EE82" s="16"/>
      <c r="EF82" s="25"/>
      <c r="EG82" s="16"/>
      <c r="EH82" s="16"/>
      <c r="EI82" s="16"/>
      <c r="EJ82" s="16"/>
      <c r="EL82" s="15"/>
      <c r="EM82" s="15"/>
      <c r="EN82" s="26"/>
      <c r="EO82" s="15"/>
      <c r="EP82" s="15"/>
      <c r="EQ82" s="15"/>
      <c r="ER82" s="15"/>
      <c r="ES82" s="14"/>
      <c r="ET82" s="15"/>
      <c r="EU82" s="15"/>
      <c r="EV82" s="26"/>
      <c r="EW82" s="15"/>
      <c r="EX82" s="15"/>
      <c r="EY82" s="15"/>
      <c r="EZ82" s="15"/>
      <c r="FB82" s="15"/>
      <c r="FC82" s="15"/>
      <c r="FD82" s="26"/>
      <c r="FE82" s="15"/>
      <c r="FF82" s="15"/>
      <c r="FG82" s="15"/>
      <c r="FH82" s="15"/>
      <c r="FJ82" s="15"/>
      <c r="FK82" s="15"/>
      <c r="FL82" s="15"/>
      <c r="FM82" s="15"/>
      <c r="FN82" s="15"/>
      <c r="FO82" s="15"/>
      <c r="FP82" s="15"/>
      <c r="FQ82" s="14"/>
      <c r="FR82" s="15"/>
      <c r="FS82" s="15"/>
      <c r="FT82" s="15"/>
      <c r="FU82" s="15"/>
      <c r="FV82" s="15"/>
      <c r="FW82" s="15"/>
      <c r="FX82" s="15"/>
      <c r="FZ82" s="15"/>
      <c r="GA82" s="15"/>
      <c r="GB82" s="15"/>
      <c r="GC82" s="15"/>
      <c r="GD82" s="15"/>
      <c r="GE82" s="15"/>
      <c r="GF82" s="15"/>
    </row>
    <row r="83" spans="1:188" x14ac:dyDescent="0.3">
      <c r="A83" t="s">
        <v>113</v>
      </c>
      <c r="B83" s="2">
        <v>2557</v>
      </c>
      <c r="C83" s="2">
        <v>3420</v>
      </c>
      <c r="D83" s="2">
        <v>3416</v>
      </c>
      <c r="E83" s="2">
        <v>3450.3999999999996</v>
      </c>
      <c r="F83" s="2">
        <v>3471.2999999999997</v>
      </c>
      <c r="G83" s="2">
        <v>3491.6</v>
      </c>
      <c r="H83" s="2">
        <v>3563.2</v>
      </c>
      <c r="I83" s="2">
        <v>3640.4</v>
      </c>
      <c r="J83" s="2">
        <v>3722.2999999999997</v>
      </c>
      <c r="K83" s="2">
        <v>3794</v>
      </c>
      <c r="L83" s="2">
        <v>3866.9</v>
      </c>
      <c r="M83" s="2">
        <v>3952.2</v>
      </c>
      <c r="N83" t="e">
        <f>(#REF!+#REF!+#REF!)/10^3</f>
        <v>#REF!</v>
      </c>
      <c r="O83" t="e">
        <f>(#REF!+#REF!+#REF!)/10^3</f>
        <v>#REF!</v>
      </c>
      <c r="P83" t="e">
        <f>(#REF!+#REF!+#REF!)/10^3</f>
        <v>#REF!</v>
      </c>
      <c r="Q83" t="e">
        <f>(#REF!+#REF!+#REF!)/10^3</f>
        <v>#REF!</v>
      </c>
      <c r="R83" t="e">
        <f>(#REF!+#REF!+#REF!)/10^3</f>
        <v>#REF!</v>
      </c>
      <c r="S83" t="e">
        <f>(#REF!+#REF!+#REF!)/10^3</f>
        <v>#REF!</v>
      </c>
      <c r="T83" t="e">
        <f>(#REF!+#REF!+#REF!)/10^3</f>
        <v>#REF!</v>
      </c>
      <c r="U83" t="e">
        <f>(#REF!+#REF!+#REF!)/10^3</f>
        <v>#REF!</v>
      </c>
      <c r="V83" s="2"/>
      <c r="W83" t="s">
        <v>59</v>
      </c>
      <c r="X83" s="17">
        <f t="shared" si="8"/>
        <v>37.527999999999992</v>
      </c>
      <c r="Y83" s="17">
        <f t="shared" si="17"/>
        <v>225.37559999999996</v>
      </c>
      <c r="Z83" s="18">
        <f t="shared" si="17"/>
        <v>414.29239999999999</v>
      </c>
      <c r="AA83" s="17">
        <f t="shared" si="17"/>
        <v>604.35419999999999</v>
      </c>
      <c r="AB83" s="17">
        <f t="shared" si="17"/>
        <v>795.34589999999992</v>
      </c>
      <c r="AC83" s="17">
        <f t="shared" si="17"/>
        <v>987.22399999999993</v>
      </c>
      <c r="AD83" s="17">
        <f t="shared" si="17"/>
        <v>1179.3284999999998</v>
      </c>
      <c r="AE83" s="17">
        <f t="shared" si="17"/>
        <v>1368.6270999999997</v>
      </c>
      <c r="AF83" s="17">
        <f t="shared" si="17"/>
        <v>1555.6240999999998</v>
      </c>
      <c r="AH83" s="17">
        <f t="shared" si="10"/>
        <v>37.527999999999992</v>
      </c>
      <c r="AI83" s="17">
        <f t="shared" si="18"/>
        <v>226.14779999999996</v>
      </c>
      <c r="AJ83" s="18">
        <f t="shared" si="18"/>
        <v>419.93949999999995</v>
      </c>
      <c r="AK83" s="17">
        <f t="shared" si="18"/>
        <v>619.327</v>
      </c>
      <c r="AL83" s="17">
        <f t="shared" si="18"/>
        <v>820.95600000000002</v>
      </c>
      <c r="AM83" s="17">
        <f t="shared" si="18"/>
        <v>1022.3388</v>
      </c>
      <c r="AN83" s="17">
        <f t="shared" si="18"/>
        <v>1223.7851999999998</v>
      </c>
      <c r="AO83" s="17">
        <f t="shared" si="18"/>
        <v>1422.4982</v>
      </c>
      <c r="AP83" s="17">
        <f t="shared" si="18"/>
        <v>1618.2175999999999</v>
      </c>
      <c r="AQ83" s="18"/>
      <c r="AR83" s="17">
        <f t="shared" si="12"/>
        <v>37.527999999999992</v>
      </c>
      <c r="AS83" s="17">
        <f t="shared" si="19"/>
        <v>220.00289999999995</v>
      </c>
      <c r="AT83" s="18">
        <f t="shared" si="19"/>
        <v>377.44939999999991</v>
      </c>
      <c r="AU83" s="17">
        <f t="shared" si="19"/>
        <v>516.98049999999989</v>
      </c>
      <c r="AV83" s="17">
        <f t="shared" si="19"/>
        <v>654.33389999999986</v>
      </c>
      <c r="AW83" s="17">
        <f t="shared" si="19"/>
        <v>790.16139999999984</v>
      </c>
      <c r="AX83" s="17">
        <f t="shared" si="19"/>
        <v>926.1248999999998</v>
      </c>
      <c r="AY83" s="17">
        <f t="shared" si="19"/>
        <v>1060.7901999999997</v>
      </c>
      <c r="AZ83" s="17">
        <f t="shared" si="19"/>
        <v>1193.6148999999998</v>
      </c>
      <c r="BA83" s="17"/>
      <c r="BB83" s="17">
        <f t="shared" si="14"/>
        <v>37.527999999999992</v>
      </c>
      <c r="BC83" s="17">
        <f t="shared" si="20"/>
        <v>225.92559999999995</v>
      </c>
      <c r="BD83" s="18">
        <f t="shared" si="20"/>
        <v>418.45119999999991</v>
      </c>
      <c r="BE83" s="17">
        <f t="shared" si="20"/>
        <v>615.82939999999996</v>
      </c>
      <c r="BF83" s="17">
        <f t="shared" si="20"/>
        <v>814.83519999999987</v>
      </c>
      <c r="BG83" s="17">
        <f t="shared" si="20"/>
        <v>1013.3200999999999</v>
      </c>
      <c r="BH83" s="17">
        <f t="shared" si="20"/>
        <v>1212.6258999999998</v>
      </c>
      <c r="BI83" s="17">
        <f t="shared" si="20"/>
        <v>1408.8794999999998</v>
      </c>
      <c r="BJ83" s="17">
        <f t="shared" si="20"/>
        <v>1602.5847999999996</v>
      </c>
      <c r="BK83" s="19"/>
      <c r="BL83" s="17"/>
      <c r="BM83" s="17"/>
      <c r="BN83" s="18"/>
      <c r="BO83" s="17"/>
      <c r="BP83" s="17"/>
      <c r="BQ83" s="17"/>
      <c r="BR83" s="17"/>
      <c r="BS83" s="17"/>
      <c r="BT83" s="17"/>
      <c r="BU83" s="19"/>
      <c r="BV83" s="17"/>
      <c r="BW83" s="17"/>
      <c r="BX83" s="18"/>
      <c r="BY83" s="17"/>
      <c r="BZ83" s="17"/>
      <c r="CA83" s="17"/>
      <c r="CB83" s="17"/>
      <c r="CC83" s="17"/>
      <c r="CD83" s="17"/>
      <c r="CE83" s="19"/>
      <c r="CF83" s="17"/>
      <c r="CG83" s="17"/>
      <c r="CH83" s="18"/>
      <c r="CI83" s="17"/>
      <c r="CJ83" s="17"/>
      <c r="CK83" s="17"/>
      <c r="CL83" s="17"/>
      <c r="CM83" s="17"/>
      <c r="CN83" s="17"/>
      <c r="CO83" s="20"/>
      <c r="CP83" s="21"/>
      <c r="CQ83" s="21"/>
      <c r="CR83" s="22"/>
      <c r="CS83" s="21"/>
      <c r="CT83" s="21"/>
      <c r="CU83" s="21"/>
      <c r="CV83" s="21"/>
      <c r="CW83" s="19"/>
      <c r="CX83" s="21"/>
      <c r="CY83" s="21"/>
      <c r="CZ83" s="22"/>
      <c r="DA83" s="21"/>
      <c r="DB83" s="21"/>
      <c r="DC83" s="21"/>
      <c r="DD83" s="21"/>
      <c r="DF83" s="21"/>
      <c r="DG83" s="21"/>
      <c r="DH83" s="22"/>
      <c r="DI83" s="21"/>
      <c r="DJ83" s="21"/>
      <c r="DK83" s="21"/>
      <c r="DL83" s="21"/>
      <c r="DN83" s="21"/>
      <c r="DO83" s="21"/>
      <c r="DP83" s="22"/>
      <c r="DQ83" s="21"/>
      <c r="DR83" s="21"/>
      <c r="DS83" s="21"/>
      <c r="DT83" s="21"/>
      <c r="DU83" s="19"/>
      <c r="DV83" s="21"/>
      <c r="DW83" s="21"/>
      <c r="DX83" s="22"/>
      <c r="DY83" s="21"/>
      <c r="DZ83" s="21"/>
      <c r="EA83" s="21"/>
      <c r="EB83" s="21"/>
      <c r="ED83" s="21"/>
      <c r="EE83" s="21"/>
      <c r="EF83" s="22"/>
      <c r="EG83" s="21"/>
      <c r="EH83" s="21"/>
      <c r="EI83" s="21"/>
      <c r="EJ83" s="21"/>
      <c r="EL83" s="20"/>
      <c r="EM83" s="20"/>
      <c r="EN83" s="23"/>
      <c r="EO83" s="20"/>
      <c r="EP83" s="20"/>
      <c r="EQ83" s="20"/>
      <c r="ER83" s="20"/>
      <c r="ES83" s="19"/>
      <c r="ET83" s="20"/>
      <c r="EU83" s="20"/>
      <c r="EV83" s="23"/>
      <c r="EW83" s="20"/>
      <c r="EX83" s="20"/>
      <c r="EY83" s="20"/>
      <c r="EZ83" s="20"/>
      <c r="FB83" s="20"/>
      <c r="FC83" s="20"/>
      <c r="FD83" s="23"/>
      <c r="FE83" s="20"/>
      <c r="FF83" s="20"/>
      <c r="FG83" s="20"/>
      <c r="FH83" s="20"/>
      <c r="FJ83" s="20"/>
      <c r="FK83" s="20"/>
      <c r="FL83" s="20"/>
      <c r="FM83" s="20"/>
      <c r="FN83" s="20"/>
      <c r="FO83" s="20"/>
      <c r="FP83" s="20"/>
      <c r="FQ83" s="19"/>
      <c r="FR83" s="20"/>
      <c r="FS83" s="20"/>
      <c r="FT83" s="20"/>
      <c r="FU83" s="20"/>
      <c r="FV83" s="20"/>
      <c r="FW83" s="20"/>
      <c r="FX83" s="20"/>
      <c r="FZ83" s="20"/>
      <c r="GA83" s="20"/>
      <c r="GB83" s="20"/>
      <c r="GC83" s="20"/>
      <c r="GD83" s="20"/>
      <c r="GE83" s="20"/>
      <c r="GF83" s="20"/>
    </row>
    <row r="84" spans="1:188" x14ac:dyDescent="0.3">
      <c r="A84" t="s">
        <v>36</v>
      </c>
      <c r="B84" s="2">
        <v>202515</v>
      </c>
      <c r="C84" s="2">
        <v>256809</v>
      </c>
      <c r="D84" s="2">
        <v>256807.3</v>
      </c>
      <c r="E84" s="2">
        <v>260111.9</v>
      </c>
      <c r="F84" s="2">
        <v>254234.3</v>
      </c>
      <c r="G84" s="2">
        <v>250417.2</v>
      </c>
      <c r="H84" s="2">
        <v>249808.5</v>
      </c>
      <c r="I84" s="2">
        <v>249720.30000000002</v>
      </c>
      <c r="J84" s="2">
        <v>251597.19999999998</v>
      </c>
      <c r="K84" s="2">
        <v>254376.30000000002</v>
      </c>
      <c r="L84" s="2">
        <v>257785.30000000002</v>
      </c>
      <c r="M84" s="2">
        <v>263396.3</v>
      </c>
      <c r="N84" t="e">
        <f>(#REF!+#REF!+#REF!)/10^3</f>
        <v>#REF!</v>
      </c>
      <c r="O84" t="e">
        <f>(#REF!+#REF!+#REF!)/10^3</f>
        <v>#REF!</v>
      </c>
      <c r="P84" t="e">
        <f>(#REF!+#REF!+#REF!)/10^3</f>
        <v>#REF!</v>
      </c>
      <c r="Q84" t="e">
        <f>(#REF!+#REF!+#REF!)/10^3</f>
        <v>#REF!</v>
      </c>
      <c r="R84" t="e">
        <f>(#REF!+#REF!+#REF!)/10^3</f>
        <v>#REF!</v>
      </c>
      <c r="S84" t="e">
        <f>(#REF!+#REF!+#REF!)/10^3</f>
        <v>#REF!</v>
      </c>
      <c r="T84" t="e">
        <f>(#REF!+#REF!+#REF!)/10^3</f>
        <v>#REF!</v>
      </c>
      <c r="U84" t="e">
        <f>(#REF!+#REF!+#REF!)/10^3</f>
        <v>#REF!</v>
      </c>
      <c r="V84" s="2"/>
      <c r="W84" t="s">
        <v>61</v>
      </c>
      <c r="X84" s="17">
        <f t="shared" si="8"/>
        <v>29.2165</v>
      </c>
      <c r="Y84" s="17">
        <f t="shared" si="17"/>
        <v>172.994</v>
      </c>
      <c r="Z84" s="18">
        <f t="shared" si="17"/>
        <v>304.75459999999998</v>
      </c>
      <c r="AA84" s="17">
        <f t="shared" si="17"/>
        <v>422.98719999999997</v>
      </c>
      <c r="AB84" s="17">
        <f t="shared" si="17"/>
        <v>529.59829999999999</v>
      </c>
      <c r="AC84" s="17">
        <f t="shared" si="17"/>
        <v>625.03189999999995</v>
      </c>
      <c r="AD84" s="17">
        <f t="shared" si="17"/>
        <v>709.51269999999988</v>
      </c>
      <c r="AE84" s="17">
        <f t="shared" si="17"/>
        <v>782.29169999999988</v>
      </c>
      <c r="AF84" s="17">
        <f t="shared" si="17"/>
        <v>845.02869999999984</v>
      </c>
      <c r="AH84" s="17">
        <f t="shared" si="10"/>
        <v>29.2165</v>
      </c>
      <c r="AI84" s="17">
        <f t="shared" si="18"/>
        <v>173.62030000000001</v>
      </c>
      <c r="AJ84" s="18">
        <f t="shared" si="18"/>
        <v>309.0806</v>
      </c>
      <c r="AK84" s="17">
        <f t="shared" si="18"/>
        <v>433.22039999999998</v>
      </c>
      <c r="AL84" s="17">
        <f t="shared" si="18"/>
        <v>545.08659999999998</v>
      </c>
      <c r="AM84" s="17">
        <f t="shared" si="18"/>
        <v>644.01099999999997</v>
      </c>
      <c r="AN84" s="17">
        <f t="shared" si="18"/>
        <v>730.91149999999993</v>
      </c>
      <c r="AO84" s="17">
        <f t="shared" si="18"/>
        <v>804.94619999999998</v>
      </c>
      <c r="AP84" s="17">
        <f t="shared" si="18"/>
        <v>868.49959999999999</v>
      </c>
      <c r="AQ84" s="18"/>
      <c r="AR84" s="17">
        <f t="shared" si="12"/>
        <v>29.2165</v>
      </c>
      <c r="AS84" s="17">
        <f t="shared" si="19"/>
        <v>172.9384</v>
      </c>
      <c r="AT84" s="18">
        <f t="shared" si="19"/>
        <v>304.04089999999997</v>
      </c>
      <c r="AU84" s="17">
        <f t="shared" si="19"/>
        <v>419.57679999999993</v>
      </c>
      <c r="AV84" s="17">
        <f t="shared" si="19"/>
        <v>521.07849999999996</v>
      </c>
      <c r="AW84" s="17">
        <f t="shared" si="19"/>
        <v>609.48139999999989</v>
      </c>
      <c r="AX84" s="17">
        <f t="shared" si="19"/>
        <v>684.75839999999994</v>
      </c>
      <c r="AY84" s="17">
        <f t="shared" si="19"/>
        <v>748.86579999999992</v>
      </c>
      <c r="AZ84" s="17">
        <f t="shared" si="19"/>
        <v>803.90589999999986</v>
      </c>
      <c r="BA84" s="17"/>
      <c r="BB84" s="17">
        <f t="shared" si="14"/>
        <v>29.2165</v>
      </c>
      <c r="BC84" s="17">
        <f t="shared" si="20"/>
        <v>173.44040000000001</v>
      </c>
      <c r="BD84" s="18">
        <f t="shared" si="20"/>
        <v>307.93940000000003</v>
      </c>
      <c r="BE84" s="17">
        <f t="shared" si="20"/>
        <v>430.86010000000005</v>
      </c>
      <c r="BF84" s="17">
        <f t="shared" si="20"/>
        <v>541.4982</v>
      </c>
      <c r="BG84" s="17">
        <f t="shared" si="20"/>
        <v>639.36959999999999</v>
      </c>
      <c r="BH84" s="17">
        <f t="shared" si="20"/>
        <v>725.52200000000005</v>
      </c>
      <c r="BI84" s="17">
        <f t="shared" si="20"/>
        <v>799.38440000000003</v>
      </c>
      <c r="BJ84" s="17">
        <f t="shared" si="20"/>
        <v>862.86260000000004</v>
      </c>
      <c r="BK84" s="19"/>
      <c r="BL84" s="17"/>
      <c r="BM84" s="17"/>
      <c r="BN84" s="18"/>
      <c r="BO84" s="17"/>
      <c r="BP84" s="17"/>
      <c r="BQ84" s="17"/>
      <c r="BR84" s="17"/>
      <c r="BS84" s="17"/>
      <c r="BT84" s="17"/>
      <c r="BU84" s="19"/>
      <c r="BV84" s="17"/>
      <c r="BW84" s="17"/>
      <c r="BX84" s="18"/>
      <c r="BY84" s="17"/>
      <c r="BZ84" s="17"/>
      <c r="CA84" s="17"/>
      <c r="CB84" s="17"/>
      <c r="CC84" s="17"/>
      <c r="CD84" s="17"/>
      <c r="CE84" s="19"/>
      <c r="CF84" s="17"/>
      <c r="CG84" s="17"/>
      <c r="CH84" s="18"/>
      <c r="CI84" s="17"/>
      <c r="CJ84" s="17"/>
      <c r="CK84" s="17"/>
      <c r="CL84" s="17"/>
      <c r="CM84" s="17"/>
      <c r="CN84" s="17"/>
      <c r="CO84" s="20"/>
      <c r="CP84" s="21"/>
      <c r="CQ84" s="21"/>
      <c r="CR84" s="22"/>
      <c r="CS84" s="21"/>
      <c r="CT84" s="21"/>
      <c r="CU84" s="21"/>
      <c r="CV84" s="21"/>
      <c r="CW84" s="19"/>
      <c r="CX84" s="21"/>
      <c r="CY84" s="21"/>
      <c r="CZ84" s="22"/>
      <c r="DA84" s="21"/>
      <c r="DB84" s="21"/>
      <c r="DC84" s="21"/>
      <c r="DD84" s="21"/>
      <c r="DF84" s="21"/>
      <c r="DG84" s="21"/>
      <c r="DH84" s="22"/>
      <c r="DI84" s="21"/>
      <c r="DJ84" s="21"/>
      <c r="DK84" s="21"/>
      <c r="DL84" s="21"/>
      <c r="DN84" s="21"/>
      <c r="DO84" s="21"/>
      <c r="DP84" s="22"/>
      <c r="DQ84" s="21"/>
      <c r="DR84" s="21"/>
      <c r="DS84" s="21"/>
      <c r="DT84" s="21"/>
      <c r="DU84" s="19"/>
      <c r="DV84" s="21"/>
      <c r="DW84" s="21"/>
      <c r="DX84" s="22"/>
      <c r="DY84" s="21"/>
      <c r="DZ84" s="21"/>
      <c r="EA84" s="21"/>
      <c r="EB84" s="21"/>
      <c r="ED84" s="21"/>
      <c r="EE84" s="21"/>
      <c r="EF84" s="22"/>
      <c r="EG84" s="21"/>
      <c r="EH84" s="21"/>
      <c r="EI84" s="21"/>
      <c r="EJ84" s="21"/>
      <c r="EL84" s="20"/>
      <c r="EM84" s="20"/>
      <c r="EN84" s="23"/>
      <c r="EO84" s="20"/>
      <c r="EP84" s="20"/>
      <c r="EQ84" s="20"/>
      <c r="ER84" s="20"/>
      <c r="ES84" s="19"/>
      <c r="ET84" s="20"/>
      <c r="EU84" s="20"/>
      <c r="EV84" s="23"/>
      <c r="EW84" s="20"/>
      <c r="EX84" s="20"/>
      <c r="EY84" s="20"/>
      <c r="EZ84" s="20"/>
      <c r="FB84" s="20"/>
      <c r="FC84" s="20"/>
      <c r="FD84" s="23"/>
      <c r="FE84" s="20"/>
      <c r="FF84" s="20"/>
      <c r="FG84" s="20"/>
      <c r="FH84" s="20"/>
      <c r="FJ84" s="20"/>
      <c r="FK84" s="20"/>
      <c r="FL84" s="20"/>
      <c r="FM84" s="20"/>
      <c r="FN84" s="20"/>
      <c r="FO84" s="20"/>
      <c r="FP84" s="20"/>
      <c r="FQ84" s="19"/>
      <c r="FR84" s="20"/>
      <c r="FS84" s="20"/>
      <c r="FT84" s="20"/>
      <c r="FU84" s="20"/>
      <c r="FV84" s="20"/>
      <c r="FW84" s="20"/>
      <c r="FX84" s="20"/>
      <c r="FZ84" s="20"/>
      <c r="GA84" s="20"/>
      <c r="GB84" s="20"/>
      <c r="GC84" s="20"/>
      <c r="GD84" s="20"/>
      <c r="GE84" s="20"/>
      <c r="GF84" s="20"/>
    </row>
    <row r="85" spans="1:188" x14ac:dyDescent="0.3">
      <c r="A85" t="s">
        <v>38</v>
      </c>
      <c r="B85" s="2">
        <v>28373</v>
      </c>
      <c r="C85" s="2">
        <v>62109</v>
      </c>
      <c r="D85" s="2">
        <v>61632.1</v>
      </c>
      <c r="E85" s="2">
        <v>62136.200000000004</v>
      </c>
      <c r="F85" s="2">
        <v>60449.299999999996</v>
      </c>
      <c r="G85" s="2">
        <v>58851.9</v>
      </c>
      <c r="H85" s="2">
        <v>57388.4</v>
      </c>
      <c r="I85" s="2">
        <v>55852.7</v>
      </c>
      <c r="J85" s="2">
        <v>54303.4</v>
      </c>
      <c r="K85" s="2">
        <v>51868.600000000006</v>
      </c>
      <c r="L85" s="2">
        <v>49673.799999999996</v>
      </c>
      <c r="M85" s="2">
        <v>47536.800000000003</v>
      </c>
      <c r="N85" t="e">
        <f>(#REF!+#REF!+#REF!)/10^3</f>
        <v>#REF!</v>
      </c>
      <c r="O85" t="e">
        <f>(#REF!+#REF!+#REF!)/10^3</f>
        <v>#REF!</v>
      </c>
      <c r="P85" t="e">
        <f>(#REF!+#REF!+#REF!)/10^3</f>
        <v>#REF!</v>
      </c>
      <c r="Q85" t="e">
        <f>(#REF!+#REF!+#REF!)/10^3</f>
        <v>#REF!</v>
      </c>
      <c r="R85" t="e">
        <f>(#REF!+#REF!+#REF!)/10^3</f>
        <v>#REF!</v>
      </c>
      <c r="S85" t="e">
        <f>(#REF!+#REF!+#REF!)/10^3</f>
        <v>#REF!</v>
      </c>
      <c r="T85" t="e">
        <f>(#REF!+#REF!+#REF!)/10^3</f>
        <v>#REF!</v>
      </c>
      <c r="U85" t="e">
        <f>(#REF!+#REF!+#REF!)/10^3</f>
        <v>#REF!</v>
      </c>
      <c r="V85" s="2"/>
      <c r="W85" s="4" t="s">
        <v>63</v>
      </c>
      <c r="X85" s="13">
        <f t="shared" si="8"/>
        <v>807.38610000000017</v>
      </c>
      <c r="Y85" s="13">
        <f t="shared" si="17"/>
        <v>4864.2420000000002</v>
      </c>
      <c r="Z85" s="24">
        <f t="shared" si="17"/>
        <v>9018.7519999999986</v>
      </c>
      <c r="AA85" s="13">
        <f t="shared" si="17"/>
        <v>13253.546799999996</v>
      </c>
      <c r="AB85" s="13">
        <f t="shared" si="17"/>
        <v>17531.183299999997</v>
      </c>
      <c r="AC85" s="13">
        <f t="shared" si="17"/>
        <v>21859.222199999997</v>
      </c>
      <c r="AD85" s="13">
        <f t="shared" si="17"/>
        <v>26252.621800000001</v>
      </c>
      <c r="AE85" s="13">
        <f t="shared" si="17"/>
        <v>30680.598600000001</v>
      </c>
      <c r="AF85" s="13">
        <f t="shared" si="17"/>
        <v>35145.314399999996</v>
      </c>
      <c r="AH85" s="13">
        <f t="shared" si="10"/>
        <v>807.38610000000017</v>
      </c>
      <c r="AI85" s="13">
        <f t="shared" si="18"/>
        <v>4860.4774000000007</v>
      </c>
      <c r="AJ85" s="24">
        <f t="shared" si="18"/>
        <v>8993.0308000000005</v>
      </c>
      <c r="AK85" s="13">
        <f t="shared" si="18"/>
        <v>13196.307000000003</v>
      </c>
      <c r="AL85" s="13">
        <f t="shared" si="18"/>
        <v>17454.120900000002</v>
      </c>
      <c r="AM85" s="13">
        <f t="shared" si="18"/>
        <v>21753.8253</v>
      </c>
      <c r="AN85" s="13">
        <f t="shared" si="18"/>
        <v>26087.181799999998</v>
      </c>
      <c r="AO85" s="13">
        <f t="shared" si="18"/>
        <v>30452.129199999999</v>
      </c>
      <c r="AP85" s="13">
        <f t="shared" si="18"/>
        <v>34853.808299999997</v>
      </c>
      <c r="AQ85" s="24"/>
      <c r="AR85" s="13">
        <f t="shared" si="12"/>
        <v>807.38610000000017</v>
      </c>
      <c r="AS85" s="13">
        <f t="shared" si="19"/>
        <v>4873.8322000000007</v>
      </c>
      <c r="AT85" s="24">
        <f t="shared" si="19"/>
        <v>9086.670900000001</v>
      </c>
      <c r="AU85" s="13">
        <f t="shared" si="19"/>
        <v>13422.118899999999</v>
      </c>
      <c r="AV85" s="13">
        <f t="shared" si="19"/>
        <v>17809.8374</v>
      </c>
      <c r="AW85" s="13">
        <f t="shared" si="19"/>
        <v>22268.747300000003</v>
      </c>
      <c r="AX85" s="13">
        <f t="shared" si="19"/>
        <v>26772.141200000002</v>
      </c>
      <c r="AY85" s="13">
        <f t="shared" si="19"/>
        <v>31290.9493</v>
      </c>
      <c r="AZ85" s="13">
        <f t="shared" si="19"/>
        <v>35856.274799999999</v>
      </c>
      <c r="BA85" s="13"/>
      <c r="BB85" s="13">
        <f t="shared" si="14"/>
        <v>807.38610000000017</v>
      </c>
      <c r="BC85" s="13">
        <f t="shared" si="20"/>
        <v>4867.9341000000004</v>
      </c>
      <c r="BD85" s="24">
        <f t="shared" si="20"/>
        <v>9046.6453000000001</v>
      </c>
      <c r="BE85" s="13">
        <f t="shared" si="20"/>
        <v>13329.155200000001</v>
      </c>
      <c r="BF85" s="13">
        <f t="shared" si="20"/>
        <v>17659.204999999998</v>
      </c>
      <c r="BG85" s="13">
        <f t="shared" si="20"/>
        <v>22044.749099999997</v>
      </c>
      <c r="BH85" s="13">
        <f t="shared" si="20"/>
        <v>26476.930499999999</v>
      </c>
      <c r="BI85" s="13">
        <f t="shared" si="20"/>
        <v>30947.317799999997</v>
      </c>
      <c r="BJ85" s="13">
        <f t="shared" si="20"/>
        <v>35456.142699999997</v>
      </c>
      <c r="BK85" s="14"/>
      <c r="BL85" s="13"/>
      <c r="BM85" s="13"/>
      <c r="BN85" s="24"/>
      <c r="BO85" s="13"/>
      <c r="BP85" s="13"/>
      <c r="BQ85" s="13"/>
      <c r="BR85" s="13"/>
      <c r="BS85" s="13"/>
      <c r="BT85" s="13"/>
      <c r="BU85" s="14"/>
      <c r="BV85" s="13"/>
      <c r="BW85" s="13"/>
      <c r="BX85" s="24"/>
      <c r="BY85" s="13"/>
      <c r="BZ85" s="13"/>
      <c r="CA85" s="13"/>
      <c r="CB85" s="13"/>
      <c r="CC85" s="13"/>
      <c r="CD85" s="13"/>
      <c r="CE85" s="14"/>
      <c r="CF85" s="13"/>
      <c r="CG85" s="13"/>
      <c r="CH85" s="24"/>
      <c r="CI85" s="13"/>
      <c r="CJ85" s="13"/>
      <c r="CK85" s="13"/>
      <c r="CL85" s="13"/>
      <c r="CM85" s="13"/>
      <c r="CN85" s="13"/>
      <c r="CO85" s="15"/>
      <c r="CP85" s="16"/>
      <c r="CQ85" s="16"/>
      <c r="CR85" s="25"/>
      <c r="CS85" s="16"/>
      <c r="CT85" s="16"/>
      <c r="CU85" s="16"/>
      <c r="CV85" s="16"/>
      <c r="CW85" s="14"/>
      <c r="CX85" s="16"/>
      <c r="CY85" s="16"/>
      <c r="CZ85" s="25"/>
      <c r="DA85" s="16"/>
      <c r="DB85" s="16"/>
      <c r="DC85" s="16"/>
      <c r="DD85" s="16"/>
      <c r="DF85" s="16"/>
      <c r="DG85" s="16"/>
      <c r="DH85" s="25"/>
      <c r="DI85" s="16"/>
      <c r="DJ85" s="16"/>
      <c r="DK85" s="16"/>
      <c r="DL85" s="16"/>
      <c r="DN85" s="16"/>
      <c r="DO85" s="16"/>
      <c r="DP85" s="25"/>
      <c r="DQ85" s="16"/>
      <c r="DR85" s="16"/>
      <c r="DS85" s="16"/>
      <c r="DT85" s="16"/>
      <c r="DU85" s="14"/>
      <c r="DV85" s="16"/>
      <c r="DW85" s="16"/>
      <c r="DX85" s="25"/>
      <c r="DY85" s="16"/>
      <c r="DZ85" s="16"/>
      <c r="EA85" s="16"/>
      <c r="EB85" s="16"/>
      <c r="ED85" s="16"/>
      <c r="EE85" s="16"/>
      <c r="EF85" s="25"/>
      <c r="EG85" s="16"/>
      <c r="EH85" s="16"/>
      <c r="EI85" s="16"/>
      <c r="EJ85" s="16"/>
      <c r="EL85" s="15"/>
      <c r="EM85" s="15"/>
      <c r="EN85" s="26"/>
      <c r="EO85" s="15"/>
      <c r="EP85" s="15"/>
      <c r="EQ85" s="15"/>
      <c r="ER85" s="15"/>
      <c r="ES85" s="14"/>
      <c r="ET85" s="15"/>
      <c r="EU85" s="15"/>
      <c r="EV85" s="26"/>
      <c r="EW85" s="15"/>
      <c r="EX85" s="15"/>
      <c r="EY85" s="15"/>
      <c r="EZ85" s="15"/>
      <c r="FB85" s="15"/>
      <c r="FC85" s="15"/>
      <c r="FD85" s="26"/>
      <c r="FE85" s="15"/>
      <c r="FF85" s="15"/>
      <c r="FG85" s="15"/>
      <c r="FH85" s="15"/>
      <c r="FJ85" s="15"/>
      <c r="FK85" s="15"/>
      <c r="FL85" s="15"/>
      <c r="FM85" s="15"/>
      <c r="FN85" s="15"/>
      <c r="FO85" s="15"/>
      <c r="FP85" s="15"/>
      <c r="FQ85" s="14"/>
      <c r="FR85" s="15"/>
      <c r="FS85" s="15"/>
      <c r="FT85" s="15"/>
      <c r="FU85" s="15"/>
      <c r="FV85" s="15"/>
      <c r="FW85" s="15"/>
      <c r="FX85" s="15"/>
      <c r="FZ85" s="15"/>
      <c r="GA85" s="15"/>
      <c r="GB85" s="15"/>
      <c r="GC85" s="15"/>
      <c r="GD85" s="15"/>
      <c r="GE85" s="15"/>
      <c r="GF85" s="15"/>
    </row>
    <row r="86" spans="1:188" x14ac:dyDescent="0.3">
      <c r="A86" t="s">
        <v>40</v>
      </c>
      <c r="B86" s="2">
        <v>9747</v>
      </c>
      <c r="C86" s="2">
        <v>9789</v>
      </c>
      <c r="D86" s="2">
        <v>9998.9</v>
      </c>
      <c r="E86" s="2">
        <v>10087.9</v>
      </c>
      <c r="F86" s="2">
        <v>10314.200000000001</v>
      </c>
      <c r="G86" s="2">
        <v>10587.3</v>
      </c>
      <c r="H86" s="2">
        <v>10704.699999999999</v>
      </c>
      <c r="I86" s="2">
        <v>10795.3</v>
      </c>
      <c r="J86" s="2">
        <v>10885.5</v>
      </c>
      <c r="K86" s="2">
        <v>10943.199999999999</v>
      </c>
      <c r="L86" s="2">
        <v>11012.800000000001</v>
      </c>
      <c r="M86" s="2">
        <v>11089</v>
      </c>
      <c r="N86" t="e">
        <f>(#REF!+#REF!+#REF!)/10^3</f>
        <v>#REF!</v>
      </c>
      <c r="O86" t="e">
        <f>(#REF!+#REF!+#REF!)/10^3</f>
        <v>#REF!</v>
      </c>
      <c r="P86" t="e">
        <f>(#REF!+#REF!+#REF!)/10^3</f>
        <v>#REF!</v>
      </c>
      <c r="Q86" t="e">
        <f>(#REF!+#REF!+#REF!)/10^3</f>
        <v>#REF!</v>
      </c>
      <c r="R86" t="e">
        <f>(#REF!+#REF!+#REF!)/10^3</f>
        <v>#REF!</v>
      </c>
      <c r="S86" t="e">
        <f>(#REF!+#REF!+#REF!)/10^3</f>
        <v>#REF!</v>
      </c>
      <c r="T86" t="e">
        <f>(#REF!+#REF!+#REF!)/10^3</f>
        <v>#REF!</v>
      </c>
      <c r="U86" t="e">
        <f>(#REF!+#REF!+#REF!)/10^3</f>
        <v>#REF!</v>
      </c>
      <c r="V86" s="2"/>
      <c r="W86" t="s">
        <v>65</v>
      </c>
      <c r="X86" s="17">
        <f t="shared" si="8"/>
        <v>18.336099999999998</v>
      </c>
      <c r="Y86" s="17">
        <f t="shared" ref="Y86:AF98" si="22">X86+X37*4+Y37</f>
        <v>110.16109999999999</v>
      </c>
      <c r="Z86" s="18">
        <f t="shared" si="22"/>
        <v>202.52529999999999</v>
      </c>
      <c r="AA86" s="17">
        <f t="shared" si="22"/>
        <v>294.63100000000003</v>
      </c>
      <c r="AB86" s="17">
        <f t="shared" si="22"/>
        <v>386.23610000000002</v>
      </c>
      <c r="AC86" s="17">
        <f t="shared" si="22"/>
        <v>477.45490000000001</v>
      </c>
      <c r="AD86" s="17">
        <f t="shared" si="22"/>
        <v>568.23519999999996</v>
      </c>
      <c r="AE86" s="17">
        <f t="shared" si="22"/>
        <v>657.6348999999999</v>
      </c>
      <c r="AF86" s="17">
        <f t="shared" si="22"/>
        <v>745.88709999999992</v>
      </c>
      <c r="AH86" s="17">
        <f t="shared" si="10"/>
        <v>18.336099999999998</v>
      </c>
      <c r="AI86" s="17">
        <f t="shared" ref="AI86:AP98" si="23">AH86+AH37*4+AI37</f>
        <v>110.14489999999999</v>
      </c>
      <c r="AJ86" s="18">
        <f t="shared" si="23"/>
        <v>202.4562</v>
      </c>
      <c r="AK86" s="17">
        <f t="shared" si="23"/>
        <v>294.57219999999995</v>
      </c>
      <c r="AL86" s="17">
        <f t="shared" si="23"/>
        <v>385.80249999999995</v>
      </c>
      <c r="AM86" s="17">
        <f t="shared" si="23"/>
        <v>475.7423</v>
      </c>
      <c r="AN86" s="17">
        <f t="shared" si="23"/>
        <v>564.54169999999999</v>
      </c>
      <c r="AO86" s="17">
        <f t="shared" si="23"/>
        <v>651.4591999999999</v>
      </c>
      <c r="AP86" s="17">
        <f t="shared" si="23"/>
        <v>736.73579999999981</v>
      </c>
      <c r="AQ86" s="18"/>
      <c r="AR86" s="17">
        <f t="shared" si="12"/>
        <v>18.336099999999998</v>
      </c>
      <c r="AS86" s="17">
        <f t="shared" ref="AS86:AZ98" si="24">AR86+AR37*4+AS37</f>
        <v>109.2405</v>
      </c>
      <c r="AT86" s="18">
        <f t="shared" si="24"/>
        <v>196.00239999999999</v>
      </c>
      <c r="AU86" s="17">
        <f t="shared" si="24"/>
        <v>278.08119999999997</v>
      </c>
      <c r="AV86" s="17">
        <f t="shared" si="24"/>
        <v>357.37880000000001</v>
      </c>
      <c r="AW86" s="17">
        <f t="shared" si="24"/>
        <v>433.57140000000004</v>
      </c>
      <c r="AX86" s="17">
        <f t="shared" si="24"/>
        <v>507.35930000000008</v>
      </c>
      <c r="AY86" s="17">
        <f t="shared" si="24"/>
        <v>578.5123000000001</v>
      </c>
      <c r="AZ86" s="17">
        <f t="shared" si="24"/>
        <v>647.02769999999998</v>
      </c>
      <c r="BA86" s="17"/>
      <c r="BB86" s="17">
        <f t="shared" si="14"/>
        <v>18.336099999999998</v>
      </c>
      <c r="BC86" s="17">
        <f t="shared" ref="BC86:BJ98" si="25">BB86+BB37*4+BC37</f>
        <v>110.0617</v>
      </c>
      <c r="BD86" s="18">
        <f t="shared" si="25"/>
        <v>201.91419999999999</v>
      </c>
      <c r="BE86" s="17">
        <f t="shared" si="25"/>
        <v>293.34980000000002</v>
      </c>
      <c r="BF86" s="17">
        <f t="shared" si="25"/>
        <v>383.67779999999999</v>
      </c>
      <c r="BG86" s="17">
        <f t="shared" si="25"/>
        <v>472.72800000000001</v>
      </c>
      <c r="BH86" s="17">
        <f t="shared" si="25"/>
        <v>561.00779999999997</v>
      </c>
      <c r="BI86" s="17">
        <f t="shared" si="25"/>
        <v>647.43020000000001</v>
      </c>
      <c r="BJ86" s="17">
        <f t="shared" si="25"/>
        <v>732.41480000000001</v>
      </c>
      <c r="BK86" s="19"/>
      <c r="BL86" s="17"/>
      <c r="BM86" s="17"/>
      <c r="BN86" s="18"/>
      <c r="BO86" s="17"/>
      <c r="BP86" s="17"/>
      <c r="BQ86" s="17"/>
      <c r="BR86" s="17"/>
      <c r="BS86" s="17"/>
      <c r="BT86" s="17"/>
      <c r="BU86" s="19"/>
      <c r="BV86" s="17"/>
      <c r="BW86" s="17"/>
      <c r="BX86" s="18"/>
      <c r="BY86" s="17"/>
      <c r="BZ86" s="17"/>
      <c r="CA86" s="17"/>
      <c r="CB86" s="17"/>
      <c r="CC86" s="17"/>
      <c r="CD86" s="17"/>
      <c r="CE86" s="19"/>
      <c r="CF86" s="17"/>
      <c r="CG86" s="17"/>
      <c r="CH86" s="18"/>
      <c r="CI86" s="17"/>
      <c r="CJ86" s="17"/>
      <c r="CK86" s="17"/>
      <c r="CL86" s="17"/>
      <c r="CM86" s="17"/>
      <c r="CN86" s="17"/>
      <c r="CO86" s="20"/>
      <c r="CP86" s="21"/>
      <c r="CQ86" s="21"/>
      <c r="CR86" s="22"/>
      <c r="CS86" s="21"/>
      <c r="CT86" s="21"/>
      <c r="CU86" s="21"/>
      <c r="CV86" s="21"/>
      <c r="CW86" s="19"/>
      <c r="CX86" s="21"/>
      <c r="CY86" s="21"/>
      <c r="CZ86" s="22"/>
      <c r="DA86" s="21"/>
      <c r="DB86" s="21"/>
      <c r="DC86" s="21"/>
      <c r="DD86" s="21"/>
      <c r="DF86" s="21"/>
      <c r="DG86" s="21"/>
      <c r="DH86" s="22"/>
      <c r="DI86" s="21"/>
      <c r="DJ86" s="21"/>
      <c r="DK86" s="21"/>
      <c r="DL86" s="21"/>
      <c r="DN86" s="21"/>
      <c r="DO86" s="21"/>
      <c r="DP86" s="22"/>
      <c r="DQ86" s="21"/>
      <c r="DR86" s="21"/>
      <c r="DS86" s="21"/>
      <c r="DT86" s="21"/>
      <c r="DU86" s="19"/>
      <c r="DV86" s="21"/>
      <c r="DW86" s="21"/>
      <c r="DX86" s="22"/>
      <c r="DY86" s="21"/>
      <c r="DZ86" s="21"/>
      <c r="EA86" s="21"/>
      <c r="EB86" s="21"/>
      <c r="ED86" s="21"/>
      <c r="EE86" s="21"/>
      <c r="EF86" s="22"/>
      <c r="EG86" s="21"/>
      <c r="EH86" s="21"/>
      <c r="EI86" s="21"/>
      <c r="EJ86" s="21"/>
      <c r="EL86" s="20"/>
      <c r="EM86" s="20"/>
      <c r="EN86" s="23"/>
      <c r="EO86" s="20"/>
      <c r="EP86" s="20"/>
      <c r="EQ86" s="20"/>
      <c r="ER86" s="20"/>
      <c r="ES86" s="19"/>
      <c r="ET86" s="20"/>
      <c r="EU86" s="20"/>
      <c r="EV86" s="23"/>
      <c r="EW86" s="20"/>
      <c r="EX86" s="20"/>
      <c r="EY86" s="20"/>
      <c r="EZ86" s="20"/>
      <c r="FB86" s="20"/>
      <c r="FC86" s="20"/>
      <c r="FD86" s="23"/>
      <c r="FE86" s="20"/>
      <c r="FF86" s="20"/>
      <c r="FG86" s="20"/>
      <c r="FH86" s="20"/>
      <c r="FJ86" s="20"/>
      <c r="FK86" s="20"/>
      <c r="FL86" s="20"/>
      <c r="FM86" s="20"/>
      <c r="FN86" s="20"/>
      <c r="FO86" s="20"/>
      <c r="FP86" s="20"/>
      <c r="FQ86" s="19"/>
      <c r="FR86" s="20"/>
      <c r="FS86" s="20"/>
      <c r="FT86" s="20"/>
      <c r="FU86" s="20"/>
      <c r="FV86" s="20"/>
      <c r="FW86" s="20"/>
      <c r="FX86" s="20"/>
      <c r="FZ86" s="20"/>
      <c r="GA86" s="20"/>
      <c r="GB86" s="20"/>
      <c r="GC86" s="20"/>
      <c r="GD86" s="20"/>
      <c r="GE86" s="20"/>
      <c r="GF86" s="20"/>
    </row>
    <row r="87" spans="1:188" x14ac:dyDescent="0.3">
      <c r="A87" t="s">
        <v>114</v>
      </c>
      <c r="B87" s="2">
        <v>6975</v>
      </c>
      <c r="C87" s="2">
        <v>7466</v>
      </c>
      <c r="D87" s="2">
        <v>7777.1</v>
      </c>
      <c r="E87" s="2">
        <v>7859.3</v>
      </c>
      <c r="F87" s="2">
        <v>7941.3</v>
      </c>
      <c r="G87" s="2">
        <v>8027.7000000000007</v>
      </c>
      <c r="H87" s="2">
        <v>8072.3</v>
      </c>
      <c r="I87" s="2">
        <v>8140.1</v>
      </c>
      <c r="J87" s="2">
        <v>8245.5</v>
      </c>
      <c r="K87" s="2">
        <v>8312</v>
      </c>
      <c r="L87" s="2">
        <v>8324.1</v>
      </c>
      <c r="M87" s="2">
        <v>8308.9000000000015</v>
      </c>
      <c r="N87" t="e">
        <f>(#REF!+#REF!+#REF!)/10^3</f>
        <v>#REF!</v>
      </c>
      <c r="O87" t="e">
        <f>(#REF!+#REF!+#REF!)/10^3</f>
        <v>#REF!</v>
      </c>
      <c r="P87" t="e">
        <f>(#REF!+#REF!+#REF!)/10^3</f>
        <v>#REF!</v>
      </c>
      <c r="Q87" t="e">
        <f>(#REF!+#REF!+#REF!)/10^3</f>
        <v>#REF!</v>
      </c>
      <c r="R87" t="e">
        <f>(#REF!+#REF!+#REF!)/10^3</f>
        <v>#REF!</v>
      </c>
      <c r="S87" t="e">
        <f>(#REF!+#REF!+#REF!)/10^3</f>
        <v>#REF!</v>
      </c>
      <c r="T87" t="e">
        <f>(#REF!+#REF!+#REF!)/10^3</f>
        <v>#REF!</v>
      </c>
      <c r="U87" t="e">
        <f>(#REF!+#REF!+#REF!)/10^3</f>
        <v>#REF!</v>
      </c>
      <c r="V87" s="2"/>
      <c r="W87" t="s">
        <v>66</v>
      </c>
      <c r="X87" s="17">
        <f t="shared" si="8"/>
        <v>18.930900000000001</v>
      </c>
      <c r="Y87" s="17">
        <f t="shared" si="22"/>
        <v>113.3323</v>
      </c>
      <c r="Z87" s="18">
        <f t="shared" si="22"/>
        <v>206.1155</v>
      </c>
      <c r="AA87" s="17">
        <f t="shared" si="22"/>
        <v>295.68950000000001</v>
      </c>
      <c r="AB87" s="17">
        <f t="shared" si="22"/>
        <v>381.72489999999999</v>
      </c>
      <c r="AC87" s="17">
        <f t="shared" si="22"/>
        <v>465.6037</v>
      </c>
      <c r="AD87" s="17">
        <f t="shared" si="22"/>
        <v>546.00310000000002</v>
      </c>
      <c r="AE87" s="17">
        <f t="shared" si="22"/>
        <v>620.09649999999999</v>
      </c>
      <c r="AF87" s="17">
        <f t="shared" si="22"/>
        <v>685.66390000000001</v>
      </c>
      <c r="AH87" s="17">
        <f t="shared" si="10"/>
        <v>18.930900000000001</v>
      </c>
      <c r="AI87" s="17">
        <f t="shared" si="23"/>
        <v>113.71150000000002</v>
      </c>
      <c r="AJ87" s="18">
        <f t="shared" si="23"/>
        <v>208.78750000000002</v>
      </c>
      <c r="AK87" s="17">
        <f t="shared" si="23"/>
        <v>301.7122</v>
      </c>
      <c r="AL87" s="17">
        <f t="shared" si="23"/>
        <v>388.59770000000003</v>
      </c>
      <c r="AM87" s="17">
        <f t="shared" si="23"/>
        <v>471.88140000000004</v>
      </c>
      <c r="AN87" s="17">
        <f t="shared" si="23"/>
        <v>552.11480000000006</v>
      </c>
      <c r="AO87" s="17">
        <f t="shared" si="23"/>
        <v>626.27660000000003</v>
      </c>
      <c r="AP87" s="17">
        <f t="shared" si="23"/>
        <v>691.52670000000001</v>
      </c>
      <c r="AQ87" s="18"/>
      <c r="AR87" s="17">
        <f t="shared" si="12"/>
        <v>18.930900000000001</v>
      </c>
      <c r="AS87" s="17">
        <f t="shared" si="24"/>
        <v>114.2921</v>
      </c>
      <c r="AT87" s="18">
        <f t="shared" si="24"/>
        <v>212.74979999999999</v>
      </c>
      <c r="AU87" s="17">
        <f t="shared" si="24"/>
        <v>310.3021</v>
      </c>
      <c r="AV87" s="17">
        <f t="shared" si="24"/>
        <v>398.50670000000002</v>
      </c>
      <c r="AW87" s="17">
        <f t="shared" si="24"/>
        <v>480.20760000000007</v>
      </c>
      <c r="AX87" s="17">
        <f t="shared" si="24"/>
        <v>557.66560000000004</v>
      </c>
      <c r="AY87" s="17">
        <f t="shared" si="24"/>
        <v>630.33360000000005</v>
      </c>
      <c r="AZ87" s="17">
        <f t="shared" si="24"/>
        <v>694.76600000000008</v>
      </c>
      <c r="BA87" s="17"/>
      <c r="BB87" s="17">
        <f t="shared" si="14"/>
        <v>18.930900000000001</v>
      </c>
      <c r="BC87" s="17">
        <f t="shared" si="25"/>
        <v>113.60260000000001</v>
      </c>
      <c r="BD87" s="18">
        <f t="shared" si="25"/>
        <v>208.08450000000002</v>
      </c>
      <c r="BE87" s="17">
        <f t="shared" si="25"/>
        <v>300.29700000000003</v>
      </c>
      <c r="BF87" s="17">
        <f t="shared" si="25"/>
        <v>386.87530000000004</v>
      </c>
      <c r="BG87" s="17">
        <f t="shared" si="25"/>
        <v>470.19020000000006</v>
      </c>
      <c r="BH87" s="17">
        <f t="shared" si="25"/>
        <v>550.46740000000011</v>
      </c>
      <c r="BI87" s="17">
        <f t="shared" si="25"/>
        <v>624.67880000000014</v>
      </c>
      <c r="BJ87" s="17">
        <f t="shared" si="25"/>
        <v>690.01690000000008</v>
      </c>
      <c r="BK87" s="19"/>
      <c r="BL87" s="17"/>
      <c r="BM87" s="17"/>
      <c r="BN87" s="18"/>
      <c r="BO87" s="17"/>
      <c r="BP87" s="17"/>
      <c r="BQ87" s="17"/>
      <c r="BR87" s="17"/>
      <c r="BS87" s="17"/>
      <c r="BT87" s="17"/>
      <c r="BU87" s="19"/>
      <c r="BV87" s="17"/>
      <c r="BW87" s="17"/>
      <c r="BX87" s="18"/>
      <c r="BY87" s="17"/>
      <c r="BZ87" s="17"/>
      <c r="CA87" s="17"/>
      <c r="CB87" s="17"/>
      <c r="CC87" s="17"/>
      <c r="CD87" s="17"/>
      <c r="CE87" s="19"/>
      <c r="CF87" s="17"/>
      <c r="CG87" s="17"/>
      <c r="CH87" s="18"/>
      <c r="CI87" s="17"/>
      <c r="CJ87" s="17"/>
      <c r="CK87" s="17"/>
      <c r="CL87" s="17"/>
      <c r="CM87" s="17"/>
      <c r="CN87" s="17"/>
      <c r="CO87" s="20"/>
      <c r="CP87" s="21"/>
      <c r="CQ87" s="21"/>
      <c r="CR87" s="22"/>
      <c r="CS87" s="21"/>
      <c r="CT87" s="21"/>
      <c r="CU87" s="21"/>
      <c r="CV87" s="21"/>
      <c r="CW87" s="19"/>
      <c r="CX87" s="21"/>
      <c r="CY87" s="21"/>
      <c r="CZ87" s="22"/>
      <c r="DA87" s="21"/>
      <c r="DB87" s="21"/>
      <c r="DC87" s="21"/>
      <c r="DD87" s="21"/>
      <c r="DF87" s="21"/>
      <c r="DG87" s="21"/>
      <c r="DH87" s="22"/>
      <c r="DI87" s="21"/>
      <c r="DJ87" s="21"/>
      <c r="DK87" s="21"/>
      <c r="DL87" s="21"/>
      <c r="DN87" s="21"/>
      <c r="DO87" s="21"/>
      <c r="DP87" s="22"/>
      <c r="DQ87" s="21"/>
      <c r="DR87" s="21"/>
      <c r="DS87" s="21"/>
      <c r="DT87" s="21"/>
      <c r="DU87" s="19"/>
      <c r="DV87" s="21"/>
      <c r="DW87" s="21"/>
      <c r="DX87" s="22"/>
      <c r="DY87" s="21"/>
      <c r="DZ87" s="21"/>
      <c r="EA87" s="21"/>
      <c r="EB87" s="21"/>
      <c r="ED87" s="21"/>
      <c r="EE87" s="21"/>
      <c r="EF87" s="22"/>
      <c r="EG87" s="21"/>
      <c r="EH87" s="21"/>
      <c r="EI87" s="21"/>
      <c r="EJ87" s="21"/>
      <c r="EL87" s="20"/>
      <c r="EM87" s="20"/>
      <c r="EN87" s="23"/>
      <c r="EO87" s="20"/>
      <c r="EP87" s="20"/>
      <c r="EQ87" s="20"/>
      <c r="ER87" s="20"/>
      <c r="ES87" s="19"/>
      <c r="ET87" s="20"/>
      <c r="EU87" s="20"/>
      <c r="EV87" s="23"/>
      <c r="EW87" s="20"/>
      <c r="EX87" s="20"/>
      <c r="EY87" s="20"/>
      <c r="EZ87" s="20"/>
      <c r="FB87" s="20"/>
      <c r="FC87" s="20"/>
      <c r="FD87" s="23"/>
      <c r="FE87" s="20"/>
      <c r="FF87" s="20"/>
      <c r="FG87" s="20"/>
      <c r="FH87" s="20"/>
      <c r="FJ87" s="20"/>
      <c r="FK87" s="20"/>
      <c r="FL87" s="20"/>
      <c r="FM87" s="20"/>
      <c r="FN87" s="20"/>
      <c r="FO87" s="20"/>
      <c r="FP87" s="20"/>
      <c r="FQ87" s="19"/>
      <c r="FR87" s="20"/>
      <c r="FS87" s="20"/>
      <c r="FT87" s="20"/>
      <c r="FU87" s="20"/>
      <c r="FV87" s="20"/>
      <c r="FW87" s="20"/>
      <c r="FX87" s="20"/>
      <c r="FZ87" s="20"/>
      <c r="GA87" s="20"/>
      <c r="GB87" s="20"/>
      <c r="GC87" s="20"/>
      <c r="GD87" s="20"/>
      <c r="GE87" s="20"/>
      <c r="GF87" s="20"/>
    </row>
    <row r="88" spans="1:188" x14ac:dyDescent="0.3">
      <c r="A88" t="s">
        <v>115</v>
      </c>
      <c r="B88" s="2">
        <v>235</v>
      </c>
      <c r="C88" s="2">
        <v>237</v>
      </c>
      <c r="D88" s="2">
        <v>226</v>
      </c>
      <c r="E88" s="2">
        <v>228.49999999999997</v>
      </c>
      <c r="F88" s="2">
        <v>226.70000000000002</v>
      </c>
      <c r="G88" s="2">
        <v>225.20000000000002</v>
      </c>
      <c r="H88" s="2">
        <v>225.89999999999998</v>
      </c>
      <c r="I88" s="2">
        <v>226.9</v>
      </c>
      <c r="J88" s="2">
        <v>228.2</v>
      </c>
      <c r="K88" s="2">
        <v>229.1</v>
      </c>
      <c r="L88" s="2">
        <v>230.09999999999997</v>
      </c>
      <c r="M88" s="2">
        <v>231.3</v>
      </c>
      <c r="N88" t="e">
        <f>(#REF!+#REF!+#REF!)/10^3</f>
        <v>#REF!</v>
      </c>
      <c r="O88" t="e">
        <f>(#REF!+#REF!+#REF!)/10^3</f>
        <v>#REF!</v>
      </c>
      <c r="P88" t="e">
        <f>(#REF!+#REF!+#REF!)/10^3</f>
        <v>#REF!</v>
      </c>
      <c r="Q88" t="e">
        <f>(#REF!+#REF!+#REF!)/10^3</f>
        <v>#REF!</v>
      </c>
      <c r="R88" t="e">
        <f>(#REF!+#REF!+#REF!)/10^3</f>
        <v>#REF!</v>
      </c>
      <c r="S88" t="e">
        <f>(#REF!+#REF!+#REF!)/10^3</f>
        <v>#REF!</v>
      </c>
      <c r="T88" t="e">
        <f>(#REF!+#REF!+#REF!)/10^3</f>
        <v>#REF!</v>
      </c>
      <c r="U88" t="e">
        <f>(#REF!+#REF!+#REF!)/10^3</f>
        <v>#REF!</v>
      </c>
      <c r="V88" s="2"/>
      <c r="W88" t="s">
        <v>68</v>
      </c>
      <c r="X88" s="17">
        <f t="shared" si="8"/>
        <v>67.180000000000007</v>
      </c>
      <c r="Y88" s="17">
        <f t="shared" si="22"/>
        <v>407.99370000000005</v>
      </c>
      <c r="Z88" s="18">
        <f t="shared" si="22"/>
        <v>773.33490000000006</v>
      </c>
      <c r="AA88" s="17">
        <f t="shared" si="22"/>
        <v>1160.7982000000002</v>
      </c>
      <c r="AB88" s="17">
        <f t="shared" si="22"/>
        <v>1560.5514000000003</v>
      </c>
      <c r="AC88" s="17">
        <f t="shared" si="22"/>
        <v>1969.7151000000001</v>
      </c>
      <c r="AD88" s="17">
        <f t="shared" si="22"/>
        <v>2391.5790999999999</v>
      </c>
      <c r="AE88" s="17">
        <f t="shared" si="22"/>
        <v>2830.1349</v>
      </c>
      <c r="AF88" s="17">
        <f t="shared" si="22"/>
        <v>3284.5974000000001</v>
      </c>
      <c r="AH88" s="17">
        <f t="shared" si="10"/>
        <v>67.180000000000007</v>
      </c>
      <c r="AI88" s="17">
        <f t="shared" si="23"/>
        <v>409.23180000000002</v>
      </c>
      <c r="AJ88" s="18">
        <f t="shared" si="23"/>
        <v>782.2115</v>
      </c>
      <c r="AK88" s="17">
        <f t="shared" si="23"/>
        <v>1182.4245000000001</v>
      </c>
      <c r="AL88" s="17">
        <f t="shared" si="23"/>
        <v>1593.0271</v>
      </c>
      <c r="AM88" s="17">
        <f t="shared" si="23"/>
        <v>2017.0010000000002</v>
      </c>
      <c r="AN88" s="17">
        <f t="shared" si="23"/>
        <v>2455.9828000000002</v>
      </c>
      <c r="AO88" s="17">
        <f t="shared" si="23"/>
        <v>2909.2146000000002</v>
      </c>
      <c r="AP88" s="17">
        <f t="shared" si="23"/>
        <v>3374.7110000000002</v>
      </c>
      <c r="AQ88" s="18"/>
      <c r="AR88" s="17">
        <f t="shared" si="12"/>
        <v>67.180000000000007</v>
      </c>
      <c r="AS88" s="17">
        <f t="shared" si="24"/>
        <v>409.51640000000003</v>
      </c>
      <c r="AT88" s="18">
        <f t="shared" si="24"/>
        <v>784.23910000000012</v>
      </c>
      <c r="AU88" s="17">
        <f t="shared" si="24"/>
        <v>1188.6187000000002</v>
      </c>
      <c r="AV88" s="17">
        <f t="shared" si="24"/>
        <v>1608.1556000000003</v>
      </c>
      <c r="AW88" s="17">
        <f t="shared" si="24"/>
        <v>2042.6653000000001</v>
      </c>
      <c r="AX88" s="17">
        <f t="shared" si="24"/>
        <v>2494.6841000000004</v>
      </c>
      <c r="AY88" s="17">
        <f t="shared" si="24"/>
        <v>2957.8747000000008</v>
      </c>
      <c r="AZ88" s="17">
        <f t="shared" si="24"/>
        <v>3434.3320000000008</v>
      </c>
      <c r="BA88" s="17"/>
      <c r="BB88" s="17">
        <f t="shared" si="14"/>
        <v>67.180000000000007</v>
      </c>
      <c r="BC88" s="17">
        <f t="shared" si="25"/>
        <v>408.75760000000002</v>
      </c>
      <c r="BD88" s="18">
        <f t="shared" si="25"/>
        <v>778.93279999999993</v>
      </c>
      <c r="BE88" s="17">
        <f t="shared" si="25"/>
        <v>1175.1779999999999</v>
      </c>
      <c r="BF88" s="17">
        <f t="shared" si="25"/>
        <v>1583.7008000000001</v>
      </c>
      <c r="BG88" s="17">
        <f t="shared" si="25"/>
        <v>2003.9276</v>
      </c>
      <c r="BH88" s="17">
        <f t="shared" si="25"/>
        <v>2439.2901000000002</v>
      </c>
      <c r="BI88" s="17">
        <f t="shared" si="25"/>
        <v>2890.7319000000002</v>
      </c>
      <c r="BJ88" s="17">
        <f t="shared" si="25"/>
        <v>3354.0735</v>
      </c>
      <c r="BK88" s="19"/>
      <c r="BL88" s="17"/>
      <c r="BM88" s="17"/>
      <c r="BN88" s="18"/>
      <c r="BO88" s="17"/>
      <c r="BP88" s="17"/>
      <c r="BQ88" s="17"/>
      <c r="BR88" s="17"/>
      <c r="BS88" s="17"/>
      <c r="BT88" s="17"/>
      <c r="BU88" s="19"/>
      <c r="BV88" s="17"/>
      <c r="BW88" s="17"/>
      <c r="BX88" s="18"/>
      <c r="BY88" s="17"/>
      <c r="BZ88" s="17"/>
      <c r="CA88" s="17"/>
      <c r="CB88" s="17"/>
      <c r="CC88" s="17"/>
      <c r="CD88" s="17"/>
      <c r="CE88" s="19"/>
      <c r="CF88" s="17"/>
      <c r="CG88" s="17"/>
      <c r="CH88" s="18"/>
      <c r="CI88" s="17"/>
      <c r="CJ88" s="17"/>
      <c r="CK88" s="17"/>
      <c r="CL88" s="17"/>
      <c r="CM88" s="17"/>
      <c r="CN88" s="17"/>
      <c r="CO88" s="20"/>
      <c r="CP88" s="21"/>
      <c r="CQ88" s="21"/>
      <c r="CR88" s="22"/>
      <c r="CS88" s="21"/>
      <c r="CT88" s="21"/>
      <c r="CU88" s="21"/>
      <c r="CV88" s="21"/>
      <c r="CW88" s="19"/>
      <c r="CX88" s="21"/>
      <c r="CY88" s="21"/>
      <c r="CZ88" s="22"/>
      <c r="DA88" s="21"/>
      <c r="DB88" s="21"/>
      <c r="DC88" s="21"/>
      <c r="DD88" s="21"/>
      <c r="DF88" s="21"/>
      <c r="DG88" s="21"/>
      <c r="DH88" s="22"/>
      <c r="DI88" s="21"/>
      <c r="DJ88" s="21"/>
      <c r="DK88" s="21"/>
      <c r="DL88" s="21"/>
      <c r="DN88" s="21"/>
      <c r="DO88" s="21"/>
      <c r="DP88" s="22"/>
      <c r="DQ88" s="21"/>
      <c r="DR88" s="21"/>
      <c r="DS88" s="21"/>
      <c r="DT88" s="21"/>
      <c r="DU88" s="19"/>
      <c r="DV88" s="21"/>
      <c r="DW88" s="21"/>
      <c r="DX88" s="22"/>
      <c r="DY88" s="21"/>
      <c r="DZ88" s="21"/>
      <c r="EA88" s="21"/>
      <c r="EB88" s="21"/>
      <c r="ED88" s="21"/>
      <c r="EE88" s="21"/>
      <c r="EF88" s="22"/>
      <c r="EG88" s="21"/>
      <c r="EH88" s="21"/>
      <c r="EI88" s="21"/>
      <c r="EJ88" s="21"/>
      <c r="EL88" s="20"/>
      <c r="EM88" s="20"/>
      <c r="EN88" s="23"/>
      <c r="EO88" s="20"/>
      <c r="EP88" s="20"/>
      <c r="EQ88" s="20"/>
      <c r="ER88" s="20"/>
      <c r="ES88" s="19"/>
      <c r="ET88" s="20"/>
      <c r="EU88" s="20"/>
      <c r="EV88" s="23"/>
      <c r="EW88" s="20"/>
      <c r="EX88" s="20"/>
      <c r="EY88" s="20"/>
      <c r="EZ88" s="20"/>
      <c r="FB88" s="20"/>
      <c r="FC88" s="20"/>
      <c r="FD88" s="23"/>
      <c r="FE88" s="20"/>
      <c r="FF88" s="20"/>
      <c r="FG88" s="20"/>
      <c r="FH88" s="20"/>
      <c r="FJ88" s="20"/>
      <c r="FK88" s="20"/>
      <c r="FL88" s="20"/>
      <c r="FM88" s="20"/>
      <c r="FN88" s="20"/>
      <c r="FO88" s="20"/>
      <c r="FP88" s="20"/>
      <c r="FQ88" s="19"/>
      <c r="FR88" s="20"/>
      <c r="FS88" s="20"/>
      <c r="FT88" s="20"/>
      <c r="FU88" s="20"/>
      <c r="FV88" s="20"/>
      <c r="FW88" s="20"/>
      <c r="FX88" s="20"/>
      <c r="FZ88" s="20"/>
      <c r="GA88" s="20"/>
      <c r="GB88" s="20"/>
      <c r="GC88" s="20"/>
      <c r="GD88" s="20"/>
      <c r="GE88" s="20"/>
      <c r="GF88" s="20"/>
    </row>
    <row r="89" spans="1:188" x14ac:dyDescent="0.3">
      <c r="A89" t="s">
        <v>116</v>
      </c>
      <c r="B89" s="2">
        <v>1071</v>
      </c>
      <c r="C89" s="2">
        <v>1229</v>
      </c>
      <c r="D89" s="2">
        <v>1208</v>
      </c>
      <c r="E89" s="2">
        <v>1221.6999999999998</v>
      </c>
      <c r="F89" s="2">
        <v>1272.2000000000003</v>
      </c>
      <c r="G89" s="2">
        <v>1331.3</v>
      </c>
      <c r="H89" s="2">
        <v>1343.1</v>
      </c>
      <c r="I89" s="2">
        <v>1357.6</v>
      </c>
      <c r="J89" s="2">
        <v>1376.4</v>
      </c>
      <c r="K89" s="2">
        <v>1389</v>
      </c>
      <c r="L89" s="2">
        <v>1395.3000000000002</v>
      </c>
      <c r="M89" s="2">
        <v>1382.3999999999999</v>
      </c>
      <c r="N89" t="e">
        <f>(#REF!+#REF!+#REF!)/10^3</f>
        <v>#REF!</v>
      </c>
      <c r="O89" t="e">
        <f>(#REF!+#REF!+#REF!)/10^3</f>
        <v>#REF!</v>
      </c>
      <c r="P89" t="e">
        <f>(#REF!+#REF!+#REF!)/10^3</f>
        <v>#REF!</v>
      </c>
      <c r="Q89" t="e">
        <f>(#REF!+#REF!+#REF!)/10^3</f>
        <v>#REF!</v>
      </c>
      <c r="R89" t="e">
        <f>(#REF!+#REF!+#REF!)/10^3</f>
        <v>#REF!</v>
      </c>
      <c r="S89" t="e">
        <f>(#REF!+#REF!+#REF!)/10^3</f>
        <v>#REF!</v>
      </c>
      <c r="T89" t="e">
        <f>(#REF!+#REF!+#REF!)/10^3</f>
        <v>#REF!</v>
      </c>
      <c r="U89" t="e">
        <f>(#REF!+#REF!+#REF!)/10^3</f>
        <v>#REF!</v>
      </c>
      <c r="V89" s="2"/>
      <c r="W89" t="s">
        <v>70</v>
      </c>
      <c r="X89" s="17">
        <f t="shared" si="8"/>
        <v>52.204599999999999</v>
      </c>
      <c r="Y89" s="17">
        <f t="shared" si="22"/>
        <v>312.84450000000004</v>
      </c>
      <c r="Z89" s="18">
        <f t="shared" si="22"/>
        <v>571.04110000000003</v>
      </c>
      <c r="AA89" s="17">
        <f t="shared" si="22"/>
        <v>826.08920000000001</v>
      </c>
      <c r="AB89" s="17">
        <f t="shared" si="22"/>
        <v>1083.962</v>
      </c>
      <c r="AC89" s="17">
        <f t="shared" si="22"/>
        <v>1346.2117000000001</v>
      </c>
      <c r="AD89" s="17">
        <f t="shared" si="22"/>
        <v>1612.8623000000002</v>
      </c>
      <c r="AE89" s="17">
        <f t="shared" si="22"/>
        <v>1881.4351000000001</v>
      </c>
      <c r="AF89" s="17">
        <f t="shared" si="22"/>
        <v>2151.3294000000001</v>
      </c>
      <c r="AH89" s="17">
        <f t="shared" si="10"/>
        <v>52.204599999999999</v>
      </c>
      <c r="AI89" s="17">
        <f t="shared" si="23"/>
        <v>313.11830000000003</v>
      </c>
      <c r="AJ89" s="18">
        <f t="shared" si="23"/>
        <v>572.98509999999999</v>
      </c>
      <c r="AK89" s="17">
        <f t="shared" si="23"/>
        <v>830.87340000000006</v>
      </c>
      <c r="AL89" s="17">
        <f t="shared" si="23"/>
        <v>1091.2876000000001</v>
      </c>
      <c r="AM89" s="17">
        <f t="shared" si="23"/>
        <v>1355.3228000000001</v>
      </c>
      <c r="AN89" s="17">
        <f t="shared" si="23"/>
        <v>1623.2333000000003</v>
      </c>
      <c r="AO89" s="17">
        <f t="shared" si="23"/>
        <v>1892.8112000000003</v>
      </c>
      <c r="AP89" s="17">
        <f t="shared" si="23"/>
        <v>2163.8909000000003</v>
      </c>
      <c r="AQ89" s="18"/>
      <c r="AR89" s="17">
        <f t="shared" si="12"/>
        <v>52.204599999999999</v>
      </c>
      <c r="AS89" s="17">
        <f t="shared" si="24"/>
        <v>312.7885</v>
      </c>
      <c r="AT89" s="18">
        <f t="shared" si="24"/>
        <v>570.87549999999999</v>
      </c>
      <c r="AU89" s="17">
        <f t="shared" si="24"/>
        <v>826.5154</v>
      </c>
      <c r="AV89" s="17">
        <f t="shared" si="24"/>
        <v>1084.8378</v>
      </c>
      <c r="AW89" s="17">
        <f t="shared" si="24"/>
        <v>1346.6324999999999</v>
      </c>
      <c r="AX89" s="17">
        <f t="shared" si="24"/>
        <v>1612.6574000000001</v>
      </c>
      <c r="AY89" s="17">
        <f t="shared" si="24"/>
        <v>1880.1659999999999</v>
      </c>
      <c r="AZ89" s="17">
        <f t="shared" si="24"/>
        <v>2148.9737999999998</v>
      </c>
      <c r="BA89" s="17"/>
      <c r="BB89" s="17">
        <f t="shared" si="14"/>
        <v>52.204599999999999</v>
      </c>
      <c r="BC89" s="17">
        <f t="shared" si="25"/>
        <v>312.89690000000002</v>
      </c>
      <c r="BD89" s="18">
        <f t="shared" si="25"/>
        <v>571.45130000000006</v>
      </c>
      <c r="BE89" s="17">
        <f t="shared" si="25"/>
        <v>827.30450000000008</v>
      </c>
      <c r="BF89" s="17">
        <f t="shared" si="25"/>
        <v>1086.0241000000001</v>
      </c>
      <c r="BG89" s="17">
        <f t="shared" si="25"/>
        <v>1348.2745</v>
      </c>
      <c r="BH89" s="17">
        <f t="shared" si="25"/>
        <v>1614.8731</v>
      </c>
      <c r="BI89" s="17">
        <f t="shared" si="25"/>
        <v>1883.0011000000002</v>
      </c>
      <c r="BJ89" s="17">
        <f t="shared" si="25"/>
        <v>2152.8107000000005</v>
      </c>
      <c r="BK89" s="19"/>
      <c r="BL89" s="17"/>
      <c r="BM89" s="17"/>
      <c r="BN89" s="18"/>
      <c r="BO89" s="17"/>
      <c r="BP89" s="17"/>
      <c r="BQ89" s="17"/>
      <c r="BR89" s="17"/>
      <c r="BS89" s="17"/>
      <c r="BT89" s="17"/>
      <c r="BU89" s="19"/>
      <c r="BV89" s="17"/>
      <c r="BW89" s="17"/>
      <c r="BX89" s="18"/>
      <c r="BY89" s="17"/>
      <c r="BZ89" s="17"/>
      <c r="CA89" s="17"/>
      <c r="CB89" s="17"/>
      <c r="CC89" s="17"/>
      <c r="CD89" s="17"/>
      <c r="CE89" s="19"/>
      <c r="CF89" s="17"/>
      <c r="CG89" s="17"/>
      <c r="CH89" s="18"/>
      <c r="CI89" s="17"/>
      <c r="CJ89" s="17"/>
      <c r="CK89" s="17"/>
      <c r="CL89" s="17"/>
      <c r="CM89" s="17"/>
      <c r="CN89" s="17"/>
      <c r="CO89" s="20"/>
      <c r="CP89" s="21"/>
      <c r="CQ89" s="21"/>
      <c r="CR89" s="22"/>
      <c r="CS89" s="21"/>
      <c r="CT89" s="21"/>
      <c r="CU89" s="21"/>
      <c r="CV89" s="21"/>
      <c r="CW89" s="19"/>
      <c r="CX89" s="21"/>
      <c r="CY89" s="21"/>
      <c r="CZ89" s="22"/>
      <c r="DA89" s="21"/>
      <c r="DB89" s="21"/>
      <c r="DC89" s="21"/>
      <c r="DD89" s="21"/>
      <c r="DF89" s="21"/>
      <c r="DG89" s="21"/>
      <c r="DH89" s="22"/>
      <c r="DI89" s="21"/>
      <c r="DJ89" s="21"/>
      <c r="DK89" s="21"/>
      <c r="DL89" s="21"/>
      <c r="DN89" s="21"/>
      <c r="DO89" s="21"/>
      <c r="DP89" s="22"/>
      <c r="DQ89" s="21"/>
      <c r="DR89" s="21"/>
      <c r="DS89" s="21"/>
      <c r="DT89" s="21"/>
      <c r="DU89" s="19"/>
      <c r="DV89" s="21"/>
      <c r="DW89" s="21"/>
      <c r="DX89" s="22"/>
      <c r="DY89" s="21"/>
      <c r="DZ89" s="21"/>
      <c r="EA89" s="21"/>
      <c r="EB89" s="21"/>
      <c r="ED89" s="21"/>
      <c r="EE89" s="21"/>
      <c r="EF89" s="22"/>
      <c r="EG89" s="21"/>
      <c r="EH89" s="21"/>
      <c r="EI89" s="21"/>
      <c r="EJ89" s="21"/>
      <c r="EL89" s="20"/>
      <c r="EM89" s="20"/>
      <c r="EN89" s="23"/>
      <c r="EO89" s="20"/>
      <c r="EP89" s="20"/>
      <c r="EQ89" s="20"/>
      <c r="ER89" s="20"/>
      <c r="ES89" s="19"/>
      <c r="ET89" s="20"/>
      <c r="EU89" s="20"/>
      <c r="EV89" s="23"/>
      <c r="EW89" s="20"/>
      <c r="EX89" s="20"/>
      <c r="EY89" s="20"/>
      <c r="EZ89" s="20"/>
      <c r="FB89" s="20"/>
      <c r="FC89" s="20"/>
      <c r="FD89" s="23"/>
      <c r="FE89" s="20"/>
      <c r="FF89" s="20"/>
      <c r="FG89" s="20"/>
      <c r="FH89" s="20"/>
      <c r="FJ89" s="20"/>
      <c r="FK89" s="20"/>
      <c r="FL89" s="20"/>
      <c r="FM89" s="20"/>
      <c r="FN89" s="20"/>
      <c r="FO89" s="20"/>
      <c r="FP89" s="20"/>
      <c r="FQ89" s="19"/>
      <c r="FR89" s="20"/>
      <c r="FS89" s="20"/>
      <c r="FT89" s="20"/>
      <c r="FU89" s="20"/>
      <c r="FV89" s="20"/>
      <c r="FW89" s="20"/>
      <c r="FX89" s="20"/>
      <c r="FZ89" s="20"/>
      <c r="GA89" s="20"/>
      <c r="GB89" s="20"/>
      <c r="GC89" s="20"/>
      <c r="GD89" s="20"/>
      <c r="GE89" s="20"/>
      <c r="GF89" s="20"/>
    </row>
    <row r="90" spans="1:188" x14ac:dyDescent="0.3">
      <c r="A90" t="s">
        <v>117</v>
      </c>
      <c r="B90" s="2">
        <v>8633</v>
      </c>
      <c r="C90" s="2">
        <v>11399</v>
      </c>
      <c r="D90" s="2">
        <v>9821.7000000000007</v>
      </c>
      <c r="E90" s="2">
        <v>9929.4</v>
      </c>
      <c r="F90" s="2">
        <v>10106.800000000001</v>
      </c>
      <c r="G90" s="2">
        <v>10290.399999999998</v>
      </c>
      <c r="H90" s="2">
        <v>10515.800000000001</v>
      </c>
      <c r="I90" s="2">
        <v>10755.6</v>
      </c>
      <c r="J90" s="2">
        <v>11010.199999999999</v>
      </c>
      <c r="K90" s="2">
        <v>11209.300000000001</v>
      </c>
      <c r="L90" s="2">
        <v>11415.699999999999</v>
      </c>
      <c r="M90" s="2">
        <v>11629.300000000001</v>
      </c>
      <c r="N90" t="e">
        <f>(#REF!+#REF!+#REF!)/10^3</f>
        <v>#REF!</v>
      </c>
      <c r="O90" t="e">
        <f>(#REF!+#REF!+#REF!)/10^3</f>
        <v>#REF!</v>
      </c>
      <c r="P90" t="e">
        <f>(#REF!+#REF!+#REF!)/10^3</f>
        <v>#REF!</v>
      </c>
      <c r="Q90" t="e">
        <f>(#REF!+#REF!+#REF!)/10^3</f>
        <v>#REF!</v>
      </c>
      <c r="R90" t="e">
        <f>(#REF!+#REF!+#REF!)/10^3</f>
        <v>#REF!</v>
      </c>
      <c r="S90" t="e">
        <f>(#REF!+#REF!+#REF!)/10^3</f>
        <v>#REF!</v>
      </c>
      <c r="T90" t="e">
        <f>(#REF!+#REF!+#REF!)/10^3</f>
        <v>#REF!</v>
      </c>
      <c r="U90" t="e">
        <f>(#REF!+#REF!+#REF!)/10^3</f>
        <v>#REF!</v>
      </c>
      <c r="V90" s="2"/>
      <c r="W90" t="s">
        <v>72</v>
      </c>
      <c r="X90" s="17">
        <f t="shared" si="8"/>
        <v>64.935600000000008</v>
      </c>
      <c r="Y90" s="17">
        <f t="shared" si="22"/>
        <v>388.79070000000007</v>
      </c>
      <c r="Z90" s="18">
        <f t="shared" si="22"/>
        <v>708.11760000000004</v>
      </c>
      <c r="AA90" s="17">
        <f t="shared" si="22"/>
        <v>1020.8893</v>
      </c>
      <c r="AB90" s="17">
        <f t="shared" si="22"/>
        <v>1325.3323</v>
      </c>
      <c r="AC90" s="17">
        <f t="shared" si="22"/>
        <v>1620.2752</v>
      </c>
      <c r="AD90" s="17">
        <f t="shared" si="22"/>
        <v>1904.2391</v>
      </c>
      <c r="AE90" s="17">
        <f t="shared" si="22"/>
        <v>2171.3648000000003</v>
      </c>
      <c r="AF90" s="17">
        <f t="shared" si="22"/>
        <v>2420.6977000000006</v>
      </c>
      <c r="AH90" s="17">
        <f t="shared" si="10"/>
        <v>64.935600000000008</v>
      </c>
      <c r="AI90" s="17">
        <f t="shared" si="23"/>
        <v>389.19940000000008</v>
      </c>
      <c r="AJ90" s="18">
        <f t="shared" si="23"/>
        <v>711.32060000000013</v>
      </c>
      <c r="AK90" s="17">
        <f t="shared" si="23"/>
        <v>1030.8558000000003</v>
      </c>
      <c r="AL90" s="17">
        <f t="shared" si="23"/>
        <v>1345.8059000000001</v>
      </c>
      <c r="AM90" s="17">
        <f t="shared" si="23"/>
        <v>1650.4336000000001</v>
      </c>
      <c r="AN90" s="17">
        <f t="shared" si="23"/>
        <v>1942.4892</v>
      </c>
      <c r="AO90" s="17">
        <f t="shared" si="23"/>
        <v>2216.9556000000002</v>
      </c>
      <c r="AP90" s="17">
        <f t="shared" si="23"/>
        <v>2474.2275000000004</v>
      </c>
      <c r="AQ90" s="18"/>
      <c r="AR90" s="17">
        <f t="shared" si="12"/>
        <v>64.935600000000008</v>
      </c>
      <c r="AS90" s="17">
        <f t="shared" si="24"/>
        <v>390.52980000000002</v>
      </c>
      <c r="AT90" s="18">
        <f t="shared" si="24"/>
        <v>720.05309999999997</v>
      </c>
      <c r="AU90" s="17">
        <f t="shared" si="24"/>
        <v>1050.4647</v>
      </c>
      <c r="AV90" s="17">
        <f t="shared" si="24"/>
        <v>1378.8693000000001</v>
      </c>
      <c r="AW90" s="17">
        <f t="shared" si="24"/>
        <v>1700.2165</v>
      </c>
      <c r="AX90" s="17">
        <f t="shared" si="24"/>
        <v>2011.3796</v>
      </c>
      <c r="AY90" s="17">
        <f t="shared" si="24"/>
        <v>2306.7471</v>
      </c>
      <c r="AZ90" s="17">
        <f t="shared" si="24"/>
        <v>2587.8888000000002</v>
      </c>
      <c r="BA90" s="17"/>
      <c r="BB90" s="17">
        <f t="shared" si="14"/>
        <v>64.935600000000008</v>
      </c>
      <c r="BC90" s="17">
        <f t="shared" si="25"/>
        <v>389.09840000000008</v>
      </c>
      <c r="BD90" s="18">
        <f t="shared" si="25"/>
        <v>710.53650000000016</v>
      </c>
      <c r="BE90" s="17">
        <f t="shared" si="25"/>
        <v>1028.5382000000002</v>
      </c>
      <c r="BF90" s="17">
        <f t="shared" si="25"/>
        <v>1341.2986000000003</v>
      </c>
      <c r="BG90" s="17">
        <f t="shared" si="25"/>
        <v>1643.3019000000004</v>
      </c>
      <c r="BH90" s="17">
        <f t="shared" si="25"/>
        <v>1932.8890000000004</v>
      </c>
      <c r="BI90" s="17">
        <f t="shared" si="25"/>
        <v>2205.8533000000002</v>
      </c>
      <c r="BJ90" s="17">
        <f t="shared" si="25"/>
        <v>2461.9232999999999</v>
      </c>
      <c r="BK90" s="19"/>
      <c r="BL90" s="17"/>
      <c r="BM90" s="17"/>
      <c r="BN90" s="18"/>
      <c r="BO90" s="17"/>
      <c r="BP90" s="17"/>
      <c r="BQ90" s="17"/>
      <c r="BR90" s="17"/>
      <c r="BS90" s="17"/>
      <c r="BT90" s="17"/>
      <c r="BU90" s="19"/>
      <c r="BV90" s="17"/>
      <c r="BW90" s="17"/>
      <c r="BX90" s="18"/>
      <c r="BY90" s="17"/>
      <c r="BZ90" s="17"/>
      <c r="CA90" s="17"/>
      <c r="CB90" s="17"/>
      <c r="CC90" s="17"/>
      <c r="CD90" s="17"/>
      <c r="CE90" s="19"/>
      <c r="CF90" s="17"/>
      <c r="CG90" s="17"/>
      <c r="CH90" s="18"/>
      <c r="CI90" s="17"/>
      <c r="CJ90" s="17"/>
      <c r="CK90" s="17"/>
      <c r="CL90" s="17"/>
      <c r="CM90" s="17"/>
      <c r="CN90" s="17"/>
      <c r="CO90" s="20"/>
      <c r="CP90" s="21"/>
      <c r="CQ90" s="21"/>
      <c r="CR90" s="22"/>
      <c r="CS90" s="21"/>
      <c r="CT90" s="21"/>
      <c r="CU90" s="21"/>
      <c r="CV90" s="21"/>
      <c r="CW90" s="19"/>
      <c r="CX90" s="21"/>
      <c r="CY90" s="21"/>
      <c r="CZ90" s="22"/>
      <c r="DA90" s="21"/>
      <c r="DB90" s="21"/>
      <c r="DC90" s="21"/>
      <c r="DD90" s="21"/>
      <c r="DF90" s="21"/>
      <c r="DG90" s="21"/>
      <c r="DH90" s="22"/>
      <c r="DI90" s="21"/>
      <c r="DJ90" s="21"/>
      <c r="DK90" s="21"/>
      <c r="DL90" s="21"/>
      <c r="DN90" s="21"/>
      <c r="DO90" s="21"/>
      <c r="DP90" s="22"/>
      <c r="DQ90" s="21"/>
      <c r="DR90" s="21"/>
      <c r="DS90" s="21"/>
      <c r="DT90" s="21"/>
      <c r="DU90" s="19"/>
      <c r="DV90" s="21"/>
      <c r="DW90" s="21"/>
      <c r="DX90" s="22"/>
      <c r="DY90" s="21"/>
      <c r="DZ90" s="21"/>
      <c r="EA90" s="21"/>
      <c r="EB90" s="21"/>
      <c r="ED90" s="21"/>
      <c r="EE90" s="21"/>
      <c r="EF90" s="22"/>
      <c r="EG90" s="21"/>
      <c r="EH90" s="21"/>
      <c r="EI90" s="21"/>
      <c r="EJ90" s="21"/>
      <c r="EL90" s="20"/>
      <c r="EM90" s="20"/>
      <c r="EN90" s="23"/>
      <c r="EO90" s="20"/>
      <c r="EP90" s="20"/>
      <c r="EQ90" s="20"/>
      <c r="ER90" s="20"/>
      <c r="ES90" s="19"/>
      <c r="ET90" s="20"/>
      <c r="EU90" s="20"/>
      <c r="EV90" s="23"/>
      <c r="EW90" s="20"/>
      <c r="EX90" s="20"/>
      <c r="EY90" s="20"/>
      <c r="EZ90" s="20"/>
      <c r="FB90" s="20"/>
      <c r="FC90" s="20"/>
      <c r="FD90" s="23"/>
      <c r="FE90" s="20"/>
      <c r="FF90" s="20"/>
      <c r="FG90" s="20"/>
      <c r="FH90" s="20"/>
      <c r="FJ90" s="20"/>
      <c r="FK90" s="20"/>
      <c r="FL90" s="20"/>
      <c r="FM90" s="20"/>
      <c r="FN90" s="20"/>
      <c r="FO90" s="20"/>
      <c r="FP90" s="20"/>
      <c r="FQ90" s="19"/>
      <c r="FR90" s="20"/>
      <c r="FS90" s="20"/>
      <c r="FT90" s="20"/>
      <c r="FU90" s="20"/>
      <c r="FV90" s="20"/>
      <c r="FW90" s="20"/>
      <c r="FX90" s="20"/>
      <c r="FZ90" s="20"/>
      <c r="GA90" s="20"/>
      <c r="GB90" s="20"/>
      <c r="GC90" s="20"/>
      <c r="GD90" s="20"/>
      <c r="GE90" s="20"/>
      <c r="GF90" s="20"/>
    </row>
    <row r="91" spans="1:188" x14ac:dyDescent="0.3">
      <c r="A91" t="s">
        <v>42</v>
      </c>
      <c r="B91" s="2">
        <v>7822</v>
      </c>
      <c r="C91" s="2">
        <v>8422</v>
      </c>
      <c r="D91" s="2">
        <v>8443.1</v>
      </c>
      <c r="E91" s="2">
        <v>8565.6</v>
      </c>
      <c r="F91" s="2">
        <v>8759.1</v>
      </c>
      <c r="G91" s="2">
        <v>8945.4</v>
      </c>
      <c r="H91" s="2">
        <v>9068.5</v>
      </c>
      <c r="I91" s="2">
        <v>9185.2000000000007</v>
      </c>
      <c r="J91" s="2">
        <v>9298.4</v>
      </c>
      <c r="K91" s="2">
        <v>9382.7999999999993</v>
      </c>
      <c r="L91" s="2">
        <v>9464.4000000000015</v>
      </c>
      <c r="M91" s="2">
        <v>9543.7999999999993</v>
      </c>
      <c r="N91" t="e">
        <f>(#REF!+#REF!+#REF!)/10^3</f>
        <v>#REF!</v>
      </c>
      <c r="O91" t="e">
        <f>(#REF!+#REF!+#REF!)/10^3</f>
        <v>#REF!</v>
      </c>
      <c r="P91" t="e">
        <f>(#REF!+#REF!+#REF!)/10^3</f>
        <v>#REF!</v>
      </c>
      <c r="Q91" t="e">
        <f>(#REF!+#REF!+#REF!)/10^3</f>
        <v>#REF!</v>
      </c>
      <c r="R91" t="e">
        <f>(#REF!+#REF!+#REF!)/10^3</f>
        <v>#REF!</v>
      </c>
      <c r="S91" t="e">
        <f>(#REF!+#REF!+#REF!)/10^3</f>
        <v>#REF!</v>
      </c>
      <c r="T91" t="e">
        <f>(#REF!+#REF!+#REF!)/10^3</f>
        <v>#REF!</v>
      </c>
      <c r="U91" t="e">
        <f>(#REF!+#REF!+#REF!)/10^3</f>
        <v>#REF!</v>
      </c>
      <c r="V91" s="2"/>
      <c r="W91" t="s">
        <v>74</v>
      </c>
      <c r="X91" s="17">
        <f t="shared" si="8"/>
        <v>14.529099999999998</v>
      </c>
      <c r="Y91" s="17">
        <f t="shared" si="22"/>
        <v>87.694499999999977</v>
      </c>
      <c r="Z91" s="18">
        <f t="shared" si="22"/>
        <v>163.28759999999997</v>
      </c>
      <c r="AA91" s="17">
        <f t="shared" si="22"/>
        <v>240.79499999999999</v>
      </c>
      <c r="AB91" s="17">
        <f t="shared" si="22"/>
        <v>320.88200000000001</v>
      </c>
      <c r="AC91" s="17">
        <f t="shared" si="22"/>
        <v>403.39370000000002</v>
      </c>
      <c r="AD91" s="17">
        <f t="shared" si="22"/>
        <v>488.05880000000002</v>
      </c>
      <c r="AE91" s="17">
        <f t="shared" si="22"/>
        <v>574.15039999999999</v>
      </c>
      <c r="AF91" s="17">
        <f t="shared" si="22"/>
        <v>660.77800000000002</v>
      </c>
      <c r="AH91" s="17">
        <f t="shared" si="10"/>
        <v>14.529099999999998</v>
      </c>
      <c r="AI91" s="17">
        <f t="shared" si="23"/>
        <v>87.838099999999983</v>
      </c>
      <c r="AJ91" s="18">
        <f t="shared" si="23"/>
        <v>164.39339999999999</v>
      </c>
      <c r="AK91" s="17">
        <f t="shared" si="23"/>
        <v>243.76429999999999</v>
      </c>
      <c r="AL91" s="17">
        <f t="shared" si="23"/>
        <v>325.36160000000001</v>
      </c>
      <c r="AM91" s="17">
        <f t="shared" si="23"/>
        <v>409.15770000000003</v>
      </c>
      <c r="AN91" s="17">
        <f t="shared" si="23"/>
        <v>495.02820000000003</v>
      </c>
      <c r="AO91" s="17">
        <f t="shared" si="23"/>
        <v>582.37369999999999</v>
      </c>
      <c r="AP91" s="17">
        <f t="shared" si="23"/>
        <v>670.3492</v>
      </c>
      <c r="AQ91" s="18"/>
      <c r="AR91" s="17">
        <f t="shared" si="12"/>
        <v>14.529099999999998</v>
      </c>
      <c r="AS91" s="17">
        <f t="shared" si="24"/>
        <v>86.637099999999975</v>
      </c>
      <c r="AT91" s="18">
        <f t="shared" si="24"/>
        <v>155.79319999999996</v>
      </c>
      <c r="AU91" s="17">
        <f t="shared" si="24"/>
        <v>221.14709999999997</v>
      </c>
      <c r="AV91" s="17">
        <f t="shared" si="24"/>
        <v>283.8888</v>
      </c>
      <c r="AW91" s="17">
        <f t="shared" si="24"/>
        <v>346.1832</v>
      </c>
      <c r="AX91" s="17">
        <f t="shared" si="24"/>
        <v>410.7989</v>
      </c>
      <c r="AY91" s="17">
        <f t="shared" si="24"/>
        <v>477.22390000000001</v>
      </c>
      <c r="AZ91" s="17">
        <f t="shared" si="24"/>
        <v>545.38880000000006</v>
      </c>
      <c r="BA91" s="17"/>
      <c r="BB91" s="17">
        <f t="shared" si="14"/>
        <v>14.529099999999998</v>
      </c>
      <c r="BC91" s="17">
        <f t="shared" si="25"/>
        <v>87.807099999999991</v>
      </c>
      <c r="BD91" s="18">
        <f t="shared" si="25"/>
        <v>164.1635</v>
      </c>
      <c r="BE91" s="17">
        <f t="shared" si="25"/>
        <v>243.19210000000001</v>
      </c>
      <c r="BF91" s="17">
        <f t="shared" si="25"/>
        <v>324.56200000000001</v>
      </c>
      <c r="BG91" s="17">
        <f t="shared" si="25"/>
        <v>408.09370000000001</v>
      </c>
      <c r="BH91" s="17">
        <f t="shared" si="25"/>
        <v>493.76130000000001</v>
      </c>
      <c r="BI91" s="17">
        <f t="shared" si="25"/>
        <v>580.84789999999998</v>
      </c>
      <c r="BJ91" s="17">
        <f t="shared" si="25"/>
        <v>668.55439999999999</v>
      </c>
      <c r="BK91" s="19"/>
      <c r="BL91" s="17"/>
      <c r="BM91" s="17"/>
      <c r="BN91" s="18"/>
      <c r="BO91" s="17"/>
      <c r="BP91" s="17"/>
      <c r="BQ91" s="17"/>
      <c r="BR91" s="17"/>
      <c r="BS91" s="17"/>
      <c r="BT91" s="17"/>
      <c r="BU91" s="19"/>
      <c r="BV91" s="17"/>
      <c r="BW91" s="17"/>
      <c r="BX91" s="18"/>
      <c r="BY91" s="17"/>
      <c r="BZ91" s="17"/>
      <c r="CA91" s="17"/>
      <c r="CB91" s="17"/>
      <c r="CC91" s="17"/>
      <c r="CD91" s="17"/>
      <c r="CE91" s="19"/>
      <c r="CF91" s="17"/>
      <c r="CG91" s="17"/>
      <c r="CH91" s="18"/>
      <c r="CI91" s="17"/>
      <c r="CJ91" s="17"/>
      <c r="CK91" s="17"/>
      <c r="CL91" s="17"/>
      <c r="CM91" s="17"/>
      <c r="CN91" s="17"/>
      <c r="CO91" s="20"/>
      <c r="CP91" s="21"/>
      <c r="CQ91" s="21"/>
      <c r="CR91" s="22"/>
      <c r="CS91" s="21"/>
      <c r="CT91" s="21"/>
      <c r="CU91" s="21"/>
      <c r="CV91" s="21"/>
      <c r="CW91" s="19"/>
      <c r="CX91" s="21"/>
      <c r="CY91" s="21"/>
      <c r="CZ91" s="22"/>
      <c r="DA91" s="21"/>
      <c r="DB91" s="21"/>
      <c r="DC91" s="21"/>
      <c r="DD91" s="21"/>
      <c r="DF91" s="21"/>
      <c r="DG91" s="21"/>
      <c r="DH91" s="22"/>
      <c r="DI91" s="21"/>
      <c r="DJ91" s="21"/>
      <c r="DK91" s="21"/>
      <c r="DL91" s="21"/>
      <c r="DN91" s="21"/>
      <c r="DO91" s="21"/>
      <c r="DP91" s="22"/>
      <c r="DQ91" s="21"/>
      <c r="DR91" s="21"/>
      <c r="DS91" s="21"/>
      <c r="DT91" s="21"/>
      <c r="DU91" s="19"/>
      <c r="DV91" s="21"/>
      <c r="DW91" s="21"/>
      <c r="DX91" s="22"/>
      <c r="DY91" s="21"/>
      <c r="DZ91" s="21"/>
      <c r="EA91" s="21"/>
      <c r="EB91" s="21"/>
      <c r="ED91" s="21"/>
      <c r="EE91" s="21"/>
      <c r="EF91" s="22"/>
      <c r="EG91" s="21"/>
      <c r="EH91" s="21"/>
      <c r="EI91" s="21"/>
      <c r="EJ91" s="21"/>
      <c r="EL91" s="20"/>
      <c r="EM91" s="20"/>
      <c r="EN91" s="23"/>
      <c r="EO91" s="20"/>
      <c r="EP91" s="20"/>
      <c r="EQ91" s="20"/>
      <c r="ER91" s="20"/>
      <c r="ES91" s="19"/>
      <c r="ET91" s="20"/>
      <c r="EU91" s="20"/>
      <c r="EV91" s="23"/>
      <c r="EW91" s="20"/>
      <c r="EX91" s="20"/>
      <c r="EY91" s="20"/>
      <c r="EZ91" s="20"/>
      <c r="FB91" s="20"/>
      <c r="FC91" s="20"/>
      <c r="FD91" s="23"/>
      <c r="FE91" s="20"/>
      <c r="FF91" s="20"/>
      <c r="FG91" s="20"/>
      <c r="FH91" s="20"/>
      <c r="FJ91" s="20"/>
      <c r="FK91" s="20"/>
      <c r="FL91" s="20"/>
      <c r="FM91" s="20"/>
      <c r="FN91" s="20"/>
      <c r="FO91" s="20"/>
      <c r="FP91" s="20"/>
      <c r="FQ91" s="19"/>
      <c r="FR91" s="20"/>
      <c r="FS91" s="20"/>
      <c r="FT91" s="20"/>
      <c r="FU91" s="20"/>
      <c r="FV91" s="20"/>
      <c r="FW91" s="20"/>
      <c r="FX91" s="20"/>
      <c r="FZ91" s="20"/>
      <c r="GA91" s="20"/>
      <c r="GB91" s="20"/>
      <c r="GC91" s="20"/>
      <c r="GD91" s="20"/>
      <c r="GE91" s="20"/>
      <c r="GF91" s="20"/>
    </row>
    <row r="92" spans="1:188" x14ac:dyDescent="0.3">
      <c r="A92" t="s">
        <v>118</v>
      </c>
      <c r="B92" s="2">
        <v>150</v>
      </c>
      <c r="C92" s="2">
        <v>948</v>
      </c>
      <c r="D92" s="2">
        <v>854</v>
      </c>
      <c r="E92" s="2">
        <v>874</v>
      </c>
      <c r="F92" s="2">
        <v>957.8</v>
      </c>
      <c r="G92" s="2">
        <v>1052.4999999999998</v>
      </c>
      <c r="H92" s="2">
        <v>1048.6999999999998</v>
      </c>
      <c r="I92" s="2">
        <v>1046</v>
      </c>
      <c r="J92" s="2">
        <v>1045.4000000000001</v>
      </c>
      <c r="K92" s="2">
        <v>1023.9</v>
      </c>
      <c r="L92" s="2">
        <v>1006.9</v>
      </c>
      <c r="M92" s="2">
        <v>989.6</v>
      </c>
      <c r="N92" t="e">
        <f>(#REF!+#REF!+#REF!)/10^3</f>
        <v>#REF!</v>
      </c>
      <c r="O92" t="e">
        <f>(#REF!+#REF!+#REF!)/10^3</f>
        <v>#REF!</v>
      </c>
      <c r="P92" t="e">
        <f>(#REF!+#REF!+#REF!)/10^3</f>
        <v>#REF!</v>
      </c>
      <c r="Q92" t="e">
        <f>(#REF!+#REF!+#REF!)/10^3</f>
        <v>#REF!</v>
      </c>
      <c r="R92" t="e">
        <f>(#REF!+#REF!+#REF!)/10^3</f>
        <v>#REF!</v>
      </c>
      <c r="S92" t="e">
        <f>(#REF!+#REF!+#REF!)/10^3</f>
        <v>#REF!</v>
      </c>
      <c r="T92" t="e">
        <f>(#REF!+#REF!+#REF!)/10^3</f>
        <v>#REF!</v>
      </c>
      <c r="U92" t="e">
        <f>(#REF!+#REF!+#REF!)/10^3</f>
        <v>#REF!</v>
      </c>
      <c r="V92" s="2"/>
      <c r="W92" t="s">
        <v>76</v>
      </c>
      <c r="X92" s="17">
        <f t="shared" si="8"/>
        <v>13.0585</v>
      </c>
      <c r="Y92" s="17">
        <f t="shared" si="22"/>
        <v>79.705700000000007</v>
      </c>
      <c r="Z92" s="18">
        <f t="shared" si="22"/>
        <v>153.41610000000003</v>
      </c>
      <c r="AA92" s="17">
        <f t="shared" si="22"/>
        <v>234.87620000000004</v>
      </c>
      <c r="AB92" s="17">
        <f t="shared" si="22"/>
        <v>321.70710000000008</v>
      </c>
      <c r="AC92" s="17">
        <f t="shared" si="22"/>
        <v>411.96750000000009</v>
      </c>
      <c r="AD92" s="17">
        <f t="shared" si="22"/>
        <v>505.33310000000006</v>
      </c>
      <c r="AE92" s="17">
        <f t="shared" si="22"/>
        <v>600.27340000000004</v>
      </c>
      <c r="AF92" s="17">
        <f t="shared" si="22"/>
        <v>696.93850000000009</v>
      </c>
      <c r="AH92" s="17">
        <f t="shared" si="10"/>
        <v>13.0585</v>
      </c>
      <c r="AI92" s="17">
        <f t="shared" si="23"/>
        <v>79.607900000000001</v>
      </c>
      <c r="AJ92" s="18">
        <f t="shared" si="23"/>
        <v>152.68</v>
      </c>
      <c r="AK92" s="17">
        <f t="shared" si="23"/>
        <v>233.03139999999999</v>
      </c>
      <c r="AL92" s="17">
        <f t="shared" si="23"/>
        <v>319.11219999999997</v>
      </c>
      <c r="AM92" s="17">
        <f t="shared" si="23"/>
        <v>407.96879999999993</v>
      </c>
      <c r="AN92" s="17">
        <f t="shared" si="23"/>
        <v>499.71269999999993</v>
      </c>
      <c r="AO92" s="17">
        <f t="shared" si="23"/>
        <v>593.01789999999994</v>
      </c>
      <c r="AP92" s="17">
        <f t="shared" si="23"/>
        <v>687.66959999999995</v>
      </c>
      <c r="AQ92" s="18"/>
      <c r="AR92" s="17">
        <f t="shared" si="12"/>
        <v>13.0585</v>
      </c>
      <c r="AS92" s="17">
        <f t="shared" si="24"/>
        <v>79.868000000000009</v>
      </c>
      <c r="AT92" s="18">
        <f t="shared" si="24"/>
        <v>154.65310000000002</v>
      </c>
      <c r="AU92" s="17">
        <f t="shared" si="24"/>
        <v>238.89950000000002</v>
      </c>
      <c r="AV92" s="17">
        <f t="shared" si="24"/>
        <v>331.10320000000002</v>
      </c>
      <c r="AW92" s="17">
        <f t="shared" si="24"/>
        <v>426.62420000000003</v>
      </c>
      <c r="AX92" s="17">
        <f t="shared" si="24"/>
        <v>525.81330000000003</v>
      </c>
      <c r="AY92" s="17">
        <f t="shared" si="24"/>
        <v>627.52670000000012</v>
      </c>
      <c r="AZ92" s="17">
        <f t="shared" si="24"/>
        <v>731.21620000000007</v>
      </c>
      <c r="BA92" s="17"/>
      <c r="BB92" s="17">
        <f t="shared" si="14"/>
        <v>13.0585</v>
      </c>
      <c r="BC92" s="17">
        <f t="shared" si="25"/>
        <v>79.597300000000004</v>
      </c>
      <c r="BD92" s="18">
        <f t="shared" si="25"/>
        <v>152.5932</v>
      </c>
      <c r="BE92" s="17">
        <f t="shared" si="25"/>
        <v>232.59399999999999</v>
      </c>
      <c r="BF92" s="17">
        <f t="shared" si="25"/>
        <v>317.53699999999998</v>
      </c>
      <c r="BG92" s="17">
        <f t="shared" si="25"/>
        <v>405.10109999999997</v>
      </c>
      <c r="BH92" s="17">
        <f t="shared" si="25"/>
        <v>495.85129999999998</v>
      </c>
      <c r="BI92" s="17">
        <f t="shared" si="25"/>
        <v>587.98649999999998</v>
      </c>
      <c r="BJ92" s="17">
        <f t="shared" si="25"/>
        <v>681.64459999999997</v>
      </c>
      <c r="BK92" s="19"/>
      <c r="BL92" s="17"/>
      <c r="BM92" s="17"/>
      <c r="BN92" s="18"/>
      <c r="BO92" s="17"/>
      <c r="BP92" s="17"/>
      <c r="BQ92" s="17"/>
      <c r="BR92" s="17"/>
      <c r="BS92" s="17"/>
      <c r="BT92" s="17"/>
      <c r="BU92" s="19"/>
      <c r="BV92" s="17"/>
      <c r="BW92" s="17"/>
      <c r="BX92" s="18"/>
      <c r="BY92" s="17"/>
      <c r="BZ92" s="17"/>
      <c r="CA92" s="17"/>
      <c r="CB92" s="17"/>
      <c r="CC92" s="17"/>
      <c r="CD92" s="17"/>
      <c r="CE92" s="19"/>
      <c r="CF92" s="17"/>
      <c r="CG92" s="17"/>
      <c r="CH92" s="18"/>
      <c r="CI92" s="17"/>
      <c r="CJ92" s="17"/>
      <c r="CK92" s="17"/>
      <c r="CL92" s="17"/>
      <c r="CM92" s="17"/>
      <c r="CN92" s="17"/>
      <c r="CO92" s="20"/>
      <c r="CP92" s="21"/>
      <c r="CQ92" s="21"/>
      <c r="CR92" s="22"/>
      <c r="CS92" s="21"/>
      <c r="CT92" s="21"/>
      <c r="CU92" s="21"/>
      <c r="CV92" s="21"/>
      <c r="CW92" s="19"/>
      <c r="CX92" s="21"/>
      <c r="CY92" s="21"/>
      <c r="CZ92" s="22"/>
      <c r="DA92" s="21"/>
      <c r="DB92" s="21"/>
      <c r="DC92" s="21"/>
      <c r="DD92" s="21"/>
      <c r="DF92" s="21"/>
      <c r="DG92" s="21"/>
      <c r="DH92" s="22"/>
      <c r="DI92" s="21"/>
      <c r="DJ92" s="21"/>
      <c r="DK92" s="21"/>
      <c r="DL92" s="21"/>
      <c r="DN92" s="21"/>
      <c r="DO92" s="21"/>
      <c r="DP92" s="22"/>
      <c r="DQ92" s="21"/>
      <c r="DR92" s="21"/>
      <c r="DS92" s="21"/>
      <c r="DT92" s="21"/>
      <c r="DU92" s="19"/>
      <c r="DV92" s="21"/>
      <c r="DW92" s="21"/>
      <c r="DX92" s="22"/>
      <c r="DY92" s="21"/>
      <c r="DZ92" s="21"/>
      <c r="EA92" s="21"/>
      <c r="EB92" s="21"/>
      <c r="ED92" s="21"/>
      <c r="EE92" s="21"/>
      <c r="EF92" s="22"/>
      <c r="EG92" s="21"/>
      <c r="EH92" s="21"/>
      <c r="EI92" s="21"/>
      <c r="EJ92" s="21"/>
      <c r="EL92" s="20"/>
      <c r="EM92" s="20"/>
      <c r="EN92" s="23"/>
      <c r="EO92" s="20"/>
      <c r="EP92" s="20"/>
      <c r="EQ92" s="20"/>
      <c r="ER92" s="20"/>
      <c r="ES92" s="19"/>
      <c r="ET92" s="20"/>
      <c r="EU92" s="20"/>
      <c r="EV92" s="23"/>
      <c r="EW92" s="20"/>
      <c r="EX92" s="20"/>
      <c r="EY92" s="20"/>
      <c r="EZ92" s="20"/>
      <c r="FB92" s="20"/>
      <c r="FC92" s="20"/>
      <c r="FD92" s="23"/>
      <c r="FE92" s="20"/>
      <c r="FF92" s="20"/>
      <c r="FG92" s="20"/>
      <c r="FH92" s="20"/>
      <c r="FJ92" s="20"/>
      <c r="FK92" s="20"/>
      <c r="FL92" s="20"/>
      <c r="FM92" s="20"/>
      <c r="FN92" s="20"/>
      <c r="FO92" s="20"/>
      <c r="FP92" s="20"/>
      <c r="FQ92" s="19"/>
      <c r="FR92" s="20"/>
      <c r="FS92" s="20"/>
      <c r="FT92" s="20"/>
      <c r="FU92" s="20"/>
      <c r="FV92" s="20"/>
      <c r="FW92" s="20"/>
      <c r="FX92" s="20"/>
      <c r="FZ92" s="20"/>
      <c r="GA92" s="20"/>
      <c r="GB92" s="20"/>
      <c r="GC92" s="20"/>
      <c r="GD92" s="20"/>
      <c r="GE92" s="20"/>
      <c r="GF92" s="20"/>
    </row>
    <row r="93" spans="1:188" x14ac:dyDescent="0.3">
      <c r="A93" t="s">
        <v>119</v>
      </c>
      <c r="B93" s="2">
        <v>4205</v>
      </c>
      <c r="C93" s="2">
        <v>15896</v>
      </c>
      <c r="D93" s="2">
        <v>15654.9</v>
      </c>
      <c r="E93" s="2">
        <v>15689.199999999999</v>
      </c>
      <c r="F93" s="2">
        <v>15355.7</v>
      </c>
      <c r="G93" s="2">
        <v>14990.2</v>
      </c>
      <c r="H93" s="2">
        <v>14053</v>
      </c>
      <c r="I93" s="2">
        <v>12685.599999999999</v>
      </c>
      <c r="J93" s="2">
        <v>11334.3</v>
      </c>
      <c r="K93" s="2">
        <v>9829.4</v>
      </c>
      <c r="L93" s="2">
        <v>8604.1</v>
      </c>
      <c r="M93" s="2">
        <v>7433.9</v>
      </c>
      <c r="N93" t="e">
        <f>(#REF!+#REF!+#REF!)/10^3</f>
        <v>#REF!</v>
      </c>
      <c r="O93" t="e">
        <f>(#REF!+#REF!+#REF!)/10^3</f>
        <v>#REF!</v>
      </c>
      <c r="P93" t="e">
        <f>(#REF!+#REF!+#REF!)/10^3</f>
        <v>#REF!</v>
      </c>
      <c r="Q93" t="e">
        <f>(#REF!+#REF!+#REF!)/10^3</f>
        <v>#REF!</v>
      </c>
      <c r="R93" t="e">
        <f>(#REF!+#REF!+#REF!)/10^3</f>
        <v>#REF!</v>
      </c>
      <c r="S93" t="e">
        <f>(#REF!+#REF!+#REF!)/10^3</f>
        <v>#REF!</v>
      </c>
      <c r="T93" t="e">
        <f>(#REF!+#REF!+#REF!)/10^3</f>
        <v>#REF!</v>
      </c>
      <c r="U93" t="e">
        <f>(#REF!+#REF!+#REF!)/10^3</f>
        <v>#REF!</v>
      </c>
      <c r="V93" s="2"/>
      <c r="W93" t="s">
        <v>78</v>
      </c>
      <c r="X93" s="17">
        <f t="shared" si="8"/>
        <v>46.119100000000003</v>
      </c>
      <c r="Y93" s="17">
        <f t="shared" si="22"/>
        <v>272.95680000000004</v>
      </c>
      <c r="Z93" s="18">
        <f t="shared" si="22"/>
        <v>479.64690000000007</v>
      </c>
      <c r="AA93" s="17">
        <f t="shared" si="22"/>
        <v>661.47880000000009</v>
      </c>
      <c r="AB93" s="17">
        <f t="shared" si="22"/>
        <v>821.79350000000011</v>
      </c>
      <c r="AC93" s="17">
        <f t="shared" si="22"/>
        <v>963.09720000000004</v>
      </c>
      <c r="AD93" s="17">
        <f t="shared" si="22"/>
        <v>1089.9945</v>
      </c>
      <c r="AE93" s="17">
        <f t="shared" si="22"/>
        <v>1209.4401</v>
      </c>
      <c r="AF93" s="17">
        <f t="shared" si="22"/>
        <v>1321.8194000000001</v>
      </c>
      <c r="AH93" s="17">
        <f t="shared" si="10"/>
        <v>46.119100000000003</v>
      </c>
      <c r="AI93" s="17">
        <f t="shared" si="23"/>
        <v>273.029</v>
      </c>
      <c r="AJ93" s="18">
        <f t="shared" si="23"/>
        <v>480.01020000000005</v>
      </c>
      <c r="AK93" s="17">
        <f t="shared" si="23"/>
        <v>661.96190000000001</v>
      </c>
      <c r="AL93" s="17">
        <f t="shared" si="23"/>
        <v>823.32380000000001</v>
      </c>
      <c r="AM93" s="17">
        <f t="shared" si="23"/>
        <v>967.95600000000002</v>
      </c>
      <c r="AN93" s="17">
        <f t="shared" si="23"/>
        <v>1098.7840999999999</v>
      </c>
      <c r="AO93" s="17">
        <f t="shared" si="23"/>
        <v>1219.5876999999998</v>
      </c>
      <c r="AP93" s="17">
        <f t="shared" si="23"/>
        <v>1332.7627999999997</v>
      </c>
      <c r="AQ93" s="18"/>
      <c r="AR93" s="17">
        <f t="shared" si="12"/>
        <v>46.119100000000003</v>
      </c>
      <c r="AS93" s="17">
        <f t="shared" si="24"/>
        <v>273.09770000000003</v>
      </c>
      <c r="AT93" s="18">
        <f t="shared" si="24"/>
        <v>480.35410000000002</v>
      </c>
      <c r="AU93" s="17">
        <f t="shared" si="24"/>
        <v>662.59879999999998</v>
      </c>
      <c r="AV93" s="17">
        <f t="shared" si="24"/>
        <v>825.53719999999998</v>
      </c>
      <c r="AW93" s="17">
        <f t="shared" si="24"/>
        <v>972.31989999999996</v>
      </c>
      <c r="AX93" s="17">
        <f t="shared" si="24"/>
        <v>1105.4461999999999</v>
      </c>
      <c r="AY93" s="17">
        <f t="shared" si="24"/>
        <v>1227.5784999999998</v>
      </c>
      <c r="AZ93" s="17">
        <f t="shared" si="24"/>
        <v>1341.8987</v>
      </c>
      <c r="BA93" s="17"/>
      <c r="BB93" s="17">
        <f t="shared" si="14"/>
        <v>46.119100000000003</v>
      </c>
      <c r="BC93" s="17">
        <f t="shared" si="25"/>
        <v>273.01220000000001</v>
      </c>
      <c r="BD93" s="18">
        <f t="shared" si="25"/>
        <v>479.92639999999994</v>
      </c>
      <c r="BE93" s="17">
        <f t="shared" si="25"/>
        <v>661.86519999999996</v>
      </c>
      <c r="BF93" s="17">
        <f t="shared" si="25"/>
        <v>822.99079999999992</v>
      </c>
      <c r="BG93" s="17">
        <f t="shared" si="25"/>
        <v>966.71289999999988</v>
      </c>
      <c r="BH93" s="17">
        <f t="shared" si="25"/>
        <v>1096.7508999999998</v>
      </c>
      <c r="BI93" s="17">
        <f t="shared" si="25"/>
        <v>1217.3046999999997</v>
      </c>
      <c r="BJ93" s="17">
        <f t="shared" si="25"/>
        <v>1330.3383999999996</v>
      </c>
      <c r="BK93" s="19"/>
      <c r="BL93" s="17"/>
      <c r="BM93" s="17"/>
      <c r="BN93" s="18"/>
      <c r="BO93" s="17"/>
      <c r="BP93" s="17"/>
      <c r="BQ93" s="17"/>
      <c r="BR93" s="17"/>
      <c r="BS93" s="17"/>
      <c r="BT93" s="17"/>
      <c r="BU93" s="19"/>
      <c r="BV93" s="17"/>
      <c r="BW93" s="17"/>
      <c r="BX93" s="18"/>
      <c r="BY93" s="17"/>
      <c r="BZ93" s="17"/>
      <c r="CA93" s="17"/>
      <c r="CB93" s="17"/>
      <c r="CC93" s="17"/>
      <c r="CD93" s="17"/>
      <c r="CE93" s="19"/>
      <c r="CF93" s="17"/>
      <c r="CG93" s="17"/>
      <c r="CH93" s="18"/>
      <c r="CI93" s="17"/>
      <c r="CJ93" s="17"/>
      <c r="CK93" s="17"/>
      <c r="CL93" s="17"/>
      <c r="CM93" s="17"/>
      <c r="CN93" s="17"/>
      <c r="CO93" s="20"/>
      <c r="CP93" s="21"/>
      <c r="CQ93" s="21"/>
      <c r="CR93" s="22"/>
      <c r="CS93" s="21"/>
      <c r="CT93" s="21"/>
      <c r="CU93" s="21"/>
      <c r="CV93" s="21"/>
      <c r="CW93" s="19"/>
      <c r="CX93" s="21"/>
      <c r="CY93" s="21"/>
      <c r="CZ93" s="22"/>
      <c r="DA93" s="21"/>
      <c r="DB93" s="21"/>
      <c r="DC93" s="21"/>
      <c r="DD93" s="21"/>
      <c r="DF93" s="21"/>
      <c r="DG93" s="21"/>
      <c r="DH93" s="22"/>
      <c r="DI93" s="21"/>
      <c r="DJ93" s="21"/>
      <c r="DK93" s="21"/>
      <c r="DL93" s="21"/>
      <c r="DN93" s="21"/>
      <c r="DO93" s="21"/>
      <c r="DP93" s="22"/>
      <c r="DQ93" s="21"/>
      <c r="DR93" s="21"/>
      <c r="DS93" s="21"/>
      <c r="DT93" s="21"/>
      <c r="DU93" s="19"/>
      <c r="DV93" s="21"/>
      <c r="DW93" s="21"/>
      <c r="DX93" s="22"/>
      <c r="DY93" s="21"/>
      <c r="DZ93" s="21"/>
      <c r="EA93" s="21"/>
      <c r="EB93" s="21"/>
      <c r="ED93" s="21"/>
      <c r="EE93" s="21"/>
      <c r="EF93" s="22"/>
      <c r="EG93" s="21"/>
      <c r="EH93" s="21"/>
      <c r="EI93" s="21"/>
      <c r="EJ93" s="21"/>
      <c r="EL93" s="20"/>
      <c r="EM93" s="20"/>
      <c r="EN93" s="23"/>
      <c r="EO93" s="20"/>
      <c r="EP93" s="20"/>
      <c r="EQ93" s="20"/>
      <c r="ER93" s="20"/>
      <c r="ES93" s="19"/>
      <c r="ET93" s="20"/>
      <c r="EU93" s="20"/>
      <c r="EV93" s="23"/>
      <c r="EW93" s="20"/>
      <c r="EX93" s="20"/>
      <c r="EY93" s="20"/>
      <c r="EZ93" s="20"/>
      <c r="FB93" s="20"/>
      <c r="FC93" s="20"/>
      <c r="FD93" s="23"/>
      <c r="FE93" s="20"/>
      <c r="FF93" s="20"/>
      <c r="FG93" s="20"/>
      <c r="FH93" s="20"/>
      <c r="FJ93" s="20"/>
      <c r="FK93" s="20"/>
      <c r="FL93" s="20"/>
      <c r="FM93" s="20"/>
      <c r="FN93" s="20"/>
      <c r="FO93" s="20"/>
      <c r="FP93" s="20"/>
      <c r="FQ93" s="19"/>
      <c r="FR93" s="20"/>
      <c r="FS93" s="20"/>
      <c r="FT93" s="20"/>
      <c r="FU93" s="20"/>
      <c r="FV93" s="20"/>
      <c r="FW93" s="20"/>
      <c r="FX93" s="20"/>
      <c r="FZ93" s="20"/>
      <c r="GA93" s="20"/>
      <c r="GB93" s="20"/>
      <c r="GC93" s="20"/>
      <c r="GD93" s="20"/>
      <c r="GE93" s="20"/>
      <c r="GF93" s="20"/>
    </row>
    <row r="94" spans="1:188" x14ac:dyDescent="0.3">
      <c r="A94" t="s">
        <v>120</v>
      </c>
      <c r="B94" s="2">
        <v>4272</v>
      </c>
      <c r="C94" s="2">
        <v>5598</v>
      </c>
      <c r="D94" s="2">
        <v>6176.3</v>
      </c>
      <c r="E94" s="2">
        <v>6316.3</v>
      </c>
      <c r="F94" s="2">
        <v>6533.3</v>
      </c>
      <c r="G94" s="2">
        <v>6777.0999999999995</v>
      </c>
      <c r="H94" s="2">
        <v>6908.9</v>
      </c>
      <c r="I94" s="2">
        <v>7038.3</v>
      </c>
      <c r="J94" s="2">
        <v>7170.5999999999995</v>
      </c>
      <c r="K94" s="2">
        <v>7252.9</v>
      </c>
      <c r="L94" s="2">
        <v>7343.7000000000007</v>
      </c>
      <c r="M94" s="2">
        <v>7438.5</v>
      </c>
      <c r="N94" t="e">
        <f>(#REF!+#REF!+#REF!)/10^3</f>
        <v>#REF!</v>
      </c>
      <c r="O94" t="e">
        <f>(#REF!+#REF!+#REF!)/10^3</f>
        <v>#REF!</v>
      </c>
      <c r="P94" t="e">
        <f>(#REF!+#REF!+#REF!)/10^3</f>
        <v>#REF!</v>
      </c>
      <c r="Q94" t="e">
        <f>(#REF!+#REF!+#REF!)/10^3</f>
        <v>#REF!</v>
      </c>
      <c r="R94" t="e">
        <f>(#REF!+#REF!+#REF!)/10^3</f>
        <v>#REF!</v>
      </c>
      <c r="S94" t="e">
        <f>(#REF!+#REF!+#REF!)/10^3</f>
        <v>#REF!</v>
      </c>
      <c r="T94" t="e">
        <f>(#REF!+#REF!+#REF!)/10^3</f>
        <v>#REF!</v>
      </c>
      <c r="U94" t="e">
        <f>(#REF!+#REF!+#REF!)/10^3</f>
        <v>#REF!</v>
      </c>
      <c r="V94" s="2"/>
      <c r="W94" t="s">
        <v>80</v>
      </c>
      <c r="X94" s="17">
        <f t="shared" si="8"/>
        <v>226.28739999999999</v>
      </c>
      <c r="Y94" s="17">
        <f t="shared" si="22"/>
        <v>1368.0930999999998</v>
      </c>
      <c r="Z94" s="18">
        <f t="shared" si="22"/>
        <v>2562.7504999999996</v>
      </c>
      <c r="AA94" s="17">
        <f t="shared" si="22"/>
        <v>3806.9063999999998</v>
      </c>
      <c r="AB94" s="17">
        <f t="shared" si="22"/>
        <v>5070.1978999999992</v>
      </c>
      <c r="AC94" s="17">
        <f t="shared" si="22"/>
        <v>6351.4071999999987</v>
      </c>
      <c r="AD94" s="17">
        <f t="shared" si="22"/>
        <v>7655.2981999999984</v>
      </c>
      <c r="AE94" s="17">
        <f t="shared" si="22"/>
        <v>8967.8151999999973</v>
      </c>
      <c r="AF94" s="17">
        <f t="shared" si="22"/>
        <v>10287.660699999997</v>
      </c>
      <c r="AH94" s="17">
        <f t="shared" si="10"/>
        <v>226.28739999999999</v>
      </c>
      <c r="AI94" s="17">
        <f t="shared" si="23"/>
        <v>1358.7903999999999</v>
      </c>
      <c r="AJ94" s="18">
        <f t="shared" si="23"/>
        <v>2497.1082999999999</v>
      </c>
      <c r="AK94" s="17">
        <f t="shared" si="23"/>
        <v>3648.5083</v>
      </c>
      <c r="AL94" s="17">
        <f t="shared" si="23"/>
        <v>4830.1545000000006</v>
      </c>
      <c r="AM94" s="17">
        <f t="shared" si="23"/>
        <v>6021.5730000000003</v>
      </c>
      <c r="AN94" s="17">
        <f t="shared" si="23"/>
        <v>7210.1055000000006</v>
      </c>
      <c r="AO94" s="17">
        <f t="shared" si="23"/>
        <v>8408.0884000000005</v>
      </c>
      <c r="AP94" s="17">
        <f t="shared" si="23"/>
        <v>9617.163700000001</v>
      </c>
      <c r="AQ94" s="18"/>
      <c r="AR94" s="17">
        <f t="shared" si="12"/>
        <v>226.28739999999999</v>
      </c>
      <c r="AS94" s="17">
        <f t="shared" si="24"/>
        <v>1372.145</v>
      </c>
      <c r="AT94" s="18">
        <f t="shared" si="24"/>
        <v>2591.8481999999999</v>
      </c>
      <c r="AU94" s="17">
        <f t="shared" si="24"/>
        <v>3880.8405999999995</v>
      </c>
      <c r="AV94" s="17">
        <f t="shared" si="24"/>
        <v>5198.2995999999994</v>
      </c>
      <c r="AW94" s="17">
        <f t="shared" si="24"/>
        <v>6557.1524999999992</v>
      </c>
      <c r="AX94" s="17">
        <f t="shared" si="24"/>
        <v>7924.3713999999991</v>
      </c>
      <c r="AY94" s="17">
        <f t="shared" si="24"/>
        <v>9301.7322999999997</v>
      </c>
      <c r="AZ94" s="17">
        <f t="shared" si="24"/>
        <v>10697.885</v>
      </c>
      <c r="BA94" s="17"/>
      <c r="BB94" s="17">
        <f t="shared" si="14"/>
        <v>226.28739999999999</v>
      </c>
      <c r="BC94" s="17">
        <f t="shared" si="25"/>
        <v>1368.7428</v>
      </c>
      <c r="BD94" s="18">
        <f t="shared" si="25"/>
        <v>2567.8888999999999</v>
      </c>
      <c r="BE94" s="17">
        <f t="shared" si="25"/>
        <v>3821.0663</v>
      </c>
      <c r="BF94" s="17">
        <f t="shared" si="25"/>
        <v>5095.1805000000004</v>
      </c>
      <c r="BG94" s="17">
        <f t="shared" si="25"/>
        <v>6396.9668000000001</v>
      </c>
      <c r="BH94" s="17">
        <f t="shared" si="25"/>
        <v>7705.0339000000004</v>
      </c>
      <c r="BI94" s="17">
        <f t="shared" si="25"/>
        <v>9025.9412000000011</v>
      </c>
      <c r="BJ94" s="17">
        <f t="shared" si="25"/>
        <v>10358.660700000002</v>
      </c>
      <c r="BK94" s="19"/>
      <c r="BL94" s="17"/>
      <c r="BM94" s="17"/>
      <c r="BN94" s="18"/>
      <c r="BO94" s="17"/>
      <c r="BP94" s="17"/>
      <c r="BQ94" s="17"/>
      <c r="BR94" s="17"/>
      <c r="BS94" s="17"/>
      <c r="BT94" s="17"/>
      <c r="BU94" s="19"/>
      <c r="BV94" s="17"/>
      <c r="BW94" s="17"/>
      <c r="BX94" s="18"/>
      <c r="BY94" s="17"/>
      <c r="BZ94" s="17"/>
      <c r="CA94" s="17"/>
      <c r="CB94" s="17"/>
      <c r="CC94" s="17"/>
      <c r="CD94" s="17"/>
      <c r="CE94" s="19"/>
      <c r="CF94" s="17"/>
      <c r="CG94" s="17"/>
      <c r="CH94" s="18"/>
      <c r="CI94" s="17"/>
      <c r="CJ94" s="17"/>
      <c r="CK94" s="17"/>
      <c r="CL94" s="17"/>
      <c r="CM94" s="17"/>
      <c r="CN94" s="17"/>
      <c r="CO94" s="20"/>
      <c r="CP94" s="21"/>
      <c r="CQ94" s="21"/>
      <c r="CR94" s="22"/>
      <c r="CS94" s="21"/>
      <c r="CT94" s="21"/>
      <c r="CU94" s="21"/>
      <c r="CV94" s="21"/>
      <c r="CW94" s="19"/>
      <c r="CX94" s="21"/>
      <c r="CY94" s="21"/>
      <c r="CZ94" s="22"/>
      <c r="DA94" s="21"/>
      <c r="DB94" s="21"/>
      <c r="DC94" s="21"/>
      <c r="DD94" s="21"/>
      <c r="DF94" s="21"/>
      <c r="DG94" s="21"/>
      <c r="DH94" s="22"/>
      <c r="DI94" s="21"/>
      <c r="DJ94" s="21"/>
      <c r="DK94" s="21"/>
      <c r="DL94" s="21"/>
      <c r="DN94" s="21"/>
      <c r="DO94" s="21"/>
      <c r="DP94" s="22"/>
      <c r="DQ94" s="21"/>
      <c r="DR94" s="21"/>
      <c r="DS94" s="21"/>
      <c r="DT94" s="21"/>
      <c r="DU94" s="19"/>
      <c r="DV94" s="21"/>
      <c r="DW94" s="21"/>
      <c r="DX94" s="22"/>
      <c r="DY94" s="21"/>
      <c r="DZ94" s="21"/>
      <c r="EA94" s="21"/>
      <c r="EB94" s="21"/>
      <c r="ED94" s="21"/>
      <c r="EE94" s="21"/>
      <c r="EF94" s="22"/>
      <c r="EG94" s="21"/>
      <c r="EH94" s="21"/>
      <c r="EI94" s="21"/>
      <c r="EJ94" s="21"/>
      <c r="EL94" s="20"/>
      <c r="EM94" s="20"/>
      <c r="EN94" s="23"/>
      <c r="EO94" s="20"/>
      <c r="EP94" s="20"/>
      <c r="EQ94" s="20"/>
      <c r="ER94" s="20"/>
      <c r="ES94" s="19"/>
      <c r="ET94" s="20"/>
      <c r="EU94" s="20"/>
      <c r="EV94" s="23"/>
      <c r="EW94" s="20"/>
      <c r="EX94" s="20"/>
      <c r="EY94" s="20"/>
      <c r="EZ94" s="20"/>
      <c r="FB94" s="20"/>
      <c r="FC94" s="20"/>
      <c r="FD94" s="23"/>
      <c r="FE94" s="20"/>
      <c r="FF94" s="20"/>
      <c r="FG94" s="20"/>
      <c r="FH94" s="20"/>
      <c r="FJ94" s="20"/>
      <c r="FK94" s="20"/>
      <c r="FL94" s="20"/>
      <c r="FM94" s="20"/>
      <c r="FN94" s="20"/>
      <c r="FO94" s="20"/>
      <c r="FP94" s="20"/>
      <c r="FQ94" s="19"/>
      <c r="FR94" s="20"/>
      <c r="FS94" s="20"/>
      <c r="FT94" s="20"/>
      <c r="FU94" s="20"/>
      <c r="FV94" s="20"/>
      <c r="FW94" s="20"/>
      <c r="FX94" s="20"/>
      <c r="FZ94" s="20"/>
      <c r="GA94" s="20"/>
      <c r="GB94" s="20"/>
      <c r="GC94" s="20"/>
      <c r="GD94" s="20"/>
      <c r="GE94" s="20"/>
      <c r="GF94" s="20"/>
    </row>
    <row r="95" spans="1:188" x14ac:dyDescent="0.3">
      <c r="A95" s="1" t="s">
        <v>94</v>
      </c>
      <c r="W95" t="s">
        <v>81</v>
      </c>
      <c r="X95" s="17">
        <f t="shared" si="8"/>
        <v>17.711299999999998</v>
      </c>
      <c r="Y95" s="17">
        <f t="shared" si="22"/>
        <v>107.10069999999999</v>
      </c>
      <c r="Z95" s="18">
        <f t="shared" si="22"/>
        <v>200.60449999999997</v>
      </c>
      <c r="AA95" s="17">
        <f t="shared" si="22"/>
        <v>297.86289999999997</v>
      </c>
      <c r="AB95" s="17">
        <f t="shared" si="22"/>
        <v>398.3288</v>
      </c>
      <c r="AC95" s="17">
        <f t="shared" si="22"/>
        <v>503.23480000000001</v>
      </c>
      <c r="AD95" s="17">
        <f t="shared" si="22"/>
        <v>615.06209999999999</v>
      </c>
      <c r="AE95" s="17">
        <f t="shared" si="22"/>
        <v>729.75189999999998</v>
      </c>
      <c r="AF95" s="17">
        <f t="shared" si="22"/>
        <v>846.96619999999996</v>
      </c>
      <c r="AH95" s="17">
        <f t="shared" si="10"/>
        <v>17.711299999999998</v>
      </c>
      <c r="AI95" s="17">
        <f t="shared" si="23"/>
        <v>107.35999999999999</v>
      </c>
      <c r="AJ95" s="18">
        <f t="shared" si="23"/>
        <v>202.47719999999998</v>
      </c>
      <c r="AK95" s="17">
        <f t="shared" si="23"/>
        <v>302.82300000000004</v>
      </c>
      <c r="AL95" s="17">
        <f t="shared" si="23"/>
        <v>407.42700000000008</v>
      </c>
      <c r="AM95" s="17">
        <f t="shared" si="23"/>
        <v>516.72870000000012</v>
      </c>
      <c r="AN95" s="17">
        <f t="shared" si="23"/>
        <v>631.24610000000007</v>
      </c>
      <c r="AO95" s="17">
        <f t="shared" si="23"/>
        <v>752.06250000000011</v>
      </c>
      <c r="AP95" s="17">
        <f t="shared" si="23"/>
        <v>875.35140000000013</v>
      </c>
      <c r="AQ95" s="18"/>
      <c r="AR95" s="17">
        <f t="shared" si="12"/>
        <v>17.711299999999998</v>
      </c>
      <c r="AS95" s="17">
        <f t="shared" si="24"/>
        <v>106.58829999999999</v>
      </c>
      <c r="AT95" s="18">
        <f t="shared" si="24"/>
        <v>196.76540000000003</v>
      </c>
      <c r="AU95" s="17">
        <f t="shared" si="24"/>
        <v>287.32940000000002</v>
      </c>
      <c r="AV95" s="17">
        <f t="shared" si="24"/>
        <v>379.74870000000004</v>
      </c>
      <c r="AW95" s="17">
        <f t="shared" si="24"/>
        <v>475.34930000000003</v>
      </c>
      <c r="AX95" s="17">
        <f t="shared" si="24"/>
        <v>574.58040000000005</v>
      </c>
      <c r="AY95" s="17">
        <f t="shared" si="24"/>
        <v>675.97080000000005</v>
      </c>
      <c r="AZ95" s="17">
        <f t="shared" si="24"/>
        <v>779.05870000000004</v>
      </c>
      <c r="BA95" s="17"/>
      <c r="BB95" s="17">
        <f t="shared" si="14"/>
        <v>17.711299999999998</v>
      </c>
      <c r="BC95" s="17">
        <f t="shared" si="25"/>
        <v>107.25269999999999</v>
      </c>
      <c r="BD95" s="18">
        <f t="shared" si="25"/>
        <v>201.69540000000001</v>
      </c>
      <c r="BE95" s="17">
        <f t="shared" si="25"/>
        <v>300.74290000000002</v>
      </c>
      <c r="BF95" s="17">
        <f t="shared" si="25"/>
        <v>403.69510000000002</v>
      </c>
      <c r="BG95" s="17">
        <f t="shared" si="25"/>
        <v>511.40440000000001</v>
      </c>
      <c r="BH95" s="17">
        <f t="shared" si="25"/>
        <v>625.39560000000006</v>
      </c>
      <c r="BI95" s="17">
        <f t="shared" si="25"/>
        <v>744.80300000000011</v>
      </c>
      <c r="BJ95" s="17">
        <f t="shared" si="25"/>
        <v>866.86230000000012</v>
      </c>
      <c r="BK95" s="19"/>
      <c r="BL95" s="17"/>
      <c r="BM95" s="17"/>
      <c r="BN95" s="18"/>
      <c r="BO95" s="17"/>
      <c r="BP95" s="17"/>
      <c r="BQ95" s="17"/>
      <c r="BR95" s="17"/>
      <c r="BS95" s="17"/>
      <c r="BT95" s="17"/>
      <c r="BU95" s="19"/>
      <c r="BV95" s="17"/>
      <c r="BW95" s="17"/>
      <c r="BX95" s="18"/>
      <c r="BY95" s="17"/>
      <c r="BZ95" s="17"/>
      <c r="CA95" s="17"/>
      <c r="CB95" s="17"/>
      <c r="CC95" s="17"/>
      <c r="CD95" s="17"/>
      <c r="CE95" s="19"/>
      <c r="CF95" s="17"/>
      <c r="CG95" s="17"/>
      <c r="CH95" s="18"/>
      <c r="CI95" s="17"/>
      <c r="CJ95" s="17"/>
      <c r="CK95" s="17"/>
      <c r="CL95" s="17"/>
      <c r="CM95" s="17"/>
      <c r="CN95" s="17"/>
      <c r="CO95" s="20"/>
      <c r="CP95" s="21"/>
      <c r="CQ95" s="21"/>
      <c r="CR95" s="22"/>
      <c r="CS95" s="21"/>
      <c r="CT95" s="21"/>
      <c r="CU95" s="21"/>
      <c r="CV95" s="21"/>
      <c r="CW95" s="19"/>
      <c r="CX95" s="21"/>
      <c r="CY95" s="21"/>
      <c r="CZ95" s="22"/>
      <c r="DA95" s="21"/>
      <c r="DB95" s="21"/>
      <c r="DC95" s="21"/>
      <c r="DD95" s="21"/>
      <c r="DF95" s="21"/>
      <c r="DG95" s="21"/>
      <c r="DH95" s="22"/>
      <c r="DI95" s="21"/>
      <c r="DJ95" s="21"/>
      <c r="DK95" s="21"/>
      <c r="DL95" s="21"/>
      <c r="DN95" s="21"/>
      <c r="DO95" s="21"/>
      <c r="DP95" s="22"/>
      <c r="DQ95" s="21"/>
      <c r="DR95" s="21"/>
      <c r="DS95" s="21"/>
      <c r="DT95" s="21"/>
      <c r="DU95" s="19"/>
      <c r="DV95" s="21"/>
      <c r="DW95" s="21"/>
      <c r="DX95" s="22"/>
      <c r="DY95" s="21"/>
      <c r="DZ95" s="21"/>
      <c r="EA95" s="21"/>
      <c r="EB95" s="21"/>
      <c r="ED95" s="21"/>
      <c r="EE95" s="21"/>
      <c r="EF95" s="22"/>
      <c r="EG95" s="21"/>
      <c r="EH95" s="21"/>
      <c r="EI95" s="21"/>
      <c r="EJ95" s="21"/>
      <c r="EL95" s="20"/>
      <c r="EM95" s="20"/>
      <c r="EN95" s="23"/>
      <c r="EO95" s="20"/>
      <c r="EP95" s="20"/>
      <c r="EQ95" s="20"/>
      <c r="ER95" s="20"/>
      <c r="ES95" s="19"/>
      <c r="ET95" s="20"/>
      <c r="EU95" s="20"/>
      <c r="EV95" s="23"/>
      <c r="EW95" s="20"/>
      <c r="EX95" s="20"/>
      <c r="EY95" s="20"/>
      <c r="EZ95" s="20"/>
      <c r="FB95" s="20"/>
      <c r="FC95" s="20"/>
      <c r="FD95" s="23"/>
      <c r="FE95" s="20"/>
      <c r="FF95" s="20"/>
      <c r="FG95" s="20"/>
      <c r="FH95" s="20"/>
      <c r="FJ95" s="20"/>
      <c r="FK95" s="20"/>
      <c r="FL95" s="20"/>
      <c r="FM95" s="20"/>
      <c r="FN95" s="20"/>
      <c r="FO95" s="20"/>
      <c r="FP95" s="20"/>
      <c r="FQ95" s="19"/>
      <c r="FR95" s="20"/>
      <c r="FS95" s="20"/>
      <c r="FT95" s="20"/>
      <c r="FU95" s="20"/>
      <c r="FV95" s="20"/>
      <c r="FW95" s="20"/>
      <c r="FX95" s="20"/>
      <c r="FZ95" s="20"/>
      <c r="GA95" s="20"/>
      <c r="GB95" s="20"/>
      <c r="GC95" s="20"/>
      <c r="GD95" s="20"/>
      <c r="GE95" s="20"/>
      <c r="GF95" s="20"/>
    </row>
    <row r="96" spans="1:188" x14ac:dyDescent="0.3">
      <c r="B96" s="2" t="s">
        <v>1</v>
      </c>
      <c r="D96" s="2" t="s">
        <v>2</v>
      </c>
      <c r="W96" t="s">
        <v>83</v>
      </c>
      <c r="X96" s="17">
        <f t="shared" si="8"/>
        <v>76.620099999999994</v>
      </c>
      <c r="Y96" s="17">
        <f t="shared" si="22"/>
        <v>464.63649999999996</v>
      </c>
      <c r="Z96" s="18">
        <f t="shared" si="22"/>
        <v>876.8565000000001</v>
      </c>
      <c r="AA96" s="17">
        <f t="shared" si="22"/>
        <v>1310.2229</v>
      </c>
      <c r="AB96" s="17">
        <f t="shared" si="22"/>
        <v>1758.9608000000001</v>
      </c>
      <c r="AC96" s="17">
        <f t="shared" si="22"/>
        <v>2225.2087000000001</v>
      </c>
      <c r="AD96" s="17">
        <f t="shared" si="22"/>
        <v>2709.0279</v>
      </c>
      <c r="AE96" s="17">
        <f t="shared" si="22"/>
        <v>3204.4515000000001</v>
      </c>
      <c r="AF96" s="17">
        <f t="shared" si="22"/>
        <v>3710.7194</v>
      </c>
      <c r="AH96" s="17">
        <f t="shared" si="10"/>
        <v>76.620099999999994</v>
      </c>
      <c r="AI96" s="17">
        <f t="shared" si="23"/>
        <v>466.11389999999994</v>
      </c>
      <c r="AJ96" s="18">
        <f t="shared" si="23"/>
        <v>887.28269999999998</v>
      </c>
      <c r="AK96" s="17">
        <f t="shared" si="23"/>
        <v>1335.077</v>
      </c>
      <c r="AL96" s="17">
        <f t="shared" si="23"/>
        <v>1795.0775000000001</v>
      </c>
      <c r="AM96" s="17">
        <f t="shared" si="23"/>
        <v>2272.1325999999999</v>
      </c>
      <c r="AN96" s="17">
        <f t="shared" si="23"/>
        <v>2766.5291999999999</v>
      </c>
      <c r="AO96" s="17">
        <f t="shared" si="23"/>
        <v>3273.4690000000001</v>
      </c>
      <c r="AP96" s="17">
        <f t="shared" si="23"/>
        <v>3793.4152999999997</v>
      </c>
      <c r="AQ96" s="18"/>
      <c r="AR96" s="17">
        <f t="shared" si="12"/>
        <v>76.620099999999994</v>
      </c>
      <c r="AS96" s="17">
        <f t="shared" si="24"/>
        <v>466.46279999999996</v>
      </c>
      <c r="AT96" s="18">
        <f t="shared" si="24"/>
        <v>889.77089999999998</v>
      </c>
      <c r="AU96" s="17">
        <f t="shared" si="24"/>
        <v>1342.5802000000001</v>
      </c>
      <c r="AV96" s="17">
        <f t="shared" si="24"/>
        <v>1813.3083000000001</v>
      </c>
      <c r="AW96" s="17">
        <f t="shared" si="24"/>
        <v>2303.3863000000001</v>
      </c>
      <c r="AX96" s="17">
        <f t="shared" si="24"/>
        <v>2811.1501000000003</v>
      </c>
      <c r="AY96" s="17">
        <f t="shared" si="24"/>
        <v>3330.0258000000003</v>
      </c>
      <c r="AZ96" s="17">
        <f t="shared" si="24"/>
        <v>3863.1582000000003</v>
      </c>
      <c r="BA96" s="17"/>
      <c r="BB96" s="17">
        <f t="shared" si="14"/>
        <v>76.620099999999994</v>
      </c>
      <c r="BC96" s="17">
        <f t="shared" si="25"/>
        <v>465.56999999999994</v>
      </c>
      <c r="BD96" s="18">
        <f t="shared" si="25"/>
        <v>883.53739999999982</v>
      </c>
      <c r="BE96" s="17">
        <f t="shared" si="25"/>
        <v>1326.8488999999997</v>
      </c>
      <c r="BF96" s="17">
        <f t="shared" si="25"/>
        <v>1784.8043999999995</v>
      </c>
      <c r="BG96" s="17">
        <f t="shared" si="25"/>
        <v>2259.1301999999996</v>
      </c>
      <c r="BH96" s="17">
        <f t="shared" si="25"/>
        <v>2750.6259999999997</v>
      </c>
      <c r="BI96" s="17">
        <f t="shared" si="25"/>
        <v>3255.4038</v>
      </c>
      <c r="BJ96" s="17">
        <f t="shared" si="25"/>
        <v>3772.7240000000002</v>
      </c>
      <c r="BK96" s="19"/>
      <c r="BL96" s="17"/>
      <c r="BM96" s="17"/>
      <c r="BN96" s="18"/>
      <c r="BO96" s="17"/>
      <c r="BP96" s="17"/>
      <c r="BQ96" s="17"/>
      <c r="BR96" s="17"/>
      <c r="BS96" s="17"/>
      <c r="BT96" s="17"/>
      <c r="BU96" s="19"/>
      <c r="BV96" s="17"/>
      <c r="BW96" s="17"/>
      <c r="BX96" s="18"/>
      <c r="BY96" s="17"/>
      <c r="BZ96" s="17"/>
      <c r="CA96" s="17"/>
      <c r="CB96" s="17"/>
      <c r="CC96" s="17"/>
      <c r="CD96" s="17"/>
      <c r="CE96" s="19"/>
      <c r="CF96" s="17"/>
      <c r="CG96" s="17"/>
      <c r="CH96" s="18"/>
      <c r="CI96" s="17"/>
      <c r="CJ96" s="17"/>
      <c r="CK96" s="17"/>
      <c r="CL96" s="17"/>
      <c r="CM96" s="17"/>
      <c r="CN96" s="17"/>
      <c r="CO96" s="20"/>
      <c r="CP96" s="21"/>
      <c r="CQ96" s="21"/>
      <c r="CR96" s="22"/>
      <c r="CS96" s="21"/>
      <c r="CT96" s="21"/>
      <c r="CU96" s="21"/>
      <c r="CV96" s="21"/>
      <c r="CW96" s="19"/>
      <c r="CX96" s="21"/>
      <c r="CY96" s="21"/>
      <c r="CZ96" s="22"/>
      <c r="DA96" s="21"/>
      <c r="DB96" s="21"/>
      <c r="DC96" s="21"/>
      <c r="DD96" s="21"/>
      <c r="DF96" s="21"/>
      <c r="DG96" s="21"/>
      <c r="DH96" s="22"/>
      <c r="DI96" s="21"/>
      <c r="DJ96" s="21"/>
      <c r="DK96" s="21"/>
      <c r="DL96" s="21"/>
      <c r="DN96" s="21"/>
      <c r="DO96" s="21"/>
      <c r="DP96" s="22"/>
      <c r="DQ96" s="21"/>
      <c r="DR96" s="21"/>
      <c r="DS96" s="21"/>
      <c r="DT96" s="21"/>
      <c r="DU96" s="19"/>
      <c r="DV96" s="21"/>
      <c r="DW96" s="21"/>
      <c r="DX96" s="22"/>
      <c r="DY96" s="21"/>
      <c r="DZ96" s="21"/>
      <c r="EA96" s="21"/>
      <c r="EB96" s="21"/>
      <c r="ED96" s="21"/>
      <c r="EE96" s="21"/>
      <c r="EF96" s="22"/>
      <c r="EG96" s="21"/>
      <c r="EH96" s="21"/>
      <c r="EI96" s="21"/>
      <c r="EJ96" s="21"/>
      <c r="EL96" s="20"/>
      <c r="EM96" s="20"/>
      <c r="EN96" s="23"/>
      <c r="EO96" s="20"/>
      <c r="EP96" s="20"/>
      <c r="EQ96" s="20"/>
      <c r="ER96" s="20"/>
      <c r="ES96" s="19"/>
      <c r="ET96" s="20"/>
      <c r="EU96" s="20"/>
      <c r="EV96" s="23"/>
      <c r="EW96" s="20"/>
      <c r="EX96" s="20"/>
      <c r="EY96" s="20"/>
      <c r="EZ96" s="20"/>
      <c r="FB96" s="20"/>
      <c r="FC96" s="20"/>
      <c r="FD96" s="23"/>
      <c r="FE96" s="20"/>
      <c r="FF96" s="20"/>
      <c r="FG96" s="20"/>
      <c r="FH96" s="20"/>
      <c r="FJ96" s="20"/>
      <c r="FK96" s="20"/>
      <c r="FL96" s="20"/>
      <c r="FM96" s="20"/>
      <c r="FN96" s="20"/>
      <c r="FO96" s="20"/>
      <c r="FP96" s="20"/>
      <c r="FQ96" s="19"/>
      <c r="FR96" s="20"/>
      <c r="FS96" s="20"/>
      <c r="FT96" s="20"/>
      <c r="FU96" s="20"/>
      <c r="FV96" s="20"/>
      <c r="FW96" s="20"/>
      <c r="FX96" s="20"/>
      <c r="FZ96" s="20"/>
      <c r="GA96" s="20"/>
      <c r="GB96" s="20"/>
      <c r="GC96" s="20"/>
      <c r="GD96" s="20"/>
      <c r="GE96" s="20"/>
      <c r="GF96" s="20"/>
    </row>
    <row r="97" spans="1:188" x14ac:dyDescent="0.3">
      <c r="A97" s="5" t="s">
        <v>4</v>
      </c>
      <c r="B97" s="6">
        <v>1992</v>
      </c>
      <c r="C97" s="6">
        <v>2017</v>
      </c>
      <c r="D97" s="7">
        <v>2017</v>
      </c>
      <c r="E97" s="7">
        <v>2020</v>
      </c>
      <c r="F97" s="7">
        <v>2025</v>
      </c>
      <c r="G97" s="7">
        <v>2030</v>
      </c>
      <c r="H97" s="7">
        <v>2035</v>
      </c>
      <c r="I97" s="7">
        <v>2040</v>
      </c>
      <c r="J97" s="7">
        <v>2045</v>
      </c>
      <c r="K97" s="7">
        <v>2050</v>
      </c>
      <c r="L97" s="7">
        <v>2055</v>
      </c>
      <c r="M97" s="7">
        <v>2060</v>
      </c>
      <c r="N97" s="8">
        <v>2065</v>
      </c>
      <c r="O97" s="8">
        <v>2070</v>
      </c>
      <c r="P97" s="8">
        <v>2075</v>
      </c>
      <c r="Q97" s="8">
        <v>2080</v>
      </c>
      <c r="R97" s="8">
        <v>2085</v>
      </c>
      <c r="S97" s="8">
        <v>2090</v>
      </c>
      <c r="T97" s="8">
        <v>2095</v>
      </c>
      <c r="U97" s="8">
        <v>2100</v>
      </c>
      <c r="W97" t="s">
        <v>85</v>
      </c>
      <c r="X97" s="17">
        <f t="shared" si="8"/>
        <v>11.620299999999999</v>
      </c>
      <c r="Y97" s="17">
        <f t="shared" si="22"/>
        <v>69.693099999999987</v>
      </c>
      <c r="Z97" s="18">
        <f t="shared" si="22"/>
        <v>127.35469999999998</v>
      </c>
      <c r="AA97" s="17">
        <f t="shared" si="22"/>
        <v>183.7473</v>
      </c>
      <c r="AB97" s="17">
        <f t="shared" si="22"/>
        <v>239.83359999999999</v>
      </c>
      <c r="AC97" s="17">
        <f t="shared" si="22"/>
        <v>296.09069999999997</v>
      </c>
      <c r="AD97" s="17">
        <f t="shared" si="22"/>
        <v>352.4248</v>
      </c>
      <c r="AE97" s="17">
        <f t="shared" si="22"/>
        <v>407.87919999999997</v>
      </c>
      <c r="AF97" s="17">
        <f t="shared" si="22"/>
        <v>462.2978</v>
      </c>
      <c r="AH97" s="17">
        <f t="shared" si="10"/>
        <v>11.620299999999999</v>
      </c>
      <c r="AI97" s="17">
        <f t="shared" si="23"/>
        <v>69.770499999999998</v>
      </c>
      <c r="AJ97" s="18">
        <f t="shared" si="23"/>
        <v>127.8918</v>
      </c>
      <c r="AK97" s="17">
        <f t="shared" si="23"/>
        <v>184.93389999999999</v>
      </c>
      <c r="AL97" s="17">
        <f t="shared" si="23"/>
        <v>241.20050000000001</v>
      </c>
      <c r="AM97" s="17">
        <f t="shared" si="23"/>
        <v>297.32270000000005</v>
      </c>
      <c r="AN97" s="17">
        <f t="shared" si="23"/>
        <v>353.28140000000002</v>
      </c>
      <c r="AO97" s="17">
        <f t="shared" si="23"/>
        <v>408.29879999999997</v>
      </c>
      <c r="AP97" s="17">
        <f t="shared" si="23"/>
        <v>462.40549999999996</v>
      </c>
      <c r="AQ97" s="18"/>
      <c r="AR97" s="17">
        <f t="shared" si="12"/>
        <v>11.620299999999999</v>
      </c>
      <c r="AS97" s="17">
        <f t="shared" si="24"/>
        <v>69.875</v>
      </c>
      <c r="AT97" s="18">
        <f t="shared" si="24"/>
        <v>128.59359999999998</v>
      </c>
      <c r="AU97" s="17">
        <f t="shared" si="24"/>
        <v>186.63799999999998</v>
      </c>
      <c r="AV97" s="17">
        <f t="shared" si="24"/>
        <v>244.32219999999998</v>
      </c>
      <c r="AW97" s="17">
        <f t="shared" si="24"/>
        <v>301.86109999999996</v>
      </c>
      <c r="AX97" s="17">
        <f t="shared" si="24"/>
        <v>359.34739999999999</v>
      </c>
      <c r="AY97" s="17">
        <f t="shared" si="24"/>
        <v>415.8501</v>
      </c>
      <c r="AZ97" s="17">
        <f t="shared" si="24"/>
        <v>471.49</v>
      </c>
      <c r="BA97" s="17"/>
      <c r="BB97" s="17">
        <f t="shared" si="14"/>
        <v>11.620299999999999</v>
      </c>
      <c r="BC97" s="17">
        <f t="shared" si="25"/>
        <v>69.690399999999997</v>
      </c>
      <c r="BD97" s="18">
        <f t="shared" si="25"/>
        <v>127.34369999999998</v>
      </c>
      <c r="BE97" s="17">
        <f t="shared" si="25"/>
        <v>183.71849999999998</v>
      </c>
      <c r="BF97" s="17">
        <f t="shared" si="25"/>
        <v>239.60329999999996</v>
      </c>
      <c r="BG97" s="17">
        <f t="shared" si="25"/>
        <v>295.34619999999995</v>
      </c>
      <c r="BH97" s="17">
        <f t="shared" si="25"/>
        <v>350.91679999999997</v>
      </c>
      <c r="BI97" s="17">
        <f t="shared" si="25"/>
        <v>405.63999999999993</v>
      </c>
      <c r="BJ97" s="17">
        <f t="shared" si="25"/>
        <v>459.43849999999992</v>
      </c>
      <c r="BK97" s="19"/>
      <c r="BL97" s="17"/>
      <c r="BM97" s="17"/>
      <c r="BN97" s="18"/>
      <c r="BO97" s="17"/>
      <c r="BP97" s="17"/>
      <c r="BQ97" s="17"/>
      <c r="BR97" s="17"/>
      <c r="BS97" s="17"/>
      <c r="BT97" s="17"/>
      <c r="BU97" s="19"/>
      <c r="BV97" s="17"/>
      <c r="BW97" s="17"/>
      <c r="BX97" s="18"/>
      <c r="BY97" s="17"/>
      <c r="BZ97" s="17"/>
      <c r="CA97" s="17"/>
      <c r="CB97" s="17"/>
      <c r="CC97" s="17"/>
      <c r="CD97" s="17"/>
      <c r="CE97" s="19"/>
      <c r="CF97" s="17"/>
      <c r="CG97" s="17"/>
      <c r="CH97" s="18"/>
      <c r="CI97" s="17"/>
      <c r="CJ97" s="17"/>
      <c r="CK97" s="17"/>
      <c r="CL97" s="17"/>
      <c r="CM97" s="17"/>
      <c r="CN97" s="17"/>
      <c r="CO97" s="20"/>
      <c r="CP97" s="21"/>
      <c r="CQ97" s="21"/>
      <c r="CR97" s="22"/>
      <c r="CS97" s="21"/>
      <c r="CT97" s="21"/>
      <c r="CU97" s="21"/>
      <c r="CV97" s="21"/>
      <c r="CW97" s="19"/>
      <c r="CX97" s="21"/>
      <c r="CY97" s="21"/>
      <c r="CZ97" s="22"/>
      <c r="DA97" s="21"/>
      <c r="DB97" s="21"/>
      <c r="DC97" s="21"/>
      <c r="DD97" s="21"/>
      <c r="DF97" s="21"/>
      <c r="DG97" s="21"/>
      <c r="DH97" s="22"/>
      <c r="DI97" s="21"/>
      <c r="DJ97" s="21"/>
      <c r="DK97" s="21"/>
      <c r="DL97" s="21"/>
      <c r="DN97" s="21"/>
      <c r="DO97" s="21"/>
      <c r="DP97" s="22"/>
      <c r="DQ97" s="21"/>
      <c r="DR97" s="21"/>
      <c r="DS97" s="21"/>
      <c r="DT97" s="21"/>
      <c r="DU97" s="19"/>
      <c r="DV97" s="21"/>
      <c r="DW97" s="21"/>
      <c r="DX97" s="22"/>
      <c r="DY97" s="21"/>
      <c r="DZ97" s="21"/>
      <c r="EA97" s="21"/>
      <c r="EB97" s="21"/>
      <c r="ED97" s="21"/>
      <c r="EE97" s="21"/>
      <c r="EF97" s="22"/>
      <c r="EG97" s="21"/>
      <c r="EH97" s="21"/>
      <c r="EI97" s="21"/>
      <c r="EJ97" s="21"/>
      <c r="EL97" s="20"/>
      <c r="EM97" s="20"/>
      <c r="EN97" s="23"/>
      <c r="EO97" s="20"/>
      <c r="EP97" s="20"/>
      <c r="EQ97" s="20"/>
      <c r="ER97" s="20"/>
      <c r="ES97" s="19"/>
      <c r="ET97" s="20"/>
      <c r="EU97" s="20"/>
      <c r="EV97" s="23"/>
      <c r="EW97" s="20"/>
      <c r="EX97" s="20"/>
      <c r="EY97" s="20"/>
      <c r="EZ97" s="20"/>
      <c r="FB97" s="20"/>
      <c r="FC97" s="20"/>
      <c r="FD97" s="23"/>
      <c r="FE97" s="20"/>
      <c r="FF97" s="20"/>
      <c r="FG97" s="20"/>
      <c r="FH97" s="20"/>
      <c r="FJ97" s="20"/>
      <c r="FK97" s="20"/>
      <c r="FL97" s="20"/>
      <c r="FM97" s="20"/>
      <c r="FN97" s="20"/>
      <c r="FO97" s="20"/>
      <c r="FP97" s="20"/>
      <c r="FQ97" s="19"/>
      <c r="FR97" s="20"/>
      <c r="FS97" s="20"/>
      <c r="FT97" s="20"/>
      <c r="FU97" s="20"/>
      <c r="FV97" s="20"/>
      <c r="FW97" s="20"/>
      <c r="FX97" s="20"/>
      <c r="FZ97" s="20"/>
      <c r="GA97" s="20"/>
      <c r="GB97" s="20"/>
      <c r="GC97" s="20"/>
      <c r="GD97" s="20"/>
      <c r="GE97" s="20"/>
      <c r="GF97" s="20"/>
    </row>
    <row r="98" spans="1:188" x14ac:dyDescent="0.3">
      <c r="A98" s="9" t="s">
        <v>44</v>
      </c>
      <c r="B98" s="10">
        <f>SUM(B99:B137)+B185+B186+B189+B190+B191+B196+B197+B199</f>
        <v>1160743</v>
      </c>
      <c r="C98" s="10">
        <f>SUM(C99:C137)+C185+C186+C189+C190+C191+C196+C197+C199</f>
        <v>1130134</v>
      </c>
      <c r="D98" s="10">
        <f>SUM(D99:D137)+D185+D186+D189+D190+D191+D196+D197+D199</f>
        <v>1245544.7000000002</v>
      </c>
      <c r="E98" s="10">
        <f>SUM(E99:E137)+E185+E186+E189+E190+E191+E196+E197+E199</f>
        <v>1284182.8999999997</v>
      </c>
      <c r="F98" s="10">
        <f t="shared" ref="F98:U98" si="26">SUM(F99:F137)+F185+F186+F189+F190+F191+F196+F197+F199</f>
        <v>1362302.0000000002</v>
      </c>
      <c r="G98" s="10">
        <f t="shared" si="26"/>
        <v>1453149.4000000004</v>
      </c>
      <c r="H98" s="10">
        <f t="shared" si="26"/>
        <v>1488982.6000000006</v>
      </c>
      <c r="I98" s="10">
        <f t="shared" si="26"/>
        <v>1533436.3000000005</v>
      </c>
      <c r="J98" s="10">
        <f t="shared" si="26"/>
        <v>1578971.9000000001</v>
      </c>
      <c r="K98" s="10">
        <f t="shared" si="26"/>
        <v>1601965.4</v>
      </c>
      <c r="L98" s="10">
        <f t="shared" si="26"/>
        <v>1618192.0000000005</v>
      </c>
      <c r="M98" s="10">
        <f t="shared" si="26"/>
        <v>1634280.6999999997</v>
      </c>
      <c r="N98" s="10" t="e">
        <f t="shared" si="26"/>
        <v>#REF!</v>
      </c>
      <c r="O98" s="10" t="e">
        <f t="shared" si="26"/>
        <v>#REF!</v>
      </c>
      <c r="P98" s="10" t="e">
        <f t="shared" si="26"/>
        <v>#REF!</v>
      </c>
      <c r="Q98" s="10" t="e">
        <f t="shared" si="26"/>
        <v>#REF!</v>
      </c>
      <c r="R98" s="10" t="e">
        <f t="shared" si="26"/>
        <v>#REF!</v>
      </c>
      <c r="S98" s="10" t="e">
        <f t="shared" si="26"/>
        <v>#REF!</v>
      </c>
      <c r="T98" s="10" t="e">
        <f t="shared" si="26"/>
        <v>#REF!</v>
      </c>
      <c r="U98" s="10" t="e">
        <f t="shared" si="26"/>
        <v>#REF!</v>
      </c>
      <c r="W98" s="4" t="s">
        <v>87</v>
      </c>
      <c r="X98" s="24">
        <f t="shared" si="8"/>
        <v>4028.7446999999997</v>
      </c>
      <c r="Y98" s="13">
        <f t="shared" si="22"/>
        <v>24301.260399999999</v>
      </c>
      <c r="Z98" s="27">
        <f t="shared" si="22"/>
        <v>45246.446399999993</v>
      </c>
      <c r="AA98" s="13">
        <f t="shared" si="22"/>
        <v>66880.968699999998</v>
      </c>
      <c r="AB98" s="13">
        <f t="shared" si="22"/>
        <v>88821.892999999996</v>
      </c>
      <c r="AC98" s="13">
        <f t="shared" si="22"/>
        <v>111112.1363</v>
      </c>
      <c r="AD98" s="13">
        <f t="shared" si="22"/>
        <v>133715.86420000001</v>
      </c>
      <c r="AE98" s="13">
        <f t="shared" si="22"/>
        <v>156421.30530000001</v>
      </c>
      <c r="AF98" s="13">
        <f t="shared" si="22"/>
        <v>179178.89390000002</v>
      </c>
      <c r="AH98" s="24">
        <f t="shared" si="10"/>
        <v>4028.7446999999997</v>
      </c>
      <c r="AI98" s="13">
        <f t="shared" si="23"/>
        <v>24281.999899999999</v>
      </c>
      <c r="AJ98" s="27">
        <f t="shared" si="23"/>
        <v>45111.019099999998</v>
      </c>
      <c r="AK98" s="13">
        <f t="shared" si="23"/>
        <v>66545.505300000004</v>
      </c>
      <c r="AL98" s="13">
        <f t="shared" si="23"/>
        <v>88258.050600000002</v>
      </c>
      <c r="AM98" s="13">
        <f t="shared" si="23"/>
        <v>110267.33880000001</v>
      </c>
      <c r="AN98" s="13">
        <f t="shared" si="23"/>
        <v>132548.76670000001</v>
      </c>
      <c r="AO98" s="13">
        <f t="shared" si="23"/>
        <v>154918.53539999999</v>
      </c>
      <c r="AP98" s="13">
        <f t="shared" si="23"/>
        <v>177314.6568</v>
      </c>
      <c r="AQ98" s="27"/>
      <c r="AR98" s="24">
        <f t="shared" si="12"/>
        <v>4028.7446999999997</v>
      </c>
      <c r="AS98" s="13">
        <f t="shared" si="24"/>
        <v>24272.8508</v>
      </c>
      <c r="AT98" s="27">
        <f t="shared" si="24"/>
        <v>45039.854200000002</v>
      </c>
      <c r="AU98" s="13">
        <f t="shared" si="24"/>
        <v>66342.953800000003</v>
      </c>
      <c r="AV98" s="13">
        <f t="shared" si="24"/>
        <v>87902.457100000014</v>
      </c>
      <c r="AW98" s="13">
        <f t="shared" si="24"/>
        <v>109729.75770000002</v>
      </c>
      <c r="AX98" s="13">
        <f t="shared" si="24"/>
        <v>131773.7898</v>
      </c>
      <c r="AY98" s="13">
        <f t="shared" si="24"/>
        <v>153840.50400000002</v>
      </c>
      <c r="AZ98" s="13">
        <f t="shared" si="24"/>
        <v>175890.84080000001</v>
      </c>
      <c r="BA98" s="13"/>
      <c r="BB98" s="24">
        <f t="shared" si="14"/>
        <v>4028.7446999999997</v>
      </c>
      <c r="BC98" s="13">
        <f t="shared" si="25"/>
        <v>24290.194900000002</v>
      </c>
      <c r="BD98" s="27">
        <f t="shared" si="25"/>
        <v>45170.045500000007</v>
      </c>
      <c r="BE98" s="13">
        <f t="shared" si="25"/>
        <v>66692.572600000014</v>
      </c>
      <c r="BF98" s="13">
        <f t="shared" si="25"/>
        <v>88483.255200000014</v>
      </c>
      <c r="BG98" s="13">
        <f t="shared" si="25"/>
        <v>110569.96930000003</v>
      </c>
      <c r="BH98" s="13">
        <f t="shared" si="25"/>
        <v>132944.73910000004</v>
      </c>
      <c r="BI98" s="13">
        <f t="shared" si="25"/>
        <v>155419.59890000004</v>
      </c>
      <c r="BJ98" s="13">
        <f t="shared" si="25"/>
        <v>177934.92910000007</v>
      </c>
      <c r="BK98" s="14"/>
      <c r="BL98" s="24"/>
      <c r="BM98" s="13"/>
      <c r="BN98" s="27"/>
      <c r="BO98" s="13"/>
      <c r="BP98" s="13"/>
      <c r="BQ98" s="13"/>
      <c r="BR98" s="13"/>
      <c r="BS98" s="13"/>
      <c r="BT98" s="13"/>
      <c r="BU98" s="14"/>
      <c r="BV98" s="24"/>
      <c r="BW98" s="13"/>
      <c r="BX98" s="27"/>
      <c r="BY98" s="13"/>
      <c r="BZ98" s="13"/>
      <c r="CA98" s="13"/>
      <c r="CB98" s="13"/>
      <c r="CC98" s="13"/>
      <c r="CD98" s="13"/>
      <c r="CE98" s="14"/>
      <c r="CF98" s="24"/>
      <c r="CG98" s="13"/>
      <c r="CH98" s="27"/>
      <c r="CI98" s="13"/>
      <c r="CJ98" s="13"/>
      <c r="CK98" s="13"/>
      <c r="CL98" s="13"/>
      <c r="CM98" s="13"/>
      <c r="CN98" s="13"/>
      <c r="CO98" s="15"/>
      <c r="CP98" s="25"/>
      <c r="CQ98" s="16"/>
      <c r="CR98" s="28"/>
      <c r="CS98" s="16"/>
      <c r="CT98" s="16"/>
      <c r="CU98" s="16"/>
      <c r="CV98" s="16"/>
      <c r="CW98" s="29"/>
      <c r="CX98" s="25"/>
      <c r="CY98" s="16"/>
      <c r="CZ98" s="28"/>
      <c r="DA98" s="16"/>
      <c r="DB98" s="16"/>
      <c r="DC98" s="16"/>
      <c r="DD98" s="16"/>
      <c r="DF98" s="25"/>
      <c r="DG98" s="16"/>
      <c r="DH98" s="28"/>
      <c r="DI98" s="16"/>
      <c r="DJ98" s="16"/>
      <c r="DK98" s="16"/>
      <c r="DL98" s="16"/>
      <c r="DN98" s="25"/>
      <c r="DO98" s="16"/>
      <c r="DP98" s="28"/>
      <c r="DQ98" s="16"/>
      <c r="DR98" s="16"/>
      <c r="DS98" s="16"/>
      <c r="DT98" s="16"/>
      <c r="DU98" s="14"/>
      <c r="DV98" s="25"/>
      <c r="DW98" s="16"/>
      <c r="DX98" s="28"/>
      <c r="DY98" s="16"/>
      <c r="DZ98" s="16"/>
      <c r="EA98" s="16"/>
      <c r="EB98" s="16"/>
      <c r="ED98" s="25"/>
      <c r="EE98" s="16"/>
      <c r="EF98" s="28"/>
      <c r="EG98" s="16"/>
      <c r="EH98" s="16"/>
      <c r="EI98" s="16"/>
      <c r="EJ98" s="16"/>
      <c r="EL98" s="26"/>
      <c r="EM98" s="15"/>
      <c r="EN98" s="30"/>
      <c r="EO98" s="15"/>
      <c r="EP98" s="15"/>
      <c r="EQ98" s="15"/>
      <c r="ER98" s="15"/>
      <c r="ES98" s="14"/>
      <c r="ET98" s="26"/>
      <c r="EU98" s="15"/>
      <c r="EV98" s="30"/>
      <c r="EW98" s="15"/>
      <c r="EX98" s="15"/>
      <c r="EY98" s="15"/>
      <c r="EZ98" s="15"/>
      <c r="FB98" s="26"/>
      <c r="FC98" s="15"/>
      <c r="FD98" s="30"/>
      <c r="FE98" s="15"/>
      <c r="FF98" s="15"/>
      <c r="FG98" s="15"/>
      <c r="FH98" s="15"/>
      <c r="FJ98" s="26"/>
      <c r="FK98" s="26"/>
      <c r="FL98" s="26"/>
      <c r="FM98" s="26"/>
      <c r="FN98" s="26"/>
      <c r="FO98" s="26"/>
      <c r="FP98" s="26"/>
      <c r="FQ98" s="14"/>
      <c r="FR98" s="26"/>
      <c r="FS98" s="26"/>
      <c r="FT98" s="26"/>
      <c r="FU98" s="26"/>
      <c r="FV98" s="26"/>
      <c r="FW98" s="26"/>
      <c r="FX98" s="26"/>
      <c r="FZ98" s="26"/>
      <c r="GA98" s="26"/>
      <c r="GB98" s="26"/>
      <c r="GC98" s="26"/>
      <c r="GD98" s="26"/>
      <c r="GE98" s="26"/>
      <c r="GF98" s="26"/>
    </row>
    <row r="99" spans="1:188" x14ac:dyDescent="0.3">
      <c r="A99" t="s">
        <v>121</v>
      </c>
      <c r="B99" s="2">
        <v>2295</v>
      </c>
      <c r="C99" s="2">
        <v>3617</v>
      </c>
      <c r="D99" s="2">
        <v>3606</v>
      </c>
      <c r="E99" s="2">
        <v>3653.4</v>
      </c>
      <c r="F99" s="2">
        <v>3770.5</v>
      </c>
      <c r="G99" s="2">
        <v>3899.4</v>
      </c>
      <c r="H99" s="2">
        <v>3979.7</v>
      </c>
      <c r="I99" s="2">
        <v>4028.1</v>
      </c>
      <c r="J99" s="2">
        <v>4045.8</v>
      </c>
      <c r="K99" s="2">
        <v>4076.2</v>
      </c>
      <c r="L99" s="2">
        <v>4107.7</v>
      </c>
      <c r="M99" s="2">
        <v>4137.3999999999996</v>
      </c>
      <c r="N99" t="e">
        <f>(#REF!+#REF!+#REF!)/10^3</f>
        <v>#REF!</v>
      </c>
      <c r="O99" t="e">
        <f>(#REF!+#REF!+#REF!)/10^3</f>
        <v>#REF!</v>
      </c>
      <c r="P99" t="e">
        <f>(#REF!+#REF!+#REF!)/10^3</f>
        <v>#REF!</v>
      </c>
      <c r="Q99" t="e">
        <f>(#REF!+#REF!+#REF!)/10^3</f>
        <v>#REF!</v>
      </c>
      <c r="R99" t="e">
        <f>(#REF!+#REF!+#REF!)/10^3</f>
        <v>#REF!</v>
      </c>
      <c r="S99" t="e">
        <f>(#REF!+#REF!+#REF!)/10^3</f>
        <v>#REF!</v>
      </c>
      <c r="T99" t="e">
        <f>(#REF!+#REF!+#REF!)/10^3</f>
        <v>#REF!</v>
      </c>
      <c r="U99" t="e">
        <f>(#REF!+#REF!+#REF!)/10^3</f>
        <v>#REF!</v>
      </c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188" x14ac:dyDescent="0.3">
      <c r="A100" t="s">
        <v>122</v>
      </c>
      <c r="B100" s="2">
        <v>4</v>
      </c>
      <c r="C100" s="2">
        <v>7</v>
      </c>
      <c r="D100" s="2">
        <v>7</v>
      </c>
      <c r="E100" s="2">
        <v>7.3999999999999995</v>
      </c>
      <c r="F100" s="2">
        <v>8.4</v>
      </c>
      <c r="G100" s="2">
        <v>9.3999999999999986</v>
      </c>
      <c r="H100" s="2">
        <v>9.8999999999999986</v>
      </c>
      <c r="I100" s="2">
        <v>10.399999999999999</v>
      </c>
      <c r="J100" s="2">
        <v>10.899999999999999</v>
      </c>
      <c r="K100" s="2">
        <v>11.299999999999999</v>
      </c>
      <c r="L100" s="2">
        <v>11.6</v>
      </c>
      <c r="M100" s="2">
        <v>11.799999999999999</v>
      </c>
      <c r="N100" t="e">
        <f>(#REF!+#REF!+#REF!)/10^3</f>
        <v>#REF!</v>
      </c>
      <c r="O100" t="e">
        <f>(#REF!+#REF!+#REF!)/10^3</f>
        <v>#REF!</v>
      </c>
      <c r="P100" t="e">
        <f>(#REF!+#REF!+#REF!)/10^3</f>
        <v>#REF!</v>
      </c>
      <c r="Q100" t="e">
        <f>(#REF!+#REF!+#REF!)/10^3</f>
        <v>#REF!</v>
      </c>
      <c r="R100" t="e">
        <f>(#REF!+#REF!+#REF!)/10^3</f>
        <v>#REF!</v>
      </c>
      <c r="S100" t="e">
        <f>(#REF!+#REF!+#REF!)/10^3</f>
        <v>#REF!</v>
      </c>
      <c r="T100" t="e">
        <f>(#REF!+#REF!+#REF!)/10^3</f>
        <v>#REF!</v>
      </c>
      <c r="U100" t="e">
        <f>(#REF!+#REF!+#REF!)/10^3</f>
        <v>#REF!</v>
      </c>
      <c r="W100" t="s">
        <v>123</v>
      </c>
    </row>
    <row r="101" spans="1:188" x14ac:dyDescent="0.3">
      <c r="A101" t="s">
        <v>124</v>
      </c>
      <c r="B101" s="2">
        <v>28569</v>
      </c>
      <c r="C101" s="2">
        <v>26405</v>
      </c>
      <c r="D101" s="2">
        <v>26522.2</v>
      </c>
      <c r="E101" s="2">
        <v>26770.5</v>
      </c>
      <c r="F101" s="2">
        <v>27182.699999999997</v>
      </c>
      <c r="G101" s="2">
        <v>27598.000000000004</v>
      </c>
      <c r="H101" s="2">
        <v>28021.800000000003</v>
      </c>
      <c r="I101" s="2">
        <v>28446.7</v>
      </c>
      <c r="J101" s="2">
        <v>28867.300000000003</v>
      </c>
      <c r="K101" s="2">
        <v>29288.7</v>
      </c>
      <c r="L101" s="2">
        <v>29715.100000000002</v>
      </c>
      <c r="M101" s="2">
        <v>30146.6</v>
      </c>
      <c r="N101" t="e">
        <f>(#REF!+#REF!+#REF!)/10^3</f>
        <v>#REF!</v>
      </c>
      <c r="O101" t="e">
        <f>(#REF!+#REF!+#REF!)/10^3</f>
        <v>#REF!</v>
      </c>
      <c r="P101" t="e">
        <f>(#REF!+#REF!+#REF!)/10^3</f>
        <v>#REF!</v>
      </c>
      <c r="Q101" t="e">
        <f>(#REF!+#REF!+#REF!)/10^3</f>
        <v>#REF!</v>
      </c>
      <c r="R101" t="e">
        <f>(#REF!+#REF!+#REF!)/10^3</f>
        <v>#REF!</v>
      </c>
      <c r="S101" t="e">
        <f>(#REF!+#REF!+#REF!)/10^3</f>
        <v>#REF!</v>
      </c>
      <c r="T101" t="e">
        <f>(#REF!+#REF!+#REF!)/10^3</f>
        <v>#REF!</v>
      </c>
      <c r="U101" t="e">
        <f>(#REF!+#REF!+#REF!)/10^3</f>
        <v>#REF!</v>
      </c>
      <c r="W101" s="4" t="s">
        <v>6</v>
      </c>
      <c r="X101" s="4">
        <v>2020</v>
      </c>
      <c r="Y101" s="4">
        <v>2025</v>
      </c>
      <c r="Z101" s="4">
        <v>2030</v>
      </c>
      <c r="AA101" s="4">
        <v>2035</v>
      </c>
      <c r="AB101" s="4">
        <v>2040</v>
      </c>
      <c r="AC101" s="4">
        <v>2045</v>
      </c>
      <c r="AD101" s="4">
        <v>2050</v>
      </c>
      <c r="AE101" s="4">
        <v>2055</v>
      </c>
      <c r="AF101" s="4">
        <v>2060</v>
      </c>
      <c r="AH101" s="31"/>
    </row>
    <row r="102" spans="1:188" x14ac:dyDescent="0.3">
      <c r="A102" t="s">
        <v>125</v>
      </c>
      <c r="B102" s="2">
        <v>3954</v>
      </c>
      <c r="C102" s="2">
        <v>5320</v>
      </c>
      <c r="D102" s="2">
        <v>5320.9</v>
      </c>
      <c r="E102" s="2">
        <v>5383.5</v>
      </c>
      <c r="F102" s="2">
        <v>5474.7</v>
      </c>
      <c r="G102" s="2">
        <v>5568.1</v>
      </c>
      <c r="H102" s="2">
        <v>5652.1</v>
      </c>
      <c r="I102" s="2">
        <v>5737.0999999999995</v>
      </c>
      <c r="J102" s="2">
        <v>5822.9999999999991</v>
      </c>
      <c r="K102" s="2">
        <v>5910.3</v>
      </c>
      <c r="L102" s="2">
        <v>5998.5</v>
      </c>
      <c r="M102" s="2">
        <v>6087.9000000000005</v>
      </c>
      <c r="N102" t="e">
        <f>(#REF!+#REF!+#REF!)/10^3</f>
        <v>#REF!</v>
      </c>
      <c r="O102" t="e">
        <f>(#REF!+#REF!+#REF!)/10^3</f>
        <v>#REF!</v>
      </c>
      <c r="P102" t="e">
        <f>(#REF!+#REF!+#REF!)/10^3</f>
        <v>#REF!</v>
      </c>
      <c r="Q102" t="e">
        <f>(#REF!+#REF!+#REF!)/10^3</f>
        <v>#REF!</v>
      </c>
      <c r="R102" t="e">
        <f>(#REF!+#REF!+#REF!)/10^3</f>
        <v>#REF!</v>
      </c>
      <c r="S102" t="e">
        <f>(#REF!+#REF!+#REF!)/10^3</f>
        <v>#REF!</v>
      </c>
      <c r="T102" t="e">
        <f>(#REF!+#REF!+#REF!)/10^3</f>
        <v>#REF!</v>
      </c>
      <c r="U102" t="e">
        <f>(#REF!+#REF!+#REF!)/10^3</f>
        <v>#REF!</v>
      </c>
      <c r="W102" t="s">
        <v>91</v>
      </c>
      <c r="X102" s="32">
        <f>X4</f>
        <v>758.82210000000009</v>
      </c>
      <c r="Y102" s="32">
        <f t="shared" ref="Y102:AF102" si="27">Y4</f>
        <v>759.29150000000004</v>
      </c>
      <c r="Z102" s="32">
        <f t="shared" si="27"/>
        <v>771.62669999999991</v>
      </c>
      <c r="AA102" s="32">
        <f t="shared" si="27"/>
        <v>782.06329999999991</v>
      </c>
      <c r="AB102" s="32">
        <f t="shared" si="27"/>
        <v>792.70450000000017</v>
      </c>
      <c r="AC102" s="32">
        <f t="shared" si="27"/>
        <v>803.71190000000001</v>
      </c>
      <c r="AD102" s="32">
        <f t="shared" si="27"/>
        <v>813.43429999999989</v>
      </c>
      <c r="AE102" s="32">
        <f t="shared" si="27"/>
        <v>820.88419999999996</v>
      </c>
      <c r="AF102" s="32">
        <f t="shared" si="27"/>
        <v>800.02320000000032</v>
      </c>
      <c r="AH102" s="31"/>
    </row>
    <row r="103" spans="1:188" x14ac:dyDescent="0.3">
      <c r="A103" t="s">
        <v>126</v>
      </c>
      <c r="B103" s="2">
        <v>106</v>
      </c>
      <c r="C103" s="2">
        <v>92</v>
      </c>
      <c r="D103" s="2">
        <v>91.9</v>
      </c>
      <c r="E103" s="2">
        <v>87.1</v>
      </c>
      <c r="F103" s="2">
        <v>78.199999999999989</v>
      </c>
      <c r="G103" s="2">
        <v>70.5</v>
      </c>
      <c r="H103" s="2">
        <v>70.899999999999991</v>
      </c>
      <c r="I103" s="2">
        <v>71</v>
      </c>
      <c r="J103" s="2">
        <v>71.099999999999994</v>
      </c>
      <c r="K103" s="2">
        <v>72.900000000000006</v>
      </c>
      <c r="L103" s="2">
        <v>74.599999999999994</v>
      </c>
      <c r="M103" s="2">
        <v>76.399999999999991</v>
      </c>
      <c r="N103" t="e">
        <f>(#REF!+#REF!+#REF!)/10^3</f>
        <v>#REF!</v>
      </c>
      <c r="O103" t="e">
        <f>(#REF!+#REF!+#REF!)/10^3</f>
        <v>#REF!</v>
      </c>
      <c r="P103" t="e">
        <f>(#REF!+#REF!+#REF!)/10^3</f>
        <v>#REF!</v>
      </c>
      <c r="Q103" t="e">
        <f>(#REF!+#REF!+#REF!)/10^3</f>
        <v>#REF!</v>
      </c>
      <c r="R103" t="e">
        <f>(#REF!+#REF!+#REF!)/10^3</f>
        <v>#REF!</v>
      </c>
      <c r="S103" t="e">
        <f>(#REF!+#REF!+#REF!)/10^3</f>
        <v>#REF!</v>
      </c>
      <c r="T103" t="e">
        <f>(#REF!+#REF!+#REF!)/10^3</f>
        <v>#REF!</v>
      </c>
      <c r="U103" t="e">
        <f>(#REF!+#REF!+#REF!)/10^3</f>
        <v>#REF!</v>
      </c>
      <c r="W103" t="s">
        <v>244</v>
      </c>
      <c r="X103" s="32">
        <f>AH4</f>
        <v>758.82210000000009</v>
      </c>
      <c r="Y103" s="32">
        <f t="shared" ref="Y103:AF103" si="28">AI4</f>
        <v>757.44889999999987</v>
      </c>
      <c r="Z103" s="32">
        <f t="shared" si="28"/>
        <v>767.7817</v>
      </c>
      <c r="AA103" s="32">
        <f t="shared" si="28"/>
        <v>778.07960000000003</v>
      </c>
      <c r="AB103" s="32">
        <f t="shared" si="28"/>
        <v>788.2575999999998</v>
      </c>
      <c r="AC103" s="32">
        <f t="shared" si="28"/>
        <v>798.83260000000007</v>
      </c>
      <c r="AD103" s="32">
        <f t="shared" si="28"/>
        <v>808.01349999999979</v>
      </c>
      <c r="AE103" s="32">
        <f t="shared" si="28"/>
        <v>814.8889999999999</v>
      </c>
      <c r="AF103" s="32">
        <f t="shared" si="28"/>
        <v>789.59870000000001</v>
      </c>
      <c r="AH103" s="31"/>
    </row>
    <row r="104" spans="1:188" x14ac:dyDescent="0.3">
      <c r="A104" t="s">
        <v>127</v>
      </c>
      <c r="B104" s="2">
        <v>11843</v>
      </c>
      <c r="C104" s="2">
        <v>7822</v>
      </c>
      <c r="D104" s="2">
        <v>7952.3</v>
      </c>
      <c r="E104" s="2">
        <v>8031.7</v>
      </c>
      <c r="F104" s="2">
        <v>8169.3</v>
      </c>
      <c r="G104" s="2">
        <v>8317.0999999999985</v>
      </c>
      <c r="H104" s="2">
        <v>8417.6</v>
      </c>
      <c r="I104" s="2">
        <v>8517.2000000000007</v>
      </c>
      <c r="J104" s="2">
        <v>8622.3000000000011</v>
      </c>
      <c r="K104" s="2">
        <v>8701.6999999999989</v>
      </c>
      <c r="L104" s="2">
        <v>8778</v>
      </c>
      <c r="M104" s="2">
        <v>8851.4</v>
      </c>
      <c r="N104" t="e">
        <f>(#REF!+#REF!+#REF!)/10^3</f>
        <v>#REF!</v>
      </c>
      <c r="O104" t="e">
        <f>(#REF!+#REF!+#REF!)/10^3</f>
        <v>#REF!</v>
      </c>
      <c r="P104" t="e">
        <f>(#REF!+#REF!+#REF!)/10^3</f>
        <v>#REF!</v>
      </c>
      <c r="Q104" t="e">
        <f>(#REF!+#REF!+#REF!)/10^3</f>
        <v>#REF!</v>
      </c>
      <c r="R104" t="e">
        <f>(#REF!+#REF!+#REF!)/10^3</f>
        <v>#REF!</v>
      </c>
      <c r="S104" t="e">
        <f>(#REF!+#REF!+#REF!)/10^3</f>
        <v>#REF!</v>
      </c>
      <c r="T104" t="e">
        <f>(#REF!+#REF!+#REF!)/10^3</f>
        <v>#REF!</v>
      </c>
      <c r="U104" t="e">
        <f>(#REF!+#REF!+#REF!)/10^3</f>
        <v>#REF!</v>
      </c>
      <c r="W104" t="s">
        <v>245</v>
      </c>
      <c r="X104" s="32">
        <f>AR4</f>
        <v>758.82210000000009</v>
      </c>
      <c r="Y104" s="32">
        <f t="shared" ref="Y104:AF104" si="29">AS4</f>
        <v>753.45210000000009</v>
      </c>
      <c r="Z104" s="32">
        <f t="shared" si="29"/>
        <v>756.15399999999988</v>
      </c>
      <c r="AA104" s="32">
        <f t="shared" si="29"/>
        <v>764.84180000000003</v>
      </c>
      <c r="AB104" s="32">
        <f t="shared" si="29"/>
        <v>773.30819999999994</v>
      </c>
      <c r="AC104" s="32">
        <f t="shared" si="29"/>
        <v>776.70570000000009</v>
      </c>
      <c r="AD104" s="32">
        <f t="shared" si="29"/>
        <v>776.05039999999997</v>
      </c>
      <c r="AE104" s="32">
        <f t="shared" si="29"/>
        <v>760.05590000000018</v>
      </c>
      <c r="AF104" s="32">
        <f t="shared" si="29"/>
        <v>769.93299999999999</v>
      </c>
    </row>
    <row r="105" spans="1:188" x14ac:dyDescent="0.3">
      <c r="A105" t="s">
        <v>46</v>
      </c>
      <c r="B105" s="2">
        <v>366184</v>
      </c>
      <c r="C105" s="2">
        <v>329281</v>
      </c>
      <c r="D105" s="2">
        <v>442489.7</v>
      </c>
      <c r="E105" s="2">
        <v>462795.79999999993</v>
      </c>
      <c r="F105" s="2">
        <v>506323.8</v>
      </c>
      <c r="G105" s="2">
        <v>560356.6</v>
      </c>
      <c r="H105" s="2">
        <v>579638.80000000005</v>
      </c>
      <c r="I105" s="2">
        <v>604686.89999999991</v>
      </c>
      <c r="J105" s="2">
        <v>630437</v>
      </c>
      <c r="K105" s="2">
        <v>640678.10000000009</v>
      </c>
      <c r="L105" s="2">
        <v>646576.6</v>
      </c>
      <c r="M105" s="2">
        <v>648084.1</v>
      </c>
      <c r="N105" t="e">
        <f>(#REF!+#REF!+#REF!)/10^3</f>
        <v>#REF!</v>
      </c>
      <c r="O105" t="e">
        <f>(#REF!+#REF!+#REF!)/10^3</f>
        <v>#REF!</v>
      </c>
      <c r="P105" t="e">
        <f>(#REF!+#REF!+#REF!)/10^3</f>
        <v>#REF!</v>
      </c>
      <c r="Q105" t="e">
        <f>(#REF!+#REF!+#REF!)/10^3</f>
        <v>#REF!</v>
      </c>
      <c r="R105" t="e">
        <f>(#REF!+#REF!+#REF!)/10^3</f>
        <v>#REF!</v>
      </c>
      <c r="S105" t="e">
        <f>(#REF!+#REF!+#REF!)/10^3</f>
        <v>#REF!</v>
      </c>
      <c r="T105" t="e">
        <f>(#REF!+#REF!+#REF!)/10^3</f>
        <v>#REF!</v>
      </c>
      <c r="U105" t="e">
        <f>(#REF!+#REF!+#REF!)/10^3</f>
        <v>#REF!</v>
      </c>
      <c r="W105" t="s">
        <v>246</v>
      </c>
      <c r="X105" s="32">
        <f>BB4</f>
        <v>758.82210000000009</v>
      </c>
      <c r="Y105" s="32">
        <f t="shared" ref="Y105:AF105" si="30">BC4</f>
        <v>757.52449999999988</v>
      </c>
      <c r="Z105" s="32">
        <f t="shared" si="30"/>
        <v>767.97830000000033</v>
      </c>
      <c r="AA105" s="32">
        <f t="shared" si="30"/>
        <v>778.15800000000002</v>
      </c>
      <c r="AB105" s="32">
        <f t="shared" si="30"/>
        <v>788.08209999999997</v>
      </c>
      <c r="AC105" s="32">
        <f t="shared" si="30"/>
        <v>798.88400000000001</v>
      </c>
      <c r="AD105" s="32">
        <f t="shared" si="30"/>
        <v>808.11659999999972</v>
      </c>
      <c r="AE105" s="32">
        <f t="shared" si="30"/>
        <v>815.03360000000009</v>
      </c>
      <c r="AF105" s="32">
        <f t="shared" si="30"/>
        <v>789.78959999999995</v>
      </c>
    </row>
    <row r="106" spans="1:188" x14ac:dyDescent="0.3">
      <c r="A106" t="s">
        <v>128</v>
      </c>
      <c r="B106" s="2">
        <v>45</v>
      </c>
      <c r="C106" s="2">
        <v>16</v>
      </c>
      <c r="D106" s="2">
        <v>18.5</v>
      </c>
      <c r="E106" s="2">
        <v>19</v>
      </c>
      <c r="F106" s="2">
        <v>17.400000000000002</v>
      </c>
      <c r="G106" s="2">
        <v>15</v>
      </c>
      <c r="H106" s="2">
        <v>13.299999999999999</v>
      </c>
      <c r="I106" s="2">
        <v>11.7</v>
      </c>
      <c r="J106" s="2">
        <v>12.299999999999999</v>
      </c>
      <c r="K106" s="2">
        <v>13.1</v>
      </c>
      <c r="L106" s="2">
        <v>13.7</v>
      </c>
      <c r="M106" s="2">
        <v>14</v>
      </c>
      <c r="N106" t="e">
        <f>(#REF!+#REF!+#REF!)/10^3</f>
        <v>#REF!</v>
      </c>
      <c r="O106" t="e">
        <f>(#REF!+#REF!+#REF!)/10^3</f>
        <v>#REF!</v>
      </c>
      <c r="P106" t="e">
        <f>(#REF!+#REF!+#REF!)/10^3</f>
        <v>#REF!</v>
      </c>
      <c r="Q106" t="e">
        <f>(#REF!+#REF!+#REF!)/10^3</f>
        <v>#REF!</v>
      </c>
      <c r="R106" t="e">
        <f>(#REF!+#REF!+#REF!)/10^3</f>
        <v>#REF!</v>
      </c>
      <c r="S106" t="e">
        <f>(#REF!+#REF!+#REF!)/10^3</f>
        <v>#REF!</v>
      </c>
      <c r="T106" t="e">
        <f>(#REF!+#REF!+#REF!)/10^3</f>
        <v>#REF!</v>
      </c>
      <c r="U106" t="e">
        <f>(#REF!+#REF!+#REF!)/10^3</f>
        <v>#REF!</v>
      </c>
      <c r="X106" s="32"/>
      <c r="Y106" s="32"/>
      <c r="Z106" s="32"/>
      <c r="AA106" s="32"/>
      <c r="AB106" s="32"/>
      <c r="AC106" s="32"/>
      <c r="AD106" s="32"/>
      <c r="AE106" s="32"/>
      <c r="AF106" s="32"/>
    </row>
    <row r="107" spans="1:188" x14ac:dyDescent="0.3">
      <c r="A107" t="s">
        <v>129</v>
      </c>
      <c r="B107" s="2">
        <v>11</v>
      </c>
      <c r="C107" s="2">
        <v>16</v>
      </c>
      <c r="D107" s="2">
        <v>16.100000000000001</v>
      </c>
      <c r="E107" s="2">
        <v>16.3</v>
      </c>
      <c r="F107" s="2">
        <v>16.8</v>
      </c>
      <c r="G107" s="2">
        <v>17.100000000000001</v>
      </c>
      <c r="H107" s="2">
        <v>17.3</v>
      </c>
      <c r="I107" s="2">
        <v>17.600000000000001</v>
      </c>
      <c r="J107" s="2">
        <v>17.900000000000002</v>
      </c>
      <c r="K107" s="2">
        <v>18.100000000000001</v>
      </c>
      <c r="L107" s="2">
        <v>18.400000000000002</v>
      </c>
      <c r="M107" s="2">
        <v>18.600000000000001</v>
      </c>
      <c r="N107" t="e">
        <f>(#REF!+#REF!+#REF!)/10^3</f>
        <v>#REF!</v>
      </c>
      <c r="O107" t="e">
        <f>(#REF!+#REF!+#REF!)/10^3</f>
        <v>#REF!</v>
      </c>
      <c r="P107" t="e">
        <f>(#REF!+#REF!+#REF!)/10^3</f>
        <v>#REF!</v>
      </c>
      <c r="Q107" t="e">
        <f>(#REF!+#REF!+#REF!)/10^3</f>
        <v>#REF!</v>
      </c>
      <c r="R107" t="e">
        <f>(#REF!+#REF!+#REF!)/10^3</f>
        <v>#REF!</v>
      </c>
      <c r="S107" t="e">
        <f>(#REF!+#REF!+#REF!)/10^3</f>
        <v>#REF!</v>
      </c>
      <c r="T107" t="e">
        <f>(#REF!+#REF!+#REF!)/10^3</f>
        <v>#REF!</v>
      </c>
      <c r="U107" t="e">
        <f>(#REF!+#REF!+#REF!)/10^3</f>
        <v>#REF!</v>
      </c>
      <c r="X107" s="32"/>
      <c r="Y107" s="32"/>
      <c r="Z107" s="32"/>
      <c r="AA107" s="32"/>
      <c r="AB107" s="32"/>
      <c r="AC107" s="32"/>
      <c r="AD107" s="32"/>
      <c r="AE107" s="32"/>
      <c r="AF107" s="32"/>
    </row>
    <row r="108" spans="1:188" x14ac:dyDescent="0.3">
      <c r="A108" t="s">
        <v>48</v>
      </c>
      <c r="B108" s="2">
        <v>320148</v>
      </c>
      <c r="C108" s="2">
        <v>353953</v>
      </c>
      <c r="D108" s="2">
        <v>348921.8</v>
      </c>
      <c r="E108" s="2">
        <v>357177.8</v>
      </c>
      <c r="F108" s="2">
        <v>370853.80000000005</v>
      </c>
      <c r="G108" s="2">
        <v>385540.2</v>
      </c>
      <c r="H108" s="2">
        <v>390843.4</v>
      </c>
      <c r="I108" s="2">
        <v>398023.89999999997</v>
      </c>
      <c r="J108" s="2">
        <v>406493.5</v>
      </c>
      <c r="K108" s="2">
        <v>413260.80000000005</v>
      </c>
      <c r="L108" s="2">
        <v>416900.60000000003</v>
      </c>
      <c r="M108" s="2">
        <v>424962.50000000006</v>
      </c>
      <c r="N108" t="e">
        <f>(#REF!+#REF!+#REF!)/10^3</f>
        <v>#REF!</v>
      </c>
      <c r="O108" t="e">
        <f>(#REF!+#REF!+#REF!)/10^3</f>
        <v>#REF!</v>
      </c>
      <c r="P108" t="e">
        <f>(#REF!+#REF!+#REF!)/10^3</f>
        <v>#REF!</v>
      </c>
      <c r="Q108" t="e">
        <f>(#REF!+#REF!+#REF!)/10^3</f>
        <v>#REF!</v>
      </c>
      <c r="R108" t="e">
        <f>(#REF!+#REF!+#REF!)/10^3</f>
        <v>#REF!</v>
      </c>
      <c r="S108" t="e">
        <f>(#REF!+#REF!+#REF!)/10^3</f>
        <v>#REF!</v>
      </c>
      <c r="T108" t="e">
        <f>(#REF!+#REF!+#REF!)/10^3</f>
        <v>#REF!</v>
      </c>
      <c r="U108" t="e">
        <f>(#REF!+#REF!+#REF!)/10^3</f>
        <v>#REF!</v>
      </c>
      <c r="X108" s="32"/>
      <c r="Y108" s="32"/>
      <c r="Z108" s="32"/>
      <c r="AA108" s="32"/>
      <c r="AB108" s="32"/>
      <c r="AC108" s="32"/>
      <c r="AD108" s="32"/>
      <c r="AE108" s="32"/>
      <c r="AF108" s="32"/>
      <c r="AG108" s="12"/>
    </row>
    <row r="109" spans="1:188" x14ac:dyDescent="0.3">
      <c r="A109" t="s">
        <v>50</v>
      </c>
      <c r="B109" s="2">
        <v>158774</v>
      </c>
      <c r="C109" s="2">
        <v>118252</v>
      </c>
      <c r="D109" s="2">
        <v>115783.2</v>
      </c>
      <c r="E109" s="2">
        <v>118840.7</v>
      </c>
      <c r="F109" s="2">
        <v>126099.6</v>
      </c>
      <c r="G109" s="2">
        <v>134027</v>
      </c>
      <c r="H109" s="2">
        <v>137388.79999999999</v>
      </c>
      <c r="I109" s="2">
        <v>141630.29999999999</v>
      </c>
      <c r="J109" s="2">
        <v>144951.1</v>
      </c>
      <c r="K109" s="2">
        <v>145847.20000000001</v>
      </c>
      <c r="L109" s="2">
        <v>147229.90000000002</v>
      </c>
      <c r="M109" s="2">
        <v>148617</v>
      </c>
      <c r="N109" t="e">
        <f>(#REF!+#REF!+#REF!)/10^3</f>
        <v>#REF!</v>
      </c>
      <c r="O109" t="e">
        <f>(#REF!+#REF!+#REF!)/10^3</f>
        <v>#REF!</v>
      </c>
      <c r="P109" t="e">
        <f>(#REF!+#REF!+#REF!)/10^3</f>
        <v>#REF!</v>
      </c>
      <c r="Q109" t="e">
        <f>(#REF!+#REF!+#REF!)/10^3</f>
        <v>#REF!</v>
      </c>
      <c r="R109" t="e">
        <f>(#REF!+#REF!+#REF!)/10^3</f>
        <v>#REF!</v>
      </c>
      <c r="S109" t="e">
        <f>(#REF!+#REF!+#REF!)/10^3</f>
        <v>#REF!</v>
      </c>
      <c r="T109" t="e">
        <f>(#REF!+#REF!+#REF!)/10^3</f>
        <v>#REF!</v>
      </c>
      <c r="U109" t="e">
        <f>(#REF!+#REF!+#REF!)/10^3</f>
        <v>#REF!</v>
      </c>
      <c r="W109" s="9" t="s">
        <v>24</v>
      </c>
      <c r="X109" s="4">
        <v>2020</v>
      </c>
      <c r="Y109" s="4">
        <v>2025</v>
      </c>
      <c r="Z109" s="4">
        <v>2030</v>
      </c>
      <c r="AA109" s="4">
        <v>2035</v>
      </c>
      <c r="AB109" s="4">
        <v>2040</v>
      </c>
      <c r="AC109" s="4">
        <v>2045</v>
      </c>
      <c r="AD109" s="4">
        <v>2050</v>
      </c>
      <c r="AE109" s="4">
        <v>2055</v>
      </c>
      <c r="AF109" s="4">
        <v>2060</v>
      </c>
      <c r="AG109" s="33"/>
      <c r="AJ109" s="33"/>
      <c r="AK109" s="33"/>
      <c r="BP109" s="34"/>
      <c r="BQ109" s="34"/>
      <c r="BX109" s="34"/>
      <c r="BY109" s="34"/>
      <c r="BZ109" s="34"/>
    </row>
    <row r="110" spans="1:188" x14ac:dyDescent="0.3">
      <c r="A110" t="s">
        <v>130</v>
      </c>
      <c r="B110" s="2">
        <v>1400</v>
      </c>
      <c r="C110" s="2">
        <v>446</v>
      </c>
      <c r="D110" s="2">
        <v>2274.1</v>
      </c>
      <c r="E110" s="2">
        <v>2340.7000000000003</v>
      </c>
      <c r="F110" s="2">
        <v>2540.2000000000003</v>
      </c>
      <c r="G110" s="2">
        <v>2819.2999999999997</v>
      </c>
      <c r="H110" s="2">
        <v>2950.8</v>
      </c>
      <c r="I110" s="2">
        <v>3007.8</v>
      </c>
      <c r="J110" s="2">
        <v>3031.2</v>
      </c>
      <c r="K110" s="2">
        <v>3022</v>
      </c>
      <c r="L110" s="2">
        <v>3047.2999999999997</v>
      </c>
      <c r="M110" s="2">
        <v>3082.1</v>
      </c>
      <c r="N110" t="e">
        <f>(#REF!+#REF!+#REF!)/10^3</f>
        <v>#REF!</v>
      </c>
      <c r="O110" t="e">
        <f>(#REF!+#REF!+#REF!)/10^3</f>
        <v>#REF!</v>
      </c>
      <c r="P110" t="e">
        <f>(#REF!+#REF!+#REF!)/10^3</f>
        <v>#REF!</v>
      </c>
      <c r="Q110" t="e">
        <f>(#REF!+#REF!+#REF!)/10^3</f>
        <v>#REF!</v>
      </c>
      <c r="R110" t="e">
        <f>(#REF!+#REF!+#REF!)/10^3</f>
        <v>#REF!</v>
      </c>
      <c r="S110" t="e">
        <f>(#REF!+#REF!+#REF!)/10^3</f>
        <v>#REF!</v>
      </c>
      <c r="T110" t="e">
        <f>(#REF!+#REF!+#REF!)/10^3</f>
        <v>#REF!</v>
      </c>
      <c r="U110" t="e">
        <f>(#REF!+#REF!+#REF!)/10^3</f>
        <v>#REF!</v>
      </c>
      <c r="W110" t="s">
        <v>91</v>
      </c>
      <c r="X110" s="32">
        <f>X15</f>
        <v>693.89890000000003</v>
      </c>
      <c r="Y110" s="32">
        <f t="shared" ref="Y110:AF110" si="31">Y15</f>
        <v>731.4982</v>
      </c>
      <c r="Z110" s="32">
        <f t="shared" si="31"/>
        <v>773.17180000000008</v>
      </c>
      <c r="AA110" s="32">
        <f t="shared" si="31"/>
        <v>781.88969999999995</v>
      </c>
      <c r="AB110" s="32">
        <f t="shared" si="31"/>
        <v>790.98810000000003</v>
      </c>
      <c r="AC110" s="32">
        <f t="shared" si="31"/>
        <v>794.66930000000002</v>
      </c>
      <c r="AD110" s="32">
        <f t="shared" si="31"/>
        <v>780.34410000000003</v>
      </c>
      <c r="AE110" s="32">
        <f t="shared" si="31"/>
        <v>767.19680000000005</v>
      </c>
      <c r="AF110" s="32">
        <f t="shared" si="31"/>
        <v>752.9248</v>
      </c>
    </row>
    <row r="111" spans="1:188" x14ac:dyDescent="0.3">
      <c r="A111" t="s">
        <v>131</v>
      </c>
      <c r="B111" s="2">
        <v>97</v>
      </c>
      <c r="C111" s="2">
        <v>177</v>
      </c>
      <c r="D111" s="2">
        <v>336.8</v>
      </c>
      <c r="E111" s="2">
        <v>356.29999999999995</v>
      </c>
      <c r="F111" s="2">
        <v>379.90000000000003</v>
      </c>
      <c r="G111" s="2">
        <v>417.20000000000005</v>
      </c>
      <c r="H111" s="2">
        <v>429</v>
      </c>
      <c r="I111" s="2">
        <v>440.50000000000006</v>
      </c>
      <c r="J111" s="2">
        <v>452.30000000000007</v>
      </c>
      <c r="K111" s="2">
        <v>452.3</v>
      </c>
      <c r="L111" s="2">
        <v>451.8</v>
      </c>
      <c r="M111" s="2">
        <v>451.2</v>
      </c>
      <c r="N111" t="e">
        <f>(#REF!+#REF!+#REF!)/10^3</f>
        <v>#REF!</v>
      </c>
      <c r="O111" t="e">
        <f>(#REF!+#REF!+#REF!)/10^3</f>
        <v>#REF!</v>
      </c>
      <c r="P111" t="e">
        <f>(#REF!+#REF!+#REF!)/10^3</f>
        <v>#REF!</v>
      </c>
      <c r="Q111" t="e">
        <f>(#REF!+#REF!+#REF!)/10^3</f>
        <v>#REF!</v>
      </c>
      <c r="R111" t="e">
        <f>(#REF!+#REF!+#REF!)/10^3</f>
        <v>#REF!</v>
      </c>
      <c r="S111" t="e">
        <f>(#REF!+#REF!+#REF!)/10^3</f>
        <v>#REF!</v>
      </c>
      <c r="T111" t="e">
        <f>(#REF!+#REF!+#REF!)/10^3</f>
        <v>#REF!</v>
      </c>
      <c r="U111" t="e">
        <f>(#REF!+#REF!+#REF!)/10^3</f>
        <v>#REF!</v>
      </c>
      <c r="W111" t="s">
        <v>244</v>
      </c>
      <c r="X111" s="32">
        <f>AH15</f>
        <v>693.89890000000003</v>
      </c>
      <c r="Y111" s="32">
        <f t="shared" ref="Y111:AF111" si="32">AI15</f>
        <v>731.8193</v>
      </c>
      <c r="Z111" s="32">
        <f t="shared" si="32"/>
        <v>772.6155</v>
      </c>
      <c r="AA111" s="32">
        <f t="shared" si="32"/>
        <v>787.70169999999996</v>
      </c>
      <c r="AB111" s="32">
        <f t="shared" si="32"/>
        <v>799.76739999999995</v>
      </c>
      <c r="AC111" s="32">
        <f t="shared" si="32"/>
        <v>811.78989999999988</v>
      </c>
      <c r="AD111" s="32">
        <f t="shared" si="32"/>
        <v>797.01880000000006</v>
      </c>
      <c r="AE111" s="32">
        <f t="shared" si="32"/>
        <v>779.84090000000015</v>
      </c>
      <c r="AF111" s="32">
        <f t="shared" si="32"/>
        <v>764.92890000000011</v>
      </c>
      <c r="AG111" s="11"/>
      <c r="AH111" s="11"/>
      <c r="AI111" s="4"/>
      <c r="AJ111" s="15"/>
      <c r="AK111" s="15"/>
      <c r="AL111" s="15"/>
      <c r="AN111" s="35"/>
      <c r="AO111" s="11"/>
      <c r="AP111" s="11"/>
      <c r="AQ111" s="11"/>
      <c r="AR111" s="11"/>
      <c r="AS111" s="15"/>
      <c r="AT111" s="15"/>
      <c r="AU111" s="15"/>
      <c r="AV111" s="35"/>
      <c r="AW111" s="36"/>
      <c r="AX111" s="37"/>
      <c r="AY111" s="37"/>
      <c r="AZ111" s="37"/>
      <c r="BA111" s="38"/>
      <c r="BB111" s="38"/>
      <c r="BC111" s="38"/>
      <c r="BD111" s="11"/>
      <c r="BE111" s="36"/>
      <c r="BF111" s="37"/>
      <c r="BG111" s="37"/>
      <c r="BH111" s="37"/>
      <c r="BI111" s="38"/>
      <c r="BJ111" s="38"/>
      <c r="BK111" s="38"/>
      <c r="BL111" s="36"/>
      <c r="BM111" s="37"/>
      <c r="BN111" s="37"/>
      <c r="BO111" s="37"/>
      <c r="BP111" s="37"/>
      <c r="BQ111" s="37"/>
      <c r="BR111" s="37"/>
      <c r="BS111" s="37"/>
      <c r="BT111" s="36"/>
      <c r="BU111" s="37"/>
      <c r="BV111" s="37"/>
      <c r="BW111" s="37"/>
      <c r="BX111" s="37"/>
      <c r="BY111" s="37"/>
      <c r="BZ111" s="37"/>
      <c r="CA111" s="15"/>
      <c r="CB111" s="36"/>
      <c r="CC111" s="37"/>
      <c r="CD111" s="37"/>
      <c r="CE111" s="37"/>
      <c r="CF111" s="37"/>
      <c r="CG111" s="37"/>
      <c r="CH111" s="37"/>
      <c r="CI111" s="15"/>
      <c r="CJ111" s="36"/>
      <c r="CK111" s="37"/>
      <c r="CL111" s="37"/>
      <c r="CM111" s="37"/>
      <c r="CN111" s="37"/>
      <c r="CO111" s="37"/>
      <c r="CP111" s="37"/>
      <c r="CQ111" s="37"/>
      <c r="CR111" s="36"/>
      <c r="CS111" s="37"/>
      <c r="CT111" s="37"/>
      <c r="CU111" s="37"/>
      <c r="CV111" s="37"/>
      <c r="CW111" s="37"/>
      <c r="CX111" s="37"/>
      <c r="CY111" s="37"/>
      <c r="CZ111" s="36"/>
      <c r="DA111" s="37"/>
      <c r="DB111" s="37"/>
      <c r="DC111" s="37"/>
      <c r="DD111" s="37"/>
      <c r="DE111" s="37"/>
      <c r="DF111" s="37"/>
      <c r="DG111" s="37"/>
    </row>
    <row r="112" spans="1:188" x14ac:dyDescent="0.3">
      <c r="A112" t="s">
        <v>132</v>
      </c>
      <c r="B112" s="2">
        <v>113</v>
      </c>
      <c r="C112" s="2">
        <v>27</v>
      </c>
      <c r="D112" s="2">
        <v>126.7</v>
      </c>
      <c r="E112" s="2">
        <v>124.8</v>
      </c>
      <c r="F112" s="2">
        <v>115.1</v>
      </c>
      <c r="G112" s="2">
        <v>104.39999999999999</v>
      </c>
      <c r="H112" s="2">
        <v>93</v>
      </c>
      <c r="I112" s="2">
        <v>84</v>
      </c>
      <c r="J112" s="2">
        <v>74.900000000000006</v>
      </c>
      <c r="K112" s="2">
        <v>67.3</v>
      </c>
      <c r="L112" s="2">
        <v>61.199999999999996</v>
      </c>
      <c r="M112" s="2">
        <v>55.7</v>
      </c>
      <c r="N112" t="e">
        <f>(#REF!+#REF!+#REF!)/10^3</f>
        <v>#REF!</v>
      </c>
      <c r="O112" t="e">
        <f>(#REF!+#REF!+#REF!)/10^3</f>
        <v>#REF!</v>
      </c>
      <c r="P112" t="e">
        <f>(#REF!+#REF!+#REF!)/10^3</f>
        <v>#REF!</v>
      </c>
      <c r="Q112" t="e">
        <f>(#REF!+#REF!+#REF!)/10^3</f>
        <v>#REF!</v>
      </c>
      <c r="R112" t="e">
        <f>(#REF!+#REF!+#REF!)/10^3</f>
        <v>#REF!</v>
      </c>
      <c r="S112" t="e">
        <f>(#REF!+#REF!+#REF!)/10^3</f>
        <v>#REF!</v>
      </c>
      <c r="T112" t="e">
        <f>(#REF!+#REF!+#REF!)/10^3</f>
        <v>#REF!</v>
      </c>
      <c r="U112" t="e">
        <f>(#REF!+#REF!+#REF!)/10^3</f>
        <v>#REF!</v>
      </c>
      <c r="W112" t="s">
        <v>245</v>
      </c>
      <c r="X112" s="32">
        <f>AR15</f>
        <v>693.89890000000003</v>
      </c>
      <c r="Y112" s="32">
        <f t="shared" ref="Y112:AF112" si="33">AS15</f>
        <v>737.91089999999986</v>
      </c>
      <c r="Z112" s="32">
        <f t="shared" si="33"/>
        <v>785.74569999999994</v>
      </c>
      <c r="AA112" s="32">
        <f t="shared" si="33"/>
        <v>803.18639999999994</v>
      </c>
      <c r="AB112" s="32">
        <f t="shared" si="33"/>
        <v>816.77209999999991</v>
      </c>
      <c r="AC112" s="32">
        <f t="shared" si="33"/>
        <v>827.17909999999983</v>
      </c>
      <c r="AD112" s="32">
        <f t="shared" si="33"/>
        <v>819.31760000000008</v>
      </c>
      <c r="AE112" s="32">
        <f t="shared" si="33"/>
        <v>805.48140000000012</v>
      </c>
      <c r="AF112" s="32">
        <f t="shared" si="33"/>
        <v>791.90350000000001</v>
      </c>
      <c r="AG112" s="12"/>
      <c r="AH112" s="12"/>
      <c r="AJ112" s="20"/>
      <c r="AK112" s="20"/>
      <c r="AL112" s="20"/>
      <c r="AN112" s="39"/>
      <c r="AO112" s="2"/>
      <c r="AP112" s="40"/>
      <c r="AQ112" s="40"/>
      <c r="AR112" s="40"/>
      <c r="AS112" s="41"/>
      <c r="AT112" s="41"/>
      <c r="AU112" s="41"/>
      <c r="AV112" s="39"/>
      <c r="AW112" s="2"/>
      <c r="AX112" s="40"/>
      <c r="AY112" s="40"/>
      <c r="AZ112" s="40"/>
      <c r="BA112" s="41"/>
      <c r="BB112" s="41"/>
      <c r="BC112" s="41"/>
      <c r="BD112" s="12"/>
      <c r="BE112" s="2"/>
      <c r="BF112" s="40"/>
      <c r="BG112" s="40"/>
      <c r="BH112" s="40"/>
      <c r="BI112" s="41"/>
      <c r="BJ112" s="41"/>
      <c r="BK112" s="41"/>
      <c r="BL112" s="2"/>
      <c r="BM112" s="40"/>
      <c r="BN112" s="40"/>
      <c r="BO112" s="40"/>
      <c r="BP112" s="40"/>
      <c r="BQ112" s="40"/>
      <c r="BR112" s="40"/>
      <c r="BS112" s="40"/>
      <c r="BT112" s="2"/>
      <c r="BU112" s="40"/>
      <c r="BV112" s="40"/>
      <c r="BW112" s="40"/>
      <c r="BX112" s="40"/>
      <c r="BY112" s="40"/>
      <c r="BZ112" s="40"/>
      <c r="CA112" s="20"/>
      <c r="CB112" s="2"/>
      <c r="CC112" s="40"/>
      <c r="CD112" s="40"/>
      <c r="CE112" s="40"/>
      <c r="CF112" s="40"/>
      <c r="CG112" s="40"/>
      <c r="CH112" s="40"/>
      <c r="CI112" s="20"/>
      <c r="CJ112" s="2"/>
      <c r="CK112" s="40"/>
      <c r="CL112" s="40"/>
      <c r="CM112" s="40"/>
      <c r="CN112" s="40"/>
      <c r="CO112" s="40"/>
      <c r="CP112" s="40"/>
      <c r="CQ112" s="40"/>
      <c r="CR112" s="2"/>
      <c r="CS112" s="40"/>
      <c r="CT112" s="40"/>
      <c r="CU112" s="40"/>
      <c r="CV112" s="40"/>
      <c r="CW112" s="40"/>
      <c r="CX112" s="40"/>
      <c r="CY112" s="40"/>
      <c r="CZ112" s="2"/>
      <c r="DA112" s="40"/>
      <c r="DB112" s="40"/>
      <c r="DC112" s="40"/>
      <c r="DD112" s="40"/>
      <c r="DE112" s="40"/>
      <c r="DF112" s="40"/>
      <c r="DG112" s="40"/>
    </row>
    <row r="113" spans="1:111" x14ac:dyDescent="0.3">
      <c r="A113" t="s">
        <v>51</v>
      </c>
      <c r="B113" s="2">
        <v>27276</v>
      </c>
      <c r="C113" s="2">
        <v>28682</v>
      </c>
      <c r="D113" s="2">
        <v>27837</v>
      </c>
      <c r="E113" s="2">
        <v>29288</v>
      </c>
      <c r="F113" s="2">
        <v>30601.5</v>
      </c>
      <c r="G113" s="2">
        <v>31644.2</v>
      </c>
      <c r="H113" s="2">
        <v>32456.1</v>
      </c>
      <c r="I113" s="2">
        <v>33402.699999999997</v>
      </c>
      <c r="J113" s="2">
        <v>34349.299999999996</v>
      </c>
      <c r="K113" s="2">
        <v>34953.600000000006</v>
      </c>
      <c r="L113" s="2">
        <v>34813.100000000006</v>
      </c>
      <c r="M113" s="2">
        <v>34974.6</v>
      </c>
      <c r="N113" t="e">
        <f>(#REF!+#REF!+#REF!)/10^3</f>
        <v>#REF!</v>
      </c>
      <c r="O113" t="e">
        <f>(#REF!+#REF!+#REF!)/10^3</f>
        <v>#REF!</v>
      </c>
      <c r="P113" t="e">
        <f>(#REF!+#REF!+#REF!)/10^3</f>
        <v>#REF!</v>
      </c>
      <c r="Q113" t="e">
        <f>(#REF!+#REF!+#REF!)/10^3</f>
        <v>#REF!</v>
      </c>
      <c r="R113" t="e">
        <f>(#REF!+#REF!+#REF!)/10^3</f>
        <v>#REF!</v>
      </c>
      <c r="S113" t="e">
        <f>(#REF!+#REF!+#REF!)/10^3</f>
        <v>#REF!</v>
      </c>
      <c r="T113" t="e">
        <f>(#REF!+#REF!+#REF!)/10^3</f>
        <v>#REF!</v>
      </c>
      <c r="U113" t="e">
        <f>(#REF!+#REF!+#REF!)/10^3</f>
        <v>#REF!</v>
      </c>
      <c r="W113" t="s">
        <v>246</v>
      </c>
      <c r="X113" s="32">
        <f>BB15</f>
        <v>693.89890000000003</v>
      </c>
      <c r="Y113" s="32">
        <f t="shared" ref="Y113:AF113" si="34">BC15</f>
        <v>736.1543999999999</v>
      </c>
      <c r="Z113" s="32">
        <f t="shared" si="34"/>
        <v>782.05200000000002</v>
      </c>
      <c r="AA113" s="32">
        <f t="shared" si="34"/>
        <v>794.21</v>
      </c>
      <c r="AB113" s="32">
        <f t="shared" si="34"/>
        <v>804.58339999999987</v>
      </c>
      <c r="AC113" s="32">
        <f t="shared" si="34"/>
        <v>816.27670000000001</v>
      </c>
      <c r="AD113" s="32">
        <f t="shared" si="34"/>
        <v>802.40480000000002</v>
      </c>
      <c r="AE113" s="32">
        <f t="shared" si="34"/>
        <v>788.18540000000007</v>
      </c>
      <c r="AF113" s="32">
        <f t="shared" si="34"/>
        <v>773.37169999999992</v>
      </c>
      <c r="AG113" s="12"/>
      <c r="AH113" s="12"/>
      <c r="AJ113" s="20"/>
      <c r="AK113" s="20"/>
      <c r="AL113" s="20"/>
      <c r="AN113" s="39"/>
      <c r="AO113" s="2"/>
      <c r="AP113" s="40"/>
      <c r="AQ113" s="40"/>
      <c r="AR113" s="40"/>
      <c r="AS113" s="41"/>
      <c r="AT113" s="41"/>
      <c r="AU113" s="41"/>
      <c r="AV113" s="39"/>
      <c r="AW113" s="2"/>
      <c r="AX113" s="40"/>
      <c r="AY113" s="40"/>
      <c r="AZ113" s="40"/>
      <c r="BA113" s="41"/>
      <c r="BB113" s="41"/>
      <c r="BC113" s="41"/>
      <c r="BD113" s="12"/>
      <c r="BE113" s="2"/>
      <c r="BF113" s="40"/>
      <c r="BG113" s="40"/>
      <c r="BH113" s="40"/>
      <c r="BI113" s="41"/>
      <c r="BJ113" s="41"/>
      <c r="BK113" s="41"/>
      <c r="BL113" s="2"/>
      <c r="BM113" s="40"/>
      <c r="BN113" s="40"/>
      <c r="BO113" s="40"/>
      <c r="BP113" s="40"/>
      <c r="BQ113" s="40"/>
      <c r="BR113" s="40"/>
      <c r="BS113" s="40"/>
      <c r="BT113" s="2"/>
      <c r="BU113" s="40"/>
      <c r="BV113" s="40"/>
      <c r="BW113" s="40"/>
      <c r="BX113" s="40"/>
      <c r="BY113" s="40"/>
      <c r="BZ113" s="40"/>
      <c r="CA113" s="20"/>
      <c r="CB113" s="2"/>
      <c r="CC113" s="40"/>
      <c r="CD113" s="40"/>
      <c r="CE113" s="40"/>
      <c r="CF113" s="40"/>
      <c r="CG113" s="40"/>
      <c r="CH113" s="40"/>
      <c r="CI113" s="20"/>
      <c r="CJ113" s="2"/>
      <c r="CK113" s="40"/>
      <c r="CL113" s="40"/>
      <c r="CM113" s="40"/>
      <c r="CN113" s="40"/>
      <c r="CO113" s="40"/>
      <c r="CP113" s="40"/>
      <c r="CQ113" s="40"/>
      <c r="CR113" s="2"/>
      <c r="CS113" s="40"/>
      <c r="CT113" s="40"/>
      <c r="CU113" s="40"/>
      <c r="CV113" s="40"/>
      <c r="CW113" s="40"/>
      <c r="CX113" s="40"/>
      <c r="CY113" s="40"/>
      <c r="CZ113" s="2"/>
      <c r="DA113" s="40"/>
      <c r="DB113" s="40"/>
      <c r="DC113" s="40"/>
      <c r="DD113" s="40"/>
      <c r="DE113" s="40"/>
      <c r="DF113" s="40"/>
      <c r="DG113" s="40"/>
    </row>
    <row r="114" spans="1:111" x14ac:dyDescent="0.3">
      <c r="A114" t="s">
        <v>133</v>
      </c>
      <c r="B114" s="2">
        <v>148</v>
      </c>
      <c r="C114" s="2">
        <v>361</v>
      </c>
      <c r="D114" s="2">
        <v>359.1</v>
      </c>
      <c r="E114" s="2">
        <v>363.09999999999997</v>
      </c>
      <c r="F114" s="2">
        <v>369.8</v>
      </c>
      <c r="G114" s="2">
        <v>376.49999999999994</v>
      </c>
      <c r="H114" s="2">
        <v>382.4</v>
      </c>
      <c r="I114" s="2">
        <v>388.3</v>
      </c>
      <c r="J114" s="2">
        <v>394.4</v>
      </c>
      <c r="K114" s="2">
        <v>400</v>
      </c>
      <c r="L114" s="2">
        <v>405.7</v>
      </c>
      <c r="M114" s="2">
        <v>411.6</v>
      </c>
      <c r="N114" t="e">
        <f>(#REF!+#REF!+#REF!)/10^3</f>
        <v>#REF!</v>
      </c>
      <c r="O114" t="e">
        <f>(#REF!+#REF!+#REF!)/10^3</f>
        <v>#REF!</v>
      </c>
      <c r="P114" t="e">
        <f>(#REF!+#REF!+#REF!)/10^3</f>
        <v>#REF!</v>
      </c>
      <c r="Q114" t="e">
        <f>(#REF!+#REF!+#REF!)/10^3</f>
        <v>#REF!</v>
      </c>
      <c r="R114" t="e">
        <f>(#REF!+#REF!+#REF!)/10^3</f>
        <v>#REF!</v>
      </c>
      <c r="S114" t="e">
        <f>(#REF!+#REF!+#REF!)/10^3</f>
        <v>#REF!</v>
      </c>
      <c r="T114" t="e">
        <f>(#REF!+#REF!+#REF!)/10^3</f>
        <v>#REF!</v>
      </c>
      <c r="U114" t="e">
        <f>(#REF!+#REF!+#REF!)/10^3</f>
        <v>#REF!</v>
      </c>
      <c r="X114" s="32"/>
      <c r="Y114" s="32"/>
      <c r="Z114" s="32"/>
      <c r="AA114" s="32"/>
      <c r="AB114" s="32"/>
      <c r="AC114" s="32"/>
      <c r="AD114" s="32"/>
      <c r="AE114" s="32"/>
      <c r="AF114" s="32"/>
      <c r="AG114" s="12"/>
      <c r="AH114" s="12"/>
      <c r="AJ114" s="20"/>
      <c r="AK114" s="20"/>
      <c r="AL114" s="20"/>
      <c r="AN114" s="9"/>
      <c r="AO114" s="2"/>
      <c r="AP114" s="37"/>
      <c r="AQ114" s="37"/>
      <c r="AR114" s="37"/>
      <c r="AS114" s="38"/>
      <c r="AT114" s="38"/>
      <c r="AU114" s="38"/>
      <c r="AV114" s="9"/>
      <c r="AW114" s="2"/>
      <c r="AX114" s="37"/>
      <c r="AY114" s="37"/>
      <c r="AZ114" s="37"/>
      <c r="BA114" s="38"/>
      <c r="BB114" s="38"/>
      <c r="BC114" s="38"/>
      <c r="BD114" s="12"/>
      <c r="BE114" s="2"/>
      <c r="BF114" s="37"/>
      <c r="BG114" s="37"/>
      <c r="BH114" s="37"/>
      <c r="BI114" s="38"/>
      <c r="BJ114" s="38"/>
      <c r="BK114" s="38"/>
      <c r="BL114" s="2"/>
      <c r="BM114" s="37"/>
      <c r="BN114" s="37"/>
      <c r="BO114" s="37"/>
      <c r="BP114" s="37"/>
      <c r="BQ114" s="37"/>
      <c r="BR114" s="37"/>
      <c r="BS114" s="37"/>
      <c r="BT114" s="2"/>
      <c r="BU114" s="37"/>
      <c r="BV114" s="37"/>
      <c r="BW114" s="37"/>
      <c r="BX114" s="37"/>
      <c r="BY114" s="37"/>
      <c r="BZ114" s="37"/>
      <c r="CA114" s="15"/>
      <c r="CB114" s="2"/>
      <c r="CC114" s="37"/>
      <c r="CD114" s="37"/>
      <c r="CE114" s="37"/>
      <c r="CF114" s="37"/>
      <c r="CG114" s="37"/>
      <c r="CH114" s="37"/>
      <c r="CI114" s="15"/>
      <c r="CJ114" s="2"/>
      <c r="CK114" s="37"/>
      <c r="CL114" s="37"/>
      <c r="CM114" s="37"/>
      <c r="CN114" s="37"/>
      <c r="CO114" s="37"/>
      <c r="CP114" s="37"/>
      <c r="CQ114" s="37"/>
      <c r="CR114" s="2"/>
      <c r="CS114" s="37"/>
      <c r="CT114" s="37"/>
      <c r="CU114" s="37"/>
      <c r="CV114" s="37"/>
      <c r="CW114" s="37"/>
      <c r="CX114" s="37"/>
      <c r="CY114" s="37"/>
      <c r="CZ114" s="2"/>
      <c r="DA114" s="37"/>
      <c r="DB114" s="37"/>
      <c r="DC114" s="37"/>
      <c r="DD114" s="37"/>
      <c r="DE114" s="37"/>
      <c r="DF114" s="37"/>
      <c r="DG114" s="37"/>
    </row>
    <row r="115" spans="1:111" x14ac:dyDescent="0.3">
      <c r="A115" t="s">
        <v>134</v>
      </c>
      <c r="B115" s="2">
        <v>5233</v>
      </c>
      <c r="C115" s="2">
        <v>7702</v>
      </c>
      <c r="D115" s="2">
        <v>7691</v>
      </c>
      <c r="E115" s="2">
        <v>7813.4</v>
      </c>
      <c r="F115" s="2">
        <v>8032.2000000000007</v>
      </c>
      <c r="G115" s="2">
        <v>8270.7000000000007</v>
      </c>
      <c r="H115" s="2">
        <v>8513.4</v>
      </c>
      <c r="I115" s="2">
        <v>8793.2000000000007</v>
      </c>
      <c r="J115" s="2">
        <v>9115.2000000000007</v>
      </c>
      <c r="K115" s="2">
        <v>9374.9</v>
      </c>
      <c r="L115" s="2">
        <v>9566.1</v>
      </c>
      <c r="M115" s="2">
        <v>9753</v>
      </c>
      <c r="N115" t="e">
        <f>(#REF!+#REF!+#REF!)/10^3</f>
        <v>#REF!</v>
      </c>
      <c r="O115" t="e">
        <f>(#REF!+#REF!+#REF!)/10^3</f>
        <v>#REF!</v>
      </c>
      <c r="P115" t="e">
        <f>(#REF!+#REF!+#REF!)/10^3</f>
        <v>#REF!</v>
      </c>
      <c r="Q115" t="e">
        <f>(#REF!+#REF!+#REF!)/10^3</f>
        <v>#REF!</v>
      </c>
      <c r="R115" t="e">
        <f>(#REF!+#REF!+#REF!)/10^3</f>
        <v>#REF!</v>
      </c>
      <c r="S115" t="e">
        <f>(#REF!+#REF!+#REF!)/10^3</f>
        <v>#REF!</v>
      </c>
      <c r="T115" t="e">
        <f>(#REF!+#REF!+#REF!)/10^3</f>
        <v>#REF!</v>
      </c>
      <c r="U115" t="e">
        <f>(#REF!+#REF!+#REF!)/10^3</f>
        <v>#REF!</v>
      </c>
      <c r="X115" s="32"/>
      <c r="Y115" s="32"/>
      <c r="Z115" s="32"/>
      <c r="AA115" s="32"/>
      <c r="AB115" s="32"/>
      <c r="AC115" s="32"/>
      <c r="AD115" s="32"/>
      <c r="AE115" s="32"/>
      <c r="AF115" s="32"/>
      <c r="AG115" s="12"/>
      <c r="AH115" s="12"/>
      <c r="AJ115" s="20"/>
      <c r="AK115" s="20"/>
      <c r="AL115" s="20"/>
      <c r="AN115" s="39"/>
      <c r="AO115" s="2"/>
      <c r="AP115" s="40"/>
      <c r="AQ115" s="40"/>
      <c r="AR115" s="40"/>
      <c r="AS115" s="41"/>
      <c r="AT115" s="41"/>
      <c r="AU115" s="41"/>
      <c r="AV115" s="39"/>
      <c r="AW115" s="2"/>
      <c r="AX115" s="40"/>
      <c r="AY115" s="40"/>
      <c r="AZ115" s="40"/>
      <c r="BA115" s="41"/>
      <c r="BB115" s="41"/>
      <c r="BC115" s="41"/>
      <c r="BD115" s="12"/>
      <c r="BE115" s="2"/>
      <c r="BF115" s="40"/>
      <c r="BG115" s="40"/>
      <c r="BH115" s="40"/>
      <c r="BI115" s="41"/>
      <c r="BJ115" s="41"/>
      <c r="BK115" s="41"/>
      <c r="BL115" s="2"/>
      <c r="BM115" s="40"/>
      <c r="BN115" s="40"/>
      <c r="BO115" s="40"/>
      <c r="BP115" s="40"/>
      <c r="BQ115" s="40"/>
      <c r="BR115" s="40"/>
      <c r="BS115" s="40"/>
      <c r="BT115" s="2"/>
      <c r="BU115" s="40"/>
      <c r="BV115" s="40"/>
      <c r="BW115" s="40"/>
      <c r="BX115" s="40"/>
      <c r="BY115" s="40"/>
      <c r="BZ115" s="40"/>
      <c r="CA115" s="20"/>
      <c r="CB115" s="2"/>
      <c r="CC115" s="40"/>
      <c r="CD115" s="40"/>
      <c r="CE115" s="40"/>
      <c r="CF115" s="40"/>
      <c r="CG115" s="40"/>
      <c r="CH115" s="40"/>
      <c r="CI115" s="20"/>
      <c r="CJ115" s="2"/>
      <c r="CK115" s="40"/>
      <c r="CL115" s="40"/>
      <c r="CM115" s="40"/>
      <c r="CN115" s="40"/>
      <c r="CO115" s="40"/>
      <c r="CP115" s="40"/>
      <c r="CQ115" s="40"/>
      <c r="CR115" s="2"/>
      <c r="CS115" s="40"/>
      <c r="CT115" s="40"/>
      <c r="CU115" s="40"/>
      <c r="CV115" s="40"/>
      <c r="CW115" s="40"/>
      <c r="CX115" s="40"/>
      <c r="CY115" s="40"/>
      <c r="CZ115" s="2"/>
      <c r="DA115" s="40"/>
      <c r="DB115" s="40"/>
      <c r="DC115" s="40"/>
      <c r="DD115" s="40"/>
      <c r="DE115" s="40"/>
      <c r="DF115" s="40"/>
      <c r="DG115" s="40"/>
    </row>
    <row r="116" spans="1:111" x14ac:dyDescent="0.3">
      <c r="A116" t="s">
        <v>135</v>
      </c>
      <c r="B116" s="2">
        <v>3734</v>
      </c>
      <c r="C116" s="2">
        <v>4845</v>
      </c>
      <c r="D116" s="2">
        <v>4947</v>
      </c>
      <c r="E116" s="2">
        <v>5184.6000000000004</v>
      </c>
      <c r="F116" s="2">
        <v>5403.1</v>
      </c>
      <c r="G116" s="2">
        <v>5605.9</v>
      </c>
      <c r="H116" s="2">
        <v>5822.4</v>
      </c>
      <c r="I116" s="2">
        <v>6042.1</v>
      </c>
      <c r="J116" s="2">
        <v>6269.6999999999989</v>
      </c>
      <c r="K116" s="2">
        <v>6406.2</v>
      </c>
      <c r="L116" s="2">
        <v>6556.6</v>
      </c>
      <c r="M116" s="2">
        <v>6700.6</v>
      </c>
      <c r="N116" t="e">
        <f>(#REF!+#REF!+#REF!)/10^3</f>
        <v>#REF!</v>
      </c>
      <c r="O116" t="e">
        <f>(#REF!+#REF!+#REF!)/10^3</f>
        <v>#REF!</v>
      </c>
      <c r="P116" t="e">
        <f>(#REF!+#REF!+#REF!)/10^3</f>
        <v>#REF!</v>
      </c>
      <c r="Q116" t="e">
        <f>(#REF!+#REF!+#REF!)/10^3</f>
        <v>#REF!</v>
      </c>
      <c r="R116" t="e">
        <f>(#REF!+#REF!+#REF!)/10^3</f>
        <v>#REF!</v>
      </c>
      <c r="S116" t="e">
        <f>(#REF!+#REF!+#REF!)/10^3</f>
        <v>#REF!</v>
      </c>
      <c r="T116" t="e">
        <f>(#REF!+#REF!+#REF!)/10^3</f>
        <v>#REF!</v>
      </c>
      <c r="U116" t="e">
        <f>(#REF!+#REF!+#REF!)/10^3</f>
        <v>#REF!</v>
      </c>
      <c r="X116" s="32"/>
      <c r="Y116" s="32"/>
      <c r="Z116" s="32"/>
      <c r="AA116" s="32"/>
      <c r="AB116" s="32"/>
      <c r="AC116" s="32"/>
      <c r="AD116" s="32"/>
      <c r="AE116" s="32"/>
      <c r="AF116" s="32"/>
      <c r="AG116" s="12"/>
      <c r="AH116" s="12"/>
      <c r="AJ116" s="20"/>
      <c r="AK116" s="20"/>
      <c r="AL116" s="20"/>
      <c r="AN116" s="39"/>
      <c r="AO116" s="2"/>
      <c r="AP116" s="40"/>
      <c r="AQ116" s="40"/>
      <c r="AR116" s="40"/>
      <c r="AS116" s="41"/>
      <c r="AT116" s="41"/>
      <c r="AU116" s="41"/>
      <c r="AV116" s="39"/>
      <c r="AW116" s="2"/>
      <c r="AX116" s="40"/>
      <c r="AY116" s="40"/>
      <c r="AZ116" s="40"/>
      <c r="BA116" s="41"/>
      <c r="BB116" s="41"/>
      <c r="BC116" s="41"/>
      <c r="BD116" s="12"/>
      <c r="BE116" s="2"/>
      <c r="BF116" s="40"/>
      <c r="BG116" s="40"/>
      <c r="BH116" s="40"/>
      <c r="BI116" s="41"/>
      <c r="BJ116" s="41"/>
      <c r="BK116" s="41"/>
      <c r="BL116" s="2"/>
      <c r="BM116" s="40"/>
      <c r="BN116" s="40"/>
      <c r="BO116" s="40"/>
      <c r="BP116" s="40"/>
      <c r="BQ116" s="40"/>
      <c r="BR116" s="40"/>
      <c r="BS116" s="40"/>
      <c r="BT116" s="2"/>
      <c r="BU116" s="40"/>
      <c r="BV116" s="40"/>
      <c r="BW116" s="40"/>
      <c r="BX116" s="40"/>
      <c r="BY116" s="40"/>
      <c r="BZ116" s="40"/>
      <c r="CA116" s="20"/>
      <c r="CB116" s="2"/>
      <c r="CC116" s="40"/>
      <c r="CD116" s="40"/>
      <c r="CE116" s="40"/>
      <c r="CF116" s="40"/>
      <c r="CG116" s="40"/>
      <c r="CH116" s="40"/>
      <c r="CI116" s="20"/>
      <c r="CJ116" s="2"/>
      <c r="CK116" s="40"/>
      <c r="CL116" s="40"/>
      <c r="CM116" s="40"/>
      <c r="CN116" s="40"/>
      <c r="CO116" s="40"/>
      <c r="CP116" s="40"/>
      <c r="CQ116" s="40"/>
      <c r="CR116" s="2"/>
      <c r="CS116" s="40"/>
      <c r="CT116" s="40"/>
      <c r="CU116" s="40"/>
      <c r="CV116" s="40"/>
      <c r="CW116" s="40"/>
      <c r="CX116" s="40"/>
      <c r="CY116" s="40"/>
      <c r="CZ116" s="2"/>
      <c r="DA116" s="40"/>
      <c r="DB116" s="40"/>
      <c r="DC116" s="40"/>
      <c r="DD116" s="40"/>
      <c r="DE116" s="40"/>
      <c r="DF116" s="40"/>
      <c r="DG116" s="40"/>
    </row>
    <row r="117" spans="1:111" x14ac:dyDescent="0.3">
      <c r="A117" t="s">
        <v>136</v>
      </c>
      <c r="B117" s="2">
        <v>17</v>
      </c>
      <c r="C117" s="2">
        <v>20</v>
      </c>
      <c r="D117" s="2">
        <v>20.100000000000001</v>
      </c>
      <c r="E117" s="2">
        <v>20.3</v>
      </c>
      <c r="F117" s="2">
        <v>20.8</v>
      </c>
      <c r="G117" s="2">
        <v>21.1</v>
      </c>
      <c r="H117" s="2">
        <v>21.4</v>
      </c>
      <c r="I117" s="2">
        <v>21.7</v>
      </c>
      <c r="J117" s="2">
        <v>22.1</v>
      </c>
      <c r="K117" s="2">
        <v>22.400000000000002</v>
      </c>
      <c r="L117" s="2">
        <v>22.700000000000003</v>
      </c>
      <c r="M117" s="2">
        <v>23</v>
      </c>
      <c r="N117" t="e">
        <f>(#REF!+#REF!+#REF!)/10^3</f>
        <v>#REF!</v>
      </c>
      <c r="O117" t="e">
        <f>(#REF!+#REF!+#REF!)/10^3</f>
        <v>#REF!</v>
      </c>
      <c r="P117" t="e">
        <f>(#REF!+#REF!+#REF!)/10^3</f>
        <v>#REF!</v>
      </c>
      <c r="Q117" t="e">
        <f>(#REF!+#REF!+#REF!)/10^3</f>
        <v>#REF!</v>
      </c>
      <c r="R117" t="e">
        <f>(#REF!+#REF!+#REF!)/10^3</f>
        <v>#REF!</v>
      </c>
      <c r="S117" t="e">
        <f>(#REF!+#REF!+#REF!)/10^3</f>
        <v>#REF!</v>
      </c>
      <c r="T117" t="e">
        <f>(#REF!+#REF!+#REF!)/10^3</f>
        <v>#REF!</v>
      </c>
      <c r="U117" t="e">
        <f>(#REF!+#REF!+#REF!)/10^3</f>
        <v>#REF!</v>
      </c>
      <c r="W117" s="9" t="s">
        <v>33</v>
      </c>
      <c r="X117" s="4">
        <v>2020</v>
      </c>
      <c r="Y117" s="4">
        <v>2025</v>
      </c>
      <c r="Z117" s="4">
        <v>2030</v>
      </c>
      <c r="AA117" s="4">
        <v>2035</v>
      </c>
      <c r="AB117" s="4">
        <v>2040</v>
      </c>
      <c r="AC117" s="4">
        <v>2045</v>
      </c>
      <c r="AD117" s="4">
        <v>2050</v>
      </c>
      <c r="AE117" s="4">
        <v>2055</v>
      </c>
      <c r="AF117" s="4">
        <v>2060</v>
      </c>
      <c r="AG117" s="11"/>
      <c r="AH117" s="11"/>
      <c r="AI117" s="4"/>
      <c r="AJ117" s="15"/>
      <c r="AK117" s="15"/>
      <c r="AL117" s="15"/>
      <c r="AN117" s="42"/>
      <c r="AO117" s="2"/>
      <c r="AP117" s="37"/>
      <c r="AQ117" s="37"/>
      <c r="AR117" s="37"/>
      <c r="AS117" s="38"/>
      <c r="AT117" s="38"/>
      <c r="AU117" s="38"/>
      <c r="AV117" s="42"/>
      <c r="AW117" s="2"/>
      <c r="AX117" s="37"/>
      <c r="AY117" s="37"/>
      <c r="AZ117" s="37"/>
      <c r="BA117" s="38"/>
      <c r="BB117" s="38"/>
      <c r="BC117" s="38"/>
      <c r="BD117" s="11"/>
      <c r="BE117" s="2"/>
      <c r="BF117" s="37"/>
      <c r="BG117" s="37"/>
      <c r="BH117" s="37"/>
      <c r="BI117" s="38"/>
      <c r="BJ117" s="38"/>
      <c r="BK117" s="38"/>
      <c r="BL117" s="2"/>
      <c r="BM117" s="37"/>
      <c r="BN117" s="37"/>
      <c r="BO117" s="37"/>
      <c r="BP117" s="37"/>
      <c r="BQ117" s="37"/>
      <c r="BR117" s="37"/>
      <c r="BS117" s="37"/>
      <c r="BT117" s="2"/>
      <c r="BU117" s="37"/>
      <c r="BV117" s="37"/>
      <c r="BW117" s="37"/>
      <c r="BX117" s="37"/>
      <c r="BY117" s="37"/>
      <c r="BZ117" s="37"/>
      <c r="CA117" s="15"/>
      <c r="CB117" s="2"/>
      <c r="CC117" s="37"/>
      <c r="CD117" s="37"/>
      <c r="CE117" s="37"/>
      <c r="CF117" s="37"/>
      <c r="CG117" s="37"/>
      <c r="CH117" s="37"/>
      <c r="CI117" s="15"/>
      <c r="CJ117" s="2"/>
      <c r="CK117" s="37"/>
      <c r="CL117" s="37"/>
      <c r="CM117" s="37"/>
      <c r="CN117" s="37"/>
      <c r="CO117" s="37"/>
      <c r="CP117" s="37"/>
      <c r="CQ117" s="37"/>
      <c r="CR117" s="2"/>
      <c r="CS117" s="37"/>
      <c r="CT117" s="37"/>
      <c r="CU117" s="37"/>
      <c r="CV117" s="37"/>
      <c r="CW117" s="37"/>
      <c r="CX117" s="37"/>
      <c r="CY117" s="37"/>
      <c r="CZ117" s="2"/>
      <c r="DA117" s="37"/>
      <c r="DB117" s="37"/>
      <c r="DC117" s="37"/>
      <c r="DD117" s="37"/>
      <c r="DE117" s="37"/>
      <c r="DF117" s="37"/>
      <c r="DG117" s="37"/>
    </row>
    <row r="118" spans="1:111" x14ac:dyDescent="0.3">
      <c r="A118" t="s">
        <v>137</v>
      </c>
      <c r="B118" s="2">
        <v>6048</v>
      </c>
      <c r="C118" s="2">
        <v>9741</v>
      </c>
      <c r="D118" s="2">
        <v>8260.2000000000007</v>
      </c>
      <c r="E118" s="2">
        <v>8439.2000000000007</v>
      </c>
      <c r="F118" s="2">
        <v>8853.5</v>
      </c>
      <c r="G118" s="2">
        <v>9318.6</v>
      </c>
      <c r="H118" s="2">
        <v>9561.4</v>
      </c>
      <c r="I118" s="2">
        <v>9827.4</v>
      </c>
      <c r="J118" s="2">
        <v>10116.6</v>
      </c>
      <c r="K118" s="2">
        <v>10378.9</v>
      </c>
      <c r="L118" s="2">
        <v>10544.9</v>
      </c>
      <c r="M118" s="2">
        <v>10709.3</v>
      </c>
      <c r="N118" t="e">
        <f>(#REF!+#REF!+#REF!)/10^3</f>
        <v>#REF!</v>
      </c>
      <c r="O118" t="e">
        <f>(#REF!+#REF!+#REF!)/10^3</f>
        <v>#REF!</v>
      </c>
      <c r="P118" t="e">
        <f>(#REF!+#REF!+#REF!)/10^3</f>
        <v>#REF!</v>
      </c>
      <c r="Q118" t="e">
        <f>(#REF!+#REF!+#REF!)/10^3</f>
        <v>#REF!</v>
      </c>
      <c r="R118" t="e">
        <f>(#REF!+#REF!+#REF!)/10^3</f>
        <v>#REF!</v>
      </c>
      <c r="S118" t="e">
        <f>(#REF!+#REF!+#REF!)/10^3</f>
        <v>#REF!</v>
      </c>
      <c r="T118" t="e">
        <f>(#REF!+#REF!+#REF!)/10^3</f>
        <v>#REF!</v>
      </c>
      <c r="U118" t="e">
        <f>(#REF!+#REF!+#REF!)/10^3</f>
        <v>#REF!</v>
      </c>
      <c r="W118" t="s">
        <v>91</v>
      </c>
      <c r="X118" s="32">
        <f>X20</f>
        <v>403.80170000000004</v>
      </c>
      <c r="Y118" s="32">
        <f t="shared" ref="Y118:AF118" si="35">Y20</f>
        <v>397.67379999999991</v>
      </c>
      <c r="Z118" s="32">
        <f t="shared" si="35"/>
        <v>393.93380000000002</v>
      </c>
      <c r="AA118" s="32">
        <f t="shared" si="35"/>
        <v>391.96250000000003</v>
      </c>
      <c r="AB118" s="32">
        <f t="shared" si="35"/>
        <v>389.99679999999995</v>
      </c>
      <c r="AC118" s="32">
        <f t="shared" si="35"/>
        <v>390.04530000000005</v>
      </c>
      <c r="AD118" s="32">
        <f t="shared" si="35"/>
        <v>389.49590000000006</v>
      </c>
      <c r="AE118" s="32">
        <f t="shared" si="35"/>
        <v>390.09829999999999</v>
      </c>
      <c r="AF118" s="32">
        <f t="shared" si="35"/>
        <v>392.98820000000001</v>
      </c>
      <c r="AG118" s="12"/>
      <c r="AH118" s="12"/>
      <c r="AJ118" s="20"/>
      <c r="AK118" s="20"/>
      <c r="AL118" s="20"/>
      <c r="AN118" s="39"/>
      <c r="AO118" s="2"/>
      <c r="AP118" s="40"/>
      <c r="AQ118" s="40"/>
      <c r="AR118" s="40"/>
      <c r="AS118" s="41"/>
      <c r="AT118" s="41"/>
      <c r="AU118" s="41"/>
      <c r="AV118" s="39"/>
      <c r="AW118" s="2"/>
      <c r="AX118" s="40"/>
      <c r="AY118" s="40"/>
      <c r="AZ118" s="40"/>
      <c r="BA118" s="41"/>
      <c r="BB118" s="41"/>
      <c r="BC118" s="41"/>
      <c r="BD118" s="12"/>
      <c r="BE118" s="2"/>
      <c r="BF118" s="40"/>
      <c r="BG118" s="40"/>
      <c r="BH118" s="40"/>
      <c r="BI118" s="41"/>
      <c r="BJ118" s="41"/>
      <c r="BK118" s="41"/>
      <c r="BL118" s="2"/>
      <c r="BM118" s="40"/>
      <c r="BN118" s="40"/>
      <c r="BO118" s="40"/>
      <c r="BP118" s="40"/>
      <c r="BQ118" s="40"/>
      <c r="BR118" s="40"/>
      <c r="BS118" s="40"/>
      <c r="BT118" s="2"/>
      <c r="BU118" s="40"/>
      <c r="BV118" s="40"/>
      <c r="BW118" s="40"/>
      <c r="BX118" s="40"/>
      <c r="BY118" s="40"/>
      <c r="BZ118" s="40"/>
      <c r="CA118" s="20"/>
      <c r="CB118" s="2"/>
      <c r="CC118" s="40"/>
      <c r="CD118" s="40"/>
      <c r="CE118" s="40"/>
      <c r="CF118" s="40"/>
      <c r="CG118" s="40"/>
      <c r="CH118" s="40"/>
      <c r="CI118" s="20"/>
      <c r="CJ118" s="2"/>
      <c r="CK118" s="40"/>
      <c r="CL118" s="40"/>
      <c r="CM118" s="40"/>
      <c r="CN118" s="40"/>
      <c r="CO118" s="40"/>
      <c r="CP118" s="40"/>
      <c r="CQ118" s="40"/>
      <c r="CR118" s="2"/>
      <c r="CS118" s="40"/>
      <c r="CT118" s="40"/>
      <c r="CU118" s="40"/>
      <c r="CV118" s="40"/>
      <c r="CW118" s="40"/>
      <c r="CX118" s="40"/>
      <c r="CY118" s="40"/>
      <c r="CZ118" s="2"/>
      <c r="DA118" s="40"/>
      <c r="DB118" s="40"/>
      <c r="DC118" s="40"/>
      <c r="DD118" s="40"/>
      <c r="DE118" s="40"/>
      <c r="DF118" s="40"/>
      <c r="DG118" s="40"/>
    </row>
    <row r="119" spans="1:111" x14ac:dyDescent="0.3">
      <c r="A119" t="s">
        <v>138</v>
      </c>
      <c r="B119" s="2">
        <v>80</v>
      </c>
      <c r="C119" s="2">
        <v>26</v>
      </c>
      <c r="D119" s="2">
        <v>74.5</v>
      </c>
      <c r="E119" s="2">
        <v>76.099999999999994</v>
      </c>
      <c r="F119" s="2">
        <v>82.1</v>
      </c>
      <c r="G119" s="2">
        <v>91.5</v>
      </c>
      <c r="H119" s="2">
        <v>96</v>
      </c>
      <c r="I119" s="2">
        <v>100.3</v>
      </c>
      <c r="J119" s="2">
        <v>104.69999999999999</v>
      </c>
      <c r="K119" s="2">
        <v>107.1</v>
      </c>
      <c r="L119" s="2">
        <v>108.19999999999999</v>
      </c>
      <c r="M119" s="2">
        <v>107.5</v>
      </c>
      <c r="N119" t="e">
        <f>(#REF!+#REF!+#REF!)/10^3</f>
        <v>#REF!</v>
      </c>
      <c r="O119" t="e">
        <f>(#REF!+#REF!+#REF!)/10^3</f>
        <v>#REF!</v>
      </c>
      <c r="P119" t="e">
        <f>(#REF!+#REF!+#REF!)/10^3</f>
        <v>#REF!</v>
      </c>
      <c r="Q119" t="e">
        <f>(#REF!+#REF!+#REF!)/10^3</f>
        <v>#REF!</v>
      </c>
      <c r="R119" t="e">
        <f>(#REF!+#REF!+#REF!)/10^3</f>
        <v>#REF!</v>
      </c>
      <c r="S119" t="e">
        <f>(#REF!+#REF!+#REF!)/10^3</f>
        <v>#REF!</v>
      </c>
      <c r="T119" t="e">
        <f>(#REF!+#REF!+#REF!)/10^3</f>
        <v>#REF!</v>
      </c>
      <c r="U119" t="e">
        <f>(#REF!+#REF!+#REF!)/10^3</f>
        <v>#REF!</v>
      </c>
      <c r="W119" t="s">
        <v>244</v>
      </c>
      <c r="X119" s="32">
        <f>AH20</f>
        <v>403.80170000000004</v>
      </c>
      <c r="Y119" s="32">
        <f t="shared" ref="Y119:AF119" si="36">AI20</f>
        <v>395.52500000000003</v>
      </c>
      <c r="Z119" s="32">
        <f t="shared" si="36"/>
        <v>391.03789999999992</v>
      </c>
      <c r="AA119" s="32">
        <f t="shared" si="36"/>
        <v>391.25790000000006</v>
      </c>
      <c r="AB119" s="32">
        <f t="shared" si="36"/>
        <v>388.33340000000004</v>
      </c>
      <c r="AC119" s="32">
        <f t="shared" si="36"/>
        <v>385.89759999999995</v>
      </c>
      <c r="AD119" s="32">
        <f t="shared" si="36"/>
        <v>383.74209999999994</v>
      </c>
      <c r="AE119" s="32">
        <f t="shared" si="36"/>
        <v>383.10380000000009</v>
      </c>
      <c r="AF119" s="32">
        <f t="shared" si="36"/>
        <v>384.70810000000006</v>
      </c>
      <c r="AG119" s="12"/>
      <c r="AH119" s="12"/>
      <c r="AJ119" s="20"/>
      <c r="AK119" s="20"/>
      <c r="AL119" s="20"/>
      <c r="AN119" s="39"/>
      <c r="AO119" s="2"/>
      <c r="AP119" s="40"/>
      <c r="AQ119" s="40"/>
      <c r="AR119" s="40"/>
      <c r="AS119" s="41"/>
      <c r="AT119" s="41"/>
      <c r="AU119" s="41"/>
      <c r="AV119" s="39"/>
      <c r="AW119" s="2"/>
      <c r="AX119" s="40"/>
      <c r="AY119" s="40"/>
      <c r="AZ119" s="40"/>
      <c r="BA119" s="41"/>
      <c r="BB119" s="41"/>
      <c r="BC119" s="41"/>
      <c r="BD119" s="12"/>
      <c r="BE119" s="2"/>
      <c r="BF119" s="40"/>
      <c r="BG119" s="40"/>
      <c r="BH119" s="40"/>
      <c r="BI119" s="41"/>
      <c r="BJ119" s="41"/>
      <c r="BK119" s="41"/>
      <c r="BL119" s="2"/>
      <c r="BM119" s="40"/>
      <c r="BN119" s="40"/>
      <c r="BO119" s="40"/>
      <c r="BP119" s="40"/>
      <c r="BQ119" s="40"/>
      <c r="BR119" s="40"/>
      <c r="BS119" s="40"/>
      <c r="BT119" s="2"/>
      <c r="BU119" s="40"/>
      <c r="BV119" s="40"/>
      <c r="BW119" s="40"/>
      <c r="BX119" s="40"/>
      <c r="BY119" s="40"/>
      <c r="BZ119" s="40"/>
      <c r="CA119" s="20"/>
      <c r="CB119" s="2"/>
      <c r="CC119" s="40"/>
      <c r="CD119" s="40"/>
      <c r="CE119" s="40"/>
      <c r="CF119" s="40"/>
      <c r="CG119" s="40"/>
      <c r="CH119" s="40"/>
      <c r="CI119" s="20"/>
      <c r="CJ119" s="2"/>
      <c r="CK119" s="40"/>
      <c r="CL119" s="40"/>
      <c r="CM119" s="40"/>
      <c r="CN119" s="40"/>
      <c r="CO119" s="40"/>
      <c r="CP119" s="40"/>
      <c r="CQ119" s="40"/>
      <c r="CR119" s="2"/>
      <c r="CS119" s="40"/>
      <c r="CT119" s="40"/>
      <c r="CU119" s="40"/>
      <c r="CV119" s="40"/>
      <c r="CW119" s="40"/>
      <c r="CX119" s="40"/>
      <c r="CY119" s="40"/>
      <c r="CZ119" s="2"/>
      <c r="DA119" s="40"/>
      <c r="DB119" s="40"/>
      <c r="DC119" s="40"/>
      <c r="DD119" s="40"/>
      <c r="DE119" s="40"/>
      <c r="DF119" s="40"/>
      <c r="DG119" s="40"/>
    </row>
    <row r="120" spans="1:111" x14ac:dyDescent="0.3">
      <c r="A120" t="s">
        <v>139</v>
      </c>
      <c r="B120" s="2">
        <v>0</v>
      </c>
      <c r="C120" s="2">
        <v>89</v>
      </c>
      <c r="D120" s="2">
        <v>90</v>
      </c>
      <c r="E120" s="2">
        <v>91.4</v>
      </c>
      <c r="F120" s="2">
        <v>93.6</v>
      </c>
      <c r="G120" s="2">
        <v>95.799999999999983</v>
      </c>
      <c r="H120" s="2">
        <v>97.6</v>
      </c>
      <c r="I120" s="2">
        <v>99.3</v>
      </c>
      <c r="J120" s="2">
        <v>101</v>
      </c>
      <c r="K120" s="2">
        <v>102.39999999999999</v>
      </c>
      <c r="L120" s="2">
        <v>103.89999999999999</v>
      </c>
      <c r="M120" s="2">
        <v>105.39999999999999</v>
      </c>
      <c r="N120" t="e">
        <f>(#REF!+#REF!+#REF!)/10^3</f>
        <v>#REF!</v>
      </c>
      <c r="O120" t="e">
        <f>(#REF!+#REF!+#REF!)/10^3</f>
        <v>#REF!</v>
      </c>
      <c r="P120" t="e">
        <f>(#REF!+#REF!+#REF!)/10^3</f>
        <v>#REF!</v>
      </c>
      <c r="Q120" t="e">
        <f>(#REF!+#REF!+#REF!)/10^3</f>
        <v>#REF!</v>
      </c>
      <c r="R120" t="e">
        <f>(#REF!+#REF!+#REF!)/10^3</f>
        <v>#REF!</v>
      </c>
      <c r="S120" t="e">
        <f>(#REF!+#REF!+#REF!)/10^3</f>
        <v>#REF!</v>
      </c>
      <c r="T120" t="e">
        <f>(#REF!+#REF!+#REF!)/10^3</f>
        <v>#REF!</v>
      </c>
      <c r="U120" t="e">
        <f>(#REF!+#REF!+#REF!)/10^3</f>
        <v>#REF!</v>
      </c>
      <c r="W120" t="s">
        <v>245</v>
      </c>
      <c r="X120" s="32">
        <f>AR20</f>
        <v>403.80170000000004</v>
      </c>
      <c r="Y120" s="32">
        <f t="shared" ref="Y120:AF120" si="37">AS20</f>
        <v>395.15469999999993</v>
      </c>
      <c r="Z120" s="32">
        <f t="shared" si="37"/>
        <v>389.90479999999997</v>
      </c>
      <c r="AA120" s="32">
        <f t="shared" si="37"/>
        <v>388.57559999999995</v>
      </c>
      <c r="AB120" s="32">
        <f t="shared" si="37"/>
        <v>385.01860000000011</v>
      </c>
      <c r="AC120" s="32">
        <f t="shared" si="37"/>
        <v>383.20819999999998</v>
      </c>
      <c r="AD120" s="32">
        <f t="shared" si="37"/>
        <v>380.84219999999993</v>
      </c>
      <c r="AE120" s="32">
        <f t="shared" si="37"/>
        <v>380.2962</v>
      </c>
      <c r="AF120" s="32">
        <f t="shared" si="37"/>
        <v>382.06349999999998</v>
      </c>
      <c r="AG120" s="12"/>
      <c r="AH120" s="12"/>
      <c r="AJ120" s="20"/>
      <c r="AK120" s="20"/>
      <c r="AL120" s="20"/>
      <c r="AN120" s="39"/>
      <c r="AO120" s="2"/>
      <c r="AP120" s="40"/>
      <c r="AQ120" s="40"/>
      <c r="AR120" s="40"/>
      <c r="AS120" s="41"/>
      <c r="AT120" s="41"/>
      <c r="AU120" s="41"/>
      <c r="AV120" s="39"/>
      <c r="AW120" s="2"/>
      <c r="AX120" s="40"/>
      <c r="AY120" s="40"/>
      <c r="AZ120" s="40"/>
      <c r="BA120" s="41"/>
      <c r="BB120" s="41"/>
      <c r="BC120" s="41"/>
      <c r="BD120" s="12"/>
      <c r="BE120" s="2"/>
      <c r="BF120" s="40"/>
      <c r="BG120" s="40"/>
      <c r="BH120" s="40"/>
      <c r="BI120" s="41"/>
      <c r="BJ120" s="41"/>
      <c r="BK120" s="41"/>
      <c r="BL120" s="2"/>
      <c r="BM120" s="40"/>
      <c r="BN120" s="40"/>
      <c r="BO120" s="40"/>
      <c r="BP120" s="40"/>
      <c r="BQ120" s="40"/>
      <c r="BR120" s="40"/>
      <c r="BS120" s="40"/>
      <c r="BT120" s="2"/>
      <c r="BU120" s="40"/>
      <c r="BV120" s="40"/>
      <c r="BW120" s="40"/>
      <c r="BX120" s="40"/>
      <c r="BY120" s="40"/>
      <c r="BZ120" s="40"/>
      <c r="CA120" s="20"/>
      <c r="CB120" s="2"/>
      <c r="CC120" s="40"/>
      <c r="CD120" s="40"/>
      <c r="CE120" s="40"/>
      <c r="CF120" s="40"/>
      <c r="CG120" s="40"/>
      <c r="CH120" s="40"/>
      <c r="CI120" s="20"/>
      <c r="CJ120" s="2"/>
      <c r="CK120" s="40"/>
      <c r="CL120" s="40"/>
      <c r="CM120" s="40"/>
      <c r="CN120" s="40"/>
      <c r="CO120" s="40"/>
      <c r="CP120" s="40"/>
      <c r="CQ120" s="40"/>
      <c r="CR120" s="2"/>
      <c r="CS120" s="40"/>
      <c r="CT120" s="40"/>
      <c r="CU120" s="40"/>
      <c r="CV120" s="40"/>
      <c r="CW120" s="40"/>
      <c r="CX120" s="40"/>
      <c r="CY120" s="40"/>
      <c r="CZ120" s="2"/>
      <c r="DA120" s="40"/>
      <c r="DB120" s="40"/>
      <c r="DC120" s="40"/>
      <c r="DD120" s="40"/>
      <c r="DE120" s="40"/>
      <c r="DF120" s="40"/>
      <c r="DG120" s="40"/>
    </row>
    <row r="121" spans="1:111" x14ac:dyDescent="0.3">
      <c r="A121" t="s">
        <v>53</v>
      </c>
      <c r="B121" s="2">
        <v>48890</v>
      </c>
      <c r="C121" s="2">
        <v>16323</v>
      </c>
      <c r="D121" s="2">
        <v>16476.7</v>
      </c>
      <c r="E121" s="2">
        <v>17189.8</v>
      </c>
      <c r="F121" s="2">
        <v>18295.2</v>
      </c>
      <c r="G121" s="2">
        <v>19410.899999999998</v>
      </c>
      <c r="H121" s="2">
        <v>19954.099999999999</v>
      </c>
      <c r="I121" s="2">
        <v>20517.7</v>
      </c>
      <c r="J121" s="2">
        <v>21123.8</v>
      </c>
      <c r="K121" s="2">
        <v>21338.7</v>
      </c>
      <c r="L121" s="2">
        <v>22021.100000000002</v>
      </c>
      <c r="M121" s="2">
        <v>22166.7</v>
      </c>
      <c r="N121" t="e">
        <f>(#REF!+#REF!+#REF!)/10^3</f>
        <v>#REF!</v>
      </c>
      <c r="O121" t="e">
        <f>(#REF!+#REF!+#REF!)/10^3</f>
        <v>#REF!</v>
      </c>
      <c r="P121" t="e">
        <f>(#REF!+#REF!+#REF!)/10^3</f>
        <v>#REF!</v>
      </c>
      <c r="Q121" t="e">
        <f>(#REF!+#REF!+#REF!)/10^3</f>
        <v>#REF!</v>
      </c>
      <c r="R121" t="e">
        <f>(#REF!+#REF!+#REF!)/10^3</f>
        <v>#REF!</v>
      </c>
      <c r="S121" t="e">
        <f>(#REF!+#REF!+#REF!)/10^3</f>
        <v>#REF!</v>
      </c>
      <c r="T121" t="e">
        <f>(#REF!+#REF!+#REF!)/10^3</f>
        <v>#REF!</v>
      </c>
      <c r="U121" t="e">
        <f>(#REF!+#REF!+#REF!)/10^3</f>
        <v>#REF!</v>
      </c>
      <c r="W121" t="s">
        <v>246</v>
      </c>
      <c r="X121" s="32">
        <f>BB20</f>
        <v>403.80170000000004</v>
      </c>
      <c r="Y121" s="32">
        <f t="shared" ref="Y121:AF121" si="38">BC20</f>
        <v>397.04859999999996</v>
      </c>
      <c r="Z121" s="32">
        <f t="shared" si="38"/>
        <v>394.27350000000007</v>
      </c>
      <c r="AA121" s="32">
        <f t="shared" si="38"/>
        <v>394.74720000000002</v>
      </c>
      <c r="AB121" s="32">
        <f t="shared" si="38"/>
        <v>391.4020000000001</v>
      </c>
      <c r="AC121" s="32">
        <f t="shared" si="38"/>
        <v>390.50970000000001</v>
      </c>
      <c r="AD121" s="32">
        <f t="shared" si="38"/>
        <v>388.86990000000009</v>
      </c>
      <c r="AE121" s="32">
        <f t="shared" si="38"/>
        <v>389.09060000000005</v>
      </c>
      <c r="AF121" s="32">
        <f t="shared" si="38"/>
        <v>391.96120000000002</v>
      </c>
      <c r="AG121" s="11"/>
      <c r="AH121" s="11"/>
      <c r="AI121" s="4"/>
      <c r="AJ121" s="15"/>
      <c r="AK121" s="15"/>
      <c r="AL121" s="15"/>
      <c r="AN121" s="35"/>
      <c r="AO121" s="2"/>
      <c r="AP121" s="37"/>
      <c r="AQ121" s="37"/>
      <c r="AR121" s="37"/>
      <c r="AS121" s="38"/>
      <c r="AT121" s="38"/>
      <c r="AU121" s="38"/>
      <c r="AV121" s="35"/>
      <c r="AW121" s="2"/>
      <c r="AX121" s="37"/>
      <c r="AY121" s="37"/>
      <c r="AZ121" s="37"/>
      <c r="BA121" s="38"/>
      <c r="BB121" s="38"/>
      <c r="BC121" s="38"/>
      <c r="BD121" s="11"/>
      <c r="BE121" s="2"/>
      <c r="BF121" s="37"/>
      <c r="BG121" s="37"/>
      <c r="BH121" s="37"/>
      <c r="BI121" s="38"/>
      <c r="BJ121" s="38"/>
      <c r="BK121" s="38"/>
      <c r="BL121" s="2"/>
      <c r="BM121" s="37"/>
      <c r="BN121" s="37"/>
      <c r="BO121" s="37"/>
      <c r="BP121" s="37"/>
      <c r="BQ121" s="37"/>
      <c r="BR121" s="37"/>
      <c r="BS121" s="37"/>
      <c r="BT121" s="2"/>
      <c r="BU121" s="37"/>
      <c r="BV121" s="37"/>
      <c r="BW121" s="37"/>
      <c r="BX121" s="37"/>
      <c r="BY121" s="37"/>
      <c r="BZ121" s="37"/>
      <c r="CA121" s="15"/>
      <c r="CB121" s="2"/>
      <c r="CC121" s="37"/>
      <c r="CD121" s="37"/>
      <c r="CE121" s="37"/>
      <c r="CF121" s="37"/>
      <c r="CG121" s="37"/>
      <c r="CH121" s="37"/>
      <c r="CI121" s="15"/>
      <c r="CJ121" s="2"/>
      <c r="CK121" s="37"/>
      <c r="CL121" s="37"/>
      <c r="CM121" s="37"/>
      <c r="CN121" s="37"/>
      <c r="CO121" s="37"/>
      <c r="CP121" s="37"/>
      <c r="CQ121" s="37"/>
      <c r="CR121" s="2"/>
      <c r="CS121" s="37"/>
      <c r="CT121" s="37"/>
      <c r="CU121" s="37"/>
      <c r="CV121" s="37"/>
      <c r="CW121" s="37"/>
      <c r="CX121" s="37"/>
      <c r="CY121" s="37"/>
      <c r="CZ121" s="2"/>
      <c r="DA121" s="37"/>
      <c r="DB121" s="37"/>
      <c r="DC121" s="37"/>
      <c r="DD121" s="37"/>
      <c r="DE121" s="37"/>
      <c r="DF121" s="37"/>
      <c r="DG121" s="37"/>
    </row>
    <row r="122" spans="1:111" x14ac:dyDescent="0.3">
      <c r="A122" t="s">
        <v>140</v>
      </c>
      <c r="B122" s="2">
        <v>957</v>
      </c>
      <c r="C122" s="2">
        <v>762</v>
      </c>
      <c r="D122" s="2">
        <v>762</v>
      </c>
      <c r="E122" s="2">
        <v>772.7</v>
      </c>
      <c r="F122" s="2">
        <v>786.5</v>
      </c>
      <c r="G122" s="2">
        <v>800.19999999999993</v>
      </c>
      <c r="H122" s="2">
        <v>815.80000000000007</v>
      </c>
      <c r="I122" s="2">
        <v>831.80000000000007</v>
      </c>
      <c r="J122" s="2">
        <v>848.5</v>
      </c>
      <c r="K122" s="2">
        <v>863.80000000000007</v>
      </c>
      <c r="L122" s="2">
        <v>879.10000000000014</v>
      </c>
      <c r="M122" s="2">
        <v>894.3</v>
      </c>
      <c r="N122" t="e">
        <f>(#REF!+#REF!+#REF!)/10^3</f>
        <v>#REF!</v>
      </c>
      <c r="O122" t="e">
        <f>(#REF!+#REF!+#REF!)/10^3</f>
        <v>#REF!</v>
      </c>
      <c r="P122" t="e">
        <f>(#REF!+#REF!+#REF!)/10^3</f>
        <v>#REF!</v>
      </c>
      <c r="Q122" t="e">
        <f>(#REF!+#REF!+#REF!)/10^3</f>
        <v>#REF!</v>
      </c>
      <c r="R122" t="e">
        <f>(#REF!+#REF!+#REF!)/10^3</f>
        <v>#REF!</v>
      </c>
      <c r="S122" t="e">
        <f>(#REF!+#REF!+#REF!)/10^3</f>
        <v>#REF!</v>
      </c>
      <c r="T122" t="e">
        <f>(#REF!+#REF!+#REF!)/10^3</f>
        <v>#REF!</v>
      </c>
      <c r="U122" t="e">
        <f>(#REF!+#REF!+#REF!)/10^3</f>
        <v>#REF!</v>
      </c>
      <c r="X122" s="32"/>
      <c r="Y122" s="32"/>
      <c r="Z122" s="32"/>
      <c r="AA122" s="32"/>
      <c r="AB122" s="32"/>
      <c r="AC122" s="32"/>
      <c r="AD122" s="32"/>
      <c r="AE122" s="32"/>
      <c r="AF122" s="32"/>
      <c r="AG122" s="12"/>
      <c r="AH122" s="12"/>
      <c r="AJ122" s="20"/>
      <c r="AK122" s="20"/>
      <c r="AL122" s="20"/>
      <c r="AN122" s="39"/>
      <c r="AO122" s="2"/>
      <c r="AP122" s="40"/>
      <c r="AQ122" s="40"/>
      <c r="AR122" s="40"/>
      <c r="AS122" s="41"/>
      <c r="AT122" s="41"/>
      <c r="AU122" s="41"/>
      <c r="AV122" s="39"/>
      <c r="AW122" s="2"/>
      <c r="AX122" s="40"/>
      <c r="AY122" s="40"/>
      <c r="AZ122" s="40"/>
      <c r="BA122" s="41"/>
      <c r="BB122" s="41"/>
      <c r="BC122" s="41"/>
      <c r="BD122" s="12"/>
      <c r="BE122" s="2"/>
      <c r="BF122" s="40"/>
      <c r="BG122" s="40"/>
      <c r="BH122" s="40"/>
      <c r="BI122" s="41"/>
      <c r="BJ122" s="41"/>
      <c r="BK122" s="41"/>
      <c r="BL122" s="2"/>
      <c r="BM122" s="40"/>
      <c r="BN122" s="40"/>
      <c r="BO122" s="40"/>
      <c r="BP122" s="40"/>
      <c r="BQ122" s="40"/>
      <c r="BR122" s="40"/>
      <c r="BS122" s="40"/>
      <c r="BT122" s="2"/>
      <c r="BU122" s="40"/>
      <c r="BV122" s="40"/>
      <c r="BW122" s="40"/>
      <c r="BX122" s="40"/>
      <c r="BY122" s="40"/>
      <c r="BZ122" s="40"/>
      <c r="CA122" s="20"/>
      <c r="CB122" s="2"/>
      <c r="CC122" s="40"/>
      <c r="CD122" s="40"/>
      <c r="CE122" s="40"/>
      <c r="CF122" s="40"/>
      <c r="CG122" s="40"/>
      <c r="CH122" s="40"/>
      <c r="CI122" s="20"/>
      <c r="CJ122" s="2"/>
      <c r="CK122" s="40"/>
      <c r="CL122" s="40"/>
      <c r="CM122" s="40"/>
      <c r="CN122" s="40"/>
      <c r="CO122" s="40"/>
      <c r="CP122" s="40"/>
      <c r="CQ122" s="40"/>
      <c r="CR122" s="2"/>
      <c r="CS122" s="40"/>
      <c r="CT122" s="40"/>
      <c r="CU122" s="40"/>
      <c r="CV122" s="40"/>
      <c r="CW122" s="40"/>
      <c r="CX122" s="40"/>
      <c r="CY122" s="40"/>
      <c r="CZ122" s="2"/>
      <c r="DA122" s="40"/>
      <c r="DB122" s="40"/>
      <c r="DC122" s="40"/>
      <c r="DD122" s="40"/>
      <c r="DE122" s="40"/>
      <c r="DF122" s="40"/>
      <c r="DG122" s="40"/>
    </row>
    <row r="123" spans="1:111" x14ac:dyDescent="0.3">
      <c r="A123" t="s">
        <v>141</v>
      </c>
      <c r="B123" s="2">
        <v>36415</v>
      </c>
      <c r="C123" s="2">
        <v>42646</v>
      </c>
      <c r="D123" s="2">
        <v>42813.1</v>
      </c>
      <c r="E123" s="2">
        <v>43305.3</v>
      </c>
      <c r="F123" s="2">
        <v>44256.299999999996</v>
      </c>
      <c r="G123" s="2">
        <v>45277.8</v>
      </c>
      <c r="H123" s="2">
        <v>45916.9</v>
      </c>
      <c r="I123" s="2">
        <v>46561.4</v>
      </c>
      <c r="J123" s="2">
        <v>47202.3</v>
      </c>
      <c r="K123" s="2">
        <v>47744.1</v>
      </c>
      <c r="L123" s="2">
        <v>48310.8</v>
      </c>
      <c r="M123" s="2">
        <v>48897</v>
      </c>
      <c r="N123" t="e">
        <f>(#REF!+#REF!+#REF!)/10^3</f>
        <v>#REF!</v>
      </c>
      <c r="O123" t="e">
        <f>(#REF!+#REF!+#REF!)/10^3</f>
        <v>#REF!</v>
      </c>
      <c r="P123" t="e">
        <f>(#REF!+#REF!+#REF!)/10^3</f>
        <v>#REF!</v>
      </c>
      <c r="Q123" t="e">
        <f>(#REF!+#REF!+#REF!)/10^3</f>
        <v>#REF!</v>
      </c>
      <c r="R123" t="e">
        <f>(#REF!+#REF!+#REF!)/10^3</f>
        <v>#REF!</v>
      </c>
      <c r="S123" t="e">
        <f>(#REF!+#REF!+#REF!)/10^3</f>
        <v>#REF!</v>
      </c>
      <c r="T123" t="e">
        <f>(#REF!+#REF!+#REF!)/10^3</f>
        <v>#REF!</v>
      </c>
      <c r="U123" t="e">
        <f>(#REF!+#REF!+#REF!)/10^3</f>
        <v>#REF!</v>
      </c>
      <c r="X123" s="32"/>
      <c r="Y123" s="32"/>
      <c r="Z123" s="32"/>
      <c r="AA123" s="32"/>
      <c r="AB123" s="32"/>
      <c r="AC123" s="32"/>
      <c r="AD123" s="32"/>
      <c r="AE123" s="32"/>
      <c r="AF123" s="32"/>
      <c r="AG123" s="12"/>
      <c r="AH123" s="12"/>
      <c r="AJ123" s="20"/>
      <c r="AK123" s="20"/>
      <c r="AL123" s="20"/>
      <c r="AN123" s="39"/>
      <c r="AO123" s="2"/>
      <c r="AP123" s="40"/>
      <c r="AQ123" s="40"/>
      <c r="AR123" s="40"/>
      <c r="AS123" s="41"/>
      <c r="AT123" s="41"/>
      <c r="AU123" s="41"/>
      <c r="AV123" s="39"/>
      <c r="AW123" s="2"/>
      <c r="AX123" s="40"/>
      <c r="AY123" s="40"/>
      <c r="AZ123" s="40"/>
      <c r="BA123" s="41"/>
      <c r="BB123" s="41"/>
      <c r="BC123" s="41"/>
      <c r="BD123" s="12"/>
      <c r="BE123" s="2"/>
      <c r="BF123" s="40"/>
      <c r="BG123" s="40"/>
      <c r="BH123" s="40"/>
      <c r="BI123" s="41"/>
      <c r="BJ123" s="41"/>
      <c r="BK123" s="41"/>
      <c r="BL123" s="2"/>
      <c r="BM123" s="40"/>
      <c r="BN123" s="40"/>
      <c r="BO123" s="40"/>
      <c r="BP123" s="40"/>
      <c r="BQ123" s="40"/>
      <c r="BR123" s="40"/>
      <c r="BS123" s="40"/>
      <c r="BT123" s="2"/>
      <c r="BU123" s="40"/>
      <c r="BV123" s="40"/>
      <c r="BW123" s="40"/>
      <c r="BX123" s="40"/>
      <c r="BY123" s="40"/>
      <c r="BZ123" s="40"/>
      <c r="CA123" s="20"/>
      <c r="CB123" s="2"/>
      <c r="CC123" s="40"/>
      <c r="CD123" s="40"/>
      <c r="CE123" s="40"/>
      <c r="CF123" s="40"/>
      <c r="CG123" s="40"/>
      <c r="CH123" s="40"/>
      <c r="CI123" s="20"/>
      <c r="CJ123" s="2"/>
      <c r="CK123" s="40"/>
      <c r="CL123" s="40"/>
      <c r="CM123" s="40"/>
      <c r="CN123" s="40"/>
      <c r="CO123" s="40"/>
      <c r="CP123" s="40"/>
      <c r="CQ123" s="40"/>
      <c r="CR123" s="2"/>
      <c r="CS123" s="40"/>
      <c r="CT123" s="40"/>
      <c r="CU123" s="40"/>
      <c r="CV123" s="40"/>
      <c r="CW123" s="40"/>
      <c r="CX123" s="40"/>
      <c r="CY123" s="40"/>
      <c r="CZ123" s="2"/>
      <c r="DA123" s="40"/>
      <c r="DB123" s="40"/>
      <c r="DC123" s="40"/>
      <c r="DD123" s="40"/>
      <c r="DE123" s="40"/>
      <c r="DF123" s="40"/>
      <c r="DG123" s="40"/>
    </row>
    <row r="124" spans="1:111" x14ac:dyDescent="0.3">
      <c r="A124" t="s">
        <v>142</v>
      </c>
      <c r="B124" s="2">
        <v>13011</v>
      </c>
      <c r="C124" s="2">
        <v>13292</v>
      </c>
      <c r="D124" s="2">
        <v>13332</v>
      </c>
      <c r="E124" s="2">
        <v>13506.9</v>
      </c>
      <c r="F124" s="2">
        <v>13810.300000000001</v>
      </c>
      <c r="G124" s="2">
        <v>14123.3</v>
      </c>
      <c r="H124" s="2">
        <v>14455.800000000001</v>
      </c>
      <c r="I124" s="2">
        <v>14800.6</v>
      </c>
      <c r="J124" s="2">
        <v>15157.1</v>
      </c>
      <c r="K124" s="2">
        <v>15551.300000000001</v>
      </c>
      <c r="L124" s="2">
        <v>15963.9</v>
      </c>
      <c r="M124" s="2">
        <v>16397.999999999996</v>
      </c>
      <c r="N124" t="e">
        <f>(#REF!+#REF!+#REF!)/10^3</f>
        <v>#REF!</v>
      </c>
      <c r="O124" t="e">
        <f>(#REF!+#REF!+#REF!)/10^3</f>
        <v>#REF!</v>
      </c>
      <c r="P124" t="e">
        <f>(#REF!+#REF!+#REF!)/10^3</f>
        <v>#REF!</v>
      </c>
      <c r="Q124" t="e">
        <f>(#REF!+#REF!+#REF!)/10^3</f>
        <v>#REF!</v>
      </c>
      <c r="R124" t="e">
        <f>(#REF!+#REF!+#REF!)/10^3</f>
        <v>#REF!</v>
      </c>
      <c r="S124" t="e">
        <f>(#REF!+#REF!+#REF!)/10^3</f>
        <v>#REF!</v>
      </c>
      <c r="T124" t="e">
        <f>(#REF!+#REF!+#REF!)/10^3</f>
        <v>#REF!</v>
      </c>
      <c r="U124" t="e">
        <f>(#REF!+#REF!+#REF!)/10^3</f>
        <v>#REF!</v>
      </c>
      <c r="X124" s="32"/>
      <c r="Y124" s="32"/>
      <c r="Z124" s="32"/>
      <c r="AA124" s="32"/>
      <c r="AB124" s="32"/>
      <c r="AC124" s="32"/>
      <c r="AD124" s="32"/>
      <c r="AE124" s="32"/>
      <c r="AF124" s="32"/>
      <c r="AG124" s="12"/>
      <c r="AH124" s="12"/>
      <c r="AJ124" s="20"/>
      <c r="AK124" s="20"/>
      <c r="AL124" s="20"/>
      <c r="AN124" s="39"/>
      <c r="AO124" s="2"/>
      <c r="AP124" s="40"/>
      <c r="AQ124" s="40"/>
      <c r="AR124" s="40"/>
      <c r="AS124" s="41"/>
      <c r="AT124" s="41"/>
      <c r="AU124" s="41"/>
      <c r="AV124" s="39"/>
      <c r="AW124" s="2"/>
      <c r="AX124" s="40"/>
      <c r="AY124" s="40"/>
      <c r="AZ124" s="40"/>
      <c r="BA124" s="41"/>
      <c r="BB124" s="41"/>
      <c r="BC124" s="41"/>
      <c r="BD124" s="12"/>
      <c r="BE124" s="2"/>
      <c r="BF124" s="40"/>
      <c r="BG124" s="40"/>
      <c r="BH124" s="40"/>
      <c r="BI124" s="41"/>
      <c r="BJ124" s="41"/>
      <c r="BK124" s="41"/>
      <c r="BL124" s="2"/>
      <c r="BM124" s="40"/>
      <c r="BN124" s="40"/>
      <c r="BO124" s="40"/>
      <c r="BP124" s="40"/>
      <c r="BQ124" s="40"/>
      <c r="BR124" s="40"/>
      <c r="BS124" s="40"/>
      <c r="BT124" s="2"/>
      <c r="BU124" s="40"/>
      <c r="BV124" s="40"/>
      <c r="BW124" s="40"/>
      <c r="BX124" s="40"/>
      <c r="BY124" s="40"/>
      <c r="BZ124" s="40"/>
      <c r="CA124" s="20"/>
      <c r="CB124" s="2"/>
      <c r="CC124" s="40"/>
      <c r="CD124" s="40"/>
      <c r="CE124" s="40"/>
      <c r="CF124" s="40"/>
      <c r="CG124" s="40"/>
      <c r="CH124" s="40"/>
      <c r="CI124" s="20"/>
      <c r="CJ124" s="2"/>
      <c r="CK124" s="40"/>
      <c r="CL124" s="40"/>
      <c r="CM124" s="40"/>
      <c r="CN124" s="40"/>
      <c r="CO124" s="40"/>
      <c r="CP124" s="40"/>
      <c r="CQ124" s="40"/>
      <c r="CR124" s="2"/>
      <c r="CS124" s="40"/>
      <c r="CT124" s="40"/>
      <c r="CU124" s="40"/>
      <c r="CV124" s="40"/>
      <c r="CW124" s="40"/>
      <c r="CX124" s="40"/>
      <c r="CY124" s="40"/>
      <c r="CZ124" s="2"/>
      <c r="DA124" s="40"/>
      <c r="DB124" s="40"/>
      <c r="DC124" s="40"/>
      <c r="DD124" s="40"/>
      <c r="DE124" s="40"/>
      <c r="DF124" s="40"/>
      <c r="DG124" s="40"/>
    </row>
    <row r="125" spans="1:111" x14ac:dyDescent="0.3">
      <c r="A125" t="s">
        <v>143</v>
      </c>
      <c r="B125" s="2">
        <v>16</v>
      </c>
      <c r="C125" s="2">
        <v>48</v>
      </c>
      <c r="D125" s="2">
        <v>48.1</v>
      </c>
      <c r="E125" s="2">
        <v>48.6</v>
      </c>
      <c r="F125" s="2">
        <v>49.5</v>
      </c>
      <c r="G125" s="2">
        <v>50.3</v>
      </c>
      <c r="H125" s="2">
        <v>50.9</v>
      </c>
      <c r="I125" s="2">
        <v>51.6</v>
      </c>
      <c r="J125" s="2">
        <v>52.4</v>
      </c>
      <c r="K125" s="2">
        <v>53</v>
      </c>
      <c r="L125" s="2">
        <v>53.7</v>
      </c>
      <c r="M125" s="2">
        <v>54.4</v>
      </c>
      <c r="N125" t="e">
        <f>(#REF!+#REF!+#REF!)/10^3</f>
        <v>#REF!</v>
      </c>
      <c r="O125" t="e">
        <f>(#REF!+#REF!+#REF!)/10^3</f>
        <v>#REF!</v>
      </c>
      <c r="P125" t="e">
        <f>(#REF!+#REF!+#REF!)/10^3</f>
        <v>#REF!</v>
      </c>
      <c r="Q125" t="e">
        <f>(#REF!+#REF!+#REF!)/10^3</f>
        <v>#REF!</v>
      </c>
      <c r="R125" t="e">
        <f>(#REF!+#REF!+#REF!)/10^3</f>
        <v>#REF!</v>
      </c>
      <c r="S125" t="e">
        <f>(#REF!+#REF!+#REF!)/10^3</f>
        <v>#REF!</v>
      </c>
      <c r="T125" t="e">
        <f>(#REF!+#REF!+#REF!)/10^3</f>
        <v>#REF!</v>
      </c>
      <c r="U125" t="e">
        <f>(#REF!+#REF!+#REF!)/10^3</f>
        <v>#REF!</v>
      </c>
      <c r="W125" s="4" t="s">
        <v>44</v>
      </c>
      <c r="X125" s="4">
        <v>2020</v>
      </c>
      <c r="Y125" s="4">
        <v>2025</v>
      </c>
      <c r="Z125" s="4">
        <v>2030</v>
      </c>
      <c r="AA125" s="4">
        <v>2035</v>
      </c>
      <c r="AB125" s="4">
        <v>2040</v>
      </c>
      <c r="AC125" s="4">
        <v>2045</v>
      </c>
      <c r="AD125" s="4">
        <v>2050</v>
      </c>
      <c r="AE125" s="4">
        <v>2055</v>
      </c>
      <c r="AF125" s="4">
        <v>2060</v>
      </c>
      <c r="AG125" s="12"/>
      <c r="AH125" s="12"/>
      <c r="AJ125" s="20"/>
      <c r="AK125" s="20"/>
      <c r="AL125" s="20"/>
      <c r="AN125" s="35"/>
      <c r="AO125" s="2"/>
      <c r="AP125" s="37"/>
      <c r="AQ125" s="37"/>
      <c r="AR125" s="37"/>
      <c r="AS125" s="38"/>
      <c r="AT125" s="38"/>
      <c r="AU125" s="38"/>
      <c r="AV125" s="35"/>
      <c r="AW125" s="2"/>
      <c r="AX125" s="37"/>
      <c r="AY125" s="37"/>
      <c r="AZ125" s="37"/>
      <c r="BA125" s="38"/>
      <c r="BB125" s="38"/>
      <c r="BC125" s="38"/>
      <c r="BD125" s="12"/>
      <c r="BE125" s="2"/>
      <c r="BF125" s="37"/>
      <c r="BG125" s="37"/>
      <c r="BH125" s="37"/>
      <c r="BI125" s="38"/>
      <c r="BJ125" s="38"/>
      <c r="BK125" s="38"/>
      <c r="BL125" s="2"/>
      <c r="BM125" s="37"/>
      <c r="BN125" s="37"/>
      <c r="BO125" s="37"/>
      <c r="BP125" s="37"/>
      <c r="BQ125" s="37"/>
      <c r="BR125" s="37"/>
      <c r="BS125" s="37"/>
      <c r="BT125" s="2"/>
      <c r="BU125" s="37"/>
      <c r="BV125" s="37"/>
      <c r="BW125" s="37"/>
      <c r="BX125" s="37"/>
      <c r="BY125" s="37"/>
      <c r="BZ125" s="37"/>
      <c r="CA125" s="15"/>
      <c r="CB125" s="2"/>
      <c r="CC125" s="37"/>
      <c r="CD125" s="37"/>
      <c r="CE125" s="37"/>
      <c r="CF125" s="37"/>
      <c r="CG125" s="37"/>
      <c r="CH125" s="37"/>
      <c r="CI125" s="15"/>
      <c r="CJ125" s="2"/>
      <c r="CK125" s="37"/>
      <c r="CL125" s="37"/>
      <c r="CM125" s="37"/>
      <c r="CN125" s="37"/>
      <c r="CO125" s="37"/>
      <c r="CP125" s="37"/>
      <c r="CQ125" s="37"/>
      <c r="CR125" s="2"/>
      <c r="CS125" s="37"/>
      <c r="CT125" s="37"/>
      <c r="CU125" s="37"/>
      <c r="CV125" s="37"/>
      <c r="CW125" s="37"/>
      <c r="CX125" s="37"/>
      <c r="CY125" s="37"/>
      <c r="CZ125" s="2"/>
      <c r="DA125" s="37"/>
      <c r="DB125" s="37"/>
      <c r="DC125" s="37"/>
      <c r="DD125" s="37"/>
      <c r="DE125" s="37"/>
      <c r="DF125" s="37"/>
      <c r="DG125" s="37"/>
    </row>
    <row r="126" spans="1:111" x14ac:dyDescent="0.3">
      <c r="A126" t="s">
        <v>144</v>
      </c>
      <c r="B126" s="2">
        <v>24215</v>
      </c>
      <c r="C126" s="2">
        <v>33593</v>
      </c>
      <c r="D126" s="2">
        <v>33592.9</v>
      </c>
      <c r="E126" s="2">
        <v>33921.899999999994</v>
      </c>
      <c r="F126" s="2">
        <v>34721.9</v>
      </c>
      <c r="G126" s="2">
        <v>35580.600000000006</v>
      </c>
      <c r="H126" s="2">
        <v>36250.899999999994</v>
      </c>
      <c r="I126" s="2">
        <v>36862</v>
      </c>
      <c r="J126" s="2">
        <v>37449.1</v>
      </c>
      <c r="K126" s="2">
        <v>38029</v>
      </c>
      <c r="L126" s="2">
        <v>38640.600000000006</v>
      </c>
      <c r="M126" s="2">
        <v>39227.399999999994</v>
      </c>
      <c r="N126" t="e">
        <f>(#REF!+#REF!+#REF!)/10^3</f>
        <v>#REF!</v>
      </c>
      <c r="O126" t="e">
        <f>(#REF!+#REF!+#REF!)/10^3</f>
        <v>#REF!</v>
      </c>
      <c r="P126" t="e">
        <f>(#REF!+#REF!+#REF!)/10^3</f>
        <v>#REF!</v>
      </c>
      <c r="Q126" t="e">
        <f>(#REF!+#REF!+#REF!)/10^3</f>
        <v>#REF!</v>
      </c>
      <c r="R126" t="e">
        <f>(#REF!+#REF!+#REF!)/10^3</f>
        <v>#REF!</v>
      </c>
      <c r="S126" t="e">
        <f>(#REF!+#REF!+#REF!)/10^3</f>
        <v>#REF!</v>
      </c>
      <c r="T126" t="e">
        <f>(#REF!+#REF!+#REF!)/10^3</f>
        <v>#REF!</v>
      </c>
      <c r="U126" t="e">
        <f>(#REF!+#REF!+#REF!)/10^3</f>
        <v>#REF!</v>
      </c>
      <c r="W126" t="s">
        <v>91</v>
      </c>
      <c r="X126" s="32">
        <f>X26</f>
        <v>1284.1828999999996</v>
      </c>
      <c r="Y126" s="32">
        <f t="shared" ref="Y126:AF126" si="39">Y26</f>
        <v>1362.3020000000001</v>
      </c>
      <c r="Z126" s="32">
        <f t="shared" si="39"/>
        <v>1453.1494000000005</v>
      </c>
      <c r="AA126" s="32">
        <f t="shared" si="39"/>
        <v>1488.9826000000005</v>
      </c>
      <c r="AB126" s="32">
        <f t="shared" si="39"/>
        <v>1533.4363000000005</v>
      </c>
      <c r="AC126" s="32">
        <f t="shared" si="39"/>
        <v>1578.9719000000002</v>
      </c>
      <c r="AD126" s="32">
        <f t="shared" si="39"/>
        <v>1601.9653999999998</v>
      </c>
      <c r="AE126" s="32">
        <f t="shared" si="39"/>
        <v>1618.1920000000005</v>
      </c>
      <c r="AF126" s="32">
        <f t="shared" si="39"/>
        <v>1634.2806999999998</v>
      </c>
      <c r="AG126" s="12"/>
      <c r="AH126" s="12"/>
      <c r="AJ126" s="20"/>
      <c r="AK126" s="20"/>
      <c r="AL126" s="20"/>
      <c r="AN126" s="39"/>
      <c r="AO126" s="2"/>
      <c r="AP126" s="40"/>
      <c r="AQ126" s="40"/>
      <c r="AR126" s="40"/>
      <c r="AS126" s="41"/>
      <c r="AT126" s="41"/>
      <c r="AU126" s="41"/>
      <c r="AV126" s="39"/>
      <c r="AW126" s="2"/>
      <c r="AX126" s="40"/>
      <c r="AY126" s="40"/>
      <c r="AZ126" s="40"/>
      <c r="BA126" s="41"/>
      <c r="BB126" s="41"/>
      <c r="BC126" s="41"/>
      <c r="BD126" s="11"/>
      <c r="BE126" s="2"/>
      <c r="BF126" s="40"/>
      <c r="BG126" s="40"/>
      <c r="BH126" s="40"/>
      <c r="BI126" s="41"/>
      <c r="BJ126" s="41"/>
      <c r="BK126" s="41"/>
      <c r="BL126" s="2"/>
      <c r="BM126" s="40"/>
      <c r="BN126" s="40"/>
      <c r="BO126" s="40"/>
      <c r="BP126" s="40"/>
      <c r="BQ126" s="40"/>
      <c r="BR126" s="40"/>
      <c r="BS126" s="40"/>
      <c r="BT126" s="2"/>
      <c r="BU126" s="40"/>
      <c r="BV126" s="40"/>
      <c r="BW126" s="40"/>
      <c r="BX126" s="40"/>
      <c r="BY126" s="40"/>
      <c r="BZ126" s="40"/>
      <c r="CA126" s="20"/>
      <c r="CB126" s="2"/>
      <c r="CC126" s="40"/>
      <c r="CD126" s="40"/>
      <c r="CE126" s="40"/>
      <c r="CF126" s="40"/>
      <c r="CG126" s="40"/>
      <c r="CH126" s="40"/>
      <c r="CI126" s="20"/>
      <c r="CJ126" s="2"/>
      <c r="CK126" s="40"/>
      <c r="CL126" s="40"/>
      <c r="CM126" s="40"/>
      <c r="CN126" s="40"/>
      <c r="CO126" s="40"/>
      <c r="CP126" s="40"/>
      <c r="CQ126" s="40"/>
      <c r="CR126" s="2"/>
      <c r="CS126" s="40"/>
      <c r="CT126" s="40"/>
      <c r="CU126" s="40"/>
      <c r="CV126" s="40"/>
      <c r="CW126" s="40"/>
      <c r="CX126" s="40"/>
      <c r="CY126" s="40"/>
      <c r="CZ126" s="2"/>
      <c r="DA126" s="40"/>
      <c r="DB126" s="40"/>
      <c r="DC126" s="40"/>
      <c r="DD126" s="40"/>
      <c r="DE126" s="40"/>
      <c r="DF126" s="40"/>
      <c r="DG126" s="40"/>
    </row>
    <row r="127" spans="1:111" x14ac:dyDescent="0.3">
      <c r="A127" t="s">
        <v>55</v>
      </c>
      <c r="B127" s="2">
        <v>18164</v>
      </c>
      <c r="C127" s="2">
        <v>15373</v>
      </c>
      <c r="D127" s="2">
        <v>15431.8</v>
      </c>
      <c r="E127" s="2">
        <v>15607.099999999999</v>
      </c>
      <c r="F127" s="2">
        <v>15939.4</v>
      </c>
      <c r="G127" s="2">
        <v>16310.5</v>
      </c>
      <c r="H127" s="2">
        <v>16604.100000000002</v>
      </c>
      <c r="I127" s="2">
        <v>16891.300000000003</v>
      </c>
      <c r="J127" s="2">
        <v>17179.5</v>
      </c>
      <c r="K127" s="2">
        <v>17428</v>
      </c>
      <c r="L127" s="2">
        <v>17665.8</v>
      </c>
      <c r="M127" s="2">
        <v>17894.5</v>
      </c>
      <c r="N127" t="e">
        <f>(#REF!+#REF!+#REF!)/10^3</f>
        <v>#REF!</v>
      </c>
      <c r="O127" t="e">
        <f>(#REF!+#REF!+#REF!)/10^3</f>
        <v>#REF!</v>
      </c>
      <c r="P127" t="e">
        <f>(#REF!+#REF!+#REF!)/10^3</f>
        <v>#REF!</v>
      </c>
      <c r="Q127" t="e">
        <f>(#REF!+#REF!+#REF!)/10^3</f>
        <v>#REF!</v>
      </c>
      <c r="R127" t="e">
        <f>(#REF!+#REF!+#REF!)/10^3</f>
        <v>#REF!</v>
      </c>
      <c r="S127" t="e">
        <f>(#REF!+#REF!+#REF!)/10^3</f>
        <v>#REF!</v>
      </c>
      <c r="T127" t="e">
        <f>(#REF!+#REF!+#REF!)/10^3</f>
        <v>#REF!</v>
      </c>
      <c r="U127" t="e">
        <f>(#REF!+#REF!+#REF!)/10^3</f>
        <v>#REF!</v>
      </c>
      <c r="W127" t="s">
        <v>244</v>
      </c>
      <c r="X127" s="32">
        <f>AH26</f>
        <v>1284.1828999999996</v>
      </c>
      <c r="Y127" s="32">
        <f t="shared" ref="Y127:AF127" si="40">AI26</f>
        <v>1348.9976000000001</v>
      </c>
      <c r="Z127" s="32">
        <f t="shared" si="40"/>
        <v>1425.0038000000002</v>
      </c>
      <c r="AA127" s="32">
        <f t="shared" si="40"/>
        <v>1444.6051</v>
      </c>
      <c r="AB127" s="32">
        <f t="shared" si="40"/>
        <v>1477.7580999999998</v>
      </c>
      <c r="AC127" s="32">
        <f t="shared" si="40"/>
        <v>1516.0912999999994</v>
      </c>
      <c r="AD127" s="32">
        <f t="shared" si="40"/>
        <v>1540.4812999999992</v>
      </c>
      <c r="AE127" s="32">
        <f t="shared" si="40"/>
        <v>1558.0536000000009</v>
      </c>
      <c r="AF127" s="32">
        <f t="shared" si="40"/>
        <v>1574.0534</v>
      </c>
      <c r="AG127" s="11"/>
      <c r="AH127" s="11"/>
      <c r="AI127" s="4"/>
      <c r="AJ127" s="15"/>
      <c r="AK127" s="15"/>
      <c r="AL127" s="15"/>
      <c r="AN127" s="35"/>
      <c r="AO127" s="2"/>
      <c r="AP127" s="37"/>
      <c r="AQ127" s="37"/>
      <c r="AR127" s="37"/>
      <c r="AS127" s="38"/>
      <c r="AT127" s="38"/>
      <c r="AU127" s="38"/>
      <c r="AV127" s="35"/>
      <c r="AW127" s="2"/>
      <c r="AX127" s="37"/>
      <c r="AY127" s="37"/>
      <c r="AZ127" s="37"/>
      <c r="BA127" s="38"/>
      <c r="BB127" s="38"/>
      <c r="BC127" s="38"/>
      <c r="BD127" s="12"/>
      <c r="BE127" s="2"/>
      <c r="BF127" s="37"/>
      <c r="BG127" s="37"/>
      <c r="BH127" s="37"/>
      <c r="BI127" s="38"/>
      <c r="BJ127" s="38"/>
      <c r="BK127" s="38"/>
      <c r="BL127" s="2"/>
      <c r="BM127" s="37"/>
      <c r="BN127" s="37"/>
      <c r="BO127" s="37"/>
      <c r="BP127" s="37"/>
      <c r="BQ127" s="37"/>
      <c r="BR127" s="37"/>
      <c r="BS127" s="37"/>
      <c r="BT127" s="2"/>
      <c r="BU127" s="37"/>
      <c r="BV127" s="37"/>
      <c r="BW127" s="37"/>
      <c r="BX127" s="37"/>
      <c r="BY127" s="37"/>
      <c r="BZ127" s="37"/>
      <c r="CA127" s="15"/>
      <c r="CB127" s="2"/>
      <c r="CC127" s="37"/>
      <c r="CD127" s="37"/>
      <c r="CE127" s="37"/>
      <c r="CF127" s="37"/>
      <c r="CG127" s="37"/>
      <c r="CH127" s="37"/>
      <c r="CI127" s="15"/>
      <c r="CJ127" s="2"/>
      <c r="CK127" s="37"/>
      <c r="CL127" s="37"/>
      <c r="CM127" s="37"/>
      <c r="CN127" s="37"/>
      <c r="CO127" s="37"/>
      <c r="CP127" s="37"/>
      <c r="CQ127" s="37"/>
      <c r="CR127" s="2"/>
      <c r="CS127" s="37"/>
      <c r="CT127" s="37"/>
      <c r="CU127" s="37"/>
      <c r="CV127" s="37"/>
      <c r="CW127" s="37"/>
      <c r="CX127" s="37"/>
      <c r="CY127" s="37"/>
      <c r="CZ127" s="2"/>
      <c r="DA127" s="37"/>
      <c r="DB127" s="37"/>
      <c r="DC127" s="37"/>
      <c r="DD127" s="37"/>
      <c r="DE127" s="37"/>
      <c r="DF127" s="37"/>
      <c r="DG127" s="37"/>
    </row>
    <row r="128" spans="1:111" x14ac:dyDescent="0.3">
      <c r="A128" t="s">
        <v>145</v>
      </c>
      <c r="B128" s="2">
        <v>4</v>
      </c>
      <c r="C128" s="2">
        <v>5</v>
      </c>
      <c r="D128" s="2">
        <v>5.0999999999999996</v>
      </c>
      <c r="E128" s="2">
        <v>5.3</v>
      </c>
      <c r="F128" s="2">
        <v>6.1</v>
      </c>
      <c r="G128" s="2">
        <v>6.8</v>
      </c>
      <c r="H128" s="2">
        <v>7.2</v>
      </c>
      <c r="I128" s="2">
        <v>7.6</v>
      </c>
      <c r="J128" s="2">
        <v>8.1</v>
      </c>
      <c r="K128" s="2">
        <v>8.4</v>
      </c>
      <c r="L128" s="2">
        <v>8.6999999999999993</v>
      </c>
      <c r="M128" s="2">
        <v>9</v>
      </c>
      <c r="N128" t="e">
        <f>(#REF!+#REF!+#REF!)/10^3</f>
        <v>#REF!</v>
      </c>
      <c r="O128" t="e">
        <f>(#REF!+#REF!+#REF!)/10^3</f>
        <v>#REF!</v>
      </c>
      <c r="P128" t="e">
        <f>(#REF!+#REF!+#REF!)/10^3</f>
        <v>#REF!</v>
      </c>
      <c r="Q128" t="e">
        <f>(#REF!+#REF!+#REF!)/10^3</f>
        <v>#REF!</v>
      </c>
      <c r="R128" t="e">
        <f>(#REF!+#REF!+#REF!)/10^3</f>
        <v>#REF!</v>
      </c>
      <c r="S128" t="e">
        <f>(#REF!+#REF!+#REF!)/10^3</f>
        <v>#REF!</v>
      </c>
      <c r="T128" t="e">
        <f>(#REF!+#REF!+#REF!)/10^3</f>
        <v>#REF!</v>
      </c>
      <c r="U128" t="e">
        <f>(#REF!+#REF!+#REF!)/10^3</f>
        <v>#REF!</v>
      </c>
      <c r="W128" t="s">
        <v>245</v>
      </c>
      <c r="X128" s="32">
        <f>AR26</f>
        <v>1284.1828999999996</v>
      </c>
      <c r="Y128" s="32">
        <f t="shared" ref="Y128:AF128" si="41">AS26</f>
        <v>1331.6483999999996</v>
      </c>
      <c r="Z128" s="32">
        <f t="shared" si="41"/>
        <v>1385.8397</v>
      </c>
      <c r="AA128" s="32">
        <f t="shared" si="41"/>
        <v>1405.8270999999993</v>
      </c>
      <c r="AB128" s="32">
        <f t="shared" si="41"/>
        <v>1429.3066000000003</v>
      </c>
      <c r="AC128" s="32">
        <f t="shared" si="41"/>
        <v>1461.4235000000006</v>
      </c>
      <c r="AD128" s="32">
        <f t="shared" si="41"/>
        <v>1481.1415</v>
      </c>
      <c r="AE128" s="32">
        <f t="shared" si="41"/>
        <v>1496.4125000000001</v>
      </c>
      <c r="AF128" s="32">
        <f t="shared" si="41"/>
        <v>1507.3587999999997</v>
      </c>
      <c r="AG128" s="12"/>
      <c r="AH128" s="12"/>
      <c r="AJ128" s="20"/>
      <c r="AK128" s="20"/>
      <c r="AL128" s="20"/>
      <c r="AN128" s="39"/>
      <c r="AO128" s="2"/>
      <c r="AP128" s="40"/>
      <c r="AQ128" s="40"/>
      <c r="AR128" s="40"/>
      <c r="AS128" s="41"/>
      <c r="AT128" s="41"/>
      <c r="AU128" s="41"/>
      <c r="AV128" s="39"/>
      <c r="AW128" s="2"/>
      <c r="AX128" s="40"/>
      <c r="AY128" s="40"/>
      <c r="AZ128" s="40"/>
      <c r="BA128" s="41"/>
      <c r="BB128" s="41"/>
      <c r="BC128" s="41"/>
      <c r="BD128" s="12"/>
      <c r="BE128" s="2"/>
      <c r="BF128" s="40"/>
      <c r="BG128" s="40"/>
      <c r="BH128" s="40"/>
      <c r="BI128" s="41"/>
      <c r="BJ128" s="41"/>
      <c r="BK128" s="41"/>
      <c r="BL128" s="2"/>
      <c r="BM128" s="40"/>
      <c r="BN128" s="40"/>
      <c r="BO128" s="40"/>
      <c r="BP128" s="40"/>
      <c r="BQ128" s="40"/>
      <c r="BR128" s="40"/>
      <c r="BS128" s="40"/>
      <c r="BT128" s="2"/>
      <c r="BU128" s="40"/>
      <c r="BV128" s="40"/>
      <c r="BW128" s="40"/>
      <c r="BX128" s="40"/>
      <c r="BY128" s="40"/>
      <c r="BZ128" s="40"/>
      <c r="CA128" s="20"/>
      <c r="CB128" s="2"/>
      <c r="CC128" s="40"/>
      <c r="CD128" s="40"/>
      <c r="CE128" s="40"/>
      <c r="CF128" s="40"/>
      <c r="CG128" s="40"/>
      <c r="CH128" s="40"/>
      <c r="CI128" s="20"/>
      <c r="CJ128" s="2"/>
      <c r="CK128" s="40"/>
      <c r="CL128" s="40"/>
      <c r="CM128" s="40"/>
      <c r="CN128" s="40"/>
      <c r="CO128" s="40"/>
      <c r="CP128" s="40"/>
      <c r="CQ128" s="40"/>
      <c r="CR128" s="2"/>
      <c r="CS128" s="40"/>
      <c r="CT128" s="40"/>
      <c r="CU128" s="40"/>
      <c r="CV128" s="40"/>
      <c r="CW128" s="40"/>
      <c r="CX128" s="40"/>
      <c r="CY128" s="40"/>
      <c r="CZ128" s="2"/>
      <c r="DA128" s="40"/>
      <c r="DB128" s="40"/>
      <c r="DC128" s="40"/>
      <c r="DD128" s="40"/>
      <c r="DE128" s="40"/>
      <c r="DF128" s="40"/>
      <c r="DG128" s="40"/>
    </row>
    <row r="129" spans="1:111" x14ac:dyDescent="0.3">
      <c r="A129" t="s">
        <v>146</v>
      </c>
      <c r="B129" s="2">
        <v>128</v>
      </c>
      <c r="C129" s="2">
        <v>295</v>
      </c>
      <c r="D129" s="2">
        <v>293</v>
      </c>
      <c r="E129" s="2">
        <v>295.7</v>
      </c>
      <c r="F129" s="2">
        <v>300.5</v>
      </c>
      <c r="G129" s="2">
        <v>305</v>
      </c>
      <c r="H129" s="2">
        <v>309.60000000000002</v>
      </c>
      <c r="I129" s="2">
        <v>314.10000000000002</v>
      </c>
      <c r="J129" s="2">
        <v>318.40000000000003</v>
      </c>
      <c r="K129" s="2">
        <v>322.90000000000003</v>
      </c>
      <c r="L129" s="2">
        <v>327.10000000000002</v>
      </c>
      <c r="M129" s="2">
        <v>331.7</v>
      </c>
      <c r="N129" t="e">
        <f>(#REF!+#REF!+#REF!)/10^3</f>
        <v>#REF!</v>
      </c>
      <c r="O129" t="e">
        <f>(#REF!+#REF!+#REF!)/10^3</f>
        <v>#REF!</v>
      </c>
      <c r="P129" t="e">
        <f>(#REF!+#REF!+#REF!)/10^3</f>
        <v>#REF!</v>
      </c>
      <c r="Q129" t="e">
        <f>(#REF!+#REF!+#REF!)/10^3</f>
        <v>#REF!</v>
      </c>
      <c r="R129" t="e">
        <f>(#REF!+#REF!+#REF!)/10^3</f>
        <v>#REF!</v>
      </c>
      <c r="S129" t="e">
        <f>(#REF!+#REF!+#REF!)/10^3</f>
        <v>#REF!</v>
      </c>
      <c r="T129" t="e">
        <f>(#REF!+#REF!+#REF!)/10^3</f>
        <v>#REF!</v>
      </c>
      <c r="U129" t="e">
        <f>(#REF!+#REF!+#REF!)/10^3</f>
        <v>#REF!</v>
      </c>
      <c r="W129" t="s">
        <v>246</v>
      </c>
      <c r="X129" s="32">
        <f>BB26</f>
        <v>1284.1828999999996</v>
      </c>
      <c r="Y129" s="32">
        <f t="shared" ref="Y129:AF129" si="42">BC26</f>
        <v>1344.2614000000003</v>
      </c>
      <c r="Z129" s="32">
        <f t="shared" si="42"/>
        <v>1414.5782999999994</v>
      </c>
      <c r="AA129" s="32">
        <f t="shared" si="42"/>
        <v>1437.3419999999999</v>
      </c>
      <c r="AB129" s="32">
        <f t="shared" si="42"/>
        <v>1469.2548000000008</v>
      </c>
      <c r="AC129" s="32">
        <f t="shared" si="42"/>
        <v>1506.4187999999999</v>
      </c>
      <c r="AD129" s="32">
        <f t="shared" si="42"/>
        <v>1529.9021000000005</v>
      </c>
      <c r="AE129" s="32">
        <f t="shared" si="42"/>
        <v>1546.3248000000003</v>
      </c>
      <c r="AF129" s="32">
        <f t="shared" si="42"/>
        <v>1561.8162999999995</v>
      </c>
      <c r="AG129" s="12"/>
      <c r="AH129" s="12"/>
      <c r="AJ129" s="20"/>
      <c r="AK129" s="20"/>
      <c r="AL129" s="20"/>
      <c r="AN129" s="39"/>
      <c r="AO129" s="2"/>
      <c r="AP129" s="40"/>
      <c r="AQ129" s="40"/>
      <c r="AR129" s="40"/>
      <c r="AS129" s="41"/>
      <c r="AT129" s="41"/>
      <c r="AU129" s="41"/>
      <c r="AV129" s="39"/>
      <c r="AW129" s="2"/>
      <c r="AX129" s="40"/>
      <c r="AY129" s="40"/>
      <c r="AZ129" s="40"/>
      <c r="BA129" s="41"/>
      <c r="BB129" s="41"/>
      <c r="BC129" s="41"/>
      <c r="BD129" s="12"/>
      <c r="BE129" s="2"/>
      <c r="BF129" s="40"/>
      <c r="BG129" s="40"/>
      <c r="BH129" s="40"/>
      <c r="BI129" s="41"/>
      <c r="BJ129" s="41"/>
      <c r="BK129" s="41"/>
      <c r="BL129" s="2"/>
      <c r="BM129" s="40"/>
      <c r="BN129" s="40"/>
      <c r="BO129" s="40"/>
      <c r="BP129" s="40"/>
      <c r="BQ129" s="40"/>
      <c r="BR129" s="40"/>
      <c r="BS129" s="40"/>
      <c r="BT129" s="2"/>
      <c r="BU129" s="40"/>
      <c r="BV129" s="40"/>
      <c r="BW129" s="40"/>
      <c r="BX129" s="40"/>
      <c r="BY129" s="40"/>
      <c r="BZ129" s="40"/>
      <c r="CA129" s="20"/>
      <c r="CB129" s="2"/>
      <c r="CC129" s="40"/>
      <c r="CD129" s="40"/>
      <c r="CE129" s="40"/>
      <c r="CF129" s="40"/>
      <c r="CG129" s="40"/>
      <c r="CH129" s="40"/>
      <c r="CI129" s="20"/>
      <c r="CJ129" s="2"/>
      <c r="CK129" s="40"/>
      <c r="CL129" s="40"/>
      <c r="CM129" s="40"/>
      <c r="CN129" s="40"/>
      <c r="CO129" s="40"/>
      <c r="CP129" s="40"/>
      <c r="CQ129" s="40"/>
      <c r="CR129" s="2"/>
      <c r="CS129" s="40"/>
      <c r="CT129" s="40"/>
      <c r="CU129" s="40"/>
      <c r="CV129" s="40"/>
      <c r="CW129" s="40"/>
      <c r="CX129" s="40"/>
      <c r="CY129" s="40"/>
      <c r="CZ129" s="2"/>
      <c r="DA129" s="40"/>
      <c r="DB129" s="40"/>
      <c r="DC129" s="40"/>
      <c r="DD129" s="40"/>
      <c r="DE129" s="40"/>
      <c r="DF129" s="40"/>
      <c r="DG129" s="40"/>
    </row>
    <row r="130" spans="1:111" x14ac:dyDescent="0.3">
      <c r="A130" t="s">
        <v>147</v>
      </c>
      <c r="B130" s="2">
        <v>45</v>
      </c>
      <c r="C130" s="2">
        <v>29</v>
      </c>
      <c r="D130" s="2">
        <v>830.4</v>
      </c>
      <c r="E130" s="2">
        <v>15.1</v>
      </c>
      <c r="F130" s="2">
        <v>14.5</v>
      </c>
      <c r="G130" s="2">
        <v>14.1</v>
      </c>
      <c r="H130" s="2">
        <v>13.9</v>
      </c>
      <c r="I130" s="2">
        <v>13.8</v>
      </c>
      <c r="J130" s="2">
        <v>13.8</v>
      </c>
      <c r="K130" s="2">
        <v>13.9</v>
      </c>
      <c r="L130" s="2">
        <v>13.9</v>
      </c>
      <c r="M130" s="2">
        <v>14</v>
      </c>
      <c r="N130" t="e">
        <f>(#REF!+#REF!+#REF!)/10^3</f>
        <v>#REF!</v>
      </c>
      <c r="O130" t="e">
        <f>(#REF!+#REF!+#REF!)/10^3</f>
        <v>#REF!</v>
      </c>
      <c r="P130" t="e">
        <f>(#REF!+#REF!+#REF!)/10^3</f>
        <v>#REF!</v>
      </c>
      <c r="Q130" t="e">
        <f>(#REF!+#REF!+#REF!)/10^3</f>
        <v>#REF!</v>
      </c>
      <c r="R130" t="e">
        <f>(#REF!+#REF!+#REF!)/10^3</f>
        <v>#REF!</v>
      </c>
      <c r="S130" t="e">
        <f>(#REF!+#REF!+#REF!)/10^3</f>
        <v>#REF!</v>
      </c>
      <c r="T130" t="e">
        <f>(#REF!+#REF!+#REF!)/10^3</f>
        <v>#REF!</v>
      </c>
      <c r="U130" t="e">
        <f>(#REF!+#REF!+#REF!)/10^3</f>
        <v>#REF!</v>
      </c>
      <c r="X130" s="32"/>
      <c r="Y130" s="32"/>
      <c r="Z130" s="32"/>
      <c r="AA130" s="32"/>
      <c r="AB130" s="32"/>
      <c r="AC130" s="32"/>
      <c r="AD130" s="32"/>
      <c r="AE130" s="32"/>
      <c r="AF130" s="32"/>
      <c r="AG130" s="12"/>
      <c r="AH130" s="12"/>
      <c r="AJ130" s="20"/>
      <c r="AK130" s="20"/>
      <c r="AL130" s="20"/>
      <c r="AN130" s="39"/>
      <c r="AO130" s="2"/>
      <c r="AP130" s="40"/>
      <c r="AQ130" s="40"/>
      <c r="AR130" s="40"/>
      <c r="AS130" s="41"/>
      <c r="AT130" s="41"/>
      <c r="AU130" s="41"/>
      <c r="AV130" s="39"/>
      <c r="AW130" s="2"/>
      <c r="AX130" s="40"/>
      <c r="AY130" s="40"/>
      <c r="AZ130" s="40"/>
      <c r="BA130" s="41"/>
      <c r="BB130" s="41"/>
      <c r="BC130" s="41"/>
      <c r="BD130" s="12"/>
      <c r="BE130" s="2"/>
      <c r="BF130" s="40"/>
      <c r="BG130" s="40"/>
      <c r="BH130" s="40"/>
      <c r="BI130" s="41"/>
      <c r="BJ130" s="41"/>
      <c r="BK130" s="41"/>
      <c r="BL130" s="2"/>
      <c r="BM130" s="40"/>
      <c r="BN130" s="40"/>
      <c r="BO130" s="40"/>
      <c r="BP130" s="40"/>
      <c r="BQ130" s="40"/>
      <c r="BR130" s="40"/>
      <c r="BS130" s="40"/>
      <c r="BT130" s="2"/>
      <c r="BU130" s="40"/>
      <c r="BV130" s="40"/>
      <c r="BW130" s="40"/>
      <c r="BX130" s="40"/>
      <c r="BY130" s="40"/>
      <c r="BZ130" s="40"/>
      <c r="CA130" s="20"/>
      <c r="CB130" s="2"/>
      <c r="CC130" s="40"/>
      <c r="CD130" s="40"/>
      <c r="CE130" s="40"/>
      <c r="CF130" s="40"/>
      <c r="CG130" s="40"/>
      <c r="CH130" s="40"/>
      <c r="CI130" s="20"/>
      <c r="CJ130" s="2"/>
      <c r="CK130" s="40"/>
      <c r="CL130" s="40"/>
      <c r="CM130" s="40"/>
      <c r="CN130" s="40"/>
      <c r="CO130" s="40"/>
      <c r="CP130" s="40"/>
      <c r="CQ130" s="40"/>
      <c r="CR130" s="2"/>
      <c r="CS130" s="40"/>
      <c r="CT130" s="40"/>
      <c r="CU130" s="40"/>
      <c r="CV130" s="40"/>
      <c r="CW130" s="40"/>
      <c r="CX130" s="40"/>
      <c r="CY130" s="40"/>
      <c r="CZ130" s="2"/>
      <c r="DA130" s="40"/>
      <c r="DB130" s="40"/>
      <c r="DC130" s="40"/>
      <c r="DD130" s="40"/>
      <c r="DE130" s="40"/>
      <c r="DF130" s="40"/>
      <c r="DG130" s="40"/>
    </row>
    <row r="131" spans="1:111" x14ac:dyDescent="0.3">
      <c r="A131" t="s">
        <v>148</v>
      </c>
      <c r="B131" s="2">
        <v>9658</v>
      </c>
      <c r="C131" s="2">
        <v>5405</v>
      </c>
      <c r="D131" s="2">
        <v>5474.2</v>
      </c>
      <c r="E131" s="2">
        <v>5523.8</v>
      </c>
      <c r="F131" s="2">
        <v>5551.8</v>
      </c>
      <c r="G131" s="2">
        <v>5576.1</v>
      </c>
      <c r="H131" s="2">
        <v>5652.1</v>
      </c>
      <c r="I131" s="2">
        <v>5729.0999999999995</v>
      </c>
      <c r="J131" s="2">
        <v>5807.0999999999995</v>
      </c>
      <c r="K131" s="2">
        <v>5891.1999999999989</v>
      </c>
      <c r="L131" s="2">
        <v>5976</v>
      </c>
      <c r="M131" s="2">
        <v>6062.3000000000011</v>
      </c>
      <c r="N131" t="e">
        <f>(#REF!+#REF!+#REF!)/10^3</f>
        <v>#REF!</v>
      </c>
      <c r="O131" t="e">
        <f>(#REF!+#REF!+#REF!)/10^3</f>
        <v>#REF!</v>
      </c>
      <c r="P131" t="e">
        <f>(#REF!+#REF!+#REF!)/10^3</f>
        <v>#REF!</v>
      </c>
      <c r="Q131" t="e">
        <f>(#REF!+#REF!+#REF!)/10^3</f>
        <v>#REF!</v>
      </c>
      <c r="R131" t="e">
        <f>(#REF!+#REF!+#REF!)/10^3</f>
        <v>#REF!</v>
      </c>
      <c r="S131" t="e">
        <f>(#REF!+#REF!+#REF!)/10^3</f>
        <v>#REF!</v>
      </c>
      <c r="T131" t="e">
        <f>(#REF!+#REF!+#REF!)/10^3</f>
        <v>#REF!</v>
      </c>
      <c r="U131" t="e">
        <f>(#REF!+#REF!+#REF!)/10^3</f>
        <v>#REF!</v>
      </c>
      <c r="X131" s="32"/>
      <c r="Y131" s="32"/>
      <c r="Z131" s="32"/>
      <c r="AA131" s="32"/>
      <c r="AB131" s="32"/>
      <c r="AC131" s="32"/>
      <c r="AD131" s="32"/>
      <c r="AE131" s="32"/>
      <c r="AF131" s="32"/>
      <c r="AG131" s="12"/>
      <c r="AH131" s="12"/>
      <c r="AJ131" s="20"/>
      <c r="AK131" s="20"/>
      <c r="AL131" s="20"/>
      <c r="AN131" s="39"/>
      <c r="AO131" s="2"/>
      <c r="AP131" s="40"/>
      <c r="AQ131" s="40"/>
      <c r="AR131" s="40"/>
      <c r="AS131" s="41"/>
      <c r="AT131" s="41"/>
      <c r="AU131" s="41"/>
      <c r="AV131" s="39"/>
      <c r="AW131" s="2"/>
      <c r="AX131" s="40"/>
      <c r="AY131" s="40"/>
      <c r="AZ131" s="40"/>
      <c r="BA131" s="41"/>
      <c r="BB131" s="41"/>
      <c r="BC131" s="41"/>
      <c r="BD131" s="12"/>
      <c r="BE131" s="2"/>
      <c r="BF131" s="40"/>
      <c r="BG131" s="40"/>
      <c r="BH131" s="40"/>
      <c r="BI131" s="41"/>
      <c r="BJ131" s="41"/>
      <c r="BK131" s="41"/>
      <c r="BL131" s="2"/>
      <c r="BM131" s="40"/>
      <c r="BN131" s="40"/>
      <c r="BO131" s="40"/>
      <c r="BP131" s="40"/>
      <c r="BQ131" s="40"/>
      <c r="BR131" s="40"/>
      <c r="BS131" s="40"/>
      <c r="BT131" s="2"/>
      <c r="BU131" s="40"/>
      <c r="BV131" s="40"/>
      <c r="BW131" s="40"/>
      <c r="BX131" s="40"/>
      <c r="BY131" s="40"/>
      <c r="BZ131" s="40"/>
      <c r="CA131" s="20"/>
      <c r="CB131" s="2"/>
      <c r="CC131" s="40"/>
      <c r="CD131" s="40"/>
      <c r="CE131" s="40"/>
      <c r="CF131" s="40"/>
      <c r="CG131" s="40"/>
      <c r="CH131" s="40"/>
      <c r="CI131" s="20"/>
      <c r="CJ131" s="2"/>
      <c r="CK131" s="40"/>
      <c r="CL131" s="40"/>
      <c r="CM131" s="40"/>
      <c r="CN131" s="40"/>
      <c r="CO131" s="40"/>
      <c r="CP131" s="40"/>
      <c r="CQ131" s="40"/>
      <c r="CR131" s="2"/>
      <c r="CS131" s="40"/>
      <c r="CT131" s="40"/>
      <c r="CU131" s="40"/>
      <c r="CV131" s="40"/>
      <c r="CW131" s="40"/>
      <c r="CX131" s="40"/>
      <c r="CY131" s="40"/>
      <c r="CZ131" s="2"/>
      <c r="DA131" s="40"/>
      <c r="DB131" s="40"/>
      <c r="DC131" s="40"/>
      <c r="DD131" s="40"/>
      <c r="DE131" s="40"/>
      <c r="DF131" s="40"/>
      <c r="DG131" s="40"/>
    </row>
    <row r="132" spans="1:111" x14ac:dyDescent="0.3">
      <c r="A132" t="s">
        <v>149</v>
      </c>
      <c r="B132" s="2">
        <v>78</v>
      </c>
      <c r="C132" s="2">
        <v>74</v>
      </c>
      <c r="D132" s="2">
        <v>88.9</v>
      </c>
      <c r="E132" s="2">
        <v>91.5</v>
      </c>
      <c r="F132" s="2">
        <v>97.299999999999983</v>
      </c>
      <c r="G132" s="2">
        <v>104.4</v>
      </c>
      <c r="H132" s="2">
        <v>108.6</v>
      </c>
      <c r="I132" s="2">
        <v>112.5</v>
      </c>
      <c r="J132" s="2">
        <v>116.2</v>
      </c>
      <c r="K132" s="2">
        <v>118.30000000000001</v>
      </c>
      <c r="L132" s="2">
        <v>119.70000000000002</v>
      </c>
      <c r="M132" s="2">
        <v>120.3</v>
      </c>
      <c r="N132" t="e">
        <f>(#REF!+#REF!+#REF!)/10^3</f>
        <v>#REF!</v>
      </c>
      <c r="O132" t="e">
        <f>(#REF!+#REF!+#REF!)/10^3</f>
        <v>#REF!</v>
      </c>
      <c r="P132" t="e">
        <f>(#REF!+#REF!+#REF!)/10^3</f>
        <v>#REF!</v>
      </c>
      <c r="Q132" t="e">
        <f>(#REF!+#REF!+#REF!)/10^3</f>
        <v>#REF!</v>
      </c>
      <c r="R132" t="e">
        <f>(#REF!+#REF!+#REF!)/10^3</f>
        <v>#REF!</v>
      </c>
      <c r="S132" t="e">
        <f>(#REF!+#REF!+#REF!)/10^3</f>
        <v>#REF!</v>
      </c>
      <c r="T132" t="e">
        <f>(#REF!+#REF!+#REF!)/10^3</f>
        <v>#REF!</v>
      </c>
      <c r="U132" t="e">
        <f>(#REF!+#REF!+#REF!)/10^3</f>
        <v>#REF!</v>
      </c>
      <c r="X132" s="32"/>
      <c r="Y132" s="32"/>
      <c r="Z132" s="32"/>
      <c r="AA132" s="32"/>
      <c r="AB132" s="32"/>
      <c r="AC132" s="32"/>
      <c r="AD132" s="32"/>
      <c r="AE132" s="32"/>
      <c r="AF132" s="32"/>
      <c r="AG132" s="12"/>
      <c r="AH132" s="12"/>
      <c r="AJ132" s="20"/>
      <c r="AK132" s="20"/>
      <c r="AL132" s="20"/>
      <c r="AN132" s="39"/>
      <c r="AO132" s="2"/>
      <c r="AP132" s="40"/>
      <c r="AQ132" s="40"/>
      <c r="AR132" s="40"/>
      <c r="AS132" s="41"/>
      <c r="AT132" s="41"/>
      <c r="AU132" s="41"/>
      <c r="AV132" s="39"/>
      <c r="AW132" s="2"/>
      <c r="AX132" s="40"/>
      <c r="AY132" s="40"/>
      <c r="AZ132" s="40"/>
      <c r="BA132" s="41"/>
      <c r="BB132" s="41"/>
      <c r="BC132" s="41"/>
      <c r="BD132" s="12"/>
      <c r="BE132" s="2"/>
      <c r="BF132" s="40"/>
      <c r="BG132" s="40"/>
      <c r="BH132" s="40"/>
      <c r="BI132" s="41"/>
      <c r="BJ132" s="41"/>
      <c r="BK132" s="41"/>
      <c r="BL132" s="2"/>
      <c r="BM132" s="40"/>
      <c r="BN132" s="40"/>
      <c r="BO132" s="40"/>
      <c r="BP132" s="40"/>
      <c r="BQ132" s="40"/>
      <c r="BR132" s="40"/>
      <c r="BS132" s="40"/>
      <c r="BT132" s="2"/>
      <c r="BU132" s="40"/>
      <c r="BV132" s="40"/>
      <c r="BW132" s="40"/>
      <c r="BX132" s="40"/>
      <c r="BY132" s="40"/>
      <c r="BZ132" s="40"/>
      <c r="CA132" s="20"/>
      <c r="CB132" s="2"/>
      <c r="CC132" s="40"/>
      <c r="CD132" s="40"/>
      <c r="CE132" s="40"/>
      <c r="CF132" s="40"/>
      <c r="CG132" s="40"/>
      <c r="CH132" s="40"/>
      <c r="CI132" s="20"/>
      <c r="CJ132" s="2"/>
      <c r="CK132" s="40"/>
      <c r="CL132" s="40"/>
      <c r="CM132" s="40"/>
      <c r="CN132" s="40"/>
      <c r="CO132" s="40"/>
      <c r="CP132" s="40"/>
      <c r="CQ132" s="40"/>
      <c r="CR132" s="2"/>
      <c r="CS132" s="40"/>
      <c r="CT132" s="40"/>
      <c r="CU132" s="40"/>
      <c r="CV132" s="40"/>
      <c r="CW132" s="40"/>
      <c r="CX132" s="40"/>
      <c r="CY132" s="40"/>
      <c r="CZ132" s="2"/>
      <c r="DA132" s="40"/>
      <c r="DB132" s="40"/>
      <c r="DC132" s="40"/>
      <c r="DD132" s="40"/>
      <c r="DE132" s="40"/>
      <c r="DF132" s="40"/>
      <c r="DG132" s="40"/>
    </row>
    <row r="133" spans="1:111" x14ac:dyDescent="0.3">
      <c r="A133" t="s">
        <v>150</v>
      </c>
      <c r="B133" s="2">
        <v>24212</v>
      </c>
      <c r="C133" s="2">
        <v>33206</v>
      </c>
      <c r="D133" s="2">
        <v>40098.800000000003</v>
      </c>
      <c r="E133" s="2">
        <v>40967.700000000004</v>
      </c>
      <c r="F133" s="2">
        <v>43050.899999999994</v>
      </c>
      <c r="G133" s="2">
        <v>45216.599999999991</v>
      </c>
      <c r="H133" s="2">
        <v>45940.6</v>
      </c>
      <c r="I133" s="2">
        <v>46708.599999999991</v>
      </c>
      <c r="J133" s="2">
        <v>47548.799999999996</v>
      </c>
      <c r="K133" s="2">
        <v>47911.5</v>
      </c>
      <c r="L133" s="2">
        <v>48391.199999999997</v>
      </c>
      <c r="M133" s="2">
        <v>48863</v>
      </c>
      <c r="N133" t="e">
        <f>(#REF!+#REF!+#REF!)/10^3</f>
        <v>#REF!</v>
      </c>
      <c r="O133" t="e">
        <f>(#REF!+#REF!+#REF!)/10^3</f>
        <v>#REF!</v>
      </c>
      <c r="P133" t="e">
        <f>(#REF!+#REF!+#REF!)/10^3</f>
        <v>#REF!</v>
      </c>
      <c r="Q133" t="e">
        <f>(#REF!+#REF!+#REF!)/10^3</f>
        <v>#REF!</v>
      </c>
      <c r="R133" t="e">
        <f>(#REF!+#REF!+#REF!)/10^3</f>
        <v>#REF!</v>
      </c>
      <c r="S133" t="e">
        <f>(#REF!+#REF!+#REF!)/10^3</f>
        <v>#REF!</v>
      </c>
      <c r="T133" t="e">
        <f>(#REF!+#REF!+#REF!)/10^3</f>
        <v>#REF!</v>
      </c>
      <c r="U133" t="e">
        <f>(#REF!+#REF!+#REF!)/10^3</f>
        <v>#REF!</v>
      </c>
      <c r="W133" s="9" t="s">
        <v>57</v>
      </c>
      <c r="X133" s="4">
        <v>2020</v>
      </c>
      <c r="Y133" s="4">
        <v>2025</v>
      </c>
      <c r="Z133" s="4">
        <v>2030</v>
      </c>
      <c r="AA133" s="4">
        <v>2035</v>
      </c>
      <c r="AB133" s="4">
        <v>2040</v>
      </c>
      <c r="AC133" s="4">
        <v>2045</v>
      </c>
      <c r="AD133" s="4">
        <v>2050</v>
      </c>
      <c r="AE133" s="4">
        <v>2055</v>
      </c>
      <c r="AF133" s="4">
        <v>2060</v>
      </c>
      <c r="AG133" s="12"/>
      <c r="AH133" s="12"/>
      <c r="AJ133" s="20"/>
      <c r="AK133" s="20"/>
      <c r="AL133" s="20"/>
      <c r="AN133" s="39"/>
      <c r="AO133" s="2"/>
      <c r="AP133" s="40"/>
      <c r="AQ133" s="40"/>
      <c r="AR133" s="40"/>
      <c r="AS133" s="41"/>
      <c r="AT133" s="41"/>
      <c r="AU133" s="41"/>
      <c r="AV133" s="39"/>
      <c r="AW133" s="2"/>
      <c r="AX133" s="40"/>
      <c r="AY133" s="40"/>
      <c r="AZ133" s="40"/>
      <c r="BA133" s="41"/>
      <c r="BB133" s="41"/>
      <c r="BC133" s="41"/>
      <c r="BD133" s="11"/>
      <c r="BE133" s="2"/>
      <c r="BF133" s="40"/>
      <c r="BG133" s="40"/>
      <c r="BH133" s="40"/>
      <c r="BI133" s="41"/>
      <c r="BJ133" s="41"/>
      <c r="BK133" s="41"/>
      <c r="BL133" s="2"/>
      <c r="BM133" s="40"/>
      <c r="BN133" s="40"/>
      <c r="BO133" s="40"/>
      <c r="BP133" s="40"/>
      <c r="BQ133" s="40"/>
      <c r="BR133" s="40"/>
      <c r="BS133" s="40"/>
      <c r="BT133" s="2"/>
      <c r="BU133" s="40"/>
      <c r="BV133" s="40"/>
      <c r="BW133" s="40"/>
      <c r="BX133" s="40"/>
      <c r="BY133" s="40"/>
      <c r="BZ133" s="40"/>
      <c r="CA133" s="20"/>
      <c r="CB133" s="2"/>
      <c r="CC133" s="40"/>
      <c r="CD133" s="40"/>
      <c r="CE133" s="40"/>
      <c r="CF133" s="40"/>
      <c r="CG133" s="40"/>
      <c r="CH133" s="40"/>
      <c r="CI133" s="20"/>
      <c r="CJ133" s="2"/>
      <c r="CK133" s="40"/>
      <c r="CL133" s="40"/>
      <c r="CM133" s="40"/>
      <c r="CN133" s="40"/>
      <c r="CO133" s="40"/>
      <c r="CP133" s="40"/>
      <c r="CQ133" s="40"/>
      <c r="CR133" s="2"/>
      <c r="CS133" s="40"/>
      <c r="CT133" s="40"/>
      <c r="CU133" s="40"/>
      <c r="CV133" s="40"/>
      <c r="CW133" s="40"/>
      <c r="CX133" s="40"/>
      <c r="CY133" s="40"/>
      <c r="CZ133" s="2"/>
      <c r="DA133" s="40"/>
      <c r="DB133" s="40"/>
      <c r="DC133" s="40"/>
      <c r="DD133" s="40"/>
      <c r="DE133" s="40"/>
      <c r="DF133" s="40"/>
      <c r="DG133" s="40"/>
    </row>
    <row r="134" spans="1:111" x14ac:dyDescent="0.3">
      <c r="A134" t="s">
        <v>151</v>
      </c>
      <c r="B134" s="2">
        <v>16953</v>
      </c>
      <c r="C134" s="2">
        <v>24805</v>
      </c>
      <c r="D134" s="2">
        <v>26297.9</v>
      </c>
      <c r="E134" s="2">
        <v>27303.300000000003</v>
      </c>
      <c r="F134" s="2">
        <v>29901.200000000001</v>
      </c>
      <c r="G134" s="2">
        <v>32767.3</v>
      </c>
      <c r="H134" s="2">
        <v>33886.300000000003</v>
      </c>
      <c r="I134" s="2">
        <v>34818.9</v>
      </c>
      <c r="J134" s="2">
        <v>35540.9</v>
      </c>
      <c r="K134" s="2">
        <v>35517</v>
      </c>
      <c r="L134" s="2">
        <v>35770.700000000004</v>
      </c>
      <c r="M134" s="2">
        <v>36070.700000000004</v>
      </c>
      <c r="N134" t="e">
        <f>(#REF!+#REF!+#REF!)/10^3</f>
        <v>#REF!</v>
      </c>
      <c r="O134" t="e">
        <f>(#REF!+#REF!+#REF!)/10^3</f>
        <v>#REF!</v>
      </c>
      <c r="P134" t="e">
        <f>(#REF!+#REF!+#REF!)/10^3</f>
        <v>#REF!</v>
      </c>
      <c r="Q134" t="e">
        <f>(#REF!+#REF!+#REF!)/10^3</f>
        <v>#REF!</v>
      </c>
      <c r="R134" t="e">
        <f>(#REF!+#REF!+#REF!)/10^3</f>
        <v>#REF!</v>
      </c>
      <c r="S134" t="e">
        <f>(#REF!+#REF!+#REF!)/10^3</f>
        <v>#REF!</v>
      </c>
      <c r="T134" t="e">
        <f>(#REF!+#REF!+#REF!)/10^3</f>
        <v>#REF!</v>
      </c>
      <c r="U134" t="e">
        <f>(#REF!+#REF!+#REF!)/10^3</f>
        <v>#REF!</v>
      </c>
      <c r="W134" t="s">
        <v>91</v>
      </c>
      <c r="X134" s="32">
        <f>X33</f>
        <v>80.652999999999977</v>
      </c>
      <c r="Y134" s="32">
        <f t="shared" ref="Y134:AF134" si="43">Y33</f>
        <v>79.45989999999999</v>
      </c>
      <c r="Z134" s="32">
        <f t="shared" si="43"/>
        <v>77.892699999999991</v>
      </c>
      <c r="AA134" s="32">
        <f t="shared" si="43"/>
        <v>75.731800000000007</v>
      </c>
      <c r="AB134" s="32">
        <f t="shared" si="43"/>
        <v>73.642499999999998</v>
      </c>
      <c r="AC134" s="32">
        <f t="shared" si="43"/>
        <v>71.733200000000011</v>
      </c>
      <c r="AD134" s="32">
        <f t="shared" si="43"/>
        <v>68.562200000000018</v>
      </c>
      <c r="AE134" s="32">
        <f t="shared" si="43"/>
        <v>65.885400000000004</v>
      </c>
      <c r="AF134" s="32">
        <f t="shared" si="43"/>
        <v>63.629100000000001</v>
      </c>
      <c r="AG134" s="11"/>
      <c r="AH134" s="11"/>
      <c r="AI134" s="4"/>
      <c r="AJ134" s="15"/>
      <c r="AK134" s="15"/>
      <c r="AL134" s="15"/>
      <c r="AN134" s="39"/>
      <c r="AO134" s="2"/>
      <c r="AP134" s="40"/>
      <c r="AQ134" s="40"/>
      <c r="AR134" s="40"/>
      <c r="AS134" s="41"/>
      <c r="AT134" s="41"/>
      <c r="AU134" s="41"/>
      <c r="AV134" s="39"/>
      <c r="AW134" s="2"/>
      <c r="AX134" s="40"/>
      <c r="AY134" s="40"/>
      <c r="AZ134" s="40"/>
      <c r="BA134" s="41"/>
      <c r="BB134" s="41"/>
      <c r="BC134" s="41"/>
      <c r="BD134" s="12"/>
      <c r="BE134" s="2"/>
      <c r="BF134" s="40"/>
      <c r="BG134" s="40"/>
      <c r="BH134" s="40"/>
      <c r="BI134" s="41"/>
      <c r="BJ134" s="41"/>
      <c r="BK134" s="41"/>
      <c r="BL134" s="2"/>
      <c r="BM134" s="40"/>
      <c r="BN134" s="40"/>
      <c r="BO134" s="40"/>
      <c r="BP134" s="40"/>
      <c r="BQ134" s="40"/>
      <c r="BR134" s="40"/>
      <c r="BS134" s="40"/>
      <c r="BT134" s="2"/>
      <c r="BU134" s="40"/>
      <c r="BV134" s="40"/>
      <c r="BW134" s="40"/>
      <c r="BX134" s="40"/>
      <c r="BY134" s="40"/>
      <c r="BZ134" s="40"/>
      <c r="CA134" s="20"/>
      <c r="CB134" s="2"/>
      <c r="CC134" s="40"/>
      <c r="CD134" s="40"/>
      <c r="CE134" s="40"/>
      <c r="CF134" s="40"/>
      <c r="CG134" s="40"/>
      <c r="CH134" s="40"/>
      <c r="CI134" s="20"/>
      <c r="CJ134" s="2"/>
      <c r="CK134" s="40"/>
      <c r="CL134" s="40"/>
      <c r="CM134" s="40"/>
      <c r="CN134" s="40"/>
      <c r="CO134" s="40"/>
      <c r="CP134" s="40"/>
      <c r="CQ134" s="40"/>
      <c r="CR134" s="2"/>
      <c r="CS134" s="40"/>
      <c r="CT134" s="40"/>
      <c r="CU134" s="40"/>
      <c r="CV134" s="40"/>
      <c r="CW134" s="40"/>
      <c r="CX134" s="40"/>
      <c r="CY134" s="40"/>
      <c r="CZ134" s="2"/>
      <c r="DA134" s="40"/>
      <c r="DB134" s="40"/>
      <c r="DC134" s="40"/>
      <c r="DD134" s="40"/>
      <c r="DE134" s="40"/>
      <c r="DF134" s="40"/>
      <c r="DG134" s="40"/>
    </row>
    <row r="135" spans="1:111" x14ac:dyDescent="0.3">
      <c r="A135" t="s">
        <v>152</v>
      </c>
      <c r="B135" s="2">
        <v>13</v>
      </c>
      <c r="C135" s="2">
        <v>19</v>
      </c>
      <c r="D135" s="2">
        <v>19.100000000000001</v>
      </c>
      <c r="E135" s="2">
        <v>20.2</v>
      </c>
      <c r="F135" s="2">
        <v>21.900000000000002</v>
      </c>
      <c r="G135" s="2">
        <v>23.2</v>
      </c>
      <c r="H135" s="2">
        <v>24.2</v>
      </c>
      <c r="I135" s="2">
        <v>25</v>
      </c>
      <c r="J135" s="2">
        <v>25.700000000000003</v>
      </c>
      <c r="K135" s="2">
        <v>26.200000000000003</v>
      </c>
      <c r="L135" s="2">
        <v>26.700000000000003</v>
      </c>
      <c r="M135" s="2">
        <v>27.200000000000003</v>
      </c>
      <c r="N135" t="e">
        <f>(#REF!+#REF!+#REF!)/10^3</f>
        <v>#REF!</v>
      </c>
      <c r="O135" t="e">
        <f>(#REF!+#REF!+#REF!)/10^3</f>
        <v>#REF!</v>
      </c>
      <c r="P135" t="e">
        <f>(#REF!+#REF!+#REF!)/10^3</f>
        <v>#REF!</v>
      </c>
      <c r="Q135" t="e">
        <f>(#REF!+#REF!+#REF!)/10^3</f>
        <v>#REF!</v>
      </c>
      <c r="R135" t="e">
        <f>(#REF!+#REF!+#REF!)/10^3</f>
        <v>#REF!</v>
      </c>
      <c r="S135" t="e">
        <f>(#REF!+#REF!+#REF!)/10^3</f>
        <v>#REF!</v>
      </c>
      <c r="T135" t="e">
        <f>(#REF!+#REF!+#REF!)/10^3</f>
        <v>#REF!</v>
      </c>
      <c r="U135" t="e">
        <f>(#REF!+#REF!+#REF!)/10^3</f>
        <v>#REF!</v>
      </c>
      <c r="W135" t="s">
        <v>244</v>
      </c>
      <c r="X135" s="32">
        <f>AH33</f>
        <v>80.652999999999977</v>
      </c>
      <c r="Y135" s="32">
        <f t="shared" ref="Y135:AF135" si="44">AI33</f>
        <v>80.938700000000026</v>
      </c>
      <c r="Z135" s="32">
        <f t="shared" si="44"/>
        <v>81.108900000000006</v>
      </c>
      <c r="AA135" s="32">
        <f t="shared" si="44"/>
        <v>79.374499999999983</v>
      </c>
      <c r="AB135" s="32">
        <f t="shared" si="44"/>
        <v>76.539699999999996</v>
      </c>
      <c r="AC135" s="32">
        <f t="shared" si="44"/>
        <v>74.3476</v>
      </c>
      <c r="AD135" s="32">
        <f t="shared" si="44"/>
        <v>70.979699999999994</v>
      </c>
      <c r="AE135" s="32">
        <f t="shared" si="44"/>
        <v>67.992399999999989</v>
      </c>
      <c r="AF135" s="32">
        <f t="shared" si="44"/>
        <v>65.634399999999999</v>
      </c>
      <c r="AG135" s="12"/>
      <c r="AH135" s="12"/>
      <c r="AJ135" s="20"/>
      <c r="AK135" s="20"/>
      <c r="AL135" s="20"/>
      <c r="AN135" s="35"/>
      <c r="AO135" s="2"/>
      <c r="AP135" s="37"/>
      <c r="AQ135" s="37"/>
      <c r="AR135" s="37"/>
      <c r="AS135" s="38"/>
      <c r="AT135" s="38"/>
      <c r="AU135" s="38"/>
      <c r="AV135" s="35"/>
      <c r="AW135" s="2"/>
      <c r="AX135" s="37"/>
      <c r="AY135" s="37"/>
      <c r="AZ135" s="37"/>
      <c r="BA135" s="38"/>
      <c r="BB135" s="38"/>
      <c r="BC135" s="38"/>
      <c r="BD135" s="12"/>
      <c r="BE135" s="2"/>
      <c r="BF135" s="37"/>
      <c r="BG135" s="37"/>
      <c r="BH135" s="37"/>
      <c r="BI135" s="38"/>
      <c r="BJ135" s="38"/>
      <c r="BK135" s="38"/>
      <c r="BL135" s="2"/>
      <c r="BM135" s="37"/>
      <c r="BN135" s="37"/>
      <c r="BO135" s="37"/>
      <c r="BP135" s="37"/>
      <c r="BQ135" s="37"/>
      <c r="BR135" s="37"/>
      <c r="BS135" s="37"/>
      <c r="BT135" s="2"/>
      <c r="BU135" s="37"/>
      <c r="BV135" s="37"/>
      <c r="BW135" s="37"/>
      <c r="BX135" s="37"/>
      <c r="BY135" s="37"/>
      <c r="BZ135" s="37"/>
      <c r="CA135" s="15"/>
      <c r="CB135" s="2"/>
      <c r="CC135" s="37"/>
      <c r="CD135" s="37"/>
      <c r="CE135" s="37"/>
      <c r="CF135" s="37"/>
      <c r="CG135" s="37"/>
      <c r="CH135" s="37"/>
      <c r="CI135" s="15"/>
      <c r="CJ135" s="2"/>
      <c r="CK135" s="37"/>
      <c r="CL135" s="37"/>
      <c r="CM135" s="37"/>
      <c r="CN135" s="37"/>
      <c r="CO135" s="37"/>
      <c r="CP135" s="37"/>
      <c r="CQ135" s="37"/>
      <c r="CR135" s="2"/>
      <c r="CS135" s="37"/>
      <c r="CT135" s="37"/>
      <c r="CU135" s="37"/>
      <c r="CV135" s="37"/>
      <c r="CW135" s="37"/>
      <c r="CX135" s="37"/>
      <c r="CY135" s="37"/>
      <c r="CZ135" s="2"/>
      <c r="DA135" s="37"/>
      <c r="DB135" s="37"/>
      <c r="DC135" s="37"/>
      <c r="DD135" s="37"/>
      <c r="DE135" s="37"/>
      <c r="DF135" s="37"/>
      <c r="DG135" s="37"/>
    </row>
    <row r="136" spans="1:111" x14ac:dyDescent="0.3">
      <c r="A136" t="s">
        <v>153</v>
      </c>
      <c r="B136" s="2">
        <v>31216</v>
      </c>
      <c r="C136" s="2">
        <v>40154</v>
      </c>
      <c r="D136" s="2">
        <v>39654.6</v>
      </c>
      <c r="E136" s="2">
        <v>40997.200000000004</v>
      </c>
      <c r="F136" s="2">
        <v>43022.5</v>
      </c>
      <c r="G136" s="2">
        <v>45105.100000000006</v>
      </c>
      <c r="H136" s="2">
        <v>46188.2</v>
      </c>
      <c r="I136" s="2">
        <v>47322.400000000001</v>
      </c>
      <c r="J136" s="2">
        <v>48544.5</v>
      </c>
      <c r="K136" s="2">
        <v>49183.500000000007</v>
      </c>
      <c r="L136" s="2">
        <v>49967.5</v>
      </c>
      <c r="M136" s="2">
        <v>50758.3</v>
      </c>
      <c r="N136" t="e">
        <f>(#REF!+#REF!+#REF!)/10^3</f>
        <v>#REF!</v>
      </c>
      <c r="O136" t="e">
        <f>(#REF!+#REF!+#REF!)/10^3</f>
        <v>#REF!</v>
      </c>
      <c r="P136" t="e">
        <f>(#REF!+#REF!+#REF!)/10^3</f>
        <v>#REF!</v>
      </c>
      <c r="Q136" t="e">
        <f>(#REF!+#REF!+#REF!)/10^3</f>
        <v>#REF!</v>
      </c>
      <c r="R136" t="e">
        <f>(#REF!+#REF!+#REF!)/10^3</f>
        <v>#REF!</v>
      </c>
      <c r="S136" t="e">
        <f>(#REF!+#REF!+#REF!)/10^3</f>
        <v>#REF!</v>
      </c>
      <c r="T136" t="e">
        <f>(#REF!+#REF!+#REF!)/10^3</f>
        <v>#REF!</v>
      </c>
      <c r="U136" t="e">
        <f>(#REF!+#REF!+#REF!)/10^3</f>
        <v>#REF!</v>
      </c>
      <c r="W136" t="s">
        <v>245</v>
      </c>
      <c r="X136" s="32">
        <f>AR33</f>
        <v>80.652999999999977</v>
      </c>
      <c r="Y136" s="32">
        <f t="shared" ref="Y136:AF136" si="45">AS33</f>
        <v>74.059500000000014</v>
      </c>
      <c r="Z136" s="32">
        <f t="shared" si="45"/>
        <v>67.618099999999998</v>
      </c>
      <c r="AA136" s="32">
        <f t="shared" si="45"/>
        <v>64.171499999999995</v>
      </c>
      <c r="AB136" s="32">
        <f t="shared" si="45"/>
        <v>60.969699999999989</v>
      </c>
      <c r="AC136" s="32">
        <f t="shared" si="45"/>
        <v>58.373400000000004</v>
      </c>
      <c r="AD136" s="32">
        <f t="shared" si="45"/>
        <v>55.726899999999993</v>
      </c>
      <c r="AE136" s="32">
        <f t="shared" si="45"/>
        <v>53.345699999999987</v>
      </c>
      <c r="AF136" s="32">
        <f t="shared" si="45"/>
        <v>51.385700000000007</v>
      </c>
      <c r="AG136" s="12"/>
      <c r="AH136" s="12"/>
      <c r="AJ136" s="20"/>
      <c r="AK136" s="20"/>
      <c r="AL136" s="20"/>
      <c r="AP136" s="12"/>
      <c r="AQ136" s="12"/>
      <c r="AR136" s="12"/>
      <c r="AS136" s="12"/>
      <c r="AT136" s="12"/>
      <c r="AU136" s="12"/>
      <c r="AV136" s="12"/>
      <c r="AW136" s="11"/>
    </row>
    <row r="137" spans="1:111" x14ac:dyDescent="0.3">
      <c r="A137" t="s">
        <v>154</v>
      </c>
      <c r="B137" s="2">
        <v>203</v>
      </c>
      <c r="C137" s="2">
        <v>557</v>
      </c>
      <c r="D137" s="2">
        <v>551</v>
      </c>
      <c r="E137" s="2">
        <v>559.4</v>
      </c>
      <c r="F137" s="2">
        <v>573.1</v>
      </c>
      <c r="G137" s="2">
        <v>586.79999999999995</v>
      </c>
      <c r="H137" s="2">
        <v>596.6</v>
      </c>
      <c r="I137" s="2">
        <v>606.19999999999993</v>
      </c>
      <c r="J137" s="2">
        <v>616.30000000000007</v>
      </c>
      <c r="K137" s="2">
        <v>624.90000000000009</v>
      </c>
      <c r="L137" s="2">
        <v>633.5</v>
      </c>
      <c r="M137" s="2">
        <v>642.20000000000005</v>
      </c>
      <c r="N137" t="e">
        <f>(#REF!+#REF!+#REF!)/10^3</f>
        <v>#REF!</v>
      </c>
      <c r="O137" t="e">
        <f>(#REF!+#REF!+#REF!)/10^3</f>
        <v>#REF!</v>
      </c>
      <c r="P137" t="e">
        <f>(#REF!+#REF!+#REF!)/10^3</f>
        <v>#REF!</v>
      </c>
      <c r="Q137" t="e">
        <f>(#REF!+#REF!+#REF!)/10^3</f>
        <v>#REF!</v>
      </c>
      <c r="R137" t="e">
        <f>(#REF!+#REF!+#REF!)/10^3</f>
        <v>#REF!</v>
      </c>
      <c r="S137" t="e">
        <f>(#REF!+#REF!+#REF!)/10^3</f>
        <v>#REF!</v>
      </c>
      <c r="T137" t="e">
        <f>(#REF!+#REF!+#REF!)/10^3</f>
        <v>#REF!</v>
      </c>
      <c r="U137" t="e">
        <f>(#REF!+#REF!+#REF!)/10^3</f>
        <v>#REF!</v>
      </c>
      <c r="W137" t="s">
        <v>246</v>
      </c>
      <c r="X137" s="32">
        <f>BB33</f>
        <v>80.652999999999977</v>
      </c>
      <c r="Y137" s="32">
        <f t="shared" ref="Y137:AF137" si="46">BC33</f>
        <v>80.47890000000001</v>
      </c>
      <c r="Z137" s="32">
        <f t="shared" si="46"/>
        <v>80.386100000000027</v>
      </c>
      <c r="AA137" s="32">
        <f t="shared" si="46"/>
        <v>78.487200000000001</v>
      </c>
      <c r="AB137" s="32">
        <f t="shared" si="46"/>
        <v>75.532900000000012</v>
      </c>
      <c r="AC137" s="32">
        <f t="shared" si="46"/>
        <v>73.66</v>
      </c>
      <c r="AD137" s="32">
        <f t="shared" si="46"/>
        <v>70.298199999999994</v>
      </c>
      <c r="AE137" s="32">
        <f t="shared" si="46"/>
        <v>67.471699999999998</v>
      </c>
      <c r="AF137" s="32">
        <f t="shared" si="46"/>
        <v>65.142099999999985</v>
      </c>
      <c r="AG137" s="11"/>
      <c r="AH137" s="11"/>
      <c r="AI137" s="4"/>
      <c r="AJ137" s="15"/>
      <c r="AK137" s="15"/>
      <c r="AL137" s="15"/>
      <c r="AV137" s="12"/>
    </row>
    <row r="138" spans="1:111" x14ac:dyDescent="0.3">
      <c r="A138" s="9" t="s">
        <v>57</v>
      </c>
      <c r="B138" s="10">
        <f>SUM(B139:B149)</f>
        <v>44220</v>
      </c>
      <c r="C138" s="10">
        <f>SUM(C139:C149)</f>
        <v>80402</v>
      </c>
      <c r="D138" s="10">
        <f>SUM(D139:D149)</f>
        <v>78843.899999999994</v>
      </c>
      <c r="E138" s="10">
        <f>SUM(E139:E149)</f>
        <v>80652.999999999971</v>
      </c>
      <c r="F138" s="10">
        <f t="shared" ref="F138:U138" si="47">SUM(F139:F149)</f>
        <v>79459.899999999994</v>
      </c>
      <c r="G138" s="10">
        <f t="shared" si="47"/>
        <v>77892.7</v>
      </c>
      <c r="H138" s="10">
        <f t="shared" si="47"/>
        <v>75731.8</v>
      </c>
      <c r="I138" s="10">
        <f t="shared" si="47"/>
        <v>73642.5</v>
      </c>
      <c r="J138" s="10">
        <f t="shared" si="47"/>
        <v>71733.200000000012</v>
      </c>
      <c r="K138" s="10">
        <f t="shared" si="47"/>
        <v>68562.200000000012</v>
      </c>
      <c r="L138" s="10">
        <f t="shared" si="47"/>
        <v>65885.400000000009</v>
      </c>
      <c r="M138" s="10">
        <f t="shared" si="47"/>
        <v>63629.1</v>
      </c>
      <c r="N138" s="10" t="e">
        <f t="shared" si="47"/>
        <v>#REF!</v>
      </c>
      <c r="O138" s="10" t="e">
        <f t="shared" si="47"/>
        <v>#REF!</v>
      </c>
      <c r="P138" s="10" t="e">
        <f t="shared" si="47"/>
        <v>#REF!</v>
      </c>
      <c r="Q138" s="10" t="e">
        <f t="shared" si="47"/>
        <v>#REF!</v>
      </c>
      <c r="R138" s="10" t="e">
        <f t="shared" si="47"/>
        <v>#REF!</v>
      </c>
      <c r="S138" s="10" t="e">
        <f t="shared" si="47"/>
        <v>#REF!</v>
      </c>
      <c r="T138" s="10" t="e">
        <f t="shared" si="47"/>
        <v>#REF!</v>
      </c>
      <c r="U138" s="10" t="e">
        <f t="shared" si="47"/>
        <v>#REF!</v>
      </c>
      <c r="X138" s="32"/>
      <c r="Y138" s="32"/>
      <c r="Z138" s="32"/>
      <c r="AA138" s="32"/>
      <c r="AB138" s="32"/>
      <c r="AC138" s="32"/>
      <c r="AD138" s="32"/>
      <c r="AE138" s="32"/>
      <c r="AF138" s="32"/>
      <c r="AG138" s="12"/>
      <c r="AH138" s="12"/>
      <c r="AJ138" s="20"/>
      <c r="AK138" s="20"/>
      <c r="AL138" s="20"/>
      <c r="AN138" s="35"/>
      <c r="AO138" s="43"/>
      <c r="AP138" s="43"/>
      <c r="AQ138" s="43"/>
      <c r="AR138" s="43"/>
      <c r="AT138" s="2"/>
      <c r="AU138" s="44"/>
      <c r="AV138" s="44"/>
      <c r="AW138" s="44"/>
      <c r="AY138" s="2"/>
      <c r="AZ138" s="44"/>
      <c r="BA138" s="44"/>
      <c r="BB138" s="44"/>
      <c r="BC138" s="40"/>
      <c r="BD138" s="2"/>
      <c r="BE138" s="40"/>
      <c r="BF138" s="40"/>
      <c r="BG138" s="40"/>
    </row>
    <row r="139" spans="1:111" x14ac:dyDescent="0.3">
      <c r="A139" t="s">
        <v>59</v>
      </c>
      <c r="B139" s="2">
        <v>20674</v>
      </c>
      <c r="C139" s="2">
        <v>37275</v>
      </c>
      <c r="D139" s="2">
        <v>36225.800000000003</v>
      </c>
      <c r="E139" s="2">
        <v>37527.999999999993</v>
      </c>
      <c r="F139" s="2">
        <v>37735.599999999999</v>
      </c>
      <c r="G139" s="2">
        <v>37974.400000000001</v>
      </c>
      <c r="H139" s="2">
        <v>38164.199999999997</v>
      </c>
      <c r="I139" s="2">
        <v>38334.899999999994</v>
      </c>
      <c r="J139" s="2">
        <v>38538.5</v>
      </c>
      <c r="K139" s="2">
        <v>37950.5</v>
      </c>
      <c r="L139" s="2">
        <v>37496.600000000006</v>
      </c>
      <c r="M139" s="2">
        <v>37010.6</v>
      </c>
      <c r="N139" t="e">
        <f>(#REF!+#REF!+#REF!)/10^3</f>
        <v>#REF!</v>
      </c>
      <c r="O139" t="e">
        <f>(#REF!+#REF!+#REF!)/10^3</f>
        <v>#REF!</v>
      </c>
      <c r="P139" t="e">
        <f>(#REF!+#REF!+#REF!)/10^3</f>
        <v>#REF!</v>
      </c>
      <c r="Q139" t="e">
        <f>(#REF!+#REF!+#REF!)/10^3</f>
        <v>#REF!</v>
      </c>
      <c r="R139" t="e">
        <f>(#REF!+#REF!+#REF!)/10^3</f>
        <v>#REF!</v>
      </c>
      <c r="S139" t="e">
        <f>(#REF!+#REF!+#REF!)/10^3</f>
        <v>#REF!</v>
      </c>
      <c r="T139" t="e">
        <f>(#REF!+#REF!+#REF!)/10^3</f>
        <v>#REF!</v>
      </c>
      <c r="U139" t="e">
        <f>(#REF!+#REF!+#REF!)/10^3</f>
        <v>#REF!</v>
      </c>
      <c r="X139" s="32"/>
      <c r="Y139" s="32"/>
      <c r="Z139" s="32"/>
      <c r="AA139" s="32"/>
      <c r="AB139" s="32"/>
      <c r="AC139" s="32"/>
      <c r="AD139" s="32"/>
      <c r="AE139" s="32"/>
      <c r="AF139" s="32"/>
      <c r="AG139" s="12"/>
      <c r="AH139" s="12"/>
      <c r="AJ139" s="20"/>
      <c r="AK139" s="20"/>
      <c r="AL139" s="20"/>
      <c r="AN139" s="39"/>
      <c r="AO139" s="2"/>
      <c r="AP139" s="41"/>
      <c r="AQ139" s="41"/>
      <c r="AR139" s="41"/>
      <c r="AT139" s="2"/>
      <c r="AU139" s="44"/>
      <c r="AV139" s="44"/>
      <c r="AW139" s="44"/>
      <c r="AY139" s="2"/>
      <c r="AZ139" s="44"/>
      <c r="BA139" s="44"/>
      <c r="BB139" s="44"/>
      <c r="BC139" s="40"/>
      <c r="BD139" s="2"/>
      <c r="BE139" s="40"/>
      <c r="BF139" s="40"/>
      <c r="BG139" s="40"/>
    </row>
    <row r="140" spans="1:111" x14ac:dyDescent="0.3">
      <c r="A140" t="s">
        <v>155</v>
      </c>
      <c r="B140" s="2">
        <v>0</v>
      </c>
      <c r="C140" s="2">
        <v>5</v>
      </c>
      <c r="D140" s="2">
        <v>1</v>
      </c>
      <c r="E140" s="2">
        <v>1.1000000000000001</v>
      </c>
      <c r="F140" s="2">
        <v>1.3000000000000003</v>
      </c>
      <c r="G140" s="2">
        <v>1.5000000000000002</v>
      </c>
      <c r="H140" s="2">
        <v>1.5000000000000002</v>
      </c>
      <c r="I140" s="2">
        <v>1.5000000000000002</v>
      </c>
      <c r="J140" s="2">
        <v>1.5000000000000002</v>
      </c>
      <c r="K140" s="2">
        <v>1.6</v>
      </c>
      <c r="L140" s="2">
        <v>1.6</v>
      </c>
      <c r="M140" s="2">
        <v>1.5</v>
      </c>
      <c r="N140" t="e">
        <f>(#REF!+#REF!+#REF!)/10^3</f>
        <v>#REF!</v>
      </c>
      <c r="O140" t="e">
        <f>(#REF!+#REF!+#REF!)/10^3</f>
        <v>#REF!</v>
      </c>
      <c r="P140" t="e">
        <f>(#REF!+#REF!+#REF!)/10^3</f>
        <v>#REF!</v>
      </c>
      <c r="Q140" t="e">
        <f>(#REF!+#REF!+#REF!)/10^3</f>
        <v>#REF!</v>
      </c>
      <c r="R140" t="e">
        <f>(#REF!+#REF!+#REF!)/10^3</f>
        <v>#REF!</v>
      </c>
      <c r="S140" t="e">
        <f>(#REF!+#REF!+#REF!)/10^3</f>
        <v>#REF!</v>
      </c>
      <c r="T140" t="e">
        <f>(#REF!+#REF!+#REF!)/10^3</f>
        <v>#REF!</v>
      </c>
      <c r="U140" t="e">
        <f>(#REF!+#REF!+#REF!)/10^3</f>
        <v>#REF!</v>
      </c>
      <c r="X140" s="32"/>
      <c r="Y140" s="32"/>
      <c r="Z140" s="32"/>
      <c r="AA140" s="32"/>
      <c r="AB140" s="32"/>
      <c r="AC140" s="32"/>
      <c r="AD140" s="32"/>
      <c r="AE140" s="32"/>
      <c r="AF140" s="32"/>
      <c r="AG140" s="12"/>
      <c r="AH140" s="12"/>
      <c r="AJ140" s="20"/>
      <c r="AK140" s="20"/>
      <c r="AL140" s="20"/>
      <c r="AN140" s="9"/>
      <c r="AO140" s="43"/>
      <c r="AP140" s="43"/>
      <c r="AQ140" s="43"/>
      <c r="AR140" s="43"/>
      <c r="AT140" s="2"/>
      <c r="AU140" s="44"/>
      <c r="AV140" s="44"/>
      <c r="AW140" s="44"/>
      <c r="AY140" s="2"/>
      <c r="AZ140" s="44"/>
      <c r="BA140" s="44"/>
      <c r="BB140" s="44"/>
      <c r="BC140" s="40"/>
      <c r="BD140" s="2"/>
      <c r="BE140" s="40"/>
      <c r="BF140" s="40"/>
      <c r="BG140" s="40"/>
    </row>
    <row r="141" spans="1:111" x14ac:dyDescent="0.3">
      <c r="A141" t="s">
        <v>156</v>
      </c>
      <c r="B141" s="2">
        <v>251</v>
      </c>
      <c r="C141" s="2">
        <v>837</v>
      </c>
      <c r="D141" s="2">
        <v>669.4</v>
      </c>
      <c r="E141" s="2">
        <v>691.9</v>
      </c>
      <c r="F141" s="2">
        <v>749.6</v>
      </c>
      <c r="G141" s="2">
        <v>812.4</v>
      </c>
      <c r="H141" s="2">
        <v>815.09999999999991</v>
      </c>
      <c r="I141" s="2">
        <v>817.5</v>
      </c>
      <c r="J141" s="2">
        <v>820.5</v>
      </c>
      <c r="K141" s="2">
        <v>805.6</v>
      </c>
      <c r="L141" s="2">
        <v>794.49999999999989</v>
      </c>
      <c r="M141" s="2">
        <v>788.19999999999993</v>
      </c>
      <c r="N141" t="e">
        <f>(#REF!+#REF!+#REF!)/10^3</f>
        <v>#REF!</v>
      </c>
      <c r="O141" t="e">
        <f>(#REF!+#REF!+#REF!)/10^3</f>
        <v>#REF!</v>
      </c>
      <c r="P141" t="e">
        <f>(#REF!+#REF!+#REF!)/10^3</f>
        <v>#REF!</v>
      </c>
      <c r="Q141" t="e">
        <f>(#REF!+#REF!+#REF!)/10^3</f>
        <v>#REF!</v>
      </c>
      <c r="R141" t="e">
        <f>(#REF!+#REF!+#REF!)/10^3</f>
        <v>#REF!</v>
      </c>
      <c r="S141" t="e">
        <f>(#REF!+#REF!+#REF!)/10^3</f>
        <v>#REF!</v>
      </c>
      <c r="T141" t="e">
        <f>(#REF!+#REF!+#REF!)/10^3</f>
        <v>#REF!</v>
      </c>
      <c r="U141" t="e">
        <f>(#REF!+#REF!+#REF!)/10^3</f>
        <v>#REF!</v>
      </c>
      <c r="W141" s="4" t="s">
        <v>63</v>
      </c>
      <c r="X141" s="4">
        <v>2020</v>
      </c>
      <c r="Y141" s="4">
        <v>2025</v>
      </c>
      <c r="Z141" s="4">
        <v>2030</v>
      </c>
      <c r="AA141" s="4">
        <v>2035</v>
      </c>
      <c r="AB141" s="4">
        <v>2040</v>
      </c>
      <c r="AC141" s="4">
        <v>2045</v>
      </c>
      <c r="AD141" s="4">
        <v>2050</v>
      </c>
      <c r="AE141" s="4">
        <v>2055</v>
      </c>
      <c r="AF141" s="4">
        <v>2060</v>
      </c>
      <c r="AG141" s="12"/>
      <c r="AH141" s="12"/>
      <c r="AJ141" s="20"/>
      <c r="AK141" s="20"/>
      <c r="AL141" s="20"/>
      <c r="AN141" s="39"/>
      <c r="AO141" s="2"/>
      <c r="AP141" s="41"/>
      <c r="AQ141" s="41"/>
      <c r="AR141" s="41"/>
      <c r="AT141" s="2"/>
      <c r="AU141" s="44"/>
      <c r="AV141" s="44"/>
      <c r="AW141" s="44"/>
      <c r="AY141" s="2"/>
      <c r="AZ141" s="44"/>
      <c r="BA141" s="44"/>
      <c r="BB141" s="44"/>
      <c r="BC141" s="40"/>
      <c r="BD141" s="2"/>
      <c r="BE141" s="40"/>
      <c r="BF141" s="40"/>
      <c r="BG141" s="40"/>
    </row>
    <row r="142" spans="1:111" x14ac:dyDescent="0.3">
      <c r="A142" t="s">
        <v>157</v>
      </c>
      <c r="B142" s="2">
        <v>3</v>
      </c>
      <c r="C142" s="2">
        <v>6</v>
      </c>
      <c r="D142" s="2">
        <v>6.1</v>
      </c>
      <c r="E142" s="2">
        <v>6.2</v>
      </c>
      <c r="F142" s="2">
        <v>6.3999999999999995</v>
      </c>
      <c r="G142" s="2">
        <v>6.5</v>
      </c>
      <c r="H142" s="2">
        <v>6.6000000000000005</v>
      </c>
      <c r="I142" s="2">
        <v>6.8000000000000007</v>
      </c>
      <c r="J142" s="2">
        <v>6.8000000000000007</v>
      </c>
      <c r="K142" s="2">
        <v>6.9</v>
      </c>
      <c r="L142" s="2">
        <v>7</v>
      </c>
      <c r="M142" s="2">
        <v>7</v>
      </c>
      <c r="N142" t="e">
        <f>(#REF!+#REF!+#REF!)/10^3</f>
        <v>#REF!</v>
      </c>
      <c r="O142" t="e">
        <f>(#REF!+#REF!+#REF!)/10^3</f>
        <v>#REF!</v>
      </c>
      <c r="P142" t="e">
        <f>(#REF!+#REF!+#REF!)/10^3</f>
        <v>#REF!</v>
      </c>
      <c r="Q142" t="e">
        <f>(#REF!+#REF!+#REF!)/10^3</f>
        <v>#REF!</v>
      </c>
      <c r="R142" t="e">
        <f>(#REF!+#REF!+#REF!)/10^3</f>
        <v>#REF!</v>
      </c>
      <c r="S142" t="e">
        <f>(#REF!+#REF!+#REF!)/10^3</f>
        <v>#REF!</v>
      </c>
      <c r="T142" t="e">
        <f>(#REF!+#REF!+#REF!)/10^3</f>
        <v>#REF!</v>
      </c>
      <c r="U142" t="e">
        <f>(#REF!+#REF!+#REF!)/10^3</f>
        <v>#REF!</v>
      </c>
      <c r="W142" t="s">
        <v>91</v>
      </c>
      <c r="X142" s="32">
        <f>X36</f>
        <v>807.38610000000017</v>
      </c>
      <c r="Y142" s="32">
        <f t="shared" ref="Y142:AF142" si="48">Y36</f>
        <v>827.3114999999998</v>
      </c>
      <c r="Z142" s="32">
        <f t="shared" si="48"/>
        <v>845.2639999999999</v>
      </c>
      <c r="AA142" s="32">
        <f t="shared" si="48"/>
        <v>853.73880000000008</v>
      </c>
      <c r="AB142" s="32">
        <f t="shared" si="48"/>
        <v>862.68130000000019</v>
      </c>
      <c r="AC142" s="32">
        <f t="shared" si="48"/>
        <v>877.31370000000015</v>
      </c>
      <c r="AD142" s="32">
        <f t="shared" si="48"/>
        <v>884.14480000000003</v>
      </c>
      <c r="AE142" s="32">
        <f t="shared" si="48"/>
        <v>891.39760000000012</v>
      </c>
      <c r="AF142" s="32">
        <f t="shared" si="48"/>
        <v>899.12540000000024</v>
      </c>
      <c r="AG142" s="12"/>
      <c r="AH142" s="12"/>
      <c r="AJ142" s="20"/>
      <c r="AK142" s="20"/>
      <c r="AL142" s="20"/>
      <c r="AN142" s="39"/>
      <c r="AO142" s="2"/>
      <c r="AP142" s="41"/>
      <c r="AQ142" s="41"/>
      <c r="AR142" s="41"/>
      <c r="AT142" s="2"/>
      <c r="AU142" s="44"/>
      <c r="AV142" s="44"/>
      <c r="AW142" s="44"/>
      <c r="AY142" s="2"/>
      <c r="AZ142" s="44"/>
      <c r="BA142" s="44"/>
      <c r="BB142" s="44"/>
      <c r="BC142" s="40"/>
      <c r="BD142" s="2"/>
      <c r="BE142" s="40"/>
      <c r="BF142" s="40"/>
      <c r="BG142" s="40"/>
    </row>
    <row r="143" spans="1:111" x14ac:dyDescent="0.3">
      <c r="A143" t="s">
        <v>158</v>
      </c>
      <c r="B143" s="2">
        <v>16</v>
      </c>
      <c r="C143" s="2">
        <v>28</v>
      </c>
      <c r="D143" s="2">
        <v>20.2</v>
      </c>
      <c r="E143" s="2">
        <v>20.5</v>
      </c>
      <c r="F143" s="2">
        <v>20.299999999999997</v>
      </c>
      <c r="G143" s="2">
        <v>20.100000000000001</v>
      </c>
      <c r="H143" s="2">
        <v>20.5</v>
      </c>
      <c r="I143" s="2">
        <v>20.9</v>
      </c>
      <c r="J143" s="2">
        <v>21.1</v>
      </c>
      <c r="K143" s="2">
        <v>21.5</v>
      </c>
      <c r="L143" s="2">
        <v>21.8</v>
      </c>
      <c r="M143" s="2">
        <v>22</v>
      </c>
      <c r="N143" t="e">
        <f>(#REF!+#REF!+#REF!)/10^3</f>
        <v>#REF!</v>
      </c>
      <c r="O143" t="e">
        <f>(#REF!+#REF!+#REF!)/10^3</f>
        <v>#REF!</v>
      </c>
      <c r="P143" t="e">
        <f>(#REF!+#REF!+#REF!)/10^3</f>
        <v>#REF!</v>
      </c>
      <c r="Q143" t="e">
        <f>(#REF!+#REF!+#REF!)/10^3</f>
        <v>#REF!</v>
      </c>
      <c r="R143" t="e">
        <f>(#REF!+#REF!+#REF!)/10^3</f>
        <v>#REF!</v>
      </c>
      <c r="S143" t="e">
        <f>(#REF!+#REF!+#REF!)/10^3</f>
        <v>#REF!</v>
      </c>
      <c r="T143" t="e">
        <f>(#REF!+#REF!+#REF!)/10^3</f>
        <v>#REF!</v>
      </c>
      <c r="U143" t="e">
        <f>(#REF!+#REF!+#REF!)/10^3</f>
        <v>#REF!</v>
      </c>
      <c r="W143" t="s">
        <v>244</v>
      </c>
      <c r="X143" s="32">
        <f>AH36</f>
        <v>807.38610000000017</v>
      </c>
      <c r="Y143" s="32">
        <f t="shared" ref="Y143:AF143" si="49">AI36</f>
        <v>823.54690000000005</v>
      </c>
      <c r="Z143" s="32">
        <f t="shared" si="49"/>
        <v>838.36580000000026</v>
      </c>
      <c r="AA143" s="32">
        <f t="shared" si="49"/>
        <v>849.81299999999976</v>
      </c>
      <c r="AB143" s="32">
        <f t="shared" si="49"/>
        <v>858.56190000000004</v>
      </c>
      <c r="AC143" s="32">
        <f t="shared" si="49"/>
        <v>865.45680000000004</v>
      </c>
      <c r="AD143" s="32">
        <f t="shared" si="49"/>
        <v>871.52930000000003</v>
      </c>
      <c r="AE143" s="32">
        <f t="shared" si="49"/>
        <v>878.8302000000001</v>
      </c>
      <c r="AF143" s="32">
        <f t="shared" si="49"/>
        <v>886.35829999999999</v>
      </c>
      <c r="AG143" s="12"/>
      <c r="AH143" s="12"/>
      <c r="AJ143" s="20"/>
      <c r="AK143" s="20"/>
      <c r="AL143" s="20"/>
      <c r="AN143" s="42"/>
      <c r="AO143" s="43"/>
      <c r="AP143" s="43"/>
      <c r="AQ143" s="43"/>
      <c r="AR143" s="43"/>
      <c r="AT143" s="2"/>
      <c r="AU143" s="44"/>
      <c r="AV143" s="44"/>
      <c r="AW143" s="44"/>
      <c r="AY143" s="2"/>
      <c r="AZ143" s="44"/>
      <c r="BA143" s="44"/>
      <c r="BB143" s="44"/>
      <c r="BC143" s="40"/>
      <c r="BD143" s="2"/>
      <c r="BE143" s="40"/>
      <c r="BF143" s="40"/>
      <c r="BG143" s="40"/>
    </row>
    <row r="144" spans="1:111" x14ac:dyDescent="0.3">
      <c r="A144" t="s">
        <v>61</v>
      </c>
      <c r="B144" s="2">
        <v>14303</v>
      </c>
      <c r="C144" s="2">
        <v>29097</v>
      </c>
      <c r="D144" s="2">
        <v>28963.9</v>
      </c>
      <c r="E144" s="2">
        <v>29216.5</v>
      </c>
      <c r="F144" s="2">
        <v>26911.499999999996</v>
      </c>
      <c r="G144" s="2">
        <v>24114.6</v>
      </c>
      <c r="H144" s="2">
        <v>21774.199999999997</v>
      </c>
      <c r="I144" s="2">
        <v>19514.299999999996</v>
      </c>
      <c r="J144" s="2">
        <v>17376.399999999998</v>
      </c>
      <c r="K144" s="2">
        <v>14975.2</v>
      </c>
      <c r="L144" s="2">
        <v>12878.2</v>
      </c>
      <c r="M144" s="2">
        <v>11224.2</v>
      </c>
      <c r="N144" t="e">
        <f>(#REF!+#REF!+#REF!)/10^3</f>
        <v>#REF!</v>
      </c>
      <c r="O144" t="e">
        <f>(#REF!+#REF!+#REF!)/10^3</f>
        <v>#REF!</v>
      </c>
      <c r="P144" t="e">
        <f>(#REF!+#REF!+#REF!)/10^3</f>
        <v>#REF!</v>
      </c>
      <c r="Q144" t="e">
        <f>(#REF!+#REF!+#REF!)/10^3</f>
        <v>#REF!</v>
      </c>
      <c r="R144" t="e">
        <f>(#REF!+#REF!+#REF!)/10^3</f>
        <v>#REF!</v>
      </c>
      <c r="S144" t="e">
        <f>(#REF!+#REF!+#REF!)/10^3</f>
        <v>#REF!</v>
      </c>
      <c r="T144" t="e">
        <f>(#REF!+#REF!+#REF!)/10^3</f>
        <v>#REF!</v>
      </c>
      <c r="U144" t="e">
        <f>(#REF!+#REF!+#REF!)/10^3</f>
        <v>#REF!</v>
      </c>
      <c r="W144" t="s">
        <v>245</v>
      </c>
      <c r="X144" s="32">
        <f>AR36</f>
        <v>807.38610000000017</v>
      </c>
      <c r="Y144" s="32">
        <f t="shared" ref="Y144:AF144" si="50">AS36</f>
        <v>836.90170000000001</v>
      </c>
      <c r="Z144" s="32">
        <f t="shared" si="50"/>
        <v>865.23189999999988</v>
      </c>
      <c r="AA144" s="32">
        <f t="shared" si="50"/>
        <v>874.52039999999988</v>
      </c>
      <c r="AB144" s="32">
        <f t="shared" si="50"/>
        <v>889.63689999999997</v>
      </c>
      <c r="AC144" s="32">
        <f t="shared" si="50"/>
        <v>900.36229999999989</v>
      </c>
      <c r="AD144" s="32">
        <f t="shared" si="50"/>
        <v>901.94470000000013</v>
      </c>
      <c r="AE144" s="32">
        <f t="shared" si="50"/>
        <v>911.02930000000015</v>
      </c>
      <c r="AF144" s="32">
        <f t="shared" si="50"/>
        <v>921.20829999999989</v>
      </c>
      <c r="AG144" s="12"/>
      <c r="AH144" s="12"/>
      <c r="AJ144" s="20"/>
      <c r="AK144" s="20"/>
      <c r="AL144" s="20"/>
      <c r="AN144" s="39"/>
      <c r="AO144" s="2"/>
      <c r="AP144" s="41"/>
      <c r="AQ144" s="41"/>
      <c r="AR144" s="41"/>
      <c r="AT144" s="2"/>
      <c r="AU144" s="44"/>
      <c r="AV144" s="44"/>
      <c r="AW144" s="44"/>
      <c r="AY144" s="2"/>
      <c r="AZ144" s="44"/>
      <c r="BA144" s="44"/>
      <c r="BB144" s="44"/>
      <c r="BC144" s="40"/>
      <c r="BD144" s="2"/>
      <c r="BE144" s="40"/>
      <c r="BF144" s="40"/>
      <c r="BG144" s="40"/>
    </row>
    <row r="145" spans="1:59" x14ac:dyDescent="0.3">
      <c r="A145" t="s">
        <v>159</v>
      </c>
      <c r="B145" s="2">
        <v>7997</v>
      </c>
      <c r="C145" s="2">
        <v>9605</v>
      </c>
      <c r="D145" s="2">
        <v>9594</v>
      </c>
      <c r="E145" s="2">
        <v>9774.2000000000007</v>
      </c>
      <c r="F145" s="2">
        <v>10357.699999999999</v>
      </c>
      <c r="G145" s="2">
        <v>11010.9</v>
      </c>
      <c r="H145" s="2">
        <v>11111.6</v>
      </c>
      <c r="I145" s="2">
        <v>11219.300000000001</v>
      </c>
      <c r="J145" s="2">
        <v>11341.800000000001</v>
      </c>
      <c r="K145" s="2">
        <v>11342.4</v>
      </c>
      <c r="L145" s="2">
        <v>11369.300000000001</v>
      </c>
      <c r="M145" s="2">
        <v>11395.300000000001</v>
      </c>
      <c r="N145" t="e">
        <f>(#REF!+#REF!+#REF!)/10^3</f>
        <v>#REF!</v>
      </c>
      <c r="O145" t="e">
        <f>(#REF!+#REF!+#REF!)/10^3</f>
        <v>#REF!</v>
      </c>
      <c r="P145" t="e">
        <f>(#REF!+#REF!+#REF!)/10^3</f>
        <v>#REF!</v>
      </c>
      <c r="Q145" t="e">
        <f>(#REF!+#REF!+#REF!)/10^3</f>
        <v>#REF!</v>
      </c>
      <c r="R145" t="e">
        <f>(#REF!+#REF!+#REF!)/10^3</f>
        <v>#REF!</v>
      </c>
      <c r="S145" t="e">
        <f>(#REF!+#REF!+#REF!)/10^3</f>
        <v>#REF!</v>
      </c>
      <c r="T145" t="e">
        <f>(#REF!+#REF!+#REF!)/10^3</f>
        <v>#REF!</v>
      </c>
      <c r="U145" t="e">
        <f>(#REF!+#REF!+#REF!)/10^3</f>
        <v>#REF!</v>
      </c>
      <c r="W145" t="s">
        <v>246</v>
      </c>
      <c r="X145" s="32">
        <f>BB36</f>
        <v>807.38610000000017</v>
      </c>
      <c r="Y145" s="32">
        <f t="shared" ref="Y145:AF145" si="51">BC36</f>
        <v>831.00360000000001</v>
      </c>
      <c r="Z145" s="32">
        <f t="shared" si="51"/>
        <v>854.69680000000005</v>
      </c>
      <c r="AA145" s="32">
        <f t="shared" si="51"/>
        <v>863.72269999999969</v>
      </c>
      <c r="AB145" s="32">
        <f t="shared" si="51"/>
        <v>875.15899999999988</v>
      </c>
      <c r="AC145" s="32">
        <f t="shared" si="51"/>
        <v>884.90810000000022</v>
      </c>
      <c r="AD145" s="32">
        <f t="shared" si="51"/>
        <v>892.54899999999986</v>
      </c>
      <c r="AE145" s="32">
        <f t="shared" si="51"/>
        <v>900.19130000000018</v>
      </c>
      <c r="AF145" s="32">
        <f t="shared" si="51"/>
        <v>908.05970000000013</v>
      </c>
      <c r="AG145" s="12"/>
      <c r="AH145" s="12"/>
      <c r="AJ145" s="20"/>
      <c r="AK145" s="20"/>
      <c r="AL145" s="20"/>
      <c r="AN145" s="39"/>
      <c r="AO145" s="2"/>
      <c r="AP145" s="41"/>
      <c r="AQ145" s="41"/>
      <c r="AR145" s="41"/>
      <c r="AT145" s="2"/>
      <c r="AU145" s="44"/>
      <c r="AV145" s="44"/>
      <c r="AW145" s="44"/>
      <c r="AY145" s="2"/>
      <c r="AZ145" s="44"/>
      <c r="BA145" s="44"/>
      <c r="BB145" s="44"/>
      <c r="BC145" s="40"/>
      <c r="BD145" s="2"/>
      <c r="BE145" s="40"/>
      <c r="BF145" s="40"/>
      <c r="BG145" s="40"/>
    </row>
    <row r="146" spans="1:59" x14ac:dyDescent="0.3">
      <c r="A146" t="s">
        <v>160</v>
      </c>
      <c r="B146" s="2">
        <v>131</v>
      </c>
      <c r="C146" s="2">
        <v>76</v>
      </c>
      <c r="D146" s="2">
        <v>73.400000000000006</v>
      </c>
      <c r="E146" s="2">
        <v>74</v>
      </c>
      <c r="F146" s="2">
        <v>75.099999999999994</v>
      </c>
      <c r="G146" s="2">
        <v>76.099999999999994</v>
      </c>
      <c r="H146" s="2">
        <v>77</v>
      </c>
      <c r="I146" s="2">
        <v>78</v>
      </c>
      <c r="J146" s="2">
        <v>79</v>
      </c>
      <c r="K146" s="2">
        <v>79.900000000000006</v>
      </c>
      <c r="L146" s="2">
        <v>80.8</v>
      </c>
      <c r="M146" s="2">
        <v>81.8</v>
      </c>
      <c r="N146" t="e">
        <f>(#REF!+#REF!+#REF!)/10^3</f>
        <v>#REF!</v>
      </c>
      <c r="O146" t="e">
        <f>(#REF!+#REF!+#REF!)/10^3</f>
        <v>#REF!</v>
      </c>
      <c r="P146" t="e">
        <f>(#REF!+#REF!+#REF!)/10^3</f>
        <v>#REF!</v>
      </c>
      <c r="Q146" t="e">
        <f>(#REF!+#REF!+#REF!)/10^3</f>
        <v>#REF!</v>
      </c>
      <c r="R146" t="e">
        <f>(#REF!+#REF!+#REF!)/10^3</f>
        <v>#REF!</v>
      </c>
      <c r="S146" t="e">
        <f>(#REF!+#REF!+#REF!)/10^3</f>
        <v>#REF!</v>
      </c>
      <c r="T146" t="e">
        <f>(#REF!+#REF!+#REF!)/10^3</f>
        <v>#REF!</v>
      </c>
      <c r="U146" t="e">
        <f>(#REF!+#REF!+#REF!)/10^3</f>
        <v>#REF!</v>
      </c>
      <c r="X146" s="32"/>
      <c r="Y146" s="32"/>
      <c r="Z146" s="32"/>
      <c r="AA146" s="32"/>
      <c r="AB146" s="32"/>
      <c r="AC146" s="32"/>
      <c r="AD146" s="32"/>
      <c r="AE146" s="32"/>
      <c r="AF146" s="32"/>
      <c r="AG146" s="12"/>
      <c r="AH146" s="12"/>
      <c r="AJ146" s="20"/>
      <c r="AK146" s="20"/>
      <c r="AL146" s="20"/>
      <c r="AN146" s="39"/>
      <c r="AO146" s="2"/>
      <c r="AP146" s="41"/>
      <c r="AQ146" s="41"/>
      <c r="AR146" s="41"/>
      <c r="AT146" s="2"/>
      <c r="AU146" s="44"/>
      <c r="AV146" s="44"/>
      <c r="AW146" s="44"/>
      <c r="AY146" s="2"/>
      <c r="AZ146" s="44"/>
      <c r="BA146" s="44"/>
      <c r="BB146" s="44"/>
      <c r="BC146" s="40"/>
      <c r="BD146" s="2"/>
      <c r="BE146" s="40"/>
      <c r="BF146" s="40"/>
      <c r="BG146" s="40"/>
    </row>
    <row r="147" spans="1:59" x14ac:dyDescent="0.3">
      <c r="A147" t="s">
        <v>161</v>
      </c>
      <c r="B147" s="2">
        <v>778</v>
      </c>
      <c r="C147" s="2">
        <v>3340</v>
      </c>
      <c r="D147" s="2">
        <v>3159</v>
      </c>
      <c r="E147" s="2">
        <v>3201.5</v>
      </c>
      <c r="F147" s="2">
        <v>3450.4999999999995</v>
      </c>
      <c r="G147" s="2">
        <v>3711.7000000000003</v>
      </c>
      <c r="H147" s="2">
        <v>3587.9</v>
      </c>
      <c r="I147" s="2">
        <v>3471</v>
      </c>
      <c r="J147" s="2">
        <v>3365.1</v>
      </c>
      <c r="K147" s="2">
        <v>3193.6</v>
      </c>
      <c r="L147" s="2">
        <v>3047.9</v>
      </c>
      <c r="M147" s="2">
        <v>2910.6</v>
      </c>
      <c r="N147" t="e">
        <f>(#REF!+#REF!+#REF!)/10^3</f>
        <v>#REF!</v>
      </c>
      <c r="O147" t="e">
        <f>(#REF!+#REF!+#REF!)/10^3</f>
        <v>#REF!</v>
      </c>
      <c r="P147" t="e">
        <f>(#REF!+#REF!+#REF!)/10^3</f>
        <v>#REF!</v>
      </c>
      <c r="Q147" t="e">
        <f>(#REF!+#REF!+#REF!)/10^3</f>
        <v>#REF!</v>
      </c>
      <c r="R147" t="e">
        <f>(#REF!+#REF!+#REF!)/10^3</f>
        <v>#REF!</v>
      </c>
      <c r="S147" t="e">
        <f>(#REF!+#REF!+#REF!)/10^3</f>
        <v>#REF!</v>
      </c>
      <c r="T147" t="e">
        <f>(#REF!+#REF!+#REF!)/10^3</f>
        <v>#REF!</v>
      </c>
      <c r="U147" t="e">
        <f>(#REF!+#REF!+#REF!)/10^3</f>
        <v>#REF!</v>
      </c>
      <c r="X147" s="32"/>
      <c r="Y147" s="32"/>
      <c r="Z147" s="32"/>
      <c r="AA147" s="32"/>
      <c r="AB147" s="32"/>
      <c r="AC147" s="32"/>
      <c r="AD147" s="32"/>
      <c r="AE147" s="32"/>
      <c r="AF147" s="32"/>
      <c r="AG147" s="12"/>
      <c r="AH147" s="12"/>
      <c r="AJ147" s="20"/>
      <c r="AK147" s="20"/>
      <c r="AL147" s="20"/>
      <c r="AN147" s="35"/>
      <c r="AO147" s="43"/>
      <c r="AP147" s="43"/>
      <c r="AQ147" s="43"/>
      <c r="AR147" s="43"/>
      <c r="AT147" s="2"/>
      <c r="AU147" s="44"/>
      <c r="AV147" s="44"/>
      <c r="AW147" s="44"/>
      <c r="AY147" s="2"/>
      <c r="AZ147" s="44"/>
      <c r="BA147" s="44"/>
      <c r="BB147" s="44"/>
      <c r="BC147" s="40"/>
      <c r="BD147" s="2"/>
      <c r="BE147" s="40"/>
      <c r="BF147" s="40"/>
      <c r="BG147" s="40"/>
    </row>
    <row r="148" spans="1:59" x14ac:dyDescent="0.3">
      <c r="A148" t="s">
        <v>162</v>
      </c>
      <c r="B148" s="2">
        <v>4</v>
      </c>
      <c r="C148" s="2">
        <v>4</v>
      </c>
      <c r="D148" s="2">
        <v>2.1</v>
      </c>
      <c r="E148" s="2">
        <v>2.2000000000000002</v>
      </c>
      <c r="F148" s="2">
        <v>2.4</v>
      </c>
      <c r="G148" s="2">
        <v>2.5</v>
      </c>
      <c r="H148" s="2">
        <v>2.6</v>
      </c>
      <c r="I148" s="2">
        <v>2.6</v>
      </c>
      <c r="J148" s="2">
        <v>2.6</v>
      </c>
      <c r="K148" s="2">
        <v>2.7</v>
      </c>
      <c r="L148" s="2">
        <v>2.7</v>
      </c>
      <c r="M148" s="2">
        <v>2.7</v>
      </c>
      <c r="N148" t="e">
        <f>(#REF!+#REF!+#REF!)/10^3</f>
        <v>#REF!</v>
      </c>
      <c r="O148" t="e">
        <f>(#REF!+#REF!+#REF!)/10^3</f>
        <v>#REF!</v>
      </c>
      <c r="P148" t="e">
        <f>(#REF!+#REF!+#REF!)/10^3</f>
        <v>#REF!</v>
      </c>
      <c r="Q148" t="e">
        <f>(#REF!+#REF!+#REF!)/10^3</f>
        <v>#REF!</v>
      </c>
      <c r="R148" t="e">
        <f>(#REF!+#REF!+#REF!)/10^3</f>
        <v>#REF!</v>
      </c>
      <c r="S148" t="e">
        <f>(#REF!+#REF!+#REF!)/10^3</f>
        <v>#REF!</v>
      </c>
      <c r="T148" t="e">
        <f>(#REF!+#REF!+#REF!)/10^3</f>
        <v>#REF!</v>
      </c>
      <c r="U148" t="e">
        <f>(#REF!+#REF!+#REF!)/10^3</f>
        <v>#REF!</v>
      </c>
      <c r="X148" s="32"/>
      <c r="Y148" s="32"/>
      <c r="Z148" s="32"/>
      <c r="AA148" s="32"/>
      <c r="AB148" s="32"/>
      <c r="AC148" s="32"/>
      <c r="AD148" s="32"/>
      <c r="AE148" s="32"/>
      <c r="AF148" s="32"/>
      <c r="AG148" s="12"/>
      <c r="AH148" s="12"/>
      <c r="AJ148" s="20"/>
      <c r="AK148" s="20"/>
      <c r="AL148" s="20"/>
      <c r="AN148" s="39"/>
      <c r="AO148" s="2"/>
      <c r="AP148" s="41"/>
      <c r="AQ148" s="41"/>
      <c r="AR148" s="41"/>
      <c r="AT148" s="2"/>
      <c r="AU148" s="44"/>
      <c r="AV148" s="44"/>
      <c r="AW148" s="44"/>
      <c r="AY148" s="2"/>
      <c r="AZ148" s="44"/>
      <c r="BA148" s="44"/>
      <c r="BB148" s="44"/>
      <c r="BC148" s="40"/>
      <c r="BD148" s="2"/>
      <c r="BE148" s="40"/>
      <c r="BF148" s="40"/>
      <c r="BG148" s="40"/>
    </row>
    <row r="149" spans="1:59" x14ac:dyDescent="0.3">
      <c r="A149" t="s">
        <v>163</v>
      </c>
      <c r="B149" s="2">
        <v>63</v>
      </c>
      <c r="C149" s="2">
        <v>129</v>
      </c>
      <c r="D149" s="2">
        <v>129</v>
      </c>
      <c r="E149" s="2">
        <v>136.9</v>
      </c>
      <c r="F149" s="2">
        <v>149.5</v>
      </c>
      <c r="G149" s="2">
        <v>162</v>
      </c>
      <c r="H149" s="2">
        <v>170.6</v>
      </c>
      <c r="I149" s="2">
        <v>175.7</v>
      </c>
      <c r="J149" s="2">
        <v>179.9</v>
      </c>
      <c r="K149" s="2">
        <v>182.3</v>
      </c>
      <c r="L149" s="2">
        <v>185</v>
      </c>
      <c r="M149" s="2">
        <v>185.2</v>
      </c>
      <c r="N149" t="e">
        <f>(#REF!+#REF!+#REF!)/10^3</f>
        <v>#REF!</v>
      </c>
      <c r="O149" t="e">
        <f>(#REF!+#REF!+#REF!)/10^3</f>
        <v>#REF!</v>
      </c>
      <c r="P149" t="e">
        <f>(#REF!+#REF!+#REF!)/10^3</f>
        <v>#REF!</v>
      </c>
      <c r="Q149" t="e">
        <f>(#REF!+#REF!+#REF!)/10^3</f>
        <v>#REF!</v>
      </c>
      <c r="R149" t="e">
        <f>(#REF!+#REF!+#REF!)/10^3</f>
        <v>#REF!</v>
      </c>
      <c r="S149" t="e">
        <f>(#REF!+#REF!+#REF!)/10^3</f>
        <v>#REF!</v>
      </c>
      <c r="T149" t="e">
        <f>(#REF!+#REF!+#REF!)/10^3</f>
        <v>#REF!</v>
      </c>
      <c r="U149" t="e">
        <f>(#REF!+#REF!+#REF!)/10^3</f>
        <v>#REF!</v>
      </c>
      <c r="W149" s="4" t="s">
        <v>87</v>
      </c>
      <c r="X149" s="4">
        <v>2020</v>
      </c>
      <c r="Y149" s="4">
        <v>2025</v>
      </c>
      <c r="Z149" s="4">
        <v>2030</v>
      </c>
      <c r="AA149" s="4">
        <v>2035</v>
      </c>
      <c r="AB149" s="4">
        <v>2040</v>
      </c>
      <c r="AC149" s="4">
        <v>2045</v>
      </c>
      <c r="AD149" s="4">
        <v>2050</v>
      </c>
      <c r="AE149" s="4">
        <v>2055</v>
      </c>
      <c r="AF149" s="4">
        <v>2060</v>
      </c>
      <c r="AG149" s="12"/>
      <c r="AH149" s="12"/>
      <c r="AJ149" s="20"/>
      <c r="AK149" s="20"/>
      <c r="AL149" s="20"/>
      <c r="AN149" s="39"/>
      <c r="AO149" s="2"/>
      <c r="AP149" s="41"/>
      <c r="AQ149" s="41"/>
      <c r="AR149" s="41"/>
      <c r="AT149" s="2"/>
      <c r="AU149" s="44"/>
      <c r="AV149" s="44"/>
      <c r="AW149" s="44"/>
      <c r="AY149" s="2"/>
      <c r="AZ149" s="44"/>
      <c r="BA149" s="44"/>
      <c r="BB149" s="44"/>
      <c r="BC149" s="40"/>
      <c r="BD149" s="2"/>
      <c r="BE149" s="40"/>
      <c r="BF149" s="40"/>
      <c r="BG149" s="40"/>
    </row>
    <row r="150" spans="1:59" x14ac:dyDescent="0.3">
      <c r="A150" s="1" t="s">
        <v>94</v>
      </c>
      <c r="W150" t="s">
        <v>91</v>
      </c>
      <c r="X150" s="32">
        <f>X49</f>
        <v>4028.7446999999997</v>
      </c>
      <c r="Y150" s="32">
        <f t="shared" ref="Y150:AF150" si="52">Y49</f>
        <v>4157.5368999999992</v>
      </c>
      <c r="Z150" s="32">
        <f t="shared" si="52"/>
        <v>4315.0384000000004</v>
      </c>
      <c r="AA150" s="32">
        <f t="shared" si="52"/>
        <v>4374.3687</v>
      </c>
      <c r="AB150" s="32">
        <f t="shared" si="52"/>
        <v>4443.4494999999997</v>
      </c>
      <c r="AC150" s="32">
        <f t="shared" si="52"/>
        <v>4516.4453000000003</v>
      </c>
      <c r="AD150" s="32">
        <f t="shared" si="52"/>
        <v>4537.9467000000004</v>
      </c>
      <c r="AE150" s="32">
        <f t="shared" si="52"/>
        <v>4553.6543000000011</v>
      </c>
      <c r="AF150" s="32">
        <f t="shared" si="52"/>
        <v>4542.9714000000004</v>
      </c>
      <c r="AG150" s="11"/>
      <c r="AH150" s="11"/>
      <c r="AI150" s="4"/>
      <c r="AJ150" s="15"/>
      <c r="AK150" s="15"/>
      <c r="AL150" s="15"/>
      <c r="AN150" s="39"/>
      <c r="AO150" s="2"/>
      <c r="AP150" s="41"/>
      <c r="AQ150" s="41"/>
      <c r="AR150" s="41"/>
      <c r="AT150" s="2"/>
      <c r="AU150" s="44"/>
      <c r="AV150" s="44"/>
      <c r="AW150" s="44"/>
      <c r="AY150" s="2"/>
      <c r="AZ150" s="44"/>
      <c r="BA150" s="44"/>
      <c r="BB150" s="44"/>
      <c r="BC150" s="40"/>
      <c r="BD150" s="2"/>
      <c r="BE150" s="40"/>
      <c r="BF150" s="40"/>
      <c r="BG150" s="40"/>
    </row>
    <row r="151" spans="1:59" x14ac:dyDescent="0.3">
      <c r="B151" s="2" t="s">
        <v>1</v>
      </c>
      <c r="D151" s="2" t="s">
        <v>2</v>
      </c>
      <c r="W151" t="s">
        <v>244</v>
      </c>
      <c r="X151" s="32">
        <f>AH49</f>
        <v>4028.7446999999997</v>
      </c>
      <c r="Y151" s="32">
        <f t="shared" ref="Y151:AF151" si="53">AI49</f>
        <v>4138.2763999999997</v>
      </c>
      <c r="Z151" s="32">
        <f t="shared" si="53"/>
        <v>4275.9136000000008</v>
      </c>
      <c r="AA151" s="32">
        <f t="shared" si="53"/>
        <v>4330.8317999999999</v>
      </c>
      <c r="AB151" s="32">
        <f t="shared" si="53"/>
        <v>4389.2181</v>
      </c>
      <c r="AC151" s="32">
        <f t="shared" si="53"/>
        <v>4452.4157999999998</v>
      </c>
      <c r="AD151" s="32">
        <f t="shared" si="53"/>
        <v>4471.7646999999988</v>
      </c>
      <c r="AE151" s="32">
        <f t="shared" si="53"/>
        <v>4482.7099000000007</v>
      </c>
      <c r="AF151" s="32">
        <f t="shared" si="53"/>
        <v>4465.2817999999997</v>
      </c>
      <c r="AG151" s="45"/>
      <c r="AN151" s="35"/>
      <c r="AO151" s="43"/>
      <c r="AP151" s="43"/>
      <c r="AQ151" s="43"/>
      <c r="AR151" s="43"/>
      <c r="AT151" s="2"/>
      <c r="AU151" s="44"/>
      <c r="AV151" s="44"/>
      <c r="AW151" s="44"/>
      <c r="AY151" s="2"/>
      <c r="AZ151" s="44"/>
      <c r="BA151" s="44"/>
      <c r="BB151" s="44"/>
      <c r="BC151" s="40"/>
      <c r="BD151" s="2"/>
      <c r="BE151" s="40"/>
      <c r="BF151" s="40"/>
      <c r="BG151" s="40"/>
    </row>
    <row r="152" spans="1:59" x14ac:dyDescent="0.3">
      <c r="A152" s="5" t="s">
        <v>4</v>
      </c>
      <c r="B152" s="6">
        <v>1992</v>
      </c>
      <c r="C152" s="6">
        <v>2017</v>
      </c>
      <c r="D152" s="7">
        <v>2017</v>
      </c>
      <c r="E152" s="7">
        <v>2020</v>
      </c>
      <c r="F152" s="7">
        <v>2025</v>
      </c>
      <c r="G152" s="7">
        <v>2030</v>
      </c>
      <c r="H152" s="7">
        <v>2035</v>
      </c>
      <c r="I152" s="7">
        <v>2040</v>
      </c>
      <c r="J152" s="7">
        <v>2045</v>
      </c>
      <c r="K152" s="7">
        <v>2050</v>
      </c>
      <c r="L152" s="7">
        <v>2055</v>
      </c>
      <c r="M152" s="7">
        <v>2060</v>
      </c>
      <c r="N152" s="8">
        <v>2065</v>
      </c>
      <c r="O152" s="8">
        <v>2070</v>
      </c>
      <c r="P152" s="8">
        <v>2075</v>
      </c>
      <c r="Q152" s="8">
        <v>2080</v>
      </c>
      <c r="R152" s="8">
        <v>2085</v>
      </c>
      <c r="S152" s="8">
        <v>2090</v>
      </c>
      <c r="T152" s="8">
        <v>2095</v>
      </c>
      <c r="U152" s="8">
        <v>2100</v>
      </c>
      <c r="W152" t="s">
        <v>245</v>
      </c>
      <c r="X152" s="32">
        <f>AR49</f>
        <v>4028.7446999999997</v>
      </c>
      <c r="Y152" s="32">
        <f t="shared" ref="Y152:AF152" si="54">AS49</f>
        <v>4129.1273000000001</v>
      </c>
      <c r="Z152" s="32">
        <f t="shared" si="54"/>
        <v>4250.4941999999992</v>
      </c>
      <c r="AA152" s="32">
        <f t="shared" si="54"/>
        <v>4301.1227999999992</v>
      </c>
      <c r="AB152" s="32">
        <f t="shared" si="54"/>
        <v>4355.0121000000008</v>
      </c>
      <c r="AC152" s="32">
        <f t="shared" si="54"/>
        <v>4407.2521999999999</v>
      </c>
      <c r="AD152" s="32">
        <f t="shared" si="54"/>
        <v>4415.0232999999998</v>
      </c>
      <c r="AE152" s="32">
        <f t="shared" si="54"/>
        <v>4406.621000000001</v>
      </c>
      <c r="AF152" s="32">
        <f t="shared" si="54"/>
        <v>4423.8527999999997</v>
      </c>
      <c r="AG152" s="45"/>
      <c r="AN152" s="39"/>
      <c r="AO152" s="2"/>
      <c r="AP152" s="41"/>
      <c r="AQ152" s="41"/>
      <c r="AR152" s="41"/>
      <c r="AT152" s="2"/>
      <c r="AU152" s="44"/>
      <c r="AV152" s="44"/>
      <c r="AW152" s="44"/>
      <c r="AY152" s="2"/>
      <c r="AZ152" s="44"/>
      <c r="BA152" s="44"/>
      <c r="BB152" s="44"/>
      <c r="BC152" s="40"/>
      <c r="BD152" s="2"/>
      <c r="BE152" s="40"/>
      <c r="BF152" s="40"/>
      <c r="BG152" s="40"/>
    </row>
    <row r="153" spans="1:59" x14ac:dyDescent="0.3">
      <c r="A153" s="9" t="s">
        <v>63</v>
      </c>
      <c r="B153" s="10">
        <f>SUM(B154:B183)+B187+B188+B192+B193+B194+B195+B198</f>
        <v>564157</v>
      </c>
      <c r="C153" s="10">
        <f>SUM(C154:C183)+C187+C188+C192+C193+C194+C195+C198</f>
        <v>769042</v>
      </c>
      <c r="D153" s="10">
        <f>SUM(D154:D183)+D187+D188+D192+D193+D194+D195+D198</f>
        <v>782276.4</v>
      </c>
      <c r="E153" s="10">
        <f>SUM(E154:E183)+E187+E188+E192+E193+E194+E195+E198</f>
        <v>807386.10000000021</v>
      </c>
      <c r="F153" s="10">
        <f t="shared" ref="F153:U153" si="55">SUM(F154:F183)+F187+F188+F192+F193+F194+F195+F198</f>
        <v>827311.49999999977</v>
      </c>
      <c r="G153" s="10">
        <f t="shared" si="55"/>
        <v>845263.99999999988</v>
      </c>
      <c r="H153" s="10">
        <f t="shared" si="55"/>
        <v>853738.8</v>
      </c>
      <c r="I153" s="10">
        <f t="shared" si="55"/>
        <v>862681.30000000016</v>
      </c>
      <c r="J153" s="10">
        <f t="shared" si="55"/>
        <v>877313.70000000019</v>
      </c>
      <c r="K153" s="10">
        <f t="shared" si="55"/>
        <v>884144.8</v>
      </c>
      <c r="L153" s="10">
        <f t="shared" si="55"/>
        <v>891397.60000000009</v>
      </c>
      <c r="M153" s="10">
        <f t="shared" si="55"/>
        <v>899125.40000000026</v>
      </c>
      <c r="N153" s="10" t="e">
        <f t="shared" si="55"/>
        <v>#REF!</v>
      </c>
      <c r="O153" s="10" t="e">
        <f t="shared" si="55"/>
        <v>#REF!</v>
      </c>
      <c r="P153" s="10" t="e">
        <f t="shared" si="55"/>
        <v>#REF!</v>
      </c>
      <c r="Q153" s="10" t="e">
        <f t="shared" si="55"/>
        <v>#REF!</v>
      </c>
      <c r="R153" s="10" t="e">
        <f t="shared" si="55"/>
        <v>#REF!</v>
      </c>
      <c r="S153" s="10" t="e">
        <f t="shared" si="55"/>
        <v>#REF!</v>
      </c>
      <c r="T153" s="10" t="e">
        <f t="shared" si="55"/>
        <v>#REF!</v>
      </c>
      <c r="U153" s="10" t="e">
        <f t="shared" si="55"/>
        <v>#REF!</v>
      </c>
      <c r="W153" t="s">
        <v>246</v>
      </c>
      <c r="X153" s="32">
        <f>BB49</f>
        <v>4028.7446999999997</v>
      </c>
      <c r="Y153" s="32">
        <f t="shared" ref="Y153:AF153" si="56">BC49</f>
        <v>4146.4714000000004</v>
      </c>
      <c r="Z153" s="32">
        <f t="shared" si="56"/>
        <v>4293.9650000000001</v>
      </c>
      <c r="AA153" s="32">
        <f t="shared" si="56"/>
        <v>4346.6670999999997</v>
      </c>
      <c r="AB153" s="32">
        <f t="shared" si="56"/>
        <v>4404.0142000000005</v>
      </c>
      <c r="AC153" s="32">
        <f t="shared" si="56"/>
        <v>4470.6572999999999</v>
      </c>
      <c r="AD153" s="32">
        <f t="shared" si="56"/>
        <v>4492.1406000000006</v>
      </c>
      <c r="AE153" s="32">
        <f t="shared" si="56"/>
        <v>4506.2974000000004</v>
      </c>
      <c r="AF153" s="32">
        <f t="shared" si="56"/>
        <v>4490.1405999999997</v>
      </c>
      <c r="AG153" s="45"/>
      <c r="AH153" s="38"/>
      <c r="AI153" s="38"/>
      <c r="AN153" s="35"/>
      <c r="AO153" s="43"/>
      <c r="AP153" s="43"/>
      <c r="AQ153" s="43"/>
      <c r="AR153" s="43"/>
      <c r="AT153" s="2"/>
      <c r="AU153" s="44"/>
      <c r="AV153" s="44"/>
      <c r="AW153" s="44"/>
      <c r="AY153" s="2"/>
      <c r="AZ153" s="44"/>
      <c r="BA153" s="44"/>
      <c r="BB153" s="44"/>
      <c r="BC153" s="40"/>
      <c r="BD153" s="2"/>
      <c r="BE153" s="40"/>
      <c r="BF153" s="40"/>
      <c r="BG153" s="40"/>
    </row>
    <row r="154" spans="1:59" x14ac:dyDescent="0.3">
      <c r="A154" t="s">
        <v>164</v>
      </c>
      <c r="B154" s="2">
        <v>2556</v>
      </c>
      <c r="C154" s="2">
        <v>1180</v>
      </c>
      <c r="D154" s="2">
        <v>1205.9000000000001</v>
      </c>
      <c r="E154" s="2">
        <v>1223.5</v>
      </c>
      <c r="F154" s="2">
        <v>1248.8</v>
      </c>
      <c r="G154" s="2">
        <v>1273.1000000000001</v>
      </c>
      <c r="H154" s="2">
        <v>1296.5999999999999</v>
      </c>
      <c r="I154" s="2">
        <v>1319.5</v>
      </c>
      <c r="J154" s="2">
        <v>1342.2</v>
      </c>
      <c r="K154" s="2">
        <v>1368.3</v>
      </c>
      <c r="L154" s="2">
        <v>1395.7000000000003</v>
      </c>
      <c r="M154" s="2">
        <v>1424.5000000000002</v>
      </c>
      <c r="N154" t="e">
        <f>(#REF!+#REF!+#REF!)/10^3</f>
        <v>#REF!</v>
      </c>
      <c r="O154" t="e">
        <f>(#REF!+#REF!+#REF!)/10^3</f>
        <v>#REF!</v>
      </c>
      <c r="P154" t="e">
        <f>(#REF!+#REF!+#REF!)/10^3</f>
        <v>#REF!</v>
      </c>
      <c r="Q154" t="e">
        <f>(#REF!+#REF!+#REF!)/10^3</f>
        <v>#REF!</v>
      </c>
      <c r="R154" t="e">
        <f>(#REF!+#REF!+#REF!)/10^3</f>
        <v>#REF!</v>
      </c>
      <c r="S154" t="e">
        <f>(#REF!+#REF!+#REF!)/10^3</f>
        <v>#REF!</v>
      </c>
      <c r="T154" t="e">
        <f>(#REF!+#REF!+#REF!)/10^3</f>
        <v>#REF!</v>
      </c>
      <c r="U154" t="e">
        <f>(#REF!+#REF!+#REF!)/10^3</f>
        <v>#REF!</v>
      </c>
      <c r="X154" s="32"/>
      <c r="Y154" s="32"/>
      <c r="Z154" s="32"/>
      <c r="AA154" s="32"/>
      <c r="AB154" s="32"/>
      <c r="AC154" s="32"/>
      <c r="AD154" s="32"/>
      <c r="AE154" s="32"/>
      <c r="AF154" s="32"/>
      <c r="AG154" s="41"/>
      <c r="AH154" s="41"/>
      <c r="AI154" s="41"/>
      <c r="AN154" s="39"/>
      <c r="AO154" s="2"/>
      <c r="AP154" s="41"/>
      <c r="AQ154" s="41"/>
      <c r="AR154" s="41"/>
      <c r="AT154" s="2"/>
      <c r="AU154" s="44"/>
      <c r="AV154" s="44"/>
      <c r="AW154" s="44"/>
      <c r="AY154" s="2"/>
      <c r="AZ154" s="44"/>
      <c r="BA154" s="44"/>
      <c r="BB154" s="44"/>
      <c r="BC154" s="40"/>
      <c r="BD154" s="2"/>
      <c r="BE154" s="40"/>
      <c r="BF154" s="40"/>
      <c r="BG154" s="40"/>
    </row>
    <row r="155" spans="1:59" x14ac:dyDescent="0.3">
      <c r="A155" t="s">
        <v>65</v>
      </c>
      <c r="B155" s="2">
        <v>12849</v>
      </c>
      <c r="C155" s="2">
        <v>17647</v>
      </c>
      <c r="D155" s="2">
        <v>17867</v>
      </c>
      <c r="E155" s="2">
        <v>18336.099999999999</v>
      </c>
      <c r="F155" s="2">
        <v>18480.599999999999</v>
      </c>
      <c r="G155" s="2">
        <v>18441.8</v>
      </c>
      <c r="H155" s="2">
        <v>18338.5</v>
      </c>
      <c r="I155" s="2">
        <v>18251.099999999999</v>
      </c>
      <c r="J155" s="2">
        <v>18214.399999999998</v>
      </c>
      <c r="K155" s="2">
        <v>17922.699999999997</v>
      </c>
      <c r="L155" s="2">
        <v>17708.899999999998</v>
      </c>
      <c r="M155" s="2">
        <v>17416.599999999999</v>
      </c>
      <c r="N155" t="e">
        <f>(#REF!+#REF!+#REF!)/10^3</f>
        <v>#REF!</v>
      </c>
      <c r="O155" t="e">
        <f>(#REF!+#REF!+#REF!)/10^3</f>
        <v>#REF!</v>
      </c>
      <c r="P155" t="e">
        <f>(#REF!+#REF!+#REF!)/10^3</f>
        <v>#REF!</v>
      </c>
      <c r="Q155" t="e">
        <f>(#REF!+#REF!+#REF!)/10^3</f>
        <v>#REF!</v>
      </c>
      <c r="R155" t="e">
        <f>(#REF!+#REF!+#REF!)/10^3</f>
        <v>#REF!</v>
      </c>
      <c r="S155" t="e">
        <f>(#REF!+#REF!+#REF!)/10^3</f>
        <v>#REF!</v>
      </c>
      <c r="T155" t="e">
        <f>(#REF!+#REF!+#REF!)/10^3</f>
        <v>#REF!</v>
      </c>
      <c r="U155" t="e">
        <f>(#REF!+#REF!+#REF!)/10^3</f>
        <v>#REF!</v>
      </c>
      <c r="X155" s="32"/>
      <c r="Y155" s="32"/>
      <c r="Z155" s="32"/>
      <c r="AA155" s="32"/>
      <c r="AB155" s="32"/>
      <c r="AC155" s="32"/>
      <c r="AD155" s="32"/>
      <c r="AE155" s="32"/>
      <c r="AF155" s="32"/>
      <c r="AG155" s="38"/>
      <c r="AH155" s="38"/>
      <c r="AI155" s="38"/>
      <c r="AN155" s="39"/>
      <c r="AO155" s="2"/>
      <c r="AP155" s="41"/>
      <c r="AQ155" s="41"/>
      <c r="AR155" s="41"/>
      <c r="AT155" s="2"/>
      <c r="AU155" s="44"/>
      <c r="AV155" s="44"/>
      <c r="AW155" s="44"/>
      <c r="AY155" s="2"/>
      <c r="AZ155" s="44"/>
      <c r="BA155" s="44"/>
      <c r="BB155" s="44"/>
      <c r="BC155" s="40"/>
      <c r="BD155" s="2"/>
      <c r="BE155" s="40"/>
      <c r="BF155" s="40"/>
      <c r="BG155" s="40"/>
    </row>
    <row r="156" spans="1:59" x14ac:dyDescent="0.3">
      <c r="A156" t="s">
        <v>165</v>
      </c>
      <c r="B156" s="2">
        <v>0</v>
      </c>
      <c r="C156" s="2">
        <v>5412</v>
      </c>
      <c r="D156" s="2">
        <v>5343.7</v>
      </c>
      <c r="E156" s="2">
        <v>5235.5</v>
      </c>
      <c r="F156" s="2">
        <v>3761.4</v>
      </c>
      <c r="G156" s="2">
        <v>2436.6</v>
      </c>
      <c r="H156" s="2">
        <v>1850</v>
      </c>
      <c r="I156" s="2">
        <v>1211.3</v>
      </c>
      <c r="J156" s="2">
        <v>594.4</v>
      </c>
      <c r="K156" s="2">
        <v>1.1000000000000001</v>
      </c>
      <c r="L156" s="2">
        <v>1.1000000000000001</v>
      </c>
      <c r="M156" s="2">
        <v>1.1000000000000001</v>
      </c>
      <c r="N156" t="e">
        <f>(#REF!+#REF!+#REF!)/10^3</f>
        <v>#REF!</v>
      </c>
      <c r="O156" t="e">
        <f>(#REF!+#REF!+#REF!)/10^3</f>
        <v>#REF!</v>
      </c>
      <c r="P156" t="e">
        <f>(#REF!+#REF!+#REF!)/10^3</f>
        <v>#REF!</v>
      </c>
      <c r="Q156" t="e">
        <f>(#REF!+#REF!+#REF!)/10^3</f>
        <v>#REF!</v>
      </c>
      <c r="R156" t="e">
        <f>(#REF!+#REF!+#REF!)/10^3</f>
        <v>#REF!</v>
      </c>
      <c r="S156" t="e">
        <f>(#REF!+#REF!+#REF!)/10^3</f>
        <v>#REF!</v>
      </c>
      <c r="T156" t="e">
        <f>(#REF!+#REF!+#REF!)/10^3</f>
        <v>#REF!</v>
      </c>
      <c r="U156" t="e">
        <f>(#REF!+#REF!+#REF!)/10^3</f>
        <v>#REF!</v>
      </c>
      <c r="X156" s="32"/>
      <c r="Y156" s="32"/>
      <c r="Z156" s="32"/>
      <c r="AA156" s="32"/>
      <c r="AB156" s="32"/>
      <c r="AC156" s="32"/>
      <c r="AD156" s="32"/>
      <c r="AE156" s="32"/>
      <c r="AF156" s="32"/>
      <c r="AG156" s="41"/>
      <c r="AH156" s="41"/>
      <c r="AI156" s="41"/>
      <c r="AN156" s="39"/>
      <c r="AO156" s="2"/>
      <c r="AP156" s="41"/>
      <c r="AQ156" s="41"/>
      <c r="AR156" s="41"/>
      <c r="AT156" s="2"/>
      <c r="AU156" s="44"/>
      <c r="AV156" s="44"/>
      <c r="AW156" s="44"/>
      <c r="AY156" s="2"/>
      <c r="AZ156" s="44"/>
      <c r="BA156" s="44"/>
      <c r="BB156" s="44"/>
      <c r="BC156" s="40"/>
      <c r="BD156" s="2"/>
      <c r="BE156" s="40"/>
      <c r="BF156" s="40"/>
      <c r="BG156" s="40"/>
    </row>
    <row r="157" spans="1:59" x14ac:dyDescent="0.3">
      <c r="A157" t="s">
        <v>166</v>
      </c>
      <c r="B157" s="2">
        <v>40</v>
      </c>
      <c r="C157" s="2">
        <v>4375</v>
      </c>
      <c r="D157" s="2">
        <v>4479.3</v>
      </c>
      <c r="E157" s="2">
        <v>4682.0999999999995</v>
      </c>
      <c r="F157" s="2">
        <v>5331.9</v>
      </c>
      <c r="G157" s="2">
        <v>6100.2</v>
      </c>
      <c r="H157" s="2">
        <v>6441</v>
      </c>
      <c r="I157" s="2">
        <v>6777.7000000000007</v>
      </c>
      <c r="J157" s="2">
        <v>7142.8</v>
      </c>
      <c r="K157" s="2">
        <v>7406.4</v>
      </c>
      <c r="L157" s="2">
        <v>7686.8</v>
      </c>
      <c r="M157" s="2">
        <v>7858.6</v>
      </c>
      <c r="N157" t="e">
        <f>(#REF!+#REF!+#REF!)/10^3</f>
        <v>#REF!</v>
      </c>
      <c r="O157" t="e">
        <f>(#REF!+#REF!+#REF!)/10^3</f>
        <v>#REF!</v>
      </c>
      <c r="P157" t="e">
        <f>(#REF!+#REF!+#REF!)/10^3</f>
        <v>#REF!</v>
      </c>
      <c r="Q157" t="e">
        <f>(#REF!+#REF!+#REF!)/10^3</f>
        <v>#REF!</v>
      </c>
      <c r="R157" t="e">
        <f>(#REF!+#REF!+#REF!)/10^3</f>
        <v>#REF!</v>
      </c>
      <c r="S157" t="e">
        <f>(#REF!+#REF!+#REF!)/10^3</f>
        <v>#REF!</v>
      </c>
      <c r="T157" t="e">
        <f>(#REF!+#REF!+#REF!)/10^3</f>
        <v>#REF!</v>
      </c>
      <c r="U157" t="e">
        <f>(#REF!+#REF!+#REF!)/10^3</f>
        <v>#REF!</v>
      </c>
      <c r="W157" s="46"/>
      <c r="AG157" s="41"/>
      <c r="AH157" s="41"/>
      <c r="AI157" s="41"/>
      <c r="AN157" s="39"/>
      <c r="AO157" s="2"/>
      <c r="AP157" s="41"/>
      <c r="AQ157" s="41"/>
      <c r="AR157" s="41"/>
      <c r="AT157" s="2"/>
      <c r="AU157" s="44"/>
      <c r="AV157" s="44"/>
      <c r="AW157" s="44"/>
      <c r="AY157" s="2"/>
      <c r="AZ157" s="44"/>
      <c r="BA157" s="44"/>
      <c r="BB157" s="44"/>
      <c r="BC157" s="40"/>
      <c r="BD157" s="2"/>
      <c r="BE157" s="40"/>
      <c r="BF157" s="40"/>
      <c r="BG157" s="40"/>
    </row>
    <row r="158" spans="1:59" x14ac:dyDescent="0.3">
      <c r="A158" t="s">
        <v>167</v>
      </c>
      <c r="B158" s="2">
        <v>3545</v>
      </c>
      <c r="C158" s="2">
        <v>6405</v>
      </c>
      <c r="D158" s="2">
        <v>6447.1</v>
      </c>
      <c r="E158" s="2">
        <v>6730</v>
      </c>
      <c r="F158" s="2">
        <v>7130.6</v>
      </c>
      <c r="G158" s="2">
        <v>7552.9999999999991</v>
      </c>
      <c r="H158" s="2">
        <v>8021.8</v>
      </c>
      <c r="I158" s="2">
        <v>8468.2999999999993</v>
      </c>
      <c r="J158" s="2">
        <v>8941.9</v>
      </c>
      <c r="K158" s="2">
        <v>9318.7999999999993</v>
      </c>
      <c r="L158" s="2">
        <v>9725.6</v>
      </c>
      <c r="M158" s="2">
        <v>10028.299999999999</v>
      </c>
      <c r="N158" t="e">
        <f>(#REF!+#REF!+#REF!)/10^3</f>
        <v>#REF!</v>
      </c>
      <c r="O158" t="e">
        <f>(#REF!+#REF!+#REF!)/10^3</f>
        <v>#REF!</v>
      </c>
      <c r="P158" t="e">
        <f>(#REF!+#REF!+#REF!)/10^3</f>
        <v>#REF!</v>
      </c>
      <c r="Q158" t="e">
        <f>(#REF!+#REF!+#REF!)/10^3</f>
        <v>#REF!</v>
      </c>
      <c r="R158" t="e">
        <f>(#REF!+#REF!+#REF!)/10^3</f>
        <v>#REF!</v>
      </c>
      <c r="S158" t="e">
        <f>(#REF!+#REF!+#REF!)/10^3</f>
        <v>#REF!</v>
      </c>
      <c r="T158" t="e">
        <f>(#REF!+#REF!+#REF!)/10^3</f>
        <v>#REF!</v>
      </c>
      <c r="U158" t="e">
        <f>(#REF!+#REF!+#REF!)/10^3</f>
        <v>#REF!</v>
      </c>
      <c r="W158" s="35" t="s">
        <v>168</v>
      </c>
      <c r="X158" s="32">
        <f>X142+X134+X126+X118+X110+X102</f>
        <v>4028.7447000000002</v>
      </c>
      <c r="Y158" s="32">
        <f t="shared" ref="Y158:AF158" si="57">Y142+Y134+Y126+Y118+Y110+Y102</f>
        <v>4157.5369000000001</v>
      </c>
      <c r="Z158" s="32">
        <f t="shared" si="57"/>
        <v>4315.0384000000004</v>
      </c>
      <c r="AA158" s="32">
        <f t="shared" si="57"/>
        <v>4374.3687000000009</v>
      </c>
      <c r="AB158" s="32">
        <f t="shared" si="57"/>
        <v>4443.4495000000006</v>
      </c>
      <c r="AC158" s="32">
        <f t="shared" si="57"/>
        <v>4516.4453000000003</v>
      </c>
      <c r="AD158" s="32">
        <f t="shared" si="57"/>
        <v>4537.9466999999995</v>
      </c>
      <c r="AE158" s="32">
        <f t="shared" si="57"/>
        <v>4553.6543000000001</v>
      </c>
      <c r="AF158" s="32">
        <f t="shared" si="57"/>
        <v>4542.9714000000004</v>
      </c>
      <c r="AG158" s="38"/>
      <c r="AH158" s="38"/>
      <c r="AI158" s="38"/>
      <c r="AN158" s="39"/>
      <c r="AO158" s="2"/>
      <c r="AP158" s="41"/>
      <c r="AQ158" s="41"/>
      <c r="AR158" s="41"/>
      <c r="AT158" s="2"/>
      <c r="AU158" s="44"/>
      <c r="AV158" s="44"/>
      <c r="AW158" s="44"/>
      <c r="AY158" s="2"/>
      <c r="AZ158" s="44"/>
      <c r="BA158" s="44"/>
      <c r="BB158" s="44"/>
      <c r="BC158" s="40"/>
      <c r="BD158" s="2"/>
      <c r="BE158" s="40"/>
      <c r="BF158" s="40"/>
      <c r="BG158" s="40"/>
    </row>
    <row r="159" spans="1:59" x14ac:dyDescent="0.3">
      <c r="A159" t="s">
        <v>169</v>
      </c>
      <c r="B159" s="2">
        <v>1989</v>
      </c>
      <c r="C159" s="2">
        <v>5307</v>
      </c>
      <c r="D159" s="2">
        <v>5259.3</v>
      </c>
      <c r="E159" s="2">
        <v>5365.5</v>
      </c>
      <c r="F159" s="2">
        <v>5090.1000000000004</v>
      </c>
      <c r="G159" s="2">
        <v>4690.4000000000005</v>
      </c>
      <c r="H159" s="2">
        <v>4766.1000000000004</v>
      </c>
      <c r="I159" s="2">
        <v>4865.5999999999995</v>
      </c>
      <c r="J159" s="2">
        <v>4985.9000000000005</v>
      </c>
      <c r="K159" s="2">
        <v>5034.7</v>
      </c>
      <c r="L159" s="2">
        <v>5102.7</v>
      </c>
      <c r="M159" s="2">
        <v>5129.8</v>
      </c>
      <c r="N159" t="e">
        <f>(#REF!+#REF!+#REF!)/10^3</f>
        <v>#REF!</v>
      </c>
      <c r="O159" t="e">
        <f>(#REF!+#REF!+#REF!)/10^3</f>
        <v>#REF!</v>
      </c>
      <c r="P159" t="e">
        <f>(#REF!+#REF!+#REF!)/10^3</f>
        <v>#REF!</v>
      </c>
      <c r="Q159" t="e">
        <f>(#REF!+#REF!+#REF!)/10^3</f>
        <v>#REF!</v>
      </c>
      <c r="R159" t="e">
        <f>(#REF!+#REF!+#REF!)/10^3</f>
        <v>#REF!</v>
      </c>
      <c r="S159" t="e">
        <f>(#REF!+#REF!+#REF!)/10^3</f>
        <v>#REF!</v>
      </c>
      <c r="T159" t="e">
        <f>(#REF!+#REF!+#REF!)/10^3</f>
        <v>#REF!</v>
      </c>
      <c r="U159" t="e">
        <f>(#REF!+#REF!+#REF!)/10^3</f>
        <v>#REF!</v>
      </c>
      <c r="X159" s="47"/>
      <c r="Y159" s="47"/>
      <c r="Z159" s="47"/>
      <c r="AA159" s="47"/>
      <c r="AB159" s="47"/>
      <c r="AC159" s="47"/>
      <c r="AD159" s="47"/>
      <c r="AE159" s="47"/>
      <c r="AF159" s="47"/>
      <c r="AG159" s="41"/>
      <c r="AH159" s="41"/>
      <c r="AI159" s="41"/>
      <c r="AN159" s="35"/>
      <c r="AO159" s="2"/>
      <c r="AP159" s="41"/>
      <c r="AQ159" s="41"/>
      <c r="AR159" s="41"/>
      <c r="AT159" s="2"/>
      <c r="AU159" s="44"/>
      <c r="AV159" s="44"/>
      <c r="AW159" s="44"/>
      <c r="AY159" s="2"/>
      <c r="AZ159" s="44"/>
      <c r="BA159" s="44"/>
      <c r="BB159" s="44"/>
      <c r="BC159" s="40"/>
      <c r="BD159" s="2"/>
      <c r="BE159" s="40"/>
      <c r="BF159" s="40"/>
      <c r="BG159" s="40"/>
    </row>
    <row r="160" spans="1:59" x14ac:dyDescent="0.3">
      <c r="A160" t="s">
        <v>66</v>
      </c>
      <c r="B160" s="2">
        <v>0</v>
      </c>
      <c r="C160" s="2">
        <v>19387</v>
      </c>
      <c r="D160" s="2">
        <v>18760.7</v>
      </c>
      <c r="E160" s="2">
        <v>18930.900000000001</v>
      </c>
      <c r="F160" s="2">
        <v>18677.8</v>
      </c>
      <c r="G160" s="2">
        <v>18072</v>
      </c>
      <c r="H160" s="2">
        <v>17286</v>
      </c>
      <c r="I160" s="2">
        <v>16891.400000000001</v>
      </c>
      <c r="J160" s="2">
        <v>16313.2</v>
      </c>
      <c r="K160" s="2">
        <v>15146.6</v>
      </c>
      <c r="L160" s="2">
        <v>13507</v>
      </c>
      <c r="M160" s="2">
        <v>11539.4</v>
      </c>
      <c r="N160" t="e">
        <f>(#REF!+#REF!+#REF!)/10^3</f>
        <v>#REF!</v>
      </c>
      <c r="O160" t="e">
        <f>(#REF!+#REF!+#REF!)/10^3</f>
        <v>#REF!</v>
      </c>
      <c r="P160" t="e">
        <f>(#REF!+#REF!+#REF!)/10^3</f>
        <v>#REF!</v>
      </c>
      <c r="Q160" t="e">
        <f>(#REF!+#REF!+#REF!)/10^3</f>
        <v>#REF!</v>
      </c>
      <c r="R160" t="e">
        <f>(#REF!+#REF!+#REF!)/10^3</f>
        <v>#REF!</v>
      </c>
      <c r="S160" t="e">
        <f>(#REF!+#REF!+#REF!)/10^3</f>
        <v>#REF!</v>
      </c>
      <c r="T160" t="e">
        <f>(#REF!+#REF!+#REF!)/10^3</f>
        <v>#REF!</v>
      </c>
      <c r="U160" t="e">
        <f>(#REF!+#REF!+#REF!)/10^3</f>
        <v>#REF!</v>
      </c>
      <c r="W160" t="s">
        <v>170</v>
      </c>
      <c r="AG160" s="41"/>
      <c r="AH160" s="41"/>
      <c r="AI160" s="41"/>
    </row>
    <row r="161" spans="1:41" x14ac:dyDescent="0.3">
      <c r="A161" t="s">
        <v>171</v>
      </c>
      <c r="B161" s="2">
        <v>1915</v>
      </c>
      <c r="C161" s="2">
        <v>3842</v>
      </c>
      <c r="D161" s="2">
        <v>3841.8999999999996</v>
      </c>
      <c r="E161" s="2">
        <v>3834.5000000000005</v>
      </c>
      <c r="F161" s="2">
        <v>3654.5</v>
      </c>
      <c r="G161" s="2">
        <v>3391.4999999999995</v>
      </c>
      <c r="H161" s="2">
        <v>3276.2</v>
      </c>
      <c r="I161" s="2">
        <v>3216.3999999999996</v>
      </c>
      <c r="J161" s="2">
        <v>3142.8</v>
      </c>
      <c r="K161" s="2">
        <v>3024.6000000000004</v>
      </c>
      <c r="L161" s="2">
        <v>2878.1</v>
      </c>
      <c r="M161" s="2">
        <v>2684.4</v>
      </c>
      <c r="N161" t="e">
        <f>(#REF!+#REF!+#REF!)/10^3</f>
        <v>#REF!</v>
      </c>
      <c r="O161" t="e">
        <f>(#REF!+#REF!+#REF!)/10^3</f>
        <v>#REF!</v>
      </c>
      <c r="P161" t="e">
        <f>(#REF!+#REF!+#REF!)/10^3</f>
        <v>#REF!</v>
      </c>
      <c r="Q161" t="e">
        <f>(#REF!+#REF!+#REF!)/10^3</f>
        <v>#REF!</v>
      </c>
      <c r="R161" t="e">
        <f>(#REF!+#REF!+#REF!)/10^3</f>
        <v>#REF!</v>
      </c>
      <c r="S161" t="e">
        <f>(#REF!+#REF!+#REF!)/10^3</f>
        <v>#REF!</v>
      </c>
      <c r="T161" t="e">
        <f>(#REF!+#REF!+#REF!)/10^3</f>
        <v>#REF!</v>
      </c>
      <c r="U161" t="e">
        <f>(#REF!+#REF!+#REF!)/10^3</f>
        <v>#REF!</v>
      </c>
      <c r="W161" s="4" t="s">
        <v>6</v>
      </c>
      <c r="X161" s="4">
        <v>2020</v>
      </c>
      <c r="Y161" s="4">
        <v>2025</v>
      </c>
      <c r="Z161" s="4">
        <v>2030</v>
      </c>
      <c r="AA161" s="4">
        <v>2035</v>
      </c>
      <c r="AB161" s="4">
        <v>2040</v>
      </c>
      <c r="AC161" s="4">
        <v>2045</v>
      </c>
      <c r="AD161" s="4">
        <v>2050</v>
      </c>
      <c r="AE161" s="4">
        <v>2055</v>
      </c>
      <c r="AF161" s="4">
        <v>2060</v>
      </c>
      <c r="AG161" s="41"/>
      <c r="AH161" s="41"/>
      <c r="AI161" s="41"/>
    </row>
    <row r="162" spans="1:41" x14ac:dyDescent="0.3">
      <c r="A162" t="s">
        <v>68</v>
      </c>
      <c r="B162" s="2">
        <v>38482</v>
      </c>
      <c r="C162" s="2">
        <v>63279</v>
      </c>
      <c r="D162" s="2">
        <v>64334.3</v>
      </c>
      <c r="E162" s="2">
        <v>67180</v>
      </c>
      <c r="F162" s="2">
        <v>72093.7</v>
      </c>
      <c r="G162" s="2">
        <v>76966.400000000009</v>
      </c>
      <c r="H162" s="2">
        <v>79597.700000000012</v>
      </c>
      <c r="I162" s="2">
        <v>81362.400000000009</v>
      </c>
      <c r="J162" s="2">
        <v>83714.100000000006</v>
      </c>
      <c r="K162" s="2">
        <v>87007.6</v>
      </c>
      <c r="L162" s="2">
        <v>90525.400000000009</v>
      </c>
      <c r="M162" s="2">
        <v>92360.900000000009</v>
      </c>
      <c r="N162" t="e">
        <f>(#REF!+#REF!+#REF!)/10^3</f>
        <v>#REF!</v>
      </c>
      <c r="O162" t="e">
        <f>(#REF!+#REF!+#REF!)/10^3</f>
        <v>#REF!</v>
      </c>
      <c r="P162" t="e">
        <f>(#REF!+#REF!+#REF!)/10^3</f>
        <v>#REF!</v>
      </c>
      <c r="Q162" t="e">
        <f>(#REF!+#REF!+#REF!)/10^3</f>
        <v>#REF!</v>
      </c>
      <c r="R162" t="e">
        <f>(#REF!+#REF!+#REF!)/10^3</f>
        <v>#REF!</v>
      </c>
      <c r="S162" t="e">
        <f>(#REF!+#REF!+#REF!)/10^3</f>
        <v>#REF!</v>
      </c>
      <c r="T162" t="e">
        <f>(#REF!+#REF!+#REF!)/10^3</f>
        <v>#REF!</v>
      </c>
      <c r="U162" t="e">
        <f>(#REF!+#REF!+#REF!)/10^3</f>
        <v>#REF!</v>
      </c>
      <c r="W162" t="s">
        <v>91</v>
      </c>
      <c r="X162" s="32">
        <f>X102</f>
        <v>758.82210000000009</v>
      </c>
      <c r="Y162" s="32">
        <f>X162+X102*4+Y102</f>
        <v>4553.402000000001</v>
      </c>
      <c r="Z162" s="32">
        <f t="shared" ref="Z162:AF162" si="58">Y162+Y102*4+Z102</f>
        <v>8362.1947000000018</v>
      </c>
      <c r="AA162" s="32">
        <f t="shared" si="58"/>
        <v>12230.764800000001</v>
      </c>
      <c r="AB162" s="32">
        <f t="shared" si="58"/>
        <v>16151.7225</v>
      </c>
      <c r="AC162" s="32">
        <f t="shared" si="58"/>
        <v>20126.252399999998</v>
      </c>
      <c r="AD162" s="32">
        <f t="shared" si="58"/>
        <v>24154.534299999999</v>
      </c>
      <c r="AE162" s="32">
        <f t="shared" si="58"/>
        <v>28229.155699999999</v>
      </c>
      <c r="AF162" s="32">
        <f t="shared" si="58"/>
        <v>32312.715699999997</v>
      </c>
      <c r="AG162" s="41"/>
      <c r="AH162" s="79"/>
      <c r="AI162" s="79"/>
      <c r="AK162" s="79"/>
      <c r="AL162" s="79"/>
      <c r="AN162" s="79"/>
      <c r="AO162" s="79"/>
    </row>
    <row r="163" spans="1:41" x14ac:dyDescent="0.3">
      <c r="A163" t="s">
        <v>70</v>
      </c>
      <c r="B163" s="2">
        <v>68689</v>
      </c>
      <c r="C163" s="2">
        <v>49770</v>
      </c>
      <c r="D163" s="2">
        <v>50127</v>
      </c>
      <c r="E163" s="2">
        <v>52204.6</v>
      </c>
      <c r="F163" s="2">
        <v>51821.5</v>
      </c>
      <c r="G163" s="2">
        <v>50910.6</v>
      </c>
      <c r="H163" s="2">
        <v>51405.700000000004</v>
      </c>
      <c r="I163" s="2">
        <v>52250</v>
      </c>
      <c r="J163" s="2">
        <v>53249.7</v>
      </c>
      <c r="K163" s="2">
        <v>53651.799999999996</v>
      </c>
      <c r="L163" s="2">
        <v>53965.599999999999</v>
      </c>
      <c r="M163" s="2">
        <v>54031.9</v>
      </c>
      <c r="N163" t="e">
        <f>(#REF!+#REF!+#REF!)/10^3</f>
        <v>#REF!</v>
      </c>
      <c r="O163" t="e">
        <f>(#REF!+#REF!+#REF!)/10^3</f>
        <v>#REF!</v>
      </c>
      <c r="P163" t="e">
        <f>(#REF!+#REF!+#REF!)/10^3</f>
        <v>#REF!</v>
      </c>
      <c r="Q163" t="e">
        <f>(#REF!+#REF!+#REF!)/10^3</f>
        <v>#REF!</v>
      </c>
      <c r="R163" t="e">
        <f>(#REF!+#REF!+#REF!)/10^3</f>
        <v>#REF!</v>
      </c>
      <c r="S163" t="e">
        <f>(#REF!+#REF!+#REF!)/10^3</f>
        <v>#REF!</v>
      </c>
      <c r="T163" t="e">
        <f>(#REF!+#REF!+#REF!)/10^3</f>
        <v>#REF!</v>
      </c>
      <c r="U163" t="e">
        <f>(#REF!+#REF!+#REF!)/10^3</f>
        <v>#REF!</v>
      </c>
      <c r="W163" t="s">
        <v>244</v>
      </c>
      <c r="X163" s="32">
        <f t="shared" ref="X163:X165" si="59">X103</f>
        <v>758.82210000000009</v>
      </c>
      <c r="Y163" s="32">
        <f t="shared" ref="Y163:AF165" si="60">X163+X103*4+Y103</f>
        <v>4551.5594000000001</v>
      </c>
      <c r="Z163" s="32">
        <f t="shared" si="60"/>
        <v>8349.1366999999991</v>
      </c>
      <c r="AA163" s="32">
        <f t="shared" si="60"/>
        <v>12198.343099999998</v>
      </c>
      <c r="AB163" s="32">
        <f t="shared" si="60"/>
        <v>16098.919099999997</v>
      </c>
      <c r="AC163" s="32">
        <f t="shared" si="60"/>
        <v>20050.782099999997</v>
      </c>
      <c r="AD163" s="32">
        <f t="shared" si="60"/>
        <v>24054.125999999997</v>
      </c>
      <c r="AE163" s="32">
        <f t="shared" si="60"/>
        <v>28101.068999999996</v>
      </c>
      <c r="AF163" s="32">
        <f t="shared" si="60"/>
        <v>32150.223699999995</v>
      </c>
      <c r="AG163" s="41"/>
      <c r="AH163" s="20"/>
      <c r="AI163" s="48"/>
      <c r="AJ163" s="49"/>
      <c r="AK163" s="20"/>
      <c r="AL163" s="48"/>
      <c r="AN163" s="20"/>
      <c r="AO163" s="48"/>
    </row>
    <row r="164" spans="1:41" x14ac:dyDescent="0.3">
      <c r="A164" t="s">
        <v>72</v>
      </c>
      <c r="B164" s="2">
        <v>32954</v>
      </c>
      <c r="C164" s="2">
        <v>65717</v>
      </c>
      <c r="D164" s="2">
        <v>63647.600000000006</v>
      </c>
      <c r="E164" s="2">
        <v>64935.600000000006</v>
      </c>
      <c r="F164" s="2">
        <v>64112.7</v>
      </c>
      <c r="G164" s="2">
        <v>62876.099999999991</v>
      </c>
      <c r="H164" s="2">
        <v>61267.299999999996</v>
      </c>
      <c r="I164" s="2">
        <v>59373.799999999996</v>
      </c>
      <c r="J164" s="2">
        <v>57447.700000000004</v>
      </c>
      <c r="K164" s="2">
        <v>54173.1</v>
      </c>
      <c r="L164" s="2">
        <v>50433.3</v>
      </c>
      <c r="M164" s="2">
        <v>47599.700000000004</v>
      </c>
      <c r="N164" t="e">
        <f>(#REF!+#REF!+#REF!)/10^3</f>
        <v>#REF!</v>
      </c>
      <c r="O164" t="e">
        <f>(#REF!+#REF!+#REF!)/10^3</f>
        <v>#REF!</v>
      </c>
      <c r="P164" t="e">
        <f>(#REF!+#REF!+#REF!)/10^3</f>
        <v>#REF!</v>
      </c>
      <c r="Q164" t="e">
        <f>(#REF!+#REF!+#REF!)/10^3</f>
        <v>#REF!</v>
      </c>
      <c r="R164" t="e">
        <f>(#REF!+#REF!+#REF!)/10^3</f>
        <v>#REF!</v>
      </c>
      <c r="S164" t="e">
        <f>(#REF!+#REF!+#REF!)/10^3</f>
        <v>#REF!</v>
      </c>
      <c r="T164" t="e">
        <f>(#REF!+#REF!+#REF!)/10^3</f>
        <v>#REF!</v>
      </c>
      <c r="U164" t="e">
        <f>(#REF!+#REF!+#REF!)/10^3</f>
        <v>#REF!</v>
      </c>
      <c r="W164" t="s">
        <v>245</v>
      </c>
      <c r="X164" s="32">
        <f t="shared" si="59"/>
        <v>758.82210000000009</v>
      </c>
      <c r="Y164" s="32">
        <f t="shared" si="60"/>
        <v>4547.5626000000011</v>
      </c>
      <c r="Z164" s="32">
        <f t="shared" si="60"/>
        <v>8317.5250000000015</v>
      </c>
      <c r="AA164" s="32">
        <f t="shared" si="60"/>
        <v>12106.982800000002</v>
      </c>
      <c r="AB164" s="32">
        <f t="shared" si="60"/>
        <v>15939.658200000002</v>
      </c>
      <c r="AC164" s="32">
        <f t="shared" si="60"/>
        <v>19809.596700000002</v>
      </c>
      <c r="AD164" s="32">
        <f t="shared" si="60"/>
        <v>23692.469900000004</v>
      </c>
      <c r="AE164" s="32">
        <f t="shared" si="60"/>
        <v>27556.727400000003</v>
      </c>
      <c r="AF164" s="32">
        <f t="shared" si="60"/>
        <v>31366.884000000005</v>
      </c>
      <c r="AG164" s="41"/>
      <c r="AH164" s="20"/>
      <c r="AI164" s="48"/>
      <c r="AJ164" s="49"/>
      <c r="AK164" s="20"/>
      <c r="AL164" s="48"/>
      <c r="AN164" s="20"/>
      <c r="AO164" s="48"/>
    </row>
    <row r="165" spans="1:41" x14ac:dyDescent="0.3">
      <c r="A165" t="s">
        <v>172</v>
      </c>
      <c r="B165" s="2">
        <v>2321</v>
      </c>
      <c r="C165" s="2">
        <v>1432</v>
      </c>
      <c r="D165" s="2">
        <v>1460.7</v>
      </c>
      <c r="E165" s="2">
        <v>1516.1999999999998</v>
      </c>
      <c r="F165" s="2">
        <v>1464.5</v>
      </c>
      <c r="G165" s="2">
        <v>1394.1</v>
      </c>
      <c r="H165" s="2">
        <v>1461.1</v>
      </c>
      <c r="I165" s="2">
        <v>1537.4</v>
      </c>
      <c r="J165" s="2">
        <v>1610.8999999999999</v>
      </c>
      <c r="K165" s="2">
        <v>1669.3999999999999</v>
      </c>
      <c r="L165" s="2">
        <v>1715.6999999999998</v>
      </c>
      <c r="M165" s="2">
        <v>1744</v>
      </c>
      <c r="N165" t="e">
        <f>(#REF!+#REF!+#REF!)/10^3</f>
        <v>#REF!</v>
      </c>
      <c r="O165" t="e">
        <f>(#REF!+#REF!+#REF!)/10^3</f>
        <v>#REF!</v>
      </c>
      <c r="P165" t="e">
        <f>(#REF!+#REF!+#REF!)/10^3</f>
        <v>#REF!</v>
      </c>
      <c r="Q165" t="e">
        <f>(#REF!+#REF!+#REF!)/10^3</f>
        <v>#REF!</v>
      </c>
      <c r="R165" t="e">
        <f>(#REF!+#REF!+#REF!)/10^3</f>
        <v>#REF!</v>
      </c>
      <c r="S165" t="e">
        <f>(#REF!+#REF!+#REF!)/10^3</f>
        <v>#REF!</v>
      </c>
      <c r="T165" t="e">
        <f>(#REF!+#REF!+#REF!)/10^3</f>
        <v>#REF!</v>
      </c>
      <c r="U165" t="e">
        <f>(#REF!+#REF!+#REF!)/10^3</f>
        <v>#REF!</v>
      </c>
      <c r="W165" t="s">
        <v>246</v>
      </c>
      <c r="X165" s="32">
        <f t="shared" si="59"/>
        <v>758.82210000000009</v>
      </c>
      <c r="Y165" s="32">
        <f t="shared" si="60"/>
        <v>4551.6350000000002</v>
      </c>
      <c r="Z165" s="32">
        <f t="shared" si="60"/>
        <v>8349.7113000000008</v>
      </c>
      <c r="AA165" s="32">
        <f t="shared" si="60"/>
        <v>12199.782500000001</v>
      </c>
      <c r="AB165" s="32">
        <f t="shared" si="60"/>
        <v>16100.4966</v>
      </c>
      <c r="AC165" s="32">
        <f t="shared" si="60"/>
        <v>20051.709000000003</v>
      </c>
      <c r="AD165" s="32">
        <f t="shared" si="60"/>
        <v>24055.361600000004</v>
      </c>
      <c r="AE165" s="32">
        <f t="shared" si="60"/>
        <v>28102.8616</v>
      </c>
      <c r="AF165" s="32">
        <f t="shared" si="60"/>
        <v>32152.785599999999</v>
      </c>
      <c r="AG165" s="41"/>
      <c r="AH165" s="20"/>
      <c r="AI165" s="48"/>
      <c r="AJ165" s="49"/>
      <c r="AK165" s="20"/>
      <c r="AL165" s="48"/>
      <c r="AN165" s="20"/>
      <c r="AO165" s="48"/>
    </row>
    <row r="166" spans="1:41" x14ac:dyDescent="0.3">
      <c r="A166" t="s">
        <v>173</v>
      </c>
      <c r="B166" s="2">
        <v>5006</v>
      </c>
      <c r="C166" s="2">
        <v>5586</v>
      </c>
      <c r="D166" s="2">
        <v>5615.1</v>
      </c>
      <c r="E166" s="2">
        <v>5786</v>
      </c>
      <c r="F166" s="2">
        <v>5741.0999999999995</v>
      </c>
      <c r="G166" s="2">
        <v>5677.5</v>
      </c>
      <c r="H166" s="2">
        <v>5766.2000000000007</v>
      </c>
      <c r="I166" s="2">
        <v>5863.5</v>
      </c>
      <c r="J166" s="2">
        <v>5969.1</v>
      </c>
      <c r="K166" s="2">
        <v>6038.1</v>
      </c>
      <c r="L166" s="2">
        <v>6127.9</v>
      </c>
      <c r="M166" s="2">
        <v>6220.9</v>
      </c>
      <c r="N166" t="e">
        <f>(#REF!+#REF!+#REF!)/10^3</f>
        <v>#REF!</v>
      </c>
      <c r="O166" t="e">
        <f>(#REF!+#REF!+#REF!)/10^3</f>
        <v>#REF!</v>
      </c>
      <c r="P166" t="e">
        <f>(#REF!+#REF!+#REF!)/10^3</f>
        <v>#REF!</v>
      </c>
      <c r="Q166" t="e">
        <f>(#REF!+#REF!+#REF!)/10^3</f>
        <v>#REF!</v>
      </c>
      <c r="R166" t="e">
        <f>(#REF!+#REF!+#REF!)/10^3</f>
        <v>#REF!</v>
      </c>
      <c r="S166" t="e">
        <f>(#REF!+#REF!+#REF!)/10^3</f>
        <v>#REF!</v>
      </c>
      <c r="T166" t="e">
        <f>(#REF!+#REF!+#REF!)/10^3</f>
        <v>#REF!</v>
      </c>
      <c r="U166" t="e">
        <f>(#REF!+#REF!+#REF!)/10^3</f>
        <v>#REF!</v>
      </c>
      <c r="X166" s="32"/>
      <c r="Y166" s="32"/>
      <c r="Z166" s="32"/>
      <c r="AA166" s="32"/>
      <c r="AB166" s="32"/>
      <c r="AC166" s="32"/>
      <c r="AD166" s="32"/>
      <c r="AE166" s="32"/>
      <c r="AF166" s="32"/>
      <c r="AG166" s="38"/>
      <c r="AH166" s="20"/>
      <c r="AI166" s="48"/>
      <c r="AJ166" s="49"/>
      <c r="AK166" s="20"/>
      <c r="AL166" s="48"/>
      <c r="AN166" s="20"/>
      <c r="AO166" s="48"/>
    </row>
    <row r="167" spans="1:41" x14ac:dyDescent="0.3">
      <c r="A167" t="s">
        <v>174</v>
      </c>
      <c r="B167" s="2">
        <v>0</v>
      </c>
      <c r="C167" s="2">
        <v>368</v>
      </c>
      <c r="D167" s="2">
        <v>360.9</v>
      </c>
      <c r="E167" s="2">
        <v>369.4</v>
      </c>
      <c r="F167" s="2">
        <v>304.70000000000005</v>
      </c>
      <c r="G167" s="2">
        <v>243.3</v>
      </c>
      <c r="H167" s="2">
        <v>222.79999999999998</v>
      </c>
      <c r="I167" s="2">
        <v>200.10000000000002</v>
      </c>
      <c r="J167" s="2">
        <v>189.39999999999998</v>
      </c>
      <c r="K167" s="2">
        <v>182.8</v>
      </c>
      <c r="L167" s="2">
        <v>166.8</v>
      </c>
      <c r="M167" s="2">
        <v>146.6</v>
      </c>
      <c r="N167" t="e">
        <f>(#REF!+#REF!+#REF!)/10^3</f>
        <v>#REF!</v>
      </c>
      <c r="O167" t="e">
        <f>(#REF!+#REF!+#REF!)/10^3</f>
        <v>#REF!</v>
      </c>
      <c r="P167" t="e">
        <f>(#REF!+#REF!+#REF!)/10^3</f>
        <v>#REF!</v>
      </c>
      <c r="Q167" t="e">
        <f>(#REF!+#REF!+#REF!)/10^3</f>
        <v>#REF!</v>
      </c>
      <c r="R167" t="e">
        <f>(#REF!+#REF!+#REF!)/10^3</f>
        <v>#REF!</v>
      </c>
      <c r="S167" t="e">
        <f>(#REF!+#REF!+#REF!)/10^3</f>
        <v>#REF!</v>
      </c>
      <c r="T167" t="e">
        <f>(#REF!+#REF!+#REF!)/10^3</f>
        <v>#REF!</v>
      </c>
      <c r="U167" t="e">
        <f>(#REF!+#REF!+#REF!)/10^3</f>
        <v>#REF!</v>
      </c>
      <c r="X167" s="32"/>
      <c r="Y167" s="32"/>
      <c r="Z167" s="32"/>
      <c r="AA167" s="32"/>
      <c r="AB167" s="32"/>
      <c r="AC167" s="32"/>
      <c r="AD167" s="32"/>
      <c r="AE167" s="32"/>
      <c r="AF167" s="32"/>
      <c r="AG167" s="41"/>
      <c r="AH167" s="20"/>
      <c r="AI167" s="48"/>
      <c r="AJ167" s="49"/>
      <c r="AK167" s="20"/>
      <c r="AL167" s="48"/>
      <c r="AN167" s="20"/>
      <c r="AO167" s="48"/>
    </row>
    <row r="168" spans="1:41" x14ac:dyDescent="0.3">
      <c r="A168" t="s">
        <v>175</v>
      </c>
      <c r="B168" s="2">
        <v>1960</v>
      </c>
      <c r="C168" s="2">
        <v>2944</v>
      </c>
      <c r="D168" s="2">
        <v>3179.3</v>
      </c>
      <c r="E168" s="2">
        <v>3304.5</v>
      </c>
      <c r="F168" s="2">
        <v>3096.8</v>
      </c>
      <c r="G168" s="2">
        <v>2835.1</v>
      </c>
      <c r="H168" s="2">
        <v>2766.9</v>
      </c>
      <c r="I168" s="2">
        <v>2722.9</v>
      </c>
      <c r="J168" s="2">
        <v>2674.2</v>
      </c>
      <c r="K168" s="2">
        <v>2565.9</v>
      </c>
      <c r="L168" s="2">
        <v>2444.1</v>
      </c>
      <c r="M168" s="2">
        <v>2259.5</v>
      </c>
      <c r="N168" t="e">
        <f>(#REF!+#REF!+#REF!)/10^3</f>
        <v>#REF!</v>
      </c>
      <c r="O168" t="e">
        <f>(#REF!+#REF!+#REF!)/10^3</f>
        <v>#REF!</v>
      </c>
      <c r="P168" t="e">
        <f>(#REF!+#REF!+#REF!)/10^3</f>
        <v>#REF!</v>
      </c>
      <c r="Q168" t="e">
        <f>(#REF!+#REF!+#REF!)/10^3</f>
        <v>#REF!</v>
      </c>
      <c r="R168" t="e">
        <f>(#REF!+#REF!+#REF!)/10^3</f>
        <v>#REF!</v>
      </c>
      <c r="S168" t="e">
        <f>(#REF!+#REF!+#REF!)/10^3</f>
        <v>#REF!</v>
      </c>
      <c r="T168" t="e">
        <f>(#REF!+#REF!+#REF!)/10^3</f>
        <v>#REF!</v>
      </c>
      <c r="U168" t="e">
        <f>(#REF!+#REF!+#REF!)/10^3</f>
        <v>#REF!</v>
      </c>
      <c r="X168" s="32"/>
      <c r="Y168" s="32"/>
      <c r="Z168" s="32"/>
      <c r="AA168" s="32"/>
      <c r="AB168" s="32"/>
      <c r="AC168" s="32"/>
      <c r="AD168" s="32"/>
      <c r="AE168" s="32"/>
      <c r="AF168" s="32"/>
      <c r="AG168" s="38"/>
      <c r="AH168" s="20"/>
      <c r="AI168" s="48"/>
      <c r="AJ168" s="49"/>
      <c r="AK168" s="20"/>
      <c r="AL168" s="48"/>
      <c r="AN168" s="20"/>
      <c r="AO168" s="48"/>
    </row>
    <row r="169" spans="1:41" x14ac:dyDescent="0.3">
      <c r="A169" t="s">
        <v>74</v>
      </c>
      <c r="B169" s="2">
        <v>8357</v>
      </c>
      <c r="C169" s="2">
        <v>12928</v>
      </c>
      <c r="D169" s="2">
        <v>13925</v>
      </c>
      <c r="E169" s="2">
        <v>14529.099999999999</v>
      </c>
      <c r="F169" s="2">
        <v>15049</v>
      </c>
      <c r="G169" s="2">
        <v>15397.1</v>
      </c>
      <c r="H169" s="2">
        <v>15918.999999999998</v>
      </c>
      <c r="I169" s="2">
        <v>16411</v>
      </c>
      <c r="J169" s="2">
        <v>16867.7</v>
      </c>
      <c r="K169" s="2">
        <v>17194.3</v>
      </c>
      <c r="L169" s="2">
        <v>17314.400000000001</v>
      </c>
      <c r="M169" s="2">
        <v>17370</v>
      </c>
      <c r="N169" t="e">
        <f>(#REF!+#REF!+#REF!)/10^3</f>
        <v>#REF!</v>
      </c>
      <c r="O169" t="e">
        <f>(#REF!+#REF!+#REF!)/10^3</f>
        <v>#REF!</v>
      </c>
      <c r="P169" t="e">
        <f>(#REF!+#REF!+#REF!)/10^3</f>
        <v>#REF!</v>
      </c>
      <c r="Q169" t="e">
        <f>(#REF!+#REF!+#REF!)/10^3</f>
        <v>#REF!</v>
      </c>
      <c r="R169" t="e">
        <f>(#REF!+#REF!+#REF!)/10^3</f>
        <v>#REF!</v>
      </c>
      <c r="S169" t="e">
        <f>(#REF!+#REF!+#REF!)/10^3</f>
        <v>#REF!</v>
      </c>
      <c r="T169" t="e">
        <f>(#REF!+#REF!+#REF!)/10^3</f>
        <v>#REF!</v>
      </c>
      <c r="U169" t="e">
        <f>(#REF!+#REF!+#REF!)/10^3</f>
        <v>#REF!</v>
      </c>
      <c r="W169" s="9" t="s">
        <v>24</v>
      </c>
      <c r="X169" s="4">
        <v>2020</v>
      </c>
      <c r="Y169" s="4">
        <v>2025</v>
      </c>
      <c r="Z169" s="4">
        <v>2030</v>
      </c>
      <c r="AA169" s="4">
        <v>2035</v>
      </c>
      <c r="AB169" s="4">
        <v>2040</v>
      </c>
      <c r="AC169" s="4">
        <v>2045</v>
      </c>
      <c r="AD169" s="4">
        <v>2050</v>
      </c>
      <c r="AE169" s="4">
        <v>2055</v>
      </c>
      <c r="AF169" s="4">
        <v>2060</v>
      </c>
      <c r="AG169" s="41"/>
      <c r="AH169" s="41"/>
      <c r="AI169" s="48"/>
      <c r="AL169" s="50"/>
      <c r="AO169" s="50"/>
    </row>
    <row r="170" spans="1:41" x14ac:dyDescent="0.3">
      <c r="A170" t="s">
        <v>176</v>
      </c>
      <c r="B170" s="2">
        <v>0</v>
      </c>
      <c r="C170" s="2">
        <v>807</v>
      </c>
      <c r="D170" s="2">
        <v>785</v>
      </c>
      <c r="E170" s="2">
        <v>803.5</v>
      </c>
      <c r="F170" s="2">
        <v>830.69999999999993</v>
      </c>
      <c r="G170" s="2">
        <v>856.1</v>
      </c>
      <c r="H170" s="2">
        <v>878.69999999999993</v>
      </c>
      <c r="I170" s="2">
        <v>900.8</v>
      </c>
      <c r="J170" s="2">
        <v>923.09999999999991</v>
      </c>
      <c r="K170" s="2">
        <v>942.4</v>
      </c>
      <c r="L170" s="2">
        <v>961</v>
      </c>
      <c r="M170" s="2">
        <v>976.4</v>
      </c>
      <c r="N170" t="e">
        <f>(#REF!+#REF!+#REF!)/10^3</f>
        <v>#REF!</v>
      </c>
      <c r="O170" t="e">
        <f>(#REF!+#REF!+#REF!)/10^3</f>
        <v>#REF!</v>
      </c>
      <c r="P170" t="e">
        <f>(#REF!+#REF!+#REF!)/10^3</f>
        <v>#REF!</v>
      </c>
      <c r="Q170" t="e">
        <f>(#REF!+#REF!+#REF!)/10^3</f>
        <v>#REF!</v>
      </c>
      <c r="R170" t="e">
        <f>(#REF!+#REF!+#REF!)/10^3</f>
        <v>#REF!</v>
      </c>
      <c r="S170" t="e">
        <f>(#REF!+#REF!+#REF!)/10^3</f>
        <v>#REF!</v>
      </c>
      <c r="T170" t="e">
        <f>(#REF!+#REF!+#REF!)/10^3</f>
        <v>#REF!</v>
      </c>
      <c r="U170" t="e">
        <f>(#REF!+#REF!+#REF!)/10^3</f>
        <v>#REF!</v>
      </c>
      <c r="W170" t="s">
        <v>91</v>
      </c>
      <c r="X170" s="32">
        <f>X110</f>
        <v>693.89890000000003</v>
      </c>
      <c r="Y170" s="32">
        <f>X170+X110*4+Y110</f>
        <v>4200.9927000000007</v>
      </c>
      <c r="Z170" s="32">
        <f t="shared" ref="Z170:AF170" si="61">Y170+Y110*4+Z110</f>
        <v>7900.1573000000008</v>
      </c>
      <c r="AA170" s="32">
        <f t="shared" si="61"/>
        <v>11774.734200000001</v>
      </c>
      <c r="AB170" s="32">
        <f t="shared" si="61"/>
        <v>15693.281100000002</v>
      </c>
      <c r="AC170" s="32">
        <f t="shared" si="61"/>
        <v>19651.902800000003</v>
      </c>
      <c r="AD170" s="32">
        <f t="shared" si="61"/>
        <v>23610.9241</v>
      </c>
      <c r="AE170" s="32">
        <f t="shared" si="61"/>
        <v>27499.497300000003</v>
      </c>
      <c r="AF170" s="32">
        <f t="shared" si="61"/>
        <v>31321.209300000002</v>
      </c>
      <c r="AG170" s="41"/>
      <c r="AH170" s="79"/>
      <c r="AI170" s="79"/>
      <c r="AK170" s="79"/>
      <c r="AL170" s="79"/>
      <c r="AN170" s="79"/>
      <c r="AO170" s="79"/>
    </row>
    <row r="171" spans="1:41" x14ac:dyDescent="0.3">
      <c r="A171" t="s">
        <v>177</v>
      </c>
      <c r="B171" s="2">
        <v>0</v>
      </c>
      <c r="C171" s="2">
        <v>1082</v>
      </c>
      <c r="D171" s="2">
        <v>1179.5999999999999</v>
      </c>
      <c r="E171" s="2">
        <v>1182.7</v>
      </c>
      <c r="F171" s="2">
        <v>1207.2999999999997</v>
      </c>
      <c r="G171" s="2">
        <v>1261.8999999999999</v>
      </c>
      <c r="H171" s="2">
        <v>1351.7999999999997</v>
      </c>
      <c r="I171" s="2">
        <v>1485.6</v>
      </c>
      <c r="J171" s="2">
        <v>1632.8</v>
      </c>
      <c r="K171" s="2">
        <v>1720.3</v>
      </c>
      <c r="L171" s="2">
        <v>1834.6</v>
      </c>
      <c r="M171" s="2">
        <v>1982.5</v>
      </c>
      <c r="N171" t="e">
        <f>(#REF!+#REF!+#REF!)/10^3</f>
        <v>#REF!</v>
      </c>
      <c r="O171" t="e">
        <f>(#REF!+#REF!+#REF!)/10^3</f>
        <v>#REF!</v>
      </c>
      <c r="P171" t="e">
        <f>(#REF!+#REF!+#REF!)/10^3</f>
        <v>#REF!</v>
      </c>
      <c r="Q171" t="e">
        <f>(#REF!+#REF!+#REF!)/10^3</f>
        <v>#REF!</v>
      </c>
      <c r="R171" t="e">
        <f>(#REF!+#REF!+#REF!)/10^3</f>
        <v>#REF!</v>
      </c>
      <c r="S171" t="e">
        <f>(#REF!+#REF!+#REF!)/10^3</f>
        <v>#REF!</v>
      </c>
      <c r="T171" t="e">
        <f>(#REF!+#REF!+#REF!)/10^3</f>
        <v>#REF!</v>
      </c>
      <c r="U171" t="e">
        <f>(#REF!+#REF!+#REF!)/10^3</f>
        <v>#REF!</v>
      </c>
      <c r="W171" t="s">
        <v>244</v>
      </c>
      <c r="X171" s="32">
        <f t="shared" ref="X171:X173" si="62">X111</f>
        <v>693.89890000000003</v>
      </c>
      <c r="Y171" s="32">
        <f t="shared" ref="Y171:AF173" si="63">X171+X111*4+Y111</f>
        <v>4201.3137999999999</v>
      </c>
      <c r="Z171" s="32">
        <f t="shared" si="63"/>
        <v>7901.2065000000002</v>
      </c>
      <c r="AA171" s="32">
        <f t="shared" si="63"/>
        <v>11779.370199999999</v>
      </c>
      <c r="AB171" s="32">
        <f t="shared" si="63"/>
        <v>15729.9444</v>
      </c>
      <c r="AC171" s="32">
        <f t="shared" si="63"/>
        <v>19740.803899999999</v>
      </c>
      <c r="AD171" s="32">
        <f t="shared" si="63"/>
        <v>23784.9823</v>
      </c>
      <c r="AE171" s="32">
        <f t="shared" si="63"/>
        <v>27752.898399999998</v>
      </c>
      <c r="AF171" s="32">
        <f t="shared" si="63"/>
        <v>31637.190899999998</v>
      </c>
      <c r="AG171" s="41"/>
      <c r="AH171" s="20"/>
      <c r="AI171" s="48"/>
      <c r="AJ171" s="49"/>
      <c r="AK171" s="20"/>
      <c r="AL171" s="48"/>
      <c r="AN171" s="20"/>
      <c r="AO171" s="48"/>
    </row>
    <row r="172" spans="1:41" x14ac:dyDescent="0.3">
      <c r="A172" t="s">
        <v>178</v>
      </c>
      <c r="B172" s="2">
        <v>1253</v>
      </c>
      <c r="C172" s="2">
        <v>3151</v>
      </c>
      <c r="D172" s="2">
        <v>3172.8</v>
      </c>
      <c r="E172" s="2">
        <v>3226</v>
      </c>
      <c r="F172" s="2">
        <v>2615.6999999999998</v>
      </c>
      <c r="G172" s="2">
        <v>2213</v>
      </c>
      <c r="H172" s="2">
        <v>2078.8000000000002</v>
      </c>
      <c r="I172" s="2">
        <v>1981.4</v>
      </c>
      <c r="J172" s="2">
        <v>1879.5</v>
      </c>
      <c r="K172" s="2">
        <v>1713.8000000000002</v>
      </c>
      <c r="L172" s="2">
        <v>478.6</v>
      </c>
      <c r="M172" s="2">
        <v>303.89999999999998</v>
      </c>
      <c r="N172" t="e">
        <f>(#REF!+#REF!+#REF!)/10^3</f>
        <v>#REF!</v>
      </c>
      <c r="O172" t="e">
        <f>(#REF!+#REF!+#REF!)/10^3</f>
        <v>#REF!</v>
      </c>
      <c r="P172" t="e">
        <f>(#REF!+#REF!+#REF!)/10^3</f>
        <v>#REF!</v>
      </c>
      <c r="Q172" t="e">
        <f>(#REF!+#REF!+#REF!)/10^3</f>
        <v>#REF!</v>
      </c>
      <c r="R172" t="e">
        <f>(#REF!+#REF!+#REF!)/10^3</f>
        <v>#REF!</v>
      </c>
      <c r="S172" t="e">
        <f>(#REF!+#REF!+#REF!)/10^3</f>
        <v>#REF!</v>
      </c>
      <c r="T172" t="e">
        <f>(#REF!+#REF!+#REF!)/10^3</f>
        <v>#REF!</v>
      </c>
      <c r="U172" t="e">
        <f>(#REF!+#REF!+#REF!)/10^3</f>
        <v>#REF!</v>
      </c>
      <c r="W172" t="s">
        <v>245</v>
      </c>
      <c r="X172" s="32">
        <f t="shared" si="62"/>
        <v>693.89890000000003</v>
      </c>
      <c r="Y172" s="32">
        <f t="shared" si="63"/>
        <v>4207.4053999999996</v>
      </c>
      <c r="Z172" s="32">
        <f t="shared" si="63"/>
        <v>7944.7946999999986</v>
      </c>
      <c r="AA172" s="32">
        <f t="shared" si="63"/>
        <v>11890.963899999999</v>
      </c>
      <c r="AB172" s="32">
        <f t="shared" si="63"/>
        <v>15920.481599999999</v>
      </c>
      <c r="AC172" s="32">
        <f t="shared" si="63"/>
        <v>20014.749100000001</v>
      </c>
      <c r="AD172" s="32">
        <f t="shared" si="63"/>
        <v>24142.783099999997</v>
      </c>
      <c r="AE172" s="32">
        <f t="shared" si="63"/>
        <v>28225.534899999999</v>
      </c>
      <c r="AF172" s="32">
        <f t="shared" si="63"/>
        <v>32239.364000000001</v>
      </c>
      <c r="AG172" s="41"/>
      <c r="AH172" s="20"/>
      <c r="AI172" s="48"/>
      <c r="AJ172" s="49"/>
      <c r="AK172" s="20"/>
      <c r="AL172" s="48"/>
      <c r="AN172" s="20"/>
      <c r="AO172" s="48"/>
    </row>
    <row r="173" spans="1:41" x14ac:dyDescent="0.3">
      <c r="A173" t="s">
        <v>76</v>
      </c>
      <c r="B173" s="2">
        <v>10134</v>
      </c>
      <c r="C173" s="2">
        <v>12187</v>
      </c>
      <c r="D173" s="2">
        <v>12361.5</v>
      </c>
      <c r="E173" s="2">
        <v>13058.5</v>
      </c>
      <c r="F173" s="2">
        <v>14413.2</v>
      </c>
      <c r="G173" s="2">
        <v>16057.6</v>
      </c>
      <c r="H173" s="2">
        <v>17229.7</v>
      </c>
      <c r="I173" s="2">
        <v>17912.099999999999</v>
      </c>
      <c r="J173" s="2">
        <v>18612</v>
      </c>
      <c r="K173" s="2">
        <v>18917.599999999999</v>
      </c>
      <c r="L173" s="2">
        <v>19269.900000000001</v>
      </c>
      <c r="M173" s="2">
        <v>19585.5</v>
      </c>
      <c r="N173" t="e">
        <f>(#REF!+#REF!+#REF!)/10^3</f>
        <v>#REF!</v>
      </c>
      <c r="O173" t="e">
        <f>(#REF!+#REF!+#REF!)/10^3</f>
        <v>#REF!</v>
      </c>
      <c r="P173" t="e">
        <f>(#REF!+#REF!+#REF!)/10^3</f>
        <v>#REF!</v>
      </c>
      <c r="Q173" t="e">
        <f>(#REF!+#REF!+#REF!)/10^3</f>
        <v>#REF!</v>
      </c>
      <c r="R173" t="e">
        <f>(#REF!+#REF!+#REF!)/10^3</f>
        <v>#REF!</v>
      </c>
      <c r="S173" t="e">
        <f>(#REF!+#REF!+#REF!)/10^3</f>
        <v>#REF!</v>
      </c>
      <c r="T173" t="e">
        <f>(#REF!+#REF!+#REF!)/10^3</f>
        <v>#REF!</v>
      </c>
      <c r="U173" t="e">
        <f>(#REF!+#REF!+#REF!)/10^3</f>
        <v>#REF!</v>
      </c>
      <c r="W173" t="s">
        <v>246</v>
      </c>
      <c r="X173" s="32">
        <f t="shared" si="62"/>
        <v>693.89890000000003</v>
      </c>
      <c r="Y173" s="32">
        <f t="shared" si="63"/>
        <v>4205.6489000000001</v>
      </c>
      <c r="Z173" s="32">
        <f t="shared" si="63"/>
        <v>7932.3184999999994</v>
      </c>
      <c r="AA173" s="32">
        <f t="shared" si="63"/>
        <v>11854.736499999999</v>
      </c>
      <c r="AB173" s="32">
        <f t="shared" si="63"/>
        <v>15836.159899999999</v>
      </c>
      <c r="AC173" s="32">
        <f t="shared" si="63"/>
        <v>19870.770199999995</v>
      </c>
      <c r="AD173" s="32">
        <f t="shared" si="63"/>
        <v>23938.281799999997</v>
      </c>
      <c r="AE173" s="32">
        <f t="shared" si="63"/>
        <v>27936.086399999997</v>
      </c>
      <c r="AF173" s="32">
        <f t="shared" si="63"/>
        <v>31862.199699999997</v>
      </c>
      <c r="AG173" s="41"/>
      <c r="AH173" s="20"/>
      <c r="AI173" s="48"/>
      <c r="AJ173" s="49"/>
      <c r="AK173" s="20"/>
      <c r="AL173" s="48"/>
      <c r="AN173" s="20"/>
      <c r="AO173" s="48"/>
    </row>
    <row r="174" spans="1:41" x14ac:dyDescent="0.3">
      <c r="A174" t="s">
        <v>78</v>
      </c>
      <c r="B174" s="2">
        <v>22037</v>
      </c>
      <c r="C174" s="2">
        <v>45312</v>
      </c>
      <c r="D174" s="2">
        <v>44764.1</v>
      </c>
      <c r="E174" s="2">
        <v>46119.100000000006</v>
      </c>
      <c r="F174" s="2">
        <v>42361.3</v>
      </c>
      <c r="G174" s="2">
        <v>37244.9</v>
      </c>
      <c r="H174" s="2">
        <v>32852.300000000003</v>
      </c>
      <c r="I174" s="2">
        <v>28905.5</v>
      </c>
      <c r="J174" s="2">
        <v>25681.7</v>
      </c>
      <c r="K174" s="2">
        <v>24170.5</v>
      </c>
      <c r="L174" s="2">
        <v>22763.599999999999</v>
      </c>
      <c r="M174" s="2">
        <v>21324.9</v>
      </c>
      <c r="N174" t="e">
        <f>(#REF!+#REF!+#REF!)/10^3</f>
        <v>#REF!</v>
      </c>
      <c r="O174" t="e">
        <f>(#REF!+#REF!+#REF!)/10^3</f>
        <v>#REF!</v>
      </c>
      <c r="P174" t="e">
        <f>(#REF!+#REF!+#REF!)/10^3</f>
        <v>#REF!</v>
      </c>
      <c r="Q174" t="e">
        <f>(#REF!+#REF!+#REF!)/10^3</f>
        <v>#REF!</v>
      </c>
      <c r="R174" t="e">
        <f>(#REF!+#REF!+#REF!)/10^3</f>
        <v>#REF!</v>
      </c>
      <c r="S174" t="e">
        <f>(#REF!+#REF!+#REF!)/10^3</f>
        <v>#REF!</v>
      </c>
      <c r="T174" t="e">
        <f>(#REF!+#REF!+#REF!)/10^3</f>
        <v>#REF!</v>
      </c>
      <c r="U174" t="e">
        <f>(#REF!+#REF!+#REF!)/10^3</f>
        <v>#REF!</v>
      </c>
      <c r="X174" s="32"/>
      <c r="Y174" s="32"/>
      <c r="Z174" s="32"/>
      <c r="AA174" s="32"/>
      <c r="AB174" s="32"/>
      <c r="AC174" s="32"/>
      <c r="AD174" s="32"/>
      <c r="AE174" s="32"/>
      <c r="AF174" s="32"/>
      <c r="AG174" s="38"/>
      <c r="AH174" s="20"/>
      <c r="AI174" s="48"/>
      <c r="AJ174" s="49"/>
      <c r="AK174" s="20"/>
      <c r="AL174" s="48"/>
      <c r="AN174" s="20"/>
      <c r="AO174" s="48"/>
    </row>
    <row r="175" spans="1:41" x14ac:dyDescent="0.3">
      <c r="A175" t="s">
        <v>179</v>
      </c>
      <c r="B175" s="2">
        <v>10278</v>
      </c>
      <c r="C175" s="2">
        <v>13555</v>
      </c>
      <c r="D175" s="2">
        <v>13539.3</v>
      </c>
      <c r="E175" s="2">
        <v>14053.7</v>
      </c>
      <c r="F175" s="2">
        <v>14643.1</v>
      </c>
      <c r="G175" s="2">
        <v>15268.4</v>
      </c>
      <c r="H175" s="2">
        <v>15869.5</v>
      </c>
      <c r="I175" s="2">
        <v>16616.2</v>
      </c>
      <c r="J175" s="2">
        <v>17356.599999999999</v>
      </c>
      <c r="K175" s="2">
        <v>17481.899999999998</v>
      </c>
      <c r="L175" s="2">
        <v>17654.699999999997</v>
      </c>
      <c r="M175" s="2">
        <v>17735.899999999998</v>
      </c>
      <c r="N175" t="e">
        <f>(#REF!+#REF!+#REF!)/10^3</f>
        <v>#REF!</v>
      </c>
      <c r="O175" t="e">
        <f>(#REF!+#REF!+#REF!)/10^3</f>
        <v>#REF!</v>
      </c>
      <c r="P175" t="e">
        <f>(#REF!+#REF!+#REF!)/10^3</f>
        <v>#REF!</v>
      </c>
      <c r="Q175" t="e">
        <f>(#REF!+#REF!+#REF!)/10^3</f>
        <v>#REF!</v>
      </c>
      <c r="R175" t="e">
        <f>(#REF!+#REF!+#REF!)/10^3</f>
        <v>#REF!</v>
      </c>
      <c r="S175" t="e">
        <f>(#REF!+#REF!+#REF!)/10^3</f>
        <v>#REF!</v>
      </c>
      <c r="T175" t="e">
        <f>(#REF!+#REF!+#REF!)/10^3</f>
        <v>#REF!</v>
      </c>
      <c r="U175" t="e">
        <f>(#REF!+#REF!+#REF!)/10^3</f>
        <v>#REF!</v>
      </c>
      <c r="X175" s="32"/>
      <c r="Y175" s="32"/>
      <c r="Z175" s="32"/>
      <c r="AA175" s="32"/>
      <c r="AB175" s="32"/>
      <c r="AC175" s="32"/>
      <c r="AD175" s="32"/>
      <c r="AE175" s="32"/>
      <c r="AF175" s="32"/>
      <c r="AH175" s="20"/>
      <c r="AI175" s="48"/>
      <c r="AJ175" s="49"/>
      <c r="AK175" s="20"/>
      <c r="AL175" s="48"/>
      <c r="AN175" s="20"/>
      <c r="AO175" s="48"/>
    </row>
    <row r="176" spans="1:41" x14ac:dyDescent="0.3">
      <c r="A176" t="s">
        <v>180</v>
      </c>
      <c r="B176" s="2">
        <v>12440</v>
      </c>
      <c r="C176" s="2">
        <v>14492</v>
      </c>
      <c r="D176" s="2">
        <v>15522.699999999999</v>
      </c>
      <c r="E176" s="2">
        <v>16269.699999999999</v>
      </c>
      <c r="F176" s="2">
        <v>16373.7</v>
      </c>
      <c r="G176" s="2">
        <v>16464.8</v>
      </c>
      <c r="H176" s="2">
        <v>16764.099999999999</v>
      </c>
      <c r="I176" s="2">
        <v>17456.599999999999</v>
      </c>
      <c r="J176" s="2">
        <v>18293.900000000001</v>
      </c>
      <c r="K176" s="2">
        <v>18831.599999999999</v>
      </c>
      <c r="L176" s="2">
        <v>19182.099999999999</v>
      </c>
      <c r="M176" s="2">
        <v>19153.2</v>
      </c>
      <c r="N176" t="e">
        <f>(#REF!+#REF!+#REF!)/10^3</f>
        <v>#REF!</v>
      </c>
      <c r="O176" t="e">
        <f>(#REF!+#REF!+#REF!)/10^3</f>
        <v>#REF!</v>
      </c>
      <c r="P176" t="e">
        <f>(#REF!+#REF!+#REF!)/10^3</f>
        <v>#REF!</v>
      </c>
      <c r="Q176" t="e">
        <f>(#REF!+#REF!+#REF!)/10^3</f>
        <v>#REF!</v>
      </c>
      <c r="R176" t="e">
        <f>(#REF!+#REF!+#REF!)/10^3</f>
        <v>#REF!</v>
      </c>
      <c r="S176" t="e">
        <f>(#REF!+#REF!+#REF!)/10^3</f>
        <v>#REF!</v>
      </c>
      <c r="T176" t="e">
        <f>(#REF!+#REF!+#REF!)/10^3</f>
        <v>#REF!</v>
      </c>
      <c r="U176" t="e">
        <f>(#REF!+#REF!+#REF!)/10^3</f>
        <v>#REF!</v>
      </c>
      <c r="X176" s="32"/>
      <c r="Y176" s="32"/>
      <c r="Z176" s="32"/>
      <c r="AA176" s="32"/>
      <c r="AB176" s="32"/>
      <c r="AC176" s="32"/>
      <c r="AD176" s="32"/>
      <c r="AE176" s="32"/>
      <c r="AF176" s="32"/>
      <c r="AH176" s="20"/>
      <c r="AI176" s="48"/>
      <c r="AJ176" s="49"/>
      <c r="AK176" s="20"/>
      <c r="AL176" s="48"/>
      <c r="AN176" s="20"/>
      <c r="AO176" s="48"/>
    </row>
    <row r="177" spans="1:41" x14ac:dyDescent="0.3">
      <c r="A177" t="s">
        <v>181</v>
      </c>
      <c r="B177" s="2">
        <v>0</v>
      </c>
      <c r="C177" s="2">
        <v>9361</v>
      </c>
      <c r="D177" s="2">
        <v>9411.9</v>
      </c>
      <c r="E177" s="2">
        <v>9641.5999999999985</v>
      </c>
      <c r="F177" s="2">
        <v>8420</v>
      </c>
      <c r="G177" s="2">
        <v>7106.7000000000007</v>
      </c>
      <c r="H177" s="2">
        <v>6217.2</v>
      </c>
      <c r="I177" s="2">
        <v>5545</v>
      </c>
      <c r="J177" s="2">
        <v>5016.3</v>
      </c>
      <c r="K177" s="2">
        <v>4496.7</v>
      </c>
      <c r="L177" s="2">
        <v>3909.4999999999995</v>
      </c>
      <c r="M177" s="2">
        <v>3359.4</v>
      </c>
      <c r="N177" t="e">
        <f>(#REF!+#REF!+#REF!)/10^3</f>
        <v>#REF!</v>
      </c>
      <c r="O177" t="e">
        <f>(#REF!+#REF!+#REF!)/10^3</f>
        <v>#REF!</v>
      </c>
      <c r="P177" t="e">
        <f>(#REF!+#REF!+#REF!)/10^3</f>
        <v>#REF!</v>
      </c>
      <c r="Q177" t="e">
        <f>(#REF!+#REF!+#REF!)/10^3</f>
        <v>#REF!</v>
      </c>
      <c r="R177" t="e">
        <f>(#REF!+#REF!+#REF!)/10^3</f>
        <v>#REF!</v>
      </c>
      <c r="S177" t="e">
        <f>(#REF!+#REF!+#REF!)/10^3</f>
        <v>#REF!</v>
      </c>
      <c r="T177" t="e">
        <f>(#REF!+#REF!+#REF!)/10^3</f>
        <v>#REF!</v>
      </c>
      <c r="U177" t="e">
        <f>(#REF!+#REF!+#REF!)/10^3</f>
        <v>#REF!</v>
      </c>
      <c r="W177" s="9" t="s">
        <v>33</v>
      </c>
      <c r="X177" s="4">
        <v>2020</v>
      </c>
      <c r="Y177" s="4">
        <v>2025</v>
      </c>
      <c r="Z177" s="4">
        <v>2030</v>
      </c>
      <c r="AA177" s="4">
        <v>2035</v>
      </c>
      <c r="AB177" s="4">
        <v>2040</v>
      </c>
      <c r="AC177" s="4">
        <v>2045</v>
      </c>
      <c r="AD177" s="4">
        <v>2050</v>
      </c>
      <c r="AE177" s="4">
        <v>2055</v>
      </c>
      <c r="AF177" s="4">
        <v>2060</v>
      </c>
      <c r="AI177" s="50"/>
      <c r="AL177" s="50"/>
      <c r="AO177" s="50"/>
    </row>
    <row r="178" spans="1:41" x14ac:dyDescent="0.3">
      <c r="A178" t="s">
        <v>182</v>
      </c>
      <c r="B178" s="2">
        <v>1671</v>
      </c>
      <c r="C178" s="2">
        <v>4509</v>
      </c>
      <c r="D178" s="2">
        <v>4995.8999999999996</v>
      </c>
      <c r="E178" s="2">
        <v>5138.8000000000011</v>
      </c>
      <c r="F178" s="2">
        <v>4461.7999999999993</v>
      </c>
      <c r="G178" s="2">
        <v>3839.8999999999996</v>
      </c>
      <c r="H178" s="2">
        <v>3530.2000000000003</v>
      </c>
      <c r="I178" s="2">
        <v>3381.0000000000005</v>
      </c>
      <c r="J178" s="2">
        <v>3287.7000000000003</v>
      </c>
      <c r="K178" s="2">
        <v>3127.2000000000003</v>
      </c>
      <c r="L178" s="2">
        <v>2936.4</v>
      </c>
      <c r="M178" s="2">
        <v>2722.2999999999997</v>
      </c>
      <c r="N178" t="e">
        <f>(#REF!+#REF!+#REF!)/10^3</f>
        <v>#REF!</v>
      </c>
      <c r="O178" t="e">
        <f>(#REF!+#REF!+#REF!)/10^3</f>
        <v>#REF!</v>
      </c>
      <c r="P178" t="e">
        <f>(#REF!+#REF!+#REF!)/10^3</f>
        <v>#REF!</v>
      </c>
      <c r="Q178" t="e">
        <f>(#REF!+#REF!+#REF!)/10^3</f>
        <v>#REF!</v>
      </c>
      <c r="R178" t="e">
        <f>(#REF!+#REF!+#REF!)/10^3</f>
        <v>#REF!</v>
      </c>
      <c r="S178" t="e">
        <f>(#REF!+#REF!+#REF!)/10^3</f>
        <v>#REF!</v>
      </c>
      <c r="T178" t="e">
        <f>(#REF!+#REF!+#REF!)/10^3</f>
        <v>#REF!</v>
      </c>
      <c r="U178" t="e">
        <f>(#REF!+#REF!+#REF!)/10^3</f>
        <v>#REF!</v>
      </c>
      <c r="W178" t="s">
        <v>91</v>
      </c>
      <c r="X178" s="32">
        <f>X118</f>
        <v>403.80170000000004</v>
      </c>
      <c r="Y178" s="32">
        <f>X178+X118*4+Y118</f>
        <v>2416.6822999999999</v>
      </c>
      <c r="Z178" s="32">
        <f t="shared" ref="Z178:AF178" si="64">Y178+Y118*4+Z118</f>
        <v>4401.3112999999994</v>
      </c>
      <c r="AA178" s="32">
        <f t="shared" si="64"/>
        <v>6369.0089999999991</v>
      </c>
      <c r="AB178" s="32">
        <f t="shared" si="64"/>
        <v>8326.8557999999994</v>
      </c>
      <c r="AC178" s="32">
        <f t="shared" si="64"/>
        <v>10276.888299999999</v>
      </c>
      <c r="AD178" s="32">
        <f t="shared" si="64"/>
        <v>12226.565399999999</v>
      </c>
      <c r="AE178" s="32">
        <f t="shared" si="64"/>
        <v>14174.647299999999</v>
      </c>
      <c r="AF178" s="32">
        <f t="shared" si="64"/>
        <v>16128.028699999999</v>
      </c>
      <c r="AG178" s="51"/>
      <c r="AH178" s="79"/>
      <c r="AI178" s="79"/>
      <c r="AK178" s="79"/>
      <c r="AL178" s="79"/>
      <c r="AN178" s="79"/>
      <c r="AO178" s="79"/>
    </row>
    <row r="179" spans="1:41" x14ac:dyDescent="0.3">
      <c r="A179" t="s">
        <v>81</v>
      </c>
      <c r="B179" s="2">
        <v>13924</v>
      </c>
      <c r="C179" s="2">
        <v>16911</v>
      </c>
      <c r="D179" s="2">
        <v>16871.3</v>
      </c>
      <c r="E179" s="2">
        <v>17711.3</v>
      </c>
      <c r="F179" s="2">
        <v>18544.2</v>
      </c>
      <c r="G179" s="2">
        <v>19327</v>
      </c>
      <c r="H179" s="2">
        <v>19950.400000000001</v>
      </c>
      <c r="I179" s="2">
        <v>20664.3</v>
      </c>
      <c r="J179" s="2">
        <v>22248.800000000003</v>
      </c>
      <c r="K179" s="2">
        <v>22832.100000000002</v>
      </c>
      <c r="L179" s="2">
        <v>23361.399999999998</v>
      </c>
      <c r="M179" s="2">
        <v>23768.699999999997</v>
      </c>
      <c r="N179" t="e">
        <f>(#REF!+#REF!+#REF!)/10^3</f>
        <v>#REF!</v>
      </c>
      <c r="O179" t="e">
        <f>(#REF!+#REF!+#REF!)/10^3</f>
        <v>#REF!</v>
      </c>
      <c r="P179" t="e">
        <f>(#REF!+#REF!+#REF!)/10^3</f>
        <v>#REF!</v>
      </c>
      <c r="Q179" t="e">
        <f>(#REF!+#REF!+#REF!)/10^3</f>
        <v>#REF!</v>
      </c>
      <c r="R179" t="e">
        <f>(#REF!+#REF!+#REF!)/10^3</f>
        <v>#REF!</v>
      </c>
      <c r="S179" t="e">
        <f>(#REF!+#REF!+#REF!)/10^3</f>
        <v>#REF!</v>
      </c>
      <c r="T179" t="e">
        <f>(#REF!+#REF!+#REF!)/10^3</f>
        <v>#REF!</v>
      </c>
      <c r="U179" t="e">
        <f>(#REF!+#REF!+#REF!)/10^3</f>
        <v>#REF!</v>
      </c>
      <c r="W179" t="s">
        <v>244</v>
      </c>
      <c r="X179" s="32">
        <f t="shared" ref="X179:X181" si="65">X119</f>
        <v>403.80170000000004</v>
      </c>
      <c r="Y179" s="32">
        <f t="shared" ref="Y179:AF181" si="66">X179+X119*4+Y119</f>
        <v>2414.5335</v>
      </c>
      <c r="Z179" s="32">
        <f t="shared" si="66"/>
        <v>4387.6714000000002</v>
      </c>
      <c r="AA179" s="32">
        <f t="shared" si="66"/>
        <v>6343.0809000000008</v>
      </c>
      <c r="AB179" s="32">
        <f t="shared" si="66"/>
        <v>8296.4459000000006</v>
      </c>
      <c r="AC179" s="32">
        <f t="shared" si="66"/>
        <v>10235.677100000001</v>
      </c>
      <c r="AD179" s="32">
        <f t="shared" si="66"/>
        <v>12163.009599999999</v>
      </c>
      <c r="AE179" s="32">
        <f t="shared" si="66"/>
        <v>14081.0818</v>
      </c>
      <c r="AF179" s="32">
        <f t="shared" si="66"/>
        <v>15998.205099999999</v>
      </c>
      <c r="AG179" s="51"/>
      <c r="AH179" s="20"/>
      <c r="AI179" s="48"/>
      <c r="AJ179" s="49"/>
      <c r="AK179" s="20"/>
      <c r="AL179" s="48"/>
      <c r="AN179" s="20"/>
      <c r="AO179" s="48"/>
    </row>
    <row r="180" spans="1:41" x14ac:dyDescent="0.3">
      <c r="A180" t="s">
        <v>83</v>
      </c>
      <c r="B180" s="2">
        <v>53520</v>
      </c>
      <c r="C180" s="2">
        <v>72880</v>
      </c>
      <c r="D180" s="2">
        <v>73568.7</v>
      </c>
      <c r="E180" s="2">
        <v>76620.099999999991</v>
      </c>
      <c r="F180" s="2">
        <v>81536.000000000015</v>
      </c>
      <c r="G180" s="2">
        <v>86076</v>
      </c>
      <c r="H180" s="2">
        <v>89062.400000000009</v>
      </c>
      <c r="I180" s="2">
        <v>92488.3</v>
      </c>
      <c r="J180" s="2">
        <v>96294.700000000012</v>
      </c>
      <c r="K180" s="2">
        <v>98640.4</v>
      </c>
      <c r="L180" s="2">
        <v>100862.00000000001</v>
      </c>
      <c r="M180" s="2">
        <v>102819.90000000001</v>
      </c>
      <c r="N180" t="e">
        <f>(#REF!+#REF!+#REF!)/10^3</f>
        <v>#REF!</v>
      </c>
      <c r="O180" t="e">
        <f>(#REF!+#REF!+#REF!)/10^3</f>
        <v>#REF!</v>
      </c>
      <c r="P180" t="e">
        <f>(#REF!+#REF!+#REF!)/10^3</f>
        <v>#REF!</v>
      </c>
      <c r="Q180" t="e">
        <f>(#REF!+#REF!+#REF!)/10^3</f>
        <v>#REF!</v>
      </c>
      <c r="R180" t="e">
        <f>(#REF!+#REF!+#REF!)/10^3</f>
        <v>#REF!</v>
      </c>
      <c r="S180" t="e">
        <f>(#REF!+#REF!+#REF!)/10^3</f>
        <v>#REF!</v>
      </c>
      <c r="T180" t="e">
        <f>(#REF!+#REF!+#REF!)/10^3</f>
        <v>#REF!</v>
      </c>
      <c r="U180" t="e">
        <f>(#REF!+#REF!+#REF!)/10^3</f>
        <v>#REF!</v>
      </c>
      <c r="W180" t="s">
        <v>245</v>
      </c>
      <c r="X180" s="32">
        <f t="shared" si="65"/>
        <v>403.80170000000004</v>
      </c>
      <c r="Y180" s="32">
        <f t="shared" si="66"/>
        <v>2414.1632</v>
      </c>
      <c r="Z180" s="32">
        <f t="shared" si="66"/>
        <v>4384.6867999999995</v>
      </c>
      <c r="AA180" s="32">
        <f t="shared" si="66"/>
        <v>6332.8815999999997</v>
      </c>
      <c r="AB180" s="32">
        <f t="shared" si="66"/>
        <v>8272.2025999999987</v>
      </c>
      <c r="AC180" s="32">
        <f t="shared" si="66"/>
        <v>10195.485199999997</v>
      </c>
      <c r="AD180" s="32">
        <f t="shared" si="66"/>
        <v>12109.160199999997</v>
      </c>
      <c r="AE180" s="32">
        <f t="shared" si="66"/>
        <v>14012.825199999997</v>
      </c>
      <c r="AF180" s="32">
        <f t="shared" si="66"/>
        <v>15916.073499999999</v>
      </c>
      <c r="AG180" s="51"/>
      <c r="AH180" s="20"/>
      <c r="AI180" s="48"/>
      <c r="AJ180" s="49"/>
      <c r="AK180" s="20"/>
      <c r="AL180" s="48"/>
      <c r="AN180" s="20"/>
      <c r="AO180" s="48"/>
    </row>
    <row r="181" spans="1:41" x14ac:dyDescent="0.3">
      <c r="A181" t="s">
        <v>183</v>
      </c>
      <c r="B181" s="2">
        <v>4553</v>
      </c>
      <c r="C181" s="2">
        <v>4484</v>
      </c>
      <c r="D181" s="2">
        <v>4516.2</v>
      </c>
      <c r="E181" s="2">
        <v>4654.7000000000007</v>
      </c>
      <c r="F181" s="2">
        <v>4745.2</v>
      </c>
      <c r="G181" s="2">
        <v>4792.7</v>
      </c>
      <c r="H181" s="2">
        <v>4886.2</v>
      </c>
      <c r="I181" s="2">
        <v>4984.3999999999996</v>
      </c>
      <c r="J181" s="2">
        <v>5143.3999999999996</v>
      </c>
      <c r="K181" s="2">
        <v>5234.3</v>
      </c>
      <c r="L181" s="2">
        <v>5287.8</v>
      </c>
      <c r="M181" s="2">
        <v>5233.2</v>
      </c>
      <c r="N181" t="e">
        <f>(#REF!+#REF!+#REF!)/10^3</f>
        <v>#REF!</v>
      </c>
      <c r="O181" t="e">
        <f>(#REF!+#REF!+#REF!)/10^3</f>
        <v>#REF!</v>
      </c>
      <c r="P181" t="e">
        <f>(#REF!+#REF!+#REF!)/10^3</f>
        <v>#REF!</v>
      </c>
      <c r="Q181" t="e">
        <f>(#REF!+#REF!+#REF!)/10^3</f>
        <v>#REF!</v>
      </c>
      <c r="R181" t="e">
        <f>(#REF!+#REF!+#REF!)/10^3</f>
        <v>#REF!</v>
      </c>
      <c r="S181" t="e">
        <f>(#REF!+#REF!+#REF!)/10^3</f>
        <v>#REF!</v>
      </c>
      <c r="T181" t="e">
        <f>(#REF!+#REF!+#REF!)/10^3</f>
        <v>#REF!</v>
      </c>
      <c r="U181" t="e">
        <f>(#REF!+#REF!+#REF!)/10^3</f>
        <v>#REF!</v>
      </c>
      <c r="W181" t="s">
        <v>246</v>
      </c>
      <c r="X181" s="32">
        <f t="shared" si="65"/>
        <v>403.80170000000004</v>
      </c>
      <c r="Y181" s="32">
        <f t="shared" si="66"/>
        <v>2416.0571</v>
      </c>
      <c r="Z181" s="32">
        <f t="shared" si="66"/>
        <v>4398.5249999999996</v>
      </c>
      <c r="AA181" s="32">
        <f t="shared" si="66"/>
        <v>6370.3661999999995</v>
      </c>
      <c r="AB181" s="32">
        <f t="shared" si="66"/>
        <v>8340.7569999999996</v>
      </c>
      <c r="AC181" s="32">
        <f t="shared" si="66"/>
        <v>10296.8747</v>
      </c>
      <c r="AD181" s="32">
        <f t="shared" si="66"/>
        <v>12247.7834</v>
      </c>
      <c r="AE181" s="32">
        <f t="shared" si="66"/>
        <v>14192.3536</v>
      </c>
      <c r="AF181" s="32">
        <f t="shared" si="66"/>
        <v>16140.6772</v>
      </c>
      <c r="AG181" s="51"/>
      <c r="AH181" s="20"/>
      <c r="AI181" s="48"/>
      <c r="AJ181" s="49"/>
      <c r="AK181" s="20"/>
      <c r="AL181" s="48"/>
      <c r="AN181" s="20"/>
      <c r="AO181" s="48"/>
    </row>
    <row r="182" spans="1:41" x14ac:dyDescent="0.3">
      <c r="A182" t="s">
        <v>85</v>
      </c>
      <c r="B182" s="2">
        <v>6408</v>
      </c>
      <c r="C182" s="2">
        <v>10921</v>
      </c>
      <c r="D182" s="2">
        <v>10952.6</v>
      </c>
      <c r="E182" s="2">
        <v>11620.3</v>
      </c>
      <c r="F182" s="2">
        <v>11591.6</v>
      </c>
      <c r="G182" s="2">
        <v>11295.199999999999</v>
      </c>
      <c r="H182" s="2">
        <v>11211.8</v>
      </c>
      <c r="I182" s="2">
        <v>11239.099999999999</v>
      </c>
      <c r="J182" s="2">
        <v>11300.7</v>
      </c>
      <c r="K182" s="2">
        <v>11131.300000000001</v>
      </c>
      <c r="L182" s="2">
        <v>10929.2</v>
      </c>
      <c r="M182" s="2">
        <v>10701.8</v>
      </c>
      <c r="N182" t="e">
        <f>(#REF!+#REF!+#REF!)/10^3</f>
        <v>#REF!</v>
      </c>
      <c r="O182" t="e">
        <f>(#REF!+#REF!+#REF!)/10^3</f>
        <v>#REF!</v>
      </c>
      <c r="P182" t="e">
        <f>(#REF!+#REF!+#REF!)/10^3</f>
        <v>#REF!</v>
      </c>
      <c r="Q182" t="e">
        <f>(#REF!+#REF!+#REF!)/10^3</f>
        <v>#REF!</v>
      </c>
      <c r="R182" t="e">
        <f>(#REF!+#REF!+#REF!)/10^3</f>
        <v>#REF!</v>
      </c>
      <c r="S182" t="e">
        <f>(#REF!+#REF!+#REF!)/10^3</f>
        <v>#REF!</v>
      </c>
      <c r="T182" t="e">
        <f>(#REF!+#REF!+#REF!)/10^3</f>
        <v>#REF!</v>
      </c>
      <c r="U182" t="e">
        <f>(#REF!+#REF!+#REF!)/10^3</f>
        <v>#REF!</v>
      </c>
      <c r="X182" s="32"/>
      <c r="Y182" s="32"/>
      <c r="Z182" s="32"/>
      <c r="AA182" s="32"/>
      <c r="AB182" s="32"/>
      <c r="AC182" s="32"/>
      <c r="AD182" s="32"/>
      <c r="AE182" s="32"/>
      <c r="AF182" s="32"/>
      <c r="AH182" s="20"/>
      <c r="AI182" s="48"/>
      <c r="AJ182" s="49"/>
      <c r="AK182" s="20"/>
      <c r="AL182" s="48"/>
      <c r="AN182" s="20"/>
      <c r="AO182" s="48"/>
    </row>
    <row r="183" spans="1:41" x14ac:dyDescent="0.3">
      <c r="A183" t="s">
        <v>184</v>
      </c>
      <c r="B183" s="2">
        <v>0</v>
      </c>
      <c r="C183" s="2">
        <v>7789</v>
      </c>
      <c r="D183" s="2">
        <v>7886.6</v>
      </c>
      <c r="E183" s="2">
        <v>8043.9</v>
      </c>
      <c r="F183" s="2">
        <v>8310.0999999999985</v>
      </c>
      <c r="G183" s="2">
        <v>8602.5</v>
      </c>
      <c r="H183" s="2">
        <v>8850</v>
      </c>
      <c r="I183" s="2">
        <v>9125.6</v>
      </c>
      <c r="J183" s="2">
        <v>9403.9</v>
      </c>
      <c r="K183" s="2">
        <v>9644.4</v>
      </c>
      <c r="L183" s="2">
        <v>9919.3000000000011</v>
      </c>
      <c r="M183" s="2">
        <v>10247.700000000001</v>
      </c>
      <c r="N183" t="e">
        <f>(#REF!+#REF!+#REF!)/10^3</f>
        <v>#REF!</v>
      </c>
      <c r="O183" t="e">
        <f>(#REF!+#REF!+#REF!)/10^3</f>
        <v>#REF!</v>
      </c>
      <c r="P183" t="e">
        <f>(#REF!+#REF!+#REF!)/10^3</f>
        <v>#REF!</v>
      </c>
      <c r="Q183" t="e">
        <f>(#REF!+#REF!+#REF!)/10^3</f>
        <v>#REF!</v>
      </c>
      <c r="R183" t="e">
        <f>(#REF!+#REF!+#REF!)/10^3</f>
        <v>#REF!</v>
      </c>
      <c r="S183" t="e">
        <f>(#REF!+#REF!+#REF!)/10^3</f>
        <v>#REF!</v>
      </c>
      <c r="T183" t="e">
        <f>(#REF!+#REF!+#REF!)/10^3</f>
        <v>#REF!</v>
      </c>
      <c r="U183" t="e">
        <f>(#REF!+#REF!+#REF!)/10^3</f>
        <v>#REF!</v>
      </c>
      <c r="X183" s="32"/>
      <c r="Y183" s="32"/>
      <c r="Z183" s="32"/>
      <c r="AA183" s="32"/>
      <c r="AB183" s="32"/>
      <c r="AC183" s="32"/>
      <c r="AD183" s="32"/>
      <c r="AE183" s="32"/>
      <c r="AF183" s="32"/>
      <c r="AH183" s="20"/>
      <c r="AI183" s="48"/>
      <c r="AJ183" s="49"/>
      <c r="AK183" s="20"/>
      <c r="AL183" s="48"/>
      <c r="AN183" s="20"/>
      <c r="AO183" s="48"/>
    </row>
    <row r="184" spans="1:41" x14ac:dyDescent="0.3">
      <c r="A184" s="9" t="s">
        <v>185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X184" s="32"/>
      <c r="Y184" s="32"/>
      <c r="Z184" s="32"/>
      <c r="AA184" s="32"/>
      <c r="AB184" s="32"/>
      <c r="AC184" s="32"/>
      <c r="AD184" s="32"/>
      <c r="AE184" s="32"/>
      <c r="AF184" s="32"/>
      <c r="AH184" s="20"/>
      <c r="AI184" s="48"/>
      <c r="AJ184" s="49"/>
      <c r="AK184" s="20"/>
      <c r="AL184" s="48"/>
      <c r="AN184" s="20"/>
      <c r="AO184" s="48"/>
    </row>
    <row r="185" spans="1:41" x14ac:dyDescent="0.3">
      <c r="A185" t="s">
        <v>186</v>
      </c>
      <c r="B185" s="2">
        <v>0</v>
      </c>
      <c r="C185" s="2">
        <v>1548</v>
      </c>
      <c r="D185" s="2">
        <v>1549.1</v>
      </c>
      <c r="E185" s="2">
        <v>1565.7</v>
      </c>
      <c r="F185" s="2">
        <v>1589.6999999999998</v>
      </c>
      <c r="G185" s="2">
        <v>1613.8</v>
      </c>
      <c r="H185" s="2">
        <v>1634.6999999999998</v>
      </c>
      <c r="I185" s="2">
        <v>1655.7999999999997</v>
      </c>
      <c r="J185" s="2">
        <v>1677.2</v>
      </c>
      <c r="K185" s="2">
        <v>1697</v>
      </c>
      <c r="L185" s="2">
        <v>1717</v>
      </c>
      <c r="M185" s="2">
        <v>1737.1000000000001</v>
      </c>
      <c r="N185" t="e">
        <f>(#REF!+#REF!+#REF!)/10^3</f>
        <v>#REF!</v>
      </c>
      <c r="O185" t="e">
        <f>(#REF!+#REF!+#REF!)/10^3</f>
        <v>#REF!</v>
      </c>
      <c r="P185" t="e">
        <f>(#REF!+#REF!+#REF!)/10^3</f>
        <v>#REF!</v>
      </c>
      <c r="Q185" t="e">
        <f>(#REF!+#REF!+#REF!)/10^3</f>
        <v>#REF!</v>
      </c>
      <c r="R185" t="e">
        <f>(#REF!+#REF!+#REF!)/10^3</f>
        <v>#REF!</v>
      </c>
      <c r="S185" t="e">
        <f>(#REF!+#REF!+#REF!)/10^3</f>
        <v>#REF!</v>
      </c>
      <c r="T185" t="e">
        <f>(#REF!+#REF!+#REF!)/10^3</f>
        <v>#REF!</v>
      </c>
      <c r="U185" t="e">
        <f>(#REF!+#REF!+#REF!)/10^3</f>
        <v>#REF!</v>
      </c>
      <c r="W185" s="4" t="s">
        <v>44</v>
      </c>
      <c r="X185" s="4">
        <v>2020</v>
      </c>
      <c r="Y185" s="4">
        <v>2025</v>
      </c>
      <c r="Z185" s="4">
        <v>2030</v>
      </c>
      <c r="AA185" s="4">
        <v>2035</v>
      </c>
      <c r="AB185" s="4">
        <v>2040</v>
      </c>
      <c r="AC185" s="4">
        <v>2045</v>
      </c>
      <c r="AD185" s="4">
        <v>2050</v>
      </c>
      <c r="AE185" s="4">
        <v>2055</v>
      </c>
      <c r="AF185" s="4">
        <v>2060</v>
      </c>
      <c r="AI185" s="50"/>
      <c r="AL185" s="50"/>
      <c r="AO185" s="50"/>
    </row>
    <row r="186" spans="1:41" x14ac:dyDescent="0.3">
      <c r="A186" t="s">
        <v>187</v>
      </c>
      <c r="B186" s="2">
        <v>0</v>
      </c>
      <c r="C186" s="2">
        <v>425</v>
      </c>
      <c r="D186" s="2">
        <v>425</v>
      </c>
      <c r="E186" s="2">
        <v>429.4</v>
      </c>
      <c r="F186" s="2">
        <v>434.9</v>
      </c>
      <c r="G186" s="2">
        <v>440.40000000000003</v>
      </c>
      <c r="H186" s="2">
        <v>446.6</v>
      </c>
      <c r="I186" s="2">
        <v>453.1</v>
      </c>
      <c r="J186" s="2">
        <v>459.7</v>
      </c>
      <c r="K186" s="2">
        <v>466.5</v>
      </c>
      <c r="L186" s="2">
        <v>473.5</v>
      </c>
      <c r="M186" s="2">
        <v>480.50000000000006</v>
      </c>
      <c r="N186" t="e">
        <f>(#REF!+#REF!+#REF!)/10^3</f>
        <v>#REF!</v>
      </c>
      <c r="O186" t="e">
        <f>(#REF!+#REF!+#REF!)/10^3</f>
        <v>#REF!</v>
      </c>
      <c r="P186" t="e">
        <f>(#REF!+#REF!+#REF!)/10^3</f>
        <v>#REF!</v>
      </c>
      <c r="Q186" t="e">
        <f>(#REF!+#REF!+#REF!)/10^3</f>
        <v>#REF!</v>
      </c>
      <c r="R186" t="e">
        <f>(#REF!+#REF!+#REF!)/10^3</f>
        <v>#REF!</v>
      </c>
      <c r="S186" t="e">
        <f>(#REF!+#REF!+#REF!)/10^3</f>
        <v>#REF!</v>
      </c>
      <c r="T186" t="e">
        <f>(#REF!+#REF!+#REF!)/10^3</f>
        <v>#REF!</v>
      </c>
      <c r="U186" t="e">
        <f>(#REF!+#REF!+#REF!)/10^3</f>
        <v>#REF!</v>
      </c>
      <c r="W186" t="s">
        <v>91</v>
      </c>
      <c r="X186" s="32">
        <f>X126</f>
        <v>1284.1828999999996</v>
      </c>
      <c r="Y186" s="32">
        <f>X186+X126*4+Y126</f>
        <v>7783.2164999999986</v>
      </c>
      <c r="Z186" s="32">
        <f t="shared" ref="Z186:AF186" si="67">Y186+Y126*4+Z126</f>
        <v>14685.573899999999</v>
      </c>
      <c r="AA186" s="32">
        <f t="shared" si="67"/>
        <v>21987.1541</v>
      </c>
      <c r="AB186" s="32">
        <f t="shared" si="67"/>
        <v>29476.520800000002</v>
      </c>
      <c r="AC186" s="32">
        <f t="shared" si="67"/>
        <v>37189.2379</v>
      </c>
      <c r="AD186" s="32">
        <f t="shared" si="67"/>
        <v>45107.090900000003</v>
      </c>
      <c r="AE186" s="32">
        <f t="shared" si="67"/>
        <v>53133.144500000002</v>
      </c>
      <c r="AF186" s="32">
        <f t="shared" si="67"/>
        <v>61240.193200000009</v>
      </c>
      <c r="AH186" s="79"/>
      <c r="AI186" s="79"/>
      <c r="AK186" s="79"/>
      <c r="AL186" s="79"/>
      <c r="AN186" s="79"/>
      <c r="AO186" s="79"/>
    </row>
    <row r="187" spans="1:41" x14ac:dyDescent="0.3">
      <c r="A187" t="s">
        <v>188</v>
      </c>
      <c r="B187" s="2">
        <v>11396</v>
      </c>
      <c r="C187" s="2">
        <v>23801</v>
      </c>
      <c r="D187" s="2">
        <v>25022.1</v>
      </c>
      <c r="E187" s="2">
        <v>25853.799999999996</v>
      </c>
      <c r="F187" s="2">
        <v>27376.799999999999</v>
      </c>
      <c r="G187" s="2">
        <v>29009.4</v>
      </c>
      <c r="H187" s="2">
        <v>30004.9</v>
      </c>
      <c r="I187" s="2">
        <v>31134.899999999998</v>
      </c>
      <c r="J187" s="2">
        <v>32521.800000000003</v>
      </c>
      <c r="K187" s="2">
        <v>35294.1</v>
      </c>
      <c r="L187" s="2">
        <v>40252</v>
      </c>
      <c r="M187" s="2">
        <v>48204.4</v>
      </c>
      <c r="N187" t="e">
        <f>(#REF!+#REF!+#REF!)/10^3</f>
        <v>#REF!</v>
      </c>
      <c r="O187" t="e">
        <f>(#REF!+#REF!+#REF!)/10^3</f>
        <v>#REF!</v>
      </c>
      <c r="P187" t="e">
        <f>(#REF!+#REF!+#REF!)/10^3</f>
        <v>#REF!</v>
      </c>
      <c r="Q187" t="e">
        <f>(#REF!+#REF!+#REF!)/10^3</f>
        <v>#REF!</v>
      </c>
      <c r="R187" t="e">
        <f>(#REF!+#REF!+#REF!)/10^3</f>
        <v>#REF!</v>
      </c>
      <c r="S187" t="e">
        <f>(#REF!+#REF!+#REF!)/10^3</f>
        <v>#REF!</v>
      </c>
      <c r="T187" t="e">
        <f>(#REF!+#REF!+#REF!)/10^3</f>
        <v>#REF!</v>
      </c>
      <c r="U187" t="e">
        <f>(#REF!+#REF!+#REF!)/10^3</f>
        <v>#REF!</v>
      </c>
      <c r="W187" t="s">
        <v>244</v>
      </c>
      <c r="X187" s="32">
        <f t="shared" ref="X187:X189" si="68">X127</f>
        <v>1284.1828999999996</v>
      </c>
      <c r="Y187" s="32">
        <f t="shared" ref="Y187:AF189" si="69">X187+X127*4+Y127</f>
        <v>7769.9120999999977</v>
      </c>
      <c r="Z187" s="32">
        <f t="shared" si="69"/>
        <v>14590.906299999999</v>
      </c>
      <c r="AA187" s="32">
        <f t="shared" si="69"/>
        <v>21735.526600000001</v>
      </c>
      <c r="AB187" s="32">
        <f t="shared" si="69"/>
        <v>28991.705099999999</v>
      </c>
      <c r="AC187" s="32">
        <f t="shared" si="69"/>
        <v>36418.828799999996</v>
      </c>
      <c r="AD187" s="32">
        <f t="shared" si="69"/>
        <v>44023.675299999995</v>
      </c>
      <c r="AE187" s="32">
        <f t="shared" si="69"/>
        <v>51743.654099999992</v>
      </c>
      <c r="AF187" s="32">
        <f t="shared" si="69"/>
        <v>59549.921899999994</v>
      </c>
      <c r="AH187" s="20"/>
      <c r="AI187" s="48"/>
      <c r="AJ187" s="49"/>
      <c r="AK187" s="20"/>
      <c r="AL187" s="48"/>
      <c r="AN187" s="20"/>
      <c r="AO187" s="48"/>
    </row>
    <row r="188" spans="1:41" x14ac:dyDescent="0.3">
      <c r="A188" t="s">
        <v>189</v>
      </c>
      <c r="B188" s="2">
        <v>2146</v>
      </c>
      <c r="C188" s="2">
        <v>9948</v>
      </c>
      <c r="D188" s="2">
        <v>10539.2</v>
      </c>
      <c r="E188" s="2">
        <v>10908.8</v>
      </c>
      <c r="F188" s="2">
        <v>11625.4</v>
      </c>
      <c r="G188" s="2">
        <v>12333.2</v>
      </c>
      <c r="H188" s="2">
        <v>12444.1</v>
      </c>
      <c r="I188" s="2">
        <v>12570.5</v>
      </c>
      <c r="J188" s="2">
        <v>12740.3</v>
      </c>
      <c r="K188" s="2">
        <v>12711.3</v>
      </c>
      <c r="L188" s="2">
        <v>12735.4</v>
      </c>
      <c r="M188" s="2">
        <v>12672.800000000001</v>
      </c>
      <c r="N188" t="e">
        <f>(#REF!+#REF!+#REF!)/10^3</f>
        <v>#REF!</v>
      </c>
      <c r="O188" t="e">
        <f>(#REF!+#REF!+#REF!)/10^3</f>
        <v>#REF!</v>
      </c>
      <c r="P188" t="e">
        <f>(#REF!+#REF!+#REF!)/10^3</f>
        <v>#REF!</v>
      </c>
      <c r="Q188" t="e">
        <f>(#REF!+#REF!+#REF!)/10^3</f>
        <v>#REF!</v>
      </c>
      <c r="R188" t="e">
        <f>(#REF!+#REF!+#REF!)/10^3</f>
        <v>#REF!</v>
      </c>
      <c r="S188" t="e">
        <f>(#REF!+#REF!+#REF!)/10^3</f>
        <v>#REF!</v>
      </c>
      <c r="T188" t="e">
        <f>(#REF!+#REF!+#REF!)/10^3</f>
        <v>#REF!</v>
      </c>
      <c r="U188" t="e">
        <f>(#REF!+#REF!+#REF!)/10^3</f>
        <v>#REF!</v>
      </c>
      <c r="W188" t="s">
        <v>245</v>
      </c>
      <c r="X188" s="32">
        <f t="shared" si="68"/>
        <v>1284.1828999999996</v>
      </c>
      <c r="Y188" s="32">
        <f t="shared" si="69"/>
        <v>7752.5628999999972</v>
      </c>
      <c r="Z188" s="32">
        <f t="shared" si="69"/>
        <v>14464.996199999996</v>
      </c>
      <c r="AA188" s="32">
        <f t="shared" si="69"/>
        <v>21414.182099999995</v>
      </c>
      <c r="AB188" s="32">
        <f t="shared" si="69"/>
        <v>28466.797099999992</v>
      </c>
      <c r="AC188" s="32">
        <f t="shared" si="69"/>
        <v>35645.446999999993</v>
      </c>
      <c r="AD188" s="32">
        <f t="shared" si="69"/>
        <v>42972.282499999994</v>
      </c>
      <c r="AE188" s="32">
        <f t="shared" si="69"/>
        <v>50393.260999999991</v>
      </c>
      <c r="AF188" s="32">
        <f t="shared" si="69"/>
        <v>57886.269799999995</v>
      </c>
      <c r="AH188" s="20"/>
      <c r="AI188" s="48"/>
      <c r="AJ188" s="49"/>
      <c r="AK188" s="20"/>
      <c r="AL188" s="48"/>
      <c r="AN188" s="20"/>
      <c r="AO188" s="48"/>
    </row>
    <row r="189" spans="1:41" x14ac:dyDescent="0.3">
      <c r="A189" t="s">
        <v>190</v>
      </c>
      <c r="B189" s="2">
        <v>0</v>
      </c>
      <c r="C189" s="2">
        <v>584</v>
      </c>
      <c r="D189" s="2">
        <v>571.9</v>
      </c>
      <c r="E189" s="2">
        <v>586.5</v>
      </c>
      <c r="F189" s="2">
        <v>617.20000000000005</v>
      </c>
      <c r="G189" s="2">
        <v>667.4</v>
      </c>
      <c r="H189" s="2">
        <v>679.6</v>
      </c>
      <c r="I189" s="2">
        <v>704.1</v>
      </c>
      <c r="J189" s="2">
        <v>733.5</v>
      </c>
      <c r="K189" s="2">
        <v>766.6</v>
      </c>
      <c r="L189" s="2">
        <v>809.30000000000007</v>
      </c>
      <c r="M189" s="2">
        <v>869.2</v>
      </c>
      <c r="N189" t="e">
        <f>(#REF!+#REF!+#REF!)/10^3</f>
        <v>#REF!</v>
      </c>
      <c r="O189" t="e">
        <f>(#REF!+#REF!+#REF!)/10^3</f>
        <v>#REF!</v>
      </c>
      <c r="P189" t="e">
        <f>(#REF!+#REF!+#REF!)/10^3</f>
        <v>#REF!</v>
      </c>
      <c r="Q189" t="e">
        <f>(#REF!+#REF!+#REF!)/10^3</f>
        <v>#REF!</v>
      </c>
      <c r="R189" t="e">
        <f>(#REF!+#REF!+#REF!)/10^3</f>
        <v>#REF!</v>
      </c>
      <c r="S189" t="e">
        <f>(#REF!+#REF!+#REF!)/10^3</f>
        <v>#REF!</v>
      </c>
      <c r="T189" t="e">
        <f>(#REF!+#REF!+#REF!)/10^3</f>
        <v>#REF!</v>
      </c>
      <c r="U189" t="e">
        <f>(#REF!+#REF!+#REF!)/10^3</f>
        <v>#REF!</v>
      </c>
      <c r="W189" t="s">
        <v>246</v>
      </c>
      <c r="X189" s="32">
        <f t="shared" si="68"/>
        <v>1284.1828999999996</v>
      </c>
      <c r="Y189" s="32">
        <f t="shared" si="69"/>
        <v>7765.1758999999984</v>
      </c>
      <c r="Z189" s="32">
        <f t="shared" si="69"/>
        <v>14556.799799999999</v>
      </c>
      <c r="AA189" s="32">
        <f t="shared" si="69"/>
        <v>21652.454999999998</v>
      </c>
      <c r="AB189" s="32">
        <f t="shared" si="69"/>
        <v>28871.077799999999</v>
      </c>
      <c r="AC189" s="32">
        <f t="shared" si="69"/>
        <v>36254.515800000001</v>
      </c>
      <c r="AD189" s="32">
        <f t="shared" si="69"/>
        <v>43810.093099999998</v>
      </c>
      <c r="AE189" s="32">
        <f t="shared" si="69"/>
        <v>51476.026300000005</v>
      </c>
      <c r="AF189" s="32">
        <f t="shared" si="69"/>
        <v>59223.141800000005</v>
      </c>
      <c r="AH189" s="20"/>
      <c r="AI189" s="48"/>
      <c r="AJ189" s="49"/>
      <c r="AK189" s="20"/>
      <c r="AL189" s="48"/>
      <c r="AN189" s="20"/>
      <c r="AO189" s="48"/>
    </row>
    <row r="190" spans="1:41" x14ac:dyDescent="0.3">
      <c r="A190" t="s">
        <v>191</v>
      </c>
      <c r="B190" s="2">
        <v>486</v>
      </c>
      <c r="C190" s="2">
        <v>340</v>
      </c>
      <c r="D190" s="2">
        <v>603.1</v>
      </c>
      <c r="E190" s="2">
        <v>627.20000000000005</v>
      </c>
      <c r="F190" s="2">
        <v>665.8</v>
      </c>
      <c r="G190" s="2">
        <v>706.6</v>
      </c>
      <c r="H190" s="2">
        <v>737.6</v>
      </c>
      <c r="I190" s="2">
        <v>770.3</v>
      </c>
      <c r="J190" s="2">
        <v>802.5</v>
      </c>
      <c r="K190" s="2">
        <v>821.59999999999991</v>
      </c>
      <c r="L190" s="2">
        <v>835.7</v>
      </c>
      <c r="M190" s="2">
        <v>844.2</v>
      </c>
      <c r="N190" t="e">
        <f>(#REF!+#REF!+#REF!)/10^3</f>
        <v>#REF!</v>
      </c>
      <c r="O190" t="e">
        <f>(#REF!+#REF!+#REF!)/10^3</f>
        <v>#REF!</v>
      </c>
      <c r="P190" t="e">
        <f>(#REF!+#REF!+#REF!)/10^3</f>
        <v>#REF!</v>
      </c>
      <c r="Q190" t="e">
        <f>(#REF!+#REF!+#REF!)/10^3</f>
        <v>#REF!</v>
      </c>
      <c r="R190" t="e">
        <f>(#REF!+#REF!+#REF!)/10^3</f>
        <v>#REF!</v>
      </c>
      <c r="S190" t="e">
        <f>(#REF!+#REF!+#REF!)/10^3</f>
        <v>#REF!</v>
      </c>
      <c r="T190" t="e">
        <f>(#REF!+#REF!+#REF!)/10^3</f>
        <v>#REF!</v>
      </c>
      <c r="U190" t="e">
        <f>(#REF!+#REF!+#REF!)/10^3</f>
        <v>#REF!</v>
      </c>
      <c r="X190" s="32"/>
      <c r="Y190" s="32"/>
      <c r="Z190" s="32"/>
      <c r="AA190" s="32"/>
      <c r="AB190" s="32"/>
      <c r="AC190" s="32"/>
      <c r="AD190" s="32"/>
      <c r="AE190" s="32"/>
      <c r="AF190" s="32"/>
      <c r="AH190" s="20"/>
      <c r="AI190" s="48"/>
      <c r="AJ190" s="49"/>
      <c r="AK190" s="20"/>
      <c r="AL190" s="48"/>
      <c r="AN190" s="20"/>
      <c r="AO190" s="48"/>
    </row>
    <row r="191" spans="1:41" x14ac:dyDescent="0.3">
      <c r="A191" t="s">
        <v>192</v>
      </c>
      <c r="B191" s="2">
        <v>0</v>
      </c>
      <c r="C191" s="2">
        <v>46</v>
      </c>
      <c r="D191" s="2">
        <v>171.6</v>
      </c>
      <c r="E191" s="2">
        <v>200.4</v>
      </c>
      <c r="F191" s="2">
        <v>260</v>
      </c>
      <c r="G191" s="2">
        <v>341.3</v>
      </c>
      <c r="H191" s="2">
        <v>233.79999999999998</v>
      </c>
      <c r="I191" s="2">
        <v>231.70000000000002</v>
      </c>
      <c r="J191" s="2">
        <v>242.7</v>
      </c>
      <c r="K191" s="2">
        <v>248.9</v>
      </c>
      <c r="L191" s="2">
        <v>253.29999999999998</v>
      </c>
      <c r="M191" s="2">
        <v>255.70000000000002</v>
      </c>
      <c r="N191" t="e">
        <f>(#REF!+#REF!+#REF!)/10^3</f>
        <v>#REF!</v>
      </c>
      <c r="O191" t="e">
        <f>(#REF!+#REF!+#REF!)/10^3</f>
        <v>#REF!</v>
      </c>
      <c r="P191" t="e">
        <f>(#REF!+#REF!+#REF!)/10^3</f>
        <v>#REF!</v>
      </c>
      <c r="Q191" t="e">
        <f>(#REF!+#REF!+#REF!)/10^3</f>
        <v>#REF!</v>
      </c>
      <c r="R191" t="e">
        <f>(#REF!+#REF!+#REF!)/10^3</f>
        <v>#REF!</v>
      </c>
      <c r="S191" t="e">
        <f>(#REF!+#REF!+#REF!)/10^3</f>
        <v>#REF!</v>
      </c>
      <c r="T191" t="e">
        <f>(#REF!+#REF!+#REF!)/10^3</f>
        <v>#REF!</v>
      </c>
      <c r="U191" t="e">
        <f>(#REF!+#REF!+#REF!)/10^3</f>
        <v>#REF!</v>
      </c>
      <c r="X191" s="32"/>
      <c r="Y191" s="32"/>
      <c r="Z191" s="32"/>
      <c r="AA191" s="32"/>
      <c r="AB191" s="32"/>
      <c r="AC191" s="32"/>
      <c r="AD191" s="32"/>
      <c r="AE191" s="32"/>
      <c r="AF191" s="32"/>
      <c r="AH191" s="20"/>
      <c r="AI191" s="48"/>
      <c r="AJ191" s="49"/>
      <c r="AK191" s="20"/>
      <c r="AL191" s="48"/>
      <c r="AN191" s="20"/>
      <c r="AO191" s="48"/>
    </row>
    <row r="192" spans="1:41" x14ac:dyDescent="0.3">
      <c r="A192" t="s">
        <v>193</v>
      </c>
      <c r="B192" s="2">
        <v>2471</v>
      </c>
      <c r="C192" s="2">
        <v>12896</v>
      </c>
      <c r="D192" s="2">
        <v>12963.2</v>
      </c>
      <c r="E192" s="2">
        <v>13395.4</v>
      </c>
      <c r="F192" s="2">
        <v>13913.7</v>
      </c>
      <c r="G192" s="2">
        <v>14320.100000000002</v>
      </c>
      <c r="H192" s="2">
        <v>14310</v>
      </c>
      <c r="I192" s="2">
        <v>14314.300000000001</v>
      </c>
      <c r="J192" s="2">
        <v>14358</v>
      </c>
      <c r="K192" s="2">
        <v>14148.8</v>
      </c>
      <c r="L192" s="2">
        <v>14011.3</v>
      </c>
      <c r="M192" s="2">
        <v>13833.3</v>
      </c>
      <c r="N192" t="e">
        <f>(#REF!+#REF!+#REF!)/10^3</f>
        <v>#REF!</v>
      </c>
      <c r="O192" t="e">
        <f>(#REF!+#REF!+#REF!)/10^3</f>
        <v>#REF!</v>
      </c>
      <c r="P192" t="e">
        <f>(#REF!+#REF!+#REF!)/10^3</f>
        <v>#REF!</v>
      </c>
      <c r="Q192" t="e">
        <f>(#REF!+#REF!+#REF!)/10^3</f>
        <v>#REF!</v>
      </c>
      <c r="R192" t="e">
        <f>(#REF!+#REF!+#REF!)/10^3</f>
        <v>#REF!</v>
      </c>
      <c r="S192" t="e">
        <f>(#REF!+#REF!+#REF!)/10^3</f>
        <v>#REF!</v>
      </c>
      <c r="T192" t="e">
        <f>(#REF!+#REF!+#REF!)/10^3</f>
        <v>#REF!</v>
      </c>
      <c r="U192" t="e">
        <f>(#REF!+#REF!+#REF!)/10^3</f>
        <v>#REF!</v>
      </c>
      <c r="X192" s="32"/>
      <c r="Y192" s="32"/>
      <c r="Z192" s="32"/>
      <c r="AA192" s="32"/>
      <c r="AB192" s="32"/>
      <c r="AC192" s="32"/>
      <c r="AD192" s="32"/>
      <c r="AE192" s="32"/>
      <c r="AF192" s="32"/>
      <c r="AH192" s="20"/>
      <c r="AI192" s="48"/>
      <c r="AJ192" s="49"/>
      <c r="AK192" s="20"/>
      <c r="AL192" s="48"/>
      <c r="AN192" s="20"/>
      <c r="AO192" s="48"/>
    </row>
    <row r="193" spans="1:41" x14ac:dyDescent="0.3">
      <c r="A193" t="s">
        <v>194</v>
      </c>
      <c r="B193" s="2">
        <v>3160</v>
      </c>
      <c r="C193" s="2">
        <v>6795</v>
      </c>
      <c r="D193" s="2">
        <v>6743.7</v>
      </c>
      <c r="E193" s="2">
        <v>7006.9</v>
      </c>
      <c r="F193" s="2">
        <v>7111.7000000000007</v>
      </c>
      <c r="G193" s="2">
        <v>7159.5000000000009</v>
      </c>
      <c r="H193" s="2">
        <v>7265.7000000000007</v>
      </c>
      <c r="I193" s="2">
        <v>7400.3</v>
      </c>
      <c r="J193" s="2">
        <v>7561.7000000000007</v>
      </c>
      <c r="K193" s="2">
        <v>7605.8000000000011</v>
      </c>
      <c r="L193" s="2">
        <v>7679.2000000000007</v>
      </c>
      <c r="M193" s="2">
        <v>7698.9000000000005</v>
      </c>
      <c r="N193" t="e">
        <f>(#REF!+#REF!+#REF!)/10^3</f>
        <v>#REF!</v>
      </c>
      <c r="O193" t="e">
        <f>(#REF!+#REF!+#REF!)/10^3</f>
        <v>#REF!</v>
      </c>
      <c r="P193" t="e">
        <f>(#REF!+#REF!+#REF!)/10^3</f>
        <v>#REF!</v>
      </c>
      <c r="Q193" t="e">
        <f>(#REF!+#REF!+#REF!)/10^3</f>
        <v>#REF!</v>
      </c>
      <c r="R193" t="e">
        <f>(#REF!+#REF!+#REF!)/10^3</f>
        <v>#REF!</v>
      </c>
      <c r="S193" t="e">
        <f>(#REF!+#REF!+#REF!)/10^3</f>
        <v>#REF!</v>
      </c>
      <c r="T193" t="e">
        <f>(#REF!+#REF!+#REF!)/10^3</f>
        <v>#REF!</v>
      </c>
      <c r="U193" t="e">
        <f>(#REF!+#REF!+#REF!)/10^3</f>
        <v>#REF!</v>
      </c>
      <c r="W193" s="9" t="s">
        <v>57</v>
      </c>
      <c r="X193" s="4">
        <v>2020</v>
      </c>
      <c r="Y193" s="4">
        <v>2025</v>
      </c>
      <c r="Z193" s="4">
        <v>2030</v>
      </c>
      <c r="AA193" s="4">
        <v>2035</v>
      </c>
      <c r="AB193" s="4">
        <v>2040</v>
      </c>
      <c r="AC193" s="4">
        <v>2045</v>
      </c>
      <c r="AD193" s="4">
        <v>2050</v>
      </c>
      <c r="AE193" s="4">
        <v>2055</v>
      </c>
      <c r="AF193" s="4">
        <v>2060</v>
      </c>
      <c r="AI193" s="50"/>
      <c r="AL193" s="50"/>
      <c r="AO193" s="50"/>
    </row>
    <row r="194" spans="1:41" x14ac:dyDescent="0.3">
      <c r="A194" t="s">
        <v>195</v>
      </c>
      <c r="B194" s="2">
        <v>203</v>
      </c>
      <c r="C194" s="2">
        <v>1267</v>
      </c>
      <c r="D194" s="2">
        <v>1292</v>
      </c>
      <c r="E194" s="2">
        <v>1310.8</v>
      </c>
      <c r="F194" s="2">
        <v>1341.5</v>
      </c>
      <c r="G194" s="2">
        <v>1373.2</v>
      </c>
      <c r="H194" s="2">
        <v>1396.3999999999999</v>
      </c>
      <c r="I194" s="2">
        <v>1420.3000000000002</v>
      </c>
      <c r="J194" s="2">
        <v>1445</v>
      </c>
      <c r="K194" s="2">
        <v>1466.2</v>
      </c>
      <c r="L194" s="2">
        <v>1487.8000000000002</v>
      </c>
      <c r="M194" s="2">
        <v>1509.2</v>
      </c>
      <c r="N194" t="e">
        <f>(#REF!+#REF!+#REF!)/10^3</f>
        <v>#REF!</v>
      </c>
      <c r="O194" t="e">
        <f>(#REF!+#REF!+#REF!)/10^3</f>
        <v>#REF!</v>
      </c>
      <c r="P194" t="e">
        <f>(#REF!+#REF!+#REF!)/10^3</f>
        <v>#REF!</v>
      </c>
      <c r="Q194" t="e">
        <f>(#REF!+#REF!+#REF!)/10^3</f>
        <v>#REF!</v>
      </c>
      <c r="R194" t="e">
        <f>(#REF!+#REF!+#REF!)/10^3</f>
        <v>#REF!</v>
      </c>
      <c r="S194" t="e">
        <f>(#REF!+#REF!+#REF!)/10^3</f>
        <v>#REF!</v>
      </c>
      <c r="T194" t="e">
        <f>(#REF!+#REF!+#REF!)/10^3</f>
        <v>#REF!</v>
      </c>
      <c r="U194" t="e">
        <f>(#REF!+#REF!+#REF!)/10^3</f>
        <v>#REF!</v>
      </c>
      <c r="W194" t="s">
        <v>91</v>
      </c>
      <c r="X194" s="32">
        <f>X134</f>
        <v>80.652999999999977</v>
      </c>
      <c r="Y194" s="32">
        <f>X194+X134*4+Y134</f>
        <v>482.72489999999988</v>
      </c>
      <c r="Z194" s="32">
        <f t="shared" ref="Z194:AF194" si="70">Y194+Y134*4+Z134</f>
        <v>878.45719999999983</v>
      </c>
      <c r="AA194" s="32">
        <f t="shared" si="70"/>
        <v>1265.7597999999998</v>
      </c>
      <c r="AB194" s="32">
        <f t="shared" si="70"/>
        <v>1642.3294999999998</v>
      </c>
      <c r="AC194" s="32">
        <f t="shared" si="70"/>
        <v>2008.6326999999997</v>
      </c>
      <c r="AD194" s="32">
        <f t="shared" si="70"/>
        <v>2364.1276999999995</v>
      </c>
      <c r="AE194" s="32">
        <f t="shared" si="70"/>
        <v>2704.2618999999995</v>
      </c>
      <c r="AF194" s="32">
        <f t="shared" si="70"/>
        <v>3031.4325999999996</v>
      </c>
      <c r="AH194" s="79"/>
      <c r="AI194" s="79"/>
      <c r="AK194" s="79"/>
      <c r="AL194" s="79"/>
      <c r="AN194" s="79"/>
      <c r="AO194" s="79"/>
    </row>
    <row r="195" spans="1:41" x14ac:dyDescent="0.3">
      <c r="A195" t="s">
        <v>80</v>
      </c>
      <c r="B195" s="2">
        <v>227900</v>
      </c>
      <c r="C195" s="2">
        <v>212400</v>
      </c>
      <c r="D195" s="2">
        <v>220732.79999999999</v>
      </c>
      <c r="E195" s="2">
        <v>226287.4</v>
      </c>
      <c r="F195" s="2">
        <v>236656.09999999998</v>
      </c>
      <c r="G195" s="2">
        <v>248033</v>
      </c>
      <c r="H195" s="2">
        <v>252023.9</v>
      </c>
      <c r="I195" s="2">
        <v>255195.9</v>
      </c>
      <c r="J195" s="2">
        <v>260425.7</v>
      </c>
      <c r="K195" s="2">
        <v>262188.2</v>
      </c>
      <c r="L195" s="2">
        <v>263764.2</v>
      </c>
      <c r="M195" s="2">
        <v>264788.7</v>
      </c>
      <c r="N195" t="e">
        <f>(#REF!+#REF!+#REF!)/10^3</f>
        <v>#REF!</v>
      </c>
      <c r="O195" t="e">
        <f>(#REF!+#REF!+#REF!)/10^3</f>
        <v>#REF!</v>
      </c>
      <c r="P195" t="e">
        <f>(#REF!+#REF!+#REF!)/10^3</f>
        <v>#REF!</v>
      </c>
      <c r="Q195" t="e">
        <f>(#REF!+#REF!+#REF!)/10^3</f>
        <v>#REF!</v>
      </c>
      <c r="R195" t="e">
        <f>(#REF!+#REF!+#REF!)/10^3</f>
        <v>#REF!</v>
      </c>
      <c r="S195" t="e">
        <f>(#REF!+#REF!+#REF!)/10^3</f>
        <v>#REF!</v>
      </c>
      <c r="T195" t="e">
        <f>(#REF!+#REF!+#REF!)/10^3</f>
        <v>#REF!</v>
      </c>
      <c r="U195" t="e">
        <f>(#REF!+#REF!+#REF!)/10^3</f>
        <v>#REF!</v>
      </c>
      <c r="W195" t="s">
        <v>244</v>
      </c>
      <c r="X195" s="32">
        <f t="shared" ref="X195:X197" si="71">X135</f>
        <v>80.652999999999977</v>
      </c>
      <c r="Y195" s="32">
        <f t="shared" ref="Y195:AF197" si="72">X195+X135*4+Y135</f>
        <v>484.20369999999991</v>
      </c>
      <c r="Z195" s="32">
        <f t="shared" si="72"/>
        <v>889.06739999999991</v>
      </c>
      <c r="AA195" s="32">
        <f t="shared" si="72"/>
        <v>1292.8774999999998</v>
      </c>
      <c r="AB195" s="32">
        <f t="shared" si="72"/>
        <v>1686.9151999999997</v>
      </c>
      <c r="AC195" s="32">
        <f t="shared" si="72"/>
        <v>2067.4215999999997</v>
      </c>
      <c r="AD195" s="32">
        <f t="shared" si="72"/>
        <v>2435.7916999999998</v>
      </c>
      <c r="AE195" s="32">
        <f t="shared" si="72"/>
        <v>2787.7028999999998</v>
      </c>
      <c r="AF195" s="32">
        <f t="shared" si="72"/>
        <v>3125.3068999999996</v>
      </c>
      <c r="AH195" s="20"/>
      <c r="AI195" s="48"/>
      <c r="AJ195" s="49"/>
      <c r="AK195" s="20"/>
      <c r="AL195" s="48"/>
      <c r="AN195" s="20"/>
      <c r="AO195" s="48"/>
    </row>
    <row r="196" spans="1:41" x14ac:dyDescent="0.3">
      <c r="A196" t="s">
        <v>196</v>
      </c>
      <c r="B196" s="2">
        <v>0</v>
      </c>
      <c r="C196" s="2">
        <v>3674</v>
      </c>
      <c r="D196" s="2">
        <v>3674.1</v>
      </c>
      <c r="E196" s="2">
        <v>3726.2000000000003</v>
      </c>
      <c r="F196" s="2">
        <v>3812.7</v>
      </c>
      <c r="G196" s="2">
        <v>3900.7</v>
      </c>
      <c r="H196" s="2">
        <v>3960.2999999999997</v>
      </c>
      <c r="I196" s="2">
        <v>4020.7</v>
      </c>
      <c r="J196" s="2">
        <v>4082</v>
      </c>
      <c r="K196" s="2">
        <v>4134.6000000000004</v>
      </c>
      <c r="L196" s="2">
        <v>4187.6000000000004</v>
      </c>
      <c r="M196" s="2">
        <v>4241.2000000000007</v>
      </c>
      <c r="N196" t="e">
        <f>(#REF!+#REF!+#REF!)/10^3</f>
        <v>#REF!</v>
      </c>
      <c r="O196" t="e">
        <f>(#REF!+#REF!+#REF!)/10^3</f>
        <v>#REF!</v>
      </c>
      <c r="P196" t="e">
        <f>(#REF!+#REF!+#REF!)/10^3</f>
        <v>#REF!</v>
      </c>
      <c r="Q196" t="e">
        <f>(#REF!+#REF!+#REF!)/10^3</f>
        <v>#REF!</v>
      </c>
      <c r="R196" t="e">
        <f>(#REF!+#REF!+#REF!)/10^3</f>
        <v>#REF!</v>
      </c>
      <c r="S196" t="e">
        <f>(#REF!+#REF!+#REF!)/10^3</f>
        <v>#REF!</v>
      </c>
      <c r="T196" t="e">
        <f>(#REF!+#REF!+#REF!)/10^3</f>
        <v>#REF!</v>
      </c>
      <c r="U196" t="e">
        <f>(#REF!+#REF!+#REF!)/10^3</f>
        <v>#REF!</v>
      </c>
      <c r="W196" t="s">
        <v>245</v>
      </c>
      <c r="X196" s="32">
        <f t="shared" si="71"/>
        <v>80.652999999999977</v>
      </c>
      <c r="Y196" s="32">
        <f t="shared" si="72"/>
        <v>477.32449999999989</v>
      </c>
      <c r="Z196" s="32">
        <f t="shared" si="72"/>
        <v>841.18060000000003</v>
      </c>
      <c r="AA196" s="32">
        <f t="shared" si="72"/>
        <v>1175.8244999999999</v>
      </c>
      <c r="AB196" s="32">
        <f t="shared" si="72"/>
        <v>1493.4802</v>
      </c>
      <c r="AC196" s="32">
        <f t="shared" si="72"/>
        <v>1795.7323999999999</v>
      </c>
      <c r="AD196" s="32">
        <f t="shared" si="72"/>
        <v>2084.9528999999998</v>
      </c>
      <c r="AE196" s="32">
        <f t="shared" si="72"/>
        <v>2361.2061999999996</v>
      </c>
      <c r="AF196" s="32">
        <f t="shared" si="72"/>
        <v>2625.9746999999993</v>
      </c>
      <c r="AH196" s="20"/>
      <c r="AI196" s="48"/>
      <c r="AJ196" s="49"/>
      <c r="AK196" s="20"/>
      <c r="AL196" s="48"/>
      <c r="AN196" s="20"/>
      <c r="AO196" s="48"/>
    </row>
    <row r="197" spans="1:41" x14ac:dyDescent="0.3">
      <c r="A197" t="s">
        <v>197</v>
      </c>
      <c r="B197" s="2">
        <v>0</v>
      </c>
      <c r="C197" s="2">
        <v>0</v>
      </c>
      <c r="D197" s="2">
        <v>0.1</v>
      </c>
      <c r="E197" s="2">
        <v>0.30000000000000004</v>
      </c>
      <c r="F197" s="2">
        <v>0.5</v>
      </c>
      <c r="G197" s="2">
        <v>0.6</v>
      </c>
      <c r="H197" s="2">
        <v>0.6</v>
      </c>
      <c r="I197" s="2">
        <v>0.7</v>
      </c>
      <c r="J197" s="2">
        <v>0.7</v>
      </c>
      <c r="K197" s="2">
        <v>0.79999999999999993</v>
      </c>
      <c r="L197" s="2">
        <v>0.79999999999999993</v>
      </c>
      <c r="M197" s="2">
        <v>0.9</v>
      </c>
      <c r="N197" t="e">
        <f>(#REF!+#REF!+#REF!)/10^3</f>
        <v>#REF!</v>
      </c>
      <c r="O197" t="e">
        <f>(#REF!+#REF!+#REF!)/10^3</f>
        <v>#REF!</v>
      </c>
      <c r="P197" t="e">
        <f>(#REF!+#REF!+#REF!)/10^3</f>
        <v>#REF!</v>
      </c>
      <c r="Q197" t="e">
        <f>(#REF!+#REF!+#REF!)/10^3</f>
        <v>#REF!</v>
      </c>
      <c r="R197" t="e">
        <f>(#REF!+#REF!+#REF!)/10^3</f>
        <v>#REF!</v>
      </c>
      <c r="S197" t="e">
        <f>(#REF!+#REF!+#REF!)/10^3</f>
        <v>#REF!</v>
      </c>
      <c r="T197" t="e">
        <f>(#REF!+#REF!+#REF!)/10^3</f>
        <v>#REF!</v>
      </c>
      <c r="U197" t="e">
        <f>(#REF!+#REF!+#REF!)/10^3</f>
        <v>#REF!</v>
      </c>
      <c r="W197" t="s">
        <v>246</v>
      </c>
      <c r="X197" s="32">
        <f t="shared" si="71"/>
        <v>80.652999999999977</v>
      </c>
      <c r="Y197" s="32">
        <f t="shared" si="72"/>
        <v>483.74389999999988</v>
      </c>
      <c r="Z197" s="32">
        <f t="shared" si="72"/>
        <v>886.04560000000004</v>
      </c>
      <c r="AA197" s="32">
        <f t="shared" si="72"/>
        <v>1286.0772000000002</v>
      </c>
      <c r="AB197" s="32">
        <f t="shared" si="72"/>
        <v>1675.5589000000002</v>
      </c>
      <c r="AC197" s="32">
        <f t="shared" si="72"/>
        <v>2051.3505</v>
      </c>
      <c r="AD197" s="32">
        <f t="shared" si="72"/>
        <v>2416.2887000000001</v>
      </c>
      <c r="AE197" s="32">
        <f t="shared" si="72"/>
        <v>2764.9531999999999</v>
      </c>
      <c r="AF197" s="32">
        <f t="shared" si="72"/>
        <v>3099.9821000000002</v>
      </c>
      <c r="AH197" s="20"/>
      <c r="AI197" s="48"/>
      <c r="AJ197" s="49"/>
      <c r="AK197" s="20"/>
      <c r="AL197" s="48"/>
      <c r="AN197" s="20"/>
      <c r="AO197" s="48"/>
    </row>
    <row r="198" spans="1:41" x14ac:dyDescent="0.3">
      <c r="A198" t="s">
        <v>198</v>
      </c>
      <c r="B198" s="2">
        <v>0</v>
      </c>
      <c r="C198" s="2">
        <v>18915</v>
      </c>
      <c r="D198" s="2">
        <v>19600.400000000001</v>
      </c>
      <c r="E198" s="2">
        <v>20315.600000000002</v>
      </c>
      <c r="F198" s="2">
        <v>22172.7</v>
      </c>
      <c r="G198" s="2">
        <v>24370.1</v>
      </c>
      <c r="H198" s="2">
        <v>25877.8</v>
      </c>
      <c r="I198" s="2">
        <v>27236.799999999999</v>
      </c>
      <c r="J198" s="2">
        <v>28785.700000000004</v>
      </c>
      <c r="K198" s="2">
        <v>30139.7</v>
      </c>
      <c r="L198" s="2">
        <v>31418.5</v>
      </c>
      <c r="M198" s="2">
        <v>32686.6</v>
      </c>
      <c r="N198" t="e">
        <f>(#REF!+#REF!+#REF!)/10^3</f>
        <v>#REF!</v>
      </c>
      <c r="O198" t="e">
        <f>(#REF!+#REF!+#REF!)/10^3</f>
        <v>#REF!</v>
      </c>
      <c r="P198" t="e">
        <f>(#REF!+#REF!+#REF!)/10^3</f>
        <v>#REF!</v>
      </c>
      <c r="Q198" t="e">
        <f>(#REF!+#REF!+#REF!)/10^3</f>
        <v>#REF!</v>
      </c>
      <c r="R198" t="e">
        <f>(#REF!+#REF!+#REF!)/10^3</f>
        <v>#REF!</v>
      </c>
      <c r="S198" t="e">
        <f>(#REF!+#REF!+#REF!)/10^3</f>
        <v>#REF!</v>
      </c>
      <c r="T198" t="e">
        <f>(#REF!+#REF!+#REF!)/10^3</f>
        <v>#REF!</v>
      </c>
      <c r="U198" t="e">
        <f>(#REF!+#REF!+#REF!)/10^3</f>
        <v>#REF!</v>
      </c>
      <c r="X198" s="32"/>
      <c r="Y198" s="32"/>
      <c r="Z198" s="32"/>
      <c r="AA198" s="32"/>
      <c r="AB198" s="32"/>
      <c r="AC198" s="32"/>
      <c r="AD198" s="32"/>
      <c r="AE198" s="32"/>
      <c r="AF198" s="32"/>
      <c r="AH198" s="20"/>
      <c r="AI198" s="48"/>
      <c r="AJ198" s="49"/>
      <c r="AK198" s="20"/>
      <c r="AL198" s="48"/>
      <c r="AN198" s="20"/>
      <c r="AO198" s="48"/>
    </row>
    <row r="199" spans="1:41" x14ac:dyDescent="0.3">
      <c r="A199" t="s">
        <v>199</v>
      </c>
      <c r="B199" s="2">
        <v>0</v>
      </c>
      <c r="C199" s="2">
        <v>34</v>
      </c>
      <c r="D199" s="2">
        <v>34.1</v>
      </c>
      <c r="E199" s="2">
        <v>34.6</v>
      </c>
      <c r="F199" s="2">
        <v>35.299999999999997</v>
      </c>
      <c r="G199" s="2">
        <v>36</v>
      </c>
      <c r="H199" s="2">
        <v>36.5</v>
      </c>
      <c r="I199" s="2">
        <v>37.099999999999994</v>
      </c>
      <c r="J199" s="2">
        <v>37.5</v>
      </c>
      <c r="K199" s="2">
        <v>38.200000000000003</v>
      </c>
      <c r="L199" s="2">
        <v>38.599999999999994</v>
      </c>
      <c r="M199" s="2">
        <v>39.200000000000003</v>
      </c>
      <c r="N199" t="e">
        <f>(#REF!+#REF!+#REF!)/10^3</f>
        <v>#REF!</v>
      </c>
      <c r="O199" t="e">
        <f>(#REF!+#REF!+#REF!)/10^3</f>
        <v>#REF!</v>
      </c>
      <c r="P199" t="e">
        <f>(#REF!+#REF!+#REF!)/10^3</f>
        <v>#REF!</v>
      </c>
      <c r="Q199" t="e">
        <f>(#REF!+#REF!+#REF!)/10^3</f>
        <v>#REF!</v>
      </c>
      <c r="R199" t="e">
        <f>(#REF!+#REF!+#REF!)/10^3</f>
        <v>#REF!</v>
      </c>
      <c r="S199" t="e">
        <f>(#REF!+#REF!+#REF!)/10^3</f>
        <v>#REF!</v>
      </c>
      <c r="T199" t="e">
        <f>(#REF!+#REF!+#REF!)/10^3</f>
        <v>#REF!</v>
      </c>
      <c r="U199" t="e">
        <f>(#REF!+#REF!+#REF!)/10^3</f>
        <v>#REF!</v>
      </c>
      <c r="X199" s="32"/>
      <c r="Y199" s="32"/>
      <c r="Z199" s="32"/>
      <c r="AA199" s="32"/>
      <c r="AB199" s="32"/>
      <c r="AC199" s="32"/>
      <c r="AD199" s="32"/>
      <c r="AE199" s="32"/>
      <c r="AF199" s="32"/>
      <c r="AH199" s="20"/>
      <c r="AI199" s="48"/>
      <c r="AJ199" s="49"/>
      <c r="AK199" s="20"/>
      <c r="AL199" s="48"/>
      <c r="AN199" s="20"/>
      <c r="AO199" s="48"/>
    </row>
    <row r="200" spans="1:41" x14ac:dyDescent="0.3">
      <c r="A200" s="9" t="s">
        <v>200</v>
      </c>
      <c r="B200" s="10">
        <f>B45+B62+B80+B113+B112+B139+B144+B153+B185+B186+B189+B190+B191+B196+B197+B199</f>
        <v>1308580</v>
      </c>
      <c r="C200" s="10">
        <f>C45+C62+C80+C113+C112+C139+C144+C153+C185+C186+C189+C190+C191+C196+C197+C199</f>
        <v>1472857</v>
      </c>
      <c r="D200" s="10">
        <f>D45+D62+D80+D113+D112+D139+D144+D153+D185+D186+D189+D190+D191+D196+D197+D199</f>
        <v>1489383.3000000005</v>
      </c>
      <c r="E200" s="10">
        <f t="shared" ref="E200:U200" si="73">E45+E62+E80+E113+E112+E139+E144+E153+E185+E186+E189+E190+E191+E196+E197+E199</f>
        <v>1530926.4</v>
      </c>
      <c r="F200" s="10">
        <f t="shared" si="73"/>
        <v>1585973.4999999995</v>
      </c>
      <c r="G200" s="10">
        <f t="shared" si="73"/>
        <v>1642278.8</v>
      </c>
      <c r="H200" s="10">
        <f t="shared" si="73"/>
        <v>1655920.3000000005</v>
      </c>
      <c r="I200" s="10">
        <f t="shared" si="73"/>
        <v>1670904.0000000005</v>
      </c>
      <c r="J200" s="10">
        <f t="shared" si="73"/>
        <v>1686414.8000000003</v>
      </c>
      <c r="K200" s="10">
        <f t="shared" si="73"/>
        <v>1674808.6</v>
      </c>
      <c r="L200" s="10">
        <f t="shared" si="73"/>
        <v>1664650.1</v>
      </c>
      <c r="M200" s="10">
        <f t="shared" si="73"/>
        <v>1654460.4999999998</v>
      </c>
      <c r="N200" s="10" t="e">
        <f t="shared" si="73"/>
        <v>#REF!</v>
      </c>
      <c r="O200" s="10" t="e">
        <f t="shared" si="73"/>
        <v>#REF!</v>
      </c>
      <c r="P200" s="10" t="e">
        <f t="shared" si="73"/>
        <v>#REF!</v>
      </c>
      <c r="Q200" s="10" t="e">
        <f t="shared" si="73"/>
        <v>#REF!</v>
      </c>
      <c r="R200" s="10" t="e">
        <f t="shared" si="73"/>
        <v>#REF!</v>
      </c>
      <c r="S200" s="10" t="e">
        <f t="shared" si="73"/>
        <v>#REF!</v>
      </c>
      <c r="T200" s="10" t="e">
        <f t="shared" si="73"/>
        <v>#REF!</v>
      </c>
      <c r="U200" s="10" t="e">
        <f t="shared" si="73"/>
        <v>#REF!</v>
      </c>
      <c r="X200" s="32"/>
      <c r="Y200" s="32"/>
      <c r="Z200" s="32"/>
      <c r="AA200" s="32"/>
      <c r="AB200" s="32"/>
      <c r="AC200" s="32"/>
      <c r="AD200" s="32"/>
      <c r="AE200" s="32"/>
      <c r="AF200" s="32"/>
      <c r="AH200" s="20"/>
      <c r="AI200" s="48"/>
      <c r="AJ200" s="49"/>
      <c r="AK200" s="20"/>
      <c r="AL200" s="48"/>
      <c r="AN200" s="20"/>
      <c r="AO200" s="48"/>
    </row>
    <row r="201" spans="1:41" x14ac:dyDescent="0.3">
      <c r="A201" s="9" t="s">
        <v>201</v>
      </c>
      <c r="B201" s="10">
        <f>B202-B200</f>
        <v>1920297</v>
      </c>
      <c r="C201" s="10">
        <f>C202-C200</f>
        <v>2342491</v>
      </c>
      <c r="D201" s="10">
        <f>D202-D200</f>
        <v>2447914.0999999996</v>
      </c>
      <c r="E201" s="10">
        <f t="shared" ref="E201:U201" si="74">E202-E200</f>
        <v>2497818.2999999998</v>
      </c>
      <c r="F201" s="10">
        <f t="shared" si="74"/>
        <v>2571563.4</v>
      </c>
      <c r="G201" s="10">
        <f t="shared" si="74"/>
        <v>2672759.6000000006</v>
      </c>
      <c r="H201" s="10">
        <f t="shared" si="74"/>
        <v>2718448.3999999994</v>
      </c>
      <c r="I201" s="10">
        <f t="shared" si="74"/>
        <v>2772545.4999999995</v>
      </c>
      <c r="J201" s="10">
        <f t="shared" si="74"/>
        <v>2830030.5000000005</v>
      </c>
      <c r="K201" s="10">
        <f t="shared" si="74"/>
        <v>2863138.1</v>
      </c>
      <c r="L201" s="10">
        <f t="shared" si="74"/>
        <v>2889004.2000000007</v>
      </c>
      <c r="M201" s="10">
        <f t="shared" si="74"/>
        <v>2888510.9000000004</v>
      </c>
      <c r="N201" s="10" t="e">
        <f t="shared" si="74"/>
        <v>#REF!</v>
      </c>
      <c r="O201" s="10" t="e">
        <f t="shared" si="74"/>
        <v>#REF!</v>
      </c>
      <c r="P201" s="10" t="e">
        <f t="shared" si="74"/>
        <v>#REF!</v>
      </c>
      <c r="Q201" s="10" t="e">
        <f t="shared" si="74"/>
        <v>#REF!</v>
      </c>
      <c r="R201" s="10" t="e">
        <f t="shared" si="74"/>
        <v>#REF!</v>
      </c>
      <c r="S201" s="10" t="e">
        <f t="shared" si="74"/>
        <v>#REF!</v>
      </c>
      <c r="T201" s="10" t="e">
        <f t="shared" si="74"/>
        <v>#REF!</v>
      </c>
      <c r="U201" s="10" t="e">
        <f t="shared" si="74"/>
        <v>#REF!</v>
      </c>
      <c r="W201" s="4" t="s">
        <v>63</v>
      </c>
      <c r="X201" s="4">
        <v>2020</v>
      </c>
      <c r="Y201" s="4">
        <v>2025</v>
      </c>
      <c r="Z201" s="4">
        <v>2030</v>
      </c>
      <c r="AA201" s="4">
        <v>2035</v>
      </c>
      <c r="AB201" s="4">
        <v>2040</v>
      </c>
      <c r="AC201" s="4">
        <v>2045</v>
      </c>
      <c r="AD201" s="4">
        <v>2050</v>
      </c>
      <c r="AE201" s="4">
        <v>2055</v>
      </c>
      <c r="AF201" s="4">
        <v>2060</v>
      </c>
      <c r="AI201" s="50"/>
      <c r="AL201" s="50"/>
      <c r="AO201" s="50"/>
    </row>
    <row r="202" spans="1:41" x14ac:dyDescent="0.3">
      <c r="A202" s="9" t="s">
        <v>87</v>
      </c>
      <c r="B202" s="36">
        <f>SUM(B4,B58,B81,B98,B138,B153,B184)</f>
        <v>3228877</v>
      </c>
      <c r="C202" s="36">
        <f>SUM(C4,C58,C81,C98,C138,C153,C184)</f>
        <v>3815348</v>
      </c>
      <c r="D202" s="36">
        <f>SUM(D4,D58,D81,D98,D138,D153,D184)</f>
        <v>3937297.4</v>
      </c>
      <c r="E202" s="36">
        <f t="shared" ref="E202:U202" si="75">SUM(E4,E58,E81,E98,E138,E153,E184)</f>
        <v>4028744.6999999997</v>
      </c>
      <c r="F202" s="36">
        <f t="shared" si="75"/>
        <v>4157536.8999999994</v>
      </c>
      <c r="G202" s="36">
        <f t="shared" si="75"/>
        <v>4315038.4000000004</v>
      </c>
      <c r="H202" s="36">
        <f t="shared" si="75"/>
        <v>4374368.7</v>
      </c>
      <c r="I202" s="36">
        <f t="shared" si="75"/>
        <v>4443449.5</v>
      </c>
      <c r="J202" s="36">
        <f t="shared" si="75"/>
        <v>4516445.3000000007</v>
      </c>
      <c r="K202" s="36">
        <f t="shared" si="75"/>
        <v>4537946.7</v>
      </c>
      <c r="L202" s="36">
        <f t="shared" si="75"/>
        <v>4553654.3000000007</v>
      </c>
      <c r="M202" s="36">
        <f t="shared" si="75"/>
        <v>4542971.4000000004</v>
      </c>
      <c r="N202" s="10" t="e">
        <f t="shared" si="75"/>
        <v>#REF!</v>
      </c>
      <c r="O202" s="10" t="e">
        <f t="shared" si="75"/>
        <v>#REF!</v>
      </c>
      <c r="P202" s="10" t="e">
        <f t="shared" si="75"/>
        <v>#REF!</v>
      </c>
      <c r="Q202" s="10" t="e">
        <f t="shared" si="75"/>
        <v>#REF!</v>
      </c>
      <c r="R202" s="10" t="e">
        <f t="shared" si="75"/>
        <v>#REF!</v>
      </c>
      <c r="S202" s="10" t="e">
        <f t="shared" si="75"/>
        <v>#REF!</v>
      </c>
      <c r="T202" s="10" t="e">
        <f t="shared" si="75"/>
        <v>#REF!</v>
      </c>
      <c r="U202" s="10" t="e">
        <f t="shared" si="75"/>
        <v>#REF!</v>
      </c>
      <c r="W202" t="s">
        <v>91</v>
      </c>
      <c r="X202" s="32">
        <f>X142</f>
        <v>807.38610000000017</v>
      </c>
      <c r="Y202" s="32">
        <f>X202+X142*4+Y142</f>
        <v>4864.2420000000002</v>
      </c>
      <c r="Z202" s="32">
        <f t="shared" ref="Z202:AF202" si="76">Y202+Y142*4+Z142</f>
        <v>9018.7519999999986</v>
      </c>
      <c r="AA202" s="32">
        <f t="shared" si="76"/>
        <v>13253.546799999996</v>
      </c>
      <c r="AB202" s="32">
        <f t="shared" si="76"/>
        <v>17531.183299999997</v>
      </c>
      <c r="AC202" s="32">
        <f t="shared" si="76"/>
        <v>21859.222199999997</v>
      </c>
      <c r="AD202" s="32">
        <f t="shared" si="76"/>
        <v>26252.621800000001</v>
      </c>
      <c r="AE202" s="32">
        <f t="shared" si="76"/>
        <v>30680.598600000001</v>
      </c>
      <c r="AF202" s="32">
        <f t="shared" si="76"/>
        <v>35145.314399999996</v>
      </c>
      <c r="AH202" s="79"/>
      <c r="AI202" s="79"/>
      <c r="AK202" s="79"/>
      <c r="AL202" s="79"/>
      <c r="AN202" s="79"/>
      <c r="AO202" s="79"/>
    </row>
    <row r="203" spans="1:41" x14ac:dyDescent="0.3">
      <c r="W203" t="s">
        <v>244</v>
      </c>
      <c r="X203" s="32">
        <f t="shared" ref="X203:X205" si="77">X143</f>
        <v>807.38610000000017</v>
      </c>
      <c r="Y203" s="32">
        <f t="shared" ref="Y203:AF205" si="78">X203+X143*4+Y143</f>
        <v>4860.4774000000007</v>
      </c>
      <c r="Z203" s="32">
        <f t="shared" si="78"/>
        <v>8993.0308000000005</v>
      </c>
      <c r="AA203" s="32">
        <f t="shared" si="78"/>
        <v>13196.307000000003</v>
      </c>
      <c r="AB203" s="32">
        <f t="shared" si="78"/>
        <v>17454.120900000002</v>
      </c>
      <c r="AC203" s="32">
        <f t="shared" si="78"/>
        <v>21753.8253</v>
      </c>
      <c r="AD203" s="32">
        <f t="shared" si="78"/>
        <v>26087.181799999998</v>
      </c>
      <c r="AE203" s="32">
        <f t="shared" si="78"/>
        <v>30452.129199999999</v>
      </c>
      <c r="AF203" s="32">
        <f t="shared" si="78"/>
        <v>34853.808299999997</v>
      </c>
      <c r="AH203" s="20"/>
      <c r="AI203" s="48"/>
      <c r="AJ203" s="49"/>
      <c r="AK203" s="20"/>
      <c r="AL203" s="48"/>
      <c r="AN203" s="20"/>
      <c r="AO203" s="48"/>
    </row>
    <row r="204" spans="1:41" x14ac:dyDescent="0.3">
      <c r="W204" t="s">
        <v>245</v>
      </c>
      <c r="X204" s="32">
        <f t="shared" si="77"/>
        <v>807.38610000000017</v>
      </c>
      <c r="Y204" s="32">
        <f t="shared" si="78"/>
        <v>4873.8322000000007</v>
      </c>
      <c r="Z204" s="32">
        <f t="shared" si="78"/>
        <v>9086.670900000001</v>
      </c>
      <c r="AA204" s="32">
        <f t="shared" si="78"/>
        <v>13422.118899999999</v>
      </c>
      <c r="AB204" s="32">
        <f t="shared" si="78"/>
        <v>17809.8374</v>
      </c>
      <c r="AC204" s="32">
        <f t="shared" si="78"/>
        <v>22268.747300000003</v>
      </c>
      <c r="AD204" s="32">
        <f t="shared" si="78"/>
        <v>26772.141200000002</v>
      </c>
      <c r="AE204" s="32">
        <f t="shared" si="78"/>
        <v>31290.9493</v>
      </c>
      <c r="AF204" s="32">
        <f t="shared" si="78"/>
        <v>35856.274799999999</v>
      </c>
      <c r="AH204" s="20"/>
      <c r="AI204" s="48"/>
      <c r="AJ204" s="49"/>
      <c r="AK204" s="20"/>
      <c r="AL204" s="48"/>
      <c r="AN204" s="20"/>
      <c r="AO204" s="48"/>
    </row>
    <row r="205" spans="1:41" x14ac:dyDescent="0.3">
      <c r="W205" t="s">
        <v>246</v>
      </c>
      <c r="X205" s="32">
        <f t="shared" si="77"/>
        <v>807.38610000000017</v>
      </c>
      <c r="Y205" s="32">
        <f t="shared" si="78"/>
        <v>4867.9341000000004</v>
      </c>
      <c r="Z205" s="32">
        <f t="shared" si="78"/>
        <v>9046.6453000000001</v>
      </c>
      <c r="AA205" s="32">
        <f t="shared" si="78"/>
        <v>13329.155200000001</v>
      </c>
      <c r="AB205" s="32">
        <f t="shared" si="78"/>
        <v>17659.204999999998</v>
      </c>
      <c r="AC205" s="32">
        <f t="shared" si="78"/>
        <v>22044.749099999997</v>
      </c>
      <c r="AD205" s="32">
        <f t="shared" si="78"/>
        <v>26476.930499999999</v>
      </c>
      <c r="AE205" s="32">
        <f t="shared" si="78"/>
        <v>30947.317799999997</v>
      </c>
      <c r="AF205" s="32">
        <f t="shared" si="78"/>
        <v>35456.142699999997</v>
      </c>
      <c r="AH205" s="20"/>
      <c r="AI205" s="48"/>
      <c r="AJ205" s="49"/>
      <c r="AK205" s="20"/>
      <c r="AL205" s="48"/>
      <c r="AN205" s="20"/>
      <c r="AO205" s="48"/>
    </row>
    <row r="206" spans="1:41" x14ac:dyDescent="0.3">
      <c r="X206" s="32"/>
      <c r="Y206" s="32"/>
      <c r="Z206" s="32"/>
      <c r="AA206" s="32"/>
      <c r="AB206" s="32"/>
      <c r="AC206" s="32"/>
      <c r="AD206" s="32"/>
      <c r="AE206" s="32"/>
      <c r="AF206" s="32"/>
      <c r="AH206" s="20"/>
      <c r="AI206" s="48"/>
      <c r="AJ206" s="49"/>
      <c r="AK206" s="20"/>
      <c r="AL206" s="48"/>
      <c r="AN206" s="20"/>
      <c r="AO206" s="48"/>
    </row>
    <row r="207" spans="1:41" x14ac:dyDescent="0.3">
      <c r="X207" s="32"/>
      <c r="Y207" s="32"/>
      <c r="Z207" s="32"/>
      <c r="AA207" s="32"/>
      <c r="AB207" s="32"/>
      <c r="AC207" s="32"/>
      <c r="AD207" s="32"/>
      <c r="AE207" s="32"/>
      <c r="AF207" s="32"/>
      <c r="AH207" s="20"/>
      <c r="AI207" s="48"/>
      <c r="AJ207" s="49"/>
      <c r="AK207" s="20"/>
      <c r="AL207" s="48"/>
      <c r="AN207" s="20"/>
      <c r="AO207" s="48"/>
    </row>
    <row r="208" spans="1:41" x14ac:dyDescent="0.3">
      <c r="X208" s="32"/>
      <c r="Y208" s="32"/>
      <c r="Z208" s="32"/>
      <c r="AA208" s="32"/>
      <c r="AB208" s="32"/>
      <c r="AC208" s="32"/>
      <c r="AD208" s="32"/>
      <c r="AE208" s="32"/>
      <c r="AF208" s="32"/>
      <c r="AH208" s="20"/>
      <c r="AI208" s="48"/>
      <c r="AJ208" s="49"/>
      <c r="AK208" s="20"/>
      <c r="AL208" s="48"/>
      <c r="AN208" s="20"/>
      <c r="AO208" s="48"/>
    </row>
    <row r="209" spans="14:44" x14ac:dyDescent="0.3">
      <c r="W209" s="4" t="s">
        <v>87</v>
      </c>
      <c r="X209" s="4">
        <v>2020</v>
      </c>
      <c r="Y209" s="4">
        <v>2025</v>
      </c>
      <c r="Z209" s="4">
        <v>2030</v>
      </c>
      <c r="AA209" s="4">
        <v>2035</v>
      </c>
      <c r="AB209" s="4">
        <v>2040</v>
      </c>
      <c r="AC209" s="4">
        <v>2045</v>
      </c>
      <c r="AD209" s="4">
        <v>2050</v>
      </c>
      <c r="AE209" s="4">
        <v>2055</v>
      </c>
      <c r="AF209" s="4">
        <v>2060</v>
      </c>
      <c r="AI209" s="50"/>
      <c r="AL209" s="50"/>
      <c r="AO209" s="50"/>
    </row>
    <row r="210" spans="14:44" x14ac:dyDescent="0.3">
      <c r="W210" t="s">
        <v>91</v>
      </c>
      <c r="X210" s="32">
        <f>X150</f>
        <v>4028.7446999999997</v>
      </c>
      <c r="Y210" s="32">
        <f>X210+X150*4+Y150</f>
        <v>24301.260399999999</v>
      </c>
      <c r="Z210" s="32">
        <f t="shared" ref="Z210:AF210" si="79">Y210+Y150*4+Z150</f>
        <v>45246.446399999993</v>
      </c>
      <c r="AA210" s="32">
        <f t="shared" si="79"/>
        <v>66880.968699999998</v>
      </c>
      <c r="AB210" s="32">
        <f t="shared" si="79"/>
        <v>88821.892999999996</v>
      </c>
      <c r="AC210" s="32">
        <f t="shared" si="79"/>
        <v>111112.1363</v>
      </c>
      <c r="AD210" s="32">
        <f t="shared" si="79"/>
        <v>133715.86420000001</v>
      </c>
      <c r="AE210" s="32">
        <f t="shared" si="79"/>
        <v>156421.30530000001</v>
      </c>
      <c r="AF210" s="32">
        <f t="shared" si="79"/>
        <v>179178.89390000002</v>
      </c>
      <c r="AH210" s="79"/>
      <c r="AI210" s="79"/>
      <c r="AK210" s="79"/>
      <c r="AL210" s="79"/>
      <c r="AN210" s="79"/>
      <c r="AO210" s="79"/>
    </row>
    <row r="211" spans="14:44" x14ac:dyDescent="0.3">
      <c r="W211" t="s">
        <v>244</v>
      </c>
      <c r="X211" s="32">
        <f t="shared" ref="X211:X213" si="80">X151</f>
        <v>4028.7446999999997</v>
      </c>
      <c r="Y211" s="32">
        <f t="shared" ref="Y211:AF213" si="81">X211+X151*4+Y151</f>
        <v>24281.999899999999</v>
      </c>
      <c r="Z211" s="32">
        <f t="shared" si="81"/>
        <v>45111.019099999998</v>
      </c>
      <c r="AA211" s="32">
        <f t="shared" si="81"/>
        <v>66545.505300000004</v>
      </c>
      <c r="AB211" s="32">
        <f t="shared" si="81"/>
        <v>88258.050600000002</v>
      </c>
      <c r="AC211" s="32">
        <f t="shared" si="81"/>
        <v>110267.33880000001</v>
      </c>
      <c r="AD211" s="32">
        <f t="shared" si="81"/>
        <v>132548.76670000001</v>
      </c>
      <c r="AE211" s="32">
        <f t="shared" si="81"/>
        <v>154918.53539999999</v>
      </c>
      <c r="AF211" s="32">
        <f t="shared" si="81"/>
        <v>177314.6568</v>
      </c>
      <c r="AH211" s="20"/>
      <c r="AI211" s="48"/>
      <c r="AJ211" s="49"/>
      <c r="AK211" s="20"/>
      <c r="AL211" s="48"/>
      <c r="AN211" s="20"/>
      <c r="AO211" s="48"/>
    </row>
    <row r="212" spans="14:44" x14ac:dyDescent="0.3">
      <c r="W212" t="s">
        <v>245</v>
      </c>
      <c r="X212" s="32">
        <f t="shared" si="80"/>
        <v>4028.7446999999997</v>
      </c>
      <c r="Y212" s="32">
        <f t="shared" si="81"/>
        <v>24272.8508</v>
      </c>
      <c r="Z212" s="32">
        <f t="shared" si="81"/>
        <v>45039.854200000002</v>
      </c>
      <c r="AA212" s="32">
        <f t="shared" si="81"/>
        <v>66342.953800000003</v>
      </c>
      <c r="AB212" s="32">
        <f t="shared" si="81"/>
        <v>87902.457100000014</v>
      </c>
      <c r="AC212" s="32">
        <f t="shared" si="81"/>
        <v>109729.75770000002</v>
      </c>
      <c r="AD212" s="32">
        <f t="shared" si="81"/>
        <v>131773.7898</v>
      </c>
      <c r="AE212" s="32">
        <f t="shared" si="81"/>
        <v>153840.50400000002</v>
      </c>
      <c r="AF212" s="32">
        <f t="shared" si="81"/>
        <v>175890.84080000001</v>
      </c>
      <c r="AH212" s="20"/>
      <c r="AI212" s="48"/>
      <c r="AJ212" s="49"/>
      <c r="AK212" s="20"/>
      <c r="AL212" s="48"/>
      <c r="AN212" s="20"/>
      <c r="AO212" s="48"/>
    </row>
    <row r="213" spans="14:44" x14ac:dyDescent="0.3">
      <c r="W213" t="s">
        <v>246</v>
      </c>
      <c r="X213" s="32">
        <f t="shared" si="80"/>
        <v>4028.7446999999997</v>
      </c>
      <c r="Y213" s="32">
        <f t="shared" si="81"/>
        <v>24290.194900000002</v>
      </c>
      <c r="Z213" s="32">
        <f t="shared" si="81"/>
        <v>45170.045500000007</v>
      </c>
      <c r="AA213" s="32">
        <f t="shared" si="81"/>
        <v>66692.572600000014</v>
      </c>
      <c r="AB213" s="32">
        <f t="shared" si="81"/>
        <v>88483.255200000014</v>
      </c>
      <c r="AC213" s="32">
        <f t="shared" si="81"/>
        <v>110569.96930000003</v>
      </c>
      <c r="AD213" s="32">
        <f t="shared" si="81"/>
        <v>132944.73910000004</v>
      </c>
      <c r="AE213" s="32">
        <f t="shared" si="81"/>
        <v>155419.59890000004</v>
      </c>
      <c r="AF213" s="32">
        <f t="shared" si="81"/>
        <v>177934.92910000007</v>
      </c>
      <c r="AH213" s="20"/>
      <c r="AI213" s="48"/>
      <c r="AJ213" s="49"/>
      <c r="AK213" s="20"/>
      <c r="AL213" s="48"/>
      <c r="AN213" s="20"/>
      <c r="AO213" s="48"/>
    </row>
    <row r="214" spans="14:44" x14ac:dyDescent="0.3">
      <c r="X214" s="32"/>
      <c r="Y214" s="32"/>
      <c r="Z214" s="32"/>
      <c r="AA214" s="32"/>
      <c r="AB214" s="32"/>
      <c r="AC214" s="32"/>
      <c r="AD214" s="32"/>
      <c r="AE214" s="32"/>
      <c r="AF214" s="32"/>
      <c r="AH214" s="20"/>
      <c r="AI214" s="48"/>
      <c r="AJ214" s="49"/>
      <c r="AK214" s="20"/>
      <c r="AL214" s="48"/>
      <c r="AN214" s="20"/>
      <c r="AO214" s="48"/>
    </row>
    <row r="215" spans="14:44" x14ac:dyDescent="0.3">
      <c r="X215" s="32"/>
      <c r="Y215" s="32"/>
      <c r="Z215" s="32"/>
      <c r="AA215" s="32"/>
      <c r="AB215" s="32"/>
      <c r="AC215" s="32"/>
      <c r="AD215" s="32"/>
      <c r="AE215" s="32"/>
      <c r="AF215" s="32"/>
      <c r="AH215" s="20"/>
      <c r="AI215" s="48"/>
      <c r="AJ215" s="49"/>
      <c r="AK215" s="20"/>
      <c r="AL215" s="48"/>
      <c r="AN215" s="20"/>
      <c r="AO215" s="48"/>
    </row>
    <row r="216" spans="14:44" x14ac:dyDescent="0.3">
      <c r="X216" s="32"/>
      <c r="Y216" s="32"/>
      <c r="Z216" s="32"/>
      <c r="AA216" s="32"/>
      <c r="AB216" s="32"/>
      <c r="AC216" s="32"/>
      <c r="AD216" s="32"/>
      <c r="AE216" s="32"/>
      <c r="AF216" s="32"/>
      <c r="AH216" s="20"/>
      <c r="AI216" s="48"/>
      <c r="AJ216" s="49"/>
      <c r="AK216" s="20"/>
      <c r="AL216" s="48"/>
      <c r="AN216" s="20"/>
      <c r="AO216" s="48"/>
    </row>
    <row r="218" spans="14:44" x14ac:dyDescent="0.3">
      <c r="W218" s="35" t="s">
        <v>168</v>
      </c>
      <c r="X218" s="32">
        <f t="shared" ref="X218:AF218" si="82">X162+X170+X178+X186+X194+X202</f>
        <v>4028.7446999999993</v>
      </c>
      <c r="Y218" s="32">
        <f t="shared" si="82"/>
        <v>24301.260399999999</v>
      </c>
      <c r="Z218" s="32">
        <f t="shared" si="82"/>
        <v>45246.446400000001</v>
      </c>
      <c r="AA218" s="32">
        <f t="shared" si="82"/>
        <v>66880.968699999998</v>
      </c>
      <c r="AB218" s="32">
        <f t="shared" si="82"/>
        <v>88821.893000000011</v>
      </c>
      <c r="AC218" s="32">
        <f t="shared" si="82"/>
        <v>111112.13630000001</v>
      </c>
      <c r="AD218" s="32">
        <f t="shared" si="82"/>
        <v>133715.86420000001</v>
      </c>
      <c r="AE218" s="32">
        <f t="shared" si="82"/>
        <v>156421.30530000001</v>
      </c>
      <c r="AF218" s="32">
        <f t="shared" si="82"/>
        <v>179178.8939</v>
      </c>
    </row>
    <row r="221" spans="14:44" x14ac:dyDescent="0.3">
      <c r="N221" s="2"/>
      <c r="O221" s="2"/>
      <c r="P221" s="2"/>
      <c r="Q221" s="2"/>
      <c r="R221" s="2"/>
      <c r="S221" s="2"/>
      <c r="T221" s="2"/>
      <c r="U221" s="2"/>
      <c r="X221" s="80" t="s">
        <v>202</v>
      </c>
      <c r="Y221" s="80"/>
      <c r="Z221" s="80"/>
      <c r="AA221" s="80"/>
      <c r="AB221" s="80"/>
      <c r="AC221" s="80"/>
      <c r="AD221" s="80"/>
      <c r="AF221" s="80" t="s">
        <v>203</v>
      </c>
      <c r="AG221" s="80"/>
      <c r="AH221" s="80"/>
      <c r="AI221" s="80"/>
      <c r="AJ221" s="80"/>
      <c r="AK221" s="80"/>
      <c r="AM221" s="80" t="s">
        <v>204</v>
      </c>
      <c r="AN221" s="80"/>
      <c r="AO221" s="80"/>
      <c r="AP221" s="80"/>
      <c r="AQ221" s="80"/>
      <c r="AR221" s="80"/>
    </row>
    <row r="222" spans="14:44" x14ac:dyDescent="0.3">
      <c r="N222" s="2"/>
      <c r="O222" s="2"/>
      <c r="P222" s="2"/>
      <c r="Q222" s="2"/>
      <c r="R222" s="2"/>
      <c r="S222" s="2"/>
      <c r="T222" s="2"/>
      <c r="U222" s="2"/>
      <c r="X222" t="s">
        <v>205</v>
      </c>
      <c r="Y222" t="s">
        <v>244</v>
      </c>
      <c r="Z222" t="s">
        <v>245</v>
      </c>
      <c r="AA222" t="s">
        <v>246</v>
      </c>
      <c r="AF222" t="s">
        <v>244</v>
      </c>
      <c r="AG222" t="s">
        <v>245</v>
      </c>
      <c r="AH222" t="s">
        <v>246</v>
      </c>
      <c r="AM222" t="s">
        <v>244</v>
      </c>
      <c r="AN222" t="s">
        <v>245</v>
      </c>
      <c r="AO222" t="s">
        <v>246</v>
      </c>
    </row>
    <row r="223" spans="14:44" x14ac:dyDescent="0.3">
      <c r="N223" s="2"/>
      <c r="O223" s="2"/>
      <c r="P223" s="2"/>
      <c r="Q223" s="2"/>
      <c r="R223" s="2"/>
      <c r="S223" s="2"/>
      <c r="T223" s="2"/>
      <c r="U223" s="2"/>
      <c r="W223" s="4" t="s">
        <v>6</v>
      </c>
      <c r="X223" s="52">
        <f>AF53</f>
        <v>32312.715699999997</v>
      </c>
      <c r="Y223" s="52">
        <f>AP53</f>
        <v>32150.223699999995</v>
      </c>
      <c r="Z223" s="52">
        <f>AZ53</f>
        <v>31366.884000000005</v>
      </c>
      <c r="AA223" s="52">
        <f>BJ53</f>
        <v>32152.785599999999</v>
      </c>
      <c r="AB223" s="52"/>
      <c r="AC223" s="52"/>
      <c r="AD223" s="52"/>
      <c r="AE223" s="52"/>
      <c r="AF223" s="52">
        <f>Y223-$X223</f>
        <v>-162.49200000000201</v>
      </c>
      <c r="AG223" s="52">
        <f t="shared" ref="AG223:AH238" si="83">Z223-$X223</f>
        <v>-945.83169999999154</v>
      </c>
      <c r="AH223" s="52">
        <f t="shared" si="83"/>
        <v>-159.93009999999776</v>
      </c>
      <c r="AI223" s="52"/>
      <c r="AJ223" s="52"/>
      <c r="AK223" s="52"/>
      <c r="AL223" s="52"/>
      <c r="AM223" s="38">
        <f>AF223/$X223</f>
        <v>-5.0287323884696585E-3</v>
      </c>
      <c r="AN223" s="38">
        <f t="shared" ref="AN223:AO238" si="84">AG223/$X223</f>
        <v>-2.9271191836097873E-2</v>
      </c>
      <c r="AO223" s="38">
        <f t="shared" si="84"/>
        <v>-4.9494478113456053E-3</v>
      </c>
      <c r="AP223" s="38"/>
      <c r="AQ223" s="38"/>
      <c r="AR223" s="38"/>
    </row>
    <row r="224" spans="14:44" x14ac:dyDescent="0.3">
      <c r="N224" s="2"/>
      <c r="O224" s="2"/>
      <c r="P224" s="2"/>
      <c r="Q224" s="2"/>
      <c r="R224" s="2"/>
      <c r="S224" s="2"/>
      <c r="T224" s="2"/>
      <c r="U224" s="2"/>
      <c r="W224" t="s">
        <v>8</v>
      </c>
      <c r="X224" s="50">
        <f t="shared" ref="X224:X251" si="85">AF54</f>
        <v>254.23690000000002</v>
      </c>
      <c r="Y224" s="50">
        <f t="shared" ref="Y224:Y251" si="86">AP54</f>
        <v>250.38389999999998</v>
      </c>
      <c r="Z224" s="50">
        <f t="shared" ref="Z224:Z251" si="87">AZ54</f>
        <v>253.34620000000001</v>
      </c>
      <c r="AA224" s="50">
        <f t="shared" ref="AA224:AA251" si="88">BJ54</f>
        <v>254.18030000000005</v>
      </c>
      <c r="AB224" s="50"/>
      <c r="AC224" s="50"/>
      <c r="AD224" s="50"/>
      <c r="AE224" s="50"/>
      <c r="AF224" s="50">
        <f t="shared" ref="AF224:AH268" si="89">Y224-$X224</f>
        <v>-3.8530000000000371</v>
      </c>
      <c r="AG224" s="50">
        <f t="shared" si="83"/>
        <v>-0.8907000000000096</v>
      </c>
      <c r="AH224" s="50">
        <f t="shared" si="83"/>
        <v>-5.6599999999974671E-2</v>
      </c>
      <c r="AI224" s="50"/>
      <c r="AJ224" s="50"/>
      <c r="AK224" s="50"/>
      <c r="AL224" s="50"/>
      <c r="AM224" s="41">
        <f t="shared" ref="AM224:AO268" si="90">AF224/$X224</f>
        <v>-1.515515647020569E-2</v>
      </c>
      <c r="AN224" s="41">
        <f t="shared" si="84"/>
        <v>-3.5034253485627361E-3</v>
      </c>
      <c r="AO224" s="41">
        <f t="shared" si="84"/>
        <v>-2.2262700654379701E-4</v>
      </c>
      <c r="AP224" s="41"/>
      <c r="AQ224" s="41"/>
      <c r="AR224" s="41"/>
    </row>
    <row r="225" spans="14:44" x14ac:dyDescent="0.3">
      <c r="N225" s="2"/>
      <c r="O225" s="2"/>
      <c r="P225" s="2"/>
      <c r="Q225" s="2"/>
      <c r="R225" s="2"/>
      <c r="S225" s="2"/>
      <c r="T225" s="2"/>
      <c r="U225" s="2"/>
      <c r="W225" t="s">
        <v>9</v>
      </c>
      <c r="X225" s="50">
        <f t="shared" si="85"/>
        <v>626.17460000000005</v>
      </c>
      <c r="Y225" s="50">
        <f t="shared" si="86"/>
        <v>614.39569999999981</v>
      </c>
      <c r="Z225" s="50">
        <f t="shared" si="87"/>
        <v>582.71299999999997</v>
      </c>
      <c r="AA225" s="50">
        <f t="shared" si="88"/>
        <v>599.68360000000007</v>
      </c>
      <c r="AB225" s="50"/>
      <c r="AC225" s="50"/>
      <c r="AD225" s="50"/>
      <c r="AE225" s="50"/>
      <c r="AF225" s="50">
        <f t="shared" si="89"/>
        <v>-11.778900000000249</v>
      </c>
      <c r="AG225" s="50">
        <f t="shared" si="83"/>
        <v>-43.461600000000089</v>
      </c>
      <c r="AH225" s="50">
        <f t="shared" si="83"/>
        <v>-26.490999999999985</v>
      </c>
      <c r="AI225" s="50"/>
      <c r="AJ225" s="50"/>
      <c r="AK225" s="50"/>
      <c r="AL225" s="50"/>
      <c r="AM225" s="41">
        <f t="shared" si="90"/>
        <v>-1.8810887570336211E-2</v>
      </c>
      <c r="AN225" s="41">
        <f t="shared" si="84"/>
        <v>-6.9408117160932564E-2</v>
      </c>
      <c r="AO225" s="41">
        <f t="shared" si="84"/>
        <v>-4.230609162364616E-2</v>
      </c>
      <c r="AP225" s="41"/>
      <c r="AQ225" s="41"/>
      <c r="AR225" s="41"/>
    </row>
    <row r="226" spans="14:44" x14ac:dyDescent="0.3">
      <c r="N226" s="2"/>
      <c r="O226" s="2"/>
      <c r="P226" s="2"/>
      <c r="Q226" s="2"/>
      <c r="R226" s="2"/>
      <c r="S226" s="2"/>
      <c r="T226" s="2"/>
      <c r="U226" s="2"/>
      <c r="W226" t="s">
        <v>206</v>
      </c>
      <c r="X226" s="50">
        <f t="shared" si="85"/>
        <v>119.98589999999999</v>
      </c>
      <c r="Y226" s="50">
        <f t="shared" si="86"/>
        <v>116.5326</v>
      </c>
      <c r="Z226" s="50">
        <f t="shared" si="87"/>
        <v>121.50950000000002</v>
      </c>
      <c r="AA226" s="50">
        <f t="shared" si="88"/>
        <v>119.99649999999998</v>
      </c>
      <c r="AB226" s="50"/>
      <c r="AC226" s="50"/>
      <c r="AD226" s="50"/>
      <c r="AE226" s="50"/>
      <c r="AF226" s="50">
        <f t="shared" si="89"/>
        <v>-3.4532999999999845</v>
      </c>
      <c r="AG226" s="50">
        <f t="shared" si="83"/>
        <v>1.5236000000000303</v>
      </c>
      <c r="AH226" s="50">
        <f t="shared" si="83"/>
        <v>1.0599999999996612E-2</v>
      </c>
      <c r="AI226" s="50"/>
      <c r="AJ226" s="50"/>
      <c r="AK226" s="50"/>
      <c r="AL226" s="50"/>
      <c r="AM226" s="41">
        <f t="shared" si="90"/>
        <v>-2.8780881753605922E-2</v>
      </c>
      <c r="AN226" s="41">
        <f t="shared" si="84"/>
        <v>1.2698158700314207E-2</v>
      </c>
      <c r="AO226" s="41">
        <f t="shared" si="84"/>
        <v>8.8343713719667166E-5</v>
      </c>
      <c r="AP226" s="41"/>
      <c r="AQ226" s="41"/>
      <c r="AR226" s="41"/>
    </row>
    <row r="227" spans="14:44" x14ac:dyDescent="0.3">
      <c r="N227" s="2"/>
      <c r="O227" s="2"/>
      <c r="P227" s="2"/>
      <c r="Q227" s="2"/>
      <c r="R227" s="2"/>
      <c r="S227" s="2"/>
      <c r="T227" s="2"/>
      <c r="U227" s="2"/>
      <c r="W227" t="s">
        <v>207</v>
      </c>
      <c r="X227" s="50">
        <f t="shared" si="85"/>
        <v>3961.8982999999998</v>
      </c>
      <c r="Y227" s="50">
        <f t="shared" si="86"/>
        <v>3946.3744000000002</v>
      </c>
      <c r="Z227" s="50">
        <f t="shared" si="87"/>
        <v>3950.1082999999999</v>
      </c>
      <c r="AA227" s="50">
        <f t="shared" si="88"/>
        <v>3958.0964000000004</v>
      </c>
      <c r="AB227" s="50"/>
      <c r="AC227" s="50"/>
      <c r="AD227" s="50"/>
      <c r="AE227" s="50"/>
      <c r="AF227" s="50">
        <f t="shared" si="89"/>
        <v>-15.523899999999685</v>
      </c>
      <c r="AG227" s="50">
        <f t="shared" si="83"/>
        <v>-11.789999999999964</v>
      </c>
      <c r="AH227" s="50">
        <f t="shared" si="83"/>
        <v>-3.8018999999994776</v>
      </c>
      <c r="AI227" s="50"/>
      <c r="AJ227" s="50"/>
      <c r="AK227" s="50"/>
      <c r="AL227" s="50"/>
      <c r="AM227" s="41">
        <f t="shared" si="90"/>
        <v>-3.9182984580900743E-3</v>
      </c>
      <c r="AN227" s="41">
        <f t="shared" si="84"/>
        <v>-2.975846199787603E-3</v>
      </c>
      <c r="AO227" s="41">
        <f t="shared" si="84"/>
        <v>-9.5961574783468766E-4</v>
      </c>
      <c r="AP227" s="41"/>
      <c r="AQ227" s="41"/>
      <c r="AR227" s="41"/>
    </row>
    <row r="228" spans="14:44" x14ac:dyDescent="0.3">
      <c r="N228" s="2"/>
      <c r="O228" s="2"/>
      <c r="P228" s="2"/>
      <c r="Q228" s="2"/>
      <c r="R228" s="2"/>
      <c r="S228" s="2"/>
      <c r="T228" s="2"/>
      <c r="U228" s="2"/>
      <c r="W228" t="s">
        <v>208</v>
      </c>
      <c r="X228" s="50">
        <f t="shared" si="85"/>
        <v>152.10659999999999</v>
      </c>
      <c r="Y228" s="50">
        <f t="shared" si="86"/>
        <v>155.41690000000003</v>
      </c>
      <c r="Z228" s="50">
        <f t="shared" si="87"/>
        <v>142.15309999999999</v>
      </c>
      <c r="AA228" s="50">
        <f t="shared" si="88"/>
        <v>148.98700000000002</v>
      </c>
      <c r="AB228" s="50"/>
      <c r="AC228" s="50"/>
      <c r="AD228" s="50"/>
      <c r="AE228" s="50"/>
      <c r="AF228" s="50">
        <f t="shared" si="89"/>
        <v>3.3103000000000407</v>
      </c>
      <c r="AG228" s="50">
        <f t="shared" si="83"/>
        <v>-9.9534999999999911</v>
      </c>
      <c r="AH228" s="50">
        <f t="shared" si="83"/>
        <v>-3.1195999999999628</v>
      </c>
      <c r="AI228" s="50"/>
      <c r="AJ228" s="50"/>
      <c r="AK228" s="50"/>
      <c r="AL228" s="50"/>
      <c r="AM228" s="41">
        <f t="shared" si="90"/>
        <v>2.1763026719419414E-2</v>
      </c>
      <c r="AN228" s="41">
        <f t="shared" si="84"/>
        <v>-6.5437660167277367E-2</v>
      </c>
      <c r="AO228" s="41">
        <f t="shared" si="84"/>
        <v>-2.0509300714104207E-2</v>
      </c>
      <c r="AP228" s="41"/>
      <c r="AQ228" s="41"/>
      <c r="AR228" s="41"/>
    </row>
    <row r="229" spans="14:44" x14ac:dyDescent="0.3">
      <c r="N229" s="2"/>
      <c r="O229" s="2"/>
      <c r="P229" s="2"/>
      <c r="Q229" s="2"/>
      <c r="R229" s="2"/>
      <c r="S229" s="2"/>
      <c r="T229" s="2"/>
      <c r="U229" s="2"/>
      <c r="W229" t="s">
        <v>17</v>
      </c>
      <c r="X229" s="50">
        <f t="shared" si="85"/>
        <v>480.36860000000001</v>
      </c>
      <c r="Y229" s="50">
        <f t="shared" si="86"/>
        <v>480.93069999999994</v>
      </c>
      <c r="Z229" s="50">
        <f t="shared" si="87"/>
        <v>478.15579999999994</v>
      </c>
      <c r="AA229" s="50">
        <f t="shared" si="88"/>
        <v>480.55250000000001</v>
      </c>
      <c r="AB229" s="50"/>
      <c r="AC229" s="50"/>
      <c r="AD229" s="50"/>
      <c r="AE229" s="50"/>
      <c r="AF229" s="50">
        <f t="shared" si="89"/>
        <v>0.56209999999992988</v>
      </c>
      <c r="AG229" s="50">
        <f t="shared" si="83"/>
        <v>-2.2128000000000725</v>
      </c>
      <c r="AH229" s="50">
        <f t="shared" si="83"/>
        <v>0.18389999999999418</v>
      </c>
      <c r="AI229" s="50"/>
      <c r="AJ229" s="50"/>
      <c r="AK229" s="50"/>
      <c r="AL229" s="50"/>
      <c r="AM229" s="41">
        <f t="shared" si="90"/>
        <v>1.1701430942820364E-3</v>
      </c>
      <c r="AN229" s="41">
        <f t="shared" si="84"/>
        <v>-4.6064626205794311E-3</v>
      </c>
      <c r="AO229" s="41">
        <f t="shared" si="84"/>
        <v>3.8283101768099364E-4</v>
      </c>
      <c r="AP229" s="41"/>
      <c r="AQ229" s="41"/>
      <c r="AR229" s="41"/>
    </row>
    <row r="230" spans="14:44" x14ac:dyDescent="0.3">
      <c r="N230" s="2"/>
      <c r="O230" s="2"/>
      <c r="P230" s="2"/>
      <c r="Q230" s="2"/>
      <c r="R230" s="2"/>
      <c r="S230" s="2"/>
      <c r="T230" s="2"/>
      <c r="U230" s="2"/>
      <c r="W230" t="s">
        <v>18</v>
      </c>
      <c r="X230" s="50">
        <f t="shared" si="85"/>
        <v>117.12080000000002</v>
      </c>
      <c r="Y230" s="50">
        <f t="shared" si="86"/>
        <v>118.92639999999999</v>
      </c>
      <c r="Z230" s="50">
        <f t="shared" si="87"/>
        <v>107.25489999999998</v>
      </c>
      <c r="AA230" s="50">
        <f t="shared" si="88"/>
        <v>116.65740000000001</v>
      </c>
      <c r="AB230" s="50"/>
      <c r="AC230" s="50"/>
      <c r="AD230" s="50"/>
      <c r="AE230" s="50"/>
      <c r="AF230" s="50">
        <f t="shared" si="89"/>
        <v>1.8055999999999699</v>
      </c>
      <c r="AG230" s="50">
        <f t="shared" si="83"/>
        <v>-9.865900000000039</v>
      </c>
      <c r="AH230" s="50">
        <f t="shared" si="83"/>
        <v>-0.46340000000000714</v>
      </c>
      <c r="AI230" s="50"/>
      <c r="AJ230" s="50"/>
      <c r="AK230" s="50"/>
      <c r="AL230" s="50"/>
      <c r="AM230" s="41">
        <f t="shared" si="90"/>
        <v>1.5416561362285518E-2</v>
      </c>
      <c r="AN230" s="41">
        <f t="shared" si="84"/>
        <v>-8.4236958763943187E-2</v>
      </c>
      <c r="AO230" s="41">
        <f t="shared" si="84"/>
        <v>-3.9565986571130579E-3</v>
      </c>
      <c r="AP230" s="41"/>
      <c r="AQ230" s="41"/>
      <c r="AR230" s="41"/>
    </row>
    <row r="231" spans="14:44" x14ac:dyDescent="0.3">
      <c r="N231" s="2"/>
      <c r="O231" s="2"/>
      <c r="P231" s="2"/>
      <c r="Q231" s="2"/>
      <c r="R231" s="2"/>
      <c r="S231" s="2"/>
      <c r="T231" s="2"/>
      <c r="U231" s="2"/>
      <c r="W231" t="s">
        <v>20</v>
      </c>
      <c r="X231" s="50">
        <f t="shared" si="85"/>
        <v>634.47480000000007</v>
      </c>
      <c r="Y231" s="50">
        <f t="shared" si="86"/>
        <v>633.96560000000011</v>
      </c>
      <c r="Z231" s="50">
        <f t="shared" si="87"/>
        <v>625.39379999999994</v>
      </c>
      <c r="AA231" s="50">
        <f t="shared" si="88"/>
        <v>632.54419999999993</v>
      </c>
      <c r="AB231" s="50"/>
      <c r="AC231" s="50"/>
      <c r="AD231" s="50"/>
      <c r="AE231" s="50"/>
      <c r="AF231" s="50">
        <f t="shared" si="89"/>
        <v>-0.50919999999996435</v>
      </c>
      <c r="AG231" s="50">
        <f t="shared" si="83"/>
        <v>-9.081000000000131</v>
      </c>
      <c r="AH231" s="50">
        <f t="shared" si="83"/>
        <v>-1.9306000000001404</v>
      </c>
      <c r="AI231" s="50"/>
      <c r="AJ231" s="50"/>
      <c r="AK231" s="50"/>
      <c r="AL231" s="50"/>
      <c r="AM231" s="41">
        <f t="shared" si="90"/>
        <v>-8.0255354507375914E-4</v>
      </c>
      <c r="AN231" s="41">
        <f t="shared" si="84"/>
        <v>-1.4312625182276948E-2</v>
      </c>
      <c r="AO231" s="41">
        <f t="shared" si="84"/>
        <v>-3.0428316459536931E-3</v>
      </c>
      <c r="AP231" s="41"/>
      <c r="AQ231" s="41"/>
      <c r="AR231" s="41"/>
    </row>
    <row r="232" spans="14:44" x14ac:dyDescent="0.3">
      <c r="N232" s="2"/>
      <c r="O232" s="2"/>
      <c r="P232" s="2"/>
      <c r="Q232" s="2"/>
      <c r="R232" s="2"/>
      <c r="S232" s="2"/>
      <c r="T232" s="2"/>
      <c r="U232" s="2"/>
      <c r="W232" t="s">
        <v>21</v>
      </c>
      <c r="X232" s="50">
        <f t="shared" si="85"/>
        <v>3369.0547000000001</v>
      </c>
      <c r="Y232" s="50">
        <f t="shared" si="86"/>
        <v>3339.1610000000001</v>
      </c>
      <c r="Z232" s="50">
        <f t="shared" si="87"/>
        <v>3319.9047999999998</v>
      </c>
      <c r="AA232" s="50">
        <f t="shared" si="88"/>
        <v>3338.9769999999999</v>
      </c>
      <c r="AB232" s="50"/>
      <c r="AC232" s="50"/>
      <c r="AD232" s="50"/>
      <c r="AE232" s="50"/>
      <c r="AF232" s="50">
        <f t="shared" si="89"/>
        <v>-29.893700000000081</v>
      </c>
      <c r="AG232" s="50">
        <f t="shared" si="83"/>
        <v>-49.149900000000343</v>
      </c>
      <c r="AH232" s="50">
        <f t="shared" si="83"/>
        <v>-30.077700000000277</v>
      </c>
      <c r="AI232" s="50"/>
      <c r="AJ232" s="50"/>
      <c r="AK232" s="50"/>
      <c r="AL232" s="50"/>
      <c r="AM232" s="41">
        <f t="shared" si="90"/>
        <v>-8.8730230470879801E-3</v>
      </c>
      <c r="AN232" s="41">
        <f t="shared" si="84"/>
        <v>-1.4588632235623939E-2</v>
      </c>
      <c r="AO232" s="41">
        <f t="shared" si="84"/>
        <v>-8.9276377732900192E-3</v>
      </c>
      <c r="AP232" s="41"/>
      <c r="AQ232" s="41"/>
      <c r="AR232" s="41"/>
    </row>
    <row r="233" spans="14:44" x14ac:dyDescent="0.3">
      <c r="N233" s="2"/>
      <c r="O233" s="2"/>
      <c r="P233" s="2"/>
      <c r="Q233" s="2"/>
      <c r="R233" s="2"/>
      <c r="S233" s="2"/>
      <c r="T233" s="2"/>
      <c r="U233" s="2"/>
      <c r="W233" t="s">
        <v>23</v>
      </c>
      <c r="X233" s="50">
        <f t="shared" si="85"/>
        <v>705.31829999999991</v>
      </c>
      <c r="Y233" s="50">
        <f t="shared" si="86"/>
        <v>702.92420000000004</v>
      </c>
      <c r="Z233" s="50">
        <f t="shared" si="87"/>
        <v>704.50289999999995</v>
      </c>
      <c r="AA233" s="50">
        <f t="shared" si="88"/>
        <v>704.28139999999996</v>
      </c>
      <c r="AB233" s="50"/>
      <c r="AC233" s="50"/>
      <c r="AD233" s="50"/>
      <c r="AE233" s="50"/>
      <c r="AF233" s="50">
        <f t="shared" si="89"/>
        <v>-2.3940999999998667</v>
      </c>
      <c r="AG233" s="50">
        <f t="shared" si="83"/>
        <v>-0.81539999999995416</v>
      </c>
      <c r="AH233" s="50">
        <f t="shared" si="83"/>
        <v>-1.036899999999946</v>
      </c>
      <c r="AI233" s="50"/>
      <c r="AJ233" s="50"/>
      <c r="AK233" s="50"/>
      <c r="AL233" s="50"/>
      <c r="AM233" s="41">
        <f t="shared" si="90"/>
        <v>-3.3943540100970964E-3</v>
      </c>
      <c r="AN233" s="41">
        <f t="shared" si="84"/>
        <v>-1.1560737896634105E-3</v>
      </c>
      <c r="AO233" s="41">
        <f t="shared" si="84"/>
        <v>-1.4701163999288635E-3</v>
      </c>
      <c r="AP233" s="41"/>
      <c r="AQ233" s="41"/>
      <c r="AR233" s="41"/>
    </row>
    <row r="234" spans="14:44" x14ac:dyDescent="0.3">
      <c r="N234" s="2"/>
      <c r="O234" s="2"/>
      <c r="P234" s="2"/>
      <c r="Q234" s="2"/>
      <c r="R234" s="2"/>
      <c r="S234" s="2"/>
      <c r="T234" s="2"/>
      <c r="U234" s="2"/>
      <c r="W234" s="9" t="s">
        <v>24</v>
      </c>
      <c r="X234" s="52">
        <f t="shared" si="85"/>
        <v>31321.209300000002</v>
      </c>
      <c r="Y234" s="52">
        <f t="shared" si="86"/>
        <v>31637.190899999998</v>
      </c>
      <c r="Z234" s="52">
        <f t="shared" si="87"/>
        <v>32239.364000000001</v>
      </c>
      <c r="AA234" s="52">
        <f t="shared" si="88"/>
        <v>31862.199699999997</v>
      </c>
      <c r="AB234" s="52"/>
      <c r="AC234" s="52"/>
      <c r="AD234" s="52"/>
      <c r="AE234" s="52"/>
      <c r="AF234" s="52">
        <f t="shared" si="89"/>
        <v>315.98159999999552</v>
      </c>
      <c r="AG234" s="52">
        <f t="shared" si="83"/>
        <v>918.15469999999914</v>
      </c>
      <c r="AH234" s="52">
        <f t="shared" si="83"/>
        <v>540.99039999999513</v>
      </c>
      <c r="AI234" s="52"/>
      <c r="AJ234" s="52"/>
      <c r="AK234" s="52"/>
      <c r="AL234" s="52"/>
      <c r="AM234" s="38">
        <f t="shared" si="90"/>
        <v>1.0088422735325085E-2</v>
      </c>
      <c r="AN234" s="38">
        <f t="shared" si="84"/>
        <v>2.9314152311481764E-2</v>
      </c>
      <c r="AO234" s="38">
        <f t="shared" si="84"/>
        <v>1.7272334373117423E-2</v>
      </c>
      <c r="AP234" s="38"/>
      <c r="AQ234" s="38"/>
      <c r="AR234" s="38"/>
    </row>
    <row r="235" spans="14:44" x14ac:dyDescent="0.3">
      <c r="N235" s="2"/>
      <c r="O235" s="2"/>
      <c r="P235" s="2"/>
      <c r="Q235" s="2"/>
      <c r="R235" s="2"/>
      <c r="S235" s="2"/>
      <c r="T235" s="2"/>
      <c r="U235" s="2"/>
      <c r="W235" t="s">
        <v>25</v>
      </c>
      <c r="X235" s="50">
        <f t="shared" si="85"/>
        <v>7307.1017000000002</v>
      </c>
      <c r="Y235" s="50">
        <f t="shared" si="86"/>
        <v>7088.5223999999989</v>
      </c>
      <c r="Z235" s="50">
        <f t="shared" si="87"/>
        <v>7662.7757000000011</v>
      </c>
      <c r="AA235" s="50">
        <f t="shared" si="88"/>
        <v>7442.9036000000015</v>
      </c>
      <c r="AB235" s="50"/>
      <c r="AC235" s="50"/>
      <c r="AD235" s="50"/>
      <c r="AE235" s="50"/>
      <c r="AF235" s="50">
        <f t="shared" si="89"/>
        <v>-218.57930000000124</v>
      </c>
      <c r="AG235" s="50">
        <f t="shared" si="83"/>
        <v>355.67400000000089</v>
      </c>
      <c r="AH235" s="50">
        <f t="shared" si="83"/>
        <v>135.8019000000013</v>
      </c>
      <c r="AI235" s="50"/>
      <c r="AJ235" s="50"/>
      <c r="AK235" s="50"/>
      <c r="AL235" s="50"/>
      <c r="AM235" s="41">
        <f t="shared" si="90"/>
        <v>-2.9913269169361805E-2</v>
      </c>
      <c r="AN235" s="41">
        <f t="shared" si="84"/>
        <v>4.8675112869990697E-2</v>
      </c>
      <c r="AO235" s="41">
        <f t="shared" si="84"/>
        <v>1.8584919927965599E-2</v>
      </c>
      <c r="AP235" s="41"/>
      <c r="AQ235" s="41"/>
      <c r="AR235" s="41"/>
    </row>
    <row r="236" spans="14:44" x14ac:dyDescent="0.3">
      <c r="N236" s="2"/>
      <c r="O236" s="2"/>
      <c r="P236" s="2"/>
      <c r="Q236" s="2"/>
      <c r="R236" s="2"/>
      <c r="S236" s="2"/>
      <c r="T236" s="2"/>
      <c r="U236" s="2"/>
      <c r="W236" t="s">
        <v>27</v>
      </c>
      <c r="X236" s="50">
        <f t="shared" si="85"/>
        <v>202.38559999999995</v>
      </c>
      <c r="Y236" s="50">
        <f t="shared" si="86"/>
        <v>204.40009999999998</v>
      </c>
      <c r="Z236" s="50">
        <f t="shared" si="87"/>
        <v>193.60189999999997</v>
      </c>
      <c r="AA236" s="50">
        <f t="shared" si="88"/>
        <v>203.85170000000002</v>
      </c>
      <c r="AB236" s="50"/>
      <c r="AC236" s="50"/>
      <c r="AD236" s="50"/>
      <c r="AE236" s="50"/>
      <c r="AF236" s="50">
        <f t="shared" si="89"/>
        <v>2.0145000000000266</v>
      </c>
      <c r="AG236" s="50">
        <f t="shared" si="83"/>
        <v>-8.7836999999999819</v>
      </c>
      <c r="AH236" s="50">
        <f t="shared" si="83"/>
        <v>1.4661000000000683</v>
      </c>
      <c r="AI236" s="50"/>
      <c r="AJ236" s="50"/>
      <c r="AK236" s="50"/>
      <c r="AL236" s="50"/>
      <c r="AM236" s="41">
        <f t="shared" si="90"/>
        <v>9.9537714145671776E-3</v>
      </c>
      <c r="AN236" s="41">
        <f t="shared" si="84"/>
        <v>-4.3400815077752487E-2</v>
      </c>
      <c r="AO236" s="41">
        <f t="shared" si="84"/>
        <v>7.2440924650769064E-3</v>
      </c>
      <c r="AP236" s="41"/>
      <c r="AQ236" s="41"/>
      <c r="AR236" s="41"/>
    </row>
    <row r="237" spans="14:44" x14ac:dyDescent="0.3">
      <c r="N237" s="2"/>
      <c r="O237" s="2"/>
      <c r="P237" s="2"/>
      <c r="Q237" s="2"/>
      <c r="R237" s="2"/>
      <c r="S237" s="2"/>
      <c r="T237" s="2"/>
      <c r="U237" s="2"/>
      <c r="W237" t="s">
        <v>29</v>
      </c>
      <c r="X237" s="50">
        <f t="shared" si="85"/>
        <v>2074.8819000000003</v>
      </c>
      <c r="Y237" s="50">
        <f t="shared" si="86"/>
        <v>2088.0023000000001</v>
      </c>
      <c r="Z237" s="50">
        <f t="shared" si="87"/>
        <v>2072.4734000000003</v>
      </c>
      <c r="AA237" s="50">
        <f t="shared" si="88"/>
        <v>2082.0481</v>
      </c>
      <c r="AB237" s="50"/>
      <c r="AC237" s="50"/>
      <c r="AD237" s="50"/>
      <c r="AE237" s="50"/>
      <c r="AF237" s="50">
        <f t="shared" si="89"/>
        <v>13.12039999999979</v>
      </c>
      <c r="AG237" s="50">
        <f t="shared" si="83"/>
        <v>-2.4085000000000036</v>
      </c>
      <c r="AH237" s="50">
        <f t="shared" si="83"/>
        <v>7.1661999999996624</v>
      </c>
      <c r="AI237" s="50"/>
      <c r="AJ237" s="50"/>
      <c r="AK237" s="50"/>
      <c r="AL237" s="50"/>
      <c r="AM237" s="41">
        <f t="shared" si="90"/>
        <v>6.32344424036847E-3</v>
      </c>
      <c r="AN237" s="41">
        <f t="shared" si="84"/>
        <v>-1.1607889586390452E-3</v>
      </c>
      <c r="AO237" s="41">
        <f t="shared" si="84"/>
        <v>3.4537869360177372E-3</v>
      </c>
      <c r="AP237" s="41"/>
      <c r="AQ237" s="41"/>
      <c r="AR237" s="41"/>
    </row>
    <row r="238" spans="14:44" x14ac:dyDescent="0.3">
      <c r="N238" s="2"/>
      <c r="O238" s="2"/>
      <c r="P238" s="2"/>
      <c r="Q238" s="2"/>
      <c r="R238" s="2"/>
      <c r="S238" s="2"/>
      <c r="T238" s="2"/>
      <c r="U238" s="2"/>
      <c r="W238" t="s">
        <v>209</v>
      </c>
      <c r="X238" s="50">
        <f t="shared" si="85"/>
        <v>19652.993899999998</v>
      </c>
      <c r="Y238" s="50">
        <f t="shared" si="86"/>
        <v>20175.334600000002</v>
      </c>
      <c r="Z238" s="50">
        <f t="shared" si="87"/>
        <v>20279.973000000002</v>
      </c>
      <c r="AA238" s="50">
        <f t="shared" si="88"/>
        <v>20053.889800000001</v>
      </c>
      <c r="AB238" s="50"/>
      <c r="AC238" s="50"/>
      <c r="AD238" s="50"/>
      <c r="AE238" s="50"/>
      <c r="AF238" s="50">
        <f t="shared" si="89"/>
        <v>522.34070000000429</v>
      </c>
      <c r="AG238" s="50">
        <f t="shared" si="83"/>
        <v>626.97910000000411</v>
      </c>
      <c r="AH238" s="50">
        <f t="shared" si="83"/>
        <v>400.89590000000317</v>
      </c>
      <c r="AI238" s="50"/>
      <c r="AJ238" s="50"/>
      <c r="AK238" s="50"/>
      <c r="AL238" s="50"/>
      <c r="AM238" s="41">
        <f t="shared" si="90"/>
        <v>2.657817443275166E-2</v>
      </c>
      <c r="AN238" s="41">
        <f t="shared" si="84"/>
        <v>3.1902472630391657E-2</v>
      </c>
      <c r="AO238" s="41">
        <f t="shared" si="84"/>
        <v>2.0398718996193409E-2</v>
      </c>
      <c r="AP238" s="41"/>
      <c r="AQ238" s="41"/>
      <c r="AR238" s="41"/>
    </row>
    <row r="239" spans="14:44" x14ac:dyDescent="0.3">
      <c r="N239" s="2"/>
      <c r="O239" s="2"/>
      <c r="P239" s="2"/>
      <c r="Q239" s="2"/>
      <c r="R239" s="2"/>
      <c r="S239" s="2"/>
      <c r="T239" s="2"/>
      <c r="U239" s="2"/>
      <c r="W239" s="9" t="s">
        <v>33</v>
      </c>
      <c r="X239" s="52">
        <f t="shared" si="85"/>
        <v>16128.028699999999</v>
      </c>
      <c r="Y239" s="52">
        <f t="shared" si="86"/>
        <v>15998.205099999999</v>
      </c>
      <c r="Z239" s="52">
        <f t="shared" si="87"/>
        <v>15916.073499999999</v>
      </c>
      <c r="AA239" s="52">
        <f t="shared" si="88"/>
        <v>16140.6772</v>
      </c>
      <c r="AB239" s="52"/>
      <c r="AC239" s="52"/>
      <c r="AD239" s="52"/>
      <c r="AE239" s="52"/>
      <c r="AF239" s="52">
        <f t="shared" si="89"/>
        <v>-129.82359999999971</v>
      </c>
      <c r="AG239" s="52">
        <f t="shared" si="89"/>
        <v>-211.95520000000033</v>
      </c>
      <c r="AH239" s="52">
        <f t="shared" si="89"/>
        <v>12.64850000000115</v>
      </c>
      <c r="AI239" s="52"/>
      <c r="AJ239" s="52"/>
      <c r="AK239" s="52"/>
      <c r="AL239" s="52"/>
      <c r="AM239" s="38">
        <f t="shared" si="90"/>
        <v>-8.0495640487048322E-3</v>
      </c>
      <c r="AN239" s="38">
        <f t="shared" si="90"/>
        <v>-1.3142040105620617E-2</v>
      </c>
      <c r="AO239" s="38">
        <f t="shared" si="90"/>
        <v>7.8425579686630578E-4</v>
      </c>
      <c r="AP239" s="38"/>
      <c r="AQ239" s="38"/>
      <c r="AR239" s="38"/>
    </row>
    <row r="240" spans="14:44" x14ac:dyDescent="0.3">
      <c r="N240" s="2"/>
      <c r="O240" s="2"/>
      <c r="P240" s="2"/>
      <c r="Q240" s="2"/>
      <c r="R240" s="2"/>
      <c r="S240" s="2"/>
      <c r="T240" s="2"/>
      <c r="U240" s="2"/>
      <c r="W240" t="s">
        <v>34</v>
      </c>
      <c r="X240" s="53">
        <f t="shared" si="85"/>
        <v>784.21569999999997</v>
      </c>
      <c r="Y240" s="50">
        <f t="shared" si="86"/>
        <v>778.57029999999997</v>
      </c>
      <c r="Z240" s="50">
        <f t="shared" si="87"/>
        <v>769.73099999999999</v>
      </c>
      <c r="AA240" s="50">
        <f t="shared" si="88"/>
        <v>783.82099999999991</v>
      </c>
      <c r="AB240" s="50"/>
      <c r="AC240" s="50"/>
      <c r="AD240" s="50"/>
      <c r="AE240" s="50"/>
      <c r="AF240" s="50">
        <f t="shared" si="89"/>
        <v>-5.6453999999999951</v>
      </c>
      <c r="AG240" s="50">
        <f t="shared" si="89"/>
        <v>-14.484699999999975</v>
      </c>
      <c r="AH240" s="50">
        <f t="shared" si="89"/>
        <v>-0.39470000000005712</v>
      </c>
      <c r="AI240" s="50"/>
      <c r="AJ240" s="50"/>
      <c r="AK240" s="50"/>
      <c r="AL240" s="50"/>
      <c r="AM240" s="41">
        <f t="shared" si="90"/>
        <v>-7.1987847221115257E-3</v>
      </c>
      <c r="AN240" s="41">
        <f t="shared" si="90"/>
        <v>-1.847030096439025E-2</v>
      </c>
      <c r="AO240" s="41">
        <f t="shared" si="90"/>
        <v>-5.0330540436777419E-4</v>
      </c>
      <c r="AP240" s="41"/>
      <c r="AQ240" s="41"/>
      <c r="AR240" s="41"/>
    </row>
    <row r="241" spans="14:44" x14ac:dyDescent="0.3">
      <c r="N241" s="2"/>
      <c r="O241" s="2"/>
      <c r="P241" s="2"/>
      <c r="Q241" s="2"/>
      <c r="R241" s="2"/>
      <c r="S241" s="2"/>
      <c r="T241" s="2"/>
      <c r="U241" s="2"/>
      <c r="W241" t="s">
        <v>36</v>
      </c>
      <c r="X241" s="50">
        <f t="shared" si="85"/>
        <v>10403.6513</v>
      </c>
      <c r="Y241" s="50">
        <f t="shared" si="86"/>
        <v>10267.0851</v>
      </c>
      <c r="Z241" s="50">
        <f t="shared" si="87"/>
        <v>10330.676500000001</v>
      </c>
      <c r="AA241" s="50">
        <f t="shared" si="88"/>
        <v>10403.4692</v>
      </c>
      <c r="AB241" s="50"/>
      <c r="AC241" s="50"/>
      <c r="AD241" s="50"/>
      <c r="AE241" s="50"/>
      <c r="AF241" s="50">
        <f t="shared" si="89"/>
        <v>-136.5661999999993</v>
      </c>
      <c r="AG241" s="50">
        <f t="shared" si="89"/>
        <v>-72.97479999999814</v>
      </c>
      <c r="AH241" s="50">
        <f t="shared" si="89"/>
        <v>-0.18209999999999127</v>
      </c>
      <c r="AI241" s="50"/>
      <c r="AJ241" s="50"/>
      <c r="AK241" s="50"/>
      <c r="AL241" s="50"/>
      <c r="AM241" s="41">
        <f t="shared" si="90"/>
        <v>-1.3126756757024268E-2</v>
      </c>
      <c r="AN241" s="41">
        <f t="shared" si="90"/>
        <v>-7.0143450501842699E-3</v>
      </c>
      <c r="AO241" s="41">
        <f t="shared" si="90"/>
        <v>-1.7503470151867862E-5</v>
      </c>
      <c r="AP241" s="41"/>
      <c r="AQ241" s="41"/>
      <c r="AR241" s="41"/>
    </row>
    <row r="242" spans="14:44" x14ac:dyDescent="0.3">
      <c r="N242" s="2"/>
      <c r="O242" s="2"/>
      <c r="P242" s="2"/>
      <c r="Q242" s="2"/>
      <c r="R242" s="2"/>
      <c r="S242" s="2"/>
      <c r="T242" s="2"/>
      <c r="U242" s="2"/>
      <c r="W242" t="s">
        <v>38</v>
      </c>
      <c r="X242" s="50">
        <f t="shared" si="85"/>
        <v>2300.1583000000001</v>
      </c>
      <c r="Y242" s="50">
        <f t="shared" si="86"/>
        <v>2347.6673000000001</v>
      </c>
      <c r="Z242" s="50">
        <f t="shared" si="87"/>
        <v>2252.1771000000003</v>
      </c>
      <c r="AA242" s="50">
        <f t="shared" si="88"/>
        <v>2341.2235000000001</v>
      </c>
      <c r="AB242" s="50"/>
      <c r="AC242" s="50"/>
      <c r="AD242" s="50"/>
      <c r="AE242" s="50"/>
      <c r="AF242" s="50">
        <f t="shared" si="89"/>
        <v>47.509000000000015</v>
      </c>
      <c r="AG242" s="50">
        <f t="shared" si="89"/>
        <v>-47.981199999999717</v>
      </c>
      <c r="AH242" s="50">
        <f t="shared" si="89"/>
        <v>41.065200000000004</v>
      </c>
      <c r="AI242" s="50"/>
      <c r="AJ242" s="50"/>
      <c r="AK242" s="50"/>
      <c r="AL242" s="50"/>
      <c r="AM242" s="41">
        <f t="shared" si="90"/>
        <v>2.0654665376726469E-2</v>
      </c>
      <c r="AN242" s="41">
        <f t="shared" si="90"/>
        <v>-2.0859955595229997E-2</v>
      </c>
      <c r="AO242" s="41">
        <f t="shared" si="90"/>
        <v>1.7853206016298966E-2</v>
      </c>
      <c r="AP242" s="41"/>
      <c r="AQ242" s="41"/>
      <c r="AR242" s="41"/>
    </row>
    <row r="243" spans="14:44" x14ac:dyDescent="0.3">
      <c r="N243" s="2"/>
      <c r="O243" s="2"/>
      <c r="P243" s="2"/>
      <c r="Q243" s="2"/>
      <c r="R243" s="2"/>
      <c r="S243" s="2"/>
      <c r="T243" s="2"/>
      <c r="U243" s="2"/>
      <c r="W243" t="s">
        <v>40</v>
      </c>
      <c r="X243" s="50">
        <f t="shared" si="85"/>
        <v>437.74350000000004</v>
      </c>
      <c r="Y243" s="50">
        <f t="shared" si="86"/>
        <v>439.70050000000009</v>
      </c>
      <c r="Z243" s="50">
        <f t="shared" si="87"/>
        <v>440.67529999999999</v>
      </c>
      <c r="AA243" s="50">
        <f t="shared" si="88"/>
        <v>438.69370000000004</v>
      </c>
      <c r="AB243" s="50"/>
      <c r="AC243" s="50"/>
      <c r="AD243" s="50"/>
      <c r="AE243" s="50"/>
      <c r="AF243" s="50">
        <f t="shared" si="89"/>
        <v>1.9570000000000505</v>
      </c>
      <c r="AG243" s="50">
        <f t="shared" si="89"/>
        <v>2.9317999999999529</v>
      </c>
      <c r="AH243" s="50">
        <f t="shared" si="89"/>
        <v>0.95019999999999527</v>
      </c>
      <c r="AI243" s="50"/>
      <c r="AJ243" s="50"/>
      <c r="AK243" s="50"/>
      <c r="AL243" s="50"/>
      <c r="AM243" s="41">
        <f t="shared" si="90"/>
        <v>4.4706546185152955E-3</v>
      </c>
      <c r="AN243" s="41">
        <f t="shared" si="90"/>
        <v>6.6975294893012747E-3</v>
      </c>
      <c r="AO243" s="41">
        <f t="shared" si="90"/>
        <v>2.1706775771656124E-3</v>
      </c>
      <c r="AP243" s="41"/>
      <c r="AQ243" s="41"/>
      <c r="AR243" s="41"/>
    </row>
    <row r="244" spans="14:44" x14ac:dyDescent="0.3">
      <c r="N244" s="2"/>
      <c r="O244" s="2"/>
      <c r="P244" s="2"/>
      <c r="Q244" s="2"/>
      <c r="R244" s="2"/>
      <c r="S244" s="2"/>
      <c r="T244" s="2"/>
      <c r="U244" s="2"/>
      <c r="W244" t="s">
        <v>42</v>
      </c>
      <c r="X244" s="50">
        <f t="shared" si="85"/>
        <v>372.89079999999996</v>
      </c>
      <c r="Y244" s="50">
        <f t="shared" si="86"/>
        <v>372.95380000000006</v>
      </c>
      <c r="Z244" s="50">
        <f t="shared" si="87"/>
        <v>372.39249999999998</v>
      </c>
      <c r="AA244" s="50">
        <f t="shared" si="88"/>
        <v>372.90959999999995</v>
      </c>
      <c r="AB244" s="50"/>
      <c r="AC244" s="50"/>
      <c r="AD244" s="50"/>
      <c r="AE244" s="50"/>
      <c r="AF244" s="50">
        <f t="shared" si="89"/>
        <v>6.3000000000101863E-2</v>
      </c>
      <c r="AG244" s="50">
        <f t="shared" si="89"/>
        <v>-0.49829999999997199</v>
      </c>
      <c r="AH244" s="50">
        <f t="shared" si="89"/>
        <v>1.8799999999998818E-2</v>
      </c>
      <c r="AI244" s="50"/>
      <c r="AJ244" s="50"/>
      <c r="AK244" s="50"/>
      <c r="AL244" s="50"/>
      <c r="AM244" s="41">
        <f t="shared" si="90"/>
        <v>1.6895026640534406E-4</v>
      </c>
      <c r="AN244" s="41">
        <f t="shared" si="90"/>
        <v>-1.3363161547562236E-3</v>
      </c>
      <c r="AO244" s="41">
        <f t="shared" si="90"/>
        <v>5.0416904895478298E-5</v>
      </c>
      <c r="AP244" s="41"/>
      <c r="AQ244" s="41"/>
      <c r="AR244" s="41"/>
    </row>
    <row r="245" spans="14:44" x14ac:dyDescent="0.3">
      <c r="N245" s="2"/>
      <c r="O245" s="2"/>
      <c r="P245" s="2"/>
      <c r="Q245" s="2"/>
      <c r="R245" s="2"/>
      <c r="S245" s="2"/>
      <c r="T245" s="2"/>
      <c r="U245" s="2"/>
      <c r="W245" s="4" t="s">
        <v>44</v>
      </c>
      <c r="X245" s="52">
        <f t="shared" si="85"/>
        <v>61240.193200000009</v>
      </c>
      <c r="Y245" s="52">
        <f t="shared" si="86"/>
        <v>59549.921899999994</v>
      </c>
      <c r="Z245" s="52">
        <f t="shared" si="87"/>
        <v>57886.269799999995</v>
      </c>
      <c r="AA245" s="52">
        <f t="shared" si="88"/>
        <v>59223.141800000005</v>
      </c>
      <c r="AB245" s="52"/>
      <c r="AC245" s="52"/>
      <c r="AD245" s="52"/>
      <c r="AE245" s="52"/>
      <c r="AF245" s="52">
        <f t="shared" si="89"/>
        <v>-1690.2713000000149</v>
      </c>
      <c r="AG245" s="52">
        <f t="shared" si="89"/>
        <v>-3353.9234000000142</v>
      </c>
      <c r="AH245" s="52">
        <f t="shared" si="89"/>
        <v>-2017.0514000000039</v>
      </c>
      <c r="AI245" s="52"/>
      <c r="AJ245" s="52"/>
      <c r="AK245" s="52"/>
      <c r="AL245" s="52"/>
      <c r="AM245" s="38">
        <f t="shared" si="90"/>
        <v>-2.760068529633598E-2</v>
      </c>
      <c r="AN245" s="38">
        <f t="shared" si="90"/>
        <v>-5.4766701813736503E-2</v>
      </c>
      <c r="AO245" s="38">
        <f t="shared" si="90"/>
        <v>-3.2936724961213928E-2</v>
      </c>
      <c r="AP245" s="38"/>
      <c r="AQ245" s="38"/>
      <c r="AR245" s="38"/>
    </row>
    <row r="246" spans="14:44" x14ac:dyDescent="0.3">
      <c r="N246" s="2"/>
      <c r="O246" s="2"/>
      <c r="P246" s="2"/>
      <c r="Q246" s="2"/>
      <c r="R246" s="2"/>
      <c r="S246" s="2"/>
      <c r="T246" s="2"/>
      <c r="U246" s="2"/>
      <c r="W246" t="s">
        <v>46</v>
      </c>
      <c r="X246" s="50">
        <f t="shared" si="85"/>
        <v>23805.552100000004</v>
      </c>
      <c r="Y246" s="50">
        <f t="shared" si="86"/>
        <v>23044.966799999995</v>
      </c>
      <c r="Z246" s="50">
        <f t="shared" si="87"/>
        <v>23472.593199999996</v>
      </c>
      <c r="AA246" s="50">
        <f t="shared" si="88"/>
        <v>22962.953700000002</v>
      </c>
      <c r="AB246" s="50"/>
      <c r="AC246" s="50"/>
      <c r="AD246" s="50"/>
      <c r="AE246" s="50"/>
      <c r="AF246" s="50">
        <f t="shared" si="89"/>
        <v>-760.58530000000974</v>
      </c>
      <c r="AG246" s="50">
        <f t="shared" si="89"/>
        <v>-332.95890000000873</v>
      </c>
      <c r="AH246" s="50">
        <f t="shared" si="89"/>
        <v>-842.59840000000258</v>
      </c>
      <c r="AI246" s="50"/>
      <c r="AJ246" s="50"/>
      <c r="AK246" s="50"/>
      <c r="AL246" s="50"/>
      <c r="AM246" s="41">
        <f t="shared" si="90"/>
        <v>-3.1949912222368058E-2</v>
      </c>
      <c r="AN246" s="41">
        <f t="shared" si="90"/>
        <v>-1.398660693107843E-2</v>
      </c>
      <c r="AO246" s="41">
        <f t="shared" si="90"/>
        <v>-3.5395037109851465E-2</v>
      </c>
      <c r="AP246" s="41"/>
      <c r="AQ246" s="41"/>
      <c r="AR246" s="41"/>
    </row>
    <row r="247" spans="14:44" x14ac:dyDescent="0.3">
      <c r="N247" s="2"/>
      <c r="O247" s="2"/>
      <c r="P247" s="2"/>
      <c r="Q247" s="2"/>
      <c r="R247" s="2"/>
      <c r="S247" s="2"/>
      <c r="T247" s="2"/>
      <c r="U247" s="2"/>
      <c r="W247" t="s">
        <v>48</v>
      </c>
      <c r="X247" s="50">
        <f t="shared" si="85"/>
        <v>16120.432500000001</v>
      </c>
      <c r="Y247" s="50">
        <f t="shared" si="86"/>
        <v>15904.063899999997</v>
      </c>
      <c r="Z247" s="50">
        <f t="shared" si="87"/>
        <v>15142.239799999999</v>
      </c>
      <c r="AA247" s="50">
        <f t="shared" si="88"/>
        <v>15996.576700000001</v>
      </c>
      <c r="AB247" s="50"/>
      <c r="AC247" s="50"/>
      <c r="AD247" s="50"/>
      <c r="AE247" s="50"/>
      <c r="AF247" s="50">
        <f t="shared" si="89"/>
        <v>-216.36860000000343</v>
      </c>
      <c r="AG247" s="50">
        <f t="shared" si="89"/>
        <v>-978.19270000000142</v>
      </c>
      <c r="AH247" s="50">
        <f t="shared" si="89"/>
        <v>-123.85579999999936</v>
      </c>
      <c r="AI247" s="50"/>
      <c r="AJ247" s="50"/>
      <c r="AK247" s="50"/>
      <c r="AL247" s="50"/>
      <c r="AM247" s="41">
        <f t="shared" si="90"/>
        <v>-1.3422009614196357E-2</v>
      </c>
      <c r="AN247" s="41">
        <f t="shared" si="90"/>
        <v>-6.0680301226409487E-2</v>
      </c>
      <c r="AO247" s="41">
        <f t="shared" si="90"/>
        <v>-7.6831561436083899E-3</v>
      </c>
      <c r="AP247" s="41"/>
      <c r="AQ247" s="41"/>
      <c r="AR247" s="41"/>
    </row>
    <row r="248" spans="14:44" x14ac:dyDescent="0.3">
      <c r="N248" s="2"/>
      <c r="O248" s="2"/>
      <c r="P248" s="2"/>
      <c r="Q248" s="2"/>
      <c r="R248" s="2"/>
      <c r="S248" s="2"/>
      <c r="T248" s="2"/>
      <c r="U248" s="2"/>
      <c r="W248" t="s">
        <v>50</v>
      </c>
      <c r="X248" s="50">
        <f t="shared" si="85"/>
        <v>5628.6900000000005</v>
      </c>
      <c r="Y248" s="50">
        <f t="shared" si="86"/>
        <v>5598.1654999999992</v>
      </c>
      <c r="Z248" s="50">
        <f t="shared" si="87"/>
        <v>5091.8270000000002</v>
      </c>
      <c r="AA248" s="50">
        <f t="shared" si="88"/>
        <v>5430.0841</v>
      </c>
      <c r="AB248" s="50"/>
      <c r="AC248" s="50"/>
      <c r="AD248" s="50"/>
      <c r="AE248" s="50"/>
      <c r="AF248" s="50">
        <f t="shared" si="89"/>
        <v>-30.524500000001353</v>
      </c>
      <c r="AG248" s="50">
        <f t="shared" si="89"/>
        <v>-536.86300000000028</v>
      </c>
      <c r="AH248" s="50">
        <f t="shared" si="89"/>
        <v>-198.60590000000047</v>
      </c>
      <c r="AI248" s="50"/>
      <c r="AJ248" s="50"/>
      <c r="AK248" s="50"/>
      <c r="AL248" s="50"/>
      <c r="AM248" s="41">
        <f t="shared" si="90"/>
        <v>-5.4230202764766495E-3</v>
      </c>
      <c r="AN248" s="41">
        <f t="shared" si="90"/>
        <v>-9.5379742000358911E-2</v>
      </c>
      <c r="AO248" s="41">
        <f t="shared" si="90"/>
        <v>-3.5284568878371426E-2</v>
      </c>
      <c r="AP248" s="41"/>
      <c r="AQ248" s="41"/>
      <c r="AR248" s="41"/>
    </row>
    <row r="249" spans="14:44" x14ac:dyDescent="0.3">
      <c r="N249" s="2"/>
      <c r="O249" s="2"/>
      <c r="P249" s="2"/>
      <c r="Q249" s="2"/>
      <c r="R249" s="2"/>
      <c r="S249" s="2"/>
      <c r="T249" s="2"/>
      <c r="U249" s="2"/>
      <c r="W249" t="s">
        <v>51</v>
      </c>
      <c r="X249" s="50">
        <f t="shared" si="85"/>
        <v>1342.5171</v>
      </c>
      <c r="Y249" s="50">
        <f t="shared" si="86"/>
        <v>1364.3434999999999</v>
      </c>
      <c r="Z249" s="50">
        <f t="shared" si="87"/>
        <v>1231.1937</v>
      </c>
      <c r="AA249" s="50">
        <f t="shared" si="88"/>
        <v>1359.0368999999998</v>
      </c>
      <c r="AB249" s="50"/>
      <c r="AC249" s="50"/>
      <c r="AD249" s="50"/>
      <c r="AE249" s="50"/>
      <c r="AF249" s="50">
        <f t="shared" si="89"/>
        <v>21.826399999999921</v>
      </c>
      <c r="AG249" s="50">
        <f t="shared" si="89"/>
        <v>-111.32339999999999</v>
      </c>
      <c r="AH249" s="50">
        <f t="shared" si="89"/>
        <v>16.519799999999805</v>
      </c>
      <c r="AI249" s="50"/>
      <c r="AJ249" s="50"/>
      <c r="AK249" s="50"/>
      <c r="AL249" s="50"/>
      <c r="AM249" s="41">
        <f t="shared" si="90"/>
        <v>1.6257818987929405E-2</v>
      </c>
      <c r="AN249" s="41">
        <f t="shared" si="90"/>
        <v>-8.2921401894992613E-2</v>
      </c>
      <c r="AO249" s="41">
        <f t="shared" si="90"/>
        <v>1.2305094661363944E-2</v>
      </c>
      <c r="AP249" s="41"/>
      <c r="AQ249" s="41"/>
      <c r="AR249" s="41"/>
    </row>
    <row r="250" spans="14:44" x14ac:dyDescent="0.3">
      <c r="N250" s="2"/>
      <c r="O250" s="2"/>
      <c r="P250" s="2"/>
      <c r="Q250" s="2"/>
      <c r="R250" s="2"/>
      <c r="S250" s="2"/>
      <c r="T250" s="2"/>
      <c r="U250" s="2"/>
      <c r="W250" t="s">
        <v>53</v>
      </c>
      <c r="X250" s="50">
        <f t="shared" si="85"/>
        <v>821.42319999999995</v>
      </c>
      <c r="Y250" s="50">
        <f t="shared" si="86"/>
        <v>822.31259999999997</v>
      </c>
      <c r="Z250" s="50">
        <f t="shared" si="87"/>
        <v>519.65939999999989</v>
      </c>
      <c r="AA250" s="50">
        <f t="shared" si="88"/>
        <v>798.46340000000009</v>
      </c>
      <c r="AB250" s="50"/>
      <c r="AC250" s="50"/>
      <c r="AD250" s="50"/>
      <c r="AE250" s="50"/>
      <c r="AF250" s="50">
        <f t="shared" si="89"/>
        <v>0.88940000000002328</v>
      </c>
      <c r="AG250" s="50">
        <f t="shared" si="89"/>
        <v>-301.76380000000006</v>
      </c>
      <c r="AH250" s="50">
        <f t="shared" si="89"/>
        <v>-22.959799999999859</v>
      </c>
      <c r="AI250" s="50"/>
      <c r="AJ250" s="50"/>
      <c r="AK250" s="50"/>
      <c r="AL250" s="50"/>
      <c r="AM250" s="41">
        <f t="shared" si="90"/>
        <v>1.0827549063625464E-3</v>
      </c>
      <c r="AN250" s="41">
        <f t="shared" si="90"/>
        <v>-0.36736702834787244</v>
      </c>
      <c r="AO250" s="41">
        <f t="shared" si="90"/>
        <v>-2.7951243646393065E-2</v>
      </c>
      <c r="AP250" s="41"/>
      <c r="AQ250" s="41"/>
      <c r="AR250" s="41"/>
    </row>
    <row r="251" spans="14:44" x14ac:dyDescent="0.3">
      <c r="N251" s="2"/>
      <c r="O251" s="2"/>
      <c r="P251" s="2"/>
      <c r="Q251" s="2"/>
      <c r="R251" s="2"/>
      <c r="S251" s="2"/>
      <c r="T251" s="2"/>
      <c r="U251" s="2"/>
      <c r="W251" t="s">
        <v>55</v>
      </c>
      <c r="X251" s="50">
        <f t="shared" si="85"/>
        <v>686.02300000000002</v>
      </c>
      <c r="Y251" s="50">
        <f t="shared" si="86"/>
        <v>687.53259999999989</v>
      </c>
      <c r="Z251" s="50">
        <f t="shared" si="87"/>
        <v>685.77919999999995</v>
      </c>
      <c r="AA251" s="50">
        <f t="shared" si="88"/>
        <v>686.84339999999997</v>
      </c>
      <c r="AB251" s="50"/>
      <c r="AC251" s="50"/>
      <c r="AD251" s="50"/>
      <c r="AE251" s="50"/>
      <c r="AF251" s="50">
        <f t="shared" si="89"/>
        <v>1.5095999999998639</v>
      </c>
      <c r="AG251" s="50">
        <f t="shared" si="89"/>
        <v>-0.2438000000000784</v>
      </c>
      <c r="AH251" s="50">
        <f t="shared" si="89"/>
        <v>0.82039999999994961</v>
      </c>
      <c r="AI251" s="50"/>
      <c r="AJ251" s="50"/>
      <c r="AK251" s="50"/>
      <c r="AL251" s="50"/>
      <c r="AM251" s="41">
        <f t="shared" si="90"/>
        <v>2.2005093123697952E-3</v>
      </c>
      <c r="AN251" s="41">
        <f t="shared" si="90"/>
        <v>-3.5538167087703821E-4</v>
      </c>
      <c r="AO251" s="41">
        <f t="shared" si="90"/>
        <v>1.1958782723027503E-3</v>
      </c>
      <c r="AP251" s="41"/>
      <c r="AQ251" s="41"/>
      <c r="AR251" s="41"/>
    </row>
    <row r="252" spans="14:44" x14ac:dyDescent="0.3">
      <c r="N252" s="2"/>
      <c r="O252" s="2"/>
      <c r="P252" s="2"/>
      <c r="Q252" s="2"/>
      <c r="R252" s="2"/>
      <c r="S252" s="2"/>
      <c r="T252" s="2"/>
      <c r="U252" s="2"/>
      <c r="W252" s="4" t="s">
        <v>57</v>
      </c>
      <c r="X252" s="52">
        <f>AF82</f>
        <v>3031.4325999999996</v>
      </c>
      <c r="Y252" s="52">
        <f>AP82</f>
        <v>3125.3068999999996</v>
      </c>
      <c r="Z252" s="52">
        <f>AZ82</f>
        <v>2625.9746999999993</v>
      </c>
      <c r="AA252" s="52">
        <f>BJ82</f>
        <v>3099.9821000000002</v>
      </c>
      <c r="AB252" s="52"/>
      <c r="AC252" s="52"/>
      <c r="AD252" s="52"/>
      <c r="AE252" s="52"/>
      <c r="AF252" s="52">
        <f t="shared" si="89"/>
        <v>93.874299999999948</v>
      </c>
      <c r="AG252" s="52">
        <f t="shared" si="89"/>
        <v>-405.45790000000034</v>
      </c>
      <c r="AH252" s="52">
        <f t="shared" si="89"/>
        <v>68.549500000000535</v>
      </c>
      <c r="AI252" s="52"/>
      <c r="AJ252" s="52"/>
      <c r="AK252" s="52"/>
      <c r="AL252" s="52"/>
      <c r="AM252" s="38">
        <f t="shared" si="90"/>
        <v>3.0966975812030246E-2</v>
      </c>
      <c r="AN252" s="38">
        <f t="shared" si="90"/>
        <v>-0.13375125015149616</v>
      </c>
      <c r="AO252" s="38">
        <f t="shared" si="90"/>
        <v>2.2612905858438198E-2</v>
      </c>
      <c r="AP252" s="38"/>
      <c r="AQ252" s="38"/>
      <c r="AR252" s="38"/>
    </row>
    <row r="253" spans="14:44" x14ac:dyDescent="0.3">
      <c r="N253" s="2"/>
      <c r="O253" s="2"/>
      <c r="P253" s="2"/>
      <c r="Q253" s="2"/>
      <c r="R253" s="2"/>
      <c r="S253" s="2"/>
      <c r="T253" s="2"/>
      <c r="U253" s="2"/>
      <c r="W253" t="s">
        <v>59</v>
      </c>
      <c r="X253" s="50">
        <f t="shared" ref="X253:X268" si="91">AF83</f>
        <v>1555.6240999999998</v>
      </c>
      <c r="Y253" s="50">
        <f t="shared" ref="Y253:Y268" si="92">AP83</f>
        <v>1618.2175999999999</v>
      </c>
      <c r="Z253" s="50">
        <f t="shared" ref="Z253:Z268" si="93">AZ83</f>
        <v>1193.6148999999998</v>
      </c>
      <c r="AA253" s="50">
        <f t="shared" ref="AA253:AA268" si="94">BJ83</f>
        <v>1602.5847999999996</v>
      </c>
      <c r="AB253" s="50"/>
      <c r="AC253" s="50"/>
      <c r="AD253" s="50"/>
      <c r="AE253" s="50"/>
      <c r="AF253" s="50">
        <f t="shared" si="89"/>
        <v>62.593500000000176</v>
      </c>
      <c r="AG253" s="50">
        <f t="shared" si="89"/>
        <v>-362.00919999999996</v>
      </c>
      <c r="AH253" s="50">
        <f t="shared" si="89"/>
        <v>46.960699999999861</v>
      </c>
      <c r="AI253" s="50"/>
      <c r="AJ253" s="50"/>
      <c r="AK253" s="50"/>
      <c r="AL253" s="50"/>
      <c r="AM253" s="41">
        <f t="shared" si="90"/>
        <v>4.0236905560925795E-2</v>
      </c>
      <c r="AN253" s="41">
        <f t="shared" si="90"/>
        <v>-0.23270994580245963</v>
      </c>
      <c r="AO253" s="41">
        <f t="shared" si="90"/>
        <v>3.0187691229519951E-2</v>
      </c>
      <c r="AP253" s="41"/>
      <c r="AQ253" s="41"/>
      <c r="AR253" s="41"/>
    </row>
    <row r="254" spans="14:44" x14ac:dyDescent="0.3">
      <c r="N254" s="2"/>
      <c r="O254" s="2"/>
      <c r="P254" s="2"/>
      <c r="Q254" s="2"/>
      <c r="R254" s="2"/>
      <c r="S254" s="2"/>
      <c r="T254" s="2"/>
      <c r="U254" s="2"/>
      <c r="W254" t="s">
        <v>61</v>
      </c>
      <c r="X254" s="50">
        <f t="shared" si="91"/>
        <v>845.02869999999984</v>
      </c>
      <c r="Y254" s="50">
        <f t="shared" si="92"/>
        <v>868.49959999999999</v>
      </c>
      <c r="Z254" s="50">
        <f t="shared" si="93"/>
        <v>803.90589999999986</v>
      </c>
      <c r="AA254" s="50">
        <f t="shared" si="94"/>
        <v>862.86260000000004</v>
      </c>
      <c r="AB254" s="50"/>
      <c r="AC254" s="50"/>
      <c r="AD254" s="50"/>
      <c r="AE254" s="50"/>
      <c r="AF254" s="50">
        <f t="shared" si="89"/>
        <v>23.470900000000142</v>
      </c>
      <c r="AG254" s="50">
        <f t="shared" si="89"/>
        <v>-41.122799999999984</v>
      </c>
      <c r="AH254" s="50">
        <f t="shared" si="89"/>
        <v>17.833900000000199</v>
      </c>
      <c r="AI254" s="50"/>
      <c r="AJ254" s="50"/>
      <c r="AK254" s="50"/>
      <c r="AL254" s="50"/>
      <c r="AM254" s="41">
        <f t="shared" si="90"/>
        <v>2.7775269644687982E-2</v>
      </c>
      <c r="AN254" s="41">
        <f t="shared" si="90"/>
        <v>-4.8664382641678314E-2</v>
      </c>
      <c r="AO254" s="41">
        <f t="shared" si="90"/>
        <v>2.1104490297193697E-2</v>
      </c>
      <c r="AP254" s="41"/>
      <c r="AQ254" s="41"/>
      <c r="AR254" s="41"/>
    </row>
    <row r="255" spans="14:44" x14ac:dyDescent="0.3">
      <c r="N255" s="2"/>
      <c r="O255" s="2"/>
      <c r="P255" s="2"/>
      <c r="Q255" s="2"/>
      <c r="R255" s="2"/>
      <c r="S255" s="2"/>
      <c r="T255" s="2"/>
      <c r="U255" s="2"/>
      <c r="W255" s="4" t="s">
        <v>63</v>
      </c>
      <c r="X255" s="52">
        <f t="shared" si="91"/>
        <v>35145.314399999996</v>
      </c>
      <c r="Y255" s="52">
        <f t="shared" si="92"/>
        <v>34853.808299999997</v>
      </c>
      <c r="Z255" s="52">
        <f t="shared" si="93"/>
        <v>35856.274799999999</v>
      </c>
      <c r="AA255" s="52">
        <f t="shared" si="94"/>
        <v>35456.142699999997</v>
      </c>
      <c r="AB255" s="52"/>
      <c r="AC255" s="52"/>
      <c r="AD255" s="52"/>
      <c r="AE255" s="52"/>
      <c r="AF255" s="52">
        <f t="shared" si="89"/>
        <v>-291.5060999999987</v>
      </c>
      <c r="AG255" s="52">
        <f t="shared" si="89"/>
        <v>710.96040000000357</v>
      </c>
      <c r="AH255" s="52">
        <f t="shared" si="89"/>
        <v>310.82830000000104</v>
      </c>
      <c r="AI255" s="52"/>
      <c r="AJ255" s="52"/>
      <c r="AK255" s="52"/>
      <c r="AL255" s="52"/>
      <c r="AM255" s="38">
        <f t="shared" si="90"/>
        <v>-8.2943090701160082E-3</v>
      </c>
      <c r="AN255" s="38">
        <f t="shared" si="90"/>
        <v>2.0229166025044966E-2</v>
      </c>
      <c r="AO255" s="38">
        <f t="shared" si="90"/>
        <v>8.8440893275947216E-3</v>
      </c>
      <c r="AP255" s="38"/>
      <c r="AQ255" s="38"/>
      <c r="AR255" s="38"/>
    </row>
    <row r="256" spans="14:44" x14ac:dyDescent="0.3">
      <c r="N256" s="2"/>
      <c r="O256" s="2"/>
      <c r="P256" s="2"/>
      <c r="Q256" s="2"/>
      <c r="R256" s="2"/>
      <c r="S256" s="2"/>
      <c r="T256" s="2"/>
      <c r="U256" s="2"/>
      <c r="W256" t="s">
        <v>65</v>
      </c>
      <c r="X256" s="50">
        <f t="shared" si="91"/>
        <v>745.88709999999992</v>
      </c>
      <c r="Y256" s="50">
        <f t="shared" si="92"/>
        <v>736.73579999999981</v>
      </c>
      <c r="Z256" s="50">
        <f t="shared" si="93"/>
        <v>647.02769999999998</v>
      </c>
      <c r="AA256" s="50">
        <f t="shared" si="94"/>
        <v>732.41480000000001</v>
      </c>
      <c r="AB256" s="50"/>
      <c r="AC256" s="50"/>
      <c r="AD256" s="50"/>
      <c r="AE256" s="50"/>
      <c r="AF256" s="50">
        <f t="shared" si="89"/>
        <v>-9.1513000000001057</v>
      </c>
      <c r="AG256" s="50">
        <f t="shared" si="89"/>
        <v>-98.859399999999937</v>
      </c>
      <c r="AH256" s="50">
        <f t="shared" si="89"/>
        <v>-13.472299999999905</v>
      </c>
      <c r="AI256" s="50"/>
      <c r="AJ256" s="50"/>
      <c r="AK256" s="50"/>
      <c r="AL256" s="50"/>
      <c r="AM256" s="41">
        <f t="shared" si="90"/>
        <v>-1.2269014975590953E-2</v>
      </c>
      <c r="AN256" s="41">
        <f t="shared" si="90"/>
        <v>-0.13253936151999404</v>
      </c>
      <c r="AO256" s="41">
        <f t="shared" si="90"/>
        <v>-1.8062116907505046E-2</v>
      </c>
      <c r="AP256" s="41"/>
      <c r="AQ256" s="41"/>
      <c r="AR256" s="41"/>
    </row>
    <row r="257" spans="14:44" x14ac:dyDescent="0.3">
      <c r="N257" s="2"/>
      <c r="O257" s="2"/>
      <c r="P257" s="2"/>
      <c r="Q257" s="2"/>
      <c r="R257" s="2"/>
      <c r="S257" s="2"/>
      <c r="T257" s="2"/>
      <c r="U257" s="2"/>
      <c r="W257" t="s">
        <v>66</v>
      </c>
      <c r="X257" s="50">
        <f t="shared" si="91"/>
        <v>685.66390000000001</v>
      </c>
      <c r="Y257" s="50">
        <f t="shared" si="92"/>
        <v>691.52670000000001</v>
      </c>
      <c r="Z257" s="50">
        <f t="shared" si="93"/>
        <v>694.76600000000008</v>
      </c>
      <c r="AA257" s="50">
        <f t="shared" si="94"/>
        <v>690.01690000000008</v>
      </c>
      <c r="AB257" s="50"/>
      <c r="AC257" s="50"/>
      <c r="AD257" s="50"/>
      <c r="AE257" s="50"/>
      <c r="AF257" s="50">
        <f t="shared" si="89"/>
        <v>5.8627999999999929</v>
      </c>
      <c r="AG257" s="50">
        <f t="shared" si="89"/>
        <v>9.102100000000064</v>
      </c>
      <c r="AH257" s="50">
        <f t="shared" si="89"/>
        <v>4.3530000000000655</v>
      </c>
      <c r="AI257" s="50"/>
      <c r="AJ257" s="50"/>
      <c r="AK257" s="50"/>
      <c r="AL257" s="50"/>
      <c r="AM257" s="41">
        <f t="shared" si="90"/>
        <v>8.5505449535843922E-3</v>
      </c>
      <c r="AN257" s="41">
        <f t="shared" si="90"/>
        <v>1.3274871259811204E-2</v>
      </c>
      <c r="AO257" s="41">
        <f t="shared" si="90"/>
        <v>6.3485914892122295E-3</v>
      </c>
      <c r="AP257" s="41"/>
      <c r="AQ257" s="41"/>
      <c r="AR257" s="41"/>
    </row>
    <row r="258" spans="14:44" x14ac:dyDescent="0.3">
      <c r="N258" s="2"/>
      <c r="O258" s="2"/>
      <c r="P258" s="2"/>
      <c r="Q258" s="2"/>
      <c r="R258" s="2"/>
      <c r="S258" s="2"/>
      <c r="T258" s="2"/>
      <c r="U258" s="2"/>
      <c r="W258" t="s">
        <v>68</v>
      </c>
      <c r="X258" s="50">
        <f t="shared" si="91"/>
        <v>3284.5974000000001</v>
      </c>
      <c r="Y258" s="50">
        <f t="shared" si="92"/>
        <v>3374.7110000000002</v>
      </c>
      <c r="Z258" s="50">
        <f t="shared" si="93"/>
        <v>3434.3320000000008</v>
      </c>
      <c r="AA258" s="50">
        <f t="shared" si="94"/>
        <v>3354.0735</v>
      </c>
      <c r="AB258" s="50"/>
      <c r="AC258" s="50"/>
      <c r="AD258" s="50"/>
      <c r="AE258" s="50"/>
      <c r="AF258" s="50">
        <f t="shared" si="89"/>
        <v>90.113600000000133</v>
      </c>
      <c r="AG258" s="50">
        <f t="shared" si="89"/>
        <v>149.73460000000068</v>
      </c>
      <c r="AH258" s="50">
        <f t="shared" si="89"/>
        <v>69.47609999999986</v>
      </c>
      <c r="AI258" s="50"/>
      <c r="AJ258" s="50"/>
      <c r="AK258" s="50"/>
      <c r="AL258" s="50"/>
      <c r="AM258" s="41">
        <f t="shared" si="90"/>
        <v>2.7435204083154949E-2</v>
      </c>
      <c r="AN258" s="41">
        <f t="shared" si="90"/>
        <v>4.5586895976962256E-2</v>
      </c>
      <c r="AO258" s="41">
        <f t="shared" si="90"/>
        <v>2.1152090055237778E-2</v>
      </c>
      <c r="AP258" s="41"/>
      <c r="AQ258" s="41"/>
      <c r="AR258" s="41"/>
    </row>
    <row r="259" spans="14:44" x14ac:dyDescent="0.3">
      <c r="N259" s="2"/>
      <c r="O259" s="2"/>
      <c r="P259" s="2"/>
      <c r="Q259" s="2"/>
      <c r="R259" s="2"/>
      <c r="S259" s="2"/>
      <c r="T259" s="2"/>
      <c r="U259" s="2"/>
      <c r="W259" t="s">
        <v>70</v>
      </c>
      <c r="X259" s="50">
        <f t="shared" si="91"/>
        <v>2151.3294000000001</v>
      </c>
      <c r="Y259" s="50">
        <f t="shared" si="92"/>
        <v>2163.8909000000003</v>
      </c>
      <c r="Z259" s="50">
        <f t="shared" si="93"/>
        <v>2148.9737999999998</v>
      </c>
      <c r="AA259" s="50">
        <f t="shared" si="94"/>
        <v>2152.8107000000005</v>
      </c>
      <c r="AB259" s="50"/>
      <c r="AC259" s="50"/>
      <c r="AD259" s="50"/>
      <c r="AE259" s="50"/>
      <c r="AF259" s="50">
        <f t="shared" si="89"/>
        <v>12.561500000000251</v>
      </c>
      <c r="AG259" s="50">
        <f t="shared" si="89"/>
        <v>-2.3556000000003223</v>
      </c>
      <c r="AH259" s="50">
        <f t="shared" si="89"/>
        <v>1.481300000000374</v>
      </c>
      <c r="AI259" s="50"/>
      <c r="AJ259" s="50"/>
      <c r="AK259" s="50"/>
      <c r="AL259" s="50"/>
      <c r="AM259" s="41">
        <f t="shared" si="90"/>
        <v>5.8389477687611439E-3</v>
      </c>
      <c r="AN259" s="41">
        <f t="shared" si="90"/>
        <v>-1.0949508708430807E-3</v>
      </c>
      <c r="AO259" s="41">
        <f t="shared" si="90"/>
        <v>6.8855099549161277E-4</v>
      </c>
      <c r="AP259" s="41"/>
      <c r="AQ259" s="41"/>
      <c r="AR259" s="41"/>
    </row>
    <row r="260" spans="14:44" x14ac:dyDescent="0.3">
      <c r="N260" s="2"/>
      <c r="O260" s="2"/>
      <c r="P260" s="2"/>
      <c r="Q260" s="2"/>
      <c r="R260" s="2"/>
      <c r="S260" s="2"/>
      <c r="T260" s="2"/>
      <c r="U260" s="2"/>
      <c r="W260" t="s">
        <v>72</v>
      </c>
      <c r="X260" s="50">
        <f t="shared" si="91"/>
        <v>2420.6977000000006</v>
      </c>
      <c r="Y260" s="50">
        <f t="shared" si="92"/>
        <v>2474.2275000000004</v>
      </c>
      <c r="Z260" s="50">
        <f t="shared" si="93"/>
        <v>2587.8888000000002</v>
      </c>
      <c r="AA260" s="50">
        <f t="shared" si="94"/>
        <v>2461.9232999999999</v>
      </c>
      <c r="AB260" s="50"/>
      <c r="AC260" s="50"/>
      <c r="AD260" s="50"/>
      <c r="AE260" s="50"/>
      <c r="AF260" s="50">
        <f t="shared" si="89"/>
        <v>53.529799999999796</v>
      </c>
      <c r="AG260" s="50">
        <f t="shared" si="89"/>
        <v>167.19109999999955</v>
      </c>
      <c r="AH260" s="50">
        <f t="shared" si="89"/>
        <v>41.225599999999304</v>
      </c>
      <c r="AI260" s="50"/>
      <c r="AJ260" s="50"/>
      <c r="AK260" s="50"/>
      <c r="AL260" s="50"/>
      <c r="AM260" s="41">
        <f t="shared" si="90"/>
        <v>2.2113376651698304E-2</v>
      </c>
      <c r="AN260" s="41">
        <f t="shared" si="90"/>
        <v>6.9067318897357358E-2</v>
      </c>
      <c r="AO260" s="41">
        <f t="shared" si="90"/>
        <v>1.7030461920131246E-2</v>
      </c>
      <c r="AP260" s="41"/>
      <c r="AQ260" s="41"/>
      <c r="AR260" s="41"/>
    </row>
    <row r="261" spans="14:44" x14ac:dyDescent="0.3">
      <c r="N261" s="2"/>
      <c r="O261" s="2"/>
      <c r="P261" s="2"/>
      <c r="Q261" s="2"/>
      <c r="R261" s="2"/>
      <c r="S261" s="2"/>
      <c r="T261" s="2"/>
      <c r="U261" s="2"/>
      <c r="W261" t="s">
        <v>74</v>
      </c>
      <c r="X261" s="50">
        <f t="shared" si="91"/>
        <v>660.77800000000002</v>
      </c>
      <c r="Y261" s="50">
        <f t="shared" si="92"/>
        <v>670.3492</v>
      </c>
      <c r="Z261" s="50">
        <f t="shared" si="93"/>
        <v>545.38880000000006</v>
      </c>
      <c r="AA261" s="50">
        <f t="shared" si="94"/>
        <v>668.55439999999999</v>
      </c>
      <c r="AB261" s="50"/>
      <c r="AC261" s="50"/>
      <c r="AD261" s="50"/>
      <c r="AE261" s="50"/>
      <c r="AF261" s="50">
        <f t="shared" si="89"/>
        <v>9.5711999999999762</v>
      </c>
      <c r="AG261" s="50">
        <f t="shared" si="89"/>
        <v>-115.38919999999996</v>
      </c>
      <c r="AH261" s="50">
        <f t="shared" si="89"/>
        <v>7.7763999999999669</v>
      </c>
      <c r="AI261" s="50"/>
      <c r="AJ261" s="50"/>
      <c r="AK261" s="50"/>
      <c r="AL261" s="50"/>
      <c r="AM261" s="41">
        <f t="shared" si="90"/>
        <v>1.4484743741468353E-2</v>
      </c>
      <c r="AN261" s="41">
        <f t="shared" si="90"/>
        <v>-0.17462627387715687</v>
      </c>
      <c r="AO261" s="41">
        <f t="shared" si="90"/>
        <v>1.1768551616427857E-2</v>
      </c>
      <c r="AP261" s="41"/>
      <c r="AQ261" s="41"/>
      <c r="AR261" s="41"/>
    </row>
    <row r="262" spans="14:44" x14ac:dyDescent="0.3">
      <c r="N262" s="2"/>
      <c r="O262" s="2"/>
      <c r="P262" s="2"/>
      <c r="Q262" s="2"/>
      <c r="R262" s="2"/>
      <c r="S262" s="2"/>
      <c r="T262" s="2"/>
      <c r="U262" s="2"/>
      <c r="W262" t="s">
        <v>76</v>
      </c>
      <c r="X262" s="50">
        <f t="shared" si="91"/>
        <v>696.93850000000009</v>
      </c>
      <c r="Y262" s="50">
        <f t="shared" si="92"/>
        <v>687.66959999999995</v>
      </c>
      <c r="Z262" s="50">
        <f t="shared" si="93"/>
        <v>731.21620000000007</v>
      </c>
      <c r="AA262" s="50">
        <f t="shared" si="94"/>
        <v>681.64459999999997</v>
      </c>
      <c r="AB262" s="50"/>
      <c r="AC262" s="50"/>
      <c r="AD262" s="50"/>
      <c r="AE262" s="50"/>
      <c r="AF262" s="50">
        <f t="shared" si="89"/>
        <v>-9.2689000000001442</v>
      </c>
      <c r="AG262" s="50">
        <f t="shared" si="89"/>
        <v>34.277699999999982</v>
      </c>
      <c r="AH262" s="50">
        <f t="shared" si="89"/>
        <v>-15.293900000000122</v>
      </c>
      <c r="AI262" s="50"/>
      <c r="AJ262" s="50"/>
      <c r="AK262" s="50"/>
      <c r="AL262" s="50"/>
      <c r="AM262" s="41">
        <f t="shared" si="90"/>
        <v>-1.3299451816767395E-2</v>
      </c>
      <c r="AN262" s="41">
        <f t="shared" si="90"/>
        <v>4.9183249311094128E-2</v>
      </c>
      <c r="AO262" s="41">
        <f t="shared" si="90"/>
        <v>-2.1944403989735278E-2</v>
      </c>
      <c r="AP262" s="41"/>
      <c r="AQ262" s="41"/>
      <c r="AR262" s="41"/>
    </row>
    <row r="263" spans="14:44" x14ac:dyDescent="0.3">
      <c r="N263" s="2"/>
      <c r="O263" s="2"/>
      <c r="P263" s="2"/>
      <c r="Q263" s="2"/>
      <c r="R263" s="2"/>
      <c r="S263" s="2"/>
      <c r="T263" s="2"/>
      <c r="U263" s="2"/>
      <c r="W263" t="s">
        <v>78</v>
      </c>
      <c r="X263" s="50">
        <f t="shared" si="91"/>
        <v>1321.8194000000001</v>
      </c>
      <c r="Y263" s="50">
        <f t="shared" si="92"/>
        <v>1332.7627999999997</v>
      </c>
      <c r="Z263" s="50">
        <f t="shared" si="93"/>
        <v>1341.8987</v>
      </c>
      <c r="AA263" s="50">
        <f t="shared" si="94"/>
        <v>1330.3383999999996</v>
      </c>
      <c r="AB263" s="50"/>
      <c r="AC263" s="50"/>
      <c r="AD263" s="50"/>
      <c r="AE263" s="50"/>
      <c r="AF263" s="50">
        <f t="shared" si="89"/>
        <v>10.943399999999656</v>
      </c>
      <c r="AG263" s="50">
        <f t="shared" si="89"/>
        <v>20.079299999999876</v>
      </c>
      <c r="AH263" s="50">
        <f t="shared" si="89"/>
        <v>8.5189999999995507</v>
      </c>
      <c r="AI263" s="50"/>
      <c r="AJ263" s="50"/>
      <c r="AK263" s="50"/>
      <c r="AL263" s="50"/>
      <c r="AM263" s="41">
        <f t="shared" si="90"/>
        <v>8.2790432641551906E-3</v>
      </c>
      <c r="AN263" s="41">
        <f t="shared" si="90"/>
        <v>1.5190653125532787E-2</v>
      </c>
      <c r="AO263" s="41">
        <f t="shared" si="90"/>
        <v>6.4449046518757023E-3</v>
      </c>
      <c r="AP263" s="41"/>
      <c r="AQ263" s="41"/>
      <c r="AR263" s="41"/>
    </row>
    <row r="264" spans="14:44" x14ac:dyDescent="0.3">
      <c r="N264" s="2"/>
      <c r="O264" s="2"/>
      <c r="P264" s="2"/>
      <c r="Q264" s="2"/>
      <c r="R264" s="2"/>
      <c r="S264" s="2"/>
      <c r="T264" s="2"/>
      <c r="U264" s="2"/>
      <c r="W264" t="s">
        <v>80</v>
      </c>
      <c r="X264" s="50">
        <f t="shared" si="91"/>
        <v>10287.660699999997</v>
      </c>
      <c r="Y264" s="50">
        <f t="shared" si="92"/>
        <v>9617.163700000001</v>
      </c>
      <c r="Z264" s="50">
        <f t="shared" si="93"/>
        <v>10697.885</v>
      </c>
      <c r="AA264" s="50">
        <f t="shared" si="94"/>
        <v>10358.660700000002</v>
      </c>
      <c r="AB264" s="50"/>
      <c r="AC264" s="50"/>
      <c r="AD264" s="50"/>
      <c r="AE264" s="50"/>
      <c r="AF264" s="50">
        <f t="shared" si="89"/>
        <v>-670.49699999999575</v>
      </c>
      <c r="AG264" s="50">
        <f t="shared" si="89"/>
        <v>410.2243000000035</v>
      </c>
      <c r="AH264" s="50">
        <f t="shared" si="89"/>
        <v>71.000000000005457</v>
      </c>
      <c r="AI264" s="50"/>
      <c r="AJ264" s="50"/>
      <c r="AK264" s="50"/>
      <c r="AL264" s="50"/>
      <c r="AM264" s="41">
        <f t="shared" si="90"/>
        <v>-6.5174874983969483E-2</v>
      </c>
      <c r="AN264" s="41">
        <f t="shared" si="90"/>
        <v>3.9875372250564561E-2</v>
      </c>
      <c r="AO264" s="41">
        <f t="shared" si="90"/>
        <v>6.9014717796831576E-3</v>
      </c>
      <c r="AP264" s="41"/>
      <c r="AQ264" s="41"/>
      <c r="AR264" s="41"/>
    </row>
    <row r="265" spans="14:44" x14ac:dyDescent="0.3">
      <c r="N265" s="2"/>
      <c r="O265" s="2"/>
      <c r="P265" s="2"/>
      <c r="Q265" s="2"/>
      <c r="R265" s="2"/>
      <c r="S265" s="2"/>
      <c r="T265" s="2"/>
      <c r="U265" s="2"/>
      <c r="W265" t="s">
        <v>81</v>
      </c>
      <c r="X265" s="50">
        <f t="shared" si="91"/>
        <v>846.96619999999996</v>
      </c>
      <c r="Y265" s="50">
        <f t="shared" si="92"/>
        <v>875.35140000000013</v>
      </c>
      <c r="Z265" s="50">
        <f t="shared" si="93"/>
        <v>779.05870000000004</v>
      </c>
      <c r="AA265" s="50">
        <f t="shared" si="94"/>
        <v>866.86230000000012</v>
      </c>
      <c r="AB265" s="50"/>
      <c r="AC265" s="50"/>
      <c r="AD265" s="50"/>
      <c r="AE265" s="50"/>
      <c r="AF265" s="50">
        <f t="shared" si="89"/>
        <v>28.385200000000168</v>
      </c>
      <c r="AG265" s="50">
        <f t="shared" si="89"/>
        <v>-67.907499999999914</v>
      </c>
      <c r="AH265" s="50">
        <f t="shared" si="89"/>
        <v>19.89610000000016</v>
      </c>
      <c r="AI265" s="50"/>
      <c r="AJ265" s="50"/>
      <c r="AK265" s="50"/>
      <c r="AL265" s="50"/>
      <c r="AM265" s="41">
        <f t="shared" si="90"/>
        <v>3.3513970215104417E-2</v>
      </c>
      <c r="AN265" s="41">
        <f t="shared" si="90"/>
        <v>-8.0177343558692091E-2</v>
      </c>
      <c r="AO265" s="41">
        <f t="shared" si="90"/>
        <v>2.3491020066680537E-2</v>
      </c>
      <c r="AP265" s="41"/>
      <c r="AQ265" s="41"/>
      <c r="AR265" s="41"/>
    </row>
    <row r="266" spans="14:44" x14ac:dyDescent="0.3">
      <c r="N266" s="2"/>
      <c r="O266" s="2"/>
      <c r="P266" s="2"/>
      <c r="Q266" s="2"/>
      <c r="R266" s="2"/>
      <c r="S266" s="2"/>
      <c r="T266" s="2"/>
      <c r="U266" s="2"/>
      <c r="W266" t="s">
        <v>83</v>
      </c>
      <c r="X266" s="50">
        <f t="shared" si="91"/>
        <v>3710.7194</v>
      </c>
      <c r="Y266" s="50">
        <f t="shared" si="92"/>
        <v>3793.4152999999997</v>
      </c>
      <c r="Z266" s="50">
        <f t="shared" si="93"/>
        <v>3863.1582000000003</v>
      </c>
      <c r="AA266" s="50">
        <f t="shared" si="94"/>
        <v>3772.7240000000002</v>
      </c>
      <c r="AB266" s="50"/>
      <c r="AC266" s="50"/>
      <c r="AD266" s="50"/>
      <c r="AE266" s="50"/>
      <c r="AF266" s="50">
        <f t="shared" si="89"/>
        <v>82.69589999999971</v>
      </c>
      <c r="AG266" s="50">
        <f t="shared" si="89"/>
        <v>152.43880000000036</v>
      </c>
      <c r="AH266" s="50">
        <f t="shared" si="89"/>
        <v>62.00460000000021</v>
      </c>
      <c r="AI266" s="50"/>
      <c r="AJ266" s="50"/>
      <c r="AK266" s="50"/>
      <c r="AL266" s="50"/>
      <c r="AM266" s="41">
        <f t="shared" si="90"/>
        <v>2.2285678620700803E-2</v>
      </c>
      <c r="AN266" s="41">
        <f t="shared" si="90"/>
        <v>4.1080659453797651E-2</v>
      </c>
      <c r="AO266" s="41">
        <f t="shared" si="90"/>
        <v>1.6709590059544845E-2</v>
      </c>
      <c r="AP266" s="41"/>
      <c r="AQ266" s="41"/>
      <c r="AR266" s="41"/>
    </row>
    <row r="267" spans="14:44" x14ac:dyDescent="0.3">
      <c r="N267" s="2"/>
      <c r="O267" s="2"/>
      <c r="P267" s="2"/>
      <c r="Q267" s="2"/>
      <c r="R267" s="2"/>
      <c r="S267" s="2"/>
      <c r="T267" s="2"/>
      <c r="U267" s="2"/>
      <c r="W267" t="s">
        <v>85</v>
      </c>
      <c r="X267" s="50">
        <f t="shared" si="91"/>
        <v>462.2978</v>
      </c>
      <c r="Y267" s="50">
        <f t="shared" si="92"/>
        <v>462.40549999999996</v>
      </c>
      <c r="Z267" s="50">
        <f t="shared" si="93"/>
        <v>471.49</v>
      </c>
      <c r="AA267" s="50">
        <f t="shared" si="94"/>
        <v>459.43849999999992</v>
      </c>
      <c r="AB267" s="50"/>
      <c r="AC267" s="50"/>
      <c r="AD267" s="50"/>
      <c r="AE267" s="50"/>
      <c r="AF267" s="50">
        <f t="shared" si="89"/>
        <v>0.10769999999996571</v>
      </c>
      <c r="AG267" s="50">
        <f t="shared" si="89"/>
        <v>9.1922000000000139</v>
      </c>
      <c r="AH267" s="50">
        <f t="shared" si="89"/>
        <v>-2.8593000000000757</v>
      </c>
      <c r="AI267" s="50"/>
      <c r="AJ267" s="50"/>
      <c r="AK267" s="50"/>
      <c r="AL267" s="50"/>
      <c r="AM267" s="41">
        <f t="shared" si="90"/>
        <v>2.32966715394202E-4</v>
      </c>
      <c r="AN267" s="41">
        <f t="shared" si="90"/>
        <v>1.9883719974440748E-2</v>
      </c>
      <c r="AO267" s="41">
        <f t="shared" si="90"/>
        <v>-6.1849742741585095E-3</v>
      </c>
      <c r="AP267" s="41"/>
      <c r="AQ267" s="41"/>
      <c r="AR267" s="41"/>
    </row>
    <row r="268" spans="14:44" x14ac:dyDescent="0.3">
      <c r="N268" s="2"/>
      <c r="O268" s="2"/>
      <c r="P268" s="2"/>
      <c r="Q268" s="2"/>
      <c r="R268" s="2"/>
      <c r="S268" s="2"/>
      <c r="T268" s="2"/>
      <c r="U268" s="2"/>
      <c r="W268" s="4" t="s">
        <v>87</v>
      </c>
      <c r="X268" s="52">
        <f t="shared" si="91"/>
        <v>179178.89390000002</v>
      </c>
      <c r="Y268" s="52">
        <f t="shared" si="92"/>
        <v>177314.6568</v>
      </c>
      <c r="Z268" s="52">
        <f t="shared" si="93"/>
        <v>175890.84080000001</v>
      </c>
      <c r="AA268" s="52">
        <f t="shared" si="94"/>
        <v>177934.92910000007</v>
      </c>
      <c r="AB268" s="52"/>
      <c r="AC268" s="52"/>
      <c r="AD268" s="52"/>
      <c r="AE268" s="52"/>
      <c r="AF268" s="52">
        <f t="shared" si="89"/>
        <v>-1864.2371000000276</v>
      </c>
      <c r="AG268" s="52">
        <f t="shared" si="89"/>
        <v>-3288.0531000000192</v>
      </c>
      <c r="AH268" s="52">
        <f t="shared" si="89"/>
        <v>-1243.9647999999579</v>
      </c>
      <c r="AI268" s="52"/>
      <c r="AJ268" s="52"/>
      <c r="AK268" s="52"/>
      <c r="AL268" s="52"/>
      <c r="AM268" s="38">
        <f t="shared" si="90"/>
        <v>-1.0404334235038089E-2</v>
      </c>
      <c r="AN268" s="38">
        <f t="shared" si="90"/>
        <v>-1.835067193703677E-2</v>
      </c>
      <c r="AO268" s="38">
        <f t="shared" si="90"/>
        <v>-6.9425855519245272E-3</v>
      </c>
      <c r="AP268" s="38"/>
      <c r="AQ268" s="38"/>
      <c r="AR268" s="38"/>
    </row>
    <row r="270" spans="14:44" x14ac:dyDescent="0.3">
      <c r="W270" t="s">
        <v>168</v>
      </c>
    </row>
    <row r="271" spans="14:44" x14ac:dyDescent="0.3">
      <c r="W271" t="s">
        <v>80</v>
      </c>
      <c r="X271" s="50">
        <v>10287.660699999999</v>
      </c>
      <c r="Y271" s="50">
        <v>9617.1636999999992</v>
      </c>
      <c r="Z271" s="50">
        <v>10697.884999999998</v>
      </c>
      <c r="AA271" s="50">
        <v>10358.660700000002</v>
      </c>
      <c r="AB271" s="50" t="e">
        <v>#REF!</v>
      </c>
      <c r="AC271" s="50" t="e">
        <v>#REF!</v>
      </c>
      <c r="AD271" s="50" t="e">
        <v>#REF!</v>
      </c>
    </row>
    <row r="272" spans="14:44" x14ac:dyDescent="0.3">
      <c r="W272" t="s">
        <v>81</v>
      </c>
      <c r="X272" s="50">
        <v>846.96620000000007</v>
      </c>
      <c r="Y272" s="50">
        <v>875.3513999999999</v>
      </c>
      <c r="Z272" s="50">
        <v>779.05870000000004</v>
      </c>
      <c r="AA272" s="50">
        <v>866.86229999999989</v>
      </c>
      <c r="AB272" s="50" t="e">
        <v>#REF!</v>
      </c>
      <c r="AC272" s="50" t="e">
        <v>#REF!</v>
      </c>
      <c r="AD272" s="50" t="e">
        <v>#REF!</v>
      </c>
    </row>
    <row r="273" spans="23:30" x14ac:dyDescent="0.3">
      <c r="W273" t="s">
        <v>83</v>
      </c>
      <c r="X273" s="50">
        <v>3710.7194</v>
      </c>
      <c r="Y273" s="50">
        <v>3793.4153000000001</v>
      </c>
      <c r="Z273" s="50">
        <v>3863.1582000000008</v>
      </c>
      <c r="AA273" s="50">
        <v>3772.7239999999997</v>
      </c>
      <c r="AB273" s="50" t="e">
        <v>#REF!</v>
      </c>
      <c r="AC273" s="50" t="e">
        <v>#REF!</v>
      </c>
      <c r="AD273" s="50" t="e">
        <v>#REF!</v>
      </c>
    </row>
    <row r="274" spans="23:30" x14ac:dyDescent="0.3">
      <c r="W274" t="s">
        <v>85</v>
      </c>
      <c r="X274" s="50">
        <v>462.2978</v>
      </c>
      <c r="Y274" s="50">
        <v>462.40549999999996</v>
      </c>
      <c r="Z274" s="50">
        <v>471.49</v>
      </c>
      <c r="AA274" s="50">
        <v>459.43850000000015</v>
      </c>
      <c r="AB274" s="50" t="e">
        <v>#REF!</v>
      </c>
      <c r="AC274" s="50" t="e">
        <v>#REF!</v>
      </c>
      <c r="AD274" s="50" t="e">
        <v>#REF!</v>
      </c>
    </row>
    <row r="275" spans="23:30" x14ac:dyDescent="0.3">
      <c r="W275" s="4" t="s">
        <v>87</v>
      </c>
      <c r="X275" s="50">
        <v>179178.8939</v>
      </c>
      <c r="Y275" s="50">
        <v>177314.65680000003</v>
      </c>
      <c r="Z275" s="50">
        <v>175890.84079999998</v>
      </c>
      <c r="AA275" s="50">
        <v>177934.92909999998</v>
      </c>
      <c r="AB275" s="50" t="e">
        <v>#REF!</v>
      </c>
      <c r="AC275" s="50" t="e">
        <v>#REF!</v>
      </c>
      <c r="AD275" s="50" t="e">
        <v>#REF!</v>
      </c>
    </row>
    <row r="279" spans="23:30" x14ac:dyDescent="0.3">
      <c r="X279">
        <v>2</v>
      </c>
      <c r="Y279">
        <v>3</v>
      </c>
      <c r="Z279">
        <v>4</v>
      </c>
      <c r="AA279">
        <v>5</v>
      </c>
      <c r="AB279">
        <v>17</v>
      </c>
      <c r="AC279">
        <v>18</v>
      </c>
      <c r="AD279">
        <v>19</v>
      </c>
    </row>
    <row r="280" spans="23:30" x14ac:dyDescent="0.3">
      <c r="W280" s="4" t="s">
        <v>6</v>
      </c>
      <c r="X280" s="52">
        <f t="shared" ref="X280:AD295" si="95">VLOOKUP($W280,$W$223:$AR$268,X$279,FALSE)</f>
        <v>32312.715699999997</v>
      </c>
      <c r="Y280" s="52">
        <f t="shared" si="95"/>
        <v>32150.223699999995</v>
      </c>
      <c r="Z280" s="52">
        <f t="shared" si="95"/>
        <v>31366.884000000005</v>
      </c>
      <c r="AA280" s="52">
        <f t="shared" si="95"/>
        <v>32152.785599999999</v>
      </c>
      <c r="AB280" s="38">
        <f t="shared" si="95"/>
        <v>-5.0287323884696585E-3</v>
      </c>
      <c r="AC280" s="38">
        <f t="shared" si="95"/>
        <v>-2.9271191836097873E-2</v>
      </c>
      <c r="AD280" s="38">
        <f t="shared" si="95"/>
        <v>-4.9494478113456053E-3</v>
      </c>
    </row>
    <row r="281" spans="23:30" x14ac:dyDescent="0.3">
      <c r="W281" t="s">
        <v>8</v>
      </c>
      <c r="X281" s="50">
        <f t="shared" si="95"/>
        <v>254.23690000000002</v>
      </c>
      <c r="Y281" s="50">
        <f t="shared" si="95"/>
        <v>250.38389999999998</v>
      </c>
      <c r="Z281" s="50">
        <f t="shared" si="95"/>
        <v>253.34620000000001</v>
      </c>
      <c r="AA281" s="50">
        <f t="shared" si="95"/>
        <v>254.18030000000005</v>
      </c>
      <c r="AB281" s="41">
        <f t="shared" si="95"/>
        <v>-1.515515647020569E-2</v>
      </c>
      <c r="AC281" s="41">
        <f t="shared" si="95"/>
        <v>-3.5034253485627361E-3</v>
      </c>
      <c r="AD281" s="41">
        <f t="shared" si="95"/>
        <v>-2.2262700654379701E-4</v>
      </c>
    </row>
    <row r="282" spans="23:30" x14ac:dyDescent="0.3">
      <c r="W282" t="s">
        <v>9</v>
      </c>
      <c r="X282" s="50">
        <f t="shared" si="95"/>
        <v>626.17460000000005</v>
      </c>
      <c r="Y282" s="50">
        <f t="shared" si="95"/>
        <v>614.39569999999981</v>
      </c>
      <c r="Z282" s="50">
        <f t="shared" si="95"/>
        <v>582.71299999999997</v>
      </c>
      <c r="AA282" s="50">
        <f t="shared" si="95"/>
        <v>599.68360000000007</v>
      </c>
      <c r="AB282" s="41">
        <f t="shared" si="95"/>
        <v>-1.8810887570336211E-2</v>
      </c>
      <c r="AC282" s="41">
        <f t="shared" si="95"/>
        <v>-6.9408117160932564E-2</v>
      </c>
      <c r="AD282" s="41">
        <f t="shared" si="95"/>
        <v>-4.230609162364616E-2</v>
      </c>
    </row>
    <row r="283" spans="23:30" x14ac:dyDescent="0.3">
      <c r="W283" t="s">
        <v>206</v>
      </c>
      <c r="X283" s="50">
        <f t="shared" si="95"/>
        <v>119.98589999999999</v>
      </c>
      <c r="Y283" s="50">
        <f t="shared" si="95"/>
        <v>116.5326</v>
      </c>
      <c r="Z283" s="50">
        <f t="shared" si="95"/>
        <v>121.50950000000002</v>
      </c>
      <c r="AA283" s="50">
        <f t="shared" si="95"/>
        <v>119.99649999999998</v>
      </c>
      <c r="AB283" s="41">
        <f t="shared" si="95"/>
        <v>-2.8780881753605922E-2</v>
      </c>
      <c r="AC283" s="41">
        <f t="shared" si="95"/>
        <v>1.2698158700314207E-2</v>
      </c>
      <c r="AD283" s="41">
        <f t="shared" si="95"/>
        <v>8.8343713719667166E-5</v>
      </c>
    </row>
    <row r="284" spans="23:30" x14ac:dyDescent="0.3">
      <c r="W284" t="s">
        <v>207</v>
      </c>
      <c r="X284" s="50">
        <f t="shared" si="95"/>
        <v>3961.8982999999998</v>
      </c>
      <c r="Y284" s="50">
        <f t="shared" si="95"/>
        <v>3946.3744000000002</v>
      </c>
      <c r="Z284" s="50">
        <f t="shared" si="95"/>
        <v>3950.1082999999999</v>
      </c>
      <c r="AA284" s="50">
        <f t="shared" si="95"/>
        <v>3958.0964000000004</v>
      </c>
      <c r="AB284" s="41">
        <f t="shared" si="95"/>
        <v>-3.9182984580900743E-3</v>
      </c>
      <c r="AC284" s="41">
        <f t="shared" si="95"/>
        <v>-2.975846199787603E-3</v>
      </c>
      <c r="AD284" s="41">
        <f t="shared" si="95"/>
        <v>-9.5961574783468766E-4</v>
      </c>
    </row>
    <row r="285" spans="23:30" x14ac:dyDescent="0.3">
      <c r="W285" t="s">
        <v>18</v>
      </c>
      <c r="X285" s="50">
        <f t="shared" si="95"/>
        <v>117.12080000000002</v>
      </c>
      <c r="Y285" s="50">
        <f t="shared" si="95"/>
        <v>118.92639999999999</v>
      </c>
      <c r="Z285" s="50">
        <f t="shared" si="95"/>
        <v>107.25489999999998</v>
      </c>
      <c r="AA285" s="50">
        <f t="shared" si="95"/>
        <v>116.65740000000001</v>
      </c>
      <c r="AB285" s="41">
        <f t="shared" si="95"/>
        <v>1.5416561362285518E-2</v>
      </c>
      <c r="AC285" s="41">
        <f t="shared" si="95"/>
        <v>-8.4236958763943187E-2</v>
      </c>
      <c r="AD285" s="41">
        <f t="shared" si="95"/>
        <v>-3.9565986571130579E-3</v>
      </c>
    </row>
    <row r="286" spans="23:30" x14ac:dyDescent="0.3">
      <c r="W286" t="s">
        <v>21</v>
      </c>
      <c r="X286" s="50">
        <f t="shared" si="95"/>
        <v>3369.0547000000001</v>
      </c>
      <c r="Y286" s="50">
        <f t="shared" si="95"/>
        <v>3339.1610000000001</v>
      </c>
      <c r="Z286" s="50">
        <f t="shared" si="95"/>
        <v>3319.9047999999998</v>
      </c>
      <c r="AA286" s="50">
        <f t="shared" si="95"/>
        <v>3338.9769999999999</v>
      </c>
      <c r="AB286" s="41">
        <f t="shared" si="95"/>
        <v>-8.8730230470879801E-3</v>
      </c>
      <c r="AC286" s="41">
        <f t="shared" si="95"/>
        <v>-1.4588632235623939E-2</v>
      </c>
      <c r="AD286" s="41">
        <f t="shared" si="95"/>
        <v>-8.9276377732900192E-3</v>
      </c>
    </row>
    <row r="287" spans="23:30" x14ac:dyDescent="0.3">
      <c r="W287" s="9" t="s">
        <v>24</v>
      </c>
      <c r="X287" s="52">
        <f t="shared" si="95"/>
        <v>31321.209300000002</v>
      </c>
      <c r="Y287" s="52">
        <f t="shared" si="95"/>
        <v>31637.190899999998</v>
      </c>
      <c r="Z287" s="52">
        <f t="shared" si="95"/>
        <v>32239.364000000001</v>
      </c>
      <c r="AA287" s="52">
        <f t="shared" si="95"/>
        <v>31862.199699999997</v>
      </c>
      <c r="AB287" s="38">
        <f t="shared" si="95"/>
        <v>1.0088422735325085E-2</v>
      </c>
      <c r="AC287" s="38">
        <f t="shared" si="95"/>
        <v>2.9314152311481764E-2</v>
      </c>
      <c r="AD287" s="38">
        <f t="shared" si="95"/>
        <v>1.7272334373117423E-2</v>
      </c>
    </row>
    <row r="288" spans="23:30" x14ac:dyDescent="0.3">
      <c r="W288" t="s">
        <v>25</v>
      </c>
      <c r="X288" s="50">
        <f t="shared" si="95"/>
        <v>7307.1017000000002</v>
      </c>
      <c r="Y288" s="50">
        <f t="shared" si="95"/>
        <v>7088.5223999999989</v>
      </c>
      <c r="Z288" s="50">
        <f t="shared" si="95"/>
        <v>7662.7757000000011</v>
      </c>
      <c r="AA288" s="50">
        <f t="shared" si="95"/>
        <v>7442.9036000000015</v>
      </c>
      <c r="AB288" s="41">
        <f t="shared" si="95"/>
        <v>-2.9913269169361805E-2</v>
      </c>
      <c r="AC288" s="41">
        <f t="shared" si="95"/>
        <v>4.8675112869990697E-2</v>
      </c>
      <c r="AD288" s="41">
        <f t="shared" si="95"/>
        <v>1.8584919927965599E-2</v>
      </c>
    </row>
    <row r="289" spans="23:30" x14ac:dyDescent="0.3">
      <c r="W289" t="s">
        <v>29</v>
      </c>
      <c r="X289" s="50">
        <f t="shared" si="95"/>
        <v>2074.8819000000003</v>
      </c>
      <c r="Y289" s="50">
        <f t="shared" si="95"/>
        <v>2088.0023000000001</v>
      </c>
      <c r="Z289" s="50">
        <f t="shared" si="95"/>
        <v>2072.4734000000003</v>
      </c>
      <c r="AA289" s="50">
        <f t="shared" si="95"/>
        <v>2082.0481</v>
      </c>
      <c r="AB289" s="41">
        <f t="shared" si="95"/>
        <v>6.32344424036847E-3</v>
      </c>
      <c r="AC289" s="41">
        <f t="shared" si="95"/>
        <v>-1.1607889586390452E-3</v>
      </c>
      <c r="AD289" s="41">
        <f t="shared" si="95"/>
        <v>3.4537869360177372E-3</v>
      </c>
    </row>
    <row r="290" spans="23:30" x14ac:dyDescent="0.3">
      <c r="W290" t="s">
        <v>209</v>
      </c>
      <c r="X290" s="50">
        <f t="shared" si="95"/>
        <v>19652.993899999998</v>
      </c>
      <c r="Y290" s="50">
        <f t="shared" si="95"/>
        <v>20175.334600000002</v>
      </c>
      <c r="Z290" s="50">
        <f t="shared" si="95"/>
        <v>20279.973000000002</v>
      </c>
      <c r="AA290" s="50">
        <f t="shared" si="95"/>
        <v>20053.889800000001</v>
      </c>
      <c r="AB290" s="41">
        <f t="shared" si="95"/>
        <v>2.657817443275166E-2</v>
      </c>
      <c r="AC290" s="41">
        <f t="shared" si="95"/>
        <v>3.1902472630391657E-2</v>
      </c>
      <c r="AD290" s="41">
        <f t="shared" si="95"/>
        <v>2.0398718996193409E-2</v>
      </c>
    </row>
    <row r="291" spans="23:30" x14ac:dyDescent="0.3">
      <c r="W291" s="54" t="s">
        <v>33</v>
      </c>
      <c r="X291" s="52">
        <f t="shared" si="95"/>
        <v>16128.028699999999</v>
      </c>
      <c r="Y291" s="52">
        <f t="shared" si="95"/>
        <v>15998.205099999999</v>
      </c>
      <c r="Z291" s="52">
        <f t="shared" si="95"/>
        <v>15916.073499999999</v>
      </c>
      <c r="AA291" s="52">
        <f t="shared" si="95"/>
        <v>16140.6772</v>
      </c>
      <c r="AB291" s="38">
        <f t="shared" si="95"/>
        <v>-8.0495640487048322E-3</v>
      </c>
      <c r="AC291" s="38">
        <f t="shared" si="95"/>
        <v>-1.3142040105620617E-2</v>
      </c>
      <c r="AD291" s="38">
        <f t="shared" si="95"/>
        <v>7.8425579686630578E-4</v>
      </c>
    </row>
    <row r="292" spans="23:30" x14ac:dyDescent="0.3">
      <c r="W292" s="39" t="s">
        <v>34</v>
      </c>
      <c r="X292" s="50">
        <f t="shared" si="95"/>
        <v>784.21569999999997</v>
      </c>
      <c r="Y292" s="50">
        <f t="shared" si="95"/>
        <v>778.57029999999997</v>
      </c>
      <c r="Z292" s="50">
        <f t="shared" si="95"/>
        <v>769.73099999999999</v>
      </c>
      <c r="AA292" s="50">
        <f t="shared" si="95"/>
        <v>783.82099999999991</v>
      </c>
      <c r="AB292" s="41">
        <f t="shared" si="95"/>
        <v>-7.1987847221115257E-3</v>
      </c>
      <c r="AC292" s="41">
        <f t="shared" si="95"/>
        <v>-1.847030096439025E-2</v>
      </c>
      <c r="AD292" s="41">
        <f t="shared" si="95"/>
        <v>-5.0330540436777419E-4</v>
      </c>
    </row>
    <row r="293" spans="23:30" x14ac:dyDescent="0.3">
      <c r="W293" s="39" t="s">
        <v>36</v>
      </c>
      <c r="X293" s="50">
        <f t="shared" si="95"/>
        <v>10403.6513</v>
      </c>
      <c r="Y293" s="50">
        <f t="shared" si="95"/>
        <v>10267.0851</v>
      </c>
      <c r="Z293" s="50">
        <f t="shared" si="95"/>
        <v>10330.676500000001</v>
      </c>
      <c r="AA293" s="50">
        <f t="shared" si="95"/>
        <v>10403.4692</v>
      </c>
      <c r="AB293" s="41">
        <f t="shared" si="95"/>
        <v>-1.3126756757024268E-2</v>
      </c>
      <c r="AC293" s="41">
        <f t="shared" si="95"/>
        <v>-7.0143450501842699E-3</v>
      </c>
      <c r="AD293" s="41">
        <f t="shared" si="95"/>
        <v>-1.7503470151867862E-5</v>
      </c>
    </row>
    <row r="294" spans="23:30" x14ac:dyDescent="0.3">
      <c r="W294" s="39" t="s">
        <v>38</v>
      </c>
      <c r="X294" s="50">
        <f t="shared" si="95"/>
        <v>2300.1583000000001</v>
      </c>
      <c r="Y294" s="50">
        <f t="shared" si="95"/>
        <v>2347.6673000000001</v>
      </c>
      <c r="Z294" s="50">
        <f t="shared" si="95"/>
        <v>2252.1771000000003</v>
      </c>
      <c r="AA294" s="50">
        <f t="shared" si="95"/>
        <v>2341.2235000000001</v>
      </c>
      <c r="AB294" s="41">
        <f t="shared" si="95"/>
        <v>2.0654665376726469E-2</v>
      </c>
      <c r="AC294" s="41">
        <f t="shared" si="95"/>
        <v>-2.0859955595229997E-2</v>
      </c>
      <c r="AD294" s="41">
        <f t="shared" si="95"/>
        <v>1.7853206016298966E-2</v>
      </c>
    </row>
    <row r="295" spans="23:30" x14ac:dyDescent="0.3">
      <c r="W295" s="39" t="s">
        <v>40</v>
      </c>
      <c r="X295" s="52">
        <f>VLOOKUP($W295,$W$223:$AR$268,X$279,FALSE)</f>
        <v>437.74350000000004</v>
      </c>
      <c r="Y295" s="52">
        <f>VLOOKUP($W295,$W$223:$AR$268,Y$279,FALSE)</f>
        <v>439.70050000000009</v>
      </c>
      <c r="Z295" s="52">
        <f>VLOOKUP($W295,$W$223:$AR$268,Z$279,FALSE)</f>
        <v>440.67529999999999</v>
      </c>
      <c r="AA295" s="52">
        <f t="shared" si="95"/>
        <v>438.69370000000004</v>
      </c>
      <c r="AB295" s="38">
        <f t="shared" si="95"/>
        <v>4.4706546185152955E-3</v>
      </c>
      <c r="AC295" s="38">
        <f t="shared" si="95"/>
        <v>6.6975294893012747E-3</v>
      </c>
      <c r="AD295" s="38">
        <f t="shared" si="95"/>
        <v>2.1706775771656124E-3</v>
      </c>
    </row>
    <row r="296" spans="23:30" x14ac:dyDescent="0.3">
      <c r="W296" s="39" t="s">
        <v>42</v>
      </c>
      <c r="X296" s="50">
        <f t="shared" ref="X296:AD316" si="96">VLOOKUP($W296,$W$223:$AR$268,X$279,FALSE)</f>
        <v>372.89079999999996</v>
      </c>
      <c r="Y296" s="50">
        <f t="shared" si="96"/>
        <v>372.95380000000006</v>
      </c>
      <c r="Z296" s="50">
        <f t="shared" si="96"/>
        <v>372.39249999999998</v>
      </c>
      <c r="AA296" s="50">
        <f t="shared" si="96"/>
        <v>372.90959999999995</v>
      </c>
      <c r="AB296" s="41">
        <f t="shared" si="96"/>
        <v>1.6895026640534406E-4</v>
      </c>
      <c r="AC296" s="41">
        <f t="shared" si="96"/>
        <v>-1.3363161547562236E-3</v>
      </c>
      <c r="AD296" s="41">
        <f t="shared" si="96"/>
        <v>5.0416904895478298E-5</v>
      </c>
    </row>
    <row r="297" spans="23:30" x14ac:dyDescent="0.3">
      <c r="W297" s="35" t="s">
        <v>44</v>
      </c>
      <c r="X297" s="50">
        <f t="shared" si="96"/>
        <v>61240.193200000009</v>
      </c>
      <c r="Y297" s="50">
        <f t="shared" si="96"/>
        <v>59549.921899999994</v>
      </c>
      <c r="Z297" s="50">
        <f t="shared" si="96"/>
        <v>57886.269799999995</v>
      </c>
      <c r="AA297" s="50">
        <f t="shared" si="96"/>
        <v>59223.141800000005</v>
      </c>
      <c r="AB297" s="41">
        <f t="shared" si="96"/>
        <v>-2.760068529633598E-2</v>
      </c>
      <c r="AC297" s="41">
        <f t="shared" si="96"/>
        <v>-5.4766701813736503E-2</v>
      </c>
      <c r="AD297" s="41">
        <f t="shared" si="96"/>
        <v>-3.2936724961213928E-2</v>
      </c>
    </row>
    <row r="298" spans="23:30" x14ac:dyDescent="0.3">
      <c r="W298" s="39" t="s">
        <v>46</v>
      </c>
      <c r="X298" s="50">
        <f t="shared" si="96"/>
        <v>23805.552100000004</v>
      </c>
      <c r="Y298" s="50">
        <f t="shared" si="96"/>
        <v>23044.966799999995</v>
      </c>
      <c r="Z298" s="50">
        <f t="shared" si="96"/>
        <v>23472.593199999996</v>
      </c>
      <c r="AA298" s="50">
        <f t="shared" si="96"/>
        <v>22962.953700000002</v>
      </c>
      <c r="AB298" s="41">
        <f t="shared" si="96"/>
        <v>-3.1949912222368058E-2</v>
      </c>
      <c r="AC298" s="41">
        <f t="shared" si="96"/>
        <v>-1.398660693107843E-2</v>
      </c>
      <c r="AD298" s="41">
        <f t="shared" si="96"/>
        <v>-3.5395037109851465E-2</v>
      </c>
    </row>
    <row r="299" spans="23:30" x14ac:dyDescent="0.3">
      <c r="W299" s="39" t="s">
        <v>48</v>
      </c>
      <c r="X299" s="50">
        <f t="shared" si="96"/>
        <v>16120.432500000001</v>
      </c>
      <c r="Y299" s="50">
        <f t="shared" si="96"/>
        <v>15904.063899999997</v>
      </c>
      <c r="Z299" s="50">
        <f t="shared" si="96"/>
        <v>15142.239799999999</v>
      </c>
      <c r="AA299" s="50">
        <f t="shared" si="96"/>
        <v>15996.576700000001</v>
      </c>
      <c r="AB299" s="41">
        <f t="shared" si="96"/>
        <v>-1.3422009614196357E-2</v>
      </c>
      <c r="AC299" s="41">
        <f t="shared" si="96"/>
        <v>-6.0680301226409487E-2</v>
      </c>
      <c r="AD299" s="41">
        <f t="shared" si="96"/>
        <v>-7.6831561436083899E-3</v>
      </c>
    </row>
    <row r="300" spans="23:30" x14ac:dyDescent="0.3">
      <c r="W300" s="39" t="s">
        <v>50</v>
      </c>
      <c r="X300" s="50">
        <f t="shared" si="96"/>
        <v>5628.6900000000005</v>
      </c>
      <c r="Y300" s="50">
        <f t="shared" si="96"/>
        <v>5598.1654999999992</v>
      </c>
      <c r="Z300" s="50">
        <f t="shared" si="96"/>
        <v>5091.8270000000002</v>
      </c>
      <c r="AA300" s="50">
        <f t="shared" si="96"/>
        <v>5430.0841</v>
      </c>
      <c r="AB300" s="41">
        <f t="shared" si="96"/>
        <v>-5.4230202764766495E-3</v>
      </c>
      <c r="AC300" s="41">
        <f t="shared" si="96"/>
        <v>-9.5379742000358911E-2</v>
      </c>
      <c r="AD300" s="41">
        <f t="shared" si="96"/>
        <v>-3.5284568878371426E-2</v>
      </c>
    </row>
    <row r="301" spans="23:30" x14ac:dyDescent="0.3">
      <c r="W301" s="39" t="s">
        <v>51</v>
      </c>
      <c r="X301" s="52">
        <f t="shared" si="96"/>
        <v>1342.5171</v>
      </c>
      <c r="Y301" s="52">
        <f t="shared" si="96"/>
        <v>1364.3434999999999</v>
      </c>
      <c r="Z301" s="52">
        <f t="shared" si="96"/>
        <v>1231.1937</v>
      </c>
      <c r="AA301" s="52">
        <f t="shared" si="96"/>
        <v>1359.0368999999998</v>
      </c>
      <c r="AB301" s="38">
        <f t="shared" si="96"/>
        <v>1.6257818987929405E-2</v>
      </c>
      <c r="AC301" s="38">
        <f t="shared" si="96"/>
        <v>-8.2921401894992613E-2</v>
      </c>
      <c r="AD301" s="38">
        <f t="shared" si="96"/>
        <v>1.2305094661363944E-2</v>
      </c>
    </row>
    <row r="302" spans="23:30" x14ac:dyDescent="0.3">
      <c r="W302" s="39" t="s">
        <v>53</v>
      </c>
      <c r="X302" s="50">
        <f t="shared" si="96"/>
        <v>821.42319999999995</v>
      </c>
      <c r="Y302" s="50">
        <f t="shared" si="96"/>
        <v>822.31259999999997</v>
      </c>
      <c r="Z302" s="50">
        <f t="shared" si="96"/>
        <v>519.65939999999989</v>
      </c>
      <c r="AA302" s="50">
        <f t="shared" si="96"/>
        <v>798.46340000000009</v>
      </c>
      <c r="AB302" s="41">
        <f t="shared" si="96"/>
        <v>1.0827549063625464E-3</v>
      </c>
      <c r="AC302" s="41">
        <f t="shared" si="96"/>
        <v>-0.36736702834787244</v>
      </c>
      <c r="AD302" s="41">
        <f t="shared" si="96"/>
        <v>-2.7951243646393065E-2</v>
      </c>
    </row>
    <row r="303" spans="23:30" x14ac:dyDescent="0.3">
      <c r="W303" s="35" t="s">
        <v>57</v>
      </c>
      <c r="X303" s="50">
        <f t="shared" si="96"/>
        <v>3031.4325999999996</v>
      </c>
      <c r="Y303" s="50">
        <f t="shared" si="96"/>
        <v>3125.3068999999996</v>
      </c>
      <c r="Z303" s="50">
        <f t="shared" si="96"/>
        <v>2625.9746999999993</v>
      </c>
      <c r="AA303" s="50">
        <f t="shared" si="96"/>
        <v>3099.9821000000002</v>
      </c>
      <c r="AB303" s="41">
        <f t="shared" si="96"/>
        <v>3.0966975812030246E-2</v>
      </c>
      <c r="AC303" s="41">
        <f t="shared" si="96"/>
        <v>-0.13375125015149616</v>
      </c>
      <c r="AD303" s="41">
        <f t="shared" si="96"/>
        <v>2.2612905858438198E-2</v>
      </c>
    </row>
    <row r="304" spans="23:30" x14ac:dyDescent="0.3">
      <c r="W304" s="39" t="s">
        <v>59</v>
      </c>
      <c r="X304" s="52">
        <f t="shared" si="96"/>
        <v>1555.6240999999998</v>
      </c>
      <c r="Y304" s="52">
        <f t="shared" si="96"/>
        <v>1618.2175999999999</v>
      </c>
      <c r="Z304" s="52">
        <f t="shared" si="96"/>
        <v>1193.6148999999998</v>
      </c>
      <c r="AA304" s="52">
        <f t="shared" si="96"/>
        <v>1602.5847999999996</v>
      </c>
      <c r="AB304" s="38">
        <f t="shared" si="96"/>
        <v>4.0236905560925795E-2</v>
      </c>
      <c r="AC304" s="38">
        <f t="shared" si="96"/>
        <v>-0.23270994580245963</v>
      </c>
      <c r="AD304" s="38">
        <f t="shared" si="96"/>
        <v>3.0187691229519951E-2</v>
      </c>
    </row>
    <row r="305" spans="23:32" x14ac:dyDescent="0.3">
      <c r="W305" s="39" t="s">
        <v>61</v>
      </c>
      <c r="X305" s="50">
        <f t="shared" si="96"/>
        <v>845.02869999999984</v>
      </c>
      <c r="Y305" s="50">
        <f t="shared" si="96"/>
        <v>868.49959999999999</v>
      </c>
      <c r="Z305" s="50">
        <f t="shared" si="96"/>
        <v>803.90589999999986</v>
      </c>
      <c r="AA305" s="50">
        <f t="shared" si="96"/>
        <v>862.86260000000004</v>
      </c>
      <c r="AB305" s="41">
        <f t="shared" si="96"/>
        <v>2.7775269644687982E-2</v>
      </c>
      <c r="AC305" s="41">
        <f t="shared" si="96"/>
        <v>-4.8664382641678314E-2</v>
      </c>
      <c r="AD305" s="41">
        <f t="shared" si="96"/>
        <v>2.1104490297193697E-2</v>
      </c>
    </row>
    <row r="306" spans="23:32" x14ac:dyDescent="0.3">
      <c r="W306" s="35" t="s">
        <v>63</v>
      </c>
      <c r="X306" s="50">
        <f t="shared" si="96"/>
        <v>35145.314399999996</v>
      </c>
      <c r="Y306" s="50">
        <f t="shared" si="96"/>
        <v>34853.808299999997</v>
      </c>
      <c r="Z306" s="50">
        <f t="shared" si="96"/>
        <v>35856.274799999999</v>
      </c>
      <c r="AA306" s="50">
        <f t="shared" si="96"/>
        <v>35456.142699999997</v>
      </c>
      <c r="AB306" s="41">
        <f t="shared" si="96"/>
        <v>-8.2943090701160082E-3</v>
      </c>
      <c r="AC306" s="41">
        <f t="shared" si="96"/>
        <v>2.0229166025044966E-2</v>
      </c>
      <c r="AD306" s="41">
        <f t="shared" si="96"/>
        <v>8.8440893275947216E-3</v>
      </c>
    </row>
    <row r="307" spans="23:32" x14ac:dyDescent="0.3">
      <c r="W307" s="39" t="s">
        <v>65</v>
      </c>
      <c r="X307" s="50">
        <f t="shared" si="96"/>
        <v>745.88709999999992</v>
      </c>
      <c r="Y307" s="50">
        <f t="shared" si="96"/>
        <v>736.73579999999981</v>
      </c>
      <c r="Z307" s="50">
        <f t="shared" si="96"/>
        <v>647.02769999999998</v>
      </c>
      <c r="AA307" s="50">
        <f t="shared" si="96"/>
        <v>732.41480000000001</v>
      </c>
      <c r="AB307" s="41">
        <f t="shared" si="96"/>
        <v>-1.2269014975590953E-2</v>
      </c>
      <c r="AC307" s="41">
        <f t="shared" si="96"/>
        <v>-0.13253936151999404</v>
      </c>
      <c r="AD307" s="41">
        <f t="shared" si="96"/>
        <v>-1.8062116907505046E-2</v>
      </c>
    </row>
    <row r="308" spans="23:32" x14ac:dyDescent="0.3">
      <c r="W308" s="39" t="s">
        <v>70</v>
      </c>
      <c r="X308" s="50">
        <f t="shared" si="96"/>
        <v>2151.3294000000001</v>
      </c>
      <c r="Y308" s="50">
        <f t="shared" si="96"/>
        <v>2163.8909000000003</v>
      </c>
      <c r="Z308" s="50">
        <f t="shared" si="96"/>
        <v>2148.9737999999998</v>
      </c>
      <c r="AA308" s="50">
        <f t="shared" si="96"/>
        <v>2152.8107000000005</v>
      </c>
      <c r="AB308" s="41">
        <f t="shared" si="96"/>
        <v>5.8389477687611439E-3</v>
      </c>
      <c r="AC308" s="41">
        <f t="shared" si="96"/>
        <v>-1.0949508708430807E-3</v>
      </c>
      <c r="AD308" s="41">
        <f t="shared" si="96"/>
        <v>6.8855099549161277E-4</v>
      </c>
    </row>
    <row r="309" spans="23:32" x14ac:dyDescent="0.3">
      <c r="W309" s="39" t="s">
        <v>72</v>
      </c>
      <c r="X309" s="50">
        <f t="shared" si="96"/>
        <v>2420.6977000000006</v>
      </c>
      <c r="Y309" s="50">
        <f t="shared" si="96"/>
        <v>2474.2275000000004</v>
      </c>
      <c r="Z309" s="50">
        <f t="shared" si="96"/>
        <v>2587.8888000000002</v>
      </c>
      <c r="AA309" s="50">
        <f t="shared" si="96"/>
        <v>2461.9232999999999</v>
      </c>
      <c r="AB309" s="41">
        <f t="shared" si="96"/>
        <v>2.2113376651698304E-2</v>
      </c>
      <c r="AC309" s="41">
        <f t="shared" si="96"/>
        <v>6.9067318897357358E-2</v>
      </c>
      <c r="AD309" s="41">
        <f t="shared" si="96"/>
        <v>1.7030461920131246E-2</v>
      </c>
    </row>
    <row r="310" spans="23:32" x14ac:dyDescent="0.3">
      <c r="W310" s="39" t="s">
        <v>74</v>
      </c>
      <c r="X310" s="50">
        <f t="shared" si="96"/>
        <v>660.77800000000002</v>
      </c>
      <c r="Y310" s="50">
        <f t="shared" si="96"/>
        <v>670.3492</v>
      </c>
      <c r="Z310" s="50">
        <f t="shared" si="96"/>
        <v>545.38880000000006</v>
      </c>
      <c r="AA310" s="50">
        <f t="shared" si="96"/>
        <v>668.55439999999999</v>
      </c>
      <c r="AB310" s="41">
        <f t="shared" si="96"/>
        <v>1.4484743741468353E-2</v>
      </c>
      <c r="AC310" s="41">
        <f t="shared" si="96"/>
        <v>-0.17462627387715687</v>
      </c>
      <c r="AD310" s="41">
        <f t="shared" si="96"/>
        <v>1.1768551616427857E-2</v>
      </c>
    </row>
    <row r="311" spans="23:32" x14ac:dyDescent="0.3">
      <c r="W311" s="39" t="s">
        <v>76</v>
      </c>
      <c r="X311" s="50">
        <f t="shared" si="96"/>
        <v>696.93850000000009</v>
      </c>
      <c r="Y311" s="50">
        <f t="shared" si="96"/>
        <v>687.66959999999995</v>
      </c>
      <c r="Z311" s="50">
        <f t="shared" si="96"/>
        <v>731.21620000000007</v>
      </c>
      <c r="AA311" s="50">
        <f t="shared" si="96"/>
        <v>681.64459999999997</v>
      </c>
      <c r="AB311" s="41">
        <f t="shared" si="96"/>
        <v>-1.3299451816767395E-2</v>
      </c>
      <c r="AC311" s="41">
        <f t="shared" si="96"/>
        <v>4.9183249311094128E-2</v>
      </c>
      <c r="AD311" s="41">
        <f t="shared" si="96"/>
        <v>-2.1944403989735278E-2</v>
      </c>
    </row>
    <row r="312" spans="23:32" x14ac:dyDescent="0.3">
      <c r="W312" s="39" t="s">
        <v>78</v>
      </c>
      <c r="X312" s="50">
        <f t="shared" si="96"/>
        <v>1321.8194000000001</v>
      </c>
      <c r="Y312" s="50">
        <f t="shared" si="96"/>
        <v>1332.7627999999997</v>
      </c>
      <c r="Z312" s="50">
        <f t="shared" si="96"/>
        <v>1341.8987</v>
      </c>
      <c r="AA312" s="50">
        <f t="shared" si="96"/>
        <v>1330.3383999999996</v>
      </c>
      <c r="AB312" s="41">
        <f t="shared" si="96"/>
        <v>8.2790432641551906E-3</v>
      </c>
      <c r="AC312" s="41">
        <f t="shared" si="96"/>
        <v>1.5190653125532787E-2</v>
      </c>
      <c r="AD312" s="41">
        <f t="shared" si="96"/>
        <v>6.4449046518757023E-3</v>
      </c>
    </row>
    <row r="313" spans="23:32" x14ac:dyDescent="0.3">
      <c r="W313" s="39" t="s">
        <v>80</v>
      </c>
      <c r="X313" s="52">
        <f t="shared" si="96"/>
        <v>10287.660699999997</v>
      </c>
      <c r="Y313" s="52">
        <f t="shared" si="96"/>
        <v>9617.163700000001</v>
      </c>
      <c r="Z313" s="52">
        <f t="shared" si="96"/>
        <v>10697.885</v>
      </c>
      <c r="AA313" s="52">
        <f t="shared" si="96"/>
        <v>10358.660700000002</v>
      </c>
      <c r="AB313" s="38">
        <f t="shared" si="96"/>
        <v>-6.5174874983969483E-2</v>
      </c>
      <c r="AC313" s="38">
        <f t="shared" si="96"/>
        <v>3.9875372250564561E-2</v>
      </c>
      <c r="AD313" s="38">
        <f t="shared" si="96"/>
        <v>6.9014717796831576E-3</v>
      </c>
    </row>
    <row r="314" spans="23:32" x14ac:dyDescent="0.3">
      <c r="W314" s="39" t="s">
        <v>83</v>
      </c>
      <c r="X314" s="17">
        <f t="shared" si="96"/>
        <v>3710.7194</v>
      </c>
      <c r="Y314" s="17">
        <f t="shared" si="96"/>
        <v>3793.4152999999997</v>
      </c>
      <c r="Z314" s="17">
        <f t="shared" si="96"/>
        <v>3863.1582000000003</v>
      </c>
      <c r="AA314" s="17">
        <f t="shared" si="96"/>
        <v>3772.7240000000002</v>
      </c>
      <c r="AB314" s="41">
        <f t="shared" si="96"/>
        <v>2.2285678620700803E-2</v>
      </c>
      <c r="AC314" s="41">
        <f t="shared" si="96"/>
        <v>4.1080659453797651E-2</v>
      </c>
      <c r="AD314" s="41">
        <f t="shared" si="96"/>
        <v>1.6709590059544845E-2</v>
      </c>
    </row>
    <row r="315" spans="23:32" x14ac:dyDescent="0.3">
      <c r="W315" s="39" t="s">
        <v>85</v>
      </c>
      <c r="X315" s="17">
        <f t="shared" si="96"/>
        <v>462.2978</v>
      </c>
      <c r="Y315" s="17">
        <f t="shared" si="96"/>
        <v>462.40549999999996</v>
      </c>
      <c r="Z315" s="17">
        <f t="shared" si="96"/>
        <v>471.49</v>
      </c>
      <c r="AA315" s="17">
        <f t="shared" si="96"/>
        <v>459.43849999999992</v>
      </c>
      <c r="AB315" s="41">
        <f t="shared" si="96"/>
        <v>2.32966715394202E-4</v>
      </c>
      <c r="AC315" s="41">
        <f t="shared" si="96"/>
        <v>1.9883719974440748E-2</v>
      </c>
      <c r="AD315" s="41">
        <f t="shared" si="96"/>
        <v>-6.1849742741585095E-3</v>
      </c>
    </row>
    <row r="316" spans="23:32" x14ac:dyDescent="0.3">
      <c r="W316" s="35" t="s">
        <v>87</v>
      </c>
      <c r="X316" s="13">
        <f t="shared" si="96"/>
        <v>179178.89390000002</v>
      </c>
      <c r="Y316" s="13">
        <f t="shared" si="96"/>
        <v>177314.6568</v>
      </c>
      <c r="Z316" s="13">
        <f t="shared" si="96"/>
        <v>175890.84080000001</v>
      </c>
      <c r="AA316" s="13">
        <f t="shared" si="96"/>
        <v>177934.92910000007</v>
      </c>
      <c r="AB316" s="38">
        <f t="shared" si="96"/>
        <v>-1.0404334235038089E-2</v>
      </c>
      <c r="AC316" s="38">
        <f t="shared" si="96"/>
        <v>-1.835067193703677E-2</v>
      </c>
      <c r="AD316" s="38">
        <f t="shared" si="96"/>
        <v>-6.9425855519245272E-3</v>
      </c>
    </row>
    <row r="320" spans="23:32" x14ac:dyDescent="0.3"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23:32" x14ac:dyDescent="0.3">
      <c r="X321" s="32"/>
      <c r="Y321" s="32"/>
      <c r="Z321" s="32"/>
      <c r="AA321" s="32"/>
      <c r="AB321" s="32"/>
      <c r="AC321" s="32"/>
      <c r="AD321" s="32"/>
      <c r="AE321" s="32"/>
      <c r="AF321" s="32"/>
    </row>
    <row r="322" spans="23:32" x14ac:dyDescent="0.3">
      <c r="X322" s="32"/>
      <c r="Y322" s="32"/>
      <c r="Z322" s="32"/>
      <c r="AA322" s="32"/>
      <c r="AB322" s="32"/>
      <c r="AC322" s="32"/>
      <c r="AD322" s="32"/>
      <c r="AE322" s="32"/>
      <c r="AF322" s="32"/>
    </row>
    <row r="323" spans="23:32" x14ac:dyDescent="0.3">
      <c r="X323" s="32"/>
      <c r="Y323" s="32"/>
      <c r="Z323" s="32"/>
      <c r="AA323" s="32"/>
      <c r="AB323" s="32"/>
      <c r="AC323" s="32"/>
      <c r="AD323" s="32"/>
      <c r="AE323" s="32"/>
      <c r="AF323" s="32"/>
    </row>
    <row r="324" spans="23:32" x14ac:dyDescent="0.3">
      <c r="X324" s="32"/>
      <c r="Y324" s="32"/>
      <c r="Z324" s="32"/>
      <c r="AA324" s="32"/>
      <c r="AB324" s="32"/>
      <c r="AC324" s="32"/>
      <c r="AD324" s="32"/>
      <c r="AE324" s="32"/>
      <c r="AF324" s="32"/>
    </row>
    <row r="325" spans="23:32" x14ac:dyDescent="0.3">
      <c r="W325" s="9"/>
      <c r="X325" s="4"/>
      <c r="Y325" s="4"/>
      <c r="Z325" s="4"/>
      <c r="AA325" s="4"/>
      <c r="AB325" s="4"/>
      <c r="AC325" s="4"/>
      <c r="AD325" s="4"/>
      <c r="AE325" s="4"/>
      <c r="AF325" s="4"/>
    </row>
    <row r="326" spans="23:32" x14ac:dyDescent="0.3">
      <c r="X326" s="32"/>
      <c r="Y326" s="32"/>
      <c r="Z326" s="32"/>
      <c r="AA326" s="32"/>
      <c r="AB326" s="32"/>
      <c r="AC326" s="32"/>
      <c r="AD326" s="32"/>
      <c r="AE326" s="32"/>
      <c r="AF326" s="32"/>
    </row>
    <row r="327" spans="23:32" x14ac:dyDescent="0.3">
      <c r="X327" s="32"/>
      <c r="Y327" s="32"/>
      <c r="Z327" s="32"/>
      <c r="AA327" s="32"/>
      <c r="AB327" s="32"/>
      <c r="AC327" s="32"/>
      <c r="AD327" s="32"/>
      <c r="AE327" s="32"/>
      <c r="AF327" s="32"/>
    </row>
    <row r="328" spans="23:32" x14ac:dyDescent="0.3">
      <c r="X328" s="32"/>
      <c r="Y328" s="32"/>
      <c r="Z328" s="32"/>
      <c r="AA328" s="32"/>
      <c r="AB328" s="32"/>
      <c r="AC328" s="32"/>
      <c r="AD328" s="32"/>
      <c r="AE328" s="32"/>
      <c r="AF328" s="32"/>
    </row>
    <row r="329" spans="23:32" x14ac:dyDescent="0.3">
      <c r="X329" s="32"/>
      <c r="Y329" s="32"/>
      <c r="Z329" s="32"/>
      <c r="AA329" s="32"/>
      <c r="AB329" s="32"/>
      <c r="AC329" s="32"/>
      <c r="AD329" s="32"/>
      <c r="AE329" s="32"/>
      <c r="AF329" s="32"/>
    </row>
    <row r="330" spans="23:32" x14ac:dyDescent="0.3">
      <c r="W330" s="9"/>
      <c r="X330" s="4"/>
      <c r="Y330" s="4"/>
      <c r="Z330" s="4"/>
      <c r="AA330" s="4"/>
      <c r="AB330" s="4"/>
      <c r="AC330" s="4"/>
      <c r="AD330" s="4"/>
      <c r="AE330" s="4"/>
      <c r="AF330" s="4"/>
    </row>
    <row r="331" spans="23:32" x14ac:dyDescent="0.3">
      <c r="X331" s="32"/>
      <c r="Y331" s="32"/>
      <c r="Z331" s="32"/>
      <c r="AA331" s="32"/>
      <c r="AB331" s="32"/>
      <c r="AC331" s="32"/>
      <c r="AD331" s="32"/>
      <c r="AE331" s="32"/>
      <c r="AF331" s="32"/>
    </row>
    <row r="332" spans="23:32" x14ac:dyDescent="0.3">
      <c r="X332" s="32"/>
      <c r="Y332" s="32"/>
      <c r="Z332" s="32"/>
      <c r="AA332" s="32"/>
      <c r="AB332" s="32"/>
      <c r="AC332" s="32"/>
      <c r="AD332" s="32"/>
      <c r="AE332" s="32"/>
      <c r="AF332" s="32"/>
    </row>
    <row r="333" spans="23:32" x14ac:dyDescent="0.3">
      <c r="X333" s="32"/>
      <c r="Y333" s="32"/>
      <c r="Z333" s="32"/>
      <c r="AA333" s="32"/>
      <c r="AB333" s="32"/>
      <c r="AC333" s="32"/>
      <c r="AD333" s="32"/>
      <c r="AE333" s="32"/>
      <c r="AF333" s="32"/>
    </row>
    <row r="334" spans="23:32" x14ac:dyDescent="0.3">
      <c r="X334" s="32"/>
      <c r="Y334" s="32"/>
      <c r="Z334" s="32"/>
      <c r="AA334" s="32"/>
      <c r="AB334" s="32"/>
      <c r="AC334" s="32"/>
      <c r="AD334" s="32"/>
      <c r="AE334" s="32"/>
      <c r="AF334" s="32"/>
    </row>
    <row r="335" spans="23:32" x14ac:dyDescent="0.3"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23:32" x14ac:dyDescent="0.3">
      <c r="X336" s="32"/>
      <c r="Y336" s="32"/>
      <c r="Z336" s="32"/>
      <c r="AA336" s="32"/>
      <c r="AB336" s="32"/>
      <c r="AC336" s="32"/>
      <c r="AD336" s="32"/>
      <c r="AE336" s="32"/>
      <c r="AF336" s="32"/>
    </row>
    <row r="337" spans="23:32" x14ac:dyDescent="0.3">
      <c r="X337" s="32"/>
      <c r="Y337" s="32"/>
      <c r="Z337" s="32"/>
      <c r="AA337" s="32"/>
      <c r="AB337" s="32"/>
      <c r="AC337" s="32"/>
      <c r="AD337" s="32"/>
      <c r="AE337" s="32"/>
      <c r="AF337" s="32"/>
    </row>
    <row r="338" spans="23:32" x14ac:dyDescent="0.3">
      <c r="X338" s="32"/>
      <c r="Y338" s="32"/>
      <c r="Z338" s="32"/>
      <c r="AA338" s="32"/>
      <c r="AB338" s="32"/>
      <c r="AC338" s="32"/>
      <c r="AD338" s="32"/>
      <c r="AE338" s="32"/>
      <c r="AF338" s="32"/>
    </row>
    <row r="339" spans="23:32" x14ac:dyDescent="0.3">
      <c r="X339" s="32"/>
      <c r="Y339" s="32"/>
      <c r="Z339" s="32"/>
      <c r="AA339" s="32"/>
      <c r="AB339" s="32"/>
      <c r="AC339" s="32"/>
      <c r="AD339" s="32"/>
      <c r="AE339" s="32"/>
      <c r="AF339" s="32"/>
    </row>
    <row r="340" spans="23:32" x14ac:dyDescent="0.3">
      <c r="W340" s="9"/>
      <c r="X340" s="4"/>
      <c r="Y340" s="4"/>
      <c r="Z340" s="4"/>
      <c r="AA340" s="4"/>
      <c r="AB340" s="4"/>
      <c r="AC340" s="4"/>
      <c r="AD340" s="4"/>
      <c r="AE340" s="4"/>
      <c r="AF340" s="4"/>
    </row>
    <row r="341" spans="23:32" x14ac:dyDescent="0.3">
      <c r="X341" s="32"/>
      <c r="Y341" s="32"/>
      <c r="Z341" s="32"/>
      <c r="AA341" s="32"/>
      <c r="AB341" s="32"/>
      <c r="AC341" s="32"/>
      <c r="AD341" s="32"/>
      <c r="AE341" s="32"/>
      <c r="AF341" s="32"/>
    </row>
    <row r="342" spans="23:32" x14ac:dyDescent="0.3">
      <c r="X342" s="32"/>
      <c r="Y342" s="32"/>
      <c r="Z342" s="32"/>
      <c r="AA342" s="32"/>
      <c r="AB342" s="32"/>
      <c r="AC342" s="32"/>
      <c r="AD342" s="32"/>
      <c r="AE342" s="32"/>
      <c r="AF342" s="32"/>
    </row>
    <row r="343" spans="23:32" x14ac:dyDescent="0.3">
      <c r="X343" s="32"/>
      <c r="Y343" s="32"/>
      <c r="Z343" s="32"/>
      <c r="AA343" s="32"/>
      <c r="AB343" s="32"/>
      <c r="AC343" s="32"/>
      <c r="AD343" s="32"/>
      <c r="AE343" s="32"/>
      <c r="AF343" s="32"/>
    </row>
    <row r="344" spans="23:32" x14ac:dyDescent="0.3">
      <c r="X344" s="32"/>
      <c r="Y344" s="32"/>
      <c r="Z344" s="32"/>
      <c r="AA344" s="32"/>
      <c r="AB344" s="32"/>
      <c r="AC344" s="32"/>
      <c r="AD344" s="32"/>
      <c r="AE344" s="32"/>
      <c r="AF344" s="32"/>
    </row>
    <row r="345" spans="23:32" x14ac:dyDescent="0.3"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23:32" x14ac:dyDescent="0.3">
      <c r="X346" s="32"/>
      <c r="Y346" s="32"/>
      <c r="Z346" s="32"/>
      <c r="AA346" s="32"/>
      <c r="AB346" s="32"/>
      <c r="AC346" s="32"/>
      <c r="AD346" s="32"/>
      <c r="AE346" s="32"/>
      <c r="AF346" s="32"/>
    </row>
    <row r="347" spans="23:32" x14ac:dyDescent="0.3">
      <c r="X347" s="32"/>
      <c r="Y347" s="32"/>
      <c r="Z347" s="32"/>
      <c r="AA347" s="32"/>
      <c r="AB347" s="32"/>
      <c r="AC347" s="32"/>
      <c r="AD347" s="32"/>
      <c r="AE347" s="32"/>
      <c r="AF347" s="32"/>
    </row>
    <row r="348" spans="23:32" x14ac:dyDescent="0.3">
      <c r="X348" s="32"/>
      <c r="Y348" s="32"/>
      <c r="Z348" s="32"/>
      <c r="AA348" s="32"/>
      <c r="AB348" s="32"/>
      <c r="AC348" s="32"/>
      <c r="AD348" s="32"/>
      <c r="AE348" s="32"/>
      <c r="AF348" s="32"/>
    </row>
    <row r="349" spans="23:32" x14ac:dyDescent="0.3">
      <c r="X349" s="32"/>
      <c r="Y349" s="32"/>
      <c r="Z349" s="32"/>
      <c r="AA349" s="32"/>
      <c r="AB349" s="32"/>
      <c r="AC349" s="32"/>
      <c r="AD349" s="32"/>
      <c r="AE349" s="32"/>
      <c r="AF349" s="32"/>
    </row>
    <row r="350" spans="23:32" x14ac:dyDescent="0.3"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23:32" x14ac:dyDescent="0.3">
      <c r="X351" s="32"/>
      <c r="Y351" s="32"/>
      <c r="Z351" s="32"/>
      <c r="AA351" s="32"/>
      <c r="AB351" s="32"/>
      <c r="AC351" s="32"/>
      <c r="AD351" s="32"/>
      <c r="AE351" s="32"/>
      <c r="AF351" s="32"/>
    </row>
    <row r="352" spans="23:32" x14ac:dyDescent="0.3">
      <c r="X352" s="32"/>
      <c r="Y352" s="32"/>
      <c r="Z352" s="32"/>
      <c r="AA352" s="32"/>
      <c r="AB352" s="32"/>
      <c r="AC352" s="32"/>
      <c r="AD352" s="32"/>
      <c r="AE352" s="32"/>
      <c r="AF352" s="32"/>
    </row>
    <row r="353" spans="24:32" x14ac:dyDescent="0.3">
      <c r="X353" s="32"/>
      <c r="Y353" s="32"/>
      <c r="Z353" s="32"/>
      <c r="AA353" s="32"/>
      <c r="AB353" s="32"/>
      <c r="AC353" s="32"/>
      <c r="AD353" s="32"/>
      <c r="AE353" s="32"/>
      <c r="AF353" s="32"/>
    </row>
    <row r="354" spans="24:32" x14ac:dyDescent="0.3">
      <c r="X354" s="32"/>
      <c r="Y354" s="32"/>
      <c r="Z354" s="32"/>
      <c r="AA354" s="32"/>
      <c r="AB354" s="32"/>
      <c r="AC354" s="32"/>
      <c r="AD354" s="32"/>
      <c r="AE354" s="32"/>
      <c r="AF354" s="32"/>
    </row>
    <row r="355" spans="24:32" x14ac:dyDescent="0.3">
      <c r="X355" s="32"/>
      <c r="Y355" s="32"/>
      <c r="Z355" s="32"/>
      <c r="AA355" s="32"/>
      <c r="AB355" s="32"/>
      <c r="AC355" s="32"/>
      <c r="AD355" s="32"/>
      <c r="AE355" s="32"/>
      <c r="AF355" s="32"/>
    </row>
  </sheetData>
  <mergeCells count="52">
    <mergeCell ref="CF2:CN2"/>
    <mergeCell ref="CP50:EJ50"/>
    <mergeCell ref="EL50:GF50"/>
    <mergeCell ref="X51:AF51"/>
    <mergeCell ref="AH51:AP51"/>
    <mergeCell ref="AR51:AZ51"/>
    <mergeCell ref="BB51:BJ51"/>
    <mergeCell ref="BL51:BT51"/>
    <mergeCell ref="BV51:CD51"/>
    <mergeCell ref="CF51:CN51"/>
    <mergeCell ref="X2:AF2"/>
    <mergeCell ref="AH2:AP2"/>
    <mergeCell ref="AR2:AZ2"/>
    <mergeCell ref="BB2:BJ2"/>
    <mergeCell ref="BL2:BT2"/>
    <mergeCell ref="BV2:CD2"/>
    <mergeCell ref="FZ51:GF51"/>
    <mergeCell ref="CP51:CV51"/>
    <mergeCell ref="CX51:DD51"/>
    <mergeCell ref="DF51:DL51"/>
    <mergeCell ref="DN51:DT51"/>
    <mergeCell ref="DV51:EB51"/>
    <mergeCell ref="ED51:EJ51"/>
    <mergeCell ref="EL51:ER51"/>
    <mergeCell ref="ET51:EZ51"/>
    <mergeCell ref="FB51:FH51"/>
    <mergeCell ref="FJ51:FP51"/>
    <mergeCell ref="FR51:FX51"/>
    <mergeCell ref="AH162:AI162"/>
    <mergeCell ref="AK162:AL162"/>
    <mergeCell ref="AN162:AO162"/>
    <mergeCell ref="AH170:AI170"/>
    <mergeCell ref="AK170:AL170"/>
    <mergeCell ref="AN170:AO170"/>
    <mergeCell ref="AH178:AI178"/>
    <mergeCell ref="AK178:AL178"/>
    <mergeCell ref="AN178:AO178"/>
    <mergeCell ref="AH186:AI186"/>
    <mergeCell ref="AK186:AL186"/>
    <mergeCell ref="AN186:AO186"/>
    <mergeCell ref="AH194:AI194"/>
    <mergeCell ref="AK194:AL194"/>
    <mergeCell ref="AN194:AO194"/>
    <mergeCell ref="AH202:AI202"/>
    <mergeCell ref="AK202:AL202"/>
    <mergeCell ref="AN202:AO202"/>
    <mergeCell ref="AH210:AI210"/>
    <mergeCell ref="AK210:AL210"/>
    <mergeCell ref="AN210:AO210"/>
    <mergeCell ref="X221:AD221"/>
    <mergeCell ref="AF221:AK221"/>
    <mergeCell ref="AM221:AR221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6CFD7-B7A9-4BA6-89AD-0F9ADD990755}">
  <dimension ref="A1:AO202"/>
  <sheetViews>
    <sheetView topLeftCell="A139" workbookViewId="0">
      <selection activeCell="Y262" sqref="Y262"/>
    </sheetView>
  </sheetViews>
  <sheetFormatPr defaultRowHeight="14.4" x14ac:dyDescent="0.3"/>
  <sheetData>
    <row r="1" spans="1:41" x14ac:dyDescent="0.3">
      <c r="A1" s="1" t="s">
        <v>211</v>
      </c>
      <c r="B1" s="2"/>
      <c r="D1" s="2"/>
      <c r="O1" s="1" t="s">
        <v>212</v>
      </c>
      <c r="P1" s="2"/>
      <c r="R1" s="2"/>
      <c r="AC1" s="1" t="s">
        <v>213</v>
      </c>
      <c r="AD1" s="2"/>
      <c r="AF1" s="2"/>
    </row>
    <row r="2" spans="1:41" x14ac:dyDescent="0.3">
      <c r="B2" s="2" t="s">
        <v>1</v>
      </c>
      <c r="D2" s="2" t="s">
        <v>2</v>
      </c>
      <c r="P2" s="2" t="s">
        <v>1</v>
      </c>
      <c r="R2" s="2" t="s">
        <v>2</v>
      </c>
      <c r="AD2" s="2" t="s">
        <v>1</v>
      </c>
      <c r="AF2" s="2" t="s">
        <v>2</v>
      </c>
    </row>
    <row r="3" spans="1:41" x14ac:dyDescent="0.3">
      <c r="A3" s="5" t="s">
        <v>4</v>
      </c>
      <c r="B3" s="5">
        <v>1992</v>
      </c>
      <c r="C3" s="5">
        <v>2017</v>
      </c>
      <c r="D3" s="8">
        <v>2017</v>
      </c>
      <c r="E3" s="8">
        <v>2020</v>
      </c>
      <c r="F3" s="8">
        <v>2025</v>
      </c>
      <c r="G3" s="8">
        <v>2030</v>
      </c>
      <c r="H3" s="8">
        <v>2035</v>
      </c>
      <c r="I3" s="8">
        <v>2040</v>
      </c>
      <c r="J3" s="8">
        <v>2045</v>
      </c>
      <c r="K3" s="8">
        <v>2050</v>
      </c>
      <c r="L3" s="8">
        <v>2055</v>
      </c>
      <c r="M3" s="8">
        <v>2060</v>
      </c>
      <c r="O3" s="5" t="s">
        <v>4</v>
      </c>
      <c r="P3" s="5">
        <v>1992</v>
      </c>
      <c r="Q3" s="5">
        <v>2017</v>
      </c>
      <c r="R3" s="8">
        <v>2017</v>
      </c>
      <c r="S3" s="8">
        <v>2020</v>
      </c>
      <c r="T3" s="8">
        <v>2025</v>
      </c>
      <c r="U3" s="8">
        <v>2030</v>
      </c>
      <c r="V3" s="8">
        <v>2035</v>
      </c>
      <c r="W3" s="8">
        <v>2040</v>
      </c>
      <c r="X3" s="8">
        <v>2045</v>
      </c>
      <c r="Y3" s="8">
        <v>2050</v>
      </c>
      <c r="Z3" s="8">
        <v>2055</v>
      </c>
      <c r="AA3" s="8">
        <v>2060</v>
      </c>
      <c r="AC3" s="5" t="s">
        <v>4</v>
      </c>
      <c r="AD3" s="5">
        <v>1992</v>
      </c>
      <c r="AE3" s="5">
        <v>2017</v>
      </c>
      <c r="AF3" s="8">
        <v>2017</v>
      </c>
      <c r="AG3" s="8">
        <v>2020</v>
      </c>
      <c r="AH3" s="8">
        <v>2025</v>
      </c>
      <c r="AI3" s="8">
        <v>2030</v>
      </c>
      <c r="AJ3" s="8">
        <v>2035</v>
      </c>
      <c r="AK3" s="8">
        <v>2040</v>
      </c>
      <c r="AL3" s="8">
        <v>2045</v>
      </c>
      <c r="AM3" s="8">
        <v>2050</v>
      </c>
      <c r="AN3" s="8">
        <v>2055</v>
      </c>
      <c r="AO3" s="8">
        <v>2060</v>
      </c>
    </row>
    <row r="4" spans="1:41" x14ac:dyDescent="0.3">
      <c r="A4" s="9" t="s">
        <v>6</v>
      </c>
      <c r="B4" s="10">
        <f>SUM(B5:B54)</f>
        <v>4780</v>
      </c>
      <c r="C4" s="10">
        <f>SUM(C5:C54)</f>
        <v>10058</v>
      </c>
      <c r="D4" s="10">
        <f>SUM(D5:D54)</f>
        <v>9934</v>
      </c>
      <c r="E4" s="10">
        <f>SUM(E5:E54)</f>
        <v>9749.2000000000007</v>
      </c>
      <c r="F4" s="10">
        <f t="shared" ref="F4:M4" si="0">SUM(F5:F54)</f>
        <v>9908.8000000000011</v>
      </c>
      <c r="G4" s="10">
        <f t="shared" si="0"/>
        <v>10497.100000000002</v>
      </c>
      <c r="H4" s="10">
        <f t="shared" si="0"/>
        <v>10110.699999999999</v>
      </c>
      <c r="I4" s="10">
        <f t="shared" si="0"/>
        <v>9392.9000000000015</v>
      </c>
      <c r="J4" s="10">
        <f t="shared" si="0"/>
        <v>9010.3999999999978</v>
      </c>
      <c r="K4" s="10">
        <f t="shared" si="0"/>
        <v>9093.7000000000007</v>
      </c>
      <c r="L4" s="10">
        <f t="shared" si="0"/>
        <v>9079.0999999999967</v>
      </c>
      <c r="M4" s="10">
        <f t="shared" si="0"/>
        <v>8555.7000000000025</v>
      </c>
      <c r="O4" s="9" t="s">
        <v>6</v>
      </c>
      <c r="P4" s="10">
        <f>SUM(P5:P54)</f>
        <v>755</v>
      </c>
      <c r="Q4" s="10">
        <f>SUM(Q5:Q54)</f>
        <v>714</v>
      </c>
      <c r="R4" s="10">
        <f>SUM(R5:R54)</f>
        <v>640.79999999999995</v>
      </c>
      <c r="S4" s="10">
        <f>SUM(S5:S54)</f>
        <v>671.29999999999973</v>
      </c>
      <c r="T4" s="10">
        <f t="shared" ref="T4:AA4" si="1">SUM(T5:T54)</f>
        <v>733.8000000000003</v>
      </c>
      <c r="U4" s="10">
        <f t="shared" si="1"/>
        <v>825.30000000000018</v>
      </c>
      <c r="V4" s="10">
        <f t="shared" si="1"/>
        <v>951.99999999999989</v>
      </c>
      <c r="W4" s="10">
        <f t="shared" si="1"/>
        <v>1117.1999999999996</v>
      </c>
      <c r="X4" s="10">
        <f t="shared" si="1"/>
        <v>1324.1999999999996</v>
      </c>
      <c r="Y4" s="10">
        <f t="shared" si="1"/>
        <v>1586.0999999999997</v>
      </c>
      <c r="Z4" s="10">
        <f t="shared" si="1"/>
        <v>1910.4</v>
      </c>
      <c r="AA4" s="10">
        <f t="shared" si="1"/>
        <v>2310.1999999999994</v>
      </c>
      <c r="AC4" s="9" t="s">
        <v>6</v>
      </c>
      <c r="AD4" s="10">
        <f>SUM(AD5:AD54)</f>
        <v>4025</v>
      </c>
      <c r="AE4" s="10">
        <f>SUM(AE5:AE54)</f>
        <v>9344</v>
      </c>
      <c r="AF4" s="10">
        <f>SUM(AF5:AF54)</f>
        <v>9293.2000000000007</v>
      </c>
      <c r="AG4" s="10">
        <f>SUM(AG5:AG54)</f>
        <v>9077.8999999999978</v>
      </c>
      <c r="AH4" s="10">
        <f t="shared" ref="AH4:AO4" si="2">SUM(AH5:AH54)</f>
        <v>9175.0000000000018</v>
      </c>
      <c r="AI4" s="10">
        <f t="shared" si="2"/>
        <v>9671.7999999999975</v>
      </c>
      <c r="AJ4" s="10">
        <f t="shared" si="2"/>
        <v>9158.6999999999953</v>
      </c>
      <c r="AK4" s="10">
        <f t="shared" si="2"/>
        <v>8275.7000000000007</v>
      </c>
      <c r="AL4" s="10">
        <f t="shared" si="2"/>
        <v>7686.199999999998</v>
      </c>
      <c r="AM4" s="10">
        <f t="shared" si="2"/>
        <v>7507.6</v>
      </c>
      <c r="AN4" s="10">
        <f t="shared" si="2"/>
        <v>7168.7000000000025</v>
      </c>
      <c r="AO4" s="10">
        <f t="shared" si="2"/>
        <v>6245.5</v>
      </c>
    </row>
    <row r="5" spans="1:41" x14ac:dyDescent="0.3">
      <c r="A5" t="s">
        <v>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O5" t="s">
        <v>7</v>
      </c>
      <c r="P5">
        <v>71</v>
      </c>
      <c r="Q5">
        <v>25</v>
      </c>
      <c r="R5">
        <v>23</v>
      </c>
      <c r="S5">
        <v>25.9</v>
      </c>
      <c r="T5">
        <v>31.5</v>
      </c>
      <c r="U5">
        <v>38.299999999999997</v>
      </c>
      <c r="V5">
        <v>46.6</v>
      </c>
      <c r="W5">
        <v>56.7</v>
      </c>
      <c r="X5">
        <v>69</v>
      </c>
      <c r="Y5">
        <v>83.9</v>
      </c>
      <c r="Z5">
        <v>102.1</v>
      </c>
      <c r="AA5">
        <v>124.2</v>
      </c>
      <c r="AC5" t="s">
        <v>7</v>
      </c>
      <c r="AD5">
        <f>B5-P5</f>
        <v>-71</v>
      </c>
      <c r="AE5">
        <f t="shared" ref="AE5:AO20" si="3">C5-Q5</f>
        <v>-25</v>
      </c>
      <c r="AF5">
        <f t="shared" si="3"/>
        <v>-23</v>
      </c>
      <c r="AG5">
        <f t="shared" si="3"/>
        <v>-25.9</v>
      </c>
      <c r="AH5">
        <f t="shared" si="3"/>
        <v>-31.5</v>
      </c>
      <c r="AI5">
        <f t="shared" si="3"/>
        <v>-38.299999999999997</v>
      </c>
      <c r="AJ5">
        <f t="shared" si="3"/>
        <v>-46.6</v>
      </c>
      <c r="AK5">
        <f t="shared" si="3"/>
        <v>-56.7</v>
      </c>
      <c r="AL5">
        <f t="shared" si="3"/>
        <v>-69</v>
      </c>
      <c r="AM5">
        <f t="shared" si="3"/>
        <v>-83.9</v>
      </c>
      <c r="AN5">
        <f t="shared" si="3"/>
        <v>-102.1</v>
      </c>
      <c r="AO5">
        <f t="shared" si="3"/>
        <v>-124.2</v>
      </c>
    </row>
    <row r="6" spans="1:41" x14ac:dyDescent="0.3">
      <c r="A6" t="s">
        <v>8</v>
      </c>
      <c r="B6">
        <v>2</v>
      </c>
      <c r="C6">
        <v>90</v>
      </c>
      <c r="D6">
        <v>80</v>
      </c>
      <c r="E6">
        <v>72.8</v>
      </c>
      <c r="F6">
        <v>62.4</v>
      </c>
      <c r="G6">
        <v>53.9</v>
      </c>
      <c r="H6">
        <v>53.2</v>
      </c>
      <c r="I6">
        <v>50.1</v>
      </c>
      <c r="J6">
        <v>46.1</v>
      </c>
      <c r="K6">
        <v>34</v>
      </c>
      <c r="L6">
        <v>25.1</v>
      </c>
      <c r="M6">
        <v>18.5</v>
      </c>
      <c r="O6" t="s">
        <v>8</v>
      </c>
      <c r="P6">
        <v>0</v>
      </c>
      <c r="Q6">
        <v>1</v>
      </c>
      <c r="R6">
        <v>2</v>
      </c>
      <c r="S6">
        <v>1.8</v>
      </c>
      <c r="T6">
        <v>1.4</v>
      </c>
      <c r="U6">
        <v>1.2</v>
      </c>
      <c r="V6">
        <v>1</v>
      </c>
      <c r="W6">
        <v>0.8</v>
      </c>
      <c r="X6">
        <v>0.6</v>
      </c>
      <c r="Y6">
        <v>0.5</v>
      </c>
      <c r="Z6">
        <v>0.4</v>
      </c>
      <c r="AA6">
        <v>0.3</v>
      </c>
      <c r="AC6" t="s">
        <v>8</v>
      </c>
      <c r="AD6">
        <f t="shared" ref="AD6:AO40" si="4">B6-P6</f>
        <v>2</v>
      </c>
      <c r="AE6">
        <f t="shared" si="3"/>
        <v>89</v>
      </c>
      <c r="AF6">
        <f t="shared" si="3"/>
        <v>78</v>
      </c>
      <c r="AG6">
        <f t="shared" si="3"/>
        <v>71</v>
      </c>
      <c r="AH6">
        <f t="shared" si="3"/>
        <v>61</v>
      </c>
      <c r="AI6">
        <f t="shared" si="3"/>
        <v>52.699999999999996</v>
      </c>
      <c r="AJ6">
        <f t="shared" si="3"/>
        <v>52.2</v>
      </c>
      <c r="AK6">
        <f t="shared" si="3"/>
        <v>49.300000000000004</v>
      </c>
      <c r="AL6">
        <f t="shared" si="3"/>
        <v>45.5</v>
      </c>
      <c r="AM6">
        <f t="shared" si="3"/>
        <v>33.5</v>
      </c>
      <c r="AN6">
        <f t="shared" si="3"/>
        <v>24.700000000000003</v>
      </c>
      <c r="AO6">
        <f t="shared" si="3"/>
        <v>18.2</v>
      </c>
    </row>
    <row r="7" spans="1:41" x14ac:dyDescent="0.3">
      <c r="A7" t="s">
        <v>10</v>
      </c>
      <c r="B7">
        <v>0</v>
      </c>
      <c r="C7">
        <v>41</v>
      </c>
      <c r="D7">
        <v>79</v>
      </c>
      <c r="E7">
        <v>73.400000000000006</v>
      </c>
      <c r="F7">
        <v>72.3</v>
      </c>
      <c r="G7">
        <v>72.099999999999994</v>
      </c>
      <c r="H7">
        <v>53.3</v>
      </c>
      <c r="I7">
        <v>39.299999999999997</v>
      </c>
      <c r="J7">
        <v>29</v>
      </c>
      <c r="K7">
        <v>21.4</v>
      </c>
      <c r="L7">
        <v>15.8</v>
      </c>
      <c r="M7">
        <v>11.7</v>
      </c>
      <c r="O7" t="s">
        <v>10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 t="s">
        <v>10</v>
      </c>
      <c r="AD7">
        <f t="shared" si="4"/>
        <v>0</v>
      </c>
      <c r="AE7">
        <f t="shared" si="3"/>
        <v>40</v>
      </c>
      <c r="AF7">
        <f t="shared" si="3"/>
        <v>79</v>
      </c>
      <c r="AG7">
        <f t="shared" si="3"/>
        <v>73.400000000000006</v>
      </c>
      <c r="AH7">
        <f t="shared" si="3"/>
        <v>72.3</v>
      </c>
      <c r="AI7">
        <f t="shared" si="3"/>
        <v>72.099999999999994</v>
      </c>
      <c r="AJ7">
        <f t="shared" si="3"/>
        <v>53.3</v>
      </c>
      <c r="AK7">
        <f t="shared" si="3"/>
        <v>39.299999999999997</v>
      </c>
      <c r="AL7">
        <f t="shared" si="3"/>
        <v>29</v>
      </c>
      <c r="AM7">
        <f t="shared" si="3"/>
        <v>21.4</v>
      </c>
      <c r="AN7">
        <f t="shared" si="3"/>
        <v>15.8</v>
      </c>
      <c r="AO7">
        <f t="shared" si="3"/>
        <v>11.7</v>
      </c>
    </row>
    <row r="8" spans="1:41" x14ac:dyDescent="0.3">
      <c r="A8" t="s">
        <v>12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O8" t="s">
        <v>12</v>
      </c>
      <c r="P8">
        <v>0</v>
      </c>
      <c r="Q8">
        <v>7</v>
      </c>
      <c r="R8">
        <v>7</v>
      </c>
      <c r="S8">
        <v>6.9</v>
      </c>
      <c r="T8">
        <v>5.6</v>
      </c>
      <c r="U8">
        <v>4.5999999999999996</v>
      </c>
      <c r="V8">
        <v>3.8</v>
      </c>
      <c r="W8">
        <v>3.1</v>
      </c>
      <c r="X8">
        <v>2.5</v>
      </c>
      <c r="Y8">
        <v>2.1</v>
      </c>
      <c r="Z8">
        <v>2.5</v>
      </c>
      <c r="AA8">
        <v>3</v>
      </c>
      <c r="AC8" t="s">
        <v>12</v>
      </c>
      <c r="AD8">
        <f t="shared" si="4"/>
        <v>0</v>
      </c>
      <c r="AE8">
        <f t="shared" si="3"/>
        <v>-7</v>
      </c>
      <c r="AF8">
        <f t="shared" si="3"/>
        <v>-7</v>
      </c>
      <c r="AG8">
        <f t="shared" si="3"/>
        <v>-6.9</v>
      </c>
      <c r="AH8">
        <f t="shared" si="3"/>
        <v>-5.6</v>
      </c>
      <c r="AI8">
        <f t="shared" si="3"/>
        <v>-4.5999999999999996</v>
      </c>
      <c r="AJ8">
        <f t="shared" si="3"/>
        <v>-3.8</v>
      </c>
      <c r="AK8">
        <f t="shared" si="3"/>
        <v>-3.1</v>
      </c>
      <c r="AL8">
        <f t="shared" si="3"/>
        <v>-2.5</v>
      </c>
      <c r="AM8">
        <f t="shared" si="3"/>
        <v>-2.1</v>
      </c>
      <c r="AN8">
        <f t="shared" si="3"/>
        <v>-2.5</v>
      </c>
      <c r="AO8">
        <f t="shared" si="3"/>
        <v>-3</v>
      </c>
    </row>
    <row r="9" spans="1:41" x14ac:dyDescent="0.3">
      <c r="A9" t="s">
        <v>14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O9" t="s">
        <v>14</v>
      </c>
      <c r="P9">
        <v>0</v>
      </c>
      <c r="Q9">
        <v>1</v>
      </c>
      <c r="R9">
        <v>1</v>
      </c>
      <c r="S9">
        <v>1.1000000000000001</v>
      </c>
      <c r="T9">
        <v>1.3</v>
      </c>
      <c r="U9">
        <v>1.6</v>
      </c>
      <c r="V9">
        <v>2</v>
      </c>
      <c r="W9">
        <v>2.4</v>
      </c>
      <c r="X9">
        <v>2.9</v>
      </c>
      <c r="Y9">
        <v>3.5</v>
      </c>
      <c r="Z9">
        <v>4.3</v>
      </c>
      <c r="AA9">
        <v>5.2</v>
      </c>
      <c r="AC9" t="s">
        <v>14</v>
      </c>
      <c r="AD9">
        <f t="shared" si="4"/>
        <v>0</v>
      </c>
      <c r="AE9">
        <f t="shared" si="3"/>
        <v>-1</v>
      </c>
      <c r="AF9">
        <f t="shared" si="3"/>
        <v>-1</v>
      </c>
      <c r="AG9">
        <f t="shared" si="3"/>
        <v>-1.1000000000000001</v>
      </c>
      <c r="AH9">
        <f t="shared" si="3"/>
        <v>-1.3</v>
      </c>
      <c r="AI9">
        <f t="shared" si="3"/>
        <v>-1.6</v>
      </c>
      <c r="AJ9">
        <f t="shared" si="3"/>
        <v>-2</v>
      </c>
      <c r="AK9">
        <f t="shared" si="3"/>
        <v>-2.4</v>
      </c>
      <c r="AL9">
        <f t="shared" si="3"/>
        <v>-2.9</v>
      </c>
      <c r="AM9">
        <f t="shared" si="3"/>
        <v>-3.5</v>
      </c>
      <c r="AN9">
        <f t="shared" si="3"/>
        <v>-4.3</v>
      </c>
      <c r="AO9">
        <f t="shared" si="3"/>
        <v>-5.2</v>
      </c>
    </row>
    <row r="10" spans="1:41" x14ac:dyDescent="0.3">
      <c r="A10" t="s">
        <v>16</v>
      </c>
      <c r="B10">
        <v>0</v>
      </c>
      <c r="C10">
        <v>3</v>
      </c>
      <c r="D10">
        <v>3</v>
      </c>
      <c r="E10">
        <v>3</v>
      </c>
      <c r="F10">
        <v>2.2000000000000002</v>
      </c>
      <c r="G10">
        <v>1.6</v>
      </c>
      <c r="H10">
        <v>1.2</v>
      </c>
      <c r="I10">
        <v>0.9</v>
      </c>
      <c r="J10">
        <v>0.7</v>
      </c>
      <c r="K10">
        <v>0.5</v>
      </c>
      <c r="L10">
        <v>0.4</v>
      </c>
      <c r="M10">
        <v>0.3</v>
      </c>
      <c r="O10" t="s">
        <v>16</v>
      </c>
      <c r="P10">
        <v>0</v>
      </c>
      <c r="Q10">
        <v>1</v>
      </c>
      <c r="R10">
        <v>1</v>
      </c>
      <c r="S10">
        <v>0.9</v>
      </c>
      <c r="T10">
        <v>0.7</v>
      </c>
      <c r="U10">
        <v>0.9</v>
      </c>
      <c r="V10">
        <v>1</v>
      </c>
      <c r="W10">
        <v>1.2</v>
      </c>
      <c r="X10">
        <v>1.5</v>
      </c>
      <c r="Y10">
        <v>1.8</v>
      </c>
      <c r="Z10">
        <v>2.2000000000000002</v>
      </c>
      <c r="AA10">
        <v>2.7</v>
      </c>
      <c r="AC10" t="s">
        <v>16</v>
      </c>
      <c r="AD10">
        <f t="shared" si="4"/>
        <v>0</v>
      </c>
      <c r="AE10">
        <f t="shared" si="3"/>
        <v>2</v>
      </c>
      <c r="AF10">
        <f t="shared" si="3"/>
        <v>2</v>
      </c>
      <c r="AG10">
        <f t="shared" si="3"/>
        <v>2.1</v>
      </c>
      <c r="AH10">
        <f t="shared" si="3"/>
        <v>1.5000000000000002</v>
      </c>
      <c r="AI10">
        <f t="shared" si="3"/>
        <v>0.70000000000000007</v>
      </c>
      <c r="AJ10">
        <f t="shared" si="3"/>
        <v>0.19999999999999996</v>
      </c>
      <c r="AK10">
        <f t="shared" si="3"/>
        <v>-0.29999999999999993</v>
      </c>
      <c r="AL10">
        <f t="shared" si="3"/>
        <v>-0.8</v>
      </c>
      <c r="AM10">
        <f t="shared" si="3"/>
        <v>-1.3</v>
      </c>
      <c r="AN10">
        <f t="shared" si="3"/>
        <v>-1.8000000000000003</v>
      </c>
      <c r="AO10">
        <f t="shared" si="3"/>
        <v>-2.4000000000000004</v>
      </c>
    </row>
    <row r="11" spans="1:41" x14ac:dyDescent="0.3">
      <c r="A11" t="s">
        <v>9</v>
      </c>
      <c r="B11">
        <v>681</v>
      </c>
      <c r="C11">
        <v>1419</v>
      </c>
      <c r="D11">
        <v>1347</v>
      </c>
      <c r="E11">
        <v>1292.4000000000001</v>
      </c>
      <c r="F11">
        <v>1352.6</v>
      </c>
      <c r="G11">
        <v>1653.2</v>
      </c>
      <c r="H11">
        <v>1760.8</v>
      </c>
      <c r="I11">
        <v>1609.9</v>
      </c>
      <c r="J11">
        <v>1283.5</v>
      </c>
      <c r="K11">
        <v>947</v>
      </c>
      <c r="L11">
        <v>698.7</v>
      </c>
      <c r="M11">
        <v>515.5</v>
      </c>
      <c r="O11" t="s">
        <v>9</v>
      </c>
      <c r="P11">
        <v>3</v>
      </c>
      <c r="Q11">
        <v>80</v>
      </c>
      <c r="R11">
        <v>51.9</v>
      </c>
      <c r="S11">
        <v>46</v>
      </c>
      <c r="T11">
        <v>37.5</v>
      </c>
      <c r="U11">
        <v>30.6</v>
      </c>
      <c r="V11">
        <v>24.9</v>
      </c>
      <c r="W11">
        <v>20.3</v>
      </c>
      <c r="X11">
        <v>16.600000000000001</v>
      </c>
      <c r="Y11">
        <v>13.5</v>
      </c>
      <c r="Z11">
        <v>11</v>
      </c>
      <c r="AA11">
        <v>9</v>
      </c>
      <c r="AC11" t="s">
        <v>9</v>
      </c>
      <c r="AD11">
        <f t="shared" si="4"/>
        <v>678</v>
      </c>
      <c r="AE11">
        <f t="shared" si="3"/>
        <v>1339</v>
      </c>
      <c r="AF11">
        <f t="shared" si="3"/>
        <v>1295.0999999999999</v>
      </c>
      <c r="AG11">
        <f t="shared" si="3"/>
        <v>1246.4000000000001</v>
      </c>
      <c r="AH11">
        <f t="shared" si="3"/>
        <v>1315.1</v>
      </c>
      <c r="AI11">
        <f t="shared" si="3"/>
        <v>1622.6000000000001</v>
      </c>
      <c r="AJ11">
        <f t="shared" si="3"/>
        <v>1735.8999999999999</v>
      </c>
      <c r="AK11">
        <f t="shared" si="3"/>
        <v>1589.6000000000001</v>
      </c>
      <c r="AL11">
        <f t="shared" si="3"/>
        <v>1266.9000000000001</v>
      </c>
      <c r="AM11">
        <f t="shared" si="3"/>
        <v>933.5</v>
      </c>
      <c r="AN11">
        <f t="shared" si="3"/>
        <v>687.7</v>
      </c>
      <c r="AO11">
        <f t="shared" si="3"/>
        <v>506.5</v>
      </c>
    </row>
    <row r="12" spans="1:41" x14ac:dyDescent="0.3">
      <c r="A12" t="s">
        <v>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O12" t="s">
        <v>19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 t="s">
        <v>19</v>
      </c>
      <c r="AD12">
        <f t="shared" si="4"/>
        <v>-1</v>
      </c>
      <c r="AE12">
        <f t="shared" si="3"/>
        <v>0</v>
      </c>
      <c r="AF12">
        <f t="shared" si="3"/>
        <v>0</v>
      </c>
      <c r="AG12">
        <f t="shared" si="3"/>
        <v>0</v>
      </c>
      <c r="AH12">
        <f t="shared" si="3"/>
        <v>0</v>
      </c>
      <c r="AI12">
        <f t="shared" si="3"/>
        <v>0</v>
      </c>
      <c r="AJ12">
        <f t="shared" si="3"/>
        <v>0</v>
      </c>
      <c r="AK12">
        <f t="shared" si="3"/>
        <v>0</v>
      </c>
      <c r="AL12">
        <f t="shared" si="3"/>
        <v>0</v>
      </c>
      <c r="AM12">
        <f t="shared" si="3"/>
        <v>0</v>
      </c>
      <c r="AN12">
        <f t="shared" si="3"/>
        <v>0</v>
      </c>
      <c r="AO12">
        <f t="shared" si="3"/>
        <v>0</v>
      </c>
    </row>
    <row r="13" spans="1:41" x14ac:dyDescent="0.3">
      <c r="A13" t="s">
        <v>11</v>
      </c>
      <c r="B13">
        <v>42</v>
      </c>
      <c r="C13">
        <v>330</v>
      </c>
      <c r="D13">
        <v>327</v>
      </c>
      <c r="E13">
        <v>329.4</v>
      </c>
      <c r="F13">
        <v>311.39999999999998</v>
      </c>
      <c r="G13">
        <v>295.60000000000002</v>
      </c>
      <c r="H13">
        <v>293.3</v>
      </c>
      <c r="I13">
        <v>280.60000000000002</v>
      </c>
      <c r="J13">
        <v>269.3</v>
      </c>
      <c r="K13">
        <v>248.9</v>
      </c>
      <c r="L13">
        <v>220.4</v>
      </c>
      <c r="M13">
        <v>192.3</v>
      </c>
      <c r="O13" t="s">
        <v>11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 t="s">
        <v>11</v>
      </c>
      <c r="AD13">
        <f t="shared" si="4"/>
        <v>42</v>
      </c>
      <c r="AE13">
        <f t="shared" si="3"/>
        <v>330</v>
      </c>
      <c r="AF13">
        <f t="shared" si="3"/>
        <v>327</v>
      </c>
      <c r="AG13">
        <f t="shared" si="3"/>
        <v>329.4</v>
      </c>
      <c r="AH13">
        <f t="shared" si="3"/>
        <v>311.39999999999998</v>
      </c>
      <c r="AI13">
        <f t="shared" si="3"/>
        <v>295.60000000000002</v>
      </c>
      <c r="AJ13">
        <f t="shared" si="3"/>
        <v>293.3</v>
      </c>
      <c r="AK13">
        <f t="shared" si="3"/>
        <v>280.60000000000002</v>
      </c>
      <c r="AL13">
        <f t="shared" si="3"/>
        <v>269.3</v>
      </c>
      <c r="AM13">
        <f t="shared" si="3"/>
        <v>248.9</v>
      </c>
      <c r="AN13">
        <f t="shared" si="3"/>
        <v>220.4</v>
      </c>
      <c r="AO13">
        <f t="shared" si="3"/>
        <v>192.3</v>
      </c>
    </row>
    <row r="14" spans="1:41" x14ac:dyDescent="0.3">
      <c r="A14" t="s">
        <v>22</v>
      </c>
      <c r="B14">
        <v>0</v>
      </c>
      <c r="C14">
        <v>3</v>
      </c>
      <c r="D14">
        <v>3</v>
      </c>
      <c r="E14">
        <v>2.5</v>
      </c>
      <c r="F14">
        <v>1.8</v>
      </c>
      <c r="G14">
        <v>1.4</v>
      </c>
      <c r="H14">
        <v>1</v>
      </c>
      <c r="I14">
        <v>0.7</v>
      </c>
      <c r="J14">
        <v>0.6</v>
      </c>
      <c r="K14">
        <v>0.4</v>
      </c>
      <c r="L14">
        <v>0.3</v>
      </c>
      <c r="M14">
        <v>0.2</v>
      </c>
      <c r="O14" t="s">
        <v>22</v>
      </c>
      <c r="P14">
        <v>0</v>
      </c>
      <c r="Q14">
        <v>2</v>
      </c>
      <c r="R14">
        <v>3</v>
      </c>
      <c r="S14">
        <v>2.7</v>
      </c>
      <c r="T14">
        <v>2.2000000000000002</v>
      </c>
      <c r="U14">
        <v>1.8</v>
      </c>
      <c r="V14">
        <v>1.4</v>
      </c>
      <c r="W14">
        <v>1.2</v>
      </c>
      <c r="X14">
        <v>1</v>
      </c>
      <c r="Y14">
        <v>0.8</v>
      </c>
      <c r="Z14">
        <v>0.6</v>
      </c>
      <c r="AA14">
        <v>0.5</v>
      </c>
      <c r="AC14" t="s">
        <v>22</v>
      </c>
      <c r="AD14">
        <f t="shared" si="4"/>
        <v>0</v>
      </c>
      <c r="AE14">
        <f t="shared" si="3"/>
        <v>1</v>
      </c>
      <c r="AF14">
        <f t="shared" si="3"/>
        <v>0</v>
      </c>
      <c r="AG14">
        <f t="shared" si="3"/>
        <v>-0.20000000000000018</v>
      </c>
      <c r="AH14">
        <f t="shared" si="3"/>
        <v>-0.40000000000000013</v>
      </c>
      <c r="AI14">
        <f t="shared" si="3"/>
        <v>-0.40000000000000013</v>
      </c>
      <c r="AJ14">
        <f t="shared" si="3"/>
        <v>-0.39999999999999991</v>
      </c>
      <c r="AK14">
        <f t="shared" si="3"/>
        <v>-0.5</v>
      </c>
      <c r="AL14">
        <f t="shared" si="3"/>
        <v>-0.4</v>
      </c>
      <c r="AM14">
        <f t="shared" si="3"/>
        <v>-0.4</v>
      </c>
      <c r="AN14">
        <f t="shared" si="3"/>
        <v>-0.3</v>
      </c>
      <c r="AO14">
        <f t="shared" si="3"/>
        <v>-0.3</v>
      </c>
    </row>
    <row r="15" spans="1:41" x14ac:dyDescent="0.3">
      <c r="A15" t="s">
        <v>15</v>
      </c>
      <c r="B15">
        <v>531</v>
      </c>
      <c r="C15">
        <v>977</v>
      </c>
      <c r="D15">
        <v>909</v>
      </c>
      <c r="E15">
        <v>933</v>
      </c>
      <c r="F15">
        <v>874.1</v>
      </c>
      <c r="G15">
        <v>798.5</v>
      </c>
      <c r="H15">
        <v>792.8</v>
      </c>
      <c r="I15">
        <v>750.8</v>
      </c>
      <c r="J15">
        <v>723.5</v>
      </c>
      <c r="K15">
        <v>702.2</v>
      </c>
      <c r="L15">
        <v>681.1</v>
      </c>
      <c r="M15">
        <v>669.4</v>
      </c>
      <c r="O15" t="s">
        <v>15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 t="s">
        <v>15</v>
      </c>
      <c r="AD15">
        <f t="shared" si="4"/>
        <v>531</v>
      </c>
      <c r="AE15">
        <f t="shared" si="3"/>
        <v>977</v>
      </c>
      <c r="AF15">
        <f t="shared" si="3"/>
        <v>909</v>
      </c>
      <c r="AG15">
        <f t="shared" si="3"/>
        <v>933</v>
      </c>
      <c r="AH15">
        <f t="shared" si="3"/>
        <v>874.1</v>
      </c>
      <c r="AI15">
        <f t="shared" si="3"/>
        <v>798.5</v>
      </c>
      <c r="AJ15">
        <f t="shared" si="3"/>
        <v>792.8</v>
      </c>
      <c r="AK15">
        <f t="shared" si="3"/>
        <v>750.8</v>
      </c>
      <c r="AL15">
        <f t="shared" si="3"/>
        <v>723.5</v>
      </c>
      <c r="AM15">
        <f t="shared" si="3"/>
        <v>702.2</v>
      </c>
      <c r="AN15">
        <f t="shared" si="3"/>
        <v>681.1</v>
      </c>
      <c r="AO15">
        <f t="shared" si="3"/>
        <v>669.4</v>
      </c>
    </row>
    <row r="16" spans="1:41" x14ac:dyDescent="0.3">
      <c r="A16" t="s">
        <v>17</v>
      </c>
      <c r="B16">
        <v>246</v>
      </c>
      <c r="C16">
        <v>28</v>
      </c>
      <c r="D16">
        <v>50</v>
      </c>
      <c r="E16">
        <v>41.8</v>
      </c>
      <c r="F16">
        <v>55.6</v>
      </c>
      <c r="G16">
        <v>74.099999999999994</v>
      </c>
      <c r="H16">
        <v>54.7</v>
      </c>
      <c r="I16">
        <v>40.299999999999997</v>
      </c>
      <c r="J16">
        <v>29.8</v>
      </c>
      <c r="K16">
        <v>22</v>
      </c>
      <c r="L16">
        <v>16.2</v>
      </c>
      <c r="M16">
        <v>12</v>
      </c>
      <c r="O16" t="s">
        <v>17</v>
      </c>
      <c r="P16">
        <v>3</v>
      </c>
      <c r="Q16">
        <v>1</v>
      </c>
      <c r="R16">
        <v>1</v>
      </c>
      <c r="S16">
        <v>0.9</v>
      </c>
      <c r="T16">
        <v>0.7</v>
      </c>
      <c r="U16">
        <v>0.6</v>
      </c>
      <c r="V16">
        <v>0.5</v>
      </c>
      <c r="W16">
        <v>0.4</v>
      </c>
      <c r="X16">
        <v>0.5</v>
      </c>
      <c r="Y16">
        <v>0.5</v>
      </c>
      <c r="Z16">
        <v>0.7</v>
      </c>
      <c r="AA16">
        <v>0.8</v>
      </c>
      <c r="AC16" t="s">
        <v>17</v>
      </c>
      <c r="AD16">
        <f t="shared" si="4"/>
        <v>243</v>
      </c>
      <c r="AE16">
        <f t="shared" si="3"/>
        <v>27</v>
      </c>
      <c r="AF16">
        <f t="shared" si="3"/>
        <v>49</v>
      </c>
      <c r="AG16">
        <f t="shared" si="3"/>
        <v>40.9</v>
      </c>
      <c r="AH16">
        <f t="shared" si="3"/>
        <v>54.9</v>
      </c>
      <c r="AI16">
        <f t="shared" si="3"/>
        <v>73.5</v>
      </c>
      <c r="AJ16">
        <f t="shared" si="3"/>
        <v>54.2</v>
      </c>
      <c r="AK16">
        <f t="shared" si="3"/>
        <v>39.9</v>
      </c>
      <c r="AL16">
        <f t="shared" si="3"/>
        <v>29.3</v>
      </c>
      <c r="AM16">
        <f t="shared" si="3"/>
        <v>21.5</v>
      </c>
      <c r="AN16">
        <f t="shared" si="3"/>
        <v>15.5</v>
      </c>
      <c r="AO16">
        <f t="shared" si="3"/>
        <v>11.2</v>
      </c>
    </row>
    <row r="17" spans="1:41" x14ac:dyDescent="0.3">
      <c r="A17" t="s">
        <v>26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O17" t="s">
        <v>26</v>
      </c>
      <c r="P17">
        <v>0</v>
      </c>
      <c r="Q17">
        <v>2</v>
      </c>
      <c r="R17">
        <v>2</v>
      </c>
      <c r="S17">
        <v>1.8</v>
      </c>
      <c r="T17">
        <v>1.5</v>
      </c>
      <c r="U17">
        <v>1.2</v>
      </c>
      <c r="V17">
        <v>1</v>
      </c>
      <c r="W17">
        <v>0.8</v>
      </c>
      <c r="X17">
        <v>0.7</v>
      </c>
      <c r="Y17">
        <v>0.5</v>
      </c>
      <c r="Z17">
        <v>0.4</v>
      </c>
      <c r="AA17">
        <v>0.4</v>
      </c>
      <c r="AC17" t="s">
        <v>26</v>
      </c>
      <c r="AD17">
        <f t="shared" si="4"/>
        <v>0</v>
      </c>
      <c r="AE17">
        <f t="shared" si="3"/>
        <v>-2</v>
      </c>
      <c r="AF17">
        <f t="shared" si="3"/>
        <v>-2</v>
      </c>
      <c r="AG17">
        <f t="shared" si="3"/>
        <v>-1.8</v>
      </c>
      <c r="AH17">
        <f t="shared" si="3"/>
        <v>-1.5</v>
      </c>
      <c r="AI17">
        <f t="shared" si="3"/>
        <v>-1.2</v>
      </c>
      <c r="AJ17">
        <f t="shared" si="3"/>
        <v>-1</v>
      </c>
      <c r="AK17">
        <f t="shared" si="3"/>
        <v>-0.8</v>
      </c>
      <c r="AL17">
        <f t="shared" si="3"/>
        <v>-0.7</v>
      </c>
      <c r="AM17">
        <f t="shared" si="3"/>
        <v>-0.5</v>
      </c>
      <c r="AN17">
        <f t="shared" si="3"/>
        <v>-0.4</v>
      </c>
      <c r="AO17">
        <f t="shared" si="3"/>
        <v>-0.4</v>
      </c>
    </row>
    <row r="18" spans="1:41" x14ac:dyDescent="0.3">
      <c r="A18" t="s">
        <v>28</v>
      </c>
      <c r="B18">
        <v>0</v>
      </c>
      <c r="C18">
        <v>5</v>
      </c>
      <c r="D18">
        <v>5</v>
      </c>
      <c r="E18">
        <v>4.2</v>
      </c>
      <c r="F18">
        <v>3.1</v>
      </c>
      <c r="G18">
        <v>2.2999999999999998</v>
      </c>
      <c r="H18">
        <v>1.7</v>
      </c>
      <c r="I18">
        <v>1.2</v>
      </c>
      <c r="J18">
        <v>0.9</v>
      </c>
      <c r="K18">
        <v>0.7</v>
      </c>
      <c r="L18">
        <v>0.5</v>
      </c>
      <c r="M18">
        <v>0.4</v>
      </c>
      <c r="O18" t="s">
        <v>28</v>
      </c>
      <c r="P18">
        <v>98</v>
      </c>
      <c r="Q18">
        <v>212</v>
      </c>
      <c r="R18">
        <v>189</v>
      </c>
      <c r="S18">
        <v>212.6</v>
      </c>
      <c r="T18">
        <v>258.7</v>
      </c>
      <c r="U18">
        <v>314.7</v>
      </c>
      <c r="V18">
        <v>382.9</v>
      </c>
      <c r="W18">
        <v>465.9</v>
      </c>
      <c r="X18">
        <v>566.79999999999995</v>
      </c>
      <c r="Y18">
        <v>689.7</v>
      </c>
      <c r="Z18">
        <v>839.1</v>
      </c>
      <c r="AA18">
        <v>1021</v>
      </c>
      <c r="AC18" t="s">
        <v>28</v>
      </c>
      <c r="AD18">
        <f t="shared" si="4"/>
        <v>-98</v>
      </c>
      <c r="AE18">
        <f t="shared" si="3"/>
        <v>-207</v>
      </c>
      <c r="AF18">
        <f t="shared" si="3"/>
        <v>-184</v>
      </c>
      <c r="AG18">
        <f t="shared" si="3"/>
        <v>-208.4</v>
      </c>
      <c r="AH18">
        <f t="shared" si="3"/>
        <v>-255.6</v>
      </c>
      <c r="AI18">
        <f t="shared" si="3"/>
        <v>-312.39999999999998</v>
      </c>
      <c r="AJ18">
        <f t="shared" si="3"/>
        <v>-381.2</v>
      </c>
      <c r="AK18">
        <f t="shared" si="3"/>
        <v>-464.7</v>
      </c>
      <c r="AL18">
        <f t="shared" si="3"/>
        <v>-565.9</v>
      </c>
      <c r="AM18">
        <f t="shared" si="3"/>
        <v>-689</v>
      </c>
      <c r="AN18">
        <f t="shared" si="3"/>
        <v>-838.6</v>
      </c>
      <c r="AO18">
        <f t="shared" si="3"/>
        <v>-1020.6</v>
      </c>
    </row>
    <row r="19" spans="1:41" x14ac:dyDescent="0.3">
      <c r="A19" t="s">
        <v>30</v>
      </c>
      <c r="B19">
        <v>133</v>
      </c>
      <c r="C19">
        <v>947</v>
      </c>
      <c r="D19">
        <v>945</v>
      </c>
      <c r="E19">
        <v>963.7</v>
      </c>
      <c r="F19">
        <v>1015.3</v>
      </c>
      <c r="G19">
        <v>1076.5</v>
      </c>
      <c r="H19">
        <v>1064</v>
      </c>
      <c r="I19">
        <v>1032.0999999999999</v>
      </c>
      <c r="J19">
        <v>1010.2</v>
      </c>
      <c r="K19">
        <v>970.8</v>
      </c>
      <c r="L19">
        <v>931.2</v>
      </c>
      <c r="M19">
        <v>897.5</v>
      </c>
      <c r="O19" t="s">
        <v>30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 t="s">
        <v>30</v>
      </c>
      <c r="AD19">
        <f t="shared" si="4"/>
        <v>133</v>
      </c>
      <c r="AE19">
        <f t="shared" si="3"/>
        <v>947</v>
      </c>
      <c r="AF19">
        <f t="shared" si="3"/>
        <v>945</v>
      </c>
      <c r="AG19">
        <f t="shared" si="3"/>
        <v>963.7</v>
      </c>
      <c r="AH19">
        <f t="shared" si="3"/>
        <v>1015.3</v>
      </c>
      <c r="AI19">
        <f t="shared" si="3"/>
        <v>1076.5</v>
      </c>
      <c r="AJ19">
        <f t="shared" si="3"/>
        <v>1064</v>
      </c>
      <c r="AK19">
        <f t="shared" si="3"/>
        <v>1032.0999999999999</v>
      </c>
      <c r="AL19">
        <f t="shared" si="3"/>
        <v>1010.2</v>
      </c>
      <c r="AM19">
        <f t="shared" si="3"/>
        <v>970.8</v>
      </c>
      <c r="AN19">
        <f t="shared" si="3"/>
        <v>931.2</v>
      </c>
      <c r="AO19">
        <f t="shared" si="3"/>
        <v>897.5</v>
      </c>
    </row>
    <row r="20" spans="1:41" x14ac:dyDescent="0.3">
      <c r="A20" t="s">
        <v>32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O20" t="s">
        <v>32</v>
      </c>
      <c r="P20">
        <v>0</v>
      </c>
      <c r="Q20">
        <v>2</v>
      </c>
      <c r="R20">
        <v>2</v>
      </c>
      <c r="S20">
        <v>2.1</v>
      </c>
      <c r="T20">
        <v>1.7</v>
      </c>
      <c r="U20">
        <v>1.8</v>
      </c>
      <c r="V20">
        <v>2</v>
      </c>
      <c r="W20">
        <v>2.5</v>
      </c>
      <c r="X20">
        <v>2.7</v>
      </c>
      <c r="Y20">
        <v>2.2999999999999998</v>
      </c>
      <c r="Z20">
        <v>1.8</v>
      </c>
      <c r="AA20">
        <v>1.5</v>
      </c>
      <c r="AC20" t="s">
        <v>32</v>
      </c>
      <c r="AD20">
        <f t="shared" si="4"/>
        <v>0</v>
      </c>
      <c r="AE20">
        <f t="shared" si="3"/>
        <v>-2</v>
      </c>
      <c r="AF20">
        <f t="shared" si="3"/>
        <v>-2</v>
      </c>
      <c r="AG20">
        <f t="shared" si="3"/>
        <v>-2.1</v>
      </c>
      <c r="AH20">
        <f t="shared" si="3"/>
        <v>-1.7</v>
      </c>
      <c r="AI20">
        <f t="shared" si="3"/>
        <v>-1.8</v>
      </c>
      <c r="AJ20">
        <f t="shared" si="3"/>
        <v>-2</v>
      </c>
      <c r="AK20">
        <f t="shared" si="3"/>
        <v>-2.5</v>
      </c>
      <c r="AL20">
        <f t="shared" si="3"/>
        <v>-2.7</v>
      </c>
      <c r="AM20">
        <f t="shared" si="3"/>
        <v>-2.2999999999999998</v>
      </c>
      <c r="AN20">
        <f t="shared" si="3"/>
        <v>-1.8</v>
      </c>
      <c r="AO20">
        <f t="shared" si="3"/>
        <v>-1.5</v>
      </c>
    </row>
    <row r="21" spans="1:41" x14ac:dyDescent="0.3">
      <c r="A21" t="s">
        <v>18</v>
      </c>
      <c r="B21">
        <v>1252</v>
      </c>
      <c r="C21">
        <v>28</v>
      </c>
      <c r="D21">
        <v>24</v>
      </c>
      <c r="E21">
        <v>28.5</v>
      </c>
      <c r="F21">
        <v>37.9</v>
      </c>
      <c r="G21">
        <v>50.5</v>
      </c>
      <c r="H21">
        <v>67.3</v>
      </c>
      <c r="I21">
        <v>89.6</v>
      </c>
      <c r="J21">
        <v>119.4</v>
      </c>
      <c r="K21">
        <v>159</v>
      </c>
      <c r="L21">
        <v>211.8</v>
      </c>
      <c r="M21">
        <v>282.10000000000002</v>
      </c>
      <c r="O21" t="s">
        <v>18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 t="s">
        <v>18</v>
      </c>
      <c r="AD21">
        <f t="shared" si="4"/>
        <v>1252</v>
      </c>
      <c r="AE21">
        <f t="shared" si="4"/>
        <v>28</v>
      </c>
      <c r="AF21">
        <f t="shared" si="4"/>
        <v>24</v>
      </c>
      <c r="AG21">
        <f t="shared" si="4"/>
        <v>28.5</v>
      </c>
      <c r="AH21">
        <f t="shared" si="4"/>
        <v>37.9</v>
      </c>
      <c r="AI21">
        <f t="shared" si="4"/>
        <v>50.5</v>
      </c>
      <c r="AJ21">
        <f t="shared" si="4"/>
        <v>67.3</v>
      </c>
      <c r="AK21">
        <f t="shared" si="4"/>
        <v>89.6</v>
      </c>
      <c r="AL21">
        <f t="shared" si="4"/>
        <v>119.4</v>
      </c>
      <c r="AM21">
        <f t="shared" si="4"/>
        <v>159</v>
      </c>
      <c r="AN21">
        <f t="shared" si="4"/>
        <v>211.8</v>
      </c>
      <c r="AO21">
        <f t="shared" si="4"/>
        <v>282.10000000000002</v>
      </c>
    </row>
    <row r="22" spans="1:41" x14ac:dyDescent="0.3">
      <c r="A22" t="s">
        <v>35</v>
      </c>
      <c r="B22">
        <v>0</v>
      </c>
      <c r="C22">
        <v>243</v>
      </c>
      <c r="D22">
        <v>242</v>
      </c>
      <c r="E22">
        <v>237.2</v>
      </c>
      <c r="F22">
        <v>243.4</v>
      </c>
      <c r="G22">
        <v>251.1</v>
      </c>
      <c r="H22">
        <v>231.7</v>
      </c>
      <c r="I22">
        <v>209.4</v>
      </c>
      <c r="J22">
        <v>190.5</v>
      </c>
      <c r="K22">
        <v>170.1</v>
      </c>
      <c r="L22">
        <v>151.4</v>
      </c>
      <c r="M22">
        <v>135.30000000000001</v>
      </c>
      <c r="O22" t="s">
        <v>35</v>
      </c>
      <c r="P22">
        <v>0</v>
      </c>
      <c r="Q22">
        <v>1</v>
      </c>
      <c r="R22">
        <v>1</v>
      </c>
      <c r="S22">
        <v>0.9</v>
      </c>
      <c r="T22">
        <v>0.7</v>
      </c>
      <c r="U22">
        <v>0.6</v>
      </c>
      <c r="V22">
        <v>0.5</v>
      </c>
      <c r="W22">
        <v>0.4</v>
      </c>
      <c r="X22">
        <v>0.3</v>
      </c>
      <c r="Y22">
        <v>0.3</v>
      </c>
      <c r="Z22">
        <v>0.2</v>
      </c>
      <c r="AA22">
        <v>0.2</v>
      </c>
      <c r="AC22" t="s">
        <v>35</v>
      </c>
      <c r="AD22">
        <f t="shared" si="4"/>
        <v>0</v>
      </c>
      <c r="AE22">
        <f t="shared" si="4"/>
        <v>242</v>
      </c>
      <c r="AF22">
        <f t="shared" si="4"/>
        <v>241</v>
      </c>
      <c r="AG22">
        <f t="shared" si="4"/>
        <v>236.29999999999998</v>
      </c>
      <c r="AH22">
        <f t="shared" si="4"/>
        <v>242.70000000000002</v>
      </c>
      <c r="AI22">
        <f t="shared" si="4"/>
        <v>250.5</v>
      </c>
      <c r="AJ22">
        <f t="shared" si="4"/>
        <v>231.2</v>
      </c>
      <c r="AK22">
        <f t="shared" si="4"/>
        <v>209</v>
      </c>
      <c r="AL22">
        <f t="shared" si="4"/>
        <v>190.2</v>
      </c>
      <c r="AM22">
        <f t="shared" si="4"/>
        <v>169.79999999999998</v>
      </c>
      <c r="AN22">
        <f t="shared" si="4"/>
        <v>151.20000000000002</v>
      </c>
      <c r="AO22">
        <f t="shared" si="4"/>
        <v>135.10000000000002</v>
      </c>
    </row>
    <row r="23" spans="1:41" x14ac:dyDescent="0.3">
      <c r="A23" t="s">
        <v>37</v>
      </c>
      <c r="B23">
        <v>169</v>
      </c>
      <c r="C23">
        <v>446</v>
      </c>
      <c r="D23">
        <v>530</v>
      </c>
      <c r="E23">
        <v>516.6</v>
      </c>
      <c r="F23">
        <v>482.4</v>
      </c>
      <c r="G23">
        <v>448.2</v>
      </c>
      <c r="H23">
        <v>330.7</v>
      </c>
      <c r="I23">
        <v>244</v>
      </c>
      <c r="J23">
        <v>180</v>
      </c>
      <c r="K23">
        <v>132.80000000000001</v>
      </c>
      <c r="L23">
        <v>98</v>
      </c>
      <c r="M23">
        <v>72.3</v>
      </c>
      <c r="O23" t="s">
        <v>37</v>
      </c>
      <c r="P23">
        <v>0</v>
      </c>
      <c r="Q23">
        <v>10</v>
      </c>
      <c r="R23">
        <v>10</v>
      </c>
      <c r="S23">
        <v>8.8000000000000007</v>
      </c>
      <c r="T23">
        <v>7.2</v>
      </c>
      <c r="U23">
        <v>5.9</v>
      </c>
      <c r="V23">
        <v>4.8</v>
      </c>
      <c r="W23">
        <v>3.9</v>
      </c>
      <c r="X23">
        <v>3.2</v>
      </c>
      <c r="Y23">
        <v>2.6</v>
      </c>
      <c r="Z23">
        <v>2.1</v>
      </c>
      <c r="AA23">
        <v>2.6</v>
      </c>
      <c r="AC23" t="s">
        <v>37</v>
      </c>
      <c r="AD23">
        <f t="shared" si="4"/>
        <v>169</v>
      </c>
      <c r="AE23">
        <f t="shared" si="4"/>
        <v>436</v>
      </c>
      <c r="AF23">
        <f t="shared" si="4"/>
        <v>520</v>
      </c>
      <c r="AG23">
        <f t="shared" si="4"/>
        <v>507.8</v>
      </c>
      <c r="AH23">
        <f t="shared" si="4"/>
        <v>475.2</v>
      </c>
      <c r="AI23">
        <f t="shared" si="4"/>
        <v>442.3</v>
      </c>
      <c r="AJ23">
        <f t="shared" si="4"/>
        <v>325.89999999999998</v>
      </c>
      <c r="AK23">
        <f t="shared" si="4"/>
        <v>240.1</v>
      </c>
      <c r="AL23">
        <f t="shared" si="4"/>
        <v>176.8</v>
      </c>
      <c r="AM23">
        <f t="shared" si="4"/>
        <v>130.20000000000002</v>
      </c>
      <c r="AN23">
        <f t="shared" si="4"/>
        <v>95.9</v>
      </c>
      <c r="AO23">
        <f t="shared" si="4"/>
        <v>69.7</v>
      </c>
    </row>
    <row r="24" spans="1:41" x14ac:dyDescent="0.3">
      <c r="A24" t="s">
        <v>39</v>
      </c>
      <c r="B24">
        <v>21</v>
      </c>
      <c r="C24">
        <v>2</v>
      </c>
      <c r="D24">
        <v>4</v>
      </c>
      <c r="E24">
        <v>3.4</v>
      </c>
      <c r="F24">
        <v>2.5</v>
      </c>
      <c r="G24">
        <v>1.9</v>
      </c>
      <c r="H24">
        <v>1.4</v>
      </c>
      <c r="I24">
        <v>1</v>
      </c>
      <c r="J24">
        <v>0.8</v>
      </c>
      <c r="K24">
        <v>0.6</v>
      </c>
      <c r="L24">
        <v>0.4</v>
      </c>
      <c r="M24">
        <v>0.3</v>
      </c>
      <c r="O24" t="s">
        <v>39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 t="s">
        <v>39</v>
      </c>
      <c r="AD24">
        <f t="shared" si="4"/>
        <v>20</v>
      </c>
      <c r="AE24">
        <f t="shared" si="4"/>
        <v>2</v>
      </c>
      <c r="AF24">
        <f t="shared" si="4"/>
        <v>4</v>
      </c>
      <c r="AG24">
        <f t="shared" si="4"/>
        <v>3.4</v>
      </c>
      <c r="AH24">
        <f t="shared" si="4"/>
        <v>2.5</v>
      </c>
      <c r="AI24">
        <f t="shared" si="4"/>
        <v>1.9</v>
      </c>
      <c r="AJ24">
        <f t="shared" si="4"/>
        <v>1.4</v>
      </c>
      <c r="AK24">
        <f t="shared" si="4"/>
        <v>1</v>
      </c>
      <c r="AL24">
        <f t="shared" si="4"/>
        <v>0.8</v>
      </c>
      <c r="AM24">
        <f t="shared" si="4"/>
        <v>0.6</v>
      </c>
      <c r="AN24">
        <f t="shared" si="4"/>
        <v>0.4</v>
      </c>
      <c r="AO24">
        <f t="shared" si="4"/>
        <v>0.3</v>
      </c>
    </row>
    <row r="25" spans="1:41" x14ac:dyDescent="0.3">
      <c r="A25" t="s">
        <v>41</v>
      </c>
      <c r="B25">
        <v>9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O25" t="s">
        <v>41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 t="s">
        <v>41</v>
      </c>
      <c r="AD25">
        <f t="shared" si="4"/>
        <v>9</v>
      </c>
      <c r="AE25">
        <f t="shared" si="4"/>
        <v>0</v>
      </c>
      <c r="AF25">
        <f t="shared" si="4"/>
        <v>0</v>
      </c>
      <c r="AG25">
        <f t="shared" si="4"/>
        <v>0</v>
      </c>
      <c r="AH25">
        <f t="shared" si="4"/>
        <v>0</v>
      </c>
      <c r="AI25">
        <f t="shared" si="4"/>
        <v>0</v>
      </c>
      <c r="AJ25">
        <f t="shared" si="4"/>
        <v>0</v>
      </c>
      <c r="AK25">
        <f t="shared" si="4"/>
        <v>0</v>
      </c>
      <c r="AL25">
        <f t="shared" si="4"/>
        <v>0</v>
      </c>
      <c r="AM25">
        <f t="shared" si="4"/>
        <v>0</v>
      </c>
      <c r="AN25">
        <f t="shared" si="4"/>
        <v>0</v>
      </c>
      <c r="AO25">
        <f t="shared" si="4"/>
        <v>0</v>
      </c>
    </row>
    <row r="26" spans="1:41" x14ac:dyDescent="0.3">
      <c r="A26" t="s">
        <v>43</v>
      </c>
      <c r="B26">
        <v>0</v>
      </c>
      <c r="C26">
        <v>1</v>
      </c>
      <c r="D26">
        <v>1</v>
      </c>
      <c r="E26">
        <v>0.8</v>
      </c>
      <c r="F26">
        <v>0.6</v>
      </c>
      <c r="G26">
        <v>0.5</v>
      </c>
      <c r="H26">
        <v>0.3</v>
      </c>
      <c r="I26">
        <v>0.3</v>
      </c>
      <c r="J26">
        <v>0.2</v>
      </c>
      <c r="K26">
        <v>0.1</v>
      </c>
      <c r="L26">
        <v>0.1</v>
      </c>
      <c r="M26">
        <v>0.1</v>
      </c>
      <c r="O26" t="s">
        <v>43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 t="s">
        <v>43</v>
      </c>
      <c r="AD26">
        <f t="shared" si="4"/>
        <v>0</v>
      </c>
      <c r="AE26">
        <f t="shared" si="4"/>
        <v>1</v>
      </c>
      <c r="AF26">
        <f t="shared" si="4"/>
        <v>1</v>
      </c>
      <c r="AG26">
        <f t="shared" si="4"/>
        <v>0.8</v>
      </c>
      <c r="AH26">
        <f t="shared" si="4"/>
        <v>0.6</v>
      </c>
      <c r="AI26">
        <f t="shared" si="4"/>
        <v>0.5</v>
      </c>
      <c r="AJ26">
        <f t="shared" si="4"/>
        <v>0.3</v>
      </c>
      <c r="AK26">
        <f t="shared" si="4"/>
        <v>0.3</v>
      </c>
      <c r="AL26">
        <f t="shared" si="4"/>
        <v>0.2</v>
      </c>
      <c r="AM26">
        <f t="shared" si="4"/>
        <v>0.1</v>
      </c>
      <c r="AN26">
        <f t="shared" si="4"/>
        <v>0.1</v>
      </c>
      <c r="AO26">
        <f t="shared" si="4"/>
        <v>0.1</v>
      </c>
    </row>
    <row r="27" spans="1:41" x14ac:dyDescent="0.3">
      <c r="A27" t="s">
        <v>45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O27" t="s">
        <v>45</v>
      </c>
      <c r="P27">
        <v>0</v>
      </c>
      <c r="Q27">
        <v>3</v>
      </c>
      <c r="R27">
        <v>3</v>
      </c>
      <c r="S27">
        <v>3</v>
      </c>
      <c r="T27">
        <v>2.5</v>
      </c>
      <c r="U27">
        <v>2</v>
      </c>
      <c r="V27">
        <v>1.7</v>
      </c>
      <c r="W27">
        <v>1.4</v>
      </c>
      <c r="X27">
        <v>1.1000000000000001</v>
      </c>
      <c r="Y27">
        <v>0.9</v>
      </c>
      <c r="Z27">
        <v>1</v>
      </c>
      <c r="AA27">
        <v>1.3</v>
      </c>
      <c r="AC27" t="s">
        <v>45</v>
      </c>
      <c r="AD27">
        <f t="shared" si="4"/>
        <v>0</v>
      </c>
      <c r="AE27">
        <f t="shared" si="4"/>
        <v>-3</v>
      </c>
      <c r="AF27">
        <f t="shared" si="4"/>
        <v>-3</v>
      </c>
      <c r="AG27">
        <f t="shared" si="4"/>
        <v>-3</v>
      </c>
      <c r="AH27">
        <f t="shared" si="4"/>
        <v>-2.5</v>
      </c>
      <c r="AI27">
        <f t="shared" si="4"/>
        <v>-2</v>
      </c>
      <c r="AJ27">
        <f t="shared" si="4"/>
        <v>-1.7</v>
      </c>
      <c r="AK27">
        <f t="shared" si="4"/>
        <v>-1.4</v>
      </c>
      <c r="AL27">
        <f t="shared" si="4"/>
        <v>-1.1000000000000001</v>
      </c>
      <c r="AM27">
        <f t="shared" si="4"/>
        <v>-0.9</v>
      </c>
      <c r="AN27">
        <f t="shared" si="4"/>
        <v>-1</v>
      </c>
      <c r="AO27">
        <f t="shared" si="4"/>
        <v>-1.3</v>
      </c>
    </row>
    <row r="28" spans="1:41" x14ac:dyDescent="0.3">
      <c r="A28" t="s">
        <v>47</v>
      </c>
      <c r="B28">
        <v>616</v>
      </c>
      <c r="C28">
        <v>168</v>
      </c>
      <c r="D28">
        <v>180</v>
      </c>
      <c r="E28">
        <v>160.6</v>
      </c>
      <c r="F28">
        <v>127</v>
      </c>
      <c r="G28">
        <v>93.9</v>
      </c>
      <c r="H28">
        <v>69.3</v>
      </c>
      <c r="I28">
        <v>51.1</v>
      </c>
      <c r="J28">
        <v>37.700000000000003</v>
      </c>
      <c r="K28">
        <v>27.8</v>
      </c>
      <c r="L28">
        <v>20.5</v>
      </c>
      <c r="M28">
        <v>15.2</v>
      </c>
      <c r="O28" t="s">
        <v>47</v>
      </c>
      <c r="P28">
        <v>0</v>
      </c>
      <c r="Q28">
        <v>0</v>
      </c>
      <c r="R28">
        <v>1</v>
      </c>
      <c r="S28">
        <v>0.9</v>
      </c>
      <c r="T28">
        <v>0.7</v>
      </c>
      <c r="U28">
        <v>0.6</v>
      </c>
      <c r="V28">
        <v>0.5</v>
      </c>
      <c r="W28">
        <v>0.4</v>
      </c>
      <c r="X28">
        <v>0.3</v>
      </c>
      <c r="Y28">
        <v>0.3</v>
      </c>
      <c r="Z28">
        <v>0.2</v>
      </c>
      <c r="AA28">
        <v>0.2</v>
      </c>
      <c r="AC28" t="s">
        <v>47</v>
      </c>
      <c r="AD28">
        <f t="shared" si="4"/>
        <v>616</v>
      </c>
      <c r="AE28">
        <f t="shared" si="4"/>
        <v>168</v>
      </c>
      <c r="AF28">
        <f t="shared" si="4"/>
        <v>179</v>
      </c>
      <c r="AG28">
        <f t="shared" si="4"/>
        <v>159.69999999999999</v>
      </c>
      <c r="AH28">
        <f t="shared" si="4"/>
        <v>126.3</v>
      </c>
      <c r="AI28">
        <f t="shared" si="4"/>
        <v>93.300000000000011</v>
      </c>
      <c r="AJ28">
        <f t="shared" si="4"/>
        <v>68.8</v>
      </c>
      <c r="AK28">
        <f t="shared" si="4"/>
        <v>50.7</v>
      </c>
      <c r="AL28">
        <f t="shared" si="4"/>
        <v>37.400000000000006</v>
      </c>
      <c r="AM28">
        <f t="shared" si="4"/>
        <v>27.5</v>
      </c>
      <c r="AN28">
        <f t="shared" si="4"/>
        <v>20.3</v>
      </c>
      <c r="AO28">
        <f t="shared" si="4"/>
        <v>15</v>
      </c>
    </row>
    <row r="29" spans="1:41" x14ac:dyDescent="0.3">
      <c r="A29" t="s">
        <v>49</v>
      </c>
      <c r="B29">
        <v>0</v>
      </c>
      <c r="C29">
        <v>22</v>
      </c>
      <c r="D29">
        <v>22</v>
      </c>
      <c r="E29">
        <v>25.5</v>
      </c>
      <c r="F29">
        <v>29.3</v>
      </c>
      <c r="G29">
        <v>35.299999999999997</v>
      </c>
      <c r="H29">
        <v>35.200000000000003</v>
      </c>
      <c r="I29">
        <v>35.1</v>
      </c>
      <c r="J29">
        <v>37.6</v>
      </c>
      <c r="K29">
        <v>41.8</v>
      </c>
      <c r="L29">
        <v>48.7</v>
      </c>
      <c r="M29">
        <v>59.4</v>
      </c>
      <c r="O29" t="s">
        <v>49</v>
      </c>
      <c r="P29">
        <v>2</v>
      </c>
      <c r="Q29">
        <v>13</v>
      </c>
      <c r="R29">
        <v>9</v>
      </c>
      <c r="S29">
        <v>8</v>
      </c>
      <c r="T29">
        <v>6.5</v>
      </c>
      <c r="U29">
        <v>5.3</v>
      </c>
      <c r="V29">
        <v>4.3</v>
      </c>
      <c r="W29">
        <v>3.5</v>
      </c>
      <c r="X29">
        <v>2.9</v>
      </c>
      <c r="Y29">
        <v>2.4</v>
      </c>
      <c r="Z29">
        <v>1.9</v>
      </c>
      <c r="AA29">
        <v>1.6</v>
      </c>
      <c r="AC29" t="s">
        <v>49</v>
      </c>
      <c r="AD29">
        <f t="shared" si="4"/>
        <v>-2</v>
      </c>
      <c r="AE29">
        <f t="shared" si="4"/>
        <v>9</v>
      </c>
      <c r="AF29">
        <f t="shared" si="4"/>
        <v>13</v>
      </c>
      <c r="AG29">
        <f t="shared" si="4"/>
        <v>17.5</v>
      </c>
      <c r="AH29">
        <f t="shared" si="4"/>
        <v>22.8</v>
      </c>
      <c r="AI29">
        <f t="shared" si="4"/>
        <v>29.999999999999996</v>
      </c>
      <c r="AJ29">
        <f t="shared" si="4"/>
        <v>30.900000000000002</v>
      </c>
      <c r="AK29">
        <f t="shared" si="4"/>
        <v>31.6</v>
      </c>
      <c r="AL29">
        <f t="shared" si="4"/>
        <v>34.700000000000003</v>
      </c>
      <c r="AM29">
        <f t="shared" si="4"/>
        <v>39.4</v>
      </c>
      <c r="AN29">
        <f t="shared" si="4"/>
        <v>46.800000000000004</v>
      </c>
      <c r="AO29">
        <f t="shared" si="4"/>
        <v>57.8</v>
      </c>
    </row>
    <row r="30" spans="1:41" x14ac:dyDescent="0.3">
      <c r="A30" t="s">
        <v>20</v>
      </c>
      <c r="B30">
        <v>2</v>
      </c>
      <c r="C30">
        <v>0</v>
      </c>
      <c r="D30">
        <v>2</v>
      </c>
      <c r="E30">
        <v>2.2000000000000002</v>
      </c>
      <c r="F30">
        <v>2.9</v>
      </c>
      <c r="G30">
        <v>3.9</v>
      </c>
      <c r="H30">
        <v>5.2</v>
      </c>
      <c r="I30">
        <v>6.8</v>
      </c>
      <c r="J30">
        <v>6</v>
      </c>
      <c r="K30">
        <v>4.4000000000000004</v>
      </c>
      <c r="L30">
        <v>3.3</v>
      </c>
      <c r="M30">
        <v>2.4</v>
      </c>
      <c r="O30" t="s">
        <v>20</v>
      </c>
      <c r="P30">
        <v>0</v>
      </c>
      <c r="Q30">
        <v>0</v>
      </c>
      <c r="R30">
        <v>1</v>
      </c>
      <c r="S30">
        <v>0.9</v>
      </c>
      <c r="T30">
        <v>0.7</v>
      </c>
      <c r="U30">
        <v>0.6</v>
      </c>
      <c r="V30">
        <v>0.5</v>
      </c>
      <c r="W30">
        <v>0.4</v>
      </c>
      <c r="X30">
        <v>0.3</v>
      </c>
      <c r="Y30">
        <v>0.3</v>
      </c>
      <c r="Z30">
        <v>0.2</v>
      </c>
      <c r="AA30">
        <v>0.2</v>
      </c>
      <c r="AC30" t="s">
        <v>20</v>
      </c>
      <c r="AD30">
        <f t="shared" si="4"/>
        <v>2</v>
      </c>
      <c r="AE30">
        <f t="shared" si="4"/>
        <v>0</v>
      </c>
      <c r="AF30">
        <f t="shared" si="4"/>
        <v>1</v>
      </c>
      <c r="AG30">
        <f t="shared" si="4"/>
        <v>1.3000000000000003</v>
      </c>
      <c r="AH30">
        <f t="shared" si="4"/>
        <v>2.2000000000000002</v>
      </c>
      <c r="AI30">
        <f t="shared" si="4"/>
        <v>3.3</v>
      </c>
      <c r="AJ30">
        <f t="shared" si="4"/>
        <v>4.7</v>
      </c>
      <c r="AK30">
        <f t="shared" si="4"/>
        <v>6.3999999999999995</v>
      </c>
      <c r="AL30">
        <f t="shared" si="4"/>
        <v>5.7</v>
      </c>
      <c r="AM30">
        <f t="shared" si="4"/>
        <v>4.1000000000000005</v>
      </c>
      <c r="AN30">
        <f t="shared" si="4"/>
        <v>3.0999999999999996</v>
      </c>
      <c r="AO30">
        <f t="shared" si="4"/>
        <v>2.1999999999999997</v>
      </c>
    </row>
    <row r="31" spans="1:41" x14ac:dyDescent="0.3">
      <c r="A31" t="s">
        <v>52</v>
      </c>
      <c r="B31">
        <v>1</v>
      </c>
      <c r="C31">
        <v>1</v>
      </c>
      <c r="D31">
        <v>1</v>
      </c>
      <c r="E31">
        <v>0.8</v>
      </c>
      <c r="F31">
        <v>0.6</v>
      </c>
      <c r="G31">
        <v>0.5</v>
      </c>
      <c r="H31">
        <v>0.3</v>
      </c>
      <c r="I31">
        <v>0.3</v>
      </c>
      <c r="J31">
        <v>0.2</v>
      </c>
      <c r="K31">
        <v>0.1</v>
      </c>
      <c r="L31">
        <v>0.1</v>
      </c>
      <c r="M31">
        <v>0.1</v>
      </c>
      <c r="O31" t="s">
        <v>52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 t="s">
        <v>52</v>
      </c>
      <c r="AD31">
        <f t="shared" si="4"/>
        <v>1</v>
      </c>
      <c r="AE31">
        <f t="shared" si="4"/>
        <v>1</v>
      </c>
      <c r="AF31">
        <f t="shared" si="4"/>
        <v>1</v>
      </c>
      <c r="AG31">
        <f t="shared" si="4"/>
        <v>0.8</v>
      </c>
      <c r="AH31">
        <f t="shared" si="4"/>
        <v>0.6</v>
      </c>
      <c r="AI31">
        <f t="shared" si="4"/>
        <v>0.5</v>
      </c>
      <c r="AJ31">
        <f t="shared" si="4"/>
        <v>0.3</v>
      </c>
      <c r="AK31">
        <f t="shared" si="4"/>
        <v>0.3</v>
      </c>
      <c r="AL31">
        <f t="shared" si="4"/>
        <v>0.2</v>
      </c>
      <c r="AM31">
        <f t="shared" si="4"/>
        <v>0.1</v>
      </c>
      <c r="AN31">
        <f t="shared" si="4"/>
        <v>0.1</v>
      </c>
      <c r="AO31">
        <f t="shared" si="4"/>
        <v>0.1</v>
      </c>
    </row>
    <row r="32" spans="1:41" x14ac:dyDescent="0.3">
      <c r="A32" t="s">
        <v>54</v>
      </c>
      <c r="B32">
        <v>0</v>
      </c>
      <c r="C32">
        <v>43</v>
      </c>
      <c r="D32">
        <v>52</v>
      </c>
      <c r="E32">
        <v>43.4</v>
      </c>
      <c r="F32">
        <v>32</v>
      </c>
      <c r="G32">
        <v>23.6</v>
      </c>
      <c r="H32">
        <v>17.399999999999999</v>
      </c>
      <c r="I32">
        <v>12.9</v>
      </c>
      <c r="J32">
        <v>9.5</v>
      </c>
      <c r="K32">
        <v>7</v>
      </c>
      <c r="L32">
        <v>5.2</v>
      </c>
      <c r="M32">
        <v>3.8</v>
      </c>
      <c r="O32" t="s">
        <v>54</v>
      </c>
      <c r="P32">
        <v>0</v>
      </c>
      <c r="Q32">
        <v>1</v>
      </c>
      <c r="R32">
        <v>1</v>
      </c>
      <c r="S32">
        <v>0.9</v>
      </c>
      <c r="T32">
        <v>0.7</v>
      </c>
      <c r="U32">
        <v>0.6</v>
      </c>
      <c r="V32">
        <v>0.5</v>
      </c>
      <c r="W32">
        <v>0.7</v>
      </c>
      <c r="X32">
        <v>0.8</v>
      </c>
      <c r="Y32">
        <v>1</v>
      </c>
      <c r="Z32">
        <v>1.2</v>
      </c>
      <c r="AA32">
        <v>1.4</v>
      </c>
      <c r="AC32" t="s">
        <v>54</v>
      </c>
      <c r="AD32">
        <f t="shared" si="4"/>
        <v>0</v>
      </c>
      <c r="AE32">
        <f t="shared" si="4"/>
        <v>42</v>
      </c>
      <c r="AF32">
        <f t="shared" si="4"/>
        <v>51</v>
      </c>
      <c r="AG32">
        <f t="shared" si="4"/>
        <v>42.5</v>
      </c>
      <c r="AH32">
        <f t="shared" si="4"/>
        <v>31.3</v>
      </c>
      <c r="AI32">
        <f t="shared" si="4"/>
        <v>23</v>
      </c>
      <c r="AJ32">
        <f t="shared" si="4"/>
        <v>16.899999999999999</v>
      </c>
      <c r="AK32">
        <f t="shared" si="4"/>
        <v>12.200000000000001</v>
      </c>
      <c r="AL32">
        <f t="shared" si="4"/>
        <v>8.6999999999999993</v>
      </c>
      <c r="AM32">
        <f t="shared" si="4"/>
        <v>6</v>
      </c>
      <c r="AN32">
        <f t="shared" si="4"/>
        <v>4</v>
      </c>
      <c r="AO32">
        <f t="shared" si="4"/>
        <v>2.4</v>
      </c>
    </row>
    <row r="33" spans="1:41" x14ac:dyDescent="0.3">
      <c r="A33" t="s">
        <v>56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O33" t="s">
        <v>56</v>
      </c>
      <c r="P33">
        <v>0</v>
      </c>
      <c r="Q33">
        <v>23</v>
      </c>
      <c r="R33">
        <v>20</v>
      </c>
      <c r="S33">
        <v>22.3</v>
      </c>
      <c r="T33">
        <v>22.1</v>
      </c>
      <c r="U33">
        <v>18.399999999999999</v>
      </c>
      <c r="V33">
        <v>18.600000000000001</v>
      </c>
      <c r="W33">
        <v>18.8</v>
      </c>
      <c r="X33">
        <v>17.2</v>
      </c>
      <c r="Y33">
        <v>20.5</v>
      </c>
      <c r="Z33">
        <v>25</v>
      </c>
      <c r="AA33">
        <v>30.4</v>
      </c>
      <c r="AC33" t="s">
        <v>56</v>
      </c>
      <c r="AD33">
        <f t="shared" si="4"/>
        <v>0</v>
      </c>
      <c r="AE33">
        <f t="shared" si="4"/>
        <v>-23</v>
      </c>
      <c r="AF33">
        <f t="shared" si="4"/>
        <v>-20</v>
      </c>
      <c r="AG33">
        <f t="shared" si="4"/>
        <v>-22.3</v>
      </c>
      <c r="AH33">
        <f t="shared" si="4"/>
        <v>-22.1</v>
      </c>
      <c r="AI33">
        <f t="shared" si="4"/>
        <v>-18.399999999999999</v>
      </c>
      <c r="AJ33">
        <f t="shared" si="4"/>
        <v>-18.600000000000001</v>
      </c>
      <c r="AK33">
        <f t="shared" si="4"/>
        <v>-18.8</v>
      </c>
      <c r="AL33">
        <f t="shared" si="4"/>
        <v>-17.2</v>
      </c>
      <c r="AM33">
        <f t="shared" si="4"/>
        <v>-20.5</v>
      </c>
      <c r="AN33">
        <f t="shared" si="4"/>
        <v>-25</v>
      </c>
      <c r="AO33">
        <f t="shared" si="4"/>
        <v>-30.4</v>
      </c>
    </row>
    <row r="34" spans="1:41" x14ac:dyDescent="0.3">
      <c r="A34" t="s">
        <v>58</v>
      </c>
      <c r="B34">
        <v>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O34" t="s">
        <v>58</v>
      </c>
      <c r="P34">
        <v>26</v>
      </c>
      <c r="Q34">
        <v>6</v>
      </c>
      <c r="R34">
        <v>8</v>
      </c>
      <c r="S34">
        <v>8.5</v>
      </c>
      <c r="T34">
        <v>7</v>
      </c>
      <c r="U34">
        <v>5.7</v>
      </c>
      <c r="V34">
        <v>4.7</v>
      </c>
      <c r="W34">
        <v>3.8</v>
      </c>
      <c r="X34">
        <v>4</v>
      </c>
      <c r="Y34">
        <v>4.8</v>
      </c>
      <c r="Z34">
        <v>5.8</v>
      </c>
      <c r="AA34">
        <v>7.1</v>
      </c>
      <c r="AC34" t="s">
        <v>58</v>
      </c>
      <c r="AD34">
        <f t="shared" si="4"/>
        <v>-23</v>
      </c>
      <c r="AE34">
        <f t="shared" si="4"/>
        <v>-6</v>
      </c>
      <c r="AF34">
        <f t="shared" si="4"/>
        <v>-8</v>
      </c>
      <c r="AG34">
        <f t="shared" si="4"/>
        <v>-8.5</v>
      </c>
      <c r="AH34">
        <f t="shared" si="4"/>
        <v>-7</v>
      </c>
      <c r="AI34">
        <f t="shared" si="4"/>
        <v>-5.7</v>
      </c>
      <c r="AJ34">
        <f t="shared" si="4"/>
        <v>-4.7</v>
      </c>
      <c r="AK34">
        <f t="shared" si="4"/>
        <v>-3.8</v>
      </c>
      <c r="AL34">
        <f t="shared" si="4"/>
        <v>-4</v>
      </c>
      <c r="AM34">
        <f t="shared" si="4"/>
        <v>-4.8</v>
      </c>
      <c r="AN34">
        <f t="shared" si="4"/>
        <v>-5.8</v>
      </c>
      <c r="AO34">
        <f t="shared" si="4"/>
        <v>-7.1</v>
      </c>
    </row>
    <row r="35" spans="1:41" x14ac:dyDescent="0.3">
      <c r="A35" t="s">
        <v>60</v>
      </c>
      <c r="B35">
        <v>1</v>
      </c>
      <c r="C35">
        <v>4</v>
      </c>
      <c r="D35">
        <v>4</v>
      </c>
      <c r="E35">
        <v>3.3</v>
      </c>
      <c r="F35">
        <v>2.5</v>
      </c>
      <c r="G35">
        <v>1.8</v>
      </c>
      <c r="H35">
        <v>1.3</v>
      </c>
      <c r="I35">
        <v>1</v>
      </c>
      <c r="J35">
        <v>0.7</v>
      </c>
      <c r="K35">
        <v>0.5</v>
      </c>
      <c r="L35">
        <v>0.4</v>
      </c>
      <c r="M35">
        <v>0.3</v>
      </c>
      <c r="O35" t="s">
        <v>60</v>
      </c>
      <c r="P35">
        <v>371</v>
      </c>
      <c r="Q35">
        <v>163</v>
      </c>
      <c r="R35">
        <v>154</v>
      </c>
      <c r="S35">
        <v>173.2</v>
      </c>
      <c r="T35">
        <v>210.8</v>
      </c>
      <c r="U35">
        <v>256.39999999999998</v>
      </c>
      <c r="V35">
        <v>311.89999999999998</v>
      </c>
      <c r="W35">
        <v>379.5</v>
      </c>
      <c r="X35">
        <v>461.8</v>
      </c>
      <c r="Y35">
        <v>561.79999999999995</v>
      </c>
      <c r="Z35">
        <v>683.6</v>
      </c>
      <c r="AA35">
        <v>831.7</v>
      </c>
      <c r="AC35" t="s">
        <v>60</v>
      </c>
      <c r="AD35">
        <f t="shared" si="4"/>
        <v>-370</v>
      </c>
      <c r="AE35">
        <f t="shared" si="4"/>
        <v>-159</v>
      </c>
      <c r="AF35">
        <f t="shared" si="4"/>
        <v>-150</v>
      </c>
      <c r="AG35">
        <f t="shared" si="4"/>
        <v>-169.89999999999998</v>
      </c>
      <c r="AH35">
        <f t="shared" si="4"/>
        <v>-208.3</v>
      </c>
      <c r="AI35">
        <f t="shared" si="4"/>
        <v>-254.59999999999997</v>
      </c>
      <c r="AJ35">
        <f t="shared" si="4"/>
        <v>-310.59999999999997</v>
      </c>
      <c r="AK35">
        <f t="shared" si="4"/>
        <v>-378.5</v>
      </c>
      <c r="AL35">
        <f t="shared" si="4"/>
        <v>-461.1</v>
      </c>
      <c r="AM35">
        <f t="shared" si="4"/>
        <v>-561.29999999999995</v>
      </c>
      <c r="AN35">
        <f t="shared" si="4"/>
        <v>-683.2</v>
      </c>
      <c r="AO35">
        <f t="shared" si="4"/>
        <v>-831.40000000000009</v>
      </c>
    </row>
    <row r="36" spans="1:41" x14ac:dyDescent="0.3">
      <c r="A36" t="s">
        <v>62</v>
      </c>
      <c r="B36">
        <v>5</v>
      </c>
      <c r="C36">
        <v>1081</v>
      </c>
      <c r="D36">
        <v>974</v>
      </c>
      <c r="E36">
        <v>997.5</v>
      </c>
      <c r="F36">
        <v>948</v>
      </c>
      <c r="G36">
        <v>898.8</v>
      </c>
      <c r="H36">
        <v>827.9</v>
      </c>
      <c r="I36">
        <v>722.1</v>
      </c>
      <c r="J36">
        <v>643</v>
      </c>
      <c r="K36">
        <v>596.6</v>
      </c>
      <c r="L36">
        <v>534.6</v>
      </c>
      <c r="M36">
        <v>466.4</v>
      </c>
      <c r="O36" t="s">
        <v>62</v>
      </c>
      <c r="P36">
        <v>0</v>
      </c>
      <c r="Q36">
        <v>1</v>
      </c>
      <c r="R36">
        <v>10</v>
      </c>
      <c r="S36">
        <v>8.8000000000000007</v>
      </c>
      <c r="T36">
        <v>7.2</v>
      </c>
      <c r="U36">
        <v>5.9</v>
      </c>
      <c r="V36">
        <v>4.8</v>
      </c>
      <c r="W36">
        <v>3.9</v>
      </c>
      <c r="X36">
        <v>3.2</v>
      </c>
      <c r="Y36">
        <v>2.6</v>
      </c>
      <c r="Z36">
        <v>2.1</v>
      </c>
      <c r="AA36">
        <v>1.7</v>
      </c>
      <c r="AC36" t="s">
        <v>62</v>
      </c>
      <c r="AD36">
        <f t="shared" si="4"/>
        <v>5</v>
      </c>
      <c r="AE36">
        <f t="shared" si="4"/>
        <v>1080</v>
      </c>
      <c r="AF36">
        <f t="shared" si="4"/>
        <v>964</v>
      </c>
      <c r="AG36">
        <f t="shared" si="4"/>
        <v>988.7</v>
      </c>
      <c r="AH36">
        <f t="shared" si="4"/>
        <v>940.8</v>
      </c>
      <c r="AI36">
        <f t="shared" si="4"/>
        <v>892.9</v>
      </c>
      <c r="AJ36">
        <f t="shared" si="4"/>
        <v>823.1</v>
      </c>
      <c r="AK36">
        <f t="shared" si="4"/>
        <v>718.2</v>
      </c>
      <c r="AL36">
        <f t="shared" si="4"/>
        <v>639.79999999999995</v>
      </c>
      <c r="AM36">
        <f t="shared" si="4"/>
        <v>594</v>
      </c>
      <c r="AN36">
        <f t="shared" si="4"/>
        <v>532.5</v>
      </c>
      <c r="AO36">
        <f t="shared" si="4"/>
        <v>464.7</v>
      </c>
    </row>
    <row r="37" spans="1:41" x14ac:dyDescent="0.3">
      <c r="A37" t="s">
        <v>64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O37" t="s">
        <v>64</v>
      </c>
      <c r="P37">
        <v>0</v>
      </c>
      <c r="Q37">
        <v>5</v>
      </c>
      <c r="R37">
        <v>3</v>
      </c>
      <c r="S37">
        <v>3.4</v>
      </c>
      <c r="T37">
        <v>4.0999999999999996</v>
      </c>
      <c r="U37">
        <v>5</v>
      </c>
      <c r="V37">
        <v>6.1</v>
      </c>
      <c r="W37">
        <v>7.4</v>
      </c>
      <c r="X37">
        <v>9</v>
      </c>
      <c r="Y37">
        <v>10.9</v>
      </c>
      <c r="Z37">
        <v>13.3</v>
      </c>
      <c r="AA37">
        <v>16.100000000000001</v>
      </c>
      <c r="AC37" t="s">
        <v>64</v>
      </c>
      <c r="AD37">
        <f t="shared" si="4"/>
        <v>0</v>
      </c>
      <c r="AE37">
        <f t="shared" si="4"/>
        <v>-5</v>
      </c>
      <c r="AF37">
        <f t="shared" si="4"/>
        <v>-3</v>
      </c>
      <c r="AG37">
        <f t="shared" si="4"/>
        <v>-3.4</v>
      </c>
      <c r="AH37">
        <f t="shared" si="4"/>
        <v>-4.0999999999999996</v>
      </c>
      <c r="AI37">
        <f t="shared" si="4"/>
        <v>-5</v>
      </c>
      <c r="AJ37">
        <f t="shared" si="4"/>
        <v>-6.1</v>
      </c>
      <c r="AK37">
        <f t="shared" si="4"/>
        <v>-7.4</v>
      </c>
      <c r="AL37">
        <f t="shared" si="4"/>
        <v>-9</v>
      </c>
      <c r="AM37">
        <f t="shared" si="4"/>
        <v>-10.9</v>
      </c>
      <c r="AN37">
        <f t="shared" si="4"/>
        <v>-13.3</v>
      </c>
      <c r="AO37">
        <f t="shared" si="4"/>
        <v>-16.100000000000001</v>
      </c>
    </row>
    <row r="38" spans="1:41" x14ac:dyDescent="0.3">
      <c r="A38" t="s">
        <v>21</v>
      </c>
      <c r="B38">
        <v>5</v>
      </c>
      <c r="C38">
        <v>850</v>
      </c>
      <c r="D38">
        <v>890</v>
      </c>
      <c r="E38">
        <v>741.6</v>
      </c>
      <c r="F38">
        <v>547.1</v>
      </c>
      <c r="G38">
        <v>403.7</v>
      </c>
      <c r="H38">
        <v>297.8</v>
      </c>
      <c r="I38">
        <v>219.7</v>
      </c>
      <c r="J38">
        <v>162.1</v>
      </c>
      <c r="K38">
        <v>119.6</v>
      </c>
      <c r="L38">
        <v>88.3</v>
      </c>
      <c r="M38">
        <v>65.099999999999994</v>
      </c>
      <c r="O38" t="s">
        <v>21</v>
      </c>
      <c r="P38">
        <v>0</v>
      </c>
      <c r="Q38">
        <v>1</v>
      </c>
      <c r="R38">
        <v>1</v>
      </c>
      <c r="S38">
        <v>0.9</v>
      </c>
      <c r="T38">
        <v>0.7</v>
      </c>
      <c r="U38">
        <v>0.6</v>
      </c>
      <c r="V38">
        <v>0.5</v>
      </c>
      <c r="W38">
        <v>0.6</v>
      </c>
      <c r="X38">
        <v>0.7</v>
      </c>
      <c r="Y38">
        <v>0.8</v>
      </c>
      <c r="Z38">
        <v>1</v>
      </c>
      <c r="AA38">
        <v>1.2</v>
      </c>
      <c r="AC38" t="s">
        <v>21</v>
      </c>
      <c r="AD38">
        <f t="shared" si="4"/>
        <v>5</v>
      </c>
      <c r="AE38">
        <f t="shared" si="4"/>
        <v>849</v>
      </c>
      <c r="AF38">
        <f t="shared" si="4"/>
        <v>889</v>
      </c>
      <c r="AG38">
        <f t="shared" si="4"/>
        <v>740.7</v>
      </c>
      <c r="AH38">
        <f t="shared" si="4"/>
        <v>546.4</v>
      </c>
      <c r="AI38">
        <f t="shared" si="4"/>
        <v>403.09999999999997</v>
      </c>
      <c r="AJ38">
        <f t="shared" si="4"/>
        <v>297.3</v>
      </c>
      <c r="AK38">
        <f t="shared" si="4"/>
        <v>219.1</v>
      </c>
      <c r="AL38">
        <f t="shared" si="4"/>
        <v>161.4</v>
      </c>
      <c r="AM38">
        <f t="shared" si="4"/>
        <v>118.8</v>
      </c>
      <c r="AN38">
        <f t="shared" si="4"/>
        <v>87.3</v>
      </c>
      <c r="AO38">
        <f t="shared" si="4"/>
        <v>63.899999999999991</v>
      </c>
    </row>
    <row r="39" spans="1:41" x14ac:dyDescent="0.3">
      <c r="A39" t="s">
        <v>67</v>
      </c>
      <c r="B39">
        <v>0</v>
      </c>
      <c r="C39">
        <v>2</v>
      </c>
      <c r="D39">
        <v>2</v>
      </c>
      <c r="E39">
        <v>2.1</v>
      </c>
      <c r="F39">
        <v>2.8</v>
      </c>
      <c r="G39">
        <v>3.8</v>
      </c>
      <c r="H39">
        <v>3.8</v>
      </c>
      <c r="I39">
        <v>3.6</v>
      </c>
      <c r="J39">
        <v>3.4</v>
      </c>
      <c r="K39">
        <v>3.4</v>
      </c>
      <c r="L39">
        <v>3.3</v>
      </c>
      <c r="M39">
        <v>3.1</v>
      </c>
      <c r="O39" t="s">
        <v>67</v>
      </c>
      <c r="P39">
        <v>6</v>
      </c>
      <c r="Q39">
        <v>2</v>
      </c>
      <c r="R39">
        <v>2</v>
      </c>
      <c r="S39">
        <v>1.8</v>
      </c>
      <c r="T39">
        <v>1.4</v>
      </c>
      <c r="U39">
        <v>1.2</v>
      </c>
      <c r="V39">
        <v>1</v>
      </c>
      <c r="W39">
        <v>0.8</v>
      </c>
      <c r="X39">
        <v>0.7</v>
      </c>
      <c r="Y39">
        <v>0.5</v>
      </c>
      <c r="Z39">
        <v>0.4</v>
      </c>
      <c r="AA39">
        <v>0.4</v>
      </c>
      <c r="AC39" t="s">
        <v>67</v>
      </c>
      <c r="AD39">
        <f t="shared" si="4"/>
        <v>-6</v>
      </c>
      <c r="AE39">
        <f t="shared" si="4"/>
        <v>0</v>
      </c>
      <c r="AF39">
        <f t="shared" si="4"/>
        <v>0</v>
      </c>
      <c r="AG39">
        <f t="shared" si="4"/>
        <v>0.30000000000000004</v>
      </c>
      <c r="AH39">
        <f t="shared" si="4"/>
        <v>1.4</v>
      </c>
      <c r="AI39">
        <f t="shared" si="4"/>
        <v>2.5999999999999996</v>
      </c>
      <c r="AJ39">
        <f t="shared" si="4"/>
        <v>2.8</v>
      </c>
      <c r="AK39">
        <f t="shared" si="4"/>
        <v>2.8</v>
      </c>
      <c r="AL39">
        <f t="shared" si="4"/>
        <v>2.7</v>
      </c>
      <c r="AM39">
        <f t="shared" si="4"/>
        <v>2.9</v>
      </c>
      <c r="AN39">
        <f t="shared" si="4"/>
        <v>2.9</v>
      </c>
      <c r="AO39">
        <f t="shared" si="4"/>
        <v>2.7</v>
      </c>
    </row>
    <row r="40" spans="1:41" x14ac:dyDescent="0.3">
      <c r="A40" t="s">
        <v>69</v>
      </c>
      <c r="B40">
        <v>0</v>
      </c>
      <c r="C40">
        <v>1</v>
      </c>
      <c r="D40">
        <v>1</v>
      </c>
      <c r="E40">
        <v>0.9</v>
      </c>
      <c r="F40">
        <v>0.7</v>
      </c>
      <c r="G40">
        <v>0.5</v>
      </c>
      <c r="H40">
        <v>0.4</v>
      </c>
      <c r="I40">
        <v>0.3</v>
      </c>
      <c r="J40">
        <v>0.2</v>
      </c>
      <c r="K40">
        <v>0.2</v>
      </c>
      <c r="L40">
        <v>0.1</v>
      </c>
      <c r="M40">
        <v>0.1</v>
      </c>
      <c r="O40" t="s">
        <v>69</v>
      </c>
      <c r="P40">
        <v>0</v>
      </c>
      <c r="Q40">
        <v>0</v>
      </c>
      <c r="R40">
        <v>1</v>
      </c>
      <c r="S40">
        <v>0.9</v>
      </c>
      <c r="T40">
        <v>0.7</v>
      </c>
      <c r="U40">
        <v>0.9</v>
      </c>
      <c r="V40">
        <v>1.1000000000000001</v>
      </c>
      <c r="W40">
        <v>1.3</v>
      </c>
      <c r="X40">
        <v>1.6</v>
      </c>
      <c r="Y40">
        <v>1.9</v>
      </c>
      <c r="Z40">
        <v>2.2999999999999998</v>
      </c>
      <c r="AA40">
        <v>2.8</v>
      </c>
      <c r="AC40" t="s">
        <v>69</v>
      </c>
      <c r="AD40">
        <f t="shared" si="4"/>
        <v>0</v>
      </c>
      <c r="AE40">
        <f t="shared" si="4"/>
        <v>1</v>
      </c>
      <c r="AF40">
        <f t="shared" si="4"/>
        <v>0</v>
      </c>
      <c r="AG40">
        <f t="shared" si="4"/>
        <v>0</v>
      </c>
      <c r="AH40">
        <f t="shared" si="4"/>
        <v>0</v>
      </c>
      <c r="AI40">
        <f t="shared" si="4"/>
        <v>-0.4</v>
      </c>
      <c r="AJ40">
        <f t="shared" si="4"/>
        <v>-0.70000000000000007</v>
      </c>
      <c r="AK40">
        <f t="shared" si="4"/>
        <v>-1</v>
      </c>
      <c r="AL40">
        <f t="shared" si="4"/>
        <v>-1.4000000000000001</v>
      </c>
      <c r="AM40">
        <f t="shared" si="4"/>
        <v>-1.7</v>
      </c>
      <c r="AN40">
        <f t="shared" si="4"/>
        <v>-2.1999999999999997</v>
      </c>
      <c r="AO40">
        <f t="shared" si="4"/>
        <v>-2.6999999999999997</v>
      </c>
    </row>
    <row r="41" spans="1:41" x14ac:dyDescent="0.3">
      <c r="A41" t="s">
        <v>71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O41" t="s">
        <v>71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 t="s">
        <v>71</v>
      </c>
      <c r="AD41">
        <f t="shared" ref="AD41:AO54" si="5">B41-P41</f>
        <v>0</v>
      </c>
      <c r="AE41">
        <f t="shared" si="5"/>
        <v>0</v>
      </c>
      <c r="AF41">
        <f t="shared" si="5"/>
        <v>0</v>
      </c>
      <c r="AG41">
        <f t="shared" si="5"/>
        <v>0</v>
      </c>
      <c r="AH41">
        <f t="shared" si="5"/>
        <v>0</v>
      </c>
      <c r="AI41">
        <f t="shared" si="5"/>
        <v>0</v>
      </c>
      <c r="AJ41">
        <f t="shared" si="5"/>
        <v>0</v>
      </c>
      <c r="AK41">
        <f t="shared" si="5"/>
        <v>0</v>
      </c>
      <c r="AL41">
        <f t="shared" si="5"/>
        <v>0</v>
      </c>
      <c r="AM41">
        <f t="shared" si="5"/>
        <v>0</v>
      </c>
      <c r="AN41">
        <f t="shared" si="5"/>
        <v>0</v>
      </c>
      <c r="AO41">
        <f t="shared" si="5"/>
        <v>0</v>
      </c>
    </row>
    <row r="42" spans="1:41" x14ac:dyDescent="0.3">
      <c r="A42" t="s">
        <v>73</v>
      </c>
      <c r="B42">
        <v>0</v>
      </c>
      <c r="C42">
        <v>1</v>
      </c>
      <c r="D42">
        <v>1</v>
      </c>
      <c r="E42">
        <v>0.8</v>
      </c>
      <c r="F42">
        <v>0.6</v>
      </c>
      <c r="G42">
        <v>0.5</v>
      </c>
      <c r="H42">
        <v>0.4</v>
      </c>
      <c r="I42">
        <v>0.3</v>
      </c>
      <c r="J42">
        <v>0.2</v>
      </c>
      <c r="K42">
        <v>0.1</v>
      </c>
      <c r="L42">
        <v>0.1</v>
      </c>
      <c r="M42">
        <v>0.1</v>
      </c>
      <c r="O42" t="s">
        <v>73</v>
      </c>
      <c r="P42">
        <v>1</v>
      </c>
      <c r="Q42">
        <v>1</v>
      </c>
      <c r="R42">
        <v>1</v>
      </c>
      <c r="S42">
        <v>0.9</v>
      </c>
      <c r="T42">
        <v>0.7</v>
      </c>
      <c r="U42">
        <v>0.6</v>
      </c>
      <c r="V42">
        <v>0.5</v>
      </c>
      <c r="W42">
        <v>0.4</v>
      </c>
      <c r="X42">
        <v>0.3</v>
      </c>
      <c r="Y42">
        <v>0.3</v>
      </c>
      <c r="Z42">
        <v>0.2</v>
      </c>
      <c r="AA42">
        <v>0.2</v>
      </c>
      <c r="AC42" t="s">
        <v>73</v>
      </c>
      <c r="AD42">
        <f t="shared" si="5"/>
        <v>-1</v>
      </c>
      <c r="AE42">
        <f t="shared" si="5"/>
        <v>0</v>
      </c>
      <c r="AF42">
        <f t="shared" si="5"/>
        <v>0</v>
      </c>
      <c r="AG42">
        <f t="shared" si="5"/>
        <v>-9.9999999999999978E-2</v>
      </c>
      <c r="AH42">
        <f t="shared" si="5"/>
        <v>-9.9999999999999978E-2</v>
      </c>
      <c r="AI42">
        <f t="shared" si="5"/>
        <v>-9.9999999999999978E-2</v>
      </c>
      <c r="AJ42">
        <f t="shared" si="5"/>
        <v>-9.9999999999999978E-2</v>
      </c>
      <c r="AK42">
        <f t="shared" si="5"/>
        <v>-0.10000000000000003</v>
      </c>
      <c r="AL42">
        <f t="shared" si="5"/>
        <v>-9.9999999999999978E-2</v>
      </c>
      <c r="AM42">
        <f t="shared" si="5"/>
        <v>-0.19999999999999998</v>
      </c>
      <c r="AN42">
        <f t="shared" si="5"/>
        <v>-0.1</v>
      </c>
      <c r="AO42">
        <f t="shared" si="5"/>
        <v>-0.1</v>
      </c>
    </row>
    <row r="43" spans="1:41" x14ac:dyDescent="0.3">
      <c r="A43" t="s">
        <v>75</v>
      </c>
      <c r="B43">
        <v>1</v>
      </c>
      <c r="C43">
        <v>66</v>
      </c>
      <c r="D43">
        <v>69</v>
      </c>
      <c r="E43">
        <v>69.7</v>
      </c>
      <c r="F43">
        <v>74.099999999999994</v>
      </c>
      <c r="G43">
        <v>79.2</v>
      </c>
      <c r="H43">
        <v>72.3</v>
      </c>
      <c r="I43">
        <v>63.9</v>
      </c>
      <c r="J43">
        <v>57.2</v>
      </c>
      <c r="K43">
        <v>52.3</v>
      </c>
      <c r="L43">
        <v>49.8</v>
      </c>
      <c r="M43">
        <v>51.1</v>
      </c>
      <c r="O43" t="s">
        <v>75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 t="s">
        <v>75</v>
      </c>
      <c r="AD43">
        <f t="shared" si="5"/>
        <v>1</v>
      </c>
      <c r="AE43">
        <f t="shared" si="5"/>
        <v>66</v>
      </c>
      <c r="AF43">
        <f t="shared" si="5"/>
        <v>69</v>
      </c>
      <c r="AG43">
        <f t="shared" si="5"/>
        <v>69.7</v>
      </c>
      <c r="AH43">
        <f t="shared" si="5"/>
        <v>74.099999999999994</v>
      </c>
      <c r="AI43">
        <f t="shared" si="5"/>
        <v>79.2</v>
      </c>
      <c r="AJ43">
        <f t="shared" si="5"/>
        <v>72.3</v>
      </c>
      <c r="AK43">
        <f t="shared" si="5"/>
        <v>63.9</v>
      </c>
      <c r="AL43">
        <f t="shared" si="5"/>
        <v>57.2</v>
      </c>
      <c r="AM43">
        <f t="shared" si="5"/>
        <v>52.3</v>
      </c>
      <c r="AN43">
        <f t="shared" si="5"/>
        <v>49.8</v>
      </c>
      <c r="AO43">
        <f t="shared" si="5"/>
        <v>51.1</v>
      </c>
    </row>
    <row r="44" spans="1:41" x14ac:dyDescent="0.3">
      <c r="A44" t="s">
        <v>77</v>
      </c>
      <c r="B44">
        <v>0</v>
      </c>
      <c r="C44">
        <v>1</v>
      </c>
      <c r="D44">
        <v>1</v>
      </c>
      <c r="E44">
        <v>1.1000000000000001</v>
      </c>
      <c r="F44">
        <v>1.4</v>
      </c>
      <c r="G44">
        <v>1.8</v>
      </c>
      <c r="H44">
        <v>2.4</v>
      </c>
      <c r="I44">
        <v>3.2</v>
      </c>
      <c r="J44">
        <v>4.3</v>
      </c>
      <c r="K44">
        <v>5.7</v>
      </c>
      <c r="L44">
        <v>7.6</v>
      </c>
      <c r="M44">
        <v>10.1</v>
      </c>
      <c r="O44" t="s">
        <v>77</v>
      </c>
      <c r="P44">
        <v>0</v>
      </c>
      <c r="Q44">
        <v>1</v>
      </c>
      <c r="R44">
        <v>1</v>
      </c>
      <c r="S44">
        <v>0.9</v>
      </c>
      <c r="T44">
        <v>0.7</v>
      </c>
      <c r="U44">
        <v>0.6</v>
      </c>
      <c r="V44">
        <v>0.5</v>
      </c>
      <c r="W44">
        <v>0.4</v>
      </c>
      <c r="X44">
        <v>0.3</v>
      </c>
      <c r="Y44">
        <v>0.3</v>
      </c>
      <c r="Z44">
        <v>0.2</v>
      </c>
      <c r="AA44">
        <v>0.2</v>
      </c>
      <c r="AC44" t="s">
        <v>77</v>
      </c>
      <c r="AD44">
        <f t="shared" si="5"/>
        <v>0</v>
      </c>
      <c r="AE44">
        <f t="shared" si="5"/>
        <v>0</v>
      </c>
      <c r="AF44">
        <f t="shared" si="5"/>
        <v>0</v>
      </c>
      <c r="AG44">
        <f t="shared" si="5"/>
        <v>0.20000000000000007</v>
      </c>
      <c r="AH44">
        <f t="shared" si="5"/>
        <v>0.7</v>
      </c>
      <c r="AI44">
        <f t="shared" si="5"/>
        <v>1.2000000000000002</v>
      </c>
      <c r="AJ44">
        <f t="shared" si="5"/>
        <v>1.9</v>
      </c>
      <c r="AK44">
        <f t="shared" si="5"/>
        <v>2.8000000000000003</v>
      </c>
      <c r="AL44">
        <f t="shared" si="5"/>
        <v>4</v>
      </c>
      <c r="AM44">
        <f t="shared" si="5"/>
        <v>5.4</v>
      </c>
      <c r="AN44">
        <f t="shared" si="5"/>
        <v>7.3999999999999995</v>
      </c>
      <c r="AO44">
        <f t="shared" si="5"/>
        <v>9.9</v>
      </c>
    </row>
    <row r="45" spans="1:41" x14ac:dyDescent="0.3">
      <c r="A45" t="s">
        <v>79</v>
      </c>
      <c r="B45">
        <v>917</v>
      </c>
      <c r="C45">
        <v>2987</v>
      </c>
      <c r="D45">
        <v>2910</v>
      </c>
      <c r="E45">
        <v>2950.7</v>
      </c>
      <c r="F45">
        <v>3388.4</v>
      </c>
      <c r="G45">
        <v>3929.8</v>
      </c>
      <c r="H45">
        <v>3887</v>
      </c>
      <c r="I45">
        <v>3787.6</v>
      </c>
      <c r="J45">
        <v>4064.1</v>
      </c>
      <c r="K45">
        <v>4750.2</v>
      </c>
      <c r="L45">
        <v>5211.5</v>
      </c>
      <c r="M45">
        <v>5031.5</v>
      </c>
      <c r="O45" t="s">
        <v>79</v>
      </c>
      <c r="P45">
        <v>96</v>
      </c>
      <c r="Q45">
        <v>73</v>
      </c>
      <c r="R45">
        <v>66.900000000000006</v>
      </c>
      <c r="S45">
        <v>59.2</v>
      </c>
      <c r="T45">
        <v>48.3</v>
      </c>
      <c r="U45">
        <v>39.4</v>
      </c>
      <c r="V45">
        <v>32.1</v>
      </c>
      <c r="W45">
        <v>26.2</v>
      </c>
      <c r="X45">
        <v>21.4</v>
      </c>
      <c r="Y45">
        <v>17.399999999999999</v>
      </c>
      <c r="Z45">
        <v>14.2</v>
      </c>
      <c r="AA45">
        <v>11.6</v>
      </c>
      <c r="AC45" t="s">
        <v>79</v>
      </c>
      <c r="AD45">
        <f t="shared" si="5"/>
        <v>821</v>
      </c>
      <c r="AE45">
        <f t="shared" si="5"/>
        <v>2914</v>
      </c>
      <c r="AF45">
        <f t="shared" si="5"/>
        <v>2843.1</v>
      </c>
      <c r="AG45">
        <f t="shared" si="5"/>
        <v>2891.5</v>
      </c>
      <c r="AH45">
        <f t="shared" si="5"/>
        <v>3340.1</v>
      </c>
      <c r="AI45">
        <f t="shared" si="5"/>
        <v>3890.4</v>
      </c>
      <c r="AJ45">
        <f t="shared" si="5"/>
        <v>3854.9</v>
      </c>
      <c r="AK45">
        <f t="shared" si="5"/>
        <v>3761.4</v>
      </c>
      <c r="AL45">
        <f t="shared" si="5"/>
        <v>4042.7</v>
      </c>
      <c r="AM45">
        <f t="shared" si="5"/>
        <v>4732.8</v>
      </c>
      <c r="AN45">
        <f t="shared" si="5"/>
        <v>5197.3</v>
      </c>
      <c r="AO45">
        <f t="shared" si="5"/>
        <v>5019.8999999999996</v>
      </c>
    </row>
    <row r="46" spans="1:41" x14ac:dyDescent="0.3">
      <c r="A46" t="s">
        <v>23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O46" t="s">
        <v>23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C46" t="s">
        <v>23</v>
      </c>
      <c r="AD46">
        <f t="shared" si="5"/>
        <v>0</v>
      </c>
      <c r="AE46">
        <f t="shared" si="5"/>
        <v>0</v>
      </c>
      <c r="AF46">
        <f t="shared" si="5"/>
        <v>0</v>
      </c>
      <c r="AG46">
        <f t="shared" si="5"/>
        <v>0</v>
      </c>
      <c r="AH46">
        <f t="shared" si="5"/>
        <v>0</v>
      </c>
      <c r="AI46">
        <f t="shared" si="5"/>
        <v>0</v>
      </c>
      <c r="AJ46">
        <f t="shared" si="5"/>
        <v>0</v>
      </c>
      <c r="AK46">
        <f t="shared" si="5"/>
        <v>0</v>
      </c>
      <c r="AL46">
        <f t="shared" si="5"/>
        <v>0</v>
      </c>
      <c r="AM46">
        <f t="shared" si="5"/>
        <v>0</v>
      </c>
      <c r="AN46">
        <f t="shared" si="5"/>
        <v>0</v>
      </c>
      <c r="AO46">
        <f t="shared" si="5"/>
        <v>0</v>
      </c>
    </row>
    <row r="47" spans="1:41" x14ac:dyDescent="0.3">
      <c r="A47" t="s">
        <v>82</v>
      </c>
      <c r="B47">
        <v>0</v>
      </c>
      <c r="C47">
        <v>19</v>
      </c>
      <c r="D47">
        <v>19</v>
      </c>
      <c r="E47">
        <v>15.9</v>
      </c>
      <c r="F47">
        <v>11.7</v>
      </c>
      <c r="G47">
        <v>8.6</v>
      </c>
      <c r="H47">
        <v>6.4</v>
      </c>
      <c r="I47">
        <v>4.7</v>
      </c>
      <c r="J47">
        <v>3.5</v>
      </c>
      <c r="K47">
        <v>2.6</v>
      </c>
      <c r="L47">
        <v>1.9</v>
      </c>
      <c r="M47">
        <v>1.4</v>
      </c>
      <c r="O47" t="s">
        <v>82</v>
      </c>
      <c r="P47">
        <v>0</v>
      </c>
      <c r="Q47">
        <v>9</v>
      </c>
      <c r="R47">
        <v>9</v>
      </c>
      <c r="S47">
        <v>8</v>
      </c>
      <c r="T47">
        <v>6.5</v>
      </c>
      <c r="U47">
        <v>5.3</v>
      </c>
      <c r="V47">
        <v>4.4000000000000004</v>
      </c>
      <c r="W47">
        <v>5.3</v>
      </c>
      <c r="X47">
        <v>6.5</v>
      </c>
      <c r="Y47">
        <v>7.9</v>
      </c>
      <c r="Z47">
        <v>9.6</v>
      </c>
      <c r="AA47">
        <v>11.6</v>
      </c>
      <c r="AC47" t="s">
        <v>82</v>
      </c>
      <c r="AD47">
        <f t="shared" si="5"/>
        <v>0</v>
      </c>
      <c r="AE47">
        <f t="shared" si="5"/>
        <v>10</v>
      </c>
      <c r="AF47">
        <f t="shared" si="5"/>
        <v>10</v>
      </c>
      <c r="AG47">
        <f t="shared" si="5"/>
        <v>7.9</v>
      </c>
      <c r="AH47">
        <f t="shared" si="5"/>
        <v>5.1999999999999993</v>
      </c>
      <c r="AI47">
        <f t="shared" si="5"/>
        <v>3.3</v>
      </c>
      <c r="AJ47">
        <f t="shared" si="5"/>
        <v>2</v>
      </c>
      <c r="AK47">
        <f t="shared" si="5"/>
        <v>-0.59999999999999964</v>
      </c>
      <c r="AL47">
        <f t="shared" si="5"/>
        <v>-3</v>
      </c>
      <c r="AM47">
        <f t="shared" si="5"/>
        <v>-5.3000000000000007</v>
      </c>
      <c r="AN47">
        <f t="shared" si="5"/>
        <v>-7.6999999999999993</v>
      </c>
      <c r="AO47">
        <f t="shared" si="5"/>
        <v>-10.199999999999999</v>
      </c>
    </row>
    <row r="48" spans="1:41" x14ac:dyDescent="0.3">
      <c r="A48" t="s">
        <v>84</v>
      </c>
      <c r="B48">
        <v>17</v>
      </c>
      <c r="C48">
        <v>8</v>
      </c>
      <c r="D48">
        <v>8</v>
      </c>
      <c r="E48">
        <v>6.7</v>
      </c>
      <c r="F48">
        <v>4.9000000000000004</v>
      </c>
      <c r="G48">
        <v>3.6</v>
      </c>
      <c r="H48">
        <v>2.7</v>
      </c>
      <c r="I48">
        <v>2</v>
      </c>
      <c r="J48">
        <v>1.5</v>
      </c>
      <c r="K48">
        <v>1.1000000000000001</v>
      </c>
      <c r="L48">
        <v>0.8</v>
      </c>
      <c r="M48">
        <v>0.6</v>
      </c>
      <c r="O48" t="s">
        <v>84</v>
      </c>
      <c r="P48">
        <v>0</v>
      </c>
      <c r="Q48">
        <v>44</v>
      </c>
      <c r="R48">
        <v>32</v>
      </c>
      <c r="S48">
        <v>36</v>
      </c>
      <c r="T48">
        <v>43.8</v>
      </c>
      <c r="U48">
        <v>53.2</v>
      </c>
      <c r="V48">
        <v>64.7</v>
      </c>
      <c r="W48">
        <v>78.7</v>
      </c>
      <c r="X48">
        <v>95.8</v>
      </c>
      <c r="Y48">
        <v>116.6</v>
      </c>
      <c r="Z48">
        <v>141.80000000000001</v>
      </c>
      <c r="AA48">
        <v>172.5</v>
      </c>
      <c r="AC48" t="s">
        <v>84</v>
      </c>
      <c r="AD48">
        <f t="shared" si="5"/>
        <v>17</v>
      </c>
      <c r="AE48">
        <f t="shared" si="5"/>
        <v>-36</v>
      </c>
      <c r="AF48">
        <f t="shared" si="5"/>
        <v>-24</v>
      </c>
      <c r="AG48">
        <f t="shared" si="5"/>
        <v>-29.3</v>
      </c>
      <c r="AH48">
        <f t="shared" si="5"/>
        <v>-38.9</v>
      </c>
      <c r="AI48">
        <f t="shared" si="5"/>
        <v>-49.6</v>
      </c>
      <c r="AJ48">
        <f t="shared" si="5"/>
        <v>-62</v>
      </c>
      <c r="AK48">
        <f t="shared" si="5"/>
        <v>-76.7</v>
      </c>
      <c r="AL48">
        <f t="shared" si="5"/>
        <v>-94.3</v>
      </c>
      <c r="AM48">
        <f t="shared" si="5"/>
        <v>-115.5</v>
      </c>
      <c r="AN48">
        <f t="shared" si="5"/>
        <v>-141</v>
      </c>
      <c r="AO48">
        <f t="shared" si="5"/>
        <v>-171.9</v>
      </c>
    </row>
    <row r="49" spans="1:41" x14ac:dyDescent="0.3">
      <c r="A49" t="s">
        <v>86</v>
      </c>
      <c r="B49">
        <v>0</v>
      </c>
      <c r="C49">
        <v>50</v>
      </c>
      <c r="D49">
        <v>40</v>
      </c>
      <c r="E49">
        <v>42.4</v>
      </c>
      <c r="F49">
        <v>53.3</v>
      </c>
      <c r="G49">
        <v>66.7</v>
      </c>
      <c r="H49">
        <v>55.3</v>
      </c>
      <c r="I49">
        <v>40.9</v>
      </c>
      <c r="J49">
        <v>30.3</v>
      </c>
      <c r="K49">
        <v>22.3</v>
      </c>
      <c r="L49">
        <v>16.5</v>
      </c>
      <c r="M49">
        <v>12.2</v>
      </c>
      <c r="O49" t="s">
        <v>86</v>
      </c>
      <c r="P49">
        <v>0</v>
      </c>
      <c r="Q49">
        <v>2</v>
      </c>
      <c r="R49">
        <v>1</v>
      </c>
      <c r="S49">
        <v>0.9</v>
      </c>
      <c r="T49">
        <v>0.7</v>
      </c>
      <c r="U49">
        <v>0.6</v>
      </c>
      <c r="V49">
        <v>0.5</v>
      </c>
      <c r="W49">
        <v>0.4</v>
      </c>
      <c r="X49">
        <v>0.3</v>
      </c>
      <c r="Y49">
        <v>0.3</v>
      </c>
      <c r="Z49">
        <v>0.2</v>
      </c>
      <c r="AA49">
        <v>0.2</v>
      </c>
      <c r="AC49" t="s">
        <v>86</v>
      </c>
      <c r="AD49">
        <f t="shared" si="5"/>
        <v>0</v>
      </c>
      <c r="AE49">
        <f t="shared" si="5"/>
        <v>48</v>
      </c>
      <c r="AF49">
        <f t="shared" si="5"/>
        <v>39</v>
      </c>
      <c r="AG49">
        <f t="shared" si="5"/>
        <v>41.5</v>
      </c>
      <c r="AH49">
        <f t="shared" si="5"/>
        <v>52.599999999999994</v>
      </c>
      <c r="AI49">
        <f t="shared" si="5"/>
        <v>66.100000000000009</v>
      </c>
      <c r="AJ49">
        <f t="shared" si="5"/>
        <v>54.8</v>
      </c>
      <c r="AK49">
        <f t="shared" si="5"/>
        <v>40.5</v>
      </c>
      <c r="AL49">
        <f t="shared" si="5"/>
        <v>30</v>
      </c>
      <c r="AM49">
        <f t="shared" si="5"/>
        <v>22</v>
      </c>
      <c r="AN49">
        <f t="shared" si="5"/>
        <v>16.3</v>
      </c>
      <c r="AO49">
        <f t="shared" si="5"/>
        <v>12</v>
      </c>
    </row>
    <row r="50" spans="1:41" x14ac:dyDescent="0.3">
      <c r="A50" t="s">
        <v>88</v>
      </c>
      <c r="B50">
        <v>3</v>
      </c>
      <c r="C50">
        <v>9</v>
      </c>
      <c r="D50">
        <v>8</v>
      </c>
      <c r="E50">
        <v>6.7</v>
      </c>
      <c r="F50">
        <v>4.9000000000000004</v>
      </c>
      <c r="G50">
        <v>3.6</v>
      </c>
      <c r="H50">
        <v>2.7</v>
      </c>
      <c r="I50">
        <v>2</v>
      </c>
      <c r="J50">
        <v>1.5</v>
      </c>
      <c r="K50">
        <v>1.1000000000000001</v>
      </c>
      <c r="L50">
        <v>0.8</v>
      </c>
      <c r="M50">
        <v>0.6</v>
      </c>
      <c r="O50" t="s">
        <v>88</v>
      </c>
      <c r="P50">
        <v>50</v>
      </c>
      <c r="Q50">
        <v>4</v>
      </c>
      <c r="R50">
        <v>5</v>
      </c>
      <c r="S50">
        <v>4.4000000000000004</v>
      </c>
      <c r="T50">
        <v>3.7</v>
      </c>
      <c r="U50">
        <v>4.4000000000000004</v>
      </c>
      <c r="V50">
        <v>5.4</v>
      </c>
      <c r="W50">
        <v>6.6</v>
      </c>
      <c r="X50">
        <v>8</v>
      </c>
      <c r="Y50">
        <v>9.6999999999999993</v>
      </c>
      <c r="Z50">
        <v>11.8</v>
      </c>
      <c r="AA50">
        <v>14.3</v>
      </c>
      <c r="AC50" t="s">
        <v>88</v>
      </c>
      <c r="AD50">
        <f t="shared" si="5"/>
        <v>-47</v>
      </c>
      <c r="AE50">
        <f t="shared" si="5"/>
        <v>5</v>
      </c>
      <c r="AF50">
        <f t="shared" si="5"/>
        <v>3</v>
      </c>
      <c r="AG50">
        <f t="shared" si="5"/>
        <v>2.2999999999999998</v>
      </c>
      <c r="AH50">
        <f t="shared" si="5"/>
        <v>1.2000000000000002</v>
      </c>
      <c r="AI50">
        <f t="shared" si="5"/>
        <v>-0.80000000000000027</v>
      </c>
      <c r="AJ50">
        <f t="shared" si="5"/>
        <v>-2.7</v>
      </c>
      <c r="AK50">
        <f t="shared" si="5"/>
        <v>-4.5999999999999996</v>
      </c>
      <c r="AL50">
        <f t="shared" si="5"/>
        <v>-6.5</v>
      </c>
      <c r="AM50">
        <f t="shared" si="5"/>
        <v>-8.6</v>
      </c>
      <c r="AN50">
        <f t="shared" si="5"/>
        <v>-11</v>
      </c>
      <c r="AO50">
        <f t="shared" si="5"/>
        <v>-13.700000000000001</v>
      </c>
    </row>
    <row r="51" spans="1:41" x14ac:dyDescent="0.3">
      <c r="A51" t="s">
        <v>89</v>
      </c>
      <c r="B51">
        <v>0</v>
      </c>
      <c r="C51">
        <v>12</v>
      </c>
      <c r="D51">
        <v>13</v>
      </c>
      <c r="E51">
        <v>10.8</v>
      </c>
      <c r="F51">
        <v>8</v>
      </c>
      <c r="G51">
        <v>5.9</v>
      </c>
      <c r="H51">
        <v>4.4000000000000004</v>
      </c>
      <c r="I51">
        <v>3.2</v>
      </c>
      <c r="J51">
        <v>2.4</v>
      </c>
      <c r="K51">
        <v>1.8</v>
      </c>
      <c r="L51">
        <v>1.3</v>
      </c>
      <c r="M51">
        <v>0</v>
      </c>
      <c r="O51" t="s">
        <v>89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C51" t="s">
        <v>89</v>
      </c>
      <c r="AD51">
        <f t="shared" si="5"/>
        <v>0</v>
      </c>
      <c r="AE51">
        <f t="shared" si="5"/>
        <v>12</v>
      </c>
      <c r="AF51">
        <f t="shared" si="5"/>
        <v>13</v>
      </c>
      <c r="AG51">
        <f t="shared" si="5"/>
        <v>10.8</v>
      </c>
      <c r="AH51">
        <f t="shared" si="5"/>
        <v>8</v>
      </c>
      <c r="AI51">
        <f t="shared" si="5"/>
        <v>5.9</v>
      </c>
      <c r="AJ51">
        <f t="shared" si="5"/>
        <v>4.4000000000000004</v>
      </c>
      <c r="AK51">
        <f t="shared" si="5"/>
        <v>3.2</v>
      </c>
      <c r="AL51">
        <f t="shared" si="5"/>
        <v>2.4</v>
      </c>
      <c r="AM51">
        <f t="shared" si="5"/>
        <v>1.8</v>
      </c>
      <c r="AN51">
        <f t="shared" si="5"/>
        <v>1.3</v>
      </c>
      <c r="AO51">
        <f t="shared" si="5"/>
        <v>0</v>
      </c>
    </row>
    <row r="52" spans="1:41" x14ac:dyDescent="0.3">
      <c r="A52" t="s">
        <v>13</v>
      </c>
      <c r="B52">
        <v>104</v>
      </c>
      <c r="C52">
        <v>64</v>
      </c>
      <c r="D52">
        <v>84</v>
      </c>
      <c r="E52">
        <v>70</v>
      </c>
      <c r="F52">
        <v>51.6</v>
      </c>
      <c r="G52">
        <v>38.1</v>
      </c>
      <c r="H52">
        <v>28.1</v>
      </c>
      <c r="I52">
        <v>20.7</v>
      </c>
      <c r="J52">
        <v>15.3</v>
      </c>
      <c r="K52">
        <v>11.3</v>
      </c>
      <c r="L52">
        <v>8.3000000000000007</v>
      </c>
      <c r="M52">
        <v>6.1</v>
      </c>
      <c r="O52" t="s">
        <v>13</v>
      </c>
      <c r="P52">
        <v>0</v>
      </c>
      <c r="Q52">
        <v>4</v>
      </c>
      <c r="R52">
        <v>7</v>
      </c>
      <c r="S52">
        <v>6.2</v>
      </c>
      <c r="T52">
        <v>5.6</v>
      </c>
      <c r="U52">
        <v>6.8</v>
      </c>
      <c r="V52">
        <v>8.3000000000000007</v>
      </c>
      <c r="W52">
        <v>10.1</v>
      </c>
      <c r="X52">
        <v>12.3</v>
      </c>
      <c r="Y52">
        <v>15</v>
      </c>
      <c r="Z52">
        <v>18.2</v>
      </c>
      <c r="AA52">
        <v>22.1</v>
      </c>
      <c r="AC52" t="s">
        <v>13</v>
      </c>
      <c r="AD52">
        <f t="shared" si="5"/>
        <v>104</v>
      </c>
      <c r="AE52">
        <f t="shared" si="5"/>
        <v>60</v>
      </c>
      <c r="AF52">
        <f t="shared" si="5"/>
        <v>77</v>
      </c>
      <c r="AG52">
        <f t="shared" si="5"/>
        <v>63.8</v>
      </c>
      <c r="AH52">
        <f t="shared" si="5"/>
        <v>46</v>
      </c>
      <c r="AI52">
        <f t="shared" si="5"/>
        <v>31.3</v>
      </c>
      <c r="AJ52">
        <f t="shared" si="5"/>
        <v>19.8</v>
      </c>
      <c r="AK52">
        <f t="shared" si="5"/>
        <v>10.6</v>
      </c>
      <c r="AL52">
        <f t="shared" si="5"/>
        <v>3</v>
      </c>
      <c r="AM52">
        <f t="shared" si="5"/>
        <v>-3.6999999999999993</v>
      </c>
      <c r="AN52">
        <f t="shared" si="5"/>
        <v>-9.8999999999999986</v>
      </c>
      <c r="AO52">
        <f t="shared" si="5"/>
        <v>-16</v>
      </c>
    </row>
    <row r="53" spans="1:41" x14ac:dyDescent="0.3">
      <c r="A53" t="s">
        <v>92</v>
      </c>
      <c r="B53">
        <v>6</v>
      </c>
      <c r="C53">
        <v>105</v>
      </c>
      <c r="D53">
        <v>103</v>
      </c>
      <c r="E53">
        <v>93</v>
      </c>
      <c r="F53">
        <v>98.8</v>
      </c>
      <c r="G53">
        <v>111.6</v>
      </c>
      <c r="H53">
        <v>82.7</v>
      </c>
      <c r="I53">
        <v>61</v>
      </c>
      <c r="J53">
        <v>45</v>
      </c>
      <c r="K53">
        <v>33.200000000000003</v>
      </c>
      <c r="L53">
        <v>24.5</v>
      </c>
      <c r="M53">
        <v>18.100000000000001</v>
      </c>
      <c r="O53" t="s">
        <v>92</v>
      </c>
      <c r="P53">
        <v>0</v>
      </c>
      <c r="Q53">
        <v>9</v>
      </c>
      <c r="R53">
        <v>8</v>
      </c>
      <c r="S53">
        <v>7.1</v>
      </c>
      <c r="T53">
        <v>5.8</v>
      </c>
      <c r="U53">
        <v>4.7</v>
      </c>
      <c r="V53">
        <v>3.8</v>
      </c>
      <c r="W53">
        <v>3.1</v>
      </c>
      <c r="X53">
        <v>2.6</v>
      </c>
      <c r="Y53">
        <v>2.1</v>
      </c>
      <c r="Z53">
        <v>1.7</v>
      </c>
      <c r="AA53">
        <v>1.4</v>
      </c>
      <c r="AC53" t="s">
        <v>92</v>
      </c>
      <c r="AD53">
        <f t="shared" si="5"/>
        <v>6</v>
      </c>
      <c r="AE53">
        <f t="shared" si="5"/>
        <v>96</v>
      </c>
      <c r="AF53">
        <f t="shared" si="5"/>
        <v>95</v>
      </c>
      <c r="AG53">
        <f t="shared" si="5"/>
        <v>85.9</v>
      </c>
      <c r="AH53">
        <f t="shared" si="5"/>
        <v>93</v>
      </c>
      <c r="AI53">
        <f t="shared" si="5"/>
        <v>106.89999999999999</v>
      </c>
      <c r="AJ53">
        <f t="shared" si="5"/>
        <v>78.900000000000006</v>
      </c>
      <c r="AK53">
        <f t="shared" si="5"/>
        <v>57.9</v>
      </c>
      <c r="AL53">
        <f t="shared" si="5"/>
        <v>42.4</v>
      </c>
      <c r="AM53">
        <f t="shared" si="5"/>
        <v>31.1</v>
      </c>
      <c r="AN53">
        <f t="shared" si="5"/>
        <v>22.8</v>
      </c>
      <c r="AO53">
        <f t="shared" si="5"/>
        <v>16.700000000000003</v>
      </c>
    </row>
    <row r="54" spans="1:41" x14ac:dyDescent="0.3">
      <c r="A54" t="s">
        <v>93</v>
      </c>
      <c r="B54">
        <v>13</v>
      </c>
      <c r="C54">
        <v>1</v>
      </c>
      <c r="D54">
        <v>1</v>
      </c>
      <c r="E54">
        <v>0.8</v>
      </c>
      <c r="F54">
        <v>0.6</v>
      </c>
      <c r="G54">
        <v>0.5</v>
      </c>
      <c r="H54">
        <v>0.3</v>
      </c>
      <c r="I54">
        <v>0.3</v>
      </c>
      <c r="J54">
        <v>0.2</v>
      </c>
      <c r="K54">
        <v>0.1</v>
      </c>
      <c r="L54">
        <v>0.1</v>
      </c>
      <c r="M54">
        <v>0.1</v>
      </c>
      <c r="O54" t="s">
        <v>93</v>
      </c>
      <c r="P54">
        <v>26</v>
      </c>
      <c r="Q54">
        <v>3</v>
      </c>
      <c r="R54">
        <v>2</v>
      </c>
      <c r="S54">
        <v>1.8</v>
      </c>
      <c r="T54">
        <v>2.2000000000000002</v>
      </c>
      <c r="U54">
        <v>2.7</v>
      </c>
      <c r="V54">
        <v>3.2</v>
      </c>
      <c r="W54">
        <v>3.9</v>
      </c>
      <c r="X54">
        <v>4.8</v>
      </c>
      <c r="Y54">
        <v>5.8</v>
      </c>
      <c r="Z54">
        <v>7.1</v>
      </c>
      <c r="AA54">
        <v>8.6</v>
      </c>
      <c r="AC54" t="s">
        <v>93</v>
      </c>
      <c r="AD54">
        <f t="shared" si="5"/>
        <v>-13</v>
      </c>
      <c r="AE54">
        <f t="shared" si="5"/>
        <v>-2</v>
      </c>
      <c r="AF54">
        <f t="shared" si="5"/>
        <v>-1</v>
      </c>
      <c r="AG54">
        <f t="shared" si="5"/>
        <v>-1</v>
      </c>
      <c r="AH54">
        <f t="shared" si="5"/>
        <v>-1.6</v>
      </c>
      <c r="AI54">
        <f t="shared" si="5"/>
        <v>-2.2000000000000002</v>
      </c>
      <c r="AJ54">
        <f t="shared" si="5"/>
        <v>-2.9000000000000004</v>
      </c>
      <c r="AK54">
        <f t="shared" si="5"/>
        <v>-3.6</v>
      </c>
      <c r="AL54">
        <f t="shared" si="5"/>
        <v>-4.5999999999999996</v>
      </c>
      <c r="AM54">
        <f t="shared" si="5"/>
        <v>-5.7</v>
      </c>
      <c r="AN54">
        <f t="shared" si="5"/>
        <v>-7</v>
      </c>
      <c r="AO54">
        <f t="shared" si="5"/>
        <v>-8.5</v>
      </c>
    </row>
    <row r="55" spans="1:41" x14ac:dyDescent="0.3">
      <c r="A55" s="1" t="s">
        <v>215</v>
      </c>
      <c r="B55" s="2"/>
      <c r="D55" s="2"/>
      <c r="O55" s="1" t="s">
        <v>216</v>
      </c>
      <c r="P55" s="2"/>
      <c r="R55" s="2"/>
      <c r="AC55" s="1" t="s">
        <v>213</v>
      </c>
      <c r="AD55" s="2"/>
      <c r="AF55" s="2"/>
    </row>
    <row r="56" spans="1:41" x14ac:dyDescent="0.3">
      <c r="B56" s="2" t="s">
        <v>1</v>
      </c>
      <c r="D56" s="2" t="s">
        <v>2</v>
      </c>
      <c r="P56" s="2" t="s">
        <v>1</v>
      </c>
      <c r="R56" s="2" t="s">
        <v>2</v>
      </c>
      <c r="AD56" s="2" t="s">
        <v>1</v>
      </c>
      <c r="AF56" s="2" t="s">
        <v>2</v>
      </c>
    </row>
    <row r="57" spans="1:41" x14ac:dyDescent="0.3">
      <c r="A57" s="5" t="s">
        <v>4</v>
      </c>
      <c r="B57" s="5">
        <v>1992</v>
      </c>
      <c r="C57" s="5">
        <v>2017</v>
      </c>
      <c r="D57" s="8">
        <v>2017</v>
      </c>
      <c r="E57" s="8">
        <v>2020</v>
      </c>
      <c r="F57" s="8">
        <v>2025</v>
      </c>
      <c r="G57" s="8">
        <v>2030</v>
      </c>
      <c r="H57" s="8">
        <v>2035</v>
      </c>
      <c r="I57" s="8">
        <v>2040</v>
      </c>
      <c r="J57" s="8">
        <v>2045</v>
      </c>
      <c r="K57" s="8">
        <v>2050</v>
      </c>
      <c r="L57" s="8">
        <v>2055</v>
      </c>
      <c r="M57" s="8">
        <v>2060</v>
      </c>
      <c r="O57" s="5" t="s">
        <v>4</v>
      </c>
      <c r="P57" s="5">
        <v>1992</v>
      </c>
      <c r="Q57" s="5">
        <v>2017</v>
      </c>
      <c r="R57" s="8">
        <v>2017</v>
      </c>
      <c r="S57" s="8">
        <v>2020</v>
      </c>
      <c r="T57" s="8">
        <v>2025</v>
      </c>
      <c r="U57" s="8">
        <v>2030</v>
      </c>
      <c r="V57" s="8">
        <v>2035</v>
      </c>
      <c r="W57" s="8">
        <v>2040</v>
      </c>
      <c r="X57" s="8">
        <v>2045</v>
      </c>
      <c r="Y57" s="8">
        <v>2050</v>
      </c>
      <c r="Z57" s="8">
        <v>2055</v>
      </c>
      <c r="AA57" s="8">
        <v>2060</v>
      </c>
      <c r="AC57" s="5" t="s">
        <v>4</v>
      </c>
      <c r="AD57" s="5">
        <v>1992</v>
      </c>
      <c r="AE57" s="5">
        <v>2017</v>
      </c>
      <c r="AF57" s="8">
        <v>2017</v>
      </c>
      <c r="AG57" s="8">
        <v>2020</v>
      </c>
      <c r="AH57" s="8">
        <v>2025</v>
      </c>
      <c r="AI57" s="8">
        <v>2030</v>
      </c>
      <c r="AJ57" s="8">
        <v>2035</v>
      </c>
      <c r="AK57" s="8">
        <v>2040</v>
      </c>
      <c r="AL57" s="8">
        <v>2045</v>
      </c>
      <c r="AM57" s="8">
        <v>2050</v>
      </c>
      <c r="AN57" s="8">
        <v>2055</v>
      </c>
      <c r="AO57" s="8">
        <v>2060</v>
      </c>
    </row>
    <row r="58" spans="1:41" x14ac:dyDescent="0.3">
      <c r="A58" s="9" t="s">
        <v>24</v>
      </c>
      <c r="B58" s="10">
        <f>SUM(B59:B80)</f>
        <v>29568</v>
      </c>
      <c r="C58" s="10">
        <f>SUM(C59:C80)</f>
        <v>28224</v>
      </c>
      <c r="D58" s="10">
        <f>SUM(D59:D80)</f>
        <v>27541.1</v>
      </c>
      <c r="E58" s="10">
        <f>SUM(E59:E80)</f>
        <v>29742.1</v>
      </c>
      <c r="F58" s="10">
        <f t="shared" ref="F58:M58" si="6">SUM(F59:F80)</f>
        <v>35479.599999999999</v>
      </c>
      <c r="G58" s="10">
        <f t="shared" si="6"/>
        <v>44194.1</v>
      </c>
      <c r="H58" s="10">
        <f t="shared" si="6"/>
        <v>56594.7</v>
      </c>
      <c r="I58" s="10">
        <f t="shared" si="6"/>
        <v>73514.5</v>
      </c>
      <c r="J58" s="10">
        <f t="shared" si="6"/>
        <v>93206.200000000012</v>
      </c>
      <c r="K58" s="10">
        <f t="shared" si="6"/>
        <v>97016.8</v>
      </c>
      <c r="L58" s="10">
        <f t="shared" si="6"/>
        <v>106651.2</v>
      </c>
      <c r="M58" s="10">
        <f t="shared" si="6"/>
        <v>118248.2</v>
      </c>
      <c r="O58" s="9" t="s">
        <v>24</v>
      </c>
      <c r="P58" s="10">
        <f>SUM(P59:P80)</f>
        <v>6980</v>
      </c>
      <c r="Q58" s="10">
        <f>SUM(Q59:Q80)</f>
        <v>9743</v>
      </c>
      <c r="R58" s="10">
        <f>SUM(R59:R80)</f>
        <v>9980.5</v>
      </c>
      <c r="S58" s="10">
        <f>SUM(S59:S80)</f>
        <v>8836.9000000000015</v>
      </c>
      <c r="T58" s="10">
        <f t="shared" ref="T58:AA58" si="7">SUM(T59:T80)</f>
        <v>7212.2</v>
      </c>
      <c r="U58" s="10">
        <f t="shared" si="7"/>
        <v>5887.7000000000007</v>
      </c>
      <c r="V58" s="10">
        <f t="shared" si="7"/>
        <v>4829.2999999999993</v>
      </c>
      <c r="W58" s="10">
        <f t="shared" si="7"/>
        <v>3975.2000000000007</v>
      </c>
      <c r="X58" s="10">
        <f t="shared" si="7"/>
        <v>4173.3999999999996</v>
      </c>
      <c r="Y58" s="10">
        <f t="shared" si="7"/>
        <v>4841.4999999999991</v>
      </c>
      <c r="Z58" s="10">
        <f t="shared" si="7"/>
        <v>5634.7000000000007</v>
      </c>
      <c r="AA58" s="10">
        <f t="shared" si="7"/>
        <v>4653.1999999999989</v>
      </c>
      <c r="AC58" s="9" t="s">
        <v>24</v>
      </c>
      <c r="AD58" s="10">
        <f>SUM(AD59:AD80)</f>
        <v>22588</v>
      </c>
      <c r="AE58" s="10">
        <f>SUM(AE59:AE80)</f>
        <v>18481</v>
      </c>
      <c r="AF58" s="10">
        <f>SUM(AF59:AF80)</f>
        <v>17560.599999999999</v>
      </c>
      <c r="AG58" s="10">
        <f>SUM(AG59:AG80)</f>
        <v>20905.2</v>
      </c>
      <c r="AH58" s="10">
        <f t="shared" ref="AH58:AO58" si="8">SUM(AH59:AH80)</f>
        <v>28267.4</v>
      </c>
      <c r="AI58" s="10">
        <f t="shared" si="8"/>
        <v>38306.400000000001</v>
      </c>
      <c r="AJ58" s="10">
        <f t="shared" si="8"/>
        <v>51765.4</v>
      </c>
      <c r="AK58" s="10">
        <f t="shared" si="8"/>
        <v>69539.3</v>
      </c>
      <c r="AL58" s="10">
        <f t="shared" si="8"/>
        <v>89032.8</v>
      </c>
      <c r="AM58" s="10">
        <f t="shared" si="8"/>
        <v>92175.3</v>
      </c>
      <c r="AN58" s="10">
        <f t="shared" si="8"/>
        <v>101016.5</v>
      </c>
      <c r="AO58" s="10">
        <f t="shared" si="8"/>
        <v>113595</v>
      </c>
    </row>
    <row r="59" spans="1:41" x14ac:dyDescent="0.3">
      <c r="A59" t="s">
        <v>95</v>
      </c>
      <c r="B59">
        <v>0</v>
      </c>
      <c r="C59">
        <v>1</v>
      </c>
      <c r="D59">
        <v>1</v>
      </c>
      <c r="E59">
        <v>0.8</v>
      </c>
      <c r="F59">
        <v>0.6</v>
      </c>
      <c r="G59">
        <v>0.5</v>
      </c>
      <c r="H59">
        <v>0.3</v>
      </c>
      <c r="I59">
        <v>0.3</v>
      </c>
      <c r="J59">
        <v>0.2</v>
      </c>
      <c r="K59">
        <v>0.1</v>
      </c>
      <c r="L59">
        <v>0.1</v>
      </c>
      <c r="M59">
        <v>0.1</v>
      </c>
      <c r="O59" t="s">
        <v>95</v>
      </c>
      <c r="P59">
        <v>22</v>
      </c>
      <c r="Q59">
        <v>25</v>
      </c>
      <c r="R59">
        <v>25</v>
      </c>
      <c r="S59">
        <v>26.3</v>
      </c>
      <c r="T59">
        <v>26.5</v>
      </c>
      <c r="U59">
        <v>26.6</v>
      </c>
      <c r="V59">
        <v>27.4</v>
      </c>
      <c r="W59">
        <v>29.1</v>
      </c>
      <c r="X59">
        <v>30.9</v>
      </c>
      <c r="Y59">
        <v>32.299999999999997</v>
      </c>
      <c r="Z59">
        <v>33.9</v>
      </c>
      <c r="AA59">
        <v>35.6</v>
      </c>
      <c r="AC59" t="s">
        <v>95</v>
      </c>
      <c r="AD59">
        <f t="shared" ref="AD59:AO80" si="9">B59-P59</f>
        <v>-22</v>
      </c>
      <c r="AE59">
        <f t="shared" si="9"/>
        <v>-24</v>
      </c>
      <c r="AF59">
        <f t="shared" si="9"/>
        <v>-24</v>
      </c>
      <c r="AG59">
        <f t="shared" si="9"/>
        <v>-25.5</v>
      </c>
      <c r="AH59">
        <f t="shared" si="9"/>
        <v>-25.9</v>
      </c>
      <c r="AI59">
        <f t="shared" si="9"/>
        <v>-26.1</v>
      </c>
      <c r="AJ59">
        <f t="shared" si="9"/>
        <v>-27.099999999999998</v>
      </c>
      <c r="AK59">
        <f t="shared" si="9"/>
        <v>-28.8</v>
      </c>
      <c r="AL59">
        <f t="shared" si="9"/>
        <v>-30.7</v>
      </c>
      <c r="AM59">
        <f t="shared" si="9"/>
        <v>-32.199999999999996</v>
      </c>
      <c r="AN59">
        <f t="shared" si="9"/>
        <v>-33.799999999999997</v>
      </c>
      <c r="AO59">
        <f t="shared" si="9"/>
        <v>-35.5</v>
      </c>
    </row>
    <row r="60" spans="1:41" x14ac:dyDescent="0.3">
      <c r="A60" t="s">
        <v>96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O60" t="s">
        <v>96</v>
      </c>
      <c r="P60">
        <v>0</v>
      </c>
      <c r="Q60">
        <v>0</v>
      </c>
      <c r="R60">
        <v>1</v>
      </c>
      <c r="S60">
        <v>1</v>
      </c>
      <c r="T60">
        <v>0.8</v>
      </c>
      <c r="U60">
        <v>0.7</v>
      </c>
      <c r="V60">
        <v>0.6</v>
      </c>
      <c r="W60">
        <v>0.5</v>
      </c>
      <c r="X60">
        <v>0.6</v>
      </c>
      <c r="Y60">
        <v>0.6</v>
      </c>
      <c r="Z60">
        <v>0.8</v>
      </c>
      <c r="AA60">
        <v>0.9</v>
      </c>
      <c r="AC60" t="s">
        <v>96</v>
      </c>
      <c r="AD60">
        <f t="shared" si="9"/>
        <v>0</v>
      </c>
      <c r="AE60">
        <f t="shared" si="9"/>
        <v>0</v>
      </c>
      <c r="AF60">
        <f t="shared" si="9"/>
        <v>-1</v>
      </c>
      <c r="AG60">
        <f t="shared" si="9"/>
        <v>-1</v>
      </c>
      <c r="AH60">
        <f t="shared" si="9"/>
        <v>-0.8</v>
      </c>
      <c r="AI60">
        <f t="shared" si="9"/>
        <v>-0.7</v>
      </c>
      <c r="AJ60">
        <f t="shared" si="9"/>
        <v>-0.6</v>
      </c>
      <c r="AK60">
        <f t="shared" si="9"/>
        <v>-0.5</v>
      </c>
      <c r="AL60">
        <f t="shared" si="9"/>
        <v>-0.6</v>
      </c>
      <c r="AM60">
        <f t="shared" si="9"/>
        <v>-0.6</v>
      </c>
      <c r="AN60">
        <f t="shared" si="9"/>
        <v>-0.8</v>
      </c>
      <c r="AO60">
        <f t="shared" si="9"/>
        <v>-0.9</v>
      </c>
    </row>
    <row r="61" spans="1:41" x14ac:dyDescent="0.3">
      <c r="A61" t="s">
        <v>97</v>
      </c>
      <c r="B61">
        <v>0</v>
      </c>
      <c r="C61">
        <v>3</v>
      </c>
      <c r="D61">
        <v>3</v>
      </c>
      <c r="E61">
        <v>3.2</v>
      </c>
      <c r="F61">
        <v>4.2</v>
      </c>
      <c r="G61">
        <v>5.6</v>
      </c>
      <c r="H61">
        <v>7.5</v>
      </c>
      <c r="I61">
        <v>10</v>
      </c>
      <c r="J61">
        <v>13.3</v>
      </c>
      <c r="K61">
        <v>17.7</v>
      </c>
      <c r="L61">
        <v>13.1</v>
      </c>
      <c r="M61">
        <v>9.6999999999999993</v>
      </c>
      <c r="O61" t="s">
        <v>97</v>
      </c>
      <c r="P61">
        <v>1</v>
      </c>
      <c r="Q61">
        <v>1</v>
      </c>
      <c r="R61">
        <v>2</v>
      </c>
      <c r="S61">
        <v>1.8</v>
      </c>
      <c r="T61">
        <v>1.4</v>
      </c>
      <c r="U61">
        <v>1.2</v>
      </c>
      <c r="V61">
        <v>1</v>
      </c>
      <c r="W61">
        <v>0.8</v>
      </c>
      <c r="X61">
        <v>0.6</v>
      </c>
      <c r="Y61">
        <v>0.5</v>
      </c>
      <c r="Z61">
        <v>0.4</v>
      </c>
      <c r="AA61">
        <v>0.4</v>
      </c>
      <c r="AC61" t="s">
        <v>97</v>
      </c>
      <c r="AD61">
        <f t="shared" si="9"/>
        <v>-1</v>
      </c>
      <c r="AE61">
        <f t="shared" si="9"/>
        <v>2</v>
      </c>
      <c r="AF61">
        <f t="shared" si="9"/>
        <v>1</v>
      </c>
      <c r="AG61">
        <f t="shared" si="9"/>
        <v>1.4000000000000001</v>
      </c>
      <c r="AH61">
        <f t="shared" si="9"/>
        <v>2.8000000000000003</v>
      </c>
      <c r="AI61">
        <f t="shared" si="9"/>
        <v>4.3999999999999995</v>
      </c>
      <c r="AJ61">
        <f t="shared" si="9"/>
        <v>6.5</v>
      </c>
      <c r="AK61">
        <f t="shared" si="9"/>
        <v>9.1999999999999993</v>
      </c>
      <c r="AL61">
        <f t="shared" si="9"/>
        <v>12.700000000000001</v>
      </c>
      <c r="AM61">
        <f t="shared" si="9"/>
        <v>17.2</v>
      </c>
      <c r="AN61">
        <f t="shared" si="9"/>
        <v>12.7</v>
      </c>
      <c r="AO61">
        <f t="shared" si="9"/>
        <v>9.2999999999999989</v>
      </c>
    </row>
    <row r="62" spans="1:41" x14ac:dyDescent="0.3">
      <c r="A62" t="s">
        <v>25</v>
      </c>
      <c r="B62">
        <v>3367</v>
      </c>
      <c r="C62">
        <v>8177</v>
      </c>
      <c r="D62">
        <v>8131.9</v>
      </c>
      <c r="E62">
        <v>6775.5</v>
      </c>
      <c r="F62">
        <v>4998.8999999999996</v>
      </c>
      <c r="G62">
        <v>3688.2</v>
      </c>
      <c r="H62">
        <v>2721.2</v>
      </c>
      <c r="I62">
        <v>2007.7</v>
      </c>
      <c r="J62">
        <v>1481.3</v>
      </c>
      <c r="K62">
        <v>1092.9000000000001</v>
      </c>
      <c r="L62">
        <v>806.3</v>
      </c>
      <c r="M62">
        <v>594.9</v>
      </c>
      <c r="O62" t="s">
        <v>25</v>
      </c>
      <c r="P62">
        <v>5729</v>
      </c>
      <c r="Q62">
        <v>7738</v>
      </c>
      <c r="R62">
        <v>8202.1</v>
      </c>
      <c r="S62">
        <v>7256.6</v>
      </c>
      <c r="T62">
        <v>5917.1</v>
      </c>
      <c r="U62">
        <v>4824.8</v>
      </c>
      <c r="V62">
        <v>3934.2</v>
      </c>
      <c r="W62">
        <v>3207.9</v>
      </c>
      <c r="X62">
        <v>3518.9</v>
      </c>
      <c r="Y62">
        <v>4281.3</v>
      </c>
      <c r="Z62">
        <v>5129.5</v>
      </c>
      <c r="AA62">
        <v>4182.6000000000004</v>
      </c>
      <c r="AC62" t="s">
        <v>25</v>
      </c>
      <c r="AD62">
        <f t="shared" si="9"/>
        <v>-2362</v>
      </c>
      <c r="AE62">
        <f t="shared" si="9"/>
        <v>439</v>
      </c>
      <c r="AF62">
        <f t="shared" si="9"/>
        <v>-70.200000000000728</v>
      </c>
      <c r="AG62">
        <f t="shared" si="9"/>
        <v>-481.10000000000036</v>
      </c>
      <c r="AH62">
        <f t="shared" si="9"/>
        <v>-918.20000000000073</v>
      </c>
      <c r="AI62">
        <f t="shared" si="9"/>
        <v>-1136.6000000000004</v>
      </c>
      <c r="AJ62">
        <f t="shared" si="9"/>
        <v>-1213</v>
      </c>
      <c r="AK62">
        <f t="shared" si="9"/>
        <v>-1200.2</v>
      </c>
      <c r="AL62">
        <f t="shared" si="9"/>
        <v>-2037.6000000000001</v>
      </c>
      <c r="AM62">
        <f t="shared" si="9"/>
        <v>-3188.4</v>
      </c>
      <c r="AN62">
        <f t="shared" si="9"/>
        <v>-4323.2</v>
      </c>
      <c r="AO62">
        <f t="shared" si="9"/>
        <v>-3587.7000000000003</v>
      </c>
    </row>
    <row r="63" spans="1:41" x14ac:dyDescent="0.3">
      <c r="A63" t="s">
        <v>98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O63" t="s">
        <v>98</v>
      </c>
      <c r="P63">
        <v>0</v>
      </c>
      <c r="Q63">
        <v>1</v>
      </c>
      <c r="R63">
        <v>1</v>
      </c>
      <c r="S63">
        <v>1.1000000000000001</v>
      </c>
      <c r="T63">
        <v>1.3</v>
      </c>
      <c r="U63">
        <v>1.3</v>
      </c>
      <c r="V63">
        <v>1.2</v>
      </c>
      <c r="W63">
        <v>1</v>
      </c>
      <c r="X63">
        <v>1.1000000000000001</v>
      </c>
      <c r="Y63">
        <v>1.3</v>
      </c>
      <c r="Z63">
        <v>1.6</v>
      </c>
      <c r="AA63">
        <v>1.9</v>
      </c>
      <c r="AC63" t="s">
        <v>98</v>
      </c>
      <c r="AD63">
        <f t="shared" si="9"/>
        <v>0</v>
      </c>
      <c r="AE63">
        <f t="shared" si="9"/>
        <v>-1</v>
      </c>
      <c r="AF63">
        <f t="shared" si="9"/>
        <v>-1</v>
      </c>
      <c r="AG63">
        <f t="shared" si="9"/>
        <v>-1.1000000000000001</v>
      </c>
      <c r="AH63">
        <f t="shared" si="9"/>
        <v>-1.3</v>
      </c>
      <c r="AI63">
        <f t="shared" si="9"/>
        <v>-1.3</v>
      </c>
      <c r="AJ63">
        <f t="shared" si="9"/>
        <v>-1.2</v>
      </c>
      <c r="AK63">
        <f t="shared" si="9"/>
        <v>-1</v>
      </c>
      <c r="AL63">
        <f t="shared" si="9"/>
        <v>-1.1000000000000001</v>
      </c>
      <c r="AM63">
        <f t="shared" si="9"/>
        <v>-1.3</v>
      </c>
      <c r="AN63">
        <f t="shared" si="9"/>
        <v>-1.6</v>
      </c>
      <c r="AO63">
        <f t="shared" si="9"/>
        <v>-1.9</v>
      </c>
    </row>
    <row r="64" spans="1:41" x14ac:dyDescent="0.3">
      <c r="A64" t="s">
        <v>27</v>
      </c>
      <c r="B64">
        <v>0</v>
      </c>
      <c r="C64">
        <v>163</v>
      </c>
      <c r="D64">
        <v>139</v>
      </c>
      <c r="E64">
        <v>160.30000000000001</v>
      </c>
      <c r="F64">
        <v>188.9</v>
      </c>
      <c r="G64">
        <v>219.2</v>
      </c>
      <c r="H64">
        <v>291.39999999999998</v>
      </c>
      <c r="I64">
        <v>233.9</v>
      </c>
      <c r="J64">
        <v>196</v>
      </c>
      <c r="K64">
        <v>157.19999999999999</v>
      </c>
      <c r="L64">
        <v>124.1</v>
      </c>
      <c r="M64">
        <v>102</v>
      </c>
      <c r="O64" t="s">
        <v>27</v>
      </c>
      <c r="P64">
        <v>0</v>
      </c>
      <c r="Q64">
        <v>16</v>
      </c>
      <c r="R64">
        <v>11</v>
      </c>
      <c r="S64">
        <v>9.6999999999999993</v>
      </c>
      <c r="T64">
        <v>7.9</v>
      </c>
      <c r="U64">
        <v>6.5</v>
      </c>
      <c r="V64">
        <v>5.3</v>
      </c>
      <c r="W64">
        <v>4.3</v>
      </c>
      <c r="X64">
        <v>3.5</v>
      </c>
      <c r="Y64">
        <v>2.9</v>
      </c>
      <c r="Z64">
        <v>2.2999999999999998</v>
      </c>
      <c r="AA64">
        <v>1.9</v>
      </c>
      <c r="AC64" t="s">
        <v>27</v>
      </c>
      <c r="AD64">
        <f t="shared" si="9"/>
        <v>0</v>
      </c>
      <c r="AE64">
        <f t="shared" si="9"/>
        <v>147</v>
      </c>
      <c r="AF64">
        <f t="shared" si="9"/>
        <v>128</v>
      </c>
      <c r="AG64">
        <f t="shared" si="9"/>
        <v>150.60000000000002</v>
      </c>
      <c r="AH64">
        <f t="shared" si="9"/>
        <v>181</v>
      </c>
      <c r="AI64">
        <f t="shared" si="9"/>
        <v>212.7</v>
      </c>
      <c r="AJ64">
        <f t="shared" si="9"/>
        <v>286.09999999999997</v>
      </c>
      <c r="AK64">
        <f t="shared" si="9"/>
        <v>229.6</v>
      </c>
      <c r="AL64">
        <f t="shared" si="9"/>
        <v>192.5</v>
      </c>
      <c r="AM64">
        <f t="shared" si="9"/>
        <v>154.29999999999998</v>
      </c>
      <c r="AN64">
        <f t="shared" si="9"/>
        <v>121.8</v>
      </c>
      <c r="AO64">
        <f t="shared" si="9"/>
        <v>100.1</v>
      </c>
    </row>
    <row r="65" spans="1:41" x14ac:dyDescent="0.3">
      <c r="A65" t="s">
        <v>99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O65" t="s">
        <v>99</v>
      </c>
      <c r="P65">
        <v>0</v>
      </c>
      <c r="Q65">
        <v>7</v>
      </c>
      <c r="R65">
        <v>5</v>
      </c>
      <c r="S65">
        <v>4.5</v>
      </c>
      <c r="T65">
        <v>3.6</v>
      </c>
      <c r="U65">
        <v>3</v>
      </c>
      <c r="V65">
        <v>2.5</v>
      </c>
      <c r="W65">
        <v>2</v>
      </c>
      <c r="X65">
        <v>1.6</v>
      </c>
      <c r="Y65">
        <v>1.3</v>
      </c>
      <c r="Z65">
        <v>1.1000000000000001</v>
      </c>
      <c r="AA65">
        <v>0.9</v>
      </c>
      <c r="AC65" t="s">
        <v>99</v>
      </c>
      <c r="AD65">
        <f t="shared" si="9"/>
        <v>0</v>
      </c>
      <c r="AE65">
        <f t="shared" si="9"/>
        <v>-7</v>
      </c>
      <c r="AF65">
        <f t="shared" si="9"/>
        <v>-5</v>
      </c>
      <c r="AG65">
        <f t="shared" si="9"/>
        <v>-4.5</v>
      </c>
      <c r="AH65">
        <f t="shared" si="9"/>
        <v>-3.6</v>
      </c>
      <c r="AI65">
        <f t="shared" si="9"/>
        <v>-3</v>
      </c>
      <c r="AJ65">
        <f t="shared" si="9"/>
        <v>-2.5</v>
      </c>
      <c r="AK65">
        <f t="shared" si="9"/>
        <v>-2</v>
      </c>
      <c r="AL65">
        <f t="shared" si="9"/>
        <v>-1.6</v>
      </c>
      <c r="AM65">
        <f t="shared" si="9"/>
        <v>-1.3</v>
      </c>
      <c r="AN65">
        <f t="shared" si="9"/>
        <v>-1.1000000000000001</v>
      </c>
      <c r="AO65">
        <f t="shared" si="9"/>
        <v>-0.9</v>
      </c>
    </row>
    <row r="66" spans="1:41" x14ac:dyDescent="0.3">
      <c r="A66" t="s">
        <v>100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O66" t="s">
        <v>100</v>
      </c>
      <c r="P66">
        <v>0</v>
      </c>
      <c r="Q66">
        <v>1</v>
      </c>
      <c r="R66">
        <v>1</v>
      </c>
      <c r="S66">
        <v>1</v>
      </c>
      <c r="T66">
        <v>0.8</v>
      </c>
      <c r="U66">
        <v>0.7</v>
      </c>
      <c r="V66">
        <v>0.6</v>
      </c>
      <c r="W66">
        <v>0.5</v>
      </c>
      <c r="X66">
        <v>0.5</v>
      </c>
      <c r="Y66">
        <v>0.4</v>
      </c>
      <c r="Z66">
        <v>0.4</v>
      </c>
      <c r="AA66">
        <v>0.5</v>
      </c>
      <c r="AC66" t="s">
        <v>100</v>
      </c>
      <c r="AD66">
        <f t="shared" si="9"/>
        <v>0</v>
      </c>
      <c r="AE66">
        <f t="shared" si="9"/>
        <v>-1</v>
      </c>
      <c r="AF66">
        <f t="shared" si="9"/>
        <v>-1</v>
      </c>
      <c r="AG66">
        <f t="shared" si="9"/>
        <v>-1</v>
      </c>
      <c r="AH66">
        <f t="shared" si="9"/>
        <v>-0.8</v>
      </c>
      <c r="AI66">
        <f t="shared" si="9"/>
        <v>-0.7</v>
      </c>
      <c r="AJ66">
        <f t="shared" si="9"/>
        <v>-0.6</v>
      </c>
      <c r="AK66">
        <f t="shared" si="9"/>
        <v>-0.5</v>
      </c>
      <c r="AL66">
        <f t="shared" si="9"/>
        <v>-0.5</v>
      </c>
      <c r="AM66">
        <f t="shared" si="9"/>
        <v>-0.4</v>
      </c>
      <c r="AN66">
        <f t="shared" si="9"/>
        <v>-0.4</v>
      </c>
      <c r="AO66">
        <f t="shared" si="9"/>
        <v>-0.5</v>
      </c>
    </row>
    <row r="67" spans="1:41" x14ac:dyDescent="0.3">
      <c r="A67" t="s">
        <v>101</v>
      </c>
      <c r="B67">
        <v>0</v>
      </c>
      <c r="C67">
        <v>2</v>
      </c>
      <c r="D67">
        <v>2</v>
      </c>
      <c r="E67">
        <v>1.7</v>
      </c>
      <c r="F67">
        <v>1.2</v>
      </c>
      <c r="G67">
        <v>0.9</v>
      </c>
      <c r="H67">
        <v>0.7</v>
      </c>
      <c r="I67">
        <v>0.5</v>
      </c>
      <c r="J67">
        <v>0.4</v>
      </c>
      <c r="K67">
        <v>0.3</v>
      </c>
      <c r="L67">
        <v>0.2</v>
      </c>
      <c r="M67">
        <v>0.2</v>
      </c>
      <c r="O67" t="s">
        <v>101</v>
      </c>
      <c r="P67">
        <v>3</v>
      </c>
      <c r="Q67">
        <v>95</v>
      </c>
      <c r="R67">
        <v>110</v>
      </c>
      <c r="S67">
        <v>98</v>
      </c>
      <c r="T67">
        <v>79.900000000000006</v>
      </c>
      <c r="U67">
        <v>65.2</v>
      </c>
      <c r="V67">
        <v>73.599999999999994</v>
      </c>
      <c r="W67">
        <v>88.1</v>
      </c>
      <c r="X67">
        <v>89.5</v>
      </c>
      <c r="Y67">
        <v>87.4</v>
      </c>
      <c r="Z67">
        <v>105.4</v>
      </c>
      <c r="AA67">
        <v>128.30000000000001</v>
      </c>
      <c r="AC67" t="s">
        <v>101</v>
      </c>
      <c r="AD67">
        <f t="shared" si="9"/>
        <v>-3</v>
      </c>
      <c r="AE67">
        <f t="shared" si="9"/>
        <v>-93</v>
      </c>
      <c r="AF67">
        <f t="shared" si="9"/>
        <v>-108</v>
      </c>
      <c r="AG67">
        <f t="shared" si="9"/>
        <v>-96.3</v>
      </c>
      <c r="AH67">
        <f t="shared" si="9"/>
        <v>-78.7</v>
      </c>
      <c r="AI67">
        <f t="shared" si="9"/>
        <v>-64.3</v>
      </c>
      <c r="AJ67">
        <f t="shared" si="9"/>
        <v>-72.899999999999991</v>
      </c>
      <c r="AK67">
        <f t="shared" si="9"/>
        <v>-87.6</v>
      </c>
      <c r="AL67">
        <f t="shared" si="9"/>
        <v>-89.1</v>
      </c>
      <c r="AM67">
        <f t="shared" si="9"/>
        <v>-87.100000000000009</v>
      </c>
      <c r="AN67">
        <f t="shared" si="9"/>
        <v>-105.2</v>
      </c>
      <c r="AO67">
        <f t="shared" si="9"/>
        <v>-128.10000000000002</v>
      </c>
    </row>
    <row r="68" spans="1:41" x14ac:dyDescent="0.3">
      <c r="A68" t="s">
        <v>102</v>
      </c>
      <c r="B68">
        <v>0</v>
      </c>
      <c r="C68">
        <v>23</v>
      </c>
      <c r="D68">
        <v>21</v>
      </c>
      <c r="E68">
        <v>19.399999999999999</v>
      </c>
      <c r="F68">
        <v>25.9</v>
      </c>
      <c r="G68">
        <v>34.5</v>
      </c>
      <c r="H68">
        <v>44.3</v>
      </c>
      <c r="I68">
        <v>32.700000000000003</v>
      </c>
      <c r="J68">
        <v>24.1</v>
      </c>
      <c r="K68">
        <v>17.8</v>
      </c>
      <c r="L68">
        <v>13.1</v>
      </c>
      <c r="M68">
        <v>9.6999999999999993</v>
      </c>
      <c r="O68" t="s">
        <v>102</v>
      </c>
      <c r="P68">
        <v>1</v>
      </c>
      <c r="Q68">
        <v>1</v>
      </c>
      <c r="R68">
        <v>1</v>
      </c>
      <c r="S68">
        <v>0.9</v>
      </c>
      <c r="T68">
        <v>0.7</v>
      </c>
      <c r="U68">
        <v>0.6</v>
      </c>
      <c r="V68">
        <v>0.5</v>
      </c>
      <c r="W68">
        <v>0.4</v>
      </c>
      <c r="X68">
        <v>0.3</v>
      </c>
      <c r="Y68">
        <v>0.3</v>
      </c>
      <c r="Z68">
        <v>0.4</v>
      </c>
      <c r="AA68">
        <v>0.4</v>
      </c>
      <c r="AC68" t="s">
        <v>102</v>
      </c>
      <c r="AD68">
        <f t="shared" si="9"/>
        <v>-1</v>
      </c>
      <c r="AE68">
        <f t="shared" si="9"/>
        <v>22</v>
      </c>
      <c r="AF68">
        <f t="shared" si="9"/>
        <v>20</v>
      </c>
      <c r="AG68">
        <f t="shared" si="9"/>
        <v>18.5</v>
      </c>
      <c r="AH68">
        <f t="shared" si="9"/>
        <v>25.2</v>
      </c>
      <c r="AI68">
        <f t="shared" si="9"/>
        <v>33.9</v>
      </c>
      <c r="AJ68">
        <f t="shared" si="9"/>
        <v>43.8</v>
      </c>
      <c r="AK68">
        <f t="shared" si="9"/>
        <v>32.300000000000004</v>
      </c>
      <c r="AL68">
        <f t="shared" si="9"/>
        <v>23.8</v>
      </c>
      <c r="AM68">
        <f t="shared" si="9"/>
        <v>17.5</v>
      </c>
      <c r="AN68">
        <f t="shared" si="9"/>
        <v>12.7</v>
      </c>
      <c r="AO68">
        <f t="shared" si="9"/>
        <v>9.2999999999999989</v>
      </c>
    </row>
    <row r="69" spans="1:41" x14ac:dyDescent="0.3">
      <c r="A69" t="s">
        <v>103</v>
      </c>
      <c r="B69">
        <v>1</v>
      </c>
      <c r="C69">
        <v>25</v>
      </c>
      <c r="D69">
        <v>24</v>
      </c>
      <c r="E69">
        <v>28.2</v>
      </c>
      <c r="F69">
        <v>37.5</v>
      </c>
      <c r="G69">
        <v>50</v>
      </c>
      <c r="H69">
        <v>66.5</v>
      </c>
      <c r="I69">
        <v>88.6</v>
      </c>
      <c r="J69">
        <v>118</v>
      </c>
      <c r="K69">
        <v>157.1</v>
      </c>
      <c r="L69">
        <v>209.2</v>
      </c>
      <c r="M69">
        <v>224</v>
      </c>
      <c r="O69" t="s">
        <v>103</v>
      </c>
      <c r="P69">
        <v>2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C69" t="s">
        <v>103</v>
      </c>
      <c r="AD69">
        <f t="shared" si="9"/>
        <v>-1</v>
      </c>
      <c r="AE69">
        <f t="shared" si="9"/>
        <v>24</v>
      </c>
      <c r="AF69">
        <f t="shared" si="9"/>
        <v>24</v>
      </c>
      <c r="AG69">
        <f t="shared" si="9"/>
        <v>28.2</v>
      </c>
      <c r="AH69">
        <f t="shared" si="9"/>
        <v>37.5</v>
      </c>
      <c r="AI69">
        <f t="shared" si="9"/>
        <v>50</v>
      </c>
      <c r="AJ69">
        <f t="shared" si="9"/>
        <v>66.5</v>
      </c>
      <c r="AK69">
        <f t="shared" si="9"/>
        <v>88.6</v>
      </c>
      <c r="AL69">
        <f t="shared" si="9"/>
        <v>118</v>
      </c>
      <c r="AM69">
        <f t="shared" si="9"/>
        <v>157.1</v>
      </c>
      <c r="AN69">
        <f t="shared" si="9"/>
        <v>209.2</v>
      </c>
      <c r="AO69">
        <f t="shared" si="9"/>
        <v>224</v>
      </c>
    </row>
    <row r="70" spans="1:41" x14ac:dyDescent="0.3">
      <c r="A70" t="s">
        <v>104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O70" t="s">
        <v>104</v>
      </c>
      <c r="P70">
        <v>0</v>
      </c>
      <c r="Q70">
        <v>2</v>
      </c>
      <c r="R70">
        <v>3</v>
      </c>
      <c r="S70">
        <v>3.1</v>
      </c>
      <c r="T70">
        <v>2.5</v>
      </c>
      <c r="U70">
        <v>2.1</v>
      </c>
      <c r="V70">
        <v>1.7</v>
      </c>
      <c r="W70">
        <v>1.4</v>
      </c>
      <c r="X70">
        <v>1.5</v>
      </c>
      <c r="Y70">
        <v>1.8</v>
      </c>
      <c r="Z70">
        <v>2.1</v>
      </c>
      <c r="AA70">
        <v>2.6</v>
      </c>
      <c r="AC70" t="s">
        <v>104</v>
      </c>
      <c r="AD70">
        <f t="shared" si="9"/>
        <v>0</v>
      </c>
      <c r="AE70">
        <f t="shared" si="9"/>
        <v>-2</v>
      </c>
      <c r="AF70">
        <f t="shared" si="9"/>
        <v>-3</v>
      </c>
      <c r="AG70">
        <f t="shared" si="9"/>
        <v>-3.1</v>
      </c>
      <c r="AH70">
        <f t="shared" si="9"/>
        <v>-2.5</v>
      </c>
      <c r="AI70">
        <f t="shared" si="9"/>
        <v>-2.1</v>
      </c>
      <c r="AJ70">
        <f t="shared" si="9"/>
        <v>-1.7</v>
      </c>
      <c r="AK70">
        <f t="shared" si="9"/>
        <v>-1.4</v>
      </c>
      <c r="AL70">
        <f t="shared" si="9"/>
        <v>-1.5</v>
      </c>
      <c r="AM70">
        <f t="shared" si="9"/>
        <v>-1.8</v>
      </c>
      <c r="AN70">
        <f t="shared" si="9"/>
        <v>-2.1</v>
      </c>
      <c r="AO70">
        <f t="shared" si="9"/>
        <v>-2.6</v>
      </c>
    </row>
    <row r="71" spans="1:41" x14ac:dyDescent="0.3">
      <c r="A71" t="s">
        <v>105</v>
      </c>
      <c r="B71">
        <v>56</v>
      </c>
      <c r="C71">
        <v>16</v>
      </c>
      <c r="D71">
        <v>11</v>
      </c>
      <c r="E71">
        <v>10.7</v>
      </c>
      <c r="F71">
        <v>7.9</v>
      </c>
      <c r="G71">
        <v>5.9</v>
      </c>
      <c r="H71">
        <v>7.6</v>
      </c>
      <c r="I71">
        <v>5.7</v>
      </c>
      <c r="J71">
        <v>4.3</v>
      </c>
      <c r="K71">
        <v>3.2</v>
      </c>
      <c r="L71">
        <v>2.2999999999999998</v>
      </c>
      <c r="M71">
        <v>1.7</v>
      </c>
      <c r="O71" t="s">
        <v>105</v>
      </c>
      <c r="P71">
        <v>0</v>
      </c>
      <c r="Q71">
        <v>7</v>
      </c>
      <c r="R71">
        <v>5</v>
      </c>
      <c r="S71">
        <v>4.4000000000000004</v>
      </c>
      <c r="T71">
        <v>3.6</v>
      </c>
      <c r="U71">
        <v>2.9</v>
      </c>
      <c r="V71">
        <v>2.4</v>
      </c>
      <c r="W71">
        <v>2</v>
      </c>
      <c r="X71">
        <v>1.6</v>
      </c>
      <c r="Y71">
        <v>1.3</v>
      </c>
      <c r="Z71">
        <v>1.1000000000000001</v>
      </c>
      <c r="AA71">
        <v>0.9</v>
      </c>
      <c r="AC71" t="s">
        <v>105</v>
      </c>
      <c r="AD71">
        <f t="shared" si="9"/>
        <v>56</v>
      </c>
      <c r="AE71">
        <f t="shared" si="9"/>
        <v>9</v>
      </c>
      <c r="AF71">
        <f t="shared" si="9"/>
        <v>6</v>
      </c>
      <c r="AG71">
        <f t="shared" si="9"/>
        <v>6.2999999999999989</v>
      </c>
      <c r="AH71">
        <f t="shared" si="9"/>
        <v>4.3000000000000007</v>
      </c>
      <c r="AI71">
        <f t="shared" si="9"/>
        <v>3.0000000000000004</v>
      </c>
      <c r="AJ71">
        <f t="shared" si="9"/>
        <v>5.1999999999999993</v>
      </c>
      <c r="AK71">
        <f t="shared" si="9"/>
        <v>3.7</v>
      </c>
      <c r="AL71">
        <f t="shared" si="9"/>
        <v>2.6999999999999997</v>
      </c>
      <c r="AM71">
        <f t="shared" si="9"/>
        <v>1.9000000000000001</v>
      </c>
      <c r="AN71">
        <f t="shared" si="9"/>
        <v>1.1999999999999997</v>
      </c>
      <c r="AO71">
        <f t="shared" si="9"/>
        <v>0.79999999999999993</v>
      </c>
    </row>
    <row r="72" spans="1:41" x14ac:dyDescent="0.3">
      <c r="A72" t="s">
        <v>106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O72" t="s">
        <v>106</v>
      </c>
      <c r="P72">
        <v>2</v>
      </c>
      <c r="Q72">
        <v>1</v>
      </c>
      <c r="R72">
        <v>2</v>
      </c>
      <c r="S72">
        <v>2.2000000000000002</v>
      </c>
      <c r="T72">
        <v>2.7</v>
      </c>
      <c r="U72">
        <v>3.3</v>
      </c>
      <c r="V72">
        <v>4</v>
      </c>
      <c r="W72">
        <v>4.9000000000000004</v>
      </c>
      <c r="X72">
        <v>6</v>
      </c>
      <c r="Y72">
        <v>7.2</v>
      </c>
      <c r="Z72">
        <v>8.8000000000000007</v>
      </c>
      <c r="AA72">
        <v>10.7</v>
      </c>
      <c r="AC72" t="s">
        <v>106</v>
      </c>
      <c r="AD72">
        <f t="shared" si="9"/>
        <v>-1</v>
      </c>
      <c r="AE72">
        <f t="shared" si="9"/>
        <v>-1</v>
      </c>
      <c r="AF72">
        <f t="shared" si="9"/>
        <v>-2</v>
      </c>
      <c r="AG72">
        <f t="shared" si="9"/>
        <v>-2.2000000000000002</v>
      </c>
      <c r="AH72">
        <f t="shared" si="9"/>
        <v>-2.7</v>
      </c>
      <c r="AI72">
        <f t="shared" si="9"/>
        <v>-3.3</v>
      </c>
      <c r="AJ72">
        <f t="shared" si="9"/>
        <v>-4</v>
      </c>
      <c r="AK72">
        <f t="shared" si="9"/>
        <v>-4.9000000000000004</v>
      </c>
      <c r="AL72">
        <f t="shared" si="9"/>
        <v>-6</v>
      </c>
      <c r="AM72">
        <f t="shared" si="9"/>
        <v>-7.2</v>
      </c>
      <c r="AN72">
        <f t="shared" si="9"/>
        <v>-8.8000000000000007</v>
      </c>
      <c r="AO72">
        <f t="shared" si="9"/>
        <v>-10.7</v>
      </c>
    </row>
    <row r="73" spans="1:41" x14ac:dyDescent="0.3">
      <c r="A73" t="s">
        <v>107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O73" t="s">
        <v>107</v>
      </c>
      <c r="P73">
        <v>1</v>
      </c>
      <c r="Q73">
        <v>3</v>
      </c>
      <c r="R73">
        <v>3</v>
      </c>
      <c r="S73">
        <v>3</v>
      </c>
      <c r="T73">
        <v>2.5</v>
      </c>
      <c r="U73">
        <v>2</v>
      </c>
      <c r="V73">
        <v>1.7</v>
      </c>
      <c r="W73">
        <v>1.4</v>
      </c>
      <c r="X73">
        <v>1.1000000000000001</v>
      </c>
      <c r="Y73">
        <v>0.9</v>
      </c>
      <c r="Z73">
        <v>1</v>
      </c>
      <c r="AA73">
        <v>1.2</v>
      </c>
      <c r="AC73" t="s">
        <v>107</v>
      </c>
      <c r="AD73">
        <f t="shared" si="9"/>
        <v>-1</v>
      </c>
      <c r="AE73">
        <f t="shared" si="9"/>
        <v>-3</v>
      </c>
      <c r="AF73">
        <f t="shared" si="9"/>
        <v>-3</v>
      </c>
      <c r="AG73">
        <f t="shared" si="9"/>
        <v>-3</v>
      </c>
      <c r="AH73">
        <f t="shared" si="9"/>
        <v>-2.5</v>
      </c>
      <c r="AI73">
        <f t="shared" si="9"/>
        <v>-2</v>
      </c>
      <c r="AJ73">
        <f t="shared" si="9"/>
        <v>-1.7</v>
      </c>
      <c r="AK73">
        <f t="shared" si="9"/>
        <v>-1.4</v>
      </c>
      <c r="AL73">
        <f t="shared" si="9"/>
        <v>-1.1000000000000001</v>
      </c>
      <c r="AM73">
        <f t="shared" si="9"/>
        <v>-0.9</v>
      </c>
      <c r="AN73">
        <f t="shared" si="9"/>
        <v>-1</v>
      </c>
      <c r="AO73">
        <f t="shared" si="9"/>
        <v>-1.2</v>
      </c>
    </row>
    <row r="74" spans="1:41" x14ac:dyDescent="0.3">
      <c r="A74" t="s">
        <v>29</v>
      </c>
      <c r="B74">
        <v>109</v>
      </c>
      <c r="C74">
        <v>44</v>
      </c>
      <c r="D74">
        <v>44</v>
      </c>
      <c r="E74">
        <v>36.700000000000003</v>
      </c>
      <c r="F74">
        <v>27.1</v>
      </c>
      <c r="G74">
        <v>20</v>
      </c>
      <c r="H74">
        <v>14.8</v>
      </c>
      <c r="I74">
        <v>11</v>
      </c>
      <c r="J74">
        <v>8.1</v>
      </c>
      <c r="K74">
        <v>6</v>
      </c>
      <c r="L74">
        <v>4.4000000000000004</v>
      </c>
      <c r="M74">
        <v>3.3</v>
      </c>
      <c r="O74" t="s">
        <v>29</v>
      </c>
      <c r="P74">
        <v>82</v>
      </c>
      <c r="Q74">
        <v>25</v>
      </c>
      <c r="R74">
        <v>19</v>
      </c>
      <c r="S74">
        <v>16.8</v>
      </c>
      <c r="T74">
        <v>13.7</v>
      </c>
      <c r="U74">
        <v>11.2</v>
      </c>
      <c r="V74">
        <v>9.1</v>
      </c>
      <c r="W74">
        <v>7.4</v>
      </c>
      <c r="X74">
        <v>6.1</v>
      </c>
      <c r="Y74">
        <v>4.9000000000000004</v>
      </c>
      <c r="Z74">
        <v>4</v>
      </c>
      <c r="AA74">
        <v>3.3</v>
      </c>
      <c r="AC74" t="s">
        <v>29</v>
      </c>
      <c r="AD74">
        <f t="shared" si="9"/>
        <v>27</v>
      </c>
      <c r="AE74">
        <f t="shared" si="9"/>
        <v>19</v>
      </c>
      <c r="AF74">
        <f t="shared" si="9"/>
        <v>25</v>
      </c>
      <c r="AG74">
        <f t="shared" si="9"/>
        <v>19.900000000000002</v>
      </c>
      <c r="AH74">
        <f t="shared" si="9"/>
        <v>13.400000000000002</v>
      </c>
      <c r="AI74">
        <f t="shared" si="9"/>
        <v>8.8000000000000007</v>
      </c>
      <c r="AJ74">
        <f t="shared" si="9"/>
        <v>5.7000000000000011</v>
      </c>
      <c r="AK74">
        <f t="shared" si="9"/>
        <v>3.5999999999999996</v>
      </c>
      <c r="AL74">
        <f t="shared" si="9"/>
        <v>2</v>
      </c>
      <c r="AM74">
        <f t="shared" si="9"/>
        <v>1.0999999999999996</v>
      </c>
      <c r="AN74">
        <f t="shared" si="9"/>
        <v>0.40000000000000036</v>
      </c>
      <c r="AO74">
        <f t="shared" si="9"/>
        <v>0</v>
      </c>
    </row>
    <row r="75" spans="1:41" x14ac:dyDescent="0.3">
      <c r="A75" t="s">
        <v>108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O75" t="s">
        <v>108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C75" t="s">
        <v>108</v>
      </c>
      <c r="AD75">
        <f t="shared" si="9"/>
        <v>-1</v>
      </c>
      <c r="AE75">
        <f t="shared" si="9"/>
        <v>0</v>
      </c>
      <c r="AF75">
        <f t="shared" si="9"/>
        <v>0</v>
      </c>
      <c r="AG75">
        <f t="shared" si="9"/>
        <v>0</v>
      </c>
      <c r="AH75">
        <f t="shared" si="9"/>
        <v>0</v>
      </c>
      <c r="AI75">
        <f t="shared" si="9"/>
        <v>0</v>
      </c>
      <c r="AJ75">
        <f t="shared" si="9"/>
        <v>0</v>
      </c>
      <c r="AK75">
        <f t="shared" si="9"/>
        <v>0</v>
      </c>
      <c r="AL75">
        <f t="shared" si="9"/>
        <v>0</v>
      </c>
      <c r="AM75">
        <f t="shared" si="9"/>
        <v>0</v>
      </c>
      <c r="AN75">
        <f t="shared" si="9"/>
        <v>0</v>
      </c>
      <c r="AO75">
        <f t="shared" si="9"/>
        <v>0</v>
      </c>
    </row>
    <row r="76" spans="1:41" x14ac:dyDescent="0.3">
      <c r="A76" t="s">
        <v>109</v>
      </c>
      <c r="B76">
        <v>0</v>
      </c>
      <c r="C76">
        <v>7</v>
      </c>
      <c r="D76">
        <v>8</v>
      </c>
      <c r="E76">
        <v>6.7</v>
      </c>
      <c r="F76">
        <v>4.9000000000000004</v>
      </c>
      <c r="G76">
        <v>3.6</v>
      </c>
      <c r="H76">
        <v>2.7</v>
      </c>
      <c r="I76">
        <v>2</v>
      </c>
      <c r="J76">
        <v>1.5</v>
      </c>
      <c r="K76">
        <v>1.1000000000000001</v>
      </c>
      <c r="L76">
        <v>0.8</v>
      </c>
      <c r="M76">
        <v>0.6</v>
      </c>
      <c r="O76" t="s">
        <v>109</v>
      </c>
      <c r="P76">
        <v>1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C76" t="s">
        <v>109</v>
      </c>
      <c r="AD76">
        <f t="shared" si="9"/>
        <v>-1</v>
      </c>
      <c r="AE76">
        <f t="shared" si="9"/>
        <v>7</v>
      </c>
      <c r="AF76">
        <f t="shared" si="9"/>
        <v>8</v>
      </c>
      <c r="AG76">
        <f t="shared" si="9"/>
        <v>6.7</v>
      </c>
      <c r="AH76">
        <f t="shared" si="9"/>
        <v>4.9000000000000004</v>
      </c>
      <c r="AI76">
        <f t="shared" si="9"/>
        <v>3.6</v>
      </c>
      <c r="AJ76">
        <f t="shared" si="9"/>
        <v>2.7</v>
      </c>
      <c r="AK76">
        <f t="shared" si="9"/>
        <v>2</v>
      </c>
      <c r="AL76">
        <f t="shared" si="9"/>
        <v>1.5</v>
      </c>
      <c r="AM76">
        <f t="shared" si="9"/>
        <v>1.1000000000000001</v>
      </c>
      <c r="AN76">
        <f t="shared" si="9"/>
        <v>0.8</v>
      </c>
      <c r="AO76">
        <f t="shared" si="9"/>
        <v>0.6</v>
      </c>
    </row>
    <row r="77" spans="1:41" x14ac:dyDescent="0.3">
      <c r="A77" t="s">
        <v>110</v>
      </c>
      <c r="B77">
        <v>0</v>
      </c>
      <c r="C77">
        <v>136</v>
      </c>
      <c r="D77">
        <v>143</v>
      </c>
      <c r="E77">
        <v>119.6</v>
      </c>
      <c r="F77">
        <v>109.5</v>
      </c>
      <c r="G77">
        <v>111.8</v>
      </c>
      <c r="H77">
        <v>90.3</v>
      </c>
      <c r="I77">
        <v>68.900000000000006</v>
      </c>
      <c r="J77">
        <v>53.7</v>
      </c>
      <c r="K77">
        <v>39.700000000000003</v>
      </c>
      <c r="L77">
        <v>29.3</v>
      </c>
      <c r="M77">
        <v>21.6</v>
      </c>
      <c r="O77" t="s">
        <v>110</v>
      </c>
      <c r="P77">
        <v>1</v>
      </c>
      <c r="Q77">
        <v>1</v>
      </c>
      <c r="R77">
        <v>3</v>
      </c>
      <c r="S77">
        <v>2.7</v>
      </c>
      <c r="T77">
        <v>2.2000000000000002</v>
      </c>
      <c r="U77">
        <v>1.8</v>
      </c>
      <c r="V77">
        <v>1.4</v>
      </c>
      <c r="W77">
        <v>1.2</v>
      </c>
      <c r="X77">
        <v>1</v>
      </c>
      <c r="Y77">
        <v>0.8</v>
      </c>
      <c r="Z77">
        <v>0.6</v>
      </c>
      <c r="AA77">
        <v>0.5</v>
      </c>
      <c r="AC77" t="s">
        <v>110</v>
      </c>
      <c r="AD77">
        <f t="shared" si="9"/>
        <v>-1</v>
      </c>
      <c r="AE77">
        <f t="shared" si="9"/>
        <v>135</v>
      </c>
      <c r="AF77">
        <f t="shared" si="9"/>
        <v>140</v>
      </c>
      <c r="AG77">
        <f t="shared" si="9"/>
        <v>116.89999999999999</v>
      </c>
      <c r="AH77">
        <f t="shared" si="9"/>
        <v>107.3</v>
      </c>
      <c r="AI77">
        <f t="shared" si="9"/>
        <v>110</v>
      </c>
      <c r="AJ77">
        <f t="shared" si="9"/>
        <v>88.899999999999991</v>
      </c>
      <c r="AK77">
        <f t="shared" si="9"/>
        <v>67.7</v>
      </c>
      <c r="AL77">
        <f t="shared" si="9"/>
        <v>52.7</v>
      </c>
      <c r="AM77">
        <f t="shared" si="9"/>
        <v>38.900000000000006</v>
      </c>
      <c r="AN77">
        <f t="shared" si="9"/>
        <v>28.7</v>
      </c>
      <c r="AO77">
        <f t="shared" si="9"/>
        <v>21.1</v>
      </c>
    </row>
    <row r="78" spans="1:41" x14ac:dyDescent="0.3">
      <c r="A78" t="s">
        <v>111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O78" t="s">
        <v>111</v>
      </c>
      <c r="P78">
        <v>0</v>
      </c>
      <c r="Q78">
        <v>1</v>
      </c>
      <c r="R78">
        <v>1</v>
      </c>
      <c r="S78">
        <v>1.1000000000000001</v>
      </c>
      <c r="T78">
        <v>1.3</v>
      </c>
      <c r="U78">
        <v>1.2</v>
      </c>
      <c r="V78">
        <v>1.1000000000000001</v>
      </c>
      <c r="W78">
        <v>0.9</v>
      </c>
      <c r="X78">
        <v>1</v>
      </c>
      <c r="Y78">
        <v>1.2</v>
      </c>
      <c r="Z78">
        <v>1.4</v>
      </c>
      <c r="AA78">
        <v>1.7</v>
      </c>
      <c r="AC78" t="s">
        <v>111</v>
      </c>
      <c r="AD78">
        <f t="shared" si="9"/>
        <v>0</v>
      </c>
      <c r="AE78">
        <f t="shared" si="9"/>
        <v>-1</v>
      </c>
      <c r="AF78">
        <f t="shared" si="9"/>
        <v>-1</v>
      </c>
      <c r="AG78">
        <f t="shared" si="9"/>
        <v>-1.1000000000000001</v>
      </c>
      <c r="AH78">
        <f t="shared" si="9"/>
        <v>-1.3</v>
      </c>
      <c r="AI78">
        <f t="shared" si="9"/>
        <v>-1.2</v>
      </c>
      <c r="AJ78">
        <f t="shared" si="9"/>
        <v>-1.1000000000000001</v>
      </c>
      <c r="AK78">
        <f t="shared" si="9"/>
        <v>-0.9</v>
      </c>
      <c r="AL78">
        <f t="shared" si="9"/>
        <v>-1</v>
      </c>
      <c r="AM78">
        <f t="shared" si="9"/>
        <v>-1.2</v>
      </c>
      <c r="AN78">
        <f t="shared" si="9"/>
        <v>-1.4</v>
      </c>
      <c r="AO78">
        <f t="shared" si="9"/>
        <v>-1.7</v>
      </c>
    </row>
    <row r="79" spans="1:41" x14ac:dyDescent="0.3">
      <c r="A79" t="s">
        <v>112</v>
      </c>
      <c r="B79">
        <v>5</v>
      </c>
      <c r="C79">
        <v>0</v>
      </c>
      <c r="D79">
        <v>1</v>
      </c>
      <c r="E79">
        <v>0.8</v>
      </c>
      <c r="F79">
        <v>0.6</v>
      </c>
      <c r="G79">
        <v>0.5</v>
      </c>
      <c r="H79">
        <v>0.3</v>
      </c>
      <c r="I79">
        <v>0.3</v>
      </c>
      <c r="J79">
        <v>0.2</v>
      </c>
      <c r="K79">
        <v>0.1</v>
      </c>
      <c r="L79">
        <v>0.1</v>
      </c>
      <c r="M79">
        <v>0.1</v>
      </c>
      <c r="O79" t="s">
        <v>112</v>
      </c>
      <c r="P79">
        <v>5</v>
      </c>
      <c r="Q79">
        <v>0</v>
      </c>
      <c r="R79">
        <v>3</v>
      </c>
      <c r="S79">
        <v>2.7</v>
      </c>
      <c r="T79">
        <v>2.2000000000000002</v>
      </c>
      <c r="U79">
        <v>1.8</v>
      </c>
      <c r="V79">
        <v>2</v>
      </c>
      <c r="W79">
        <v>2.5</v>
      </c>
      <c r="X79">
        <v>3</v>
      </c>
      <c r="Y79">
        <v>3.6</v>
      </c>
      <c r="Z79">
        <v>4.4000000000000004</v>
      </c>
      <c r="AA79">
        <v>5.3</v>
      </c>
      <c r="AC79" t="s">
        <v>112</v>
      </c>
      <c r="AD79">
        <f t="shared" si="9"/>
        <v>0</v>
      </c>
      <c r="AE79">
        <f t="shared" si="9"/>
        <v>0</v>
      </c>
      <c r="AF79">
        <f t="shared" si="9"/>
        <v>-2</v>
      </c>
      <c r="AG79">
        <f t="shared" si="9"/>
        <v>-1.9000000000000001</v>
      </c>
      <c r="AH79">
        <f t="shared" si="9"/>
        <v>-1.6</v>
      </c>
      <c r="AI79">
        <f t="shared" si="9"/>
        <v>-1.3</v>
      </c>
      <c r="AJ79">
        <f t="shared" si="9"/>
        <v>-1.7</v>
      </c>
      <c r="AK79">
        <f t="shared" si="9"/>
        <v>-2.2000000000000002</v>
      </c>
      <c r="AL79">
        <f t="shared" si="9"/>
        <v>-2.8</v>
      </c>
      <c r="AM79">
        <f t="shared" si="9"/>
        <v>-3.5</v>
      </c>
      <c r="AN79">
        <f t="shared" si="9"/>
        <v>-4.3000000000000007</v>
      </c>
      <c r="AO79">
        <f t="shared" si="9"/>
        <v>-5.2</v>
      </c>
    </row>
    <row r="80" spans="1:41" x14ac:dyDescent="0.3">
      <c r="A80" t="s">
        <v>31</v>
      </c>
      <c r="B80">
        <v>26029</v>
      </c>
      <c r="C80">
        <v>19627</v>
      </c>
      <c r="D80">
        <v>19012.2</v>
      </c>
      <c r="E80">
        <v>22578.5</v>
      </c>
      <c r="F80">
        <v>30072.400000000001</v>
      </c>
      <c r="G80">
        <v>40053.4</v>
      </c>
      <c r="H80">
        <v>53347.1</v>
      </c>
      <c r="I80">
        <v>71052.899999999994</v>
      </c>
      <c r="J80">
        <v>91305.1</v>
      </c>
      <c r="K80">
        <v>95523.6</v>
      </c>
      <c r="L80">
        <v>105448.2</v>
      </c>
      <c r="M80">
        <v>117280.3</v>
      </c>
      <c r="O80" t="s">
        <v>31</v>
      </c>
      <c r="P80">
        <v>1129</v>
      </c>
      <c r="Q80">
        <v>1817</v>
      </c>
      <c r="R80">
        <v>1582.4</v>
      </c>
      <c r="S80">
        <v>1400</v>
      </c>
      <c r="T80">
        <v>1141.5</v>
      </c>
      <c r="U80">
        <v>930.8</v>
      </c>
      <c r="V80">
        <v>759</v>
      </c>
      <c r="W80">
        <v>618.9</v>
      </c>
      <c r="X80">
        <v>504.6</v>
      </c>
      <c r="Y80">
        <v>411.5</v>
      </c>
      <c r="Z80">
        <v>335.5</v>
      </c>
      <c r="AA80">
        <v>273.60000000000002</v>
      </c>
      <c r="AC80" t="s">
        <v>31</v>
      </c>
      <c r="AD80">
        <f t="shared" si="9"/>
        <v>24900</v>
      </c>
      <c r="AE80">
        <f t="shared" si="9"/>
        <v>17810</v>
      </c>
      <c r="AF80">
        <f t="shared" si="9"/>
        <v>17429.8</v>
      </c>
      <c r="AG80">
        <f t="shared" ref="AG80:AO80" si="10">E80-S80</f>
        <v>21178.5</v>
      </c>
      <c r="AH80">
        <f t="shared" si="10"/>
        <v>28930.9</v>
      </c>
      <c r="AI80">
        <f t="shared" si="10"/>
        <v>39122.6</v>
      </c>
      <c r="AJ80">
        <f t="shared" si="10"/>
        <v>52588.1</v>
      </c>
      <c r="AK80">
        <f t="shared" si="10"/>
        <v>70434</v>
      </c>
      <c r="AL80">
        <f t="shared" si="10"/>
        <v>90800.5</v>
      </c>
      <c r="AM80">
        <f t="shared" si="10"/>
        <v>95112.1</v>
      </c>
      <c r="AN80">
        <f t="shared" si="10"/>
        <v>105112.7</v>
      </c>
      <c r="AO80">
        <f t="shared" si="10"/>
        <v>117006.7</v>
      </c>
    </row>
    <row r="81" spans="1:41" x14ac:dyDescent="0.3">
      <c r="A81" s="9" t="s">
        <v>33</v>
      </c>
      <c r="B81" s="10">
        <f>SUM(B82:B94)</f>
        <v>6092</v>
      </c>
      <c r="C81" s="10">
        <f>SUM(C82:C94)</f>
        <v>12473</v>
      </c>
      <c r="D81" s="10">
        <f>SUM(D82:D94)</f>
        <v>12316.3</v>
      </c>
      <c r="E81" s="10">
        <f>SUM(E82:E94)</f>
        <v>14410.699999999997</v>
      </c>
      <c r="F81" s="10">
        <f t="shared" ref="F81:M81" si="11">SUM(F82:F94)</f>
        <v>18774.000000000004</v>
      </c>
      <c r="G81" s="10">
        <f t="shared" si="11"/>
        <v>24638</v>
      </c>
      <c r="H81" s="10">
        <f t="shared" si="11"/>
        <v>28817.5</v>
      </c>
      <c r="I81" s="10">
        <f t="shared" si="11"/>
        <v>26941.4</v>
      </c>
      <c r="J81" s="10">
        <f t="shared" si="11"/>
        <v>24553.099999999995</v>
      </c>
      <c r="K81" s="10">
        <f t="shared" si="11"/>
        <v>21646.499999999996</v>
      </c>
      <c r="L81" s="10">
        <f t="shared" si="11"/>
        <v>19467</v>
      </c>
      <c r="M81" s="10">
        <f t="shared" si="11"/>
        <v>18044.3</v>
      </c>
      <c r="O81" s="9" t="s">
        <v>33</v>
      </c>
      <c r="P81" s="10">
        <f>SUM(P82:P94)</f>
        <v>57</v>
      </c>
      <c r="Q81" s="10">
        <f>SUM(Q82:Q94)</f>
        <v>92</v>
      </c>
      <c r="R81" s="10">
        <f>SUM(R82:R94)</f>
        <v>92</v>
      </c>
      <c r="S81" s="10">
        <f>SUM(S82:S94)</f>
        <v>81.400000000000006</v>
      </c>
      <c r="T81" s="10">
        <f t="shared" ref="T81:AA81" si="12">SUM(T82:T94)</f>
        <v>66.300000000000011</v>
      </c>
      <c r="U81" s="10">
        <f t="shared" si="12"/>
        <v>54.3</v>
      </c>
      <c r="V81" s="10">
        <f t="shared" si="12"/>
        <v>44.199999999999996</v>
      </c>
      <c r="W81" s="10">
        <f t="shared" si="12"/>
        <v>44.2</v>
      </c>
      <c r="X81" s="10">
        <f t="shared" si="12"/>
        <v>45.6</v>
      </c>
      <c r="Y81" s="10">
        <f t="shared" si="12"/>
        <v>49.1</v>
      </c>
      <c r="Z81" s="10">
        <f t="shared" si="12"/>
        <v>54.499999999999993</v>
      </c>
      <c r="AA81" s="10">
        <f t="shared" si="12"/>
        <v>62.100000000000009</v>
      </c>
      <c r="AC81" s="9" t="s">
        <v>33</v>
      </c>
      <c r="AD81" s="10">
        <f>SUM(AD82:AD94)</f>
        <v>6035</v>
      </c>
      <c r="AE81" s="10">
        <f>SUM(AE82:AE94)</f>
        <v>12381</v>
      </c>
      <c r="AF81" s="10">
        <f>SUM(AF82:AF94)</f>
        <v>12224.3</v>
      </c>
      <c r="AG81" s="10">
        <f>SUM(AG82:AG94)</f>
        <v>14329.3</v>
      </c>
      <c r="AH81" s="10">
        <f t="shared" ref="AH81:AO81" si="13">SUM(AH82:AH94)</f>
        <v>18707.7</v>
      </c>
      <c r="AI81" s="10">
        <f t="shared" si="13"/>
        <v>24583.699999999997</v>
      </c>
      <c r="AJ81" s="10">
        <f t="shared" si="13"/>
        <v>28773.300000000003</v>
      </c>
      <c r="AK81" s="10">
        <f t="shared" si="13"/>
        <v>26897.200000000001</v>
      </c>
      <c r="AL81" s="10">
        <f t="shared" si="13"/>
        <v>24507.500000000004</v>
      </c>
      <c r="AM81" s="10">
        <f t="shared" si="13"/>
        <v>21597.399999999998</v>
      </c>
      <c r="AN81" s="10">
        <f t="shared" si="13"/>
        <v>19412.500000000004</v>
      </c>
      <c r="AO81" s="10">
        <f t="shared" si="13"/>
        <v>17982.199999999997</v>
      </c>
    </row>
    <row r="82" spans="1:41" x14ac:dyDescent="0.3">
      <c r="A82" t="s">
        <v>34</v>
      </c>
      <c r="B82">
        <v>556</v>
      </c>
      <c r="C82">
        <v>11</v>
      </c>
      <c r="D82">
        <v>14</v>
      </c>
      <c r="E82">
        <v>11.8</v>
      </c>
      <c r="F82">
        <v>15.7</v>
      </c>
      <c r="G82">
        <v>20.9</v>
      </c>
      <c r="H82">
        <v>27.8</v>
      </c>
      <c r="I82">
        <v>20.5</v>
      </c>
      <c r="J82">
        <v>15.2</v>
      </c>
      <c r="K82">
        <v>11.2</v>
      </c>
      <c r="L82">
        <v>8.3000000000000007</v>
      </c>
      <c r="M82">
        <v>6.1</v>
      </c>
      <c r="O82" t="s">
        <v>34</v>
      </c>
      <c r="P82">
        <v>4</v>
      </c>
      <c r="Q82">
        <v>2</v>
      </c>
      <c r="R82">
        <v>2</v>
      </c>
      <c r="S82">
        <v>1.8</v>
      </c>
      <c r="T82">
        <v>1.4</v>
      </c>
      <c r="U82">
        <v>1.2</v>
      </c>
      <c r="V82">
        <v>1</v>
      </c>
      <c r="W82">
        <v>0.8</v>
      </c>
      <c r="X82">
        <v>0.7</v>
      </c>
      <c r="Y82">
        <v>0.5</v>
      </c>
      <c r="Z82">
        <v>0.4</v>
      </c>
      <c r="AA82">
        <v>0.4</v>
      </c>
      <c r="AC82" t="s">
        <v>34</v>
      </c>
      <c r="AD82">
        <f t="shared" ref="AD82:AO94" si="14">B82-P82</f>
        <v>552</v>
      </c>
      <c r="AE82">
        <f t="shared" si="14"/>
        <v>9</v>
      </c>
      <c r="AF82">
        <f t="shared" si="14"/>
        <v>12</v>
      </c>
      <c r="AG82">
        <f t="shared" si="14"/>
        <v>10</v>
      </c>
      <c r="AH82">
        <f t="shared" si="14"/>
        <v>14.299999999999999</v>
      </c>
      <c r="AI82">
        <f t="shared" si="14"/>
        <v>19.7</v>
      </c>
      <c r="AJ82">
        <f t="shared" si="14"/>
        <v>26.8</v>
      </c>
      <c r="AK82">
        <f t="shared" si="14"/>
        <v>19.7</v>
      </c>
      <c r="AL82">
        <f t="shared" si="14"/>
        <v>14.5</v>
      </c>
      <c r="AM82">
        <f t="shared" si="14"/>
        <v>10.7</v>
      </c>
      <c r="AN82">
        <f t="shared" si="14"/>
        <v>7.9</v>
      </c>
      <c r="AO82">
        <f t="shared" si="14"/>
        <v>5.6999999999999993</v>
      </c>
    </row>
    <row r="83" spans="1:41" x14ac:dyDescent="0.3">
      <c r="A83" t="s">
        <v>113</v>
      </c>
      <c r="B83">
        <v>0</v>
      </c>
      <c r="C83">
        <v>11</v>
      </c>
      <c r="D83">
        <v>12</v>
      </c>
      <c r="E83">
        <v>11.4</v>
      </c>
      <c r="F83">
        <v>8.4</v>
      </c>
      <c r="G83">
        <v>6.2</v>
      </c>
      <c r="H83">
        <v>4.5999999999999996</v>
      </c>
      <c r="I83">
        <v>3.4</v>
      </c>
      <c r="J83">
        <v>2.5</v>
      </c>
      <c r="K83">
        <v>1.9</v>
      </c>
      <c r="L83">
        <v>1.4</v>
      </c>
      <c r="M83">
        <v>1</v>
      </c>
      <c r="O83" t="s">
        <v>113</v>
      </c>
      <c r="P83">
        <v>0</v>
      </c>
      <c r="Q83">
        <v>8</v>
      </c>
      <c r="R83">
        <v>9</v>
      </c>
      <c r="S83">
        <v>8</v>
      </c>
      <c r="T83">
        <v>6.5</v>
      </c>
      <c r="U83">
        <v>5.3</v>
      </c>
      <c r="V83">
        <v>4.3</v>
      </c>
      <c r="W83">
        <v>5.3</v>
      </c>
      <c r="X83">
        <v>6.4</v>
      </c>
      <c r="Y83">
        <v>7.8</v>
      </c>
      <c r="Z83">
        <v>9.5</v>
      </c>
      <c r="AA83">
        <v>11.5</v>
      </c>
      <c r="AC83" t="s">
        <v>113</v>
      </c>
      <c r="AD83">
        <f t="shared" si="14"/>
        <v>0</v>
      </c>
      <c r="AE83">
        <f t="shared" si="14"/>
        <v>3</v>
      </c>
      <c r="AF83">
        <f t="shared" si="14"/>
        <v>3</v>
      </c>
      <c r="AG83">
        <f t="shared" si="14"/>
        <v>3.4000000000000004</v>
      </c>
      <c r="AH83">
        <f t="shared" si="14"/>
        <v>1.9000000000000004</v>
      </c>
      <c r="AI83">
        <f t="shared" si="14"/>
        <v>0.90000000000000036</v>
      </c>
      <c r="AJ83">
        <f t="shared" si="14"/>
        <v>0.29999999999999982</v>
      </c>
      <c r="AK83">
        <f t="shared" si="14"/>
        <v>-1.9</v>
      </c>
      <c r="AL83">
        <f t="shared" si="14"/>
        <v>-3.9000000000000004</v>
      </c>
      <c r="AM83">
        <f t="shared" si="14"/>
        <v>-5.9</v>
      </c>
      <c r="AN83">
        <f t="shared" si="14"/>
        <v>-8.1</v>
      </c>
      <c r="AO83">
        <f t="shared" si="14"/>
        <v>-10.5</v>
      </c>
    </row>
    <row r="84" spans="1:41" x14ac:dyDescent="0.3">
      <c r="A84" t="s">
        <v>36</v>
      </c>
      <c r="B84">
        <v>366</v>
      </c>
      <c r="C84">
        <v>3078</v>
      </c>
      <c r="D84">
        <v>2953.1</v>
      </c>
      <c r="E84">
        <v>3506.5</v>
      </c>
      <c r="F84">
        <v>4670.2</v>
      </c>
      <c r="G84">
        <v>6220.2</v>
      </c>
      <c r="H84">
        <v>8284.5</v>
      </c>
      <c r="I84">
        <v>7303</v>
      </c>
      <c r="J84">
        <v>5805.2</v>
      </c>
      <c r="K84">
        <v>4283.1000000000004</v>
      </c>
      <c r="L84">
        <v>3160.1</v>
      </c>
      <c r="M84">
        <v>2331.5</v>
      </c>
      <c r="O84" t="s">
        <v>36</v>
      </c>
      <c r="P84">
        <v>11</v>
      </c>
      <c r="Q84">
        <v>37</v>
      </c>
      <c r="R84">
        <v>37</v>
      </c>
      <c r="S84">
        <v>32.700000000000003</v>
      </c>
      <c r="T84">
        <v>26.7</v>
      </c>
      <c r="U84">
        <v>21.7</v>
      </c>
      <c r="V84">
        <v>17.7</v>
      </c>
      <c r="W84">
        <v>14.5</v>
      </c>
      <c r="X84">
        <v>11.8</v>
      </c>
      <c r="Y84">
        <v>9.6</v>
      </c>
      <c r="Z84">
        <v>7.8</v>
      </c>
      <c r="AA84">
        <v>6.4</v>
      </c>
      <c r="AC84" t="s">
        <v>36</v>
      </c>
      <c r="AD84">
        <f t="shared" si="14"/>
        <v>355</v>
      </c>
      <c r="AE84">
        <f t="shared" si="14"/>
        <v>3041</v>
      </c>
      <c r="AF84">
        <f t="shared" si="14"/>
        <v>2916.1</v>
      </c>
      <c r="AG84">
        <f t="shared" si="14"/>
        <v>3473.8</v>
      </c>
      <c r="AH84">
        <f t="shared" si="14"/>
        <v>4643.5</v>
      </c>
      <c r="AI84">
        <f t="shared" si="14"/>
        <v>6198.5</v>
      </c>
      <c r="AJ84">
        <f t="shared" si="14"/>
        <v>8266.7999999999993</v>
      </c>
      <c r="AK84">
        <f t="shared" si="14"/>
        <v>7288.5</v>
      </c>
      <c r="AL84">
        <f t="shared" si="14"/>
        <v>5793.4</v>
      </c>
      <c r="AM84">
        <f t="shared" si="14"/>
        <v>4273.5</v>
      </c>
      <c r="AN84">
        <f t="shared" si="14"/>
        <v>3152.2999999999997</v>
      </c>
      <c r="AO84">
        <f t="shared" si="14"/>
        <v>2325.1</v>
      </c>
    </row>
    <row r="85" spans="1:41" x14ac:dyDescent="0.3">
      <c r="A85" t="s">
        <v>38</v>
      </c>
      <c r="B85">
        <v>4981</v>
      </c>
      <c r="C85">
        <v>5982</v>
      </c>
      <c r="D85">
        <v>5770.2</v>
      </c>
      <c r="E85">
        <v>6852.6</v>
      </c>
      <c r="F85">
        <v>9126.9</v>
      </c>
      <c r="G85">
        <v>12156.1</v>
      </c>
      <c r="H85">
        <v>14364.3</v>
      </c>
      <c r="I85">
        <v>14207.2</v>
      </c>
      <c r="J85">
        <v>14063.7</v>
      </c>
      <c r="K85">
        <v>13616.7</v>
      </c>
      <c r="L85">
        <v>13236.9</v>
      </c>
      <c r="M85">
        <v>13111.5</v>
      </c>
      <c r="O85" t="s">
        <v>38</v>
      </c>
      <c r="P85">
        <v>2</v>
      </c>
      <c r="Q85">
        <v>1</v>
      </c>
      <c r="R85">
        <v>1</v>
      </c>
      <c r="S85">
        <v>0.9</v>
      </c>
      <c r="T85">
        <v>0.7</v>
      </c>
      <c r="U85">
        <v>0.6</v>
      </c>
      <c r="V85">
        <v>0.5</v>
      </c>
      <c r="W85">
        <v>0.4</v>
      </c>
      <c r="X85">
        <v>0.3</v>
      </c>
      <c r="Y85">
        <v>0.3</v>
      </c>
      <c r="Z85">
        <v>0.2</v>
      </c>
      <c r="AA85">
        <v>0.2</v>
      </c>
      <c r="AC85" t="s">
        <v>38</v>
      </c>
      <c r="AD85">
        <f t="shared" si="14"/>
        <v>4979</v>
      </c>
      <c r="AE85">
        <f t="shared" si="14"/>
        <v>5981</v>
      </c>
      <c r="AF85">
        <f t="shared" si="14"/>
        <v>5769.2</v>
      </c>
      <c r="AG85">
        <f t="shared" si="14"/>
        <v>6851.7000000000007</v>
      </c>
      <c r="AH85">
        <f t="shared" si="14"/>
        <v>9126.1999999999989</v>
      </c>
      <c r="AI85">
        <f t="shared" si="14"/>
        <v>12155.5</v>
      </c>
      <c r="AJ85">
        <f t="shared" si="14"/>
        <v>14363.8</v>
      </c>
      <c r="AK85">
        <f t="shared" si="14"/>
        <v>14206.800000000001</v>
      </c>
      <c r="AL85">
        <f t="shared" si="14"/>
        <v>14063.400000000001</v>
      </c>
      <c r="AM85">
        <f t="shared" si="14"/>
        <v>13616.400000000001</v>
      </c>
      <c r="AN85">
        <f t="shared" si="14"/>
        <v>13236.699999999999</v>
      </c>
      <c r="AO85">
        <f t="shared" si="14"/>
        <v>13111.3</v>
      </c>
    </row>
    <row r="86" spans="1:41" x14ac:dyDescent="0.3">
      <c r="A86" t="s">
        <v>40</v>
      </c>
      <c r="B86">
        <v>0</v>
      </c>
      <c r="C86">
        <v>57</v>
      </c>
      <c r="D86">
        <v>68</v>
      </c>
      <c r="E86">
        <v>80.400000000000006</v>
      </c>
      <c r="F86">
        <v>107.1</v>
      </c>
      <c r="G86">
        <v>142.6</v>
      </c>
      <c r="H86">
        <v>189.7</v>
      </c>
      <c r="I86">
        <v>185.9</v>
      </c>
      <c r="J86">
        <v>241.8</v>
      </c>
      <c r="K86">
        <v>319.60000000000002</v>
      </c>
      <c r="L86">
        <v>412.8</v>
      </c>
      <c r="M86">
        <v>521.20000000000005</v>
      </c>
      <c r="O86" t="s">
        <v>40</v>
      </c>
      <c r="P86">
        <v>7</v>
      </c>
      <c r="Q86">
        <v>6</v>
      </c>
      <c r="R86">
        <v>4</v>
      </c>
      <c r="S86">
        <v>3.5</v>
      </c>
      <c r="T86">
        <v>2.9</v>
      </c>
      <c r="U86">
        <v>2.4</v>
      </c>
      <c r="V86">
        <v>1.9</v>
      </c>
      <c r="W86">
        <v>1.6</v>
      </c>
      <c r="X86">
        <v>1.3</v>
      </c>
      <c r="Y86">
        <v>1.1000000000000001</v>
      </c>
      <c r="Z86">
        <v>0.9</v>
      </c>
      <c r="AA86">
        <v>0.7</v>
      </c>
      <c r="AC86" t="s">
        <v>40</v>
      </c>
      <c r="AD86">
        <f t="shared" si="14"/>
        <v>-7</v>
      </c>
      <c r="AE86">
        <f t="shared" si="14"/>
        <v>51</v>
      </c>
      <c r="AF86">
        <f t="shared" si="14"/>
        <v>64</v>
      </c>
      <c r="AG86">
        <f t="shared" si="14"/>
        <v>76.900000000000006</v>
      </c>
      <c r="AH86">
        <f t="shared" si="14"/>
        <v>104.19999999999999</v>
      </c>
      <c r="AI86">
        <f t="shared" si="14"/>
        <v>140.19999999999999</v>
      </c>
      <c r="AJ86">
        <f t="shared" si="14"/>
        <v>187.79999999999998</v>
      </c>
      <c r="AK86">
        <f t="shared" si="14"/>
        <v>184.3</v>
      </c>
      <c r="AL86">
        <f t="shared" si="14"/>
        <v>240.5</v>
      </c>
      <c r="AM86">
        <f t="shared" si="14"/>
        <v>318.5</v>
      </c>
      <c r="AN86">
        <f t="shared" si="14"/>
        <v>411.90000000000003</v>
      </c>
      <c r="AO86">
        <f t="shared" si="14"/>
        <v>520.5</v>
      </c>
    </row>
    <row r="87" spans="1:41" x14ac:dyDescent="0.3">
      <c r="A87" t="s">
        <v>114</v>
      </c>
      <c r="B87">
        <v>0</v>
      </c>
      <c r="C87">
        <v>403</v>
      </c>
      <c r="D87">
        <v>449</v>
      </c>
      <c r="E87">
        <v>458.5</v>
      </c>
      <c r="F87">
        <v>358.7</v>
      </c>
      <c r="G87">
        <v>266.3</v>
      </c>
      <c r="H87">
        <v>197.4</v>
      </c>
      <c r="I87">
        <v>145.69999999999999</v>
      </c>
      <c r="J87">
        <v>107.5</v>
      </c>
      <c r="K87">
        <v>79.3</v>
      </c>
      <c r="L87">
        <v>58.5</v>
      </c>
      <c r="M87">
        <v>43.2</v>
      </c>
      <c r="O87" t="s">
        <v>114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C87" t="s">
        <v>114</v>
      </c>
      <c r="AD87">
        <f t="shared" si="14"/>
        <v>0</v>
      </c>
      <c r="AE87">
        <f t="shared" si="14"/>
        <v>403</v>
      </c>
      <c r="AF87">
        <f t="shared" si="14"/>
        <v>449</v>
      </c>
      <c r="AG87">
        <f t="shared" si="14"/>
        <v>458.5</v>
      </c>
      <c r="AH87">
        <f t="shared" si="14"/>
        <v>358.7</v>
      </c>
      <c r="AI87">
        <f t="shared" si="14"/>
        <v>266.3</v>
      </c>
      <c r="AJ87">
        <f t="shared" si="14"/>
        <v>197.4</v>
      </c>
      <c r="AK87">
        <f t="shared" si="14"/>
        <v>145.69999999999999</v>
      </c>
      <c r="AL87">
        <f t="shared" si="14"/>
        <v>107.5</v>
      </c>
      <c r="AM87">
        <f t="shared" si="14"/>
        <v>79.3</v>
      </c>
      <c r="AN87">
        <f t="shared" si="14"/>
        <v>58.5</v>
      </c>
      <c r="AO87">
        <f t="shared" si="14"/>
        <v>43.2</v>
      </c>
    </row>
    <row r="88" spans="1:41" x14ac:dyDescent="0.3">
      <c r="A88" t="s">
        <v>115</v>
      </c>
      <c r="B88">
        <v>2</v>
      </c>
      <c r="C88">
        <v>4</v>
      </c>
      <c r="D88">
        <v>4</v>
      </c>
      <c r="E88">
        <v>4.4000000000000004</v>
      </c>
      <c r="F88">
        <v>3.3</v>
      </c>
      <c r="G88">
        <v>2.4</v>
      </c>
      <c r="H88">
        <v>1.8</v>
      </c>
      <c r="I88">
        <v>1.4</v>
      </c>
      <c r="J88">
        <v>1</v>
      </c>
      <c r="K88">
        <v>0.8</v>
      </c>
      <c r="L88">
        <v>0.6</v>
      </c>
      <c r="M88">
        <v>0.4</v>
      </c>
      <c r="O88" t="s">
        <v>115</v>
      </c>
      <c r="P88">
        <v>0</v>
      </c>
      <c r="Q88">
        <v>1</v>
      </c>
      <c r="R88">
        <v>1</v>
      </c>
      <c r="S88">
        <v>0.9</v>
      </c>
      <c r="T88">
        <v>0.7</v>
      </c>
      <c r="U88">
        <v>0.6</v>
      </c>
      <c r="V88">
        <v>0.5</v>
      </c>
      <c r="W88">
        <v>0.4</v>
      </c>
      <c r="X88">
        <v>0.3</v>
      </c>
      <c r="Y88">
        <v>0.3</v>
      </c>
      <c r="Z88">
        <v>0.2</v>
      </c>
      <c r="AA88">
        <v>0.2</v>
      </c>
      <c r="AC88" t="s">
        <v>115</v>
      </c>
      <c r="AD88">
        <f t="shared" si="14"/>
        <v>2</v>
      </c>
      <c r="AE88">
        <f t="shared" si="14"/>
        <v>3</v>
      </c>
      <c r="AF88">
        <f t="shared" si="14"/>
        <v>3</v>
      </c>
      <c r="AG88">
        <f t="shared" si="14"/>
        <v>3.5000000000000004</v>
      </c>
      <c r="AH88">
        <f t="shared" si="14"/>
        <v>2.5999999999999996</v>
      </c>
      <c r="AI88">
        <f t="shared" si="14"/>
        <v>1.7999999999999998</v>
      </c>
      <c r="AJ88">
        <f t="shared" si="14"/>
        <v>1.3</v>
      </c>
      <c r="AK88">
        <f t="shared" si="14"/>
        <v>0.99999999999999989</v>
      </c>
      <c r="AL88">
        <f t="shared" si="14"/>
        <v>0.7</v>
      </c>
      <c r="AM88">
        <f t="shared" si="14"/>
        <v>0.5</v>
      </c>
      <c r="AN88">
        <f t="shared" si="14"/>
        <v>0.39999999999999997</v>
      </c>
      <c r="AO88">
        <f t="shared" si="14"/>
        <v>0.2</v>
      </c>
    </row>
    <row r="89" spans="1:41" x14ac:dyDescent="0.3">
      <c r="A89" t="s">
        <v>116</v>
      </c>
      <c r="B89">
        <v>12</v>
      </c>
      <c r="C89">
        <v>149</v>
      </c>
      <c r="D89">
        <v>148</v>
      </c>
      <c r="E89">
        <v>149.69999999999999</v>
      </c>
      <c r="F89">
        <v>199.4</v>
      </c>
      <c r="G89">
        <v>265.5</v>
      </c>
      <c r="H89">
        <v>280.39999999999998</v>
      </c>
      <c r="I89">
        <v>271.39999999999998</v>
      </c>
      <c r="J89">
        <v>266.10000000000002</v>
      </c>
      <c r="K89">
        <v>254.2</v>
      </c>
      <c r="L89">
        <v>234.5</v>
      </c>
      <c r="M89">
        <v>215.9</v>
      </c>
      <c r="O89" t="s">
        <v>116</v>
      </c>
      <c r="P89">
        <v>0</v>
      </c>
      <c r="Q89">
        <v>3</v>
      </c>
      <c r="R89">
        <v>1</v>
      </c>
      <c r="S89">
        <v>0.9</v>
      </c>
      <c r="T89">
        <v>0.7</v>
      </c>
      <c r="U89">
        <v>0.6</v>
      </c>
      <c r="V89">
        <v>0.5</v>
      </c>
      <c r="W89">
        <v>0.4</v>
      </c>
      <c r="X89">
        <v>0.3</v>
      </c>
      <c r="Y89">
        <v>0.3</v>
      </c>
      <c r="Z89">
        <v>0.2</v>
      </c>
      <c r="AA89">
        <v>0.2</v>
      </c>
      <c r="AC89" t="s">
        <v>116</v>
      </c>
      <c r="AD89">
        <f t="shared" si="14"/>
        <v>12</v>
      </c>
      <c r="AE89">
        <f t="shared" si="14"/>
        <v>146</v>
      </c>
      <c r="AF89">
        <f t="shared" si="14"/>
        <v>147</v>
      </c>
      <c r="AG89">
        <f t="shared" si="14"/>
        <v>148.79999999999998</v>
      </c>
      <c r="AH89">
        <f t="shared" si="14"/>
        <v>198.70000000000002</v>
      </c>
      <c r="AI89">
        <f t="shared" si="14"/>
        <v>264.89999999999998</v>
      </c>
      <c r="AJ89">
        <f t="shared" si="14"/>
        <v>279.89999999999998</v>
      </c>
      <c r="AK89">
        <f t="shared" si="14"/>
        <v>271</v>
      </c>
      <c r="AL89">
        <f t="shared" si="14"/>
        <v>265.8</v>
      </c>
      <c r="AM89">
        <f t="shared" si="14"/>
        <v>253.89999999999998</v>
      </c>
      <c r="AN89">
        <f t="shared" si="14"/>
        <v>234.3</v>
      </c>
      <c r="AO89">
        <f t="shared" si="14"/>
        <v>215.70000000000002</v>
      </c>
    </row>
    <row r="90" spans="1:41" x14ac:dyDescent="0.3">
      <c r="A90" t="s">
        <v>117</v>
      </c>
      <c r="B90">
        <v>3</v>
      </c>
      <c r="C90">
        <v>10</v>
      </c>
      <c r="D90">
        <v>12</v>
      </c>
      <c r="E90">
        <v>10</v>
      </c>
      <c r="F90">
        <v>7.4</v>
      </c>
      <c r="G90">
        <v>5.5</v>
      </c>
      <c r="H90">
        <v>4</v>
      </c>
      <c r="I90">
        <v>3</v>
      </c>
      <c r="J90">
        <v>2.2000000000000002</v>
      </c>
      <c r="K90">
        <v>1.6</v>
      </c>
      <c r="L90">
        <v>1.2</v>
      </c>
      <c r="M90">
        <v>0.9</v>
      </c>
      <c r="O90" t="s">
        <v>117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C90" t="s">
        <v>117</v>
      </c>
      <c r="AD90">
        <f t="shared" si="14"/>
        <v>3</v>
      </c>
      <c r="AE90">
        <f t="shared" si="14"/>
        <v>10</v>
      </c>
      <c r="AF90">
        <f t="shared" si="14"/>
        <v>12</v>
      </c>
      <c r="AG90">
        <f t="shared" si="14"/>
        <v>10</v>
      </c>
      <c r="AH90">
        <f t="shared" si="14"/>
        <v>7.4</v>
      </c>
      <c r="AI90">
        <f t="shared" si="14"/>
        <v>5.5</v>
      </c>
      <c r="AJ90">
        <f t="shared" si="14"/>
        <v>4</v>
      </c>
      <c r="AK90">
        <f t="shared" si="14"/>
        <v>3</v>
      </c>
      <c r="AL90">
        <f t="shared" si="14"/>
        <v>2.2000000000000002</v>
      </c>
      <c r="AM90">
        <f t="shared" si="14"/>
        <v>1.6</v>
      </c>
      <c r="AN90">
        <f t="shared" si="14"/>
        <v>1.2</v>
      </c>
      <c r="AO90">
        <f t="shared" si="14"/>
        <v>0.9</v>
      </c>
    </row>
    <row r="91" spans="1:41" x14ac:dyDescent="0.3">
      <c r="A91" t="s">
        <v>42</v>
      </c>
      <c r="B91">
        <v>1</v>
      </c>
      <c r="C91">
        <v>11</v>
      </c>
      <c r="D91">
        <v>10</v>
      </c>
      <c r="E91">
        <v>8.3000000000000007</v>
      </c>
      <c r="F91">
        <v>6.1</v>
      </c>
      <c r="G91">
        <v>4.5</v>
      </c>
      <c r="H91">
        <v>3.3</v>
      </c>
      <c r="I91">
        <v>2.5</v>
      </c>
      <c r="J91">
        <v>1.8</v>
      </c>
      <c r="K91">
        <v>1.3</v>
      </c>
      <c r="L91">
        <v>1</v>
      </c>
      <c r="M91">
        <v>0.7</v>
      </c>
      <c r="O91" t="s">
        <v>42</v>
      </c>
      <c r="P91">
        <v>2</v>
      </c>
      <c r="Q91">
        <v>29</v>
      </c>
      <c r="R91">
        <v>32</v>
      </c>
      <c r="S91">
        <v>28.3</v>
      </c>
      <c r="T91">
        <v>23.1</v>
      </c>
      <c r="U91">
        <v>18.899999999999999</v>
      </c>
      <c r="V91">
        <v>15.4</v>
      </c>
      <c r="W91">
        <v>18.8</v>
      </c>
      <c r="X91">
        <v>22.8</v>
      </c>
      <c r="Y91">
        <v>27.7</v>
      </c>
      <c r="Z91">
        <v>33.799999999999997</v>
      </c>
      <c r="AA91">
        <v>41.1</v>
      </c>
      <c r="AC91" t="s">
        <v>42</v>
      </c>
      <c r="AD91">
        <f t="shared" si="14"/>
        <v>-1</v>
      </c>
      <c r="AE91">
        <f t="shared" si="14"/>
        <v>-18</v>
      </c>
      <c r="AF91">
        <f t="shared" si="14"/>
        <v>-22</v>
      </c>
      <c r="AG91">
        <f t="shared" si="14"/>
        <v>-20</v>
      </c>
      <c r="AH91">
        <f t="shared" si="14"/>
        <v>-17</v>
      </c>
      <c r="AI91">
        <f t="shared" si="14"/>
        <v>-14.399999999999999</v>
      </c>
      <c r="AJ91">
        <f t="shared" si="14"/>
        <v>-12.100000000000001</v>
      </c>
      <c r="AK91">
        <f t="shared" si="14"/>
        <v>-16.3</v>
      </c>
      <c r="AL91">
        <f t="shared" si="14"/>
        <v>-21</v>
      </c>
      <c r="AM91">
        <f t="shared" si="14"/>
        <v>-26.4</v>
      </c>
      <c r="AN91">
        <f t="shared" si="14"/>
        <v>-32.799999999999997</v>
      </c>
      <c r="AO91">
        <f t="shared" si="14"/>
        <v>-40.4</v>
      </c>
    </row>
    <row r="92" spans="1:41" x14ac:dyDescent="0.3">
      <c r="A92" t="s">
        <v>118</v>
      </c>
      <c r="B92">
        <v>2</v>
      </c>
      <c r="C92">
        <v>485</v>
      </c>
      <c r="D92">
        <v>412</v>
      </c>
      <c r="E92">
        <v>416.9</v>
      </c>
      <c r="F92">
        <v>444.2</v>
      </c>
      <c r="G92">
        <v>478.3</v>
      </c>
      <c r="H92">
        <v>479.7</v>
      </c>
      <c r="I92">
        <v>463.1</v>
      </c>
      <c r="J92">
        <v>454</v>
      </c>
      <c r="K92">
        <v>426.3</v>
      </c>
      <c r="L92">
        <v>396.2</v>
      </c>
      <c r="M92">
        <v>369.1</v>
      </c>
      <c r="O92" t="s">
        <v>118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C92" t="s">
        <v>118</v>
      </c>
      <c r="AD92">
        <f t="shared" si="14"/>
        <v>2</v>
      </c>
      <c r="AE92">
        <f t="shared" si="14"/>
        <v>485</v>
      </c>
      <c r="AF92">
        <f t="shared" si="14"/>
        <v>412</v>
      </c>
      <c r="AG92">
        <f t="shared" si="14"/>
        <v>416.9</v>
      </c>
      <c r="AH92">
        <f t="shared" si="14"/>
        <v>444.2</v>
      </c>
      <c r="AI92">
        <f t="shared" si="14"/>
        <v>478.3</v>
      </c>
      <c r="AJ92">
        <f t="shared" si="14"/>
        <v>479.7</v>
      </c>
      <c r="AK92">
        <f t="shared" si="14"/>
        <v>463.1</v>
      </c>
      <c r="AL92">
        <f t="shared" si="14"/>
        <v>454</v>
      </c>
      <c r="AM92">
        <f t="shared" si="14"/>
        <v>426.3</v>
      </c>
      <c r="AN92">
        <f t="shared" si="14"/>
        <v>396.2</v>
      </c>
      <c r="AO92">
        <f t="shared" si="14"/>
        <v>369.1</v>
      </c>
    </row>
    <row r="93" spans="1:41" x14ac:dyDescent="0.3">
      <c r="A93" t="s">
        <v>119</v>
      </c>
      <c r="B93">
        <v>168</v>
      </c>
      <c r="C93">
        <v>2210</v>
      </c>
      <c r="D93">
        <v>2391</v>
      </c>
      <c r="E93">
        <v>2839.4</v>
      </c>
      <c r="F93">
        <v>3781.7</v>
      </c>
      <c r="G93">
        <v>5036.3999999999996</v>
      </c>
      <c r="H93">
        <v>4955.6000000000004</v>
      </c>
      <c r="I93">
        <v>4316.3</v>
      </c>
      <c r="J93">
        <v>3578.8</v>
      </c>
      <c r="K93">
        <v>2640.7</v>
      </c>
      <c r="L93">
        <v>1948.3</v>
      </c>
      <c r="M93">
        <v>1437.5</v>
      </c>
      <c r="O93" t="s">
        <v>119</v>
      </c>
      <c r="P93">
        <v>1</v>
      </c>
      <c r="Q93">
        <v>4</v>
      </c>
      <c r="R93">
        <v>4</v>
      </c>
      <c r="S93">
        <v>3.5</v>
      </c>
      <c r="T93">
        <v>2.9</v>
      </c>
      <c r="U93">
        <v>2.4</v>
      </c>
      <c r="V93">
        <v>1.9</v>
      </c>
      <c r="W93">
        <v>1.6</v>
      </c>
      <c r="X93">
        <v>1.3</v>
      </c>
      <c r="Y93">
        <v>1</v>
      </c>
      <c r="Z93">
        <v>0.9</v>
      </c>
      <c r="AA93">
        <v>0.7</v>
      </c>
      <c r="AC93" t="s">
        <v>119</v>
      </c>
      <c r="AD93">
        <f t="shared" si="14"/>
        <v>167</v>
      </c>
      <c r="AE93">
        <f t="shared" si="14"/>
        <v>2206</v>
      </c>
      <c r="AF93">
        <f t="shared" si="14"/>
        <v>2387</v>
      </c>
      <c r="AG93">
        <f t="shared" si="14"/>
        <v>2835.9</v>
      </c>
      <c r="AH93">
        <f t="shared" si="14"/>
        <v>3778.7999999999997</v>
      </c>
      <c r="AI93">
        <f t="shared" si="14"/>
        <v>5034</v>
      </c>
      <c r="AJ93">
        <f t="shared" si="14"/>
        <v>4953.7000000000007</v>
      </c>
      <c r="AK93">
        <f t="shared" si="14"/>
        <v>4314.7</v>
      </c>
      <c r="AL93">
        <f t="shared" si="14"/>
        <v>3577.5</v>
      </c>
      <c r="AM93">
        <f t="shared" si="14"/>
        <v>2639.7</v>
      </c>
      <c r="AN93">
        <f t="shared" si="14"/>
        <v>1947.3999999999999</v>
      </c>
      <c r="AO93">
        <f t="shared" si="14"/>
        <v>1436.8</v>
      </c>
    </row>
    <row r="94" spans="1:41" x14ac:dyDescent="0.3">
      <c r="A94" t="s">
        <v>120</v>
      </c>
      <c r="B94">
        <v>1</v>
      </c>
      <c r="C94">
        <v>62</v>
      </c>
      <c r="D94">
        <v>73</v>
      </c>
      <c r="E94">
        <v>60.8</v>
      </c>
      <c r="F94">
        <v>44.9</v>
      </c>
      <c r="G94">
        <v>33.1</v>
      </c>
      <c r="H94">
        <v>24.4</v>
      </c>
      <c r="I94">
        <v>18</v>
      </c>
      <c r="J94">
        <v>13.3</v>
      </c>
      <c r="K94">
        <v>9.8000000000000007</v>
      </c>
      <c r="L94">
        <v>7.2</v>
      </c>
      <c r="M94">
        <v>5.3</v>
      </c>
      <c r="O94" t="s">
        <v>120</v>
      </c>
      <c r="P94">
        <v>30</v>
      </c>
      <c r="Q94">
        <v>1</v>
      </c>
      <c r="R94">
        <v>1</v>
      </c>
      <c r="S94">
        <v>0.9</v>
      </c>
      <c r="T94">
        <v>0.7</v>
      </c>
      <c r="U94">
        <v>0.6</v>
      </c>
      <c r="V94">
        <v>0.5</v>
      </c>
      <c r="W94">
        <v>0.4</v>
      </c>
      <c r="X94">
        <v>0.4</v>
      </c>
      <c r="Y94">
        <v>0.5</v>
      </c>
      <c r="Z94">
        <v>0.6</v>
      </c>
      <c r="AA94">
        <v>0.7</v>
      </c>
      <c r="AC94" t="s">
        <v>120</v>
      </c>
      <c r="AD94">
        <f t="shared" si="14"/>
        <v>-29</v>
      </c>
      <c r="AE94">
        <f t="shared" si="14"/>
        <v>61</v>
      </c>
      <c r="AF94">
        <f t="shared" si="14"/>
        <v>72</v>
      </c>
      <c r="AG94">
        <f t="shared" si="14"/>
        <v>59.9</v>
      </c>
      <c r="AH94">
        <f t="shared" si="14"/>
        <v>44.199999999999996</v>
      </c>
      <c r="AI94">
        <f t="shared" si="14"/>
        <v>32.5</v>
      </c>
      <c r="AJ94">
        <f t="shared" si="14"/>
        <v>23.9</v>
      </c>
      <c r="AK94">
        <f t="shared" si="14"/>
        <v>17.600000000000001</v>
      </c>
      <c r="AL94">
        <f t="shared" si="14"/>
        <v>12.9</v>
      </c>
      <c r="AM94">
        <f t="shared" si="14"/>
        <v>9.3000000000000007</v>
      </c>
      <c r="AN94">
        <f t="shared" si="14"/>
        <v>6.6000000000000005</v>
      </c>
      <c r="AO94">
        <f t="shared" si="14"/>
        <v>4.5999999999999996</v>
      </c>
    </row>
    <row r="95" spans="1:41" x14ac:dyDescent="0.3">
      <c r="A95" s="1" t="s">
        <v>215</v>
      </c>
      <c r="B95" s="2"/>
      <c r="D95" s="2"/>
      <c r="O95" s="1" t="s">
        <v>216</v>
      </c>
      <c r="P95" s="2"/>
      <c r="R95" s="2"/>
      <c r="AC95" s="1" t="s">
        <v>213</v>
      </c>
      <c r="AD95" s="2"/>
      <c r="AF95" s="2"/>
    </row>
    <row r="96" spans="1:41" x14ac:dyDescent="0.3">
      <c r="B96" s="2" t="s">
        <v>1</v>
      </c>
      <c r="D96" s="2" t="s">
        <v>2</v>
      </c>
      <c r="P96" s="2" t="s">
        <v>1</v>
      </c>
      <c r="R96" s="2" t="s">
        <v>2</v>
      </c>
      <c r="AD96" s="2" t="s">
        <v>1</v>
      </c>
      <c r="AF96" s="2" t="s">
        <v>2</v>
      </c>
    </row>
    <row r="97" spans="1:41" x14ac:dyDescent="0.3">
      <c r="A97" s="5" t="s">
        <v>4</v>
      </c>
      <c r="B97" s="5">
        <v>1992</v>
      </c>
      <c r="C97" s="5">
        <v>2017</v>
      </c>
      <c r="D97" s="8">
        <v>2017</v>
      </c>
      <c r="E97" s="8">
        <v>2020</v>
      </c>
      <c r="F97" s="8">
        <v>2025</v>
      </c>
      <c r="G97" s="8">
        <v>2030</v>
      </c>
      <c r="H97" s="8">
        <v>2035</v>
      </c>
      <c r="I97" s="8">
        <v>2040</v>
      </c>
      <c r="J97" s="8">
        <v>2045</v>
      </c>
      <c r="K97" s="8">
        <v>2050</v>
      </c>
      <c r="L97" s="8">
        <v>2055</v>
      </c>
      <c r="M97" s="8">
        <v>2060</v>
      </c>
      <c r="O97" s="5" t="s">
        <v>4</v>
      </c>
      <c r="P97" s="5">
        <v>1992</v>
      </c>
      <c r="Q97" s="5">
        <v>2017</v>
      </c>
      <c r="R97" s="8">
        <v>2017</v>
      </c>
      <c r="S97" s="8">
        <v>2020</v>
      </c>
      <c r="T97" s="8">
        <v>2025</v>
      </c>
      <c r="U97" s="8">
        <v>2030</v>
      </c>
      <c r="V97" s="8">
        <v>2035</v>
      </c>
      <c r="W97" s="8">
        <v>2040</v>
      </c>
      <c r="X97" s="8">
        <v>2045</v>
      </c>
      <c r="Y97" s="8">
        <v>2050</v>
      </c>
      <c r="Z97" s="8">
        <v>2055</v>
      </c>
      <c r="AA97" s="8">
        <v>2060</v>
      </c>
      <c r="AC97" s="5" t="s">
        <v>4</v>
      </c>
      <c r="AD97" s="5">
        <v>1992</v>
      </c>
      <c r="AE97" s="5">
        <v>2017</v>
      </c>
      <c r="AF97" s="8">
        <v>2017</v>
      </c>
      <c r="AG97" s="8">
        <v>2020</v>
      </c>
      <c r="AH97" s="8">
        <v>2025</v>
      </c>
      <c r="AI97" s="8">
        <v>2030</v>
      </c>
      <c r="AJ97" s="8">
        <v>2035</v>
      </c>
      <c r="AK97" s="8">
        <v>2040</v>
      </c>
      <c r="AL97" s="8">
        <v>2045</v>
      </c>
      <c r="AM97" s="8">
        <v>2050</v>
      </c>
      <c r="AN97" s="8">
        <v>2055</v>
      </c>
      <c r="AO97" s="8">
        <v>2060</v>
      </c>
    </row>
    <row r="98" spans="1:41" x14ac:dyDescent="0.3">
      <c r="A98" s="9" t="s">
        <v>44</v>
      </c>
      <c r="B98" s="10">
        <f>SUM(B99:B137)+B185+B186+B189+B190+B191+B196+B197+B199</f>
        <v>22822</v>
      </c>
      <c r="C98" s="10">
        <f>SUM(C99:C137)+C185+C186+C189+C190+C191+C196+C197+C199</f>
        <v>24083</v>
      </c>
      <c r="D98" s="10">
        <f>SUM(D99:D137)+D185+D186+D189+D190+D191+D196+D197+D199</f>
        <v>24197</v>
      </c>
      <c r="E98" s="10">
        <f>SUM(E99:E137)+E185+E186+E189+E190+E191+E196+E197+E199</f>
        <v>25070.7</v>
      </c>
      <c r="F98" s="10">
        <f t="shared" ref="F98:M98" si="15">SUM(F99:F137)+F185+F186+F189+F190+F191+F196+F197+F199</f>
        <v>24648.6</v>
      </c>
      <c r="G98" s="10">
        <f t="shared" si="15"/>
        <v>23388</v>
      </c>
      <c r="H98" s="10">
        <f t="shared" si="15"/>
        <v>23218.3</v>
      </c>
      <c r="I98" s="10">
        <f t="shared" si="15"/>
        <v>23025</v>
      </c>
      <c r="J98" s="10">
        <f t="shared" si="15"/>
        <v>24245.4</v>
      </c>
      <c r="K98" s="10">
        <f t="shared" si="15"/>
        <v>25700</v>
      </c>
      <c r="L98" s="10">
        <f t="shared" si="15"/>
        <v>26084.400000000005</v>
      </c>
      <c r="M98" s="10">
        <f t="shared" si="15"/>
        <v>26441.599999999999</v>
      </c>
      <c r="O98" s="9" t="s">
        <v>44</v>
      </c>
      <c r="P98" s="10">
        <f>SUM(P99:P137)+P185+P186+P189+P190+P191+P196+P197+P199</f>
        <v>61767</v>
      </c>
      <c r="Q98" s="10">
        <f>SUM(Q99:Q137)+Q185+Q186+Q189+Q190+Q191+Q196+Q197+Q199</f>
        <v>119835</v>
      </c>
      <c r="R98" s="10">
        <f>SUM(R99:R137)+R185+R186+R189+R190+R191+R196+R197+R199</f>
        <v>121048.5</v>
      </c>
      <c r="S98" s="10">
        <f>SUM(S99:S137)+S185+S186+S189+S190+S191+S196+S197+S199</f>
        <v>124944.90000000001</v>
      </c>
      <c r="T98" s="10">
        <f t="shared" ref="T98:AA98" si="16">SUM(T99:T137)+T185+T186+T189+T190+T191+T196+T197+T199</f>
        <v>140193.4</v>
      </c>
      <c r="U98" s="10">
        <f t="shared" si="16"/>
        <v>160607.49999999991</v>
      </c>
      <c r="V98" s="10">
        <f t="shared" si="16"/>
        <v>186651.40000000005</v>
      </c>
      <c r="W98" s="10">
        <f t="shared" si="16"/>
        <v>192239.39999999991</v>
      </c>
      <c r="X98" s="10">
        <f t="shared" si="16"/>
        <v>190759.09999999992</v>
      </c>
      <c r="Y98" s="10">
        <f t="shared" si="16"/>
        <v>168181.89999999997</v>
      </c>
      <c r="Z98" s="10">
        <f t="shared" si="16"/>
        <v>147179.60000000003</v>
      </c>
      <c r="AA98" s="10">
        <f t="shared" si="16"/>
        <v>130677.59999999996</v>
      </c>
      <c r="AC98" s="9" t="s">
        <v>44</v>
      </c>
      <c r="AD98" s="10">
        <f>SUM(AD99:AD137)+AD185+AD186+AD189+AD190+AD191+AD196+AD197+AD199</f>
        <v>-38945</v>
      </c>
      <c r="AE98" s="10">
        <f>SUM(AE99:AE137)+AE185+AE186+AE189+AE190+AE191+AE196+AE197+AE199</f>
        <v>-95752</v>
      </c>
      <c r="AF98" s="10">
        <f>SUM(AF99:AF137)+AF185+AF186+AF189+AF190+AF191+AF196+AF197+AF199</f>
        <v>-96851.5</v>
      </c>
      <c r="AG98" s="10">
        <f>SUM(AG99:AG137)+AG185+AG186+AG189+AG190+AG191+AG196+AG197+AG199</f>
        <v>-99874.199999999968</v>
      </c>
      <c r="AH98" s="10">
        <f t="shared" ref="AH98:AO98" si="17">SUM(AH99:AH137)+AH185+AH186+AH189+AH190+AH191+AH196+AH197+AH199</f>
        <v>-115544.79999999999</v>
      </c>
      <c r="AI98" s="10">
        <f t="shared" si="17"/>
        <v>-137219.5</v>
      </c>
      <c r="AJ98" s="10">
        <f t="shared" si="17"/>
        <v>-163433.1</v>
      </c>
      <c r="AK98" s="10">
        <f t="shared" si="17"/>
        <v>-169214.4</v>
      </c>
      <c r="AL98" s="10">
        <f t="shared" si="17"/>
        <v>-166513.70000000001</v>
      </c>
      <c r="AM98" s="10">
        <f t="shared" si="17"/>
        <v>-142481.9</v>
      </c>
      <c r="AN98" s="10">
        <f t="shared" si="17"/>
        <v>-121095.19999999998</v>
      </c>
      <c r="AO98" s="10">
        <f t="shared" si="17"/>
        <v>-104235.99999999999</v>
      </c>
    </row>
    <row r="99" spans="1:41" x14ac:dyDescent="0.3">
      <c r="A99" t="s">
        <v>121</v>
      </c>
      <c r="B99">
        <v>0</v>
      </c>
      <c r="C99">
        <v>5</v>
      </c>
      <c r="D99">
        <v>5</v>
      </c>
      <c r="E99">
        <v>5.4</v>
      </c>
      <c r="F99">
        <v>4</v>
      </c>
      <c r="G99">
        <v>2.9</v>
      </c>
      <c r="H99">
        <v>2.2000000000000002</v>
      </c>
      <c r="I99">
        <v>1.6</v>
      </c>
      <c r="J99">
        <v>1.2</v>
      </c>
      <c r="K99">
        <v>0.9</v>
      </c>
      <c r="L99">
        <v>0</v>
      </c>
      <c r="M99">
        <v>0</v>
      </c>
      <c r="O99" t="s">
        <v>121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C99" t="s">
        <v>121</v>
      </c>
      <c r="AD99">
        <f t="shared" ref="AD99:AO120" si="18">B99-P99</f>
        <v>0</v>
      </c>
      <c r="AE99">
        <f t="shared" si="18"/>
        <v>5</v>
      </c>
      <c r="AF99">
        <f t="shared" si="18"/>
        <v>5</v>
      </c>
      <c r="AG99">
        <f t="shared" si="18"/>
        <v>5.4</v>
      </c>
      <c r="AH99">
        <f t="shared" si="18"/>
        <v>4</v>
      </c>
      <c r="AI99">
        <f t="shared" si="18"/>
        <v>2.9</v>
      </c>
      <c r="AJ99">
        <f t="shared" si="18"/>
        <v>2.2000000000000002</v>
      </c>
      <c r="AK99">
        <f t="shared" si="18"/>
        <v>1.6</v>
      </c>
      <c r="AL99">
        <f t="shared" si="18"/>
        <v>1.2</v>
      </c>
      <c r="AM99">
        <f t="shared" si="18"/>
        <v>0.9</v>
      </c>
      <c r="AN99">
        <f t="shared" si="18"/>
        <v>0</v>
      </c>
      <c r="AO99">
        <f t="shared" si="18"/>
        <v>0</v>
      </c>
    </row>
    <row r="100" spans="1:41" x14ac:dyDescent="0.3">
      <c r="A100" t="s">
        <v>122</v>
      </c>
      <c r="B100">
        <v>0</v>
      </c>
      <c r="C100">
        <v>1</v>
      </c>
      <c r="D100">
        <v>1</v>
      </c>
      <c r="E100">
        <v>0.8</v>
      </c>
      <c r="F100">
        <v>0.6</v>
      </c>
      <c r="G100">
        <v>0.5</v>
      </c>
      <c r="H100">
        <v>0.3</v>
      </c>
      <c r="I100">
        <v>0.3</v>
      </c>
      <c r="J100">
        <v>0.2</v>
      </c>
      <c r="K100">
        <v>0.1</v>
      </c>
      <c r="L100">
        <v>0.1</v>
      </c>
      <c r="M100">
        <v>0.1</v>
      </c>
      <c r="O100" t="s">
        <v>122</v>
      </c>
      <c r="P100">
        <v>1</v>
      </c>
      <c r="Q100">
        <v>5</v>
      </c>
      <c r="R100">
        <v>5</v>
      </c>
      <c r="S100">
        <v>4.7</v>
      </c>
      <c r="T100">
        <v>4.5</v>
      </c>
      <c r="U100">
        <v>4.4000000000000004</v>
      </c>
      <c r="V100">
        <v>4.2</v>
      </c>
      <c r="W100">
        <v>4</v>
      </c>
      <c r="X100">
        <v>3.9</v>
      </c>
      <c r="Y100">
        <v>3.6</v>
      </c>
      <c r="Z100">
        <v>3.3</v>
      </c>
      <c r="AA100">
        <v>2.9</v>
      </c>
      <c r="AC100" t="s">
        <v>122</v>
      </c>
      <c r="AD100">
        <f t="shared" si="18"/>
        <v>-1</v>
      </c>
      <c r="AE100">
        <f t="shared" si="18"/>
        <v>-4</v>
      </c>
      <c r="AF100">
        <f t="shared" si="18"/>
        <v>-4</v>
      </c>
      <c r="AG100">
        <f t="shared" si="18"/>
        <v>-3.9000000000000004</v>
      </c>
      <c r="AH100">
        <f t="shared" si="18"/>
        <v>-3.9</v>
      </c>
      <c r="AI100">
        <f t="shared" si="18"/>
        <v>-3.9000000000000004</v>
      </c>
      <c r="AJ100">
        <f t="shared" si="18"/>
        <v>-3.9000000000000004</v>
      </c>
      <c r="AK100">
        <f t="shared" si="18"/>
        <v>-3.7</v>
      </c>
      <c r="AL100">
        <f t="shared" si="18"/>
        <v>-3.6999999999999997</v>
      </c>
      <c r="AM100">
        <f t="shared" si="18"/>
        <v>-3.5</v>
      </c>
      <c r="AN100">
        <f t="shared" si="18"/>
        <v>-3.1999999999999997</v>
      </c>
      <c r="AO100">
        <f t="shared" si="18"/>
        <v>-2.8</v>
      </c>
    </row>
    <row r="101" spans="1:41" x14ac:dyDescent="0.3">
      <c r="A101" t="s">
        <v>124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O101" t="s">
        <v>124</v>
      </c>
      <c r="P101">
        <v>19</v>
      </c>
      <c r="Q101">
        <v>88</v>
      </c>
      <c r="R101">
        <v>71</v>
      </c>
      <c r="S101">
        <v>65</v>
      </c>
      <c r="T101">
        <v>53</v>
      </c>
      <c r="U101">
        <v>43.2</v>
      </c>
      <c r="V101">
        <v>35.299999999999997</v>
      </c>
      <c r="W101">
        <v>29.9</v>
      </c>
      <c r="X101">
        <v>35.4</v>
      </c>
      <c r="Y101">
        <v>43.1</v>
      </c>
      <c r="Z101">
        <v>52.4</v>
      </c>
      <c r="AA101">
        <v>63.7</v>
      </c>
      <c r="AC101" t="s">
        <v>124</v>
      </c>
      <c r="AD101">
        <f t="shared" si="18"/>
        <v>-19</v>
      </c>
      <c r="AE101">
        <f t="shared" si="18"/>
        <v>-88</v>
      </c>
      <c r="AF101">
        <f t="shared" si="18"/>
        <v>-71</v>
      </c>
      <c r="AG101">
        <f t="shared" si="18"/>
        <v>-65</v>
      </c>
      <c r="AH101">
        <f t="shared" si="18"/>
        <v>-53</v>
      </c>
      <c r="AI101">
        <f t="shared" si="18"/>
        <v>-43.2</v>
      </c>
      <c r="AJ101">
        <f t="shared" si="18"/>
        <v>-35.299999999999997</v>
      </c>
      <c r="AK101">
        <f t="shared" si="18"/>
        <v>-29.9</v>
      </c>
      <c r="AL101">
        <f t="shared" si="18"/>
        <v>-35.4</v>
      </c>
      <c r="AM101">
        <f t="shared" si="18"/>
        <v>-43.1</v>
      </c>
      <c r="AN101">
        <f t="shared" si="18"/>
        <v>-52.4</v>
      </c>
      <c r="AO101">
        <f t="shared" si="18"/>
        <v>-63.7</v>
      </c>
    </row>
    <row r="102" spans="1:41" x14ac:dyDescent="0.3">
      <c r="A102" t="s">
        <v>125</v>
      </c>
      <c r="B102">
        <v>0</v>
      </c>
      <c r="C102">
        <v>3</v>
      </c>
      <c r="D102">
        <v>3</v>
      </c>
      <c r="E102">
        <v>2.6</v>
      </c>
      <c r="F102">
        <v>1.9</v>
      </c>
      <c r="G102">
        <v>1.4</v>
      </c>
      <c r="H102">
        <v>1.1000000000000001</v>
      </c>
      <c r="I102">
        <v>0.8</v>
      </c>
      <c r="J102">
        <v>0.7</v>
      </c>
      <c r="K102">
        <v>0.5</v>
      </c>
      <c r="L102">
        <v>0.4</v>
      </c>
      <c r="M102">
        <v>0.3</v>
      </c>
      <c r="O102" t="s">
        <v>125</v>
      </c>
      <c r="P102">
        <v>0</v>
      </c>
      <c r="Q102">
        <v>3</v>
      </c>
      <c r="R102">
        <v>3</v>
      </c>
      <c r="S102">
        <v>2.7</v>
      </c>
      <c r="T102">
        <v>2.2000000000000002</v>
      </c>
      <c r="U102">
        <v>1.8</v>
      </c>
      <c r="V102">
        <v>1.5</v>
      </c>
      <c r="W102">
        <v>1.2</v>
      </c>
      <c r="X102">
        <v>1</v>
      </c>
      <c r="Y102">
        <v>0.8</v>
      </c>
      <c r="Z102">
        <v>0.7</v>
      </c>
      <c r="AA102">
        <v>0.5</v>
      </c>
      <c r="AC102" t="s">
        <v>125</v>
      </c>
      <c r="AD102">
        <f t="shared" si="18"/>
        <v>0</v>
      </c>
      <c r="AE102">
        <f t="shared" si="18"/>
        <v>0</v>
      </c>
      <c r="AF102">
        <f t="shared" si="18"/>
        <v>0</v>
      </c>
      <c r="AG102">
        <f t="shared" si="18"/>
        <v>-0.10000000000000009</v>
      </c>
      <c r="AH102">
        <f t="shared" si="18"/>
        <v>-0.30000000000000027</v>
      </c>
      <c r="AI102">
        <f t="shared" si="18"/>
        <v>-0.40000000000000013</v>
      </c>
      <c r="AJ102">
        <f t="shared" si="18"/>
        <v>-0.39999999999999991</v>
      </c>
      <c r="AK102">
        <f t="shared" si="18"/>
        <v>-0.39999999999999991</v>
      </c>
      <c r="AL102">
        <f t="shared" si="18"/>
        <v>-0.30000000000000004</v>
      </c>
      <c r="AM102">
        <f t="shared" si="18"/>
        <v>-0.30000000000000004</v>
      </c>
      <c r="AN102">
        <f t="shared" si="18"/>
        <v>-0.29999999999999993</v>
      </c>
      <c r="AO102">
        <f t="shared" si="18"/>
        <v>-0.2</v>
      </c>
    </row>
    <row r="103" spans="1:41" x14ac:dyDescent="0.3">
      <c r="A103" t="s">
        <v>126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O103" t="s">
        <v>126</v>
      </c>
      <c r="P103">
        <v>1</v>
      </c>
      <c r="Q103">
        <v>4</v>
      </c>
      <c r="R103">
        <v>4</v>
      </c>
      <c r="S103">
        <v>3.5</v>
      </c>
      <c r="T103">
        <v>2.9</v>
      </c>
      <c r="U103">
        <v>2.4</v>
      </c>
      <c r="V103">
        <v>1.9</v>
      </c>
      <c r="W103">
        <v>1.6</v>
      </c>
      <c r="X103">
        <v>1.3</v>
      </c>
      <c r="Y103">
        <v>1</v>
      </c>
      <c r="Z103">
        <v>0.9</v>
      </c>
      <c r="AA103">
        <v>0.7</v>
      </c>
      <c r="AC103" t="s">
        <v>126</v>
      </c>
      <c r="AD103">
        <f t="shared" si="18"/>
        <v>-1</v>
      </c>
      <c r="AE103">
        <f t="shared" si="18"/>
        <v>-4</v>
      </c>
      <c r="AF103">
        <f t="shared" si="18"/>
        <v>-4</v>
      </c>
      <c r="AG103">
        <f t="shared" si="18"/>
        <v>-3.5</v>
      </c>
      <c r="AH103">
        <f t="shared" si="18"/>
        <v>-2.9</v>
      </c>
      <c r="AI103">
        <f t="shared" si="18"/>
        <v>-2.4</v>
      </c>
      <c r="AJ103">
        <f t="shared" si="18"/>
        <v>-1.9</v>
      </c>
      <c r="AK103">
        <f t="shared" si="18"/>
        <v>-1.6</v>
      </c>
      <c r="AL103">
        <f t="shared" si="18"/>
        <v>-1.3</v>
      </c>
      <c r="AM103">
        <f t="shared" si="18"/>
        <v>-1</v>
      </c>
      <c r="AN103">
        <f t="shared" si="18"/>
        <v>-0.9</v>
      </c>
      <c r="AO103">
        <f t="shared" si="18"/>
        <v>-0.7</v>
      </c>
    </row>
    <row r="104" spans="1:41" x14ac:dyDescent="0.3">
      <c r="A104" t="s">
        <v>127</v>
      </c>
      <c r="B104">
        <v>506</v>
      </c>
      <c r="C104">
        <v>11</v>
      </c>
      <c r="D104">
        <v>19</v>
      </c>
      <c r="E104">
        <v>17.600000000000001</v>
      </c>
      <c r="F104">
        <v>13</v>
      </c>
      <c r="G104">
        <v>9.6</v>
      </c>
      <c r="H104">
        <v>7.1</v>
      </c>
      <c r="I104">
        <v>5.2</v>
      </c>
      <c r="J104">
        <v>3.9</v>
      </c>
      <c r="K104">
        <v>2.9</v>
      </c>
      <c r="L104">
        <v>2.1</v>
      </c>
      <c r="M104">
        <v>1.6</v>
      </c>
      <c r="O104" t="s">
        <v>127</v>
      </c>
      <c r="P104">
        <v>0</v>
      </c>
      <c r="Q104">
        <v>4</v>
      </c>
      <c r="R104">
        <v>7</v>
      </c>
      <c r="S104">
        <v>6.2</v>
      </c>
      <c r="T104">
        <v>5</v>
      </c>
      <c r="U104">
        <v>4.0999999999999996</v>
      </c>
      <c r="V104">
        <v>3.4</v>
      </c>
      <c r="W104">
        <v>2.7</v>
      </c>
      <c r="X104">
        <v>2.2000000000000002</v>
      </c>
      <c r="Y104">
        <v>1.8</v>
      </c>
      <c r="Z104">
        <v>1.5</v>
      </c>
      <c r="AA104">
        <v>1.2</v>
      </c>
      <c r="AC104" t="s">
        <v>127</v>
      </c>
      <c r="AD104">
        <f t="shared" si="18"/>
        <v>506</v>
      </c>
      <c r="AE104">
        <f t="shared" si="18"/>
        <v>7</v>
      </c>
      <c r="AF104">
        <f t="shared" si="18"/>
        <v>12</v>
      </c>
      <c r="AG104">
        <f t="shared" si="18"/>
        <v>11.400000000000002</v>
      </c>
      <c r="AH104">
        <f t="shared" si="18"/>
        <v>8</v>
      </c>
      <c r="AI104">
        <f t="shared" si="18"/>
        <v>5.5</v>
      </c>
      <c r="AJ104">
        <f t="shared" si="18"/>
        <v>3.6999999999999997</v>
      </c>
      <c r="AK104">
        <f t="shared" si="18"/>
        <v>2.5</v>
      </c>
      <c r="AL104">
        <f t="shared" si="18"/>
        <v>1.6999999999999997</v>
      </c>
      <c r="AM104">
        <f t="shared" si="18"/>
        <v>1.0999999999999999</v>
      </c>
      <c r="AN104">
        <f t="shared" si="18"/>
        <v>0.60000000000000009</v>
      </c>
      <c r="AO104">
        <f t="shared" si="18"/>
        <v>0.40000000000000013</v>
      </c>
    </row>
    <row r="105" spans="1:41" x14ac:dyDescent="0.3">
      <c r="A105" t="s">
        <v>46</v>
      </c>
      <c r="B105">
        <v>1609</v>
      </c>
      <c r="C105">
        <v>130</v>
      </c>
      <c r="D105">
        <v>160.80000000000001</v>
      </c>
      <c r="E105">
        <v>134</v>
      </c>
      <c r="F105">
        <v>98.9</v>
      </c>
      <c r="G105">
        <v>73</v>
      </c>
      <c r="H105">
        <v>53.8</v>
      </c>
      <c r="I105">
        <v>39.700000000000003</v>
      </c>
      <c r="J105">
        <v>29.3</v>
      </c>
      <c r="K105">
        <v>21.6</v>
      </c>
      <c r="L105">
        <v>16</v>
      </c>
      <c r="M105">
        <v>11.8</v>
      </c>
      <c r="O105" t="s">
        <v>46</v>
      </c>
      <c r="P105">
        <v>9589</v>
      </c>
      <c r="Q105">
        <v>75564</v>
      </c>
      <c r="R105">
        <v>76044.800000000003</v>
      </c>
      <c r="S105">
        <v>82553.2</v>
      </c>
      <c r="T105">
        <v>100442.5</v>
      </c>
      <c r="U105">
        <v>122208.4</v>
      </c>
      <c r="V105">
        <v>148280</v>
      </c>
      <c r="W105">
        <v>152232.4</v>
      </c>
      <c r="X105">
        <v>148119.5</v>
      </c>
      <c r="Y105">
        <v>122682.7</v>
      </c>
      <c r="Z105">
        <v>100035.5</v>
      </c>
      <c r="AA105">
        <v>81569</v>
      </c>
      <c r="AC105" t="s">
        <v>46</v>
      </c>
      <c r="AD105">
        <f t="shared" si="18"/>
        <v>-7980</v>
      </c>
      <c r="AE105">
        <f t="shared" si="18"/>
        <v>-75434</v>
      </c>
      <c r="AF105">
        <f t="shared" si="18"/>
        <v>-75884</v>
      </c>
      <c r="AG105">
        <f t="shared" si="18"/>
        <v>-82419.199999999997</v>
      </c>
      <c r="AH105">
        <f t="shared" si="18"/>
        <v>-100343.6</v>
      </c>
      <c r="AI105">
        <f t="shared" si="18"/>
        <v>-122135.4</v>
      </c>
      <c r="AJ105">
        <f t="shared" si="18"/>
        <v>-148226.20000000001</v>
      </c>
      <c r="AK105">
        <f t="shared" si="18"/>
        <v>-152192.69999999998</v>
      </c>
      <c r="AL105">
        <f t="shared" si="18"/>
        <v>-148090.20000000001</v>
      </c>
      <c r="AM105">
        <f t="shared" si="18"/>
        <v>-122661.09999999999</v>
      </c>
      <c r="AN105">
        <f t="shared" si="18"/>
        <v>-100019.5</v>
      </c>
      <c r="AO105">
        <f t="shared" si="18"/>
        <v>-81557.2</v>
      </c>
    </row>
    <row r="106" spans="1:41" x14ac:dyDescent="0.3">
      <c r="A106" t="s">
        <v>128</v>
      </c>
      <c r="B106">
        <v>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O106" t="s">
        <v>128</v>
      </c>
      <c r="P106">
        <v>4</v>
      </c>
      <c r="Q106">
        <v>1</v>
      </c>
      <c r="R106">
        <v>2</v>
      </c>
      <c r="S106">
        <v>1.8</v>
      </c>
      <c r="T106">
        <v>2.2000000000000002</v>
      </c>
      <c r="U106">
        <v>2.7</v>
      </c>
      <c r="V106">
        <v>2.2000000000000002</v>
      </c>
      <c r="W106">
        <v>1.8</v>
      </c>
      <c r="X106">
        <v>1.5</v>
      </c>
      <c r="Y106">
        <v>1.3</v>
      </c>
      <c r="Z106">
        <v>1.4</v>
      </c>
      <c r="AA106">
        <v>1.2</v>
      </c>
      <c r="AC106" t="s">
        <v>128</v>
      </c>
      <c r="AD106">
        <f t="shared" si="18"/>
        <v>-3</v>
      </c>
      <c r="AE106">
        <f t="shared" si="18"/>
        <v>-1</v>
      </c>
      <c r="AF106">
        <f t="shared" si="18"/>
        <v>-2</v>
      </c>
      <c r="AG106">
        <f t="shared" si="18"/>
        <v>-1.8</v>
      </c>
      <c r="AH106">
        <f t="shared" si="18"/>
        <v>-2.2000000000000002</v>
      </c>
      <c r="AI106">
        <f t="shared" si="18"/>
        <v>-2.7</v>
      </c>
      <c r="AJ106">
        <f t="shared" si="18"/>
        <v>-2.2000000000000002</v>
      </c>
      <c r="AK106">
        <f t="shared" si="18"/>
        <v>-1.8</v>
      </c>
      <c r="AL106">
        <f t="shared" si="18"/>
        <v>-1.5</v>
      </c>
      <c r="AM106">
        <f t="shared" si="18"/>
        <v>-1.3</v>
      </c>
      <c r="AN106">
        <f t="shared" si="18"/>
        <v>-1.4</v>
      </c>
      <c r="AO106">
        <f t="shared" si="18"/>
        <v>-1.2</v>
      </c>
    </row>
    <row r="107" spans="1:41" x14ac:dyDescent="0.3">
      <c r="A107" t="s">
        <v>129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O107" t="s">
        <v>129</v>
      </c>
      <c r="P107">
        <v>0</v>
      </c>
      <c r="Q107">
        <v>1</v>
      </c>
      <c r="R107">
        <v>1</v>
      </c>
      <c r="S107">
        <v>1</v>
      </c>
      <c r="T107">
        <v>0.8</v>
      </c>
      <c r="U107">
        <v>0.7</v>
      </c>
      <c r="V107">
        <v>0.6</v>
      </c>
      <c r="W107">
        <v>0.5</v>
      </c>
      <c r="X107">
        <v>0.5</v>
      </c>
      <c r="Y107">
        <v>0.4</v>
      </c>
      <c r="Z107">
        <v>0.4</v>
      </c>
      <c r="AA107">
        <v>0.5</v>
      </c>
      <c r="AC107" t="s">
        <v>129</v>
      </c>
      <c r="AD107">
        <f t="shared" si="18"/>
        <v>0</v>
      </c>
      <c r="AE107">
        <f t="shared" si="18"/>
        <v>-1</v>
      </c>
      <c r="AF107">
        <f t="shared" si="18"/>
        <v>-1</v>
      </c>
      <c r="AG107">
        <f t="shared" si="18"/>
        <v>-1</v>
      </c>
      <c r="AH107">
        <f t="shared" si="18"/>
        <v>-0.8</v>
      </c>
      <c r="AI107">
        <f t="shared" si="18"/>
        <v>-0.7</v>
      </c>
      <c r="AJ107">
        <f t="shared" si="18"/>
        <v>-0.6</v>
      </c>
      <c r="AK107">
        <f t="shared" si="18"/>
        <v>-0.5</v>
      </c>
      <c r="AL107">
        <f t="shared" si="18"/>
        <v>-0.5</v>
      </c>
      <c r="AM107">
        <f t="shared" si="18"/>
        <v>-0.4</v>
      </c>
      <c r="AN107">
        <f t="shared" si="18"/>
        <v>-0.4</v>
      </c>
      <c r="AO107">
        <f t="shared" si="18"/>
        <v>-0.5</v>
      </c>
    </row>
    <row r="108" spans="1:41" x14ac:dyDescent="0.3">
      <c r="A108" t="s">
        <v>48</v>
      </c>
      <c r="B108">
        <v>8</v>
      </c>
      <c r="C108">
        <v>20</v>
      </c>
      <c r="D108">
        <v>15</v>
      </c>
      <c r="E108">
        <v>12.5</v>
      </c>
      <c r="F108">
        <v>9.1999999999999993</v>
      </c>
      <c r="G108">
        <v>6.8</v>
      </c>
      <c r="H108">
        <v>5</v>
      </c>
      <c r="I108">
        <v>3.7</v>
      </c>
      <c r="J108">
        <v>2.7</v>
      </c>
      <c r="K108">
        <v>2</v>
      </c>
      <c r="L108">
        <v>1.5</v>
      </c>
      <c r="M108">
        <v>1.1000000000000001</v>
      </c>
      <c r="O108" t="s">
        <v>48</v>
      </c>
      <c r="P108">
        <v>727</v>
      </c>
      <c r="Q108">
        <v>4643</v>
      </c>
      <c r="R108">
        <v>5047.8999999999996</v>
      </c>
      <c r="S108">
        <v>5678.3</v>
      </c>
      <c r="T108">
        <v>6908.8</v>
      </c>
      <c r="U108">
        <v>8405.9</v>
      </c>
      <c r="V108">
        <v>10227.5</v>
      </c>
      <c r="W108">
        <v>12443.8</v>
      </c>
      <c r="X108">
        <v>15140.4</v>
      </c>
      <c r="Y108">
        <v>18421.3</v>
      </c>
      <c r="Z108">
        <v>22413.200000000001</v>
      </c>
      <c r="AA108">
        <v>27270.1</v>
      </c>
      <c r="AC108" t="s">
        <v>48</v>
      </c>
      <c r="AD108">
        <f t="shared" si="18"/>
        <v>-719</v>
      </c>
      <c r="AE108">
        <f t="shared" si="18"/>
        <v>-4623</v>
      </c>
      <c r="AF108">
        <f t="shared" si="18"/>
        <v>-5032.8999999999996</v>
      </c>
      <c r="AG108">
        <f t="shared" si="18"/>
        <v>-5665.8</v>
      </c>
      <c r="AH108">
        <f t="shared" si="18"/>
        <v>-6899.6</v>
      </c>
      <c r="AI108">
        <f t="shared" si="18"/>
        <v>-8399.1</v>
      </c>
      <c r="AJ108">
        <f t="shared" si="18"/>
        <v>-10222.5</v>
      </c>
      <c r="AK108">
        <f t="shared" si="18"/>
        <v>-12440.099999999999</v>
      </c>
      <c r="AL108">
        <f t="shared" si="18"/>
        <v>-15137.699999999999</v>
      </c>
      <c r="AM108">
        <f t="shared" si="18"/>
        <v>-18419.3</v>
      </c>
      <c r="AN108">
        <f t="shared" si="18"/>
        <v>-22411.7</v>
      </c>
      <c r="AO108">
        <f t="shared" si="18"/>
        <v>-27269</v>
      </c>
    </row>
    <row r="109" spans="1:41" x14ac:dyDescent="0.3">
      <c r="A109" t="s">
        <v>50</v>
      </c>
      <c r="B109">
        <v>561</v>
      </c>
      <c r="C109">
        <v>2008</v>
      </c>
      <c r="D109">
        <v>2174</v>
      </c>
      <c r="E109">
        <v>2006.3</v>
      </c>
      <c r="F109">
        <v>2672.1</v>
      </c>
      <c r="G109">
        <v>3559</v>
      </c>
      <c r="H109">
        <v>4740.2</v>
      </c>
      <c r="I109">
        <v>6313.5</v>
      </c>
      <c r="J109">
        <v>8405.4</v>
      </c>
      <c r="K109">
        <v>9796</v>
      </c>
      <c r="L109">
        <v>9710.9</v>
      </c>
      <c r="M109">
        <v>9166.6</v>
      </c>
      <c r="O109" t="s">
        <v>50</v>
      </c>
      <c r="P109">
        <v>68</v>
      </c>
      <c r="Q109">
        <v>1178</v>
      </c>
      <c r="R109">
        <v>939.1</v>
      </c>
      <c r="S109">
        <v>830.8</v>
      </c>
      <c r="T109">
        <v>677.4</v>
      </c>
      <c r="U109">
        <v>552.4</v>
      </c>
      <c r="V109">
        <v>450.4</v>
      </c>
      <c r="W109">
        <v>367.3</v>
      </c>
      <c r="X109">
        <v>299.5</v>
      </c>
      <c r="Y109">
        <v>244.2</v>
      </c>
      <c r="Z109">
        <v>199.1</v>
      </c>
      <c r="AA109">
        <v>162.4</v>
      </c>
      <c r="AC109" t="s">
        <v>50</v>
      </c>
      <c r="AD109">
        <f t="shared" si="18"/>
        <v>493</v>
      </c>
      <c r="AE109">
        <f t="shared" si="18"/>
        <v>830</v>
      </c>
      <c r="AF109">
        <f t="shared" si="18"/>
        <v>1234.9000000000001</v>
      </c>
      <c r="AG109">
        <f t="shared" si="18"/>
        <v>1175.5</v>
      </c>
      <c r="AH109">
        <f t="shared" si="18"/>
        <v>1994.6999999999998</v>
      </c>
      <c r="AI109">
        <f t="shared" si="18"/>
        <v>3006.6</v>
      </c>
      <c r="AJ109">
        <f t="shared" si="18"/>
        <v>4289.8</v>
      </c>
      <c r="AK109">
        <f t="shared" si="18"/>
        <v>5946.2</v>
      </c>
      <c r="AL109">
        <f t="shared" si="18"/>
        <v>8105.9</v>
      </c>
      <c r="AM109">
        <f t="shared" si="18"/>
        <v>9551.7999999999993</v>
      </c>
      <c r="AN109">
        <f t="shared" si="18"/>
        <v>9511.7999999999993</v>
      </c>
      <c r="AO109">
        <f t="shared" si="18"/>
        <v>9004.2000000000007</v>
      </c>
    </row>
    <row r="110" spans="1:41" x14ac:dyDescent="0.3">
      <c r="A110" t="s">
        <v>130</v>
      </c>
      <c r="B110">
        <v>0</v>
      </c>
      <c r="C110">
        <v>2</v>
      </c>
      <c r="D110">
        <v>2</v>
      </c>
      <c r="E110">
        <v>1.7</v>
      </c>
      <c r="F110">
        <v>1.2</v>
      </c>
      <c r="G110">
        <v>0.9</v>
      </c>
      <c r="H110">
        <v>0.7</v>
      </c>
      <c r="I110">
        <v>0.5</v>
      </c>
      <c r="J110">
        <v>0.4</v>
      </c>
      <c r="K110">
        <v>0.3</v>
      </c>
      <c r="L110">
        <v>0.2</v>
      </c>
      <c r="M110">
        <v>0.2</v>
      </c>
      <c r="O110" t="s">
        <v>130</v>
      </c>
      <c r="P110">
        <v>21</v>
      </c>
      <c r="Q110">
        <v>10</v>
      </c>
      <c r="R110">
        <v>13</v>
      </c>
      <c r="S110">
        <v>11.5</v>
      </c>
      <c r="T110">
        <v>9.4</v>
      </c>
      <c r="U110">
        <v>7.7</v>
      </c>
      <c r="V110">
        <v>6.3</v>
      </c>
      <c r="W110">
        <v>5.0999999999999996</v>
      </c>
      <c r="X110">
        <v>4.2</v>
      </c>
      <c r="Y110">
        <v>3.4</v>
      </c>
      <c r="Z110">
        <v>2.8</v>
      </c>
      <c r="AA110">
        <v>2.2999999999999998</v>
      </c>
      <c r="AC110" t="s">
        <v>130</v>
      </c>
      <c r="AD110">
        <f t="shared" si="18"/>
        <v>-21</v>
      </c>
      <c r="AE110">
        <f t="shared" si="18"/>
        <v>-8</v>
      </c>
      <c r="AF110">
        <f t="shared" si="18"/>
        <v>-11</v>
      </c>
      <c r="AG110">
        <f t="shared" si="18"/>
        <v>-9.8000000000000007</v>
      </c>
      <c r="AH110">
        <f t="shared" si="18"/>
        <v>-8.2000000000000011</v>
      </c>
      <c r="AI110">
        <f t="shared" si="18"/>
        <v>-6.8</v>
      </c>
      <c r="AJ110">
        <f t="shared" si="18"/>
        <v>-5.6</v>
      </c>
      <c r="AK110">
        <f t="shared" si="18"/>
        <v>-4.5999999999999996</v>
      </c>
      <c r="AL110">
        <f t="shared" si="18"/>
        <v>-3.8000000000000003</v>
      </c>
      <c r="AM110">
        <f t="shared" si="18"/>
        <v>-3.1</v>
      </c>
      <c r="AN110">
        <f t="shared" si="18"/>
        <v>-2.5999999999999996</v>
      </c>
      <c r="AO110">
        <f t="shared" si="18"/>
        <v>-2.0999999999999996</v>
      </c>
    </row>
    <row r="111" spans="1:41" x14ac:dyDescent="0.3">
      <c r="A111" t="s">
        <v>131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O111" t="s">
        <v>131</v>
      </c>
      <c r="P111">
        <v>0</v>
      </c>
      <c r="Q111">
        <v>2</v>
      </c>
      <c r="R111">
        <v>2</v>
      </c>
      <c r="S111">
        <v>2.2000000000000002</v>
      </c>
      <c r="T111">
        <v>2.7</v>
      </c>
      <c r="U111">
        <v>3.3</v>
      </c>
      <c r="V111">
        <v>4</v>
      </c>
      <c r="W111">
        <v>4.8</v>
      </c>
      <c r="X111">
        <v>5.9</v>
      </c>
      <c r="Y111">
        <v>7.1</v>
      </c>
      <c r="Z111">
        <v>8.6999999999999993</v>
      </c>
      <c r="AA111">
        <v>10.6</v>
      </c>
      <c r="AC111" t="s">
        <v>131</v>
      </c>
      <c r="AD111">
        <f t="shared" si="18"/>
        <v>0</v>
      </c>
      <c r="AE111">
        <f t="shared" si="18"/>
        <v>-2</v>
      </c>
      <c r="AF111">
        <f t="shared" si="18"/>
        <v>-2</v>
      </c>
      <c r="AG111">
        <f t="shared" si="18"/>
        <v>-2.2000000000000002</v>
      </c>
      <c r="AH111">
        <f t="shared" si="18"/>
        <v>-2.7</v>
      </c>
      <c r="AI111">
        <f t="shared" si="18"/>
        <v>-3.3</v>
      </c>
      <c r="AJ111">
        <f t="shared" si="18"/>
        <v>-4</v>
      </c>
      <c r="AK111">
        <f t="shared" si="18"/>
        <v>-4.8</v>
      </c>
      <c r="AL111">
        <f t="shared" si="18"/>
        <v>-5.9</v>
      </c>
      <c r="AM111">
        <f t="shared" si="18"/>
        <v>-7.1</v>
      </c>
      <c r="AN111">
        <f t="shared" si="18"/>
        <v>-8.6999999999999993</v>
      </c>
      <c r="AO111">
        <f t="shared" si="18"/>
        <v>-10.6</v>
      </c>
    </row>
    <row r="112" spans="1:41" x14ac:dyDescent="0.3">
      <c r="A112" t="s">
        <v>132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O112" t="s">
        <v>132</v>
      </c>
      <c r="P112">
        <v>292</v>
      </c>
      <c r="Q112">
        <v>10</v>
      </c>
      <c r="R112">
        <v>10</v>
      </c>
      <c r="S112">
        <v>8.9</v>
      </c>
      <c r="T112">
        <v>7.2</v>
      </c>
      <c r="U112">
        <v>6.5</v>
      </c>
      <c r="V112">
        <v>5.3</v>
      </c>
      <c r="W112">
        <v>4.3</v>
      </c>
      <c r="X112">
        <v>3.5</v>
      </c>
      <c r="Y112">
        <v>2.9</v>
      </c>
      <c r="Z112">
        <v>2.2999999999999998</v>
      </c>
      <c r="AA112">
        <v>1.9</v>
      </c>
      <c r="AC112" t="s">
        <v>132</v>
      </c>
      <c r="AD112">
        <f t="shared" si="18"/>
        <v>-292</v>
      </c>
      <c r="AE112">
        <f t="shared" si="18"/>
        <v>-10</v>
      </c>
      <c r="AF112">
        <f t="shared" si="18"/>
        <v>-10</v>
      </c>
      <c r="AG112">
        <f t="shared" si="18"/>
        <v>-8.9</v>
      </c>
      <c r="AH112">
        <f t="shared" si="18"/>
        <v>-7.2</v>
      </c>
      <c r="AI112">
        <f t="shared" si="18"/>
        <v>-6.5</v>
      </c>
      <c r="AJ112">
        <f t="shared" si="18"/>
        <v>-5.3</v>
      </c>
      <c r="AK112">
        <f t="shared" si="18"/>
        <v>-4.3</v>
      </c>
      <c r="AL112">
        <f t="shared" si="18"/>
        <v>-3.5</v>
      </c>
      <c r="AM112">
        <f t="shared" si="18"/>
        <v>-2.9</v>
      </c>
      <c r="AN112">
        <f t="shared" si="18"/>
        <v>-2.2999999999999998</v>
      </c>
      <c r="AO112">
        <f t="shared" si="18"/>
        <v>-1.9</v>
      </c>
    </row>
    <row r="113" spans="1:41" x14ac:dyDescent="0.3">
      <c r="A113" t="s">
        <v>51</v>
      </c>
      <c r="B113">
        <v>38</v>
      </c>
      <c r="C113">
        <v>977</v>
      </c>
      <c r="D113">
        <v>868.1</v>
      </c>
      <c r="E113">
        <v>723.3</v>
      </c>
      <c r="F113">
        <v>533.70000000000005</v>
      </c>
      <c r="G113">
        <v>393.7</v>
      </c>
      <c r="H113">
        <v>290.5</v>
      </c>
      <c r="I113">
        <v>214.3</v>
      </c>
      <c r="J113">
        <v>158.19999999999999</v>
      </c>
      <c r="K113">
        <v>116.7</v>
      </c>
      <c r="L113">
        <v>86.1</v>
      </c>
      <c r="M113">
        <v>63.5</v>
      </c>
      <c r="O113" t="s">
        <v>51</v>
      </c>
      <c r="P113">
        <v>38895</v>
      </c>
      <c r="Q113">
        <v>24833</v>
      </c>
      <c r="R113">
        <v>24927.5</v>
      </c>
      <c r="S113">
        <v>22054.400000000001</v>
      </c>
      <c r="T113">
        <v>17983.099999999999</v>
      </c>
      <c r="U113">
        <v>14663.5</v>
      </c>
      <c r="V113">
        <v>11956.6</v>
      </c>
      <c r="W113">
        <v>9749.4</v>
      </c>
      <c r="X113">
        <v>7949.7</v>
      </c>
      <c r="Y113">
        <v>6482.2</v>
      </c>
      <c r="Z113">
        <v>5285.6</v>
      </c>
      <c r="AA113">
        <v>4309.8999999999996</v>
      </c>
      <c r="AC113" t="s">
        <v>51</v>
      </c>
      <c r="AD113">
        <f t="shared" si="18"/>
        <v>-38857</v>
      </c>
      <c r="AE113">
        <f t="shared" si="18"/>
        <v>-23856</v>
      </c>
      <c r="AF113">
        <f t="shared" si="18"/>
        <v>-24059.4</v>
      </c>
      <c r="AG113">
        <f t="shared" si="18"/>
        <v>-21331.100000000002</v>
      </c>
      <c r="AH113">
        <f t="shared" si="18"/>
        <v>-17449.399999999998</v>
      </c>
      <c r="AI113">
        <f t="shared" si="18"/>
        <v>-14269.8</v>
      </c>
      <c r="AJ113">
        <f t="shared" si="18"/>
        <v>-11666.1</v>
      </c>
      <c r="AK113">
        <f t="shared" si="18"/>
        <v>-9535.1</v>
      </c>
      <c r="AL113">
        <f t="shared" si="18"/>
        <v>-7791.5</v>
      </c>
      <c r="AM113">
        <f t="shared" si="18"/>
        <v>-6365.5</v>
      </c>
      <c r="AN113">
        <f t="shared" si="18"/>
        <v>-5199.5</v>
      </c>
      <c r="AO113">
        <f t="shared" si="18"/>
        <v>-4246.3999999999996</v>
      </c>
    </row>
    <row r="114" spans="1:41" x14ac:dyDescent="0.3">
      <c r="A114" t="s">
        <v>133</v>
      </c>
      <c r="B114">
        <v>0</v>
      </c>
      <c r="C114">
        <v>1</v>
      </c>
      <c r="D114">
        <v>1</v>
      </c>
      <c r="E114">
        <v>0.8</v>
      </c>
      <c r="F114">
        <v>0.6</v>
      </c>
      <c r="G114">
        <v>0.5</v>
      </c>
      <c r="H114">
        <v>0.3</v>
      </c>
      <c r="I114">
        <v>0.3</v>
      </c>
      <c r="J114">
        <v>0.2</v>
      </c>
      <c r="K114">
        <v>0.1</v>
      </c>
      <c r="L114">
        <v>0.1</v>
      </c>
      <c r="M114">
        <v>0.1</v>
      </c>
      <c r="O114" t="s">
        <v>133</v>
      </c>
      <c r="P114">
        <v>6</v>
      </c>
      <c r="Q114">
        <v>2</v>
      </c>
      <c r="R114">
        <v>2</v>
      </c>
      <c r="S114">
        <v>2.1</v>
      </c>
      <c r="T114">
        <v>1.7</v>
      </c>
      <c r="U114">
        <v>1.4</v>
      </c>
      <c r="V114">
        <v>1.1000000000000001</v>
      </c>
      <c r="W114">
        <v>0.9</v>
      </c>
      <c r="X114">
        <v>0.8</v>
      </c>
      <c r="Y114">
        <v>0.7</v>
      </c>
      <c r="Z114">
        <v>0.8</v>
      </c>
      <c r="AA114">
        <v>0.9</v>
      </c>
      <c r="AC114" t="s">
        <v>133</v>
      </c>
      <c r="AD114">
        <f t="shared" si="18"/>
        <v>-6</v>
      </c>
      <c r="AE114">
        <f t="shared" si="18"/>
        <v>-1</v>
      </c>
      <c r="AF114">
        <f t="shared" si="18"/>
        <v>-1</v>
      </c>
      <c r="AG114">
        <f t="shared" si="18"/>
        <v>-1.3</v>
      </c>
      <c r="AH114">
        <f t="shared" si="18"/>
        <v>-1.1000000000000001</v>
      </c>
      <c r="AI114">
        <f t="shared" si="18"/>
        <v>-0.89999999999999991</v>
      </c>
      <c r="AJ114">
        <f t="shared" si="18"/>
        <v>-0.8</v>
      </c>
      <c r="AK114">
        <f t="shared" si="18"/>
        <v>-0.60000000000000009</v>
      </c>
      <c r="AL114">
        <f t="shared" si="18"/>
        <v>-0.60000000000000009</v>
      </c>
      <c r="AM114">
        <f t="shared" si="18"/>
        <v>-0.6</v>
      </c>
      <c r="AN114">
        <f t="shared" si="18"/>
        <v>-0.70000000000000007</v>
      </c>
      <c r="AO114">
        <f t="shared" si="18"/>
        <v>-0.8</v>
      </c>
    </row>
    <row r="115" spans="1:41" x14ac:dyDescent="0.3">
      <c r="A115" t="s">
        <v>134</v>
      </c>
      <c r="B115">
        <v>92</v>
      </c>
      <c r="C115">
        <v>84</v>
      </c>
      <c r="D115">
        <v>128</v>
      </c>
      <c r="E115">
        <v>151.9</v>
      </c>
      <c r="F115">
        <v>112.1</v>
      </c>
      <c r="G115">
        <v>82.7</v>
      </c>
      <c r="H115">
        <v>61.1</v>
      </c>
      <c r="I115">
        <v>45.1</v>
      </c>
      <c r="J115">
        <v>37.799999999999997</v>
      </c>
      <c r="K115">
        <v>32.799999999999997</v>
      </c>
      <c r="L115">
        <v>24.3</v>
      </c>
      <c r="M115">
        <v>17.899999999999999</v>
      </c>
      <c r="O115" t="s">
        <v>134</v>
      </c>
      <c r="P115">
        <v>0</v>
      </c>
      <c r="Q115">
        <v>4</v>
      </c>
      <c r="R115">
        <v>5</v>
      </c>
      <c r="S115">
        <v>4.4000000000000004</v>
      </c>
      <c r="T115">
        <v>3.6</v>
      </c>
      <c r="U115">
        <v>2.9</v>
      </c>
      <c r="V115">
        <v>2.4</v>
      </c>
      <c r="W115">
        <v>2</v>
      </c>
      <c r="X115">
        <v>1.6</v>
      </c>
      <c r="Y115">
        <v>1.3</v>
      </c>
      <c r="Z115">
        <v>1.1000000000000001</v>
      </c>
      <c r="AA115">
        <v>0.9</v>
      </c>
      <c r="AC115" t="s">
        <v>134</v>
      </c>
      <c r="AD115">
        <f t="shared" si="18"/>
        <v>92</v>
      </c>
      <c r="AE115">
        <f t="shared" si="18"/>
        <v>80</v>
      </c>
      <c r="AF115">
        <f t="shared" si="18"/>
        <v>123</v>
      </c>
      <c r="AG115">
        <f t="shared" si="18"/>
        <v>147.5</v>
      </c>
      <c r="AH115">
        <f t="shared" si="18"/>
        <v>108.5</v>
      </c>
      <c r="AI115">
        <f t="shared" si="18"/>
        <v>79.8</v>
      </c>
      <c r="AJ115">
        <f t="shared" si="18"/>
        <v>58.7</v>
      </c>
      <c r="AK115">
        <f t="shared" si="18"/>
        <v>43.1</v>
      </c>
      <c r="AL115">
        <f t="shared" si="18"/>
        <v>36.199999999999996</v>
      </c>
      <c r="AM115">
        <f t="shared" si="18"/>
        <v>31.499999999999996</v>
      </c>
      <c r="AN115">
        <f t="shared" si="18"/>
        <v>23.2</v>
      </c>
      <c r="AO115">
        <f t="shared" si="18"/>
        <v>17</v>
      </c>
    </row>
    <row r="116" spans="1:41" x14ac:dyDescent="0.3">
      <c r="A116" t="s">
        <v>135</v>
      </c>
      <c r="B116">
        <v>6</v>
      </c>
      <c r="C116">
        <v>8</v>
      </c>
      <c r="D116">
        <v>10</v>
      </c>
      <c r="E116">
        <v>8.3000000000000007</v>
      </c>
      <c r="F116">
        <v>6.1</v>
      </c>
      <c r="G116">
        <v>4.5</v>
      </c>
      <c r="H116">
        <v>3.4</v>
      </c>
      <c r="I116">
        <v>2.5</v>
      </c>
      <c r="J116">
        <v>1.8</v>
      </c>
      <c r="K116">
        <v>1.4</v>
      </c>
      <c r="L116">
        <v>1</v>
      </c>
      <c r="M116">
        <v>0.7</v>
      </c>
      <c r="O116" t="s">
        <v>135</v>
      </c>
      <c r="P116">
        <v>8313</v>
      </c>
      <c r="Q116">
        <v>5331</v>
      </c>
      <c r="R116">
        <v>5662.8</v>
      </c>
      <c r="S116">
        <v>5669</v>
      </c>
      <c r="T116">
        <v>5778.2</v>
      </c>
      <c r="U116">
        <v>5828.6</v>
      </c>
      <c r="V116">
        <v>5865.4</v>
      </c>
      <c r="W116">
        <v>6266</v>
      </c>
      <c r="X116">
        <v>6353.8</v>
      </c>
      <c r="Y116">
        <v>6250.3</v>
      </c>
      <c r="Z116">
        <v>6111.6</v>
      </c>
      <c r="AA116">
        <v>5905.1</v>
      </c>
      <c r="AC116" t="s">
        <v>135</v>
      </c>
      <c r="AD116">
        <f t="shared" si="18"/>
        <v>-8307</v>
      </c>
      <c r="AE116">
        <f t="shared" si="18"/>
        <v>-5323</v>
      </c>
      <c r="AF116">
        <f t="shared" si="18"/>
        <v>-5652.8</v>
      </c>
      <c r="AG116">
        <f t="shared" si="18"/>
        <v>-5660.7</v>
      </c>
      <c r="AH116">
        <f t="shared" si="18"/>
        <v>-5772.0999999999995</v>
      </c>
      <c r="AI116">
        <f t="shared" si="18"/>
        <v>-5824.1</v>
      </c>
      <c r="AJ116">
        <f t="shared" si="18"/>
        <v>-5862</v>
      </c>
      <c r="AK116">
        <f t="shared" si="18"/>
        <v>-6263.5</v>
      </c>
      <c r="AL116">
        <f t="shared" si="18"/>
        <v>-6352</v>
      </c>
      <c r="AM116">
        <f t="shared" si="18"/>
        <v>-6248.9000000000005</v>
      </c>
      <c r="AN116">
        <f t="shared" si="18"/>
        <v>-6110.6</v>
      </c>
      <c r="AO116">
        <f t="shared" si="18"/>
        <v>-5904.4000000000005</v>
      </c>
    </row>
    <row r="117" spans="1:41" x14ac:dyDescent="0.3">
      <c r="A117" t="s">
        <v>136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O117" t="s">
        <v>136</v>
      </c>
      <c r="P117">
        <v>11</v>
      </c>
      <c r="Q117">
        <v>26</v>
      </c>
      <c r="R117">
        <v>20</v>
      </c>
      <c r="S117">
        <v>18.5</v>
      </c>
      <c r="T117">
        <v>15</v>
      </c>
      <c r="U117">
        <v>12.3</v>
      </c>
      <c r="V117">
        <v>10</v>
      </c>
      <c r="W117">
        <v>8.1999999999999993</v>
      </c>
      <c r="X117">
        <v>6.7</v>
      </c>
      <c r="Y117">
        <v>5.5</v>
      </c>
      <c r="Z117">
        <v>6.6</v>
      </c>
      <c r="AA117">
        <v>8</v>
      </c>
      <c r="AC117" t="s">
        <v>136</v>
      </c>
      <c r="AD117">
        <f t="shared" si="18"/>
        <v>-11</v>
      </c>
      <c r="AE117">
        <f t="shared" si="18"/>
        <v>-26</v>
      </c>
      <c r="AF117">
        <f t="shared" si="18"/>
        <v>-20</v>
      </c>
      <c r="AG117">
        <f t="shared" si="18"/>
        <v>-18.5</v>
      </c>
      <c r="AH117">
        <f t="shared" si="18"/>
        <v>-15</v>
      </c>
      <c r="AI117">
        <f t="shared" si="18"/>
        <v>-12.3</v>
      </c>
      <c r="AJ117">
        <f t="shared" si="18"/>
        <v>-10</v>
      </c>
      <c r="AK117">
        <f t="shared" si="18"/>
        <v>-8.1999999999999993</v>
      </c>
      <c r="AL117">
        <f t="shared" si="18"/>
        <v>-6.7</v>
      </c>
      <c r="AM117">
        <f t="shared" si="18"/>
        <v>-5.5</v>
      </c>
      <c r="AN117">
        <f t="shared" si="18"/>
        <v>-6.6</v>
      </c>
      <c r="AO117">
        <f t="shared" si="18"/>
        <v>-8</v>
      </c>
    </row>
    <row r="118" spans="1:41" x14ac:dyDescent="0.3">
      <c r="A118" t="s">
        <v>137</v>
      </c>
      <c r="B118">
        <v>91</v>
      </c>
      <c r="C118">
        <v>221</v>
      </c>
      <c r="D118">
        <v>221</v>
      </c>
      <c r="E118">
        <v>262</v>
      </c>
      <c r="F118">
        <v>349</v>
      </c>
      <c r="G118">
        <v>464.8</v>
      </c>
      <c r="H118">
        <v>619.1</v>
      </c>
      <c r="I118">
        <v>824.6</v>
      </c>
      <c r="J118">
        <v>1098.2</v>
      </c>
      <c r="K118">
        <v>1462.7</v>
      </c>
      <c r="L118">
        <v>1591</v>
      </c>
      <c r="M118">
        <v>1454.4</v>
      </c>
      <c r="O118" t="s">
        <v>137</v>
      </c>
      <c r="P118">
        <v>0</v>
      </c>
      <c r="Q118">
        <v>1</v>
      </c>
      <c r="R118">
        <v>1</v>
      </c>
      <c r="S118">
        <v>0.9</v>
      </c>
      <c r="T118">
        <v>0.7</v>
      </c>
      <c r="U118">
        <v>0.6</v>
      </c>
      <c r="V118">
        <v>0.5</v>
      </c>
      <c r="W118">
        <v>0.4</v>
      </c>
      <c r="X118">
        <v>0.3</v>
      </c>
      <c r="Y118">
        <v>0.3</v>
      </c>
      <c r="Z118">
        <v>0.2</v>
      </c>
      <c r="AA118">
        <v>0.2</v>
      </c>
      <c r="AC118" t="s">
        <v>137</v>
      </c>
      <c r="AD118">
        <f t="shared" si="18"/>
        <v>91</v>
      </c>
      <c r="AE118">
        <f t="shared" si="18"/>
        <v>220</v>
      </c>
      <c r="AF118">
        <f t="shared" si="18"/>
        <v>220</v>
      </c>
      <c r="AG118">
        <f t="shared" si="18"/>
        <v>261.10000000000002</v>
      </c>
      <c r="AH118">
        <f t="shared" si="18"/>
        <v>348.3</v>
      </c>
      <c r="AI118">
        <f t="shared" si="18"/>
        <v>464.2</v>
      </c>
      <c r="AJ118">
        <f t="shared" si="18"/>
        <v>618.6</v>
      </c>
      <c r="AK118">
        <f t="shared" si="18"/>
        <v>824.2</v>
      </c>
      <c r="AL118">
        <f t="shared" si="18"/>
        <v>1097.9000000000001</v>
      </c>
      <c r="AM118">
        <f t="shared" si="18"/>
        <v>1462.4</v>
      </c>
      <c r="AN118">
        <f t="shared" si="18"/>
        <v>1590.8</v>
      </c>
      <c r="AO118">
        <f t="shared" si="18"/>
        <v>1454.2</v>
      </c>
    </row>
    <row r="119" spans="1:41" x14ac:dyDescent="0.3">
      <c r="A119" t="s">
        <v>138</v>
      </c>
      <c r="B119">
        <v>0</v>
      </c>
      <c r="C119">
        <v>1</v>
      </c>
      <c r="D119">
        <v>1</v>
      </c>
      <c r="E119">
        <v>0.8</v>
      </c>
      <c r="F119">
        <v>0.6</v>
      </c>
      <c r="G119">
        <v>0.5</v>
      </c>
      <c r="H119">
        <v>0.3</v>
      </c>
      <c r="I119">
        <v>0.3</v>
      </c>
      <c r="J119">
        <v>0.2</v>
      </c>
      <c r="K119">
        <v>0.1</v>
      </c>
      <c r="L119">
        <v>0.1</v>
      </c>
      <c r="M119">
        <v>0.1</v>
      </c>
      <c r="O119" t="s">
        <v>138</v>
      </c>
      <c r="P119">
        <v>1</v>
      </c>
      <c r="Q119">
        <v>2</v>
      </c>
      <c r="R119">
        <v>2</v>
      </c>
      <c r="S119">
        <v>1.8</v>
      </c>
      <c r="T119">
        <v>1.5</v>
      </c>
      <c r="U119">
        <v>1.4</v>
      </c>
      <c r="V119">
        <v>1.2</v>
      </c>
      <c r="W119">
        <v>1</v>
      </c>
      <c r="X119">
        <v>0.9</v>
      </c>
      <c r="Y119">
        <v>0.7</v>
      </c>
      <c r="Z119">
        <v>0.6</v>
      </c>
      <c r="AA119">
        <v>0.5</v>
      </c>
      <c r="AC119" t="s">
        <v>138</v>
      </c>
      <c r="AD119">
        <f t="shared" si="18"/>
        <v>-1</v>
      </c>
      <c r="AE119">
        <f t="shared" si="18"/>
        <v>-1</v>
      </c>
      <c r="AF119">
        <f t="shared" si="18"/>
        <v>-1</v>
      </c>
      <c r="AG119">
        <f t="shared" si="18"/>
        <v>-1</v>
      </c>
      <c r="AH119">
        <f t="shared" si="18"/>
        <v>-0.9</v>
      </c>
      <c r="AI119">
        <f t="shared" si="18"/>
        <v>-0.89999999999999991</v>
      </c>
      <c r="AJ119">
        <f t="shared" si="18"/>
        <v>-0.89999999999999991</v>
      </c>
      <c r="AK119">
        <f t="shared" si="18"/>
        <v>-0.7</v>
      </c>
      <c r="AL119">
        <f t="shared" si="18"/>
        <v>-0.7</v>
      </c>
      <c r="AM119">
        <f t="shared" si="18"/>
        <v>-0.6</v>
      </c>
      <c r="AN119">
        <f t="shared" si="18"/>
        <v>-0.5</v>
      </c>
      <c r="AO119">
        <f t="shared" si="18"/>
        <v>-0.4</v>
      </c>
    </row>
    <row r="120" spans="1:41" x14ac:dyDescent="0.3">
      <c r="A120" t="s">
        <v>139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O120" t="s">
        <v>139</v>
      </c>
      <c r="P120">
        <v>0</v>
      </c>
      <c r="Q120">
        <v>1</v>
      </c>
      <c r="R120">
        <v>1</v>
      </c>
      <c r="S120">
        <v>1</v>
      </c>
      <c r="T120">
        <v>1.2</v>
      </c>
      <c r="U120">
        <v>1.4</v>
      </c>
      <c r="V120">
        <v>1.7</v>
      </c>
      <c r="W120">
        <v>2.1</v>
      </c>
      <c r="X120">
        <v>2.5</v>
      </c>
      <c r="Y120">
        <v>3</v>
      </c>
      <c r="Z120">
        <v>3.3</v>
      </c>
      <c r="AA120">
        <v>3.6</v>
      </c>
      <c r="AC120" t="s">
        <v>139</v>
      </c>
      <c r="AD120">
        <f t="shared" si="18"/>
        <v>0</v>
      </c>
      <c r="AE120">
        <f t="shared" si="18"/>
        <v>-1</v>
      </c>
      <c r="AF120">
        <f t="shared" si="18"/>
        <v>-1</v>
      </c>
      <c r="AG120">
        <f t="shared" ref="AG120:AO137" si="19">E120-S120</f>
        <v>-1</v>
      </c>
      <c r="AH120">
        <f t="shared" si="19"/>
        <v>-1.2</v>
      </c>
      <c r="AI120">
        <f t="shared" si="19"/>
        <v>-1.4</v>
      </c>
      <c r="AJ120">
        <f t="shared" si="19"/>
        <v>-1.7</v>
      </c>
      <c r="AK120">
        <f t="shared" si="19"/>
        <v>-2.1</v>
      </c>
      <c r="AL120">
        <f t="shared" si="19"/>
        <v>-2.5</v>
      </c>
      <c r="AM120">
        <f t="shared" si="19"/>
        <v>-3</v>
      </c>
      <c r="AN120">
        <f t="shared" si="19"/>
        <v>-3.3</v>
      </c>
      <c r="AO120">
        <f t="shared" si="19"/>
        <v>-3.6</v>
      </c>
    </row>
    <row r="121" spans="1:41" x14ac:dyDescent="0.3">
      <c r="A121" t="s">
        <v>53</v>
      </c>
      <c r="B121">
        <v>17981</v>
      </c>
      <c r="C121">
        <v>3200</v>
      </c>
      <c r="D121">
        <v>3276.7</v>
      </c>
      <c r="E121">
        <v>3890.2</v>
      </c>
      <c r="F121">
        <v>4460.6000000000004</v>
      </c>
      <c r="G121">
        <v>4909.7</v>
      </c>
      <c r="H121">
        <v>4882.1000000000004</v>
      </c>
      <c r="I121">
        <v>4315.8999999999996</v>
      </c>
      <c r="J121">
        <v>3720</v>
      </c>
      <c r="K121">
        <v>2768.6</v>
      </c>
      <c r="L121">
        <v>2042.7</v>
      </c>
      <c r="M121">
        <v>1507.1</v>
      </c>
      <c r="O121" t="s">
        <v>53</v>
      </c>
      <c r="P121">
        <v>58</v>
      </c>
      <c r="Q121">
        <v>17</v>
      </c>
      <c r="R121">
        <v>20</v>
      </c>
      <c r="S121">
        <v>17.7</v>
      </c>
      <c r="T121">
        <v>14.4</v>
      </c>
      <c r="U121">
        <v>11.8</v>
      </c>
      <c r="V121">
        <v>9.6</v>
      </c>
      <c r="W121">
        <v>7.8</v>
      </c>
      <c r="X121">
        <v>6.4</v>
      </c>
      <c r="Y121">
        <v>5.2</v>
      </c>
      <c r="Z121">
        <v>4.2</v>
      </c>
      <c r="AA121">
        <v>3.5</v>
      </c>
      <c r="AC121" t="s">
        <v>53</v>
      </c>
      <c r="AD121">
        <f t="shared" ref="AD121:AF137" si="20">B121-P121</f>
        <v>17923</v>
      </c>
      <c r="AE121">
        <f t="shared" si="20"/>
        <v>3183</v>
      </c>
      <c r="AF121">
        <f t="shared" si="20"/>
        <v>3256.7</v>
      </c>
      <c r="AG121">
        <f t="shared" si="19"/>
        <v>3872.5</v>
      </c>
      <c r="AH121">
        <f t="shared" si="19"/>
        <v>4446.2000000000007</v>
      </c>
      <c r="AI121">
        <f t="shared" si="19"/>
        <v>4897.8999999999996</v>
      </c>
      <c r="AJ121">
        <f t="shared" si="19"/>
        <v>4872.5</v>
      </c>
      <c r="AK121">
        <f t="shared" si="19"/>
        <v>4308.0999999999995</v>
      </c>
      <c r="AL121">
        <f t="shared" si="19"/>
        <v>3713.6</v>
      </c>
      <c r="AM121">
        <f t="shared" si="19"/>
        <v>2763.4</v>
      </c>
      <c r="AN121">
        <f t="shared" si="19"/>
        <v>2038.5</v>
      </c>
      <c r="AO121">
        <f t="shared" si="19"/>
        <v>1503.6</v>
      </c>
    </row>
    <row r="122" spans="1:41" x14ac:dyDescent="0.3">
      <c r="A122" t="s">
        <v>140</v>
      </c>
      <c r="B122">
        <v>6</v>
      </c>
      <c r="C122">
        <v>1</v>
      </c>
      <c r="D122">
        <v>1</v>
      </c>
      <c r="E122">
        <v>0.8</v>
      </c>
      <c r="F122">
        <v>0.6</v>
      </c>
      <c r="G122">
        <v>0.5</v>
      </c>
      <c r="H122">
        <v>0.3</v>
      </c>
      <c r="I122">
        <v>0.3</v>
      </c>
      <c r="J122">
        <v>0.2</v>
      </c>
      <c r="K122">
        <v>0.1</v>
      </c>
      <c r="L122">
        <v>0.1</v>
      </c>
      <c r="M122">
        <v>0.1</v>
      </c>
      <c r="O122" t="s">
        <v>140</v>
      </c>
      <c r="P122">
        <v>0</v>
      </c>
      <c r="Q122">
        <v>2</v>
      </c>
      <c r="R122">
        <v>2</v>
      </c>
      <c r="S122">
        <v>2</v>
      </c>
      <c r="T122">
        <v>1.6</v>
      </c>
      <c r="U122">
        <v>1.3</v>
      </c>
      <c r="V122">
        <v>1.1000000000000001</v>
      </c>
      <c r="W122">
        <v>0.9</v>
      </c>
      <c r="X122">
        <v>0.8</v>
      </c>
      <c r="Y122">
        <v>0.7</v>
      </c>
      <c r="Z122">
        <v>0.6</v>
      </c>
      <c r="AA122">
        <v>0.5</v>
      </c>
      <c r="AC122" t="s">
        <v>140</v>
      </c>
      <c r="AD122">
        <f t="shared" si="20"/>
        <v>6</v>
      </c>
      <c r="AE122">
        <f t="shared" si="20"/>
        <v>-1</v>
      </c>
      <c r="AF122">
        <f t="shared" si="20"/>
        <v>-1</v>
      </c>
      <c r="AG122">
        <f t="shared" si="19"/>
        <v>-1.2</v>
      </c>
      <c r="AH122">
        <f t="shared" si="19"/>
        <v>-1</v>
      </c>
      <c r="AI122">
        <f t="shared" si="19"/>
        <v>-0.8</v>
      </c>
      <c r="AJ122">
        <f t="shared" si="19"/>
        <v>-0.8</v>
      </c>
      <c r="AK122">
        <f t="shared" si="19"/>
        <v>-0.60000000000000009</v>
      </c>
      <c r="AL122">
        <f t="shared" si="19"/>
        <v>-0.60000000000000009</v>
      </c>
      <c r="AM122">
        <f t="shared" si="19"/>
        <v>-0.6</v>
      </c>
      <c r="AN122">
        <f t="shared" si="19"/>
        <v>-0.5</v>
      </c>
      <c r="AO122">
        <f t="shared" si="19"/>
        <v>-0.4</v>
      </c>
    </row>
    <row r="123" spans="1:41" x14ac:dyDescent="0.3">
      <c r="A123" t="s">
        <v>141</v>
      </c>
      <c r="B123">
        <v>1343</v>
      </c>
      <c r="C123">
        <v>43</v>
      </c>
      <c r="D123">
        <v>213</v>
      </c>
      <c r="E123">
        <v>211.7</v>
      </c>
      <c r="F123">
        <v>215.5</v>
      </c>
      <c r="G123">
        <v>221.9</v>
      </c>
      <c r="H123">
        <v>168.8</v>
      </c>
      <c r="I123">
        <v>124.6</v>
      </c>
      <c r="J123">
        <v>92</v>
      </c>
      <c r="K123">
        <v>67.900000000000006</v>
      </c>
      <c r="L123">
        <v>50.1</v>
      </c>
      <c r="M123">
        <v>37</v>
      </c>
      <c r="O123" t="s">
        <v>141</v>
      </c>
      <c r="P123">
        <v>0</v>
      </c>
      <c r="Q123">
        <v>1</v>
      </c>
      <c r="R123">
        <v>1</v>
      </c>
      <c r="S123">
        <v>0.9</v>
      </c>
      <c r="T123">
        <v>0.7</v>
      </c>
      <c r="U123">
        <v>0.6</v>
      </c>
      <c r="V123">
        <v>0.5</v>
      </c>
      <c r="W123">
        <v>0.4</v>
      </c>
      <c r="X123">
        <v>0.3</v>
      </c>
      <c r="Y123">
        <v>0.3</v>
      </c>
      <c r="Z123">
        <v>0.2</v>
      </c>
      <c r="AA123">
        <v>0.2</v>
      </c>
      <c r="AC123" t="s">
        <v>141</v>
      </c>
      <c r="AD123">
        <f t="shared" si="20"/>
        <v>1343</v>
      </c>
      <c r="AE123">
        <f t="shared" si="20"/>
        <v>42</v>
      </c>
      <c r="AF123">
        <f t="shared" si="20"/>
        <v>212</v>
      </c>
      <c r="AG123">
        <f t="shared" si="19"/>
        <v>210.79999999999998</v>
      </c>
      <c r="AH123">
        <f t="shared" si="19"/>
        <v>214.8</v>
      </c>
      <c r="AI123">
        <f t="shared" si="19"/>
        <v>221.3</v>
      </c>
      <c r="AJ123">
        <f t="shared" si="19"/>
        <v>168.3</v>
      </c>
      <c r="AK123">
        <f t="shared" si="19"/>
        <v>124.19999999999999</v>
      </c>
      <c r="AL123">
        <f t="shared" si="19"/>
        <v>91.7</v>
      </c>
      <c r="AM123">
        <f t="shared" si="19"/>
        <v>67.600000000000009</v>
      </c>
      <c r="AN123">
        <f t="shared" si="19"/>
        <v>49.9</v>
      </c>
      <c r="AO123">
        <f t="shared" si="19"/>
        <v>36.799999999999997</v>
      </c>
    </row>
    <row r="124" spans="1:41" x14ac:dyDescent="0.3">
      <c r="A124" t="s">
        <v>142</v>
      </c>
      <c r="B124">
        <v>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O124" t="s">
        <v>142</v>
      </c>
      <c r="P124">
        <v>0</v>
      </c>
      <c r="Q124">
        <v>17</v>
      </c>
      <c r="R124">
        <v>11</v>
      </c>
      <c r="S124">
        <v>9.9</v>
      </c>
      <c r="T124">
        <v>8</v>
      </c>
      <c r="U124">
        <v>6.6</v>
      </c>
      <c r="V124">
        <v>5.4</v>
      </c>
      <c r="W124">
        <v>4.4000000000000004</v>
      </c>
      <c r="X124">
        <v>5.3</v>
      </c>
      <c r="Y124">
        <v>6.4</v>
      </c>
      <c r="Z124">
        <v>7.8</v>
      </c>
      <c r="AA124">
        <v>9.4</v>
      </c>
      <c r="AC124" t="s">
        <v>142</v>
      </c>
      <c r="AD124">
        <f t="shared" si="20"/>
        <v>1</v>
      </c>
      <c r="AE124">
        <f t="shared" si="20"/>
        <v>-17</v>
      </c>
      <c r="AF124">
        <f t="shared" si="20"/>
        <v>-11</v>
      </c>
      <c r="AG124">
        <f t="shared" si="19"/>
        <v>-9.9</v>
      </c>
      <c r="AH124">
        <f t="shared" si="19"/>
        <v>-8</v>
      </c>
      <c r="AI124">
        <f t="shared" si="19"/>
        <v>-6.6</v>
      </c>
      <c r="AJ124">
        <f t="shared" si="19"/>
        <v>-5.4</v>
      </c>
      <c r="AK124">
        <f t="shared" si="19"/>
        <v>-4.4000000000000004</v>
      </c>
      <c r="AL124">
        <f t="shared" si="19"/>
        <v>-5.3</v>
      </c>
      <c r="AM124">
        <f t="shared" si="19"/>
        <v>-6.4</v>
      </c>
      <c r="AN124">
        <f t="shared" si="19"/>
        <v>-7.8</v>
      </c>
      <c r="AO124">
        <f t="shared" si="19"/>
        <v>-9.4</v>
      </c>
    </row>
    <row r="125" spans="1:41" x14ac:dyDescent="0.3">
      <c r="A125" t="s">
        <v>143</v>
      </c>
      <c r="B125">
        <v>0</v>
      </c>
      <c r="C125">
        <v>1</v>
      </c>
      <c r="D125">
        <v>1</v>
      </c>
      <c r="E125">
        <v>0.8</v>
      </c>
      <c r="F125">
        <v>0.6</v>
      </c>
      <c r="G125">
        <v>0.5</v>
      </c>
      <c r="H125">
        <v>0.3</v>
      </c>
      <c r="I125">
        <v>0.3</v>
      </c>
      <c r="J125">
        <v>0.2</v>
      </c>
      <c r="K125">
        <v>0.1</v>
      </c>
      <c r="L125">
        <v>0.1</v>
      </c>
      <c r="M125">
        <v>0.1</v>
      </c>
      <c r="O125" t="s">
        <v>143</v>
      </c>
      <c r="P125">
        <v>1</v>
      </c>
      <c r="Q125">
        <v>29</v>
      </c>
      <c r="R125">
        <v>29</v>
      </c>
      <c r="S125">
        <v>26.1</v>
      </c>
      <c r="T125">
        <v>21.3</v>
      </c>
      <c r="U125">
        <v>17.399999999999999</v>
      </c>
      <c r="V125">
        <v>14.2</v>
      </c>
      <c r="W125">
        <v>11.6</v>
      </c>
      <c r="X125">
        <v>9.5</v>
      </c>
      <c r="Y125">
        <v>7.7</v>
      </c>
      <c r="Z125">
        <v>9.4</v>
      </c>
      <c r="AA125">
        <v>11.4</v>
      </c>
      <c r="AC125" t="s">
        <v>143</v>
      </c>
      <c r="AD125">
        <f t="shared" si="20"/>
        <v>-1</v>
      </c>
      <c r="AE125">
        <f t="shared" si="20"/>
        <v>-28</v>
      </c>
      <c r="AF125">
        <f t="shared" si="20"/>
        <v>-28</v>
      </c>
      <c r="AG125">
        <f t="shared" si="19"/>
        <v>-25.3</v>
      </c>
      <c r="AH125">
        <f t="shared" si="19"/>
        <v>-20.7</v>
      </c>
      <c r="AI125">
        <f t="shared" si="19"/>
        <v>-16.899999999999999</v>
      </c>
      <c r="AJ125">
        <f t="shared" si="19"/>
        <v>-13.899999999999999</v>
      </c>
      <c r="AK125">
        <f t="shared" si="19"/>
        <v>-11.299999999999999</v>
      </c>
      <c r="AL125">
        <f t="shared" si="19"/>
        <v>-9.3000000000000007</v>
      </c>
      <c r="AM125">
        <f t="shared" si="19"/>
        <v>-7.6000000000000005</v>
      </c>
      <c r="AN125">
        <f t="shared" si="19"/>
        <v>-9.3000000000000007</v>
      </c>
      <c r="AO125">
        <f t="shared" si="19"/>
        <v>-11.3</v>
      </c>
    </row>
    <row r="126" spans="1:41" x14ac:dyDescent="0.3">
      <c r="A126" t="s">
        <v>144</v>
      </c>
      <c r="B126">
        <v>1</v>
      </c>
      <c r="C126">
        <v>1</v>
      </c>
      <c r="D126">
        <v>1</v>
      </c>
      <c r="E126">
        <v>0.8</v>
      </c>
      <c r="F126">
        <v>0.6</v>
      </c>
      <c r="G126">
        <v>0.5</v>
      </c>
      <c r="H126">
        <v>0.3</v>
      </c>
      <c r="I126">
        <v>0.3</v>
      </c>
      <c r="J126">
        <v>0.2</v>
      </c>
      <c r="K126">
        <v>0.1</v>
      </c>
      <c r="L126">
        <v>0.1</v>
      </c>
      <c r="M126">
        <v>0.1</v>
      </c>
      <c r="O126" t="s">
        <v>144</v>
      </c>
      <c r="P126">
        <v>77</v>
      </c>
      <c r="Q126">
        <v>204</v>
      </c>
      <c r="R126">
        <v>198</v>
      </c>
      <c r="S126">
        <v>191.6</v>
      </c>
      <c r="T126">
        <v>220.8</v>
      </c>
      <c r="U126">
        <v>258.10000000000002</v>
      </c>
      <c r="V126">
        <v>313.89999999999998</v>
      </c>
      <c r="W126">
        <v>382</v>
      </c>
      <c r="X126">
        <v>464.7</v>
      </c>
      <c r="Y126">
        <v>565.4</v>
      </c>
      <c r="Z126">
        <v>687.9</v>
      </c>
      <c r="AA126">
        <v>837</v>
      </c>
      <c r="AC126" t="s">
        <v>144</v>
      </c>
      <c r="AD126">
        <f t="shared" si="20"/>
        <v>-76</v>
      </c>
      <c r="AE126">
        <f t="shared" si="20"/>
        <v>-203</v>
      </c>
      <c r="AF126">
        <f t="shared" si="20"/>
        <v>-197</v>
      </c>
      <c r="AG126">
        <f t="shared" si="19"/>
        <v>-190.79999999999998</v>
      </c>
      <c r="AH126">
        <f t="shared" si="19"/>
        <v>-220.20000000000002</v>
      </c>
      <c r="AI126">
        <f t="shared" si="19"/>
        <v>-257.60000000000002</v>
      </c>
      <c r="AJ126">
        <f t="shared" si="19"/>
        <v>-313.59999999999997</v>
      </c>
      <c r="AK126">
        <f t="shared" si="19"/>
        <v>-381.7</v>
      </c>
      <c r="AL126">
        <f t="shared" si="19"/>
        <v>-464.5</v>
      </c>
      <c r="AM126">
        <f t="shared" si="19"/>
        <v>-565.29999999999995</v>
      </c>
      <c r="AN126">
        <f t="shared" si="19"/>
        <v>-687.8</v>
      </c>
      <c r="AO126">
        <f t="shared" si="19"/>
        <v>-836.9</v>
      </c>
    </row>
    <row r="127" spans="1:41" x14ac:dyDescent="0.3">
      <c r="A127" t="s">
        <v>55</v>
      </c>
      <c r="B127">
        <v>19</v>
      </c>
      <c r="C127">
        <v>11</v>
      </c>
      <c r="D127">
        <v>7</v>
      </c>
      <c r="E127">
        <v>5.8</v>
      </c>
      <c r="F127">
        <v>4.3</v>
      </c>
      <c r="G127">
        <v>3.2</v>
      </c>
      <c r="H127">
        <v>2.4</v>
      </c>
      <c r="I127">
        <v>1.7</v>
      </c>
      <c r="J127">
        <v>1.3</v>
      </c>
      <c r="K127">
        <v>1</v>
      </c>
      <c r="L127">
        <v>0.7</v>
      </c>
      <c r="M127">
        <v>0.5</v>
      </c>
      <c r="O127" t="s">
        <v>55</v>
      </c>
      <c r="P127">
        <v>549</v>
      </c>
      <c r="Q127">
        <v>93</v>
      </c>
      <c r="R127">
        <v>100</v>
      </c>
      <c r="S127">
        <v>88.5</v>
      </c>
      <c r="T127">
        <v>72.2</v>
      </c>
      <c r="U127">
        <v>60.6</v>
      </c>
      <c r="V127">
        <v>49.5</v>
      </c>
      <c r="W127">
        <v>40.299999999999997</v>
      </c>
      <c r="X127">
        <v>32.9</v>
      </c>
      <c r="Y127">
        <v>26.9</v>
      </c>
      <c r="Z127">
        <v>21.9</v>
      </c>
      <c r="AA127">
        <v>17.899999999999999</v>
      </c>
      <c r="AC127" t="s">
        <v>55</v>
      </c>
      <c r="AD127">
        <f t="shared" si="20"/>
        <v>-530</v>
      </c>
      <c r="AE127">
        <f t="shared" si="20"/>
        <v>-82</v>
      </c>
      <c r="AF127">
        <f t="shared" si="20"/>
        <v>-93</v>
      </c>
      <c r="AG127">
        <f t="shared" si="19"/>
        <v>-82.7</v>
      </c>
      <c r="AH127">
        <f t="shared" si="19"/>
        <v>-67.900000000000006</v>
      </c>
      <c r="AI127">
        <f t="shared" si="19"/>
        <v>-57.4</v>
      </c>
      <c r="AJ127">
        <f t="shared" si="19"/>
        <v>-47.1</v>
      </c>
      <c r="AK127">
        <f t="shared" si="19"/>
        <v>-38.599999999999994</v>
      </c>
      <c r="AL127">
        <f t="shared" si="19"/>
        <v>-31.599999999999998</v>
      </c>
      <c r="AM127">
        <f t="shared" si="19"/>
        <v>-25.9</v>
      </c>
      <c r="AN127">
        <f t="shared" si="19"/>
        <v>-21.2</v>
      </c>
      <c r="AO127">
        <f t="shared" si="19"/>
        <v>-17.399999999999999</v>
      </c>
    </row>
    <row r="128" spans="1:41" x14ac:dyDescent="0.3">
      <c r="A128" t="s">
        <v>145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O128" t="s">
        <v>145</v>
      </c>
      <c r="P128">
        <v>0</v>
      </c>
      <c r="Q128">
        <v>9</v>
      </c>
      <c r="R128">
        <v>13</v>
      </c>
      <c r="S128">
        <v>12.4</v>
      </c>
      <c r="T128">
        <v>10.1</v>
      </c>
      <c r="U128">
        <v>8.1999999999999993</v>
      </c>
      <c r="V128">
        <v>6.7</v>
      </c>
      <c r="W128">
        <v>5.5</v>
      </c>
      <c r="X128">
        <v>4.5</v>
      </c>
      <c r="Y128">
        <v>3.7</v>
      </c>
      <c r="Z128">
        <v>4.5</v>
      </c>
      <c r="AA128">
        <v>5.4</v>
      </c>
      <c r="AC128" t="s">
        <v>145</v>
      </c>
      <c r="AD128">
        <f t="shared" si="20"/>
        <v>0</v>
      </c>
      <c r="AE128">
        <f t="shared" si="20"/>
        <v>-9</v>
      </c>
      <c r="AF128">
        <f t="shared" si="20"/>
        <v>-13</v>
      </c>
      <c r="AG128">
        <f t="shared" si="19"/>
        <v>-12.4</v>
      </c>
      <c r="AH128">
        <f t="shared" si="19"/>
        <v>-10.1</v>
      </c>
      <c r="AI128">
        <f t="shared" si="19"/>
        <v>-8.1999999999999993</v>
      </c>
      <c r="AJ128">
        <f t="shared" si="19"/>
        <v>-6.7</v>
      </c>
      <c r="AK128">
        <f t="shared" si="19"/>
        <v>-5.5</v>
      </c>
      <c r="AL128">
        <f t="shared" si="19"/>
        <v>-4.5</v>
      </c>
      <c r="AM128">
        <f t="shared" si="19"/>
        <v>-3.7</v>
      </c>
      <c r="AN128">
        <f t="shared" si="19"/>
        <v>-4.5</v>
      </c>
      <c r="AO128">
        <f t="shared" si="19"/>
        <v>-5.4</v>
      </c>
    </row>
    <row r="129" spans="1:41" x14ac:dyDescent="0.3">
      <c r="A129" t="s">
        <v>146</v>
      </c>
      <c r="B129">
        <v>0</v>
      </c>
      <c r="C129">
        <v>2</v>
      </c>
      <c r="D129">
        <v>2</v>
      </c>
      <c r="E129">
        <v>1.7</v>
      </c>
      <c r="F129">
        <v>1.2</v>
      </c>
      <c r="G129">
        <v>0.9</v>
      </c>
      <c r="H129">
        <v>0.7</v>
      </c>
      <c r="I129">
        <v>0.6</v>
      </c>
      <c r="J129">
        <v>0.8</v>
      </c>
      <c r="K129">
        <v>1.1000000000000001</v>
      </c>
      <c r="L129">
        <v>1.5</v>
      </c>
      <c r="M129">
        <v>1.9</v>
      </c>
      <c r="O129" t="s">
        <v>146</v>
      </c>
      <c r="P129">
        <v>21</v>
      </c>
      <c r="Q129">
        <v>10</v>
      </c>
      <c r="R129">
        <v>12</v>
      </c>
      <c r="S129">
        <v>10.6</v>
      </c>
      <c r="T129">
        <v>9</v>
      </c>
      <c r="U129">
        <v>7.9</v>
      </c>
      <c r="V129">
        <v>6.7</v>
      </c>
      <c r="W129">
        <v>5.4</v>
      </c>
      <c r="X129">
        <v>4.4000000000000004</v>
      </c>
      <c r="Y129">
        <v>3.6</v>
      </c>
      <c r="Z129">
        <v>2.9</v>
      </c>
      <c r="AA129">
        <v>2.4</v>
      </c>
      <c r="AC129" t="s">
        <v>146</v>
      </c>
      <c r="AD129">
        <f t="shared" si="20"/>
        <v>-21</v>
      </c>
      <c r="AE129">
        <f t="shared" si="20"/>
        <v>-8</v>
      </c>
      <c r="AF129">
        <f t="shared" si="20"/>
        <v>-10</v>
      </c>
      <c r="AG129">
        <f t="shared" si="19"/>
        <v>-8.9</v>
      </c>
      <c r="AH129">
        <f t="shared" si="19"/>
        <v>-7.8</v>
      </c>
      <c r="AI129">
        <f t="shared" si="19"/>
        <v>-7</v>
      </c>
      <c r="AJ129">
        <f t="shared" si="19"/>
        <v>-6</v>
      </c>
      <c r="AK129">
        <f t="shared" si="19"/>
        <v>-4.8000000000000007</v>
      </c>
      <c r="AL129">
        <f t="shared" si="19"/>
        <v>-3.6000000000000005</v>
      </c>
      <c r="AM129">
        <f t="shared" si="19"/>
        <v>-2.5</v>
      </c>
      <c r="AN129">
        <f t="shared" si="19"/>
        <v>-1.4</v>
      </c>
      <c r="AO129">
        <f t="shared" si="19"/>
        <v>-0.5</v>
      </c>
    </row>
    <row r="130" spans="1:41" x14ac:dyDescent="0.3">
      <c r="A130" t="s">
        <v>147</v>
      </c>
      <c r="B130">
        <v>210</v>
      </c>
      <c r="C130">
        <v>138</v>
      </c>
      <c r="D130">
        <v>143</v>
      </c>
      <c r="E130">
        <v>69.7</v>
      </c>
      <c r="F130">
        <v>51.4</v>
      </c>
      <c r="G130">
        <v>37.9</v>
      </c>
      <c r="H130">
        <v>28</v>
      </c>
      <c r="I130">
        <v>20.7</v>
      </c>
      <c r="J130">
        <v>15.2</v>
      </c>
      <c r="K130">
        <v>11.2</v>
      </c>
      <c r="L130">
        <v>8.3000000000000007</v>
      </c>
      <c r="M130">
        <v>6.1</v>
      </c>
      <c r="O130" t="s">
        <v>147</v>
      </c>
      <c r="P130">
        <v>83</v>
      </c>
      <c r="Q130">
        <v>81</v>
      </c>
      <c r="R130">
        <v>61.9</v>
      </c>
      <c r="S130">
        <v>69.7</v>
      </c>
      <c r="T130">
        <v>56.8</v>
      </c>
      <c r="U130">
        <v>57.6</v>
      </c>
      <c r="V130">
        <v>70.099999999999994</v>
      </c>
      <c r="W130">
        <v>85.3</v>
      </c>
      <c r="X130">
        <v>103.8</v>
      </c>
      <c r="Y130">
        <v>126.3</v>
      </c>
      <c r="Z130">
        <v>153.69999999999999</v>
      </c>
      <c r="AA130">
        <v>187</v>
      </c>
      <c r="AC130" t="s">
        <v>147</v>
      </c>
      <c r="AD130">
        <f t="shared" si="20"/>
        <v>127</v>
      </c>
      <c r="AE130">
        <f t="shared" si="20"/>
        <v>57</v>
      </c>
      <c r="AF130">
        <f t="shared" si="20"/>
        <v>81.099999999999994</v>
      </c>
      <c r="AG130">
        <f t="shared" si="19"/>
        <v>0</v>
      </c>
      <c r="AH130">
        <f t="shared" si="19"/>
        <v>-5.3999999999999986</v>
      </c>
      <c r="AI130">
        <f t="shared" si="19"/>
        <v>-19.700000000000003</v>
      </c>
      <c r="AJ130">
        <f t="shared" si="19"/>
        <v>-42.099999999999994</v>
      </c>
      <c r="AK130">
        <f t="shared" si="19"/>
        <v>-64.599999999999994</v>
      </c>
      <c r="AL130">
        <f t="shared" si="19"/>
        <v>-88.6</v>
      </c>
      <c r="AM130">
        <f t="shared" si="19"/>
        <v>-115.1</v>
      </c>
      <c r="AN130">
        <f t="shared" si="19"/>
        <v>-145.39999999999998</v>
      </c>
      <c r="AO130">
        <f t="shared" si="19"/>
        <v>-180.9</v>
      </c>
    </row>
    <row r="131" spans="1:41" x14ac:dyDescent="0.3">
      <c r="A131" t="s">
        <v>148</v>
      </c>
      <c r="B131">
        <v>2</v>
      </c>
      <c r="C131">
        <v>4</v>
      </c>
      <c r="D131">
        <v>4</v>
      </c>
      <c r="E131">
        <v>4.2</v>
      </c>
      <c r="F131">
        <v>3.1</v>
      </c>
      <c r="G131">
        <v>2.2999999999999998</v>
      </c>
      <c r="H131">
        <v>1.7</v>
      </c>
      <c r="I131">
        <v>1.3</v>
      </c>
      <c r="J131">
        <v>1</v>
      </c>
      <c r="K131">
        <v>0.8</v>
      </c>
      <c r="L131">
        <v>0.6</v>
      </c>
      <c r="M131">
        <v>0.4</v>
      </c>
      <c r="O131" t="s">
        <v>148</v>
      </c>
      <c r="P131">
        <v>8</v>
      </c>
      <c r="Q131">
        <v>3</v>
      </c>
      <c r="R131">
        <v>3</v>
      </c>
      <c r="S131">
        <v>2.7</v>
      </c>
      <c r="T131">
        <v>2.2000000000000002</v>
      </c>
      <c r="U131">
        <v>1.8</v>
      </c>
      <c r="V131">
        <v>1.4</v>
      </c>
      <c r="W131">
        <v>1.2</v>
      </c>
      <c r="X131">
        <v>1</v>
      </c>
      <c r="Y131">
        <v>0.8</v>
      </c>
      <c r="Z131">
        <v>0.6</v>
      </c>
      <c r="AA131">
        <v>0.5</v>
      </c>
      <c r="AC131" t="s">
        <v>148</v>
      </c>
      <c r="AD131">
        <f t="shared" si="20"/>
        <v>-6</v>
      </c>
      <c r="AE131">
        <f t="shared" si="20"/>
        <v>1</v>
      </c>
      <c r="AF131">
        <f t="shared" si="20"/>
        <v>1</v>
      </c>
      <c r="AG131">
        <f t="shared" si="19"/>
        <v>1.5</v>
      </c>
      <c r="AH131">
        <f t="shared" si="19"/>
        <v>0.89999999999999991</v>
      </c>
      <c r="AI131">
        <f t="shared" si="19"/>
        <v>0.49999999999999978</v>
      </c>
      <c r="AJ131">
        <f t="shared" si="19"/>
        <v>0.30000000000000004</v>
      </c>
      <c r="AK131">
        <f t="shared" si="19"/>
        <v>0.10000000000000009</v>
      </c>
      <c r="AL131">
        <f t="shared" si="19"/>
        <v>0</v>
      </c>
      <c r="AM131">
        <f t="shared" si="19"/>
        <v>0</v>
      </c>
      <c r="AN131">
        <f t="shared" si="19"/>
        <v>0</v>
      </c>
      <c r="AO131">
        <f t="shared" si="19"/>
        <v>-9.9999999999999978E-2</v>
      </c>
    </row>
    <row r="132" spans="1:41" x14ac:dyDescent="0.3">
      <c r="A132" t="s">
        <v>149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O132" t="s">
        <v>149</v>
      </c>
      <c r="P132">
        <v>3</v>
      </c>
      <c r="Q132">
        <v>8</v>
      </c>
      <c r="R132">
        <v>6</v>
      </c>
      <c r="S132">
        <v>5.7</v>
      </c>
      <c r="T132">
        <v>7</v>
      </c>
      <c r="U132">
        <v>8.5</v>
      </c>
      <c r="V132">
        <v>10</v>
      </c>
      <c r="W132">
        <v>11.3</v>
      </c>
      <c r="X132">
        <v>11.5</v>
      </c>
      <c r="Y132">
        <v>9.6999999999999993</v>
      </c>
      <c r="Z132">
        <v>7.9</v>
      </c>
      <c r="AA132">
        <v>6.4</v>
      </c>
      <c r="AC132" t="s">
        <v>149</v>
      </c>
      <c r="AD132">
        <f t="shared" si="20"/>
        <v>-3</v>
      </c>
      <c r="AE132">
        <f t="shared" si="20"/>
        <v>-8</v>
      </c>
      <c r="AF132">
        <f t="shared" si="20"/>
        <v>-6</v>
      </c>
      <c r="AG132">
        <f t="shared" si="19"/>
        <v>-5.7</v>
      </c>
      <c r="AH132">
        <f t="shared" si="19"/>
        <v>-7</v>
      </c>
      <c r="AI132">
        <f t="shared" si="19"/>
        <v>-8.5</v>
      </c>
      <c r="AJ132">
        <f t="shared" si="19"/>
        <v>-10</v>
      </c>
      <c r="AK132">
        <f t="shared" si="19"/>
        <v>-11.3</v>
      </c>
      <c r="AL132">
        <f t="shared" si="19"/>
        <v>-11.5</v>
      </c>
      <c r="AM132">
        <f t="shared" si="19"/>
        <v>-9.6999999999999993</v>
      </c>
      <c r="AN132">
        <f t="shared" si="19"/>
        <v>-7.9</v>
      </c>
      <c r="AO132">
        <f t="shared" si="19"/>
        <v>-6.4</v>
      </c>
    </row>
    <row r="133" spans="1:41" x14ac:dyDescent="0.3">
      <c r="A133" t="s">
        <v>150</v>
      </c>
      <c r="B133">
        <v>236</v>
      </c>
      <c r="C133">
        <v>3282</v>
      </c>
      <c r="D133">
        <v>3567.9</v>
      </c>
      <c r="E133">
        <v>4236.8999999999996</v>
      </c>
      <c r="F133">
        <v>3126</v>
      </c>
      <c r="G133">
        <v>2306.4</v>
      </c>
      <c r="H133">
        <v>1701.8</v>
      </c>
      <c r="I133">
        <v>1255.8</v>
      </c>
      <c r="J133">
        <v>1119.8</v>
      </c>
      <c r="K133">
        <v>1491.3</v>
      </c>
      <c r="L133">
        <v>1986.2</v>
      </c>
      <c r="M133">
        <v>2645.4</v>
      </c>
      <c r="O133" t="s">
        <v>150</v>
      </c>
      <c r="P133">
        <v>2040</v>
      </c>
      <c r="Q133">
        <v>51</v>
      </c>
      <c r="R133">
        <v>68.900000000000006</v>
      </c>
      <c r="S133">
        <v>61</v>
      </c>
      <c r="T133">
        <v>49.7</v>
      </c>
      <c r="U133">
        <v>40.6</v>
      </c>
      <c r="V133">
        <v>33.1</v>
      </c>
      <c r="W133">
        <v>27</v>
      </c>
      <c r="X133">
        <v>22</v>
      </c>
      <c r="Y133">
        <v>17.899999999999999</v>
      </c>
      <c r="Z133">
        <v>14.6</v>
      </c>
      <c r="AA133">
        <v>11.9</v>
      </c>
      <c r="AC133" t="s">
        <v>150</v>
      </c>
      <c r="AD133">
        <f t="shared" si="20"/>
        <v>-1804</v>
      </c>
      <c r="AE133">
        <f t="shared" si="20"/>
        <v>3231</v>
      </c>
      <c r="AF133">
        <f t="shared" si="20"/>
        <v>3499</v>
      </c>
      <c r="AG133">
        <f t="shared" si="19"/>
        <v>4175.8999999999996</v>
      </c>
      <c r="AH133">
        <f t="shared" si="19"/>
        <v>3076.3</v>
      </c>
      <c r="AI133">
        <f t="shared" si="19"/>
        <v>2265.8000000000002</v>
      </c>
      <c r="AJ133">
        <f t="shared" si="19"/>
        <v>1668.7</v>
      </c>
      <c r="AK133">
        <f t="shared" si="19"/>
        <v>1228.8</v>
      </c>
      <c r="AL133">
        <f t="shared" si="19"/>
        <v>1097.8</v>
      </c>
      <c r="AM133">
        <f t="shared" si="19"/>
        <v>1473.3999999999999</v>
      </c>
      <c r="AN133">
        <f t="shared" si="19"/>
        <v>1971.6000000000001</v>
      </c>
      <c r="AO133">
        <f t="shared" si="19"/>
        <v>2633.5</v>
      </c>
    </row>
    <row r="134" spans="1:41" x14ac:dyDescent="0.3">
      <c r="A134" t="s">
        <v>151</v>
      </c>
      <c r="B134">
        <v>3</v>
      </c>
      <c r="C134">
        <v>27</v>
      </c>
      <c r="D134">
        <v>32</v>
      </c>
      <c r="E134">
        <v>26.6</v>
      </c>
      <c r="F134">
        <v>19.7</v>
      </c>
      <c r="G134">
        <v>14.5</v>
      </c>
      <c r="H134">
        <v>10.7</v>
      </c>
      <c r="I134">
        <v>7.9</v>
      </c>
      <c r="J134">
        <v>5.8</v>
      </c>
      <c r="K134">
        <v>4.3</v>
      </c>
      <c r="L134">
        <v>3.2</v>
      </c>
      <c r="M134">
        <v>2.2999999999999998</v>
      </c>
      <c r="O134" t="s">
        <v>151</v>
      </c>
      <c r="P134">
        <v>974</v>
      </c>
      <c r="Q134">
        <v>3476</v>
      </c>
      <c r="R134">
        <v>3770</v>
      </c>
      <c r="S134">
        <v>3902</v>
      </c>
      <c r="T134">
        <v>4747.5</v>
      </c>
      <c r="U134">
        <v>5776.3</v>
      </c>
      <c r="V134">
        <v>7028</v>
      </c>
      <c r="W134">
        <v>8551</v>
      </c>
      <c r="X134">
        <v>10404</v>
      </c>
      <c r="Y134">
        <v>11743.9</v>
      </c>
      <c r="Z134">
        <v>10814</v>
      </c>
      <c r="AA134">
        <v>9097.2999999999993</v>
      </c>
      <c r="AC134" t="s">
        <v>151</v>
      </c>
      <c r="AD134">
        <f t="shared" si="20"/>
        <v>-971</v>
      </c>
      <c r="AE134">
        <f t="shared" si="20"/>
        <v>-3449</v>
      </c>
      <c r="AF134">
        <f t="shared" si="20"/>
        <v>-3738</v>
      </c>
      <c r="AG134">
        <f t="shared" si="19"/>
        <v>-3875.4</v>
      </c>
      <c r="AH134">
        <f t="shared" si="19"/>
        <v>-4727.8</v>
      </c>
      <c r="AI134">
        <f t="shared" si="19"/>
        <v>-5761.8</v>
      </c>
      <c r="AJ134">
        <f t="shared" si="19"/>
        <v>-7017.3</v>
      </c>
      <c r="AK134">
        <f t="shared" si="19"/>
        <v>-8543.1</v>
      </c>
      <c r="AL134">
        <f t="shared" si="19"/>
        <v>-10398.200000000001</v>
      </c>
      <c r="AM134">
        <f t="shared" si="19"/>
        <v>-11739.6</v>
      </c>
      <c r="AN134">
        <f t="shared" si="19"/>
        <v>-10810.8</v>
      </c>
      <c r="AO134">
        <f t="shared" si="19"/>
        <v>-9095</v>
      </c>
    </row>
    <row r="135" spans="1:41" x14ac:dyDescent="0.3">
      <c r="A135" t="s">
        <v>152</v>
      </c>
      <c r="B135">
        <v>1</v>
      </c>
      <c r="C135">
        <v>30</v>
      </c>
      <c r="D135">
        <v>31</v>
      </c>
      <c r="E135">
        <v>25.8</v>
      </c>
      <c r="F135">
        <v>19</v>
      </c>
      <c r="G135">
        <v>14.1</v>
      </c>
      <c r="H135">
        <v>10.4</v>
      </c>
      <c r="I135">
        <v>7.7</v>
      </c>
      <c r="J135">
        <v>5.6</v>
      </c>
      <c r="K135">
        <v>4.2</v>
      </c>
      <c r="L135">
        <v>3.1</v>
      </c>
      <c r="M135">
        <v>2.2999999999999998</v>
      </c>
      <c r="O135" t="s">
        <v>152</v>
      </c>
      <c r="P135">
        <v>4</v>
      </c>
      <c r="Q135">
        <v>147</v>
      </c>
      <c r="R135">
        <v>168</v>
      </c>
      <c r="S135">
        <v>188.5</v>
      </c>
      <c r="T135">
        <v>153.69999999999999</v>
      </c>
      <c r="U135">
        <v>125.3</v>
      </c>
      <c r="V135">
        <v>102.2</v>
      </c>
      <c r="W135">
        <v>83.3</v>
      </c>
      <c r="X135">
        <v>68</v>
      </c>
      <c r="Y135">
        <v>55.5</v>
      </c>
      <c r="Z135">
        <v>67.400000000000006</v>
      </c>
      <c r="AA135">
        <v>82.1</v>
      </c>
      <c r="AC135" t="s">
        <v>152</v>
      </c>
      <c r="AD135">
        <f t="shared" si="20"/>
        <v>-3</v>
      </c>
      <c r="AE135">
        <f t="shared" si="20"/>
        <v>-117</v>
      </c>
      <c r="AF135">
        <f t="shared" si="20"/>
        <v>-137</v>
      </c>
      <c r="AG135">
        <f t="shared" si="19"/>
        <v>-162.69999999999999</v>
      </c>
      <c r="AH135">
        <f t="shared" si="19"/>
        <v>-134.69999999999999</v>
      </c>
      <c r="AI135">
        <f t="shared" si="19"/>
        <v>-111.2</v>
      </c>
      <c r="AJ135">
        <f t="shared" si="19"/>
        <v>-91.8</v>
      </c>
      <c r="AK135">
        <f t="shared" si="19"/>
        <v>-75.599999999999994</v>
      </c>
      <c r="AL135">
        <f t="shared" si="19"/>
        <v>-62.4</v>
      </c>
      <c r="AM135">
        <f t="shared" si="19"/>
        <v>-51.3</v>
      </c>
      <c r="AN135">
        <f t="shared" si="19"/>
        <v>-64.300000000000011</v>
      </c>
      <c r="AO135">
        <f t="shared" si="19"/>
        <v>-79.8</v>
      </c>
    </row>
    <row r="136" spans="1:41" x14ac:dyDescent="0.3">
      <c r="A136" t="s">
        <v>153</v>
      </c>
      <c r="B136">
        <v>95</v>
      </c>
      <c r="C136">
        <v>13870</v>
      </c>
      <c r="D136">
        <v>13308.5</v>
      </c>
      <c r="E136">
        <v>13267.7</v>
      </c>
      <c r="F136">
        <v>12943</v>
      </c>
      <c r="G136">
        <v>11274.8</v>
      </c>
      <c r="H136">
        <v>10625.7</v>
      </c>
      <c r="I136">
        <v>9835.5</v>
      </c>
      <c r="J136">
        <v>9543.1</v>
      </c>
      <c r="K136">
        <v>9911.2000000000007</v>
      </c>
      <c r="L136">
        <v>10553.9</v>
      </c>
      <c r="M136">
        <v>11519.9</v>
      </c>
      <c r="O136" t="s">
        <v>153</v>
      </c>
      <c r="P136">
        <v>0</v>
      </c>
      <c r="Q136">
        <v>3549</v>
      </c>
      <c r="R136">
        <v>3391.6</v>
      </c>
      <c r="S136">
        <v>3000.6</v>
      </c>
      <c r="T136">
        <v>2446.6999999999998</v>
      </c>
      <c r="U136">
        <v>1995</v>
      </c>
      <c r="V136">
        <v>1626.7</v>
      </c>
      <c r="W136">
        <v>1326.4</v>
      </c>
      <c r="X136">
        <v>1081.5999999999999</v>
      </c>
      <c r="Y136">
        <v>881.9</v>
      </c>
      <c r="Z136">
        <v>719.1</v>
      </c>
      <c r="AA136">
        <v>586.4</v>
      </c>
      <c r="AC136" t="s">
        <v>153</v>
      </c>
      <c r="AD136">
        <f t="shared" si="20"/>
        <v>95</v>
      </c>
      <c r="AE136">
        <f t="shared" si="20"/>
        <v>10321</v>
      </c>
      <c r="AF136">
        <f t="shared" si="20"/>
        <v>9916.9</v>
      </c>
      <c r="AG136">
        <f t="shared" si="19"/>
        <v>10267.1</v>
      </c>
      <c r="AH136">
        <f t="shared" si="19"/>
        <v>10496.3</v>
      </c>
      <c r="AI136">
        <f t="shared" si="19"/>
        <v>9279.7999999999993</v>
      </c>
      <c r="AJ136">
        <f t="shared" si="19"/>
        <v>8999</v>
      </c>
      <c r="AK136">
        <f t="shared" si="19"/>
        <v>8509.1</v>
      </c>
      <c r="AL136">
        <f t="shared" si="19"/>
        <v>8461.5</v>
      </c>
      <c r="AM136">
        <f t="shared" si="19"/>
        <v>9029.3000000000011</v>
      </c>
      <c r="AN136">
        <f t="shared" si="19"/>
        <v>9834.7999999999993</v>
      </c>
      <c r="AO136">
        <f t="shared" si="19"/>
        <v>10933.5</v>
      </c>
    </row>
    <row r="137" spans="1:41" x14ac:dyDescent="0.3">
      <c r="A137" t="s">
        <v>154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O137" t="s">
        <v>154</v>
      </c>
      <c r="P137">
        <v>1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C137" t="s">
        <v>154</v>
      </c>
      <c r="AD137">
        <f t="shared" si="20"/>
        <v>-1</v>
      </c>
      <c r="AE137">
        <f t="shared" si="20"/>
        <v>0</v>
      </c>
      <c r="AF137">
        <f t="shared" si="20"/>
        <v>0</v>
      </c>
      <c r="AG137">
        <f t="shared" si="19"/>
        <v>0</v>
      </c>
      <c r="AH137">
        <f t="shared" si="19"/>
        <v>0</v>
      </c>
      <c r="AI137">
        <f t="shared" si="19"/>
        <v>0</v>
      </c>
      <c r="AJ137">
        <f t="shared" si="19"/>
        <v>0</v>
      </c>
      <c r="AK137">
        <f t="shared" si="19"/>
        <v>0</v>
      </c>
      <c r="AL137">
        <f t="shared" si="19"/>
        <v>0</v>
      </c>
      <c r="AM137">
        <f t="shared" si="19"/>
        <v>0</v>
      </c>
      <c r="AN137">
        <f t="shared" si="19"/>
        <v>0</v>
      </c>
      <c r="AO137">
        <f t="shared" si="19"/>
        <v>0</v>
      </c>
    </row>
    <row r="138" spans="1:41" x14ac:dyDescent="0.3">
      <c r="A138" s="9" t="s">
        <v>57</v>
      </c>
      <c r="B138" s="10">
        <f>SUM(B139:B149)</f>
        <v>12896</v>
      </c>
      <c r="C138" s="10">
        <f>SUM(C139:C149)</f>
        <v>44271</v>
      </c>
      <c r="D138" s="10">
        <f>SUM(D139:D149)</f>
        <v>45450.8</v>
      </c>
      <c r="E138" s="10">
        <f>SUM(E139:E149)</f>
        <v>46898.80000000001</v>
      </c>
      <c r="F138" s="10">
        <f t="shared" ref="F138:M138" si="21">SUM(F139:F149)</f>
        <v>46141.499999999985</v>
      </c>
      <c r="G138" s="10">
        <f t="shared" si="21"/>
        <v>45247.299999999996</v>
      </c>
      <c r="H138" s="10">
        <f t="shared" si="21"/>
        <v>43490.700000000012</v>
      </c>
      <c r="I138" s="10">
        <f t="shared" si="21"/>
        <v>40817.800000000003</v>
      </c>
      <c r="J138" s="10">
        <f t="shared" si="21"/>
        <v>39736.699999999997</v>
      </c>
      <c r="K138" s="10">
        <f t="shared" si="21"/>
        <v>38901.599999999991</v>
      </c>
      <c r="L138" s="10">
        <f t="shared" si="21"/>
        <v>38119.899999999987</v>
      </c>
      <c r="M138" s="10">
        <f t="shared" si="21"/>
        <v>37563.599999999999</v>
      </c>
      <c r="O138" s="9" t="s">
        <v>57</v>
      </c>
      <c r="P138" s="10">
        <f>SUM(P139:P149)</f>
        <v>32</v>
      </c>
      <c r="Q138" s="10">
        <f>SUM(Q139:Q149)</f>
        <v>46</v>
      </c>
      <c r="R138" s="10">
        <f>SUM(R139:R149)</f>
        <v>41</v>
      </c>
      <c r="S138" s="10">
        <f>SUM(S139:S149)</f>
        <v>40.1</v>
      </c>
      <c r="T138" s="10">
        <f t="shared" ref="T138:AA138" si="22">SUM(T139:T149)</f>
        <v>32.599999999999994</v>
      </c>
      <c r="U138" s="10">
        <f t="shared" si="22"/>
        <v>26.8</v>
      </c>
      <c r="V138" s="10">
        <f t="shared" si="22"/>
        <v>21.9</v>
      </c>
      <c r="W138" s="10">
        <f t="shared" si="22"/>
        <v>18.100000000000001</v>
      </c>
      <c r="X138" s="10">
        <f t="shared" si="22"/>
        <v>18.2</v>
      </c>
      <c r="Y138" s="10">
        <f t="shared" si="22"/>
        <v>19.100000000000001</v>
      </c>
      <c r="Z138" s="10">
        <f t="shared" si="22"/>
        <v>20.8</v>
      </c>
      <c r="AA138" s="10">
        <f t="shared" si="22"/>
        <v>23.6</v>
      </c>
      <c r="AC138" s="9" t="s">
        <v>57</v>
      </c>
      <c r="AD138" s="10">
        <f>SUM(AD139:AD149)</f>
        <v>12864</v>
      </c>
      <c r="AE138" s="10">
        <f>SUM(AE139:AE149)</f>
        <v>44225</v>
      </c>
      <c r="AF138" s="10">
        <f>SUM(AF139:AF149)</f>
        <v>45409.8</v>
      </c>
      <c r="AG138" s="10">
        <f>SUM(AG139:AG149)</f>
        <v>46858.700000000004</v>
      </c>
      <c r="AH138" s="10">
        <f t="shared" ref="AH138:AO138" si="23">SUM(AH139:AH149)</f>
        <v>46108.899999999987</v>
      </c>
      <c r="AI138" s="10">
        <f t="shared" si="23"/>
        <v>45220.5</v>
      </c>
      <c r="AJ138" s="10">
        <f t="shared" si="23"/>
        <v>43468.80000000001</v>
      </c>
      <c r="AK138" s="10">
        <f t="shared" si="23"/>
        <v>40799.700000000012</v>
      </c>
      <c r="AL138" s="10">
        <f t="shared" si="23"/>
        <v>39718.5</v>
      </c>
      <c r="AM138" s="10">
        <f t="shared" si="23"/>
        <v>38882.5</v>
      </c>
      <c r="AN138" s="10">
        <f t="shared" si="23"/>
        <v>38099.099999999984</v>
      </c>
      <c r="AO138" s="10">
        <f t="shared" si="23"/>
        <v>37539.999999999993</v>
      </c>
    </row>
    <row r="139" spans="1:41" x14ac:dyDescent="0.3">
      <c r="A139" t="s">
        <v>59</v>
      </c>
      <c r="B139">
        <v>5348</v>
      </c>
      <c r="C139">
        <v>18166</v>
      </c>
      <c r="D139">
        <v>18036.5</v>
      </c>
      <c r="E139">
        <v>19210.2</v>
      </c>
      <c r="F139">
        <v>20085.8</v>
      </c>
      <c r="G139">
        <v>21472.6</v>
      </c>
      <c r="H139">
        <v>22823.8</v>
      </c>
      <c r="I139">
        <v>23421</v>
      </c>
      <c r="J139">
        <v>24668.3</v>
      </c>
      <c r="K139">
        <v>25840.400000000001</v>
      </c>
      <c r="L139">
        <v>26608.799999999999</v>
      </c>
      <c r="M139">
        <v>27204.5</v>
      </c>
      <c r="O139" t="s">
        <v>59</v>
      </c>
      <c r="P139">
        <v>15</v>
      </c>
      <c r="Q139">
        <v>8</v>
      </c>
      <c r="R139">
        <v>8</v>
      </c>
      <c r="S139">
        <v>7.1</v>
      </c>
      <c r="T139">
        <v>5.8</v>
      </c>
      <c r="U139">
        <v>4.7</v>
      </c>
      <c r="V139">
        <v>3.8</v>
      </c>
      <c r="W139">
        <v>3.1</v>
      </c>
      <c r="X139">
        <v>2.6</v>
      </c>
      <c r="Y139">
        <v>2.1</v>
      </c>
      <c r="Z139">
        <v>1.7</v>
      </c>
      <c r="AA139">
        <v>1.4</v>
      </c>
      <c r="AC139" t="s">
        <v>59</v>
      </c>
      <c r="AD139">
        <f t="shared" ref="AD139:AO149" si="24">B139-P139</f>
        <v>5333</v>
      </c>
      <c r="AE139">
        <f t="shared" si="24"/>
        <v>18158</v>
      </c>
      <c r="AF139">
        <f t="shared" si="24"/>
        <v>18028.5</v>
      </c>
      <c r="AG139">
        <f t="shared" si="24"/>
        <v>19203.100000000002</v>
      </c>
      <c r="AH139">
        <f t="shared" si="24"/>
        <v>20080</v>
      </c>
      <c r="AI139">
        <f t="shared" si="24"/>
        <v>21467.899999999998</v>
      </c>
      <c r="AJ139">
        <f t="shared" si="24"/>
        <v>22820</v>
      </c>
      <c r="AK139">
        <f t="shared" si="24"/>
        <v>23417.9</v>
      </c>
      <c r="AL139">
        <f t="shared" si="24"/>
        <v>24665.7</v>
      </c>
      <c r="AM139">
        <f t="shared" si="24"/>
        <v>25838.300000000003</v>
      </c>
      <c r="AN139">
        <f t="shared" si="24"/>
        <v>26607.1</v>
      </c>
      <c r="AO139">
        <f t="shared" si="24"/>
        <v>27203.1</v>
      </c>
    </row>
    <row r="140" spans="1:41" x14ac:dyDescent="0.3">
      <c r="A140" t="s">
        <v>155</v>
      </c>
      <c r="B140">
        <v>2</v>
      </c>
      <c r="C140">
        <v>1</v>
      </c>
      <c r="D140">
        <v>1</v>
      </c>
      <c r="E140">
        <v>1</v>
      </c>
      <c r="F140">
        <v>1.2</v>
      </c>
      <c r="G140">
        <v>1.3</v>
      </c>
      <c r="H140">
        <v>1.4</v>
      </c>
      <c r="I140">
        <v>1.4</v>
      </c>
      <c r="J140">
        <v>1.4</v>
      </c>
      <c r="K140">
        <v>1.3</v>
      </c>
      <c r="L140">
        <v>1.3</v>
      </c>
      <c r="M140">
        <v>1.3</v>
      </c>
      <c r="O140" t="s">
        <v>155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C140" t="s">
        <v>155</v>
      </c>
      <c r="AD140">
        <f t="shared" si="24"/>
        <v>2</v>
      </c>
      <c r="AE140">
        <f t="shared" si="24"/>
        <v>1</v>
      </c>
      <c r="AF140">
        <f t="shared" si="24"/>
        <v>1</v>
      </c>
      <c r="AG140">
        <f t="shared" si="24"/>
        <v>1</v>
      </c>
      <c r="AH140">
        <f t="shared" si="24"/>
        <v>1.2</v>
      </c>
      <c r="AI140">
        <f t="shared" si="24"/>
        <v>1.3</v>
      </c>
      <c r="AJ140">
        <f t="shared" si="24"/>
        <v>1.4</v>
      </c>
      <c r="AK140">
        <f t="shared" si="24"/>
        <v>1.4</v>
      </c>
      <c r="AL140">
        <f t="shared" si="24"/>
        <v>1.4</v>
      </c>
      <c r="AM140">
        <f t="shared" si="24"/>
        <v>1.3</v>
      </c>
      <c r="AN140">
        <f t="shared" si="24"/>
        <v>1.3</v>
      </c>
      <c r="AO140">
        <f t="shared" si="24"/>
        <v>1.3</v>
      </c>
    </row>
    <row r="141" spans="1:41" x14ac:dyDescent="0.3">
      <c r="A141" t="s">
        <v>156</v>
      </c>
      <c r="B141">
        <v>309</v>
      </c>
      <c r="C141">
        <v>131</v>
      </c>
      <c r="D141">
        <v>196</v>
      </c>
      <c r="E141">
        <v>193.9</v>
      </c>
      <c r="F141">
        <v>231.7</v>
      </c>
      <c r="G141">
        <v>284</v>
      </c>
      <c r="H141">
        <v>322.89999999999998</v>
      </c>
      <c r="I141">
        <v>362.3</v>
      </c>
      <c r="J141">
        <v>433.5</v>
      </c>
      <c r="K141">
        <v>341.2</v>
      </c>
      <c r="L141">
        <v>256.5</v>
      </c>
      <c r="M141">
        <v>189.4</v>
      </c>
      <c r="O141" t="s">
        <v>156</v>
      </c>
      <c r="P141">
        <v>0</v>
      </c>
      <c r="Q141">
        <v>2</v>
      </c>
      <c r="R141">
        <v>2</v>
      </c>
      <c r="S141">
        <v>1.8</v>
      </c>
      <c r="T141">
        <v>1.4</v>
      </c>
      <c r="U141">
        <v>1.2</v>
      </c>
      <c r="V141">
        <v>1</v>
      </c>
      <c r="W141">
        <v>0.8</v>
      </c>
      <c r="X141">
        <v>0.7</v>
      </c>
      <c r="Y141">
        <v>0.5</v>
      </c>
      <c r="Z141">
        <v>0.4</v>
      </c>
      <c r="AA141">
        <v>0.4</v>
      </c>
      <c r="AC141" t="s">
        <v>156</v>
      </c>
      <c r="AD141">
        <f t="shared" si="24"/>
        <v>309</v>
      </c>
      <c r="AE141">
        <f t="shared" si="24"/>
        <v>129</v>
      </c>
      <c r="AF141">
        <f t="shared" si="24"/>
        <v>194</v>
      </c>
      <c r="AG141">
        <f t="shared" si="24"/>
        <v>192.1</v>
      </c>
      <c r="AH141">
        <f t="shared" si="24"/>
        <v>230.29999999999998</v>
      </c>
      <c r="AI141">
        <f t="shared" si="24"/>
        <v>282.8</v>
      </c>
      <c r="AJ141">
        <f t="shared" si="24"/>
        <v>321.89999999999998</v>
      </c>
      <c r="AK141">
        <f t="shared" si="24"/>
        <v>361.5</v>
      </c>
      <c r="AL141">
        <f t="shared" si="24"/>
        <v>432.8</v>
      </c>
      <c r="AM141">
        <f t="shared" si="24"/>
        <v>340.7</v>
      </c>
      <c r="AN141">
        <f t="shared" si="24"/>
        <v>256.10000000000002</v>
      </c>
      <c r="AO141">
        <f t="shared" si="24"/>
        <v>189</v>
      </c>
    </row>
    <row r="142" spans="1:41" x14ac:dyDescent="0.3">
      <c r="A142" t="s">
        <v>157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O142" t="s">
        <v>157</v>
      </c>
      <c r="P142">
        <v>1</v>
      </c>
      <c r="Q142">
        <v>3</v>
      </c>
      <c r="R142">
        <v>2</v>
      </c>
      <c r="S142">
        <v>2</v>
      </c>
      <c r="T142">
        <v>1.7</v>
      </c>
      <c r="U142">
        <v>1.4</v>
      </c>
      <c r="V142">
        <v>1.1000000000000001</v>
      </c>
      <c r="W142">
        <v>0.9</v>
      </c>
      <c r="X142">
        <v>0.8</v>
      </c>
      <c r="Y142">
        <v>0.7</v>
      </c>
      <c r="Z142">
        <v>0.8</v>
      </c>
      <c r="AA142">
        <v>0.9</v>
      </c>
      <c r="AC142" t="s">
        <v>157</v>
      </c>
      <c r="AD142">
        <f t="shared" si="24"/>
        <v>-1</v>
      </c>
      <c r="AE142">
        <f t="shared" si="24"/>
        <v>-3</v>
      </c>
      <c r="AF142">
        <f t="shared" si="24"/>
        <v>-2</v>
      </c>
      <c r="AG142">
        <f t="shared" si="24"/>
        <v>-2</v>
      </c>
      <c r="AH142">
        <f t="shared" si="24"/>
        <v>-1.7</v>
      </c>
      <c r="AI142">
        <f t="shared" si="24"/>
        <v>-1.4</v>
      </c>
      <c r="AJ142">
        <f t="shared" si="24"/>
        <v>-1.1000000000000001</v>
      </c>
      <c r="AK142">
        <f t="shared" si="24"/>
        <v>-0.9</v>
      </c>
      <c r="AL142">
        <f t="shared" si="24"/>
        <v>-0.8</v>
      </c>
      <c r="AM142">
        <f t="shared" si="24"/>
        <v>-0.7</v>
      </c>
      <c r="AN142">
        <f t="shared" si="24"/>
        <v>-0.8</v>
      </c>
      <c r="AO142">
        <f t="shared" si="24"/>
        <v>-0.9</v>
      </c>
    </row>
    <row r="143" spans="1:41" x14ac:dyDescent="0.3">
      <c r="A143" t="s">
        <v>158</v>
      </c>
      <c r="B143">
        <v>0</v>
      </c>
      <c r="C143">
        <v>1</v>
      </c>
      <c r="D143">
        <v>1</v>
      </c>
      <c r="E143">
        <v>0.8</v>
      </c>
      <c r="F143">
        <v>0.6</v>
      </c>
      <c r="G143">
        <v>0.5</v>
      </c>
      <c r="H143">
        <v>0.3</v>
      </c>
      <c r="I143">
        <v>0.3</v>
      </c>
      <c r="J143">
        <v>0.2</v>
      </c>
      <c r="K143">
        <v>0.1</v>
      </c>
      <c r="L143">
        <v>0.1</v>
      </c>
      <c r="M143">
        <v>0.1</v>
      </c>
      <c r="O143" t="s">
        <v>158</v>
      </c>
      <c r="P143">
        <v>1</v>
      </c>
      <c r="Q143">
        <v>4</v>
      </c>
      <c r="R143">
        <v>3</v>
      </c>
      <c r="S143">
        <v>3.1</v>
      </c>
      <c r="T143">
        <v>2.5</v>
      </c>
      <c r="U143">
        <v>2.1</v>
      </c>
      <c r="V143">
        <v>1.7</v>
      </c>
      <c r="W143">
        <v>1.4</v>
      </c>
      <c r="X143">
        <v>1.5</v>
      </c>
      <c r="Y143">
        <v>1.9</v>
      </c>
      <c r="Z143">
        <v>2.2999999999999998</v>
      </c>
      <c r="AA143">
        <v>2.8</v>
      </c>
      <c r="AC143" t="s">
        <v>158</v>
      </c>
      <c r="AD143">
        <f t="shared" si="24"/>
        <v>-1</v>
      </c>
      <c r="AE143">
        <f t="shared" si="24"/>
        <v>-3</v>
      </c>
      <c r="AF143">
        <f t="shared" si="24"/>
        <v>-2</v>
      </c>
      <c r="AG143">
        <f t="shared" si="24"/>
        <v>-2.2999999999999998</v>
      </c>
      <c r="AH143">
        <f t="shared" si="24"/>
        <v>-1.9</v>
      </c>
      <c r="AI143">
        <f t="shared" si="24"/>
        <v>-1.6</v>
      </c>
      <c r="AJ143">
        <f t="shared" si="24"/>
        <v>-1.4</v>
      </c>
      <c r="AK143">
        <f t="shared" si="24"/>
        <v>-1.0999999999999999</v>
      </c>
      <c r="AL143">
        <f t="shared" si="24"/>
        <v>-1.3</v>
      </c>
      <c r="AM143">
        <f t="shared" si="24"/>
        <v>-1.7999999999999998</v>
      </c>
      <c r="AN143">
        <f t="shared" si="24"/>
        <v>-2.1999999999999997</v>
      </c>
      <c r="AO143">
        <f t="shared" si="24"/>
        <v>-2.6999999999999997</v>
      </c>
    </row>
    <row r="144" spans="1:41" x14ac:dyDescent="0.3">
      <c r="A144" t="s">
        <v>61</v>
      </c>
      <c r="B144">
        <v>4793</v>
      </c>
      <c r="C144">
        <v>19675</v>
      </c>
      <c r="D144">
        <v>20693.3</v>
      </c>
      <c r="E144">
        <v>20835.5</v>
      </c>
      <c r="F144">
        <v>18407.099999999999</v>
      </c>
      <c r="G144">
        <v>15174</v>
      </c>
      <c r="H144">
        <v>12031.2</v>
      </c>
      <c r="I144">
        <v>8876.7000000000007</v>
      </c>
      <c r="J144">
        <v>6549.3</v>
      </c>
      <c r="K144">
        <v>4832.1000000000004</v>
      </c>
      <c r="L144">
        <v>3565.1</v>
      </c>
      <c r="M144">
        <v>2630.4</v>
      </c>
      <c r="O144" t="s">
        <v>61</v>
      </c>
      <c r="P144">
        <v>12</v>
      </c>
      <c r="Q144">
        <v>15</v>
      </c>
      <c r="R144">
        <v>11</v>
      </c>
      <c r="S144">
        <v>9.6999999999999993</v>
      </c>
      <c r="T144">
        <v>7.9</v>
      </c>
      <c r="U144">
        <v>6.5</v>
      </c>
      <c r="V144">
        <v>5.3</v>
      </c>
      <c r="W144">
        <v>4.3</v>
      </c>
      <c r="X144">
        <v>3.5</v>
      </c>
      <c r="Y144">
        <v>2.9</v>
      </c>
      <c r="Z144">
        <v>2.2999999999999998</v>
      </c>
      <c r="AA144">
        <v>1.9</v>
      </c>
      <c r="AC144" t="s">
        <v>61</v>
      </c>
      <c r="AD144">
        <f t="shared" si="24"/>
        <v>4781</v>
      </c>
      <c r="AE144">
        <f t="shared" si="24"/>
        <v>19660</v>
      </c>
      <c r="AF144">
        <f t="shared" si="24"/>
        <v>20682.3</v>
      </c>
      <c r="AG144">
        <f t="shared" si="24"/>
        <v>20825.8</v>
      </c>
      <c r="AH144">
        <f t="shared" si="24"/>
        <v>18399.199999999997</v>
      </c>
      <c r="AI144">
        <f t="shared" si="24"/>
        <v>15167.5</v>
      </c>
      <c r="AJ144">
        <f t="shared" si="24"/>
        <v>12025.900000000001</v>
      </c>
      <c r="AK144">
        <f t="shared" si="24"/>
        <v>8872.4000000000015</v>
      </c>
      <c r="AL144">
        <f t="shared" si="24"/>
        <v>6545.8</v>
      </c>
      <c r="AM144">
        <f t="shared" si="24"/>
        <v>4829.2000000000007</v>
      </c>
      <c r="AN144">
        <f t="shared" si="24"/>
        <v>3562.7999999999997</v>
      </c>
      <c r="AO144">
        <f t="shared" si="24"/>
        <v>2628.5</v>
      </c>
    </row>
    <row r="145" spans="1:41" x14ac:dyDescent="0.3">
      <c r="A145" t="s">
        <v>159</v>
      </c>
      <c r="B145">
        <v>1929</v>
      </c>
      <c r="C145">
        <v>3134</v>
      </c>
      <c r="D145">
        <v>3541</v>
      </c>
      <c r="E145">
        <v>3633.9</v>
      </c>
      <c r="F145">
        <v>4181.2</v>
      </c>
      <c r="G145">
        <v>4850.5</v>
      </c>
      <c r="H145">
        <v>4944.3</v>
      </c>
      <c r="I145">
        <v>4945.5</v>
      </c>
      <c r="J145">
        <v>4998.2</v>
      </c>
      <c r="K145">
        <v>4974.1000000000004</v>
      </c>
      <c r="L145">
        <v>4942.7</v>
      </c>
      <c r="M145">
        <v>4936.7</v>
      </c>
      <c r="O145" t="s">
        <v>159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C145" t="s">
        <v>159</v>
      </c>
      <c r="AD145">
        <f t="shared" si="24"/>
        <v>1929</v>
      </c>
      <c r="AE145">
        <f t="shared" si="24"/>
        <v>3134</v>
      </c>
      <c r="AF145">
        <f t="shared" si="24"/>
        <v>3541</v>
      </c>
      <c r="AG145">
        <f t="shared" si="24"/>
        <v>3633.9</v>
      </c>
      <c r="AH145">
        <f t="shared" si="24"/>
        <v>4181.2</v>
      </c>
      <c r="AI145">
        <f t="shared" si="24"/>
        <v>4850.5</v>
      </c>
      <c r="AJ145">
        <f t="shared" si="24"/>
        <v>4944.3</v>
      </c>
      <c r="AK145">
        <f t="shared" si="24"/>
        <v>4945.5</v>
      </c>
      <c r="AL145">
        <f t="shared" si="24"/>
        <v>4998.2</v>
      </c>
      <c r="AM145">
        <f t="shared" si="24"/>
        <v>4974.1000000000004</v>
      </c>
      <c r="AN145">
        <f t="shared" si="24"/>
        <v>4942.7</v>
      </c>
      <c r="AO145">
        <f t="shared" si="24"/>
        <v>4936.7</v>
      </c>
    </row>
    <row r="146" spans="1:41" x14ac:dyDescent="0.3">
      <c r="A146" t="s">
        <v>160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O146" t="s">
        <v>160</v>
      </c>
      <c r="P146">
        <v>1</v>
      </c>
      <c r="Q146">
        <v>3</v>
      </c>
      <c r="R146">
        <v>2</v>
      </c>
      <c r="S146">
        <v>2.1</v>
      </c>
      <c r="T146">
        <v>1.7</v>
      </c>
      <c r="U146">
        <v>1.4</v>
      </c>
      <c r="V146">
        <v>1.2</v>
      </c>
      <c r="W146">
        <v>1.1000000000000001</v>
      </c>
      <c r="X146">
        <v>1.3</v>
      </c>
      <c r="Y146">
        <v>1.5</v>
      </c>
      <c r="Z146">
        <v>1.8</v>
      </c>
      <c r="AA146">
        <v>2.2000000000000002</v>
      </c>
      <c r="AC146" t="s">
        <v>160</v>
      </c>
      <c r="AD146">
        <f t="shared" si="24"/>
        <v>-1</v>
      </c>
      <c r="AE146">
        <f t="shared" si="24"/>
        <v>-3</v>
      </c>
      <c r="AF146">
        <f t="shared" si="24"/>
        <v>-2</v>
      </c>
      <c r="AG146">
        <f t="shared" si="24"/>
        <v>-2.1</v>
      </c>
      <c r="AH146">
        <f t="shared" si="24"/>
        <v>-1.7</v>
      </c>
      <c r="AI146">
        <f t="shared" si="24"/>
        <v>-1.4</v>
      </c>
      <c r="AJ146">
        <f t="shared" si="24"/>
        <v>-1.2</v>
      </c>
      <c r="AK146">
        <f t="shared" si="24"/>
        <v>-1.1000000000000001</v>
      </c>
      <c r="AL146">
        <f t="shared" si="24"/>
        <v>-1.3</v>
      </c>
      <c r="AM146">
        <f t="shared" si="24"/>
        <v>-1.5</v>
      </c>
      <c r="AN146">
        <f t="shared" si="24"/>
        <v>-1.8</v>
      </c>
      <c r="AO146">
        <f t="shared" si="24"/>
        <v>-2.2000000000000002</v>
      </c>
    </row>
    <row r="147" spans="1:41" x14ac:dyDescent="0.3">
      <c r="A147" t="s">
        <v>161</v>
      </c>
      <c r="B147">
        <v>515</v>
      </c>
      <c r="C147">
        <v>3161</v>
      </c>
      <c r="D147">
        <v>2980</v>
      </c>
      <c r="E147">
        <v>3021.9</v>
      </c>
      <c r="F147">
        <v>3232.7</v>
      </c>
      <c r="G147">
        <v>3463.4</v>
      </c>
      <c r="H147">
        <v>3366.2</v>
      </c>
      <c r="I147">
        <v>3210</v>
      </c>
      <c r="J147">
        <v>3085.4</v>
      </c>
      <c r="K147">
        <v>2912.2</v>
      </c>
      <c r="L147">
        <v>2745.2</v>
      </c>
      <c r="M147">
        <v>2601</v>
      </c>
      <c r="O147" t="s">
        <v>161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C147" t="s">
        <v>161</v>
      </c>
      <c r="AD147">
        <f t="shared" si="24"/>
        <v>515</v>
      </c>
      <c r="AE147">
        <f t="shared" si="24"/>
        <v>3161</v>
      </c>
      <c r="AF147">
        <f t="shared" si="24"/>
        <v>2980</v>
      </c>
      <c r="AG147">
        <f t="shared" si="24"/>
        <v>3021.9</v>
      </c>
      <c r="AH147">
        <f t="shared" si="24"/>
        <v>3232.7</v>
      </c>
      <c r="AI147">
        <f t="shared" si="24"/>
        <v>3463.4</v>
      </c>
      <c r="AJ147">
        <f t="shared" si="24"/>
        <v>3366.2</v>
      </c>
      <c r="AK147">
        <f t="shared" si="24"/>
        <v>3210</v>
      </c>
      <c r="AL147">
        <f t="shared" si="24"/>
        <v>3085.4</v>
      </c>
      <c r="AM147">
        <f t="shared" si="24"/>
        <v>2912.2</v>
      </c>
      <c r="AN147">
        <f t="shared" si="24"/>
        <v>2745.2</v>
      </c>
      <c r="AO147">
        <f t="shared" si="24"/>
        <v>2601</v>
      </c>
    </row>
    <row r="148" spans="1:41" x14ac:dyDescent="0.3">
      <c r="A148" t="s">
        <v>162</v>
      </c>
      <c r="B148">
        <v>0</v>
      </c>
      <c r="C148">
        <v>1</v>
      </c>
      <c r="D148">
        <v>1</v>
      </c>
      <c r="E148">
        <v>0.8</v>
      </c>
      <c r="F148">
        <v>0.6</v>
      </c>
      <c r="G148">
        <v>0.5</v>
      </c>
      <c r="H148">
        <v>0.3</v>
      </c>
      <c r="I148">
        <v>0.3</v>
      </c>
      <c r="J148">
        <v>0.2</v>
      </c>
      <c r="K148">
        <v>0.1</v>
      </c>
      <c r="L148">
        <v>0.1</v>
      </c>
      <c r="M148">
        <v>0.1</v>
      </c>
      <c r="O148" t="s">
        <v>162</v>
      </c>
      <c r="P148">
        <v>2</v>
      </c>
      <c r="Q148">
        <v>11</v>
      </c>
      <c r="R148">
        <v>13</v>
      </c>
      <c r="S148">
        <v>14.3</v>
      </c>
      <c r="T148">
        <v>11.6</v>
      </c>
      <c r="U148">
        <v>9.5</v>
      </c>
      <c r="V148">
        <v>7.8</v>
      </c>
      <c r="W148">
        <v>6.5</v>
      </c>
      <c r="X148">
        <v>7.8</v>
      </c>
      <c r="Y148">
        <v>9.5</v>
      </c>
      <c r="Z148">
        <v>11.5</v>
      </c>
      <c r="AA148">
        <v>14</v>
      </c>
      <c r="AC148" t="s">
        <v>162</v>
      </c>
      <c r="AD148">
        <f t="shared" si="24"/>
        <v>-2</v>
      </c>
      <c r="AE148">
        <f t="shared" si="24"/>
        <v>-10</v>
      </c>
      <c r="AF148">
        <f t="shared" si="24"/>
        <v>-12</v>
      </c>
      <c r="AG148">
        <f t="shared" si="24"/>
        <v>-13.5</v>
      </c>
      <c r="AH148">
        <f t="shared" si="24"/>
        <v>-11</v>
      </c>
      <c r="AI148">
        <f t="shared" si="24"/>
        <v>-9</v>
      </c>
      <c r="AJ148">
        <f t="shared" si="24"/>
        <v>-7.5</v>
      </c>
      <c r="AK148">
        <f t="shared" si="24"/>
        <v>-6.2</v>
      </c>
      <c r="AL148">
        <f t="shared" si="24"/>
        <v>-7.6</v>
      </c>
      <c r="AM148">
        <f t="shared" si="24"/>
        <v>-9.4</v>
      </c>
      <c r="AN148">
        <f t="shared" si="24"/>
        <v>-11.4</v>
      </c>
      <c r="AO148">
        <f t="shared" si="24"/>
        <v>-13.9</v>
      </c>
    </row>
    <row r="149" spans="1:41" x14ac:dyDescent="0.3">
      <c r="A149" t="s">
        <v>163</v>
      </c>
      <c r="B149">
        <v>0</v>
      </c>
      <c r="C149">
        <v>1</v>
      </c>
      <c r="D149">
        <v>1</v>
      </c>
      <c r="E149">
        <v>0.8</v>
      </c>
      <c r="F149">
        <v>0.6</v>
      </c>
      <c r="G149">
        <v>0.5</v>
      </c>
      <c r="H149">
        <v>0.3</v>
      </c>
      <c r="I149">
        <v>0.3</v>
      </c>
      <c r="J149">
        <v>0.2</v>
      </c>
      <c r="K149">
        <v>0.1</v>
      </c>
      <c r="L149">
        <v>0.1</v>
      </c>
      <c r="M149">
        <v>0.1</v>
      </c>
      <c r="O149" t="s">
        <v>163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C149" t="s">
        <v>163</v>
      </c>
      <c r="AD149">
        <f t="shared" si="24"/>
        <v>0</v>
      </c>
      <c r="AE149">
        <f t="shared" si="24"/>
        <v>1</v>
      </c>
      <c r="AF149">
        <f t="shared" si="24"/>
        <v>1</v>
      </c>
      <c r="AG149">
        <f t="shared" si="24"/>
        <v>0.8</v>
      </c>
      <c r="AH149">
        <f t="shared" si="24"/>
        <v>0.6</v>
      </c>
      <c r="AI149">
        <f t="shared" si="24"/>
        <v>0.5</v>
      </c>
      <c r="AJ149">
        <f t="shared" si="24"/>
        <v>0.3</v>
      </c>
      <c r="AK149">
        <f t="shared" si="24"/>
        <v>0.3</v>
      </c>
      <c r="AL149">
        <f t="shared" si="24"/>
        <v>0.2</v>
      </c>
      <c r="AM149">
        <f t="shared" si="24"/>
        <v>0.1</v>
      </c>
      <c r="AN149">
        <f t="shared" si="24"/>
        <v>0.1</v>
      </c>
      <c r="AO149">
        <f t="shared" si="24"/>
        <v>0.1</v>
      </c>
    </row>
    <row r="150" spans="1:41" x14ac:dyDescent="0.3">
      <c r="A150" s="1" t="s">
        <v>215</v>
      </c>
      <c r="B150" s="2"/>
      <c r="D150" s="2"/>
      <c r="O150" s="1" t="s">
        <v>216</v>
      </c>
      <c r="P150" s="2"/>
      <c r="R150" s="2"/>
      <c r="AC150" s="1" t="s">
        <v>213</v>
      </c>
      <c r="AD150" s="2"/>
      <c r="AF150" s="2"/>
    </row>
    <row r="151" spans="1:41" x14ac:dyDescent="0.3">
      <c r="B151" s="2" t="s">
        <v>1</v>
      </c>
      <c r="D151" s="2" t="s">
        <v>2</v>
      </c>
      <c r="P151" s="2" t="s">
        <v>1</v>
      </c>
      <c r="R151" s="2" t="s">
        <v>2</v>
      </c>
      <c r="AD151" s="2" t="s">
        <v>1</v>
      </c>
      <c r="AF151" s="2" t="s">
        <v>2</v>
      </c>
    </row>
    <row r="152" spans="1:41" x14ac:dyDescent="0.3">
      <c r="A152" s="5" t="s">
        <v>4</v>
      </c>
      <c r="B152" s="5">
        <v>1992</v>
      </c>
      <c r="C152" s="5">
        <v>2017</v>
      </c>
      <c r="D152" s="8">
        <v>2017</v>
      </c>
      <c r="E152" s="8">
        <v>2020</v>
      </c>
      <c r="F152" s="8">
        <v>2025</v>
      </c>
      <c r="G152" s="8">
        <v>2030</v>
      </c>
      <c r="H152" s="8">
        <v>2035</v>
      </c>
      <c r="I152" s="8">
        <v>2040</v>
      </c>
      <c r="J152" s="8">
        <v>2045</v>
      </c>
      <c r="K152" s="8">
        <v>2050</v>
      </c>
      <c r="L152" s="8">
        <v>2055</v>
      </c>
      <c r="M152" s="8">
        <v>2060</v>
      </c>
      <c r="O152" s="5" t="s">
        <v>4</v>
      </c>
      <c r="P152" s="5">
        <v>1992</v>
      </c>
      <c r="Q152" s="5">
        <v>2017</v>
      </c>
      <c r="R152" s="8">
        <v>2017</v>
      </c>
      <c r="S152" s="8">
        <v>2020</v>
      </c>
      <c r="T152" s="8">
        <v>2025</v>
      </c>
      <c r="U152" s="8">
        <v>2030</v>
      </c>
      <c r="V152" s="8">
        <v>2035</v>
      </c>
      <c r="W152" s="8">
        <v>2040</v>
      </c>
      <c r="X152" s="8">
        <v>2045</v>
      </c>
      <c r="Y152" s="8">
        <v>2050</v>
      </c>
      <c r="Z152" s="8">
        <v>2055</v>
      </c>
      <c r="AA152" s="8">
        <v>2060</v>
      </c>
      <c r="AC152" s="5" t="s">
        <v>4</v>
      </c>
      <c r="AD152" s="5">
        <v>1992</v>
      </c>
      <c r="AE152" s="5">
        <v>2017</v>
      </c>
      <c r="AF152" s="8">
        <v>2017</v>
      </c>
      <c r="AG152" s="8">
        <v>2020</v>
      </c>
      <c r="AH152" s="8">
        <v>2025</v>
      </c>
      <c r="AI152" s="8">
        <v>2030</v>
      </c>
      <c r="AJ152" s="8">
        <v>2035</v>
      </c>
      <c r="AK152" s="8">
        <v>2040</v>
      </c>
      <c r="AL152" s="8">
        <v>2045</v>
      </c>
      <c r="AM152" s="8">
        <v>2050</v>
      </c>
      <c r="AN152" s="8">
        <v>2055</v>
      </c>
      <c r="AO152" s="8">
        <v>2060</v>
      </c>
    </row>
    <row r="153" spans="1:41" x14ac:dyDescent="0.3">
      <c r="A153" s="9" t="s">
        <v>63</v>
      </c>
      <c r="B153" s="10">
        <f>SUM(B154:B183)+B187+B188+B192+B193+B194+B195+B198</f>
        <v>36955</v>
      </c>
      <c r="C153" s="10">
        <f>SUM(C154:C183)+C187+C188+C192+C193+C194+C195+C198</f>
        <v>84030</v>
      </c>
      <c r="D153" s="10">
        <f>SUM(D154:D183)+D187+D188+D192+D193+D194+D195+D198</f>
        <v>85234.300000000017</v>
      </c>
      <c r="E153" s="10">
        <f>SUM(E154:E183)+E187+E188+E192+E193+E194+E195+E198</f>
        <v>81152.399999999994</v>
      </c>
      <c r="F153" s="10">
        <f t="shared" ref="F153:M153" si="25">SUM(F154:F183)+F187+F188+F192+F193+F194+F195+F198</f>
        <v>84216.700000000012</v>
      </c>
      <c r="G153" s="10">
        <f t="shared" si="25"/>
        <v>91305.5</v>
      </c>
      <c r="H153" s="10">
        <f t="shared" si="25"/>
        <v>102752.3</v>
      </c>
      <c r="I153" s="10">
        <f t="shared" si="25"/>
        <v>106254.39999999999</v>
      </c>
      <c r="J153" s="10">
        <f t="shared" si="25"/>
        <v>101687.59999999999</v>
      </c>
      <c r="K153" s="10">
        <f t="shared" si="25"/>
        <v>94160</v>
      </c>
      <c r="L153" s="10">
        <f t="shared" si="25"/>
        <v>87044.2</v>
      </c>
      <c r="M153" s="10">
        <f t="shared" si="25"/>
        <v>83736.199999999983</v>
      </c>
      <c r="O153" s="9" t="s">
        <v>63</v>
      </c>
      <c r="P153" s="10">
        <f>SUM(P154:P183)+P187+P188+P192+P193+P194+P195+P198</f>
        <v>37140</v>
      </c>
      <c r="Q153" s="10">
        <f>SUM(Q154:Q183)+Q187+Q188+Q192+Q193+Q194+Q195+Q198</f>
        <v>73219</v>
      </c>
      <c r="R153" s="10">
        <f>SUM(R154:R183)+R187+R188+R192+R193+R194+R195+R198</f>
        <v>77002.2</v>
      </c>
      <c r="S153" s="10">
        <f>SUM(S154:S183)+S187+S188+S192+S193+S194+S195+S198</f>
        <v>76581.500000000015</v>
      </c>
      <c r="T153" s="10">
        <f t="shared" ref="T153:AA153" si="26">SUM(T154:T183)+T187+T188+T192+T193+T194+T195+T198</f>
        <v>75061.599999999991</v>
      </c>
      <c r="U153" s="10">
        <f t="shared" si="26"/>
        <v>75999.600000000006</v>
      </c>
      <c r="V153" s="10">
        <f t="shared" si="26"/>
        <v>76616.899999999994</v>
      </c>
      <c r="W153" s="10">
        <f t="shared" si="26"/>
        <v>86682.599999999977</v>
      </c>
      <c r="X153" s="10">
        <f t="shared" si="26"/>
        <v>100250.00000000004</v>
      </c>
      <c r="Y153" s="10">
        <f t="shared" si="26"/>
        <v>115972.20000000001</v>
      </c>
      <c r="Z153" s="10">
        <f t="shared" si="26"/>
        <v>135776.00000000006</v>
      </c>
      <c r="AA153" s="10">
        <f t="shared" si="26"/>
        <v>158993.10000000003</v>
      </c>
      <c r="AC153" s="9" t="s">
        <v>63</v>
      </c>
      <c r="AD153" s="10">
        <f>SUM(AD154:AD183)+AD187+AD188+AD192+AD193+AD194+AD195+AD198</f>
        <v>-185</v>
      </c>
      <c r="AE153" s="10">
        <f>SUM(AE154:AE183)+AE187+AE188+AE192+AE193+AE194+AE195+AE198</f>
        <v>10811</v>
      </c>
      <c r="AF153" s="10">
        <f>SUM(AF154:AF183)+AF187+AF188+AF192+AF193+AF194+AF195+AF198</f>
        <v>8232.1000000000022</v>
      </c>
      <c r="AG153" s="10">
        <f>SUM(AG154:AG183)+AG187+AG188+AG192+AG193+AG194+AG195+AG198</f>
        <v>4570.9000000000024</v>
      </c>
      <c r="AH153" s="10">
        <f t="shared" ref="AH153:AO153" si="27">SUM(AH154:AH183)+AH187+AH188+AH192+AH193+AH194+AH195+AH198</f>
        <v>9155.1000000000022</v>
      </c>
      <c r="AI153" s="10">
        <f t="shared" si="27"/>
        <v>15305.900000000005</v>
      </c>
      <c r="AJ153" s="10">
        <f t="shared" si="27"/>
        <v>26135.399999999994</v>
      </c>
      <c r="AK153" s="10">
        <f t="shared" si="27"/>
        <v>19571.799999999996</v>
      </c>
      <c r="AL153" s="10">
        <f t="shared" si="27"/>
        <v>1437.5999999999972</v>
      </c>
      <c r="AM153" s="10">
        <f t="shared" si="27"/>
        <v>-21812.199999999986</v>
      </c>
      <c r="AN153" s="10">
        <f t="shared" si="27"/>
        <v>-48731.799999999967</v>
      </c>
      <c r="AO153" s="10">
        <f t="shared" si="27"/>
        <v>-75256.900000000009</v>
      </c>
    </row>
    <row r="154" spans="1:41" x14ac:dyDescent="0.3">
      <c r="A154" t="s">
        <v>164</v>
      </c>
      <c r="B154">
        <v>1</v>
      </c>
      <c r="C154">
        <v>42</v>
      </c>
      <c r="D154">
        <v>42</v>
      </c>
      <c r="E154">
        <v>43.3</v>
      </c>
      <c r="F154">
        <v>44.7</v>
      </c>
      <c r="G154">
        <v>45.1</v>
      </c>
      <c r="H154">
        <v>46</v>
      </c>
      <c r="I154">
        <v>46.5</v>
      </c>
      <c r="J154">
        <v>48.1</v>
      </c>
      <c r="K154">
        <v>50.3</v>
      </c>
      <c r="L154">
        <v>53.6</v>
      </c>
      <c r="M154">
        <v>59.6</v>
      </c>
      <c r="O154" t="s">
        <v>164</v>
      </c>
      <c r="P154">
        <v>0</v>
      </c>
      <c r="Q154">
        <v>20</v>
      </c>
      <c r="R154">
        <v>20</v>
      </c>
      <c r="S154">
        <v>17.7</v>
      </c>
      <c r="T154">
        <v>14.4</v>
      </c>
      <c r="U154">
        <v>11.8</v>
      </c>
      <c r="V154">
        <v>9.6</v>
      </c>
      <c r="W154">
        <v>7.8</v>
      </c>
      <c r="X154">
        <v>6.4</v>
      </c>
      <c r="Y154">
        <v>5.2</v>
      </c>
      <c r="Z154">
        <v>4.2</v>
      </c>
      <c r="AA154">
        <v>3.5</v>
      </c>
      <c r="AC154" t="s">
        <v>164</v>
      </c>
      <c r="AD154">
        <f t="shared" ref="AD154:AO175" si="28">B154-P154</f>
        <v>1</v>
      </c>
      <c r="AE154">
        <f t="shared" si="28"/>
        <v>22</v>
      </c>
      <c r="AF154">
        <f t="shared" si="28"/>
        <v>22</v>
      </c>
      <c r="AG154">
        <f t="shared" si="28"/>
        <v>25.599999999999998</v>
      </c>
      <c r="AH154">
        <f t="shared" si="28"/>
        <v>30.300000000000004</v>
      </c>
      <c r="AI154">
        <f t="shared" si="28"/>
        <v>33.299999999999997</v>
      </c>
      <c r="AJ154">
        <f t="shared" si="28"/>
        <v>36.4</v>
      </c>
      <c r="AK154">
        <f t="shared" si="28"/>
        <v>38.700000000000003</v>
      </c>
      <c r="AL154">
        <f t="shared" si="28"/>
        <v>41.7</v>
      </c>
      <c r="AM154">
        <f t="shared" si="28"/>
        <v>45.099999999999994</v>
      </c>
      <c r="AN154">
        <f t="shared" si="28"/>
        <v>49.4</v>
      </c>
      <c r="AO154">
        <f t="shared" si="28"/>
        <v>56.1</v>
      </c>
    </row>
    <row r="155" spans="1:41" x14ac:dyDescent="0.3">
      <c r="A155" t="s">
        <v>65</v>
      </c>
      <c r="B155">
        <v>1143</v>
      </c>
      <c r="C155">
        <v>1436</v>
      </c>
      <c r="D155">
        <v>1523.5</v>
      </c>
      <c r="E155">
        <v>1269.4000000000001</v>
      </c>
      <c r="F155">
        <v>936.5</v>
      </c>
      <c r="G155">
        <v>691</v>
      </c>
      <c r="H155">
        <v>509.8</v>
      </c>
      <c r="I155">
        <v>376.1</v>
      </c>
      <c r="J155">
        <v>277.5</v>
      </c>
      <c r="K155">
        <v>204.8</v>
      </c>
      <c r="L155">
        <v>151.1</v>
      </c>
      <c r="M155">
        <v>111.5</v>
      </c>
      <c r="O155" t="s">
        <v>65</v>
      </c>
      <c r="P155">
        <v>5707</v>
      </c>
      <c r="Q155">
        <v>10650</v>
      </c>
      <c r="R155">
        <v>11469.2</v>
      </c>
      <c r="S155">
        <v>11436.5</v>
      </c>
      <c r="T155">
        <v>13184.6</v>
      </c>
      <c r="U155">
        <v>15416.4</v>
      </c>
      <c r="V155">
        <v>14829.4</v>
      </c>
      <c r="W155">
        <v>16964.599999999999</v>
      </c>
      <c r="X155">
        <v>20451.599999999999</v>
      </c>
      <c r="Y155">
        <v>24489</v>
      </c>
      <c r="Z155">
        <v>29427</v>
      </c>
      <c r="AA155">
        <v>33884.9</v>
      </c>
      <c r="AC155" t="s">
        <v>65</v>
      </c>
      <c r="AD155">
        <f t="shared" si="28"/>
        <v>-4564</v>
      </c>
      <c r="AE155">
        <f t="shared" si="28"/>
        <v>-9214</v>
      </c>
      <c r="AF155">
        <f t="shared" si="28"/>
        <v>-9945.7000000000007</v>
      </c>
      <c r="AG155">
        <f t="shared" si="28"/>
        <v>-10167.1</v>
      </c>
      <c r="AH155">
        <f t="shared" si="28"/>
        <v>-12248.1</v>
      </c>
      <c r="AI155">
        <f t="shared" si="28"/>
        <v>-14725.4</v>
      </c>
      <c r="AJ155">
        <f t="shared" si="28"/>
        <v>-14319.6</v>
      </c>
      <c r="AK155">
        <f t="shared" si="28"/>
        <v>-16588.5</v>
      </c>
      <c r="AL155">
        <f t="shared" si="28"/>
        <v>-20174.099999999999</v>
      </c>
      <c r="AM155">
        <f t="shared" si="28"/>
        <v>-24284.2</v>
      </c>
      <c r="AN155">
        <f t="shared" si="28"/>
        <v>-29275.9</v>
      </c>
      <c r="AO155">
        <f t="shared" si="28"/>
        <v>-33773.4</v>
      </c>
    </row>
    <row r="156" spans="1:41" x14ac:dyDescent="0.3">
      <c r="A156" t="s">
        <v>165</v>
      </c>
      <c r="B156">
        <v>0</v>
      </c>
      <c r="C156">
        <v>1785</v>
      </c>
      <c r="D156">
        <v>1757.2</v>
      </c>
      <c r="E156">
        <v>1464.1</v>
      </c>
      <c r="F156">
        <v>1080.2</v>
      </c>
      <c r="G156">
        <v>797</v>
      </c>
      <c r="H156">
        <v>588</v>
      </c>
      <c r="I156">
        <v>433.9</v>
      </c>
      <c r="J156">
        <v>320.10000000000002</v>
      </c>
      <c r="K156">
        <v>236.2</v>
      </c>
      <c r="L156">
        <v>174.3</v>
      </c>
      <c r="M156">
        <v>128.6</v>
      </c>
      <c r="O156" t="s">
        <v>165</v>
      </c>
      <c r="P156">
        <v>0</v>
      </c>
      <c r="Q156">
        <v>4747</v>
      </c>
      <c r="R156">
        <v>4866.2</v>
      </c>
      <c r="S156">
        <v>4305.2</v>
      </c>
      <c r="T156">
        <v>3510.4</v>
      </c>
      <c r="U156">
        <v>3302.4</v>
      </c>
      <c r="V156">
        <v>3282.5</v>
      </c>
      <c r="W156">
        <v>3454.8</v>
      </c>
      <c r="X156">
        <v>3761.4</v>
      </c>
      <c r="Y156">
        <v>3826</v>
      </c>
      <c r="Z156">
        <v>3320.1</v>
      </c>
      <c r="AA156">
        <v>2707.2</v>
      </c>
      <c r="AC156" t="s">
        <v>165</v>
      </c>
      <c r="AD156">
        <f t="shared" si="28"/>
        <v>0</v>
      </c>
      <c r="AE156">
        <f t="shared" si="28"/>
        <v>-2962</v>
      </c>
      <c r="AF156">
        <f t="shared" si="28"/>
        <v>-3109</v>
      </c>
      <c r="AG156">
        <f t="shared" si="28"/>
        <v>-2841.1</v>
      </c>
      <c r="AH156">
        <f t="shared" si="28"/>
        <v>-2430.1999999999998</v>
      </c>
      <c r="AI156">
        <f t="shared" si="28"/>
        <v>-2505.4</v>
      </c>
      <c r="AJ156">
        <f t="shared" si="28"/>
        <v>-2694.5</v>
      </c>
      <c r="AK156">
        <f t="shared" si="28"/>
        <v>-3020.9</v>
      </c>
      <c r="AL156">
        <f t="shared" si="28"/>
        <v>-3441.3</v>
      </c>
      <c r="AM156">
        <f t="shared" si="28"/>
        <v>-3589.8</v>
      </c>
      <c r="AN156">
        <f t="shared" si="28"/>
        <v>-3145.7999999999997</v>
      </c>
      <c r="AO156">
        <f t="shared" si="28"/>
        <v>-2578.6</v>
      </c>
    </row>
    <row r="157" spans="1:41" x14ac:dyDescent="0.3">
      <c r="A157" t="s">
        <v>166</v>
      </c>
      <c r="B157">
        <v>3</v>
      </c>
      <c r="C157">
        <v>116</v>
      </c>
      <c r="D157">
        <v>103</v>
      </c>
      <c r="E157">
        <v>122</v>
      </c>
      <c r="F157">
        <v>90.2</v>
      </c>
      <c r="G157">
        <v>66.7</v>
      </c>
      <c r="H157">
        <v>88.7</v>
      </c>
      <c r="I157">
        <v>118.2</v>
      </c>
      <c r="J157">
        <v>156.69999999999999</v>
      </c>
      <c r="K157">
        <v>147.6</v>
      </c>
      <c r="L157">
        <v>108.9</v>
      </c>
      <c r="M157">
        <v>80.5</v>
      </c>
      <c r="O157" t="s">
        <v>166</v>
      </c>
      <c r="P157">
        <v>0</v>
      </c>
      <c r="Q157">
        <v>42</v>
      </c>
      <c r="R157">
        <v>61.9</v>
      </c>
      <c r="S157">
        <v>54.8</v>
      </c>
      <c r="T157">
        <v>44.7</v>
      </c>
      <c r="U157">
        <v>36.4</v>
      </c>
      <c r="V157">
        <v>29.7</v>
      </c>
      <c r="W157">
        <v>24.2</v>
      </c>
      <c r="X157">
        <v>19.8</v>
      </c>
      <c r="Y157">
        <v>16.100000000000001</v>
      </c>
      <c r="Z157">
        <v>13.1</v>
      </c>
      <c r="AA157">
        <v>10.7</v>
      </c>
      <c r="AC157" t="s">
        <v>166</v>
      </c>
      <c r="AD157">
        <f t="shared" si="28"/>
        <v>3</v>
      </c>
      <c r="AE157">
        <f t="shared" si="28"/>
        <v>74</v>
      </c>
      <c r="AF157">
        <f t="shared" si="28"/>
        <v>41.1</v>
      </c>
      <c r="AG157">
        <f t="shared" si="28"/>
        <v>67.2</v>
      </c>
      <c r="AH157">
        <f t="shared" si="28"/>
        <v>45.5</v>
      </c>
      <c r="AI157">
        <f t="shared" si="28"/>
        <v>30.300000000000004</v>
      </c>
      <c r="AJ157">
        <f t="shared" si="28"/>
        <v>59</v>
      </c>
      <c r="AK157">
        <f t="shared" si="28"/>
        <v>94</v>
      </c>
      <c r="AL157">
        <f t="shared" si="28"/>
        <v>136.89999999999998</v>
      </c>
      <c r="AM157">
        <f t="shared" si="28"/>
        <v>131.5</v>
      </c>
      <c r="AN157">
        <f t="shared" si="28"/>
        <v>95.800000000000011</v>
      </c>
      <c r="AO157">
        <f t="shared" si="28"/>
        <v>69.8</v>
      </c>
    </row>
    <row r="158" spans="1:41" x14ac:dyDescent="0.3">
      <c r="A158" t="s">
        <v>167</v>
      </c>
      <c r="B158">
        <v>61</v>
      </c>
      <c r="C158">
        <v>810</v>
      </c>
      <c r="D158">
        <v>558</v>
      </c>
      <c r="E158">
        <v>662.5</v>
      </c>
      <c r="F158">
        <v>882.4</v>
      </c>
      <c r="G158">
        <v>1175.2</v>
      </c>
      <c r="H158">
        <v>1565.2</v>
      </c>
      <c r="I158">
        <v>2078.6999999999998</v>
      </c>
      <c r="J158">
        <v>2534.5</v>
      </c>
      <c r="K158">
        <v>2912.8</v>
      </c>
      <c r="L158">
        <v>3258.7</v>
      </c>
      <c r="M158">
        <v>3601.4</v>
      </c>
      <c r="O158" t="s">
        <v>167</v>
      </c>
      <c r="P158">
        <v>132</v>
      </c>
      <c r="Q158">
        <v>20</v>
      </c>
      <c r="R158">
        <v>16</v>
      </c>
      <c r="S158">
        <v>14.1</v>
      </c>
      <c r="T158">
        <v>11.5</v>
      </c>
      <c r="U158">
        <v>9.4</v>
      </c>
      <c r="V158">
        <v>7.7</v>
      </c>
      <c r="W158">
        <v>6.3</v>
      </c>
      <c r="X158">
        <v>5.0999999999999996</v>
      </c>
      <c r="Y158">
        <v>4.2</v>
      </c>
      <c r="Z158">
        <v>3.4</v>
      </c>
      <c r="AA158">
        <v>2.8</v>
      </c>
      <c r="AC158" t="s">
        <v>167</v>
      </c>
      <c r="AD158">
        <f t="shared" si="28"/>
        <v>-71</v>
      </c>
      <c r="AE158">
        <f t="shared" si="28"/>
        <v>790</v>
      </c>
      <c r="AF158">
        <f t="shared" si="28"/>
        <v>542</v>
      </c>
      <c r="AG158">
        <f t="shared" si="28"/>
        <v>648.4</v>
      </c>
      <c r="AH158">
        <f t="shared" si="28"/>
        <v>870.9</v>
      </c>
      <c r="AI158">
        <f t="shared" si="28"/>
        <v>1165.8</v>
      </c>
      <c r="AJ158">
        <f t="shared" si="28"/>
        <v>1557.5</v>
      </c>
      <c r="AK158">
        <f t="shared" si="28"/>
        <v>2072.3999999999996</v>
      </c>
      <c r="AL158">
        <f t="shared" si="28"/>
        <v>2529.4</v>
      </c>
      <c r="AM158">
        <f t="shared" si="28"/>
        <v>2908.6000000000004</v>
      </c>
      <c r="AN158">
        <f t="shared" si="28"/>
        <v>3255.2999999999997</v>
      </c>
      <c r="AO158">
        <f t="shared" si="28"/>
        <v>3598.6</v>
      </c>
    </row>
    <row r="159" spans="1:41" x14ac:dyDescent="0.3">
      <c r="A159" t="s">
        <v>169</v>
      </c>
      <c r="B159">
        <v>257</v>
      </c>
      <c r="C159">
        <v>1124</v>
      </c>
      <c r="D159">
        <v>1188</v>
      </c>
      <c r="E159">
        <v>1410.8</v>
      </c>
      <c r="F159">
        <v>1879.1</v>
      </c>
      <c r="G159">
        <v>2386.1999999999998</v>
      </c>
      <c r="H159">
        <v>3063.5</v>
      </c>
      <c r="I159">
        <v>3377</v>
      </c>
      <c r="J159">
        <v>3448.8</v>
      </c>
      <c r="K159">
        <v>3451.8</v>
      </c>
      <c r="L159">
        <v>3444.3</v>
      </c>
      <c r="M159">
        <v>3448.5</v>
      </c>
      <c r="O159" t="s">
        <v>169</v>
      </c>
      <c r="P159">
        <v>32</v>
      </c>
      <c r="Q159">
        <v>123</v>
      </c>
      <c r="R159">
        <v>124.9</v>
      </c>
      <c r="S159">
        <v>110.5</v>
      </c>
      <c r="T159">
        <v>90.1</v>
      </c>
      <c r="U159">
        <v>73.5</v>
      </c>
      <c r="V159">
        <v>59.9</v>
      </c>
      <c r="W159">
        <v>48.8</v>
      </c>
      <c r="X159">
        <v>39.799999999999997</v>
      </c>
      <c r="Y159">
        <v>32.5</v>
      </c>
      <c r="Z159">
        <v>26.5</v>
      </c>
      <c r="AA159">
        <v>21.6</v>
      </c>
      <c r="AC159" t="s">
        <v>169</v>
      </c>
      <c r="AD159">
        <f t="shared" si="28"/>
        <v>225</v>
      </c>
      <c r="AE159">
        <f t="shared" si="28"/>
        <v>1001</v>
      </c>
      <c r="AF159">
        <f t="shared" si="28"/>
        <v>1063.0999999999999</v>
      </c>
      <c r="AG159">
        <f t="shared" si="28"/>
        <v>1300.3</v>
      </c>
      <c r="AH159">
        <f t="shared" si="28"/>
        <v>1789</v>
      </c>
      <c r="AI159">
        <f t="shared" si="28"/>
        <v>2312.6999999999998</v>
      </c>
      <c r="AJ159">
        <f t="shared" si="28"/>
        <v>3003.6</v>
      </c>
      <c r="AK159">
        <f t="shared" si="28"/>
        <v>3328.2</v>
      </c>
      <c r="AL159">
        <f t="shared" si="28"/>
        <v>3409</v>
      </c>
      <c r="AM159">
        <f t="shared" si="28"/>
        <v>3419.3</v>
      </c>
      <c r="AN159">
        <f t="shared" si="28"/>
        <v>3417.8</v>
      </c>
      <c r="AO159">
        <f t="shared" si="28"/>
        <v>3426.9</v>
      </c>
    </row>
    <row r="160" spans="1:41" x14ac:dyDescent="0.3">
      <c r="A160" t="s">
        <v>66</v>
      </c>
      <c r="B160">
        <v>0</v>
      </c>
      <c r="C160">
        <v>7235</v>
      </c>
      <c r="D160">
        <v>6776.3</v>
      </c>
      <c r="E160">
        <v>6697.4</v>
      </c>
      <c r="F160">
        <v>7093.6</v>
      </c>
      <c r="G160">
        <v>7211.3</v>
      </c>
      <c r="H160">
        <v>5334.7</v>
      </c>
      <c r="I160">
        <v>3935.9</v>
      </c>
      <c r="J160">
        <v>2903.9</v>
      </c>
      <c r="K160">
        <v>2142.5</v>
      </c>
      <c r="L160">
        <v>1580.8</v>
      </c>
      <c r="M160">
        <v>1166.3</v>
      </c>
      <c r="O160" t="s">
        <v>66</v>
      </c>
      <c r="P160">
        <v>0</v>
      </c>
      <c r="Q160">
        <v>2679</v>
      </c>
      <c r="R160">
        <v>2630.4</v>
      </c>
      <c r="S160">
        <v>2327.1</v>
      </c>
      <c r="T160">
        <v>1897.5</v>
      </c>
      <c r="U160">
        <v>1547.2</v>
      </c>
      <c r="V160">
        <v>1261.5999999999999</v>
      </c>
      <c r="W160">
        <v>1028.7</v>
      </c>
      <c r="X160">
        <v>838.8</v>
      </c>
      <c r="Y160">
        <v>684</v>
      </c>
      <c r="Z160">
        <v>832.2</v>
      </c>
      <c r="AA160">
        <v>1012.6</v>
      </c>
      <c r="AC160" t="s">
        <v>66</v>
      </c>
      <c r="AD160">
        <f t="shared" si="28"/>
        <v>0</v>
      </c>
      <c r="AE160">
        <f t="shared" si="28"/>
        <v>4556</v>
      </c>
      <c r="AF160">
        <f t="shared" si="28"/>
        <v>4145.8999999999996</v>
      </c>
      <c r="AG160">
        <f t="shared" si="28"/>
        <v>4370.2999999999993</v>
      </c>
      <c r="AH160">
        <f t="shared" si="28"/>
        <v>5196.1000000000004</v>
      </c>
      <c r="AI160">
        <f t="shared" si="28"/>
        <v>5664.1</v>
      </c>
      <c r="AJ160">
        <f t="shared" si="28"/>
        <v>4073.1</v>
      </c>
      <c r="AK160">
        <f t="shared" si="28"/>
        <v>2907.2</v>
      </c>
      <c r="AL160">
        <f t="shared" si="28"/>
        <v>2065.1000000000004</v>
      </c>
      <c r="AM160">
        <f t="shared" si="28"/>
        <v>1458.5</v>
      </c>
      <c r="AN160">
        <f t="shared" si="28"/>
        <v>748.59999999999991</v>
      </c>
      <c r="AO160">
        <f t="shared" si="28"/>
        <v>153.69999999999993</v>
      </c>
    </row>
    <row r="161" spans="1:41" x14ac:dyDescent="0.3">
      <c r="A161" t="s">
        <v>171</v>
      </c>
      <c r="B161">
        <v>574</v>
      </c>
      <c r="C161">
        <v>699</v>
      </c>
      <c r="D161">
        <v>699</v>
      </c>
      <c r="E161">
        <v>830.2</v>
      </c>
      <c r="F161">
        <v>865.9</v>
      </c>
      <c r="G161">
        <v>638.9</v>
      </c>
      <c r="H161">
        <v>563.5</v>
      </c>
      <c r="I161">
        <v>615.9</v>
      </c>
      <c r="J161">
        <v>694.1</v>
      </c>
      <c r="K161">
        <v>746.8</v>
      </c>
      <c r="L161">
        <v>749.1</v>
      </c>
      <c r="M161">
        <v>703.1</v>
      </c>
      <c r="O161" t="s">
        <v>171</v>
      </c>
      <c r="P161">
        <v>458</v>
      </c>
      <c r="Q161">
        <v>673</v>
      </c>
      <c r="R161">
        <v>672.3</v>
      </c>
      <c r="S161">
        <v>594.79999999999995</v>
      </c>
      <c r="T161">
        <v>485</v>
      </c>
      <c r="U161">
        <v>395.5</v>
      </c>
      <c r="V161">
        <v>322.5</v>
      </c>
      <c r="W161">
        <v>263</v>
      </c>
      <c r="X161">
        <v>214.4</v>
      </c>
      <c r="Y161">
        <v>174.8</v>
      </c>
      <c r="Z161">
        <v>142.6</v>
      </c>
      <c r="AA161">
        <v>116.2</v>
      </c>
      <c r="AC161" t="s">
        <v>171</v>
      </c>
      <c r="AD161">
        <f t="shared" si="28"/>
        <v>116</v>
      </c>
      <c r="AE161">
        <f t="shared" si="28"/>
        <v>26</v>
      </c>
      <c r="AF161">
        <f t="shared" si="28"/>
        <v>26.700000000000045</v>
      </c>
      <c r="AG161">
        <f t="shared" si="28"/>
        <v>235.40000000000009</v>
      </c>
      <c r="AH161">
        <f t="shared" si="28"/>
        <v>380.9</v>
      </c>
      <c r="AI161">
        <f t="shared" si="28"/>
        <v>243.39999999999998</v>
      </c>
      <c r="AJ161">
        <f t="shared" si="28"/>
        <v>241</v>
      </c>
      <c r="AK161">
        <f t="shared" si="28"/>
        <v>352.9</v>
      </c>
      <c r="AL161">
        <f t="shared" si="28"/>
        <v>479.70000000000005</v>
      </c>
      <c r="AM161">
        <f t="shared" si="28"/>
        <v>572</v>
      </c>
      <c r="AN161">
        <f t="shared" si="28"/>
        <v>606.5</v>
      </c>
      <c r="AO161">
        <f t="shared" si="28"/>
        <v>586.9</v>
      </c>
    </row>
    <row r="162" spans="1:41" x14ac:dyDescent="0.3">
      <c r="A162" t="s">
        <v>68</v>
      </c>
      <c r="B162">
        <v>667</v>
      </c>
      <c r="C162">
        <v>1115</v>
      </c>
      <c r="D162">
        <v>1240.8</v>
      </c>
      <c r="E162">
        <v>1033.8</v>
      </c>
      <c r="F162">
        <v>762.7</v>
      </c>
      <c r="G162">
        <v>562.79999999999995</v>
      </c>
      <c r="H162">
        <v>415.2</v>
      </c>
      <c r="I162">
        <v>306.3</v>
      </c>
      <c r="J162">
        <v>226</v>
      </c>
      <c r="K162">
        <v>166.8</v>
      </c>
      <c r="L162">
        <v>123</v>
      </c>
      <c r="M162">
        <v>90.8</v>
      </c>
      <c r="O162" t="s">
        <v>68</v>
      </c>
      <c r="P162">
        <v>6086</v>
      </c>
      <c r="Q162">
        <v>7674</v>
      </c>
      <c r="R162">
        <v>8895.7000000000007</v>
      </c>
      <c r="S162">
        <v>10006.5</v>
      </c>
      <c r="T162">
        <v>8721.9</v>
      </c>
      <c r="U162">
        <v>7111.9</v>
      </c>
      <c r="V162">
        <v>5799.1</v>
      </c>
      <c r="W162">
        <v>7055.8</v>
      </c>
      <c r="X162">
        <v>8584.7999999999993</v>
      </c>
      <c r="Y162">
        <v>10445.1</v>
      </c>
      <c r="Z162">
        <v>12708.5</v>
      </c>
      <c r="AA162">
        <v>15462.5</v>
      </c>
      <c r="AC162" t="s">
        <v>68</v>
      </c>
      <c r="AD162">
        <f t="shared" si="28"/>
        <v>-5419</v>
      </c>
      <c r="AE162">
        <f t="shared" si="28"/>
        <v>-6559</v>
      </c>
      <c r="AF162">
        <f t="shared" si="28"/>
        <v>-7654.9000000000005</v>
      </c>
      <c r="AG162">
        <f t="shared" si="28"/>
        <v>-8972.7000000000007</v>
      </c>
      <c r="AH162">
        <f t="shared" si="28"/>
        <v>-7959.2</v>
      </c>
      <c r="AI162">
        <f t="shared" si="28"/>
        <v>-6549.0999999999995</v>
      </c>
      <c r="AJ162">
        <f t="shared" si="28"/>
        <v>-5383.9000000000005</v>
      </c>
      <c r="AK162">
        <f t="shared" si="28"/>
        <v>-6749.5</v>
      </c>
      <c r="AL162">
        <f t="shared" si="28"/>
        <v>-8358.7999999999993</v>
      </c>
      <c r="AM162">
        <f t="shared" si="28"/>
        <v>-10278.300000000001</v>
      </c>
      <c r="AN162">
        <f t="shared" si="28"/>
        <v>-12585.5</v>
      </c>
      <c r="AO162">
        <f t="shared" si="28"/>
        <v>-15371.7</v>
      </c>
    </row>
    <row r="163" spans="1:41" x14ac:dyDescent="0.3">
      <c r="A163" t="s">
        <v>70</v>
      </c>
      <c r="B163">
        <v>5236</v>
      </c>
      <c r="C163">
        <v>5037</v>
      </c>
      <c r="D163">
        <v>4962.1000000000004</v>
      </c>
      <c r="E163">
        <v>4946</v>
      </c>
      <c r="F163">
        <v>3649.1</v>
      </c>
      <c r="G163">
        <v>2692.4</v>
      </c>
      <c r="H163">
        <v>2990.8</v>
      </c>
      <c r="I163">
        <v>2707.3</v>
      </c>
      <c r="J163">
        <v>2426.1</v>
      </c>
      <c r="K163">
        <v>2039.1</v>
      </c>
      <c r="L163">
        <v>1520</v>
      </c>
      <c r="M163">
        <v>1828.2</v>
      </c>
      <c r="O163" t="s">
        <v>70</v>
      </c>
      <c r="P163">
        <v>2795</v>
      </c>
      <c r="Q163">
        <v>2630</v>
      </c>
      <c r="R163">
        <v>2830.2</v>
      </c>
      <c r="S163">
        <v>2503.9</v>
      </c>
      <c r="T163">
        <v>2041.6</v>
      </c>
      <c r="U163">
        <v>1664.8</v>
      </c>
      <c r="V163">
        <v>1357.5</v>
      </c>
      <c r="W163">
        <v>1106.9000000000001</v>
      </c>
      <c r="X163">
        <v>902.5</v>
      </c>
      <c r="Y163">
        <v>735.9</v>
      </c>
      <c r="Z163">
        <v>600.1</v>
      </c>
      <c r="AA163">
        <v>489.3</v>
      </c>
      <c r="AC163" t="s">
        <v>70</v>
      </c>
      <c r="AD163">
        <f t="shared" si="28"/>
        <v>2441</v>
      </c>
      <c r="AE163">
        <f t="shared" si="28"/>
        <v>2407</v>
      </c>
      <c r="AF163">
        <f t="shared" si="28"/>
        <v>2131.9000000000005</v>
      </c>
      <c r="AG163">
        <f t="shared" si="28"/>
        <v>2442.1</v>
      </c>
      <c r="AH163">
        <f t="shared" si="28"/>
        <v>1607.5</v>
      </c>
      <c r="AI163">
        <f t="shared" si="28"/>
        <v>1027.6000000000001</v>
      </c>
      <c r="AJ163">
        <f t="shared" si="28"/>
        <v>1633.3000000000002</v>
      </c>
      <c r="AK163">
        <f t="shared" si="28"/>
        <v>1600.4</v>
      </c>
      <c r="AL163">
        <f t="shared" si="28"/>
        <v>1523.6</v>
      </c>
      <c r="AM163">
        <f t="shared" si="28"/>
        <v>1303.1999999999998</v>
      </c>
      <c r="AN163">
        <f t="shared" si="28"/>
        <v>919.9</v>
      </c>
      <c r="AO163">
        <f t="shared" si="28"/>
        <v>1338.9</v>
      </c>
    </row>
    <row r="164" spans="1:41" x14ac:dyDescent="0.3">
      <c r="A164" t="s">
        <v>72</v>
      </c>
      <c r="B164">
        <v>8506</v>
      </c>
      <c r="C164">
        <v>6817</v>
      </c>
      <c r="D164">
        <v>7062.9</v>
      </c>
      <c r="E164">
        <v>5884.8</v>
      </c>
      <c r="F164">
        <v>4341.8</v>
      </c>
      <c r="G164">
        <v>3203.4</v>
      </c>
      <c r="H164">
        <v>2363.5</v>
      </c>
      <c r="I164">
        <v>1743.8</v>
      </c>
      <c r="J164">
        <v>1286.5999999999999</v>
      </c>
      <c r="K164">
        <v>949.2</v>
      </c>
      <c r="L164">
        <v>700.3</v>
      </c>
      <c r="M164">
        <v>516.70000000000005</v>
      </c>
      <c r="O164" t="s">
        <v>72</v>
      </c>
      <c r="P164">
        <v>2612</v>
      </c>
      <c r="Q164">
        <v>10939</v>
      </c>
      <c r="R164">
        <v>10747.1</v>
      </c>
      <c r="S164">
        <v>10313.5</v>
      </c>
      <c r="T164">
        <v>12548.4</v>
      </c>
      <c r="U164">
        <v>15267.7</v>
      </c>
      <c r="V164">
        <v>18576.099999999999</v>
      </c>
      <c r="W164">
        <v>22601.599999999999</v>
      </c>
      <c r="X164">
        <v>27499.3</v>
      </c>
      <c r="Y164">
        <v>33458.400000000001</v>
      </c>
      <c r="Z164">
        <v>40708.800000000003</v>
      </c>
      <c r="AA164">
        <v>49530.400000000001</v>
      </c>
      <c r="AC164" t="s">
        <v>72</v>
      </c>
      <c r="AD164">
        <f t="shared" si="28"/>
        <v>5894</v>
      </c>
      <c r="AE164">
        <f t="shared" si="28"/>
        <v>-4122</v>
      </c>
      <c r="AF164">
        <f t="shared" si="28"/>
        <v>-3684.2000000000007</v>
      </c>
      <c r="AG164">
        <f t="shared" si="28"/>
        <v>-4428.7</v>
      </c>
      <c r="AH164">
        <f t="shared" si="28"/>
        <v>-8206.5999999999985</v>
      </c>
      <c r="AI164">
        <f t="shared" si="28"/>
        <v>-12064.300000000001</v>
      </c>
      <c r="AJ164">
        <f t="shared" si="28"/>
        <v>-16212.599999999999</v>
      </c>
      <c r="AK164">
        <f t="shared" si="28"/>
        <v>-20857.8</v>
      </c>
      <c r="AL164">
        <f t="shared" si="28"/>
        <v>-26212.7</v>
      </c>
      <c r="AM164">
        <f t="shared" si="28"/>
        <v>-32509.200000000001</v>
      </c>
      <c r="AN164">
        <f t="shared" si="28"/>
        <v>-40008.5</v>
      </c>
      <c r="AO164">
        <f t="shared" si="28"/>
        <v>-49013.700000000004</v>
      </c>
    </row>
    <row r="165" spans="1:41" x14ac:dyDescent="0.3">
      <c r="A165" t="s">
        <v>172</v>
      </c>
      <c r="B165">
        <v>186</v>
      </c>
      <c r="C165">
        <v>25</v>
      </c>
      <c r="D165">
        <v>25</v>
      </c>
      <c r="E165">
        <v>20.8</v>
      </c>
      <c r="F165">
        <v>15.4</v>
      </c>
      <c r="G165">
        <v>11.3</v>
      </c>
      <c r="H165">
        <v>8.4</v>
      </c>
      <c r="I165">
        <v>6.2</v>
      </c>
      <c r="J165">
        <v>4.5999999999999996</v>
      </c>
      <c r="K165">
        <v>3.4</v>
      </c>
      <c r="L165">
        <v>2.5</v>
      </c>
      <c r="M165">
        <v>3.3</v>
      </c>
      <c r="O165" t="s">
        <v>172</v>
      </c>
      <c r="P165">
        <v>211</v>
      </c>
      <c r="Q165">
        <v>127</v>
      </c>
      <c r="R165">
        <v>127</v>
      </c>
      <c r="S165">
        <v>142.6</v>
      </c>
      <c r="T165">
        <v>173.5</v>
      </c>
      <c r="U165">
        <v>211.1</v>
      </c>
      <c r="V165">
        <v>205</v>
      </c>
      <c r="W165">
        <v>167.3</v>
      </c>
      <c r="X165">
        <v>136.5</v>
      </c>
      <c r="Y165">
        <v>111.3</v>
      </c>
      <c r="Z165">
        <v>90.7</v>
      </c>
      <c r="AA165">
        <v>74</v>
      </c>
      <c r="AC165" t="s">
        <v>172</v>
      </c>
      <c r="AD165">
        <f t="shared" si="28"/>
        <v>-25</v>
      </c>
      <c r="AE165">
        <f t="shared" si="28"/>
        <v>-102</v>
      </c>
      <c r="AF165">
        <f t="shared" si="28"/>
        <v>-102</v>
      </c>
      <c r="AG165">
        <f t="shared" si="28"/>
        <v>-121.8</v>
      </c>
      <c r="AH165">
        <f t="shared" si="28"/>
        <v>-158.1</v>
      </c>
      <c r="AI165">
        <f t="shared" si="28"/>
        <v>-199.79999999999998</v>
      </c>
      <c r="AJ165">
        <f t="shared" si="28"/>
        <v>-196.6</v>
      </c>
      <c r="AK165">
        <f t="shared" si="28"/>
        <v>-161.10000000000002</v>
      </c>
      <c r="AL165">
        <f t="shared" si="28"/>
        <v>-131.9</v>
      </c>
      <c r="AM165">
        <f t="shared" si="28"/>
        <v>-107.89999999999999</v>
      </c>
      <c r="AN165">
        <f t="shared" si="28"/>
        <v>-88.2</v>
      </c>
      <c r="AO165">
        <f t="shared" si="28"/>
        <v>-70.7</v>
      </c>
    </row>
    <row r="166" spans="1:41" x14ac:dyDescent="0.3">
      <c r="A166" t="s">
        <v>173</v>
      </c>
      <c r="B166">
        <v>1100</v>
      </c>
      <c r="C166">
        <v>926</v>
      </c>
      <c r="D166">
        <v>926</v>
      </c>
      <c r="E166">
        <v>771.9</v>
      </c>
      <c r="F166">
        <v>569.5</v>
      </c>
      <c r="G166">
        <v>523.1</v>
      </c>
      <c r="H166">
        <v>696.6</v>
      </c>
      <c r="I166">
        <v>927.7</v>
      </c>
      <c r="J166">
        <v>1124.7</v>
      </c>
      <c r="K166">
        <v>1253.4000000000001</v>
      </c>
      <c r="L166">
        <v>1369.1</v>
      </c>
      <c r="M166">
        <v>1507.8</v>
      </c>
      <c r="O166" t="s">
        <v>173</v>
      </c>
      <c r="P166">
        <v>47</v>
      </c>
      <c r="Q166">
        <v>797</v>
      </c>
      <c r="R166">
        <v>796.2</v>
      </c>
      <c r="S166">
        <v>704.4</v>
      </c>
      <c r="T166">
        <v>574.4</v>
      </c>
      <c r="U166">
        <v>468.3</v>
      </c>
      <c r="V166">
        <v>381.9</v>
      </c>
      <c r="W166">
        <v>311.39999999999998</v>
      </c>
      <c r="X166">
        <v>253.9</v>
      </c>
      <c r="Y166">
        <v>207</v>
      </c>
      <c r="Z166">
        <v>168.8</v>
      </c>
      <c r="AA166">
        <v>137.69999999999999</v>
      </c>
      <c r="AC166" t="s">
        <v>173</v>
      </c>
      <c r="AD166">
        <f t="shared" si="28"/>
        <v>1053</v>
      </c>
      <c r="AE166">
        <f t="shared" si="28"/>
        <v>129</v>
      </c>
      <c r="AF166">
        <f t="shared" si="28"/>
        <v>129.79999999999995</v>
      </c>
      <c r="AG166">
        <f t="shared" si="28"/>
        <v>67.5</v>
      </c>
      <c r="AH166">
        <f t="shared" si="28"/>
        <v>-4.8999999999999773</v>
      </c>
      <c r="AI166">
        <f t="shared" si="28"/>
        <v>54.800000000000011</v>
      </c>
      <c r="AJ166">
        <f t="shared" si="28"/>
        <v>314.70000000000005</v>
      </c>
      <c r="AK166">
        <f t="shared" si="28"/>
        <v>616.30000000000007</v>
      </c>
      <c r="AL166">
        <f t="shared" si="28"/>
        <v>870.80000000000007</v>
      </c>
      <c r="AM166">
        <f t="shared" si="28"/>
        <v>1046.4000000000001</v>
      </c>
      <c r="AN166">
        <f t="shared" si="28"/>
        <v>1200.3</v>
      </c>
      <c r="AO166">
        <f t="shared" si="28"/>
        <v>1370.1</v>
      </c>
    </row>
    <row r="167" spans="1:41" x14ac:dyDescent="0.3">
      <c r="A167" t="s">
        <v>174</v>
      </c>
      <c r="B167">
        <v>0</v>
      </c>
      <c r="C167">
        <v>517</v>
      </c>
      <c r="D167">
        <v>520.5</v>
      </c>
      <c r="E167">
        <v>433.7</v>
      </c>
      <c r="F167">
        <v>320</v>
      </c>
      <c r="G167">
        <v>236.1</v>
      </c>
      <c r="H167">
        <v>174.2</v>
      </c>
      <c r="I167">
        <v>128.5</v>
      </c>
      <c r="J167">
        <v>94.8</v>
      </c>
      <c r="K167">
        <v>70</v>
      </c>
      <c r="L167">
        <v>51.6</v>
      </c>
      <c r="M167">
        <v>38.1</v>
      </c>
      <c r="O167" t="s">
        <v>174</v>
      </c>
      <c r="P167">
        <v>0</v>
      </c>
      <c r="Q167">
        <v>1096</v>
      </c>
      <c r="R167">
        <v>990.7</v>
      </c>
      <c r="S167">
        <v>965.2</v>
      </c>
      <c r="T167">
        <v>854.3</v>
      </c>
      <c r="U167">
        <v>743.5</v>
      </c>
      <c r="V167">
        <v>713</v>
      </c>
      <c r="W167">
        <v>847.7</v>
      </c>
      <c r="X167">
        <v>1031.4000000000001</v>
      </c>
      <c r="Y167">
        <v>1254.9000000000001</v>
      </c>
      <c r="Z167">
        <v>1526.8</v>
      </c>
      <c r="AA167">
        <v>1857.6</v>
      </c>
      <c r="AC167" t="s">
        <v>174</v>
      </c>
      <c r="AD167">
        <f t="shared" si="28"/>
        <v>0</v>
      </c>
      <c r="AE167">
        <f t="shared" si="28"/>
        <v>-579</v>
      </c>
      <c r="AF167">
        <f t="shared" si="28"/>
        <v>-470.20000000000005</v>
      </c>
      <c r="AG167">
        <f t="shared" si="28"/>
        <v>-531.5</v>
      </c>
      <c r="AH167">
        <f t="shared" si="28"/>
        <v>-534.29999999999995</v>
      </c>
      <c r="AI167">
        <f t="shared" si="28"/>
        <v>-507.4</v>
      </c>
      <c r="AJ167">
        <f t="shared" si="28"/>
        <v>-538.79999999999995</v>
      </c>
      <c r="AK167">
        <f t="shared" si="28"/>
        <v>-719.2</v>
      </c>
      <c r="AL167">
        <f t="shared" si="28"/>
        <v>-936.60000000000014</v>
      </c>
      <c r="AM167">
        <f t="shared" si="28"/>
        <v>-1184.9000000000001</v>
      </c>
      <c r="AN167">
        <f t="shared" si="28"/>
        <v>-1475.2</v>
      </c>
      <c r="AO167">
        <f t="shared" si="28"/>
        <v>-1819.5</v>
      </c>
    </row>
    <row r="168" spans="1:41" x14ac:dyDescent="0.3">
      <c r="A168" t="s">
        <v>175</v>
      </c>
      <c r="B168">
        <v>629</v>
      </c>
      <c r="C168">
        <v>152</v>
      </c>
      <c r="D168">
        <v>253.7</v>
      </c>
      <c r="E168">
        <v>211.4</v>
      </c>
      <c r="F168">
        <v>156</v>
      </c>
      <c r="G168">
        <v>115.1</v>
      </c>
      <c r="H168">
        <v>84.9</v>
      </c>
      <c r="I168">
        <v>62.7</v>
      </c>
      <c r="J168">
        <v>46.2</v>
      </c>
      <c r="K168">
        <v>34.1</v>
      </c>
      <c r="L168">
        <v>25.2</v>
      </c>
      <c r="M168">
        <v>18.600000000000001</v>
      </c>
      <c r="O168" t="s">
        <v>175</v>
      </c>
      <c r="P168">
        <v>21</v>
      </c>
      <c r="Q168">
        <v>443</v>
      </c>
      <c r="R168">
        <v>433</v>
      </c>
      <c r="S168">
        <v>430</v>
      </c>
      <c r="T168">
        <v>523.20000000000005</v>
      </c>
      <c r="U168">
        <v>636.6</v>
      </c>
      <c r="V168">
        <v>774.4</v>
      </c>
      <c r="W168">
        <v>942.2</v>
      </c>
      <c r="X168">
        <v>1146.4000000000001</v>
      </c>
      <c r="Y168">
        <v>1394.8</v>
      </c>
      <c r="Z168">
        <v>1697.1</v>
      </c>
      <c r="AA168">
        <v>2064.8000000000002</v>
      </c>
      <c r="AC168" t="s">
        <v>175</v>
      </c>
      <c r="AD168">
        <f t="shared" si="28"/>
        <v>608</v>
      </c>
      <c r="AE168">
        <f t="shared" si="28"/>
        <v>-291</v>
      </c>
      <c r="AF168">
        <f t="shared" si="28"/>
        <v>-179.3</v>
      </c>
      <c r="AG168">
        <f t="shared" si="28"/>
        <v>-218.6</v>
      </c>
      <c r="AH168">
        <f t="shared" si="28"/>
        <v>-367.20000000000005</v>
      </c>
      <c r="AI168">
        <f t="shared" si="28"/>
        <v>-521.5</v>
      </c>
      <c r="AJ168">
        <f t="shared" si="28"/>
        <v>-689.5</v>
      </c>
      <c r="AK168">
        <f t="shared" si="28"/>
        <v>-879.5</v>
      </c>
      <c r="AL168">
        <f t="shared" si="28"/>
        <v>-1100.2</v>
      </c>
      <c r="AM168">
        <f t="shared" si="28"/>
        <v>-1360.7</v>
      </c>
      <c r="AN168">
        <f t="shared" si="28"/>
        <v>-1671.8999999999999</v>
      </c>
      <c r="AO168">
        <f t="shared" si="28"/>
        <v>-2046.2000000000003</v>
      </c>
    </row>
    <row r="169" spans="1:41" x14ac:dyDescent="0.3">
      <c r="A169" t="s">
        <v>74</v>
      </c>
      <c r="B169">
        <v>37</v>
      </c>
      <c r="C169">
        <v>212</v>
      </c>
      <c r="D169">
        <v>212.8</v>
      </c>
      <c r="E169">
        <v>177.3</v>
      </c>
      <c r="F169">
        <v>130.80000000000001</v>
      </c>
      <c r="G169">
        <v>96.5</v>
      </c>
      <c r="H169">
        <v>71.2</v>
      </c>
      <c r="I169">
        <v>52.5</v>
      </c>
      <c r="J169">
        <v>38.799999999999997</v>
      </c>
      <c r="K169">
        <v>28.6</v>
      </c>
      <c r="L169">
        <v>21.1</v>
      </c>
      <c r="M169">
        <v>15.6</v>
      </c>
      <c r="O169" t="s">
        <v>74</v>
      </c>
      <c r="P169">
        <v>6145</v>
      </c>
      <c r="Q169">
        <v>3268</v>
      </c>
      <c r="R169">
        <v>3413.9</v>
      </c>
      <c r="S169">
        <v>3840.2</v>
      </c>
      <c r="T169">
        <v>4672.3999999999996</v>
      </c>
      <c r="U169">
        <v>5684.9</v>
      </c>
      <c r="V169">
        <v>6229.3</v>
      </c>
      <c r="W169">
        <v>6358.5</v>
      </c>
      <c r="X169">
        <v>6150.7</v>
      </c>
      <c r="Y169">
        <v>5066</v>
      </c>
      <c r="Z169">
        <v>4130.8</v>
      </c>
      <c r="AA169">
        <v>3368.3</v>
      </c>
      <c r="AC169" t="s">
        <v>74</v>
      </c>
      <c r="AD169">
        <f t="shared" si="28"/>
        <v>-6108</v>
      </c>
      <c r="AE169">
        <f t="shared" si="28"/>
        <v>-3056</v>
      </c>
      <c r="AF169">
        <f t="shared" si="28"/>
        <v>-3201.1</v>
      </c>
      <c r="AG169">
        <f t="shared" si="28"/>
        <v>-3662.8999999999996</v>
      </c>
      <c r="AH169">
        <f t="shared" si="28"/>
        <v>-4541.5999999999995</v>
      </c>
      <c r="AI169">
        <f t="shared" si="28"/>
        <v>-5588.4</v>
      </c>
      <c r="AJ169">
        <f t="shared" si="28"/>
        <v>-6158.1</v>
      </c>
      <c r="AK169">
        <f t="shared" si="28"/>
        <v>-6306</v>
      </c>
      <c r="AL169">
        <f t="shared" si="28"/>
        <v>-6111.9</v>
      </c>
      <c r="AM169">
        <f t="shared" si="28"/>
        <v>-5037.3999999999996</v>
      </c>
      <c r="AN169">
        <f t="shared" si="28"/>
        <v>-4109.7</v>
      </c>
      <c r="AO169">
        <f t="shared" si="28"/>
        <v>-3352.7000000000003</v>
      </c>
    </row>
    <row r="170" spans="1:41" x14ac:dyDescent="0.3">
      <c r="A170" t="s">
        <v>176</v>
      </c>
      <c r="B170">
        <v>0</v>
      </c>
      <c r="C170">
        <v>1</v>
      </c>
      <c r="D170">
        <v>1</v>
      </c>
      <c r="E170">
        <v>0.8</v>
      </c>
      <c r="F170">
        <v>0.6</v>
      </c>
      <c r="G170">
        <v>0.5</v>
      </c>
      <c r="H170">
        <v>0.3</v>
      </c>
      <c r="I170">
        <v>0.3</v>
      </c>
      <c r="J170">
        <v>0.2</v>
      </c>
      <c r="K170">
        <v>0.1</v>
      </c>
      <c r="L170">
        <v>0.1</v>
      </c>
      <c r="M170">
        <v>0.1</v>
      </c>
      <c r="O170" t="s">
        <v>176</v>
      </c>
      <c r="P170">
        <v>0</v>
      </c>
      <c r="Q170">
        <v>43</v>
      </c>
      <c r="R170">
        <v>41</v>
      </c>
      <c r="S170">
        <v>45.6</v>
      </c>
      <c r="T170">
        <v>37.200000000000003</v>
      </c>
      <c r="U170">
        <v>30.3</v>
      </c>
      <c r="V170">
        <v>24.8</v>
      </c>
      <c r="W170">
        <v>20.2</v>
      </c>
      <c r="X170">
        <v>17.3</v>
      </c>
      <c r="Y170">
        <v>21</v>
      </c>
      <c r="Z170">
        <v>25.6</v>
      </c>
      <c r="AA170">
        <v>31.1</v>
      </c>
      <c r="AC170" t="s">
        <v>176</v>
      </c>
      <c r="AD170">
        <f t="shared" si="28"/>
        <v>0</v>
      </c>
      <c r="AE170">
        <f t="shared" si="28"/>
        <v>-42</v>
      </c>
      <c r="AF170">
        <f t="shared" si="28"/>
        <v>-40</v>
      </c>
      <c r="AG170">
        <f t="shared" si="28"/>
        <v>-44.800000000000004</v>
      </c>
      <c r="AH170">
        <f t="shared" si="28"/>
        <v>-36.6</v>
      </c>
      <c r="AI170">
        <f t="shared" si="28"/>
        <v>-29.8</v>
      </c>
      <c r="AJ170">
        <f t="shared" si="28"/>
        <v>-24.5</v>
      </c>
      <c r="AK170">
        <f t="shared" si="28"/>
        <v>-19.899999999999999</v>
      </c>
      <c r="AL170">
        <f t="shared" si="28"/>
        <v>-17.100000000000001</v>
      </c>
      <c r="AM170">
        <f t="shared" si="28"/>
        <v>-20.9</v>
      </c>
      <c r="AN170">
        <f t="shared" si="28"/>
        <v>-25.5</v>
      </c>
      <c r="AO170">
        <f t="shared" si="28"/>
        <v>-31</v>
      </c>
    </row>
    <row r="171" spans="1:41" x14ac:dyDescent="0.3">
      <c r="A171" t="s">
        <v>177</v>
      </c>
      <c r="B171">
        <v>0</v>
      </c>
      <c r="C171">
        <v>100</v>
      </c>
      <c r="D171">
        <v>132</v>
      </c>
      <c r="E171">
        <v>156.80000000000001</v>
      </c>
      <c r="F171">
        <v>208.8</v>
      </c>
      <c r="G171">
        <v>278.10000000000002</v>
      </c>
      <c r="H171">
        <v>370.4</v>
      </c>
      <c r="I171">
        <v>493.4</v>
      </c>
      <c r="J171">
        <v>650.79999999999995</v>
      </c>
      <c r="K171">
        <v>697.1</v>
      </c>
      <c r="L171">
        <v>739.7</v>
      </c>
      <c r="M171">
        <v>774.4</v>
      </c>
      <c r="O171" t="s">
        <v>177</v>
      </c>
      <c r="P171">
        <v>0</v>
      </c>
      <c r="Q171">
        <v>1</v>
      </c>
      <c r="R171">
        <v>2</v>
      </c>
      <c r="S171">
        <v>1.8</v>
      </c>
      <c r="T171">
        <v>1.4</v>
      </c>
      <c r="U171">
        <v>1.2</v>
      </c>
      <c r="V171">
        <v>1</v>
      </c>
      <c r="W171">
        <v>0.8</v>
      </c>
      <c r="X171">
        <v>0.6</v>
      </c>
      <c r="Y171">
        <v>0.5</v>
      </c>
      <c r="Z171">
        <v>0.4</v>
      </c>
      <c r="AA171">
        <v>0.4</v>
      </c>
      <c r="AC171" t="s">
        <v>177</v>
      </c>
      <c r="AD171">
        <f t="shared" si="28"/>
        <v>0</v>
      </c>
      <c r="AE171">
        <f t="shared" si="28"/>
        <v>99</v>
      </c>
      <c r="AF171">
        <f t="shared" si="28"/>
        <v>130</v>
      </c>
      <c r="AG171">
        <f t="shared" si="28"/>
        <v>155</v>
      </c>
      <c r="AH171">
        <f t="shared" si="28"/>
        <v>207.4</v>
      </c>
      <c r="AI171">
        <f t="shared" si="28"/>
        <v>276.90000000000003</v>
      </c>
      <c r="AJ171">
        <f t="shared" si="28"/>
        <v>369.4</v>
      </c>
      <c r="AK171">
        <f t="shared" si="28"/>
        <v>492.59999999999997</v>
      </c>
      <c r="AL171">
        <f t="shared" si="28"/>
        <v>650.19999999999993</v>
      </c>
      <c r="AM171">
        <f t="shared" si="28"/>
        <v>696.6</v>
      </c>
      <c r="AN171">
        <f t="shared" si="28"/>
        <v>739.30000000000007</v>
      </c>
      <c r="AO171">
        <f t="shared" si="28"/>
        <v>774</v>
      </c>
    </row>
    <row r="172" spans="1:41" x14ac:dyDescent="0.3">
      <c r="A172" t="s">
        <v>178</v>
      </c>
      <c r="B172">
        <v>1050</v>
      </c>
      <c r="C172">
        <v>872</v>
      </c>
      <c r="D172">
        <v>848.1</v>
      </c>
      <c r="E172">
        <v>706.7</v>
      </c>
      <c r="F172">
        <v>729.4</v>
      </c>
      <c r="G172">
        <v>538.1</v>
      </c>
      <c r="H172">
        <v>397.1</v>
      </c>
      <c r="I172">
        <v>293.2</v>
      </c>
      <c r="J172">
        <v>228.3</v>
      </c>
      <c r="K172">
        <v>176.4</v>
      </c>
      <c r="L172">
        <v>130.19999999999999</v>
      </c>
      <c r="M172">
        <v>114.6</v>
      </c>
      <c r="O172" t="s">
        <v>178</v>
      </c>
      <c r="P172">
        <v>977</v>
      </c>
      <c r="Q172">
        <v>709</v>
      </c>
      <c r="R172">
        <v>722.3</v>
      </c>
      <c r="S172">
        <v>639</v>
      </c>
      <c r="T172">
        <v>521</v>
      </c>
      <c r="U172">
        <v>426.6</v>
      </c>
      <c r="V172">
        <v>347.9</v>
      </c>
      <c r="W172">
        <v>283.60000000000002</v>
      </c>
      <c r="X172">
        <v>231.3</v>
      </c>
      <c r="Y172">
        <v>188.6</v>
      </c>
      <c r="Z172">
        <v>153.80000000000001</v>
      </c>
      <c r="AA172">
        <v>125.4</v>
      </c>
      <c r="AC172" t="s">
        <v>178</v>
      </c>
      <c r="AD172">
        <f t="shared" si="28"/>
        <v>73</v>
      </c>
      <c r="AE172">
        <f t="shared" si="28"/>
        <v>163</v>
      </c>
      <c r="AF172">
        <f t="shared" si="28"/>
        <v>125.80000000000007</v>
      </c>
      <c r="AG172">
        <f t="shared" si="28"/>
        <v>67.700000000000045</v>
      </c>
      <c r="AH172">
        <f t="shared" si="28"/>
        <v>208.39999999999998</v>
      </c>
      <c r="AI172">
        <f t="shared" si="28"/>
        <v>111.5</v>
      </c>
      <c r="AJ172">
        <f t="shared" si="28"/>
        <v>49.200000000000045</v>
      </c>
      <c r="AK172">
        <f t="shared" si="28"/>
        <v>9.5999999999999659</v>
      </c>
      <c r="AL172">
        <f t="shared" si="28"/>
        <v>-3</v>
      </c>
      <c r="AM172">
        <f t="shared" si="28"/>
        <v>-12.199999999999989</v>
      </c>
      <c r="AN172">
        <f t="shared" si="28"/>
        <v>-23.600000000000023</v>
      </c>
      <c r="AO172">
        <f t="shared" si="28"/>
        <v>-10.800000000000011</v>
      </c>
    </row>
    <row r="173" spans="1:41" x14ac:dyDescent="0.3">
      <c r="A173" t="s">
        <v>76</v>
      </c>
      <c r="B173">
        <v>844</v>
      </c>
      <c r="C173">
        <v>4420</v>
      </c>
      <c r="D173">
        <v>4334.8</v>
      </c>
      <c r="E173">
        <v>5147.3999999999996</v>
      </c>
      <c r="F173">
        <v>6855.8</v>
      </c>
      <c r="G173">
        <v>9131.2000000000007</v>
      </c>
      <c r="H173">
        <v>11781</v>
      </c>
      <c r="I173">
        <v>13327.5</v>
      </c>
      <c r="J173">
        <v>14162.1</v>
      </c>
      <c r="K173">
        <v>14692.1</v>
      </c>
      <c r="L173">
        <v>15180.3</v>
      </c>
      <c r="M173">
        <v>15737.1</v>
      </c>
      <c r="O173" t="s">
        <v>76</v>
      </c>
      <c r="P173">
        <v>1417</v>
      </c>
      <c r="Q173">
        <v>1156</v>
      </c>
      <c r="R173">
        <v>1278.7</v>
      </c>
      <c r="S173">
        <v>1131.3</v>
      </c>
      <c r="T173">
        <v>922.5</v>
      </c>
      <c r="U173">
        <v>752.2</v>
      </c>
      <c r="V173">
        <v>613.29999999999995</v>
      </c>
      <c r="W173">
        <v>500.1</v>
      </c>
      <c r="X173">
        <v>407.8</v>
      </c>
      <c r="Y173">
        <v>332.5</v>
      </c>
      <c r="Z173">
        <v>271.10000000000002</v>
      </c>
      <c r="AA173">
        <v>221.1</v>
      </c>
      <c r="AC173" t="s">
        <v>76</v>
      </c>
      <c r="AD173">
        <f t="shared" si="28"/>
        <v>-573</v>
      </c>
      <c r="AE173">
        <f t="shared" si="28"/>
        <v>3264</v>
      </c>
      <c r="AF173">
        <f t="shared" si="28"/>
        <v>3056.1000000000004</v>
      </c>
      <c r="AG173">
        <f t="shared" si="28"/>
        <v>4016.0999999999995</v>
      </c>
      <c r="AH173">
        <f t="shared" si="28"/>
        <v>5933.3</v>
      </c>
      <c r="AI173">
        <f t="shared" si="28"/>
        <v>8379</v>
      </c>
      <c r="AJ173">
        <f t="shared" si="28"/>
        <v>11167.7</v>
      </c>
      <c r="AK173">
        <f t="shared" si="28"/>
        <v>12827.4</v>
      </c>
      <c r="AL173">
        <f t="shared" si="28"/>
        <v>13754.300000000001</v>
      </c>
      <c r="AM173">
        <f t="shared" si="28"/>
        <v>14359.6</v>
      </c>
      <c r="AN173">
        <f t="shared" si="28"/>
        <v>14909.199999999999</v>
      </c>
      <c r="AO173">
        <f t="shared" si="28"/>
        <v>15516</v>
      </c>
    </row>
    <row r="174" spans="1:41" x14ac:dyDescent="0.3">
      <c r="A174" t="s">
        <v>78</v>
      </c>
      <c r="B174">
        <v>1089</v>
      </c>
      <c r="C174">
        <v>3639</v>
      </c>
      <c r="D174">
        <v>4312.5</v>
      </c>
      <c r="E174">
        <v>4233.1000000000004</v>
      </c>
      <c r="F174">
        <v>3123.2</v>
      </c>
      <c r="G174">
        <v>2304.3000000000002</v>
      </c>
      <c r="H174">
        <v>1700.1</v>
      </c>
      <c r="I174">
        <v>1254.4000000000001</v>
      </c>
      <c r="J174">
        <v>1670.5</v>
      </c>
      <c r="K174">
        <v>2224.9</v>
      </c>
      <c r="L174">
        <v>1641.6</v>
      </c>
      <c r="M174">
        <v>1211.2</v>
      </c>
      <c r="O174" t="s">
        <v>78</v>
      </c>
      <c r="P174">
        <v>17</v>
      </c>
      <c r="Q174">
        <v>3290</v>
      </c>
      <c r="R174">
        <v>3501.5</v>
      </c>
      <c r="S174">
        <v>3097.8</v>
      </c>
      <c r="T174">
        <v>2525.9</v>
      </c>
      <c r="U174">
        <v>2059.6999999999998</v>
      </c>
      <c r="V174">
        <v>1679.4</v>
      </c>
      <c r="W174">
        <v>1369.4</v>
      </c>
      <c r="X174">
        <v>1116.5999999999999</v>
      </c>
      <c r="Y174">
        <v>910.5</v>
      </c>
      <c r="Z174">
        <v>742.4</v>
      </c>
      <c r="AA174">
        <v>605.4</v>
      </c>
      <c r="AC174" t="s">
        <v>78</v>
      </c>
      <c r="AD174">
        <f t="shared" si="28"/>
        <v>1072</v>
      </c>
      <c r="AE174">
        <f t="shared" si="28"/>
        <v>349</v>
      </c>
      <c r="AF174">
        <f t="shared" si="28"/>
        <v>811</v>
      </c>
      <c r="AG174">
        <f t="shared" si="28"/>
        <v>1135.3000000000002</v>
      </c>
      <c r="AH174">
        <f t="shared" si="28"/>
        <v>597.29999999999973</v>
      </c>
      <c r="AI174">
        <f t="shared" si="28"/>
        <v>244.60000000000036</v>
      </c>
      <c r="AJ174">
        <f t="shared" si="28"/>
        <v>20.699999999999818</v>
      </c>
      <c r="AK174">
        <f t="shared" si="28"/>
        <v>-115</v>
      </c>
      <c r="AL174">
        <f t="shared" si="28"/>
        <v>553.90000000000009</v>
      </c>
      <c r="AM174">
        <f t="shared" si="28"/>
        <v>1314.4</v>
      </c>
      <c r="AN174">
        <f t="shared" si="28"/>
        <v>899.19999999999993</v>
      </c>
      <c r="AO174">
        <f t="shared" si="28"/>
        <v>605.80000000000007</v>
      </c>
    </row>
    <row r="175" spans="1:41" x14ac:dyDescent="0.3">
      <c r="A175" t="s">
        <v>179</v>
      </c>
      <c r="B175">
        <v>748</v>
      </c>
      <c r="C175">
        <v>561</v>
      </c>
      <c r="D175">
        <v>562.4</v>
      </c>
      <c r="E175">
        <v>468.6</v>
      </c>
      <c r="F175">
        <v>345.8</v>
      </c>
      <c r="G175">
        <v>255.1</v>
      </c>
      <c r="H175">
        <v>188.2</v>
      </c>
      <c r="I175">
        <v>138.9</v>
      </c>
      <c r="J175">
        <v>102.5</v>
      </c>
      <c r="K175">
        <v>75.599999999999994</v>
      </c>
      <c r="L175">
        <v>55.8</v>
      </c>
      <c r="M175">
        <v>41.2</v>
      </c>
      <c r="O175" t="s">
        <v>179</v>
      </c>
      <c r="P175">
        <v>642</v>
      </c>
      <c r="Q175">
        <v>3779</v>
      </c>
      <c r="R175">
        <v>3824.2</v>
      </c>
      <c r="S175">
        <v>4301.7</v>
      </c>
      <c r="T175">
        <v>4554.1000000000004</v>
      </c>
      <c r="U175">
        <v>4753.5</v>
      </c>
      <c r="V175">
        <v>5783.6</v>
      </c>
      <c r="W175">
        <v>7036.9</v>
      </c>
      <c r="X175">
        <v>8561.7000000000007</v>
      </c>
      <c r="Y175">
        <v>10417.1</v>
      </c>
      <c r="Z175">
        <v>12674.5</v>
      </c>
      <c r="AA175">
        <v>15421</v>
      </c>
      <c r="AC175" t="s">
        <v>179</v>
      </c>
      <c r="AD175">
        <f t="shared" si="28"/>
        <v>106</v>
      </c>
      <c r="AE175">
        <f t="shared" si="28"/>
        <v>-3218</v>
      </c>
      <c r="AF175">
        <f t="shared" si="28"/>
        <v>-3261.7999999999997</v>
      </c>
      <c r="AG175">
        <f t="shared" ref="AG175:AO183" si="29">E175-S175</f>
        <v>-3833.1</v>
      </c>
      <c r="AH175">
        <f t="shared" si="29"/>
        <v>-4208.3</v>
      </c>
      <c r="AI175">
        <f t="shared" si="29"/>
        <v>-4498.3999999999996</v>
      </c>
      <c r="AJ175">
        <f t="shared" si="29"/>
        <v>-5595.4000000000005</v>
      </c>
      <c r="AK175">
        <f t="shared" si="29"/>
        <v>-6898</v>
      </c>
      <c r="AL175">
        <f t="shared" si="29"/>
        <v>-8459.2000000000007</v>
      </c>
      <c r="AM175">
        <f t="shared" si="29"/>
        <v>-10341.5</v>
      </c>
      <c r="AN175">
        <f t="shared" si="29"/>
        <v>-12618.7</v>
      </c>
      <c r="AO175">
        <f t="shared" si="29"/>
        <v>-15379.8</v>
      </c>
    </row>
    <row r="176" spans="1:41" x14ac:dyDescent="0.3">
      <c r="A176" t="s">
        <v>180</v>
      </c>
      <c r="B176">
        <v>4</v>
      </c>
      <c r="C176">
        <v>128</v>
      </c>
      <c r="D176">
        <v>115.9</v>
      </c>
      <c r="E176">
        <v>96.6</v>
      </c>
      <c r="F176">
        <v>71.2</v>
      </c>
      <c r="G176">
        <v>52.6</v>
      </c>
      <c r="H176">
        <v>38.799999999999997</v>
      </c>
      <c r="I176">
        <v>28.6</v>
      </c>
      <c r="J176">
        <v>21.1</v>
      </c>
      <c r="K176">
        <v>15.6</v>
      </c>
      <c r="L176">
        <v>11.5</v>
      </c>
      <c r="M176">
        <v>8.5</v>
      </c>
      <c r="O176" t="s">
        <v>180</v>
      </c>
      <c r="P176">
        <v>135</v>
      </c>
      <c r="Q176">
        <v>1614</v>
      </c>
      <c r="R176">
        <v>1635.2</v>
      </c>
      <c r="S176">
        <v>1571.3</v>
      </c>
      <c r="T176">
        <v>1911.9</v>
      </c>
      <c r="U176">
        <v>2326.1</v>
      </c>
      <c r="V176">
        <v>2830.2</v>
      </c>
      <c r="W176">
        <v>3443.5</v>
      </c>
      <c r="X176">
        <v>4189.7</v>
      </c>
      <c r="Y176">
        <v>5097.6000000000004</v>
      </c>
      <c r="Z176">
        <v>6202.2</v>
      </c>
      <c r="AA176">
        <v>7546.2</v>
      </c>
      <c r="AC176" t="s">
        <v>180</v>
      </c>
      <c r="AD176">
        <f t="shared" ref="AD176:AF183" si="30">B176-P176</f>
        <v>-131</v>
      </c>
      <c r="AE176">
        <f t="shared" si="30"/>
        <v>-1486</v>
      </c>
      <c r="AF176">
        <f t="shared" si="30"/>
        <v>-1519.3</v>
      </c>
      <c r="AG176">
        <f t="shared" si="29"/>
        <v>-1474.7</v>
      </c>
      <c r="AH176">
        <f t="shared" si="29"/>
        <v>-1840.7</v>
      </c>
      <c r="AI176">
        <f t="shared" si="29"/>
        <v>-2273.5</v>
      </c>
      <c r="AJ176">
        <f t="shared" si="29"/>
        <v>-2791.3999999999996</v>
      </c>
      <c r="AK176">
        <f t="shared" si="29"/>
        <v>-3414.9</v>
      </c>
      <c r="AL176">
        <f t="shared" si="29"/>
        <v>-4168.5999999999995</v>
      </c>
      <c r="AM176">
        <f t="shared" si="29"/>
        <v>-5082</v>
      </c>
      <c r="AN176">
        <f t="shared" si="29"/>
        <v>-6190.7</v>
      </c>
      <c r="AO176">
        <f t="shared" si="29"/>
        <v>-7537.7</v>
      </c>
    </row>
    <row r="177" spans="1:41" x14ac:dyDescent="0.3">
      <c r="A177" t="s">
        <v>181</v>
      </c>
      <c r="B177">
        <v>0</v>
      </c>
      <c r="C177">
        <v>2741</v>
      </c>
      <c r="D177">
        <v>2680.5</v>
      </c>
      <c r="E177">
        <v>2731.6</v>
      </c>
      <c r="F177">
        <v>2015.4</v>
      </c>
      <c r="G177">
        <v>1487</v>
      </c>
      <c r="H177">
        <v>1097.0999999999999</v>
      </c>
      <c r="I177">
        <v>809.4</v>
      </c>
      <c r="J177">
        <v>597.20000000000005</v>
      </c>
      <c r="K177">
        <v>440.6</v>
      </c>
      <c r="L177">
        <v>325.10000000000002</v>
      </c>
      <c r="M177">
        <v>239.9</v>
      </c>
      <c r="O177" t="s">
        <v>181</v>
      </c>
      <c r="P177">
        <v>0</v>
      </c>
      <c r="Q177">
        <v>1137</v>
      </c>
      <c r="R177">
        <v>1150.8</v>
      </c>
      <c r="S177">
        <v>1018.2</v>
      </c>
      <c r="T177">
        <v>830.2</v>
      </c>
      <c r="U177">
        <v>677</v>
      </c>
      <c r="V177">
        <v>552</v>
      </c>
      <c r="W177">
        <v>450.1</v>
      </c>
      <c r="X177">
        <v>367</v>
      </c>
      <c r="Y177">
        <v>299.3</v>
      </c>
      <c r="Z177">
        <v>364.1</v>
      </c>
      <c r="AA177">
        <v>443</v>
      </c>
      <c r="AC177" t="s">
        <v>181</v>
      </c>
      <c r="AD177">
        <f t="shared" si="30"/>
        <v>0</v>
      </c>
      <c r="AE177">
        <f t="shared" si="30"/>
        <v>1604</v>
      </c>
      <c r="AF177">
        <f t="shared" si="30"/>
        <v>1529.7</v>
      </c>
      <c r="AG177">
        <f t="shared" si="29"/>
        <v>1713.3999999999999</v>
      </c>
      <c r="AH177">
        <f t="shared" si="29"/>
        <v>1185.2</v>
      </c>
      <c r="AI177">
        <f t="shared" si="29"/>
        <v>810</v>
      </c>
      <c r="AJ177">
        <f t="shared" si="29"/>
        <v>545.09999999999991</v>
      </c>
      <c r="AK177">
        <f t="shared" si="29"/>
        <v>359.29999999999995</v>
      </c>
      <c r="AL177">
        <f t="shared" si="29"/>
        <v>230.20000000000005</v>
      </c>
      <c r="AM177">
        <f t="shared" si="29"/>
        <v>141.30000000000001</v>
      </c>
      <c r="AN177">
        <f t="shared" si="29"/>
        <v>-39</v>
      </c>
      <c r="AO177">
        <f t="shared" si="29"/>
        <v>-203.1</v>
      </c>
    </row>
    <row r="178" spans="1:41" x14ac:dyDescent="0.3">
      <c r="A178" t="s">
        <v>182</v>
      </c>
      <c r="B178">
        <v>293</v>
      </c>
      <c r="C178">
        <v>2946</v>
      </c>
      <c r="D178">
        <v>3174.3</v>
      </c>
      <c r="E178">
        <v>3207.4</v>
      </c>
      <c r="F178">
        <v>2366.4</v>
      </c>
      <c r="G178">
        <v>1746</v>
      </c>
      <c r="H178">
        <v>1288.2</v>
      </c>
      <c r="I178">
        <v>950.4</v>
      </c>
      <c r="J178">
        <v>701.2</v>
      </c>
      <c r="K178">
        <v>517.4</v>
      </c>
      <c r="L178">
        <v>381.7</v>
      </c>
      <c r="M178">
        <v>281.60000000000002</v>
      </c>
      <c r="O178" t="s">
        <v>182</v>
      </c>
      <c r="P178">
        <v>251</v>
      </c>
      <c r="Q178">
        <v>617</v>
      </c>
      <c r="R178">
        <v>605.4</v>
      </c>
      <c r="S178">
        <v>535.6</v>
      </c>
      <c r="T178">
        <v>436.7</v>
      </c>
      <c r="U178">
        <v>356.1</v>
      </c>
      <c r="V178">
        <v>290.39999999999998</v>
      </c>
      <c r="W178">
        <v>236.8</v>
      </c>
      <c r="X178">
        <v>193.1</v>
      </c>
      <c r="Y178">
        <v>157.4</v>
      </c>
      <c r="Z178">
        <v>128.4</v>
      </c>
      <c r="AA178">
        <v>104.7</v>
      </c>
      <c r="AC178" t="s">
        <v>182</v>
      </c>
      <c r="AD178">
        <f t="shared" si="30"/>
        <v>42</v>
      </c>
      <c r="AE178">
        <f t="shared" si="30"/>
        <v>2329</v>
      </c>
      <c r="AF178">
        <f t="shared" si="30"/>
        <v>2568.9</v>
      </c>
      <c r="AG178">
        <f t="shared" si="29"/>
        <v>2671.8</v>
      </c>
      <c r="AH178">
        <f t="shared" si="29"/>
        <v>1929.7</v>
      </c>
      <c r="AI178">
        <f t="shared" si="29"/>
        <v>1389.9</v>
      </c>
      <c r="AJ178">
        <f t="shared" si="29"/>
        <v>997.80000000000007</v>
      </c>
      <c r="AK178">
        <f t="shared" si="29"/>
        <v>713.59999999999991</v>
      </c>
      <c r="AL178">
        <f t="shared" si="29"/>
        <v>508.1</v>
      </c>
      <c r="AM178">
        <f t="shared" si="29"/>
        <v>360</v>
      </c>
      <c r="AN178">
        <f t="shared" si="29"/>
        <v>253.29999999999998</v>
      </c>
      <c r="AO178">
        <f t="shared" si="29"/>
        <v>176.90000000000003</v>
      </c>
    </row>
    <row r="179" spans="1:41" x14ac:dyDescent="0.3">
      <c r="A179" t="s">
        <v>81</v>
      </c>
      <c r="B179">
        <v>73</v>
      </c>
      <c r="C179">
        <v>1882</v>
      </c>
      <c r="D179">
        <v>2114.1</v>
      </c>
      <c r="E179">
        <v>2510.6</v>
      </c>
      <c r="F179">
        <v>3343.9</v>
      </c>
      <c r="G179">
        <v>4453.7</v>
      </c>
      <c r="H179">
        <v>5931.8</v>
      </c>
      <c r="I179">
        <v>7900.6</v>
      </c>
      <c r="J179">
        <v>10522.8</v>
      </c>
      <c r="K179">
        <v>12992.9</v>
      </c>
      <c r="L179">
        <v>14406.1</v>
      </c>
      <c r="M179">
        <v>15580.3</v>
      </c>
      <c r="O179" t="s">
        <v>81</v>
      </c>
      <c r="P179">
        <v>2373</v>
      </c>
      <c r="Q179">
        <v>749</v>
      </c>
      <c r="R179">
        <v>764.2</v>
      </c>
      <c r="S179">
        <v>676.1</v>
      </c>
      <c r="T179">
        <v>551.29999999999995</v>
      </c>
      <c r="U179">
        <v>449.5</v>
      </c>
      <c r="V179">
        <v>366.6</v>
      </c>
      <c r="W179">
        <v>298.89999999999998</v>
      </c>
      <c r="X179">
        <v>243.7</v>
      </c>
      <c r="Y179">
        <v>198.7</v>
      </c>
      <c r="Z179">
        <v>162</v>
      </c>
      <c r="AA179">
        <v>132.1</v>
      </c>
      <c r="AC179" t="s">
        <v>81</v>
      </c>
      <c r="AD179">
        <f t="shared" si="30"/>
        <v>-2300</v>
      </c>
      <c r="AE179">
        <f t="shared" si="30"/>
        <v>1133</v>
      </c>
      <c r="AF179">
        <f t="shared" si="30"/>
        <v>1349.8999999999999</v>
      </c>
      <c r="AG179">
        <f t="shared" si="29"/>
        <v>1834.5</v>
      </c>
      <c r="AH179">
        <f t="shared" si="29"/>
        <v>2792.6000000000004</v>
      </c>
      <c r="AI179">
        <f t="shared" si="29"/>
        <v>4004.2</v>
      </c>
      <c r="AJ179">
        <f t="shared" si="29"/>
        <v>5565.2</v>
      </c>
      <c r="AK179">
        <f t="shared" si="29"/>
        <v>7601.7000000000007</v>
      </c>
      <c r="AL179">
        <f t="shared" si="29"/>
        <v>10279.099999999999</v>
      </c>
      <c r="AM179">
        <f t="shared" si="29"/>
        <v>12794.199999999999</v>
      </c>
      <c r="AN179">
        <f t="shared" si="29"/>
        <v>14244.1</v>
      </c>
      <c r="AO179">
        <f t="shared" si="29"/>
        <v>15448.199999999999</v>
      </c>
    </row>
    <row r="180" spans="1:41" x14ac:dyDescent="0.3">
      <c r="A180" t="s">
        <v>83</v>
      </c>
      <c r="B180">
        <v>974</v>
      </c>
      <c r="C180">
        <v>1282</v>
      </c>
      <c r="D180">
        <v>1088.9000000000001</v>
      </c>
      <c r="E180">
        <v>907.3</v>
      </c>
      <c r="F180">
        <v>669.4</v>
      </c>
      <c r="G180">
        <v>493.9</v>
      </c>
      <c r="H180">
        <v>364.4</v>
      </c>
      <c r="I180">
        <v>268.89999999999998</v>
      </c>
      <c r="J180">
        <v>198.4</v>
      </c>
      <c r="K180">
        <v>146.4</v>
      </c>
      <c r="L180">
        <v>108</v>
      </c>
      <c r="M180">
        <v>79.7</v>
      </c>
      <c r="O180" t="s">
        <v>83</v>
      </c>
      <c r="P180">
        <v>5678</v>
      </c>
      <c r="Q180">
        <v>9443</v>
      </c>
      <c r="R180">
        <v>10382.5</v>
      </c>
      <c r="S180">
        <v>11193.2</v>
      </c>
      <c r="T180">
        <v>9134.9</v>
      </c>
      <c r="U180">
        <v>7448.7</v>
      </c>
      <c r="V180">
        <v>6073.7</v>
      </c>
      <c r="W180">
        <v>7389.9</v>
      </c>
      <c r="X180">
        <v>8991.2999999999993</v>
      </c>
      <c r="Y180">
        <v>10939.7</v>
      </c>
      <c r="Z180">
        <v>13310.3</v>
      </c>
      <c r="AA180">
        <v>16194.7</v>
      </c>
      <c r="AC180" t="s">
        <v>83</v>
      </c>
      <c r="AD180">
        <f t="shared" si="30"/>
        <v>-4704</v>
      </c>
      <c r="AE180">
        <f t="shared" si="30"/>
        <v>-8161</v>
      </c>
      <c r="AF180">
        <f t="shared" si="30"/>
        <v>-9293.6</v>
      </c>
      <c r="AG180">
        <f t="shared" si="29"/>
        <v>-10285.900000000001</v>
      </c>
      <c r="AH180">
        <f t="shared" si="29"/>
        <v>-8465.5</v>
      </c>
      <c r="AI180">
        <f t="shared" si="29"/>
        <v>-6954.8</v>
      </c>
      <c r="AJ180">
        <f t="shared" si="29"/>
        <v>-5709.3</v>
      </c>
      <c r="AK180">
        <f t="shared" si="29"/>
        <v>-7121</v>
      </c>
      <c r="AL180">
        <f t="shared" si="29"/>
        <v>-8792.9</v>
      </c>
      <c r="AM180">
        <f t="shared" si="29"/>
        <v>-10793.300000000001</v>
      </c>
      <c r="AN180">
        <f t="shared" si="29"/>
        <v>-13202.3</v>
      </c>
      <c r="AO180">
        <f t="shared" si="29"/>
        <v>-16115</v>
      </c>
    </row>
    <row r="181" spans="1:41" x14ac:dyDescent="0.3">
      <c r="A181" t="s">
        <v>183</v>
      </c>
      <c r="B181">
        <v>1196</v>
      </c>
      <c r="C181">
        <v>624</v>
      </c>
      <c r="D181">
        <v>685.3</v>
      </c>
      <c r="E181">
        <v>571</v>
      </c>
      <c r="F181">
        <v>421.3</v>
      </c>
      <c r="G181">
        <v>310.8</v>
      </c>
      <c r="H181">
        <v>229.3</v>
      </c>
      <c r="I181">
        <v>169.2</v>
      </c>
      <c r="J181">
        <v>124.8</v>
      </c>
      <c r="K181">
        <v>92.1</v>
      </c>
      <c r="L181">
        <v>68</v>
      </c>
      <c r="M181">
        <v>50.1</v>
      </c>
      <c r="O181" t="s">
        <v>183</v>
      </c>
      <c r="P181">
        <v>1014</v>
      </c>
      <c r="Q181">
        <v>861</v>
      </c>
      <c r="R181">
        <v>798</v>
      </c>
      <c r="S181">
        <v>706.1</v>
      </c>
      <c r="T181">
        <v>776.7</v>
      </c>
      <c r="U181">
        <v>870.3</v>
      </c>
      <c r="V181">
        <v>1058.4000000000001</v>
      </c>
      <c r="W181">
        <v>1287.7</v>
      </c>
      <c r="X181">
        <v>1566.7</v>
      </c>
      <c r="Y181">
        <v>1906.3</v>
      </c>
      <c r="Z181">
        <v>2319.3000000000002</v>
      </c>
      <c r="AA181">
        <v>2821.9</v>
      </c>
      <c r="AC181" t="s">
        <v>183</v>
      </c>
      <c r="AD181">
        <f t="shared" si="30"/>
        <v>182</v>
      </c>
      <c r="AE181">
        <f t="shared" si="30"/>
        <v>-237</v>
      </c>
      <c r="AF181">
        <f t="shared" si="30"/>
        <v>-112.70000000000005</v>
      </c>
      <c r="AG181">
        <f t="shared" si="29"/>
        <v>-135.10000000000002</v>
      </c>
      <c r="AH181">
        <f t="shared" si="29"/>
        <v>-355.40000000000003</v>
      </c>
      <c r="AI181">
        <f t="shared" si="29"/>
        <v>-559.5</v>
      </c>
      <c r="AJ181">
        <f t="shared" si="29"/>
        <v>-829.10000000000014</v>
      </c>
      <c r="AK181">
        <f t="shared" si="29"/>
        <v>-1118.5</v>
      </c>
      <c r="AL181">
        <f t="shared" si="29"/>
        <v>-1441.9</v>
      </c>
      <c r="AM181">
        <f t="shared" si="29"/>
        <v>-1814.2</v>
      </c>
      <c r="AN181">
        <f t="shared" si="29"/>
        <v>-2251.3000000000002</v>
      </c>
      <c r="AO181">
        <f t="shared" si="29"/>
        <v>-2771.8</v>
      </c>
    </row>
    <row r="182" spans="1:41" x14ac:dyDescent="0.3">
      <c r="A182" t="s">
        <v>85</v>
      </c>
      <c r="B182">
        <v>294</v>
      </c>
      <c r="C182">
        <v>473</v>
      </c>
      <c r="D182">
        <v>483.5</v>
      </c>
      <c r="E182">
        <v>402.9</v>
      </c>
      <c r="F182">
        <v>297.2</v>
      </c>
      <c r="G182">
        <v>219.3</v>
      </c>
      <c r="H182">
        <v>161.80000000000001</v>
      </c>
      <c r="I182">
        <v>119.4</v>
      </c>
      <c r="J182">
        <v>88.1</v>
      </c>
      <c r="K182">
        <v>65</v>
      </c>
      <c r="L182">
        <v>47.9</v>
      </c>
      <c r="M182">
        <v>35.4</v>
      </c>
      <c r="O182" t="s">
        <v>85</v>
      </c>
      <c r="P182">
        <v>365</v>
      </c>
      <c r="Q182">
        <v>507</v>
      </c>
      <c r="R182">
        <v>737</v>
      </c>
      <c r="S182">
        <v>829</v>
      </c>
      <c r="T182">
        <v>1008.6</v>
      </c>
      <c r="U182">
        <v>1227.2</v>
      </c>
      <c r="V182">
        <v>1493.1</v>
      </c>
      <c r="W182">
        <v>1816.7</v>
      </c>
      <c r="X182">
        <v>2210.3000000000002</v>
      </c>
      <c r="Y182">
        <v>2689.3</v>
      </c>
      <c r="Z182">
        <v>3272.1</v>
      </c>
      <c r="AA182">
        <v>3981.1</v>
      </c>
      <c r="AC182" t="s">
        <v>85</v>
      </c>
      <c r="AD182">
        <f t="shared" si="30"/>
        <v>-71</v>
      </c>
      <c r="AE182">
        <f t="shared" si="30"/>
        <v>-34</v>
      </c>
      <c r="AF182">
        <f t="shared" si="30"/>
        <v>-253.5</v>
      </c>
      <c r="AG182">
        <f t="shared" si="29"/>
        <v>-426.1</v>
      </c>
      <c r="AH182">
        <f t="shared" si="29"/>
        <v>-711.40000000000009</v>
      </c>
      <c r="AI182">
        <f t="shared" si="29"/>
        <v>-1007.9000000000001</v>
      </c>
      <c r="AJ182">
        <f t="shared" si="29"/>
        <v>-1331.3</v>
      </c>
      <c r="AK182">
        <f t="shared" si="29"/>
        <v>-1697.3</v>
      </c>
      <c r="AL182">
        <f t="shared" si="29"/>
        <v>-2122.2000000000003</v>
      </c>
      <c r="AM182">
        <f t="shared" si="29"/>
        <v>-2624.3</v>
      </c>
      <c r="AN182">
        <f t="shared" si="29"/>
        <v>-3224.2</v>
      </c>
      <c r="AO182">
        <f t="shared" si="29"/>
        <v>-3945.7</v>
      </c>
    </row>
    <row r="183" spans="1:41" x14ac:dyDescent="0.3">
      <c r="A183" t="s">
        <v>184</v>
      </c>
      <c r="B183">
        <v>0</v>
      </c>
      <c r="C183">
        <v>71</v>
      </c>
      <c r="D183">
        <v>68.900000000000006</v>
      </c>
      <c r="E183">
        <v>57.4</v>
      </c>
      <c r="F183">
        <v>42.4</v>
      </c>
      <c r="G183">
        <v>31.3</v>
      </c>
      <c r="H183">
        <v>23.1</v>
      </c>
      <c r="I183">
        <v>17</v>
      </c>
      <c r="J183">
        <v>12.6</v>
      </c>
      <c r="K183">
        <v>9.3000000000000007</v>
      </c>
      <c r="L183">
        <v>6.8</v>
      </c>
      <c r="M183">
        <v>5.0999999999999996</v>
      </c>
      <c r="O183" t="s">
        <v>184</v>
      </c>
      <c r="P183">
        <v>0</v>
      </c>
      <c r="Q183">
        <v>111</v>
      </c>
      <c r="R183">
        <v>117</v>
      </c>
      <c r="S183">
        <v>104.2</v>
      </c>
      <c r="T183">
        <v>84.9</v>
      </c>
      <c r="U183">
        <v>69.3</v>
      </c>
      <c r="V183">
        <v>56.5</v>
      </c>
      <c r="W183">
        <v>46.1</v>
      </c>
      <c r="X183">
        <v>37.6</v>
      </c>
      <c r="Y183">
        <v>30.7</v>
      </c>
      <c r="Z183">
        <v>25</v>
      </c>
      <c r="AA183">
        <v>20.399999999999999</v>
      </c>
      <c r="AC183" t="s">
        <v>184</v>
      </c>
      <c r="AD183">
        <f t="shared" si="30"/>
        <v>0</v>
      </c>
      <c r="AE183">
        <f t="shared" si="30"/>
        <v>-40</v>
      </c>
      <c r="AF183">
        <f t="shared" si="30"/>
        <v>-48.099999999999994</v>
      </c>
      <c r="AG183">
        <f t="shared" si="29"/>
        <v>-46.800000000000004</v>
      </c>
      <c r="AH183">
        <f t="shared" si="29"/>
        <v>-42.500000000000007</v>
      </c>
      <c r="AI183">
        <f t="shared" si="29"/>
        <v>-38</v>
      </c>
      <c r="AJ183">
        <f t="shared" si="29"/>
        <v>-33.4</v>
      </c>
      <c r="AK183">
        <f t="shared" si="29"/>
        <v>-29.1</v>
      </c>
      <c r="AL183">
        <f t="shared" si="29"/>
        <v>-25</v>
      </c>
      <c r="AM183">
        <f t="shared" si="29"/>
        <v>-21.4</v>
      </c>
      <c r="AN183">
        <f t="shared" si="29"/>
        <v>-18.2</v>
      </c>
      <c r="AO183">
        <f t="shared" si="29"/>
        <v>-15.299999999999999</v>
      </c>
    </row>
    <row r="184" spans="1:41" x14ac:dyDescent="0.3">
      <c r="A184" s="9" t="s">
        <v>185</v>
      </c>
      <c r="B184" s="10">
        <f>0</f>
        <v>0</v>
      </c>
      <c r="C184" s="10">
        <f>0</f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O184" s="9" t="s">
        <v>185</v>
      </c>
      <c r="P184" s="10">
        <f>0</f>
        <v>0</v>
      </c>
      <c r="Q184" s="10">
        <f>0</f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C184" s="9" t="s">
        <v>185</v>
      </c>
      <c r="AD184" s="10">
        <f>0</f>
        <v>0</v>
      </c>
      <c r="AE184" s="10">
        <f>0</f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</row>
    <row r="185" spans="1:41" x14ac:dyDescent="0.3">
      <c r="A185" t="s">
        <v>186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O185" t="s">
        <v>186</v>
      </c>
      <c r="P185">
        <v>0</v>
      </c>
      <c r="Q185">
        <v>2</v>
      </c>
      <c r="R185">
        <v>2</v>
      </c>
      <c r="S185">
        <v>2</v>
      </c>
      <c r="T185">
        <v>2.4</v>
      </c>
      <c r="U185">
        <v>2.9</v>
      </c>
      <c r="V185">
        <v>3.4</v>
      </c>
      <c r="W185">
        <v>3.9</v>
      </c>
      <c r="X185">
        <v>4.2</v>
      </c>
      <c r="Y185">
        <v>4.0999999999999996</v>
      </c>
      <c r="Z185">
        <v>3.7</v>
      </c>
      <c r="AA185">
        <v>3.1</v>
      </c>
      <c r="AC185" t="s">
        <v>186</v>
      </c>
      <c r="AD185">
        <f t="shared" ref="AD185:AO199" si="31">B185-P185</f>
        <v>0</v>
      </c>
      <c r="AE185">
        <f t="shared" si="31"/>
        <v>-2</v>
      </c>
      <c r="AF185">
        <f t="shared" si="31"/>
        <v>-2</v>
      </c>
      <c r="AG185">
        <f t="shared" si="31"/>
        <v>-2</v>
      </c>
      <c r="AH185">
        <f t="shared" si="31"/>
        <v>-2.4</v>
      </c>
      <c r="AI185">
        <f t="shared" si="31"/>
        <v>-2.9</v>
      </c>
      <c r="AJ185">
        <f t="shared" si="31"/>
        <v>-3.4</v>
      </c>
      <c r="AK185">
        <f t="shared" si="31"/>
        <v>-3.9</v>
      </c>
      <c r="AL185">
        <f t="shared" si="31"/>
        <v>-4.2</v>
      </c>
      <c r="AM185">
        <f t="shared" si="31"/>
        <v>-4.0999999999999996</v>
      </c>
      <c r="AN185">
        <f t="shared" si="31"/>
        <v>-3.7</v>
      </c>
      <c r="AO185">
        <f t="shared" si="31"/>
        <v>-3.1</v>
      </c>
    </row>
    <row r="186" spans="1:41" x14ac:dyDescent="0.3">
      <c r="A186" t="s">
        <v>187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O186" t="s">
        <v>187</v>
      </c>
      <c r="P186">
        <v>0</v>
      </c>
      <c r="Q186">
        <v>4</v>
      </c>
      <c r="R186">
        <v>4</v>
      </c>
      <c r="S186">
        <v>4.4000000000000004</v>
      </c>
      <c r="T186">
        <v>5.4</v>
      </c>
      <c r="U186">
        <v>6.6</v>
      </c>
      <c r="V186">
        <v>8</v>
      </c>
      <c r="W186">
        <v>9.6999999999999993</v>
      </c>
      <c r="X186">
        <v>11.8</v>
      </c>
      <c r="Y186">
        <v>14.4</v>
      </c>
      <c r="Z186">
        <v>17.5</v>
      </c>
      <c r="AA186">
        <v>21.3</v>
      </c>
      <c r="AC186" t="s">
        <v>187</v>
      </c>
      <c r="AD186">
        <f t="shared" si="31"/>
        <v>0</v>
      </c>
      <c r="AE186">
        <f t="shared" si="31"/>
        <v>-4</v>
      </c>
      <c r="AF186">
        <f t="shared" si="31"/>
        <v>-4</v>
      </c>
      <c r="AG186">
        <f t="shared" si="31"/>
        <v>-4.4000000000000004</v>
      </c>
      <c r="AH186">
        <f t="shared" si="31"/>
        <v>-5.4</v>
      </c>
      <c r="AI186">
        <f t="shared" si="31"/>
        <v>-6.6</v>
      </c>
      <c r="AJ186">
        <f t="shared" si="31"/>
        <v>-8</v>
      </c>
      <c r="AK186">
        <f t="shared" si="31"/>
        <v>-9.6999999999999993</v>
      </c>
      <c r="AL186">
        <f t="shared" si="31"/>
        <v>-11.8</v>
      </c>
      <c r="AM186">
        <f t="shared" si="31"/>
        <v>-14.4</v>
      </c>
      <c r="AN186">
        <f t="shared" si="31"/>
        <v>-17.5</v>
      </c>
      <c r="AO186">
        <f t="shared" si="31"/>
        <v>-21.3</v>
      </c>
    </row>
    <row r="187" spans="1:41" x14ac:dyDescent="0.3">
      <c r="A187" t="s">
        <v>188</v>
      </c>
      <c r="B187">
        <v>128</v>
      </c>
      <c r="C187">
        <v>3798</v>
      </c>
      <c r="D187">
        <v>3767</v>
      </c>
      <c r="E187">
        <v>4119.8999999999996</v>
      </c>
      <c r="F187">
        <v>4479.5</v>
      </c>
      <c r="G187">
        <v>4611.5</v>
      </c>
      <c r="H187">
        <v>3402.7</v>
      </c>
      <c r="I187">
        <v>2510.5</v>
      </c>
      <c r="J187">
        <v>1852.3</v>
      </c>
      <c r="K187">
        <v>1366.6</v>
      </c>
      <c r="L187">
        <v>1008.3</v>
      </c>
      <c r="M187">
        <v>743.9</v>
      </c>
      <c r="O187" t="s">
        <v>188</v>
      </c>
      <c r="P187">
        <v>0</v>
      </c>
      <c r="Q187">
        <v>50</v>
      </c>
      <c r="R187">
        <v>43</v>
      </c>
      <c r="S187">
        <v>38</v>
      </c>
      <c r="T187">
        <v>31</v>
      </c>
      <c r="U187">
        <v>25.3</v>
      </c>
      <c r="V187">
        <v>20.6</v>
      </c>
      <c r="W187">
        <v>16.8</v>
      </c>
      <c r="X187">
        <v>13.7</v>
      </c>
      <c r="Y187">
        <v>11.2</v>
      </c>
      <c r="Z187">
        <v>13.6</v>
      </c>
      <c r="AA187">
        <v>16.5</v>
      </c>
      <c r="AC187" t="s">
        <v>188</v>
      </c>
      <c r="AD187">
        <f t="shared" si="31"/>
        <v>128</v>
      </c>
      <c r="AE187">
        <f t="shared" si="31"/>
        <v>3748</v>
      </c>
      <c r="AF187">
        <f t="shared" si="31"/>
        <v>3724</v>
      </c>
      <c r="AG187">
        <f t="shared" si="31"/>
        <v>4081.8999999999996</v>
      </c>
      <c r="AH187">
        <f t="shared" si="31"/>
        <v>4448.5</v>
      </c>
      <c r="AI187">
        <f t="shared" si="31"/>
        <v>4586.2</v>
      </c>
      <c r="AJ187">
        <f t="shared" si="31"/>
        <v>3382.1</v>
      </c>
      <c r="AK187">
        <f t="shared" si="31"/>
        <v>2493.6999999999998</v>
      </c>
      <c r="AL187">
        <f t="shared" si="31"/>
        <v>1838.6</v>
      </c>
      <c r="AM187">
        <f t="shared" si="31"/>
        <v>1355.3999999999999</v>
      </c>
      <c r="AN187">
        <f t="shared" si="31"/>
        <v>994.69999999999993</v>
      </c>
      <c r="AO187">
        <f t="shared" si="31"/>
        <v>727.4</v>
      </c>
    </row>
    <row r="188" spans="1:41" x14ac:dyDescent="0.3">
      <c r="A188" t="s">
        <v>189</v>
      </c>
      <c r="B188">
        <v>531</v>
      </c>
      <c r="C188">
        <v>3300</v>
      </c>
      <c r="D188">
        <v>3249.5</v>
      </c>
      <c r="E188">
        <v>3358.8</v>
      </c>
      <c r="F188">
        <v>3834</v>
      </c>
      <c r="G188">
        <v>4480.5</v>
      </c>
      <c r="H188">
        <v>5244.5</v>
      </c>
      <c r="I188">
        <v>5745.7</v>
      </c>
      <c r="J188">
        <v>6180.9</v>
      </c>
      <c r="K188">
        <v>6397.2</v>
      </c>
      <c r="L188">
        <v>6450.2</v>
      </c>
      <c r="M188">
        <v>6621.7</v>
      </c>
      <c r="O188" t="s">
        <v>189</v>
      </c>
      <c r="P188">
        <v>0</v>
      </c>
      <c r="Q188">
        <v>310</v>
      </c>
      <c r="R188">
        <v>316.7</v>
      </c>
      <c r="S188">
        <v>280.2</v>
      </c>
      <c r="T188">
        <v>228.5</v>
      </c>
      <c r="U188">
        <v>186.3</v>
      </c>
      <c r="V188">
        <v>151.9</v>
      </c>
      <c r="W188">
        <v>123.9</v>
      </c>
      <c r="X188">
        <v>101</v>
      </c>
      <c r="Y188">
        <v>82.4</v>
      </c>
      <c r="Z188">
        <v>67.2</v>
      </c>
      <c r="AA188">
        <v>54.8</v>
      </c>
      <c r="AC188" t="s">
        <v>189</v>
      </c>
      <c r="AD188">
        <f t="shared" si="31"/>
        <v>531</v>
      </c>
      <c r="AE188">
        <f t="shared" si="31"/>
        <v>2990</v>
      </c>
      <c r="AF188">
        <f t="shared" si="31"/>
        <v>2932.8</v>
      </c>
      <c r="AG188">
        <f t="shared" si="31"/>
        <v>3078.6000000000004</v>
      </c>
      <c r="AH188">
        <f t="shared" si="31"/>
        <v>3605.5</v>
      </c>
      <c r="AI188">
        <f t="shared" si="31"/>
        <v>4294.2</v>
      </c>
      <c r="AJ188">
        <f t="shared" si="31"/>
        <v>5092.6000000000004</v>
      </c>
      <c r="AK188">
        <f t="shared" si="31"/>
        <v>5621.8</v>
      </c>
      <c r="AL188">
        <f t="shared" si="31"/>
        <v>6079.9</v>
      </c>
      <c r="AM188">
        <f t="shared" si="31"/>
        <v>6314.8</v>
      </c>
      <c r="AN188">
        <f t="shared" si="31"/>
        <v>6383</v>
      </c>
      <c r="AO188">
        <f t="shared" si="31"/>
        <v>6566.9</v>
      </c>
    </row>
    <row r="189" spans="1:41" x14ac:dyDescent="0.3">
      <c r="A189" t="s">
        <v>190</v>
      </c>
      <c r="B189">
        <v>5</v>
      </c>
      <c r="C189">
        <v>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O189" t="s">
        <v>190</v>
      </c>
      <c r="P189">
        <v>0</v>
      </c>
      <c r="Q189">
        <v>28</v>
      </c>
      <c r="R189">
        <v>29</v>
      </c>
      <c r="S189">
        <v>26</v>
      </c>
      <c r="T189">
        <v>22.8</v>
      </c>
      <c r="U189">
        <v>27.8</v>
      </c>
      <c r="V189">
        <v>31.3</v>
      </c>
      <c r="W189">
        <v>25.6</v>
      </c>
      <c r="X189">
        <v>20.9</v>
      </c>
      <c r="Y189">
        <v>17</v>
      </c>
      <c r="Z189">
        <v>13.9</v>
      </c>
      <c r="AA189">
        <v>11.3</v>
      </c>
      <c r="AC189" t="s">
        <v>190</v>
      </c>
      <c r="AD189">
        <f t="shared" si="31"/>
        <v>5</v>
      </c>
      <c r="AE189">
        <f t="shared" si="31"/>
        <v>-27</v>
      </c>
      <c r="AF189">
        <f t="shared" si="31"/>
        <v>-29</v>
      </c>
      <c r="AG189">
        <f t="shared" si="31"/>
        <v>-26</v>
      </c>
      <c r="AH189">
        <f t="shared" si="31"/>
        <v>-22.8</v>
      </c>
      <c r="AI189">
        <f t="shared" si="31"/>
        <v>-27.8</v>
      </c>
      <c r="AJ189">
        <f t="shared" si="31"/>
        <v>-31.3</v>
      </c>
      <c r="AK189">
        <f t="shared" si="31"/>
        <v>-25.6</v>
      </c>
      <c r="AL189">
        <f t="shared" si="31"/>
        <v>-20.9</v>
      </c>
      <c r="AM189">
        <f t="shared" si="31"/>
        <v>-17</v>
      </c>
      <c r="AN189">
        <f t="shared" si="31"/>
        <v>-13.9</v>
      </c>
      <c r="AO189">
        <f t="shared" si="31"/>
        <v>-11.3</v>
      </c>
    </row>
    <row r="190" spans="1:41" x14ac:dyDescent="0.3">
      <c r="A190" t="s">
        <v>191</v>
      </c>
      <c r="B190">
        <v>7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O190" t="s">
        <v>191</v>
      </c>
      <c r="P190">
        <v>0</v>
      </c>
      <c r="Q190">
        <v>131</v>
      </c>
      <c r="R190">
        <v>131</v>
      </c>
      <c r="S190">
        <v>116.1</v>
      </c>
      <c r="T190">
        <v>141.30000000000001</v>
      </c>
      <c r="U190">
        <v>171.8</v>
      </c>
      <c r="V190">
        <v>204.1</v>
      </c>
      <c r="W190">
        <v>223.5</v>
      </c>
      <c r="X190">
        <v>228.5</v>
      </c>
      <c r="Y190">
        <v>197.9</v>
      </c>
      <c r="Z190">
        <v>161.4</v>
      </c>
      <c r="AA190">
        <v>131.6</v>
      </c>
      <c r="AC190" t="s">
        <v>191</v>
      </c>
      <c r="AD190">
        <f t="shared" si="31"/>
        <v>7</v>
      </c>
      <c r="AE190">
        <f t="shared" si="31"/>
        <v>-131</v>
      </c>
      <c r="AF190">
        <f t="shared" si="31"/>
        <v>-131</v>
      </c>
      <c r="AG190">
        <f t="shared" si="31"/>
        <v>-116.1</v>
      </c>
      <c r="AH190">
        <f t="shared" si="31"/>
        <v>-141.30000000000001</v>
      </c>
      <c r="AI190">
        <f t="shared" si="31"/>
        <v>-171.8</v>
      </c>
      <c r="AJ190">
        <f t="shared" si="31"/>
        <v>-204.1</v>
      </c>
      <c r="AK190">
        <f t="shared" si="31"/>
        <v>-223.5</v>
      </c>
      <c r="AL190">
        <f t="shared" si="31"/>
        <v>-228.5</v>
      </c>
      <c r="AM190">
        <f t="shared" si="31"/>
        <v>-197.9</v>
      </c>
      <c r="AN190">
        <f t="shared" si="31"/>
        <v>-161.4</v>
      </c>
      <c r="AO190">
        <f t="shared" si="31"/>
        <v>-131.6</v>
      </c>
    </row>
    <row r="191" spans="1:41" x14ac:dyDescent="0.3">
      <c r="A191" t="s">
        <v>192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O191" t="s">
        <v>192</v>
      </c>
      <c r="P191">
        <v>0</v>
      </c>
      <c r="Q191">
        <v>13</v>
      </c>
      <c r="R191">
        <v>10</v>
      </c>
      <c r="S191">
        <v>11.2</v>
      </c>
      <c r="T191">
        <v>13.7</v>
      </c>
      <c r="U191">
        <v>16.600000000000001</v>
      </c>
      <c r="V191">
        <v>20.2</v>
      </c>
      <c r="W191">
        <v>24.6</v>
      </c>
      <c r="X191">
        <v>29.3</v>
      </c>
      <c r="Y191">
        <v>24.3</v>
      </c>
      <c r="Z191">
        <v>19.8</v>
      </c>
      <c r="AA191">
        <v>16.2</v>
      </c>
      <c r="AC191" t="s">
        <v>192</v>
      </c>
      <c r="AD191">
        <f t="shared" si="31"/>
        <v>0</v>
      </c>
      <c r="AE191">
        <f t="shared" si="31"/>
        <v>-13</v>
      </c>
      <c r="AF191">
        <f t="shared" si="31"/>
        <v>-10</v>
      </c>
      <c r="AG191">
        <f t="shared" si="31"/>
        <v>-11.2</v>
      </c>
      <c r="AH191">
        <f t="shared" si="31"/>
        <v>-13.7</v>
      </c>
      <c r="AI191">
        <f t="shared" si="31"/>
        <v>-16.600000000000001</v>
      </c>
      <c r="AJ191">
        <f t="shared" si="31"/>
        <v>-20.2</v>
      </c>
      <c r="AK191">
        <f t="shared" si="31"/>
        <v>-24.6</v>
      </c>
      <c r="AL191">
        <f t="shared" si="31"/>
        <v>-29.3</v>
      </c>
      <c r="AM191">
        <f t="shared" si="31"/>
        <v>-24.3</v>
      </c>
      <c r="AN191">
        <f t="shared" si="31"/>
        <v>-19.8</v>
      </c>
      <c r="AO191">
        <f t="shared" si="31"/>
        <v>-16.2</v>
      </c>
    </row>
    <row r="192" spans="1:41" x14ac:dyDescent="0.3">
      <c r="A192" t="s">
        <v>193</v>
      </c>
      <c r="B192">
        <v>530</v>
      </c>
      <c r="C192">
        <v>4523</v>
      </c>
      <c r="D192">
        <v>4566</v>
      </c>
      <c r="E192">
        <v>4839.3999999999996</v>
      </c>
      <c r="F192">
        <v>4923.5</v>
      </c>
      <c r="G192">
        <v>4652</v>
      </c>
      <c r="H192">
        <v>5564</v>
      </c>
      <c r="I192">
        <v>6106.8</v>
      </c>
      <c r="J192">
        <v>6559.7</v>
      </c>
      <c r="K192">
        <v>6861.5</v>
      </c>
      <c r="L192">
        <v>6960.5</v>
      </c>
      <c r="M192">
        <v>7189.5</v>
      </c>
      <c r="O192" t="s">
        <v>193</v>
      </c>
      <c r="P192">
        <v>1</v>
      </c>
      <c r="Q192">
        <v>1442</v>
      </c>
      <c r="R192">
        <v>1552.4</v>
      </c>
      <c r="S192">
        <v>1373.5</v>
      </c>
      <c r="T192">
        <v>1119.9000000000001</v>
      </c>
      <c r="U192">
        <v>913.2</v>
      </c>
      <c r="V192">
        <v>744.6</v>
      </c>
      <c r="W192">
        <v>607.20000000000005</v>
      </c>
      <c r="X192">
        <v>495.1</v>
      </c>
      <c r="Y192">
        <v>403.7</v>
      </c>
      <c r="Z192">
        <v>329.2</v>
      </c>
      <c r="AA192">
        <v>268.39999999999998</v>
      </c>
      <c r="AC192" t="s">
        <v>193</v>
      </c>
      <c r="AD192">
        <f t="shared" si="31"/>
        <v>529</v>
      </c>
      <c r="AE192">
        <f t="shared" si="31"/>
        <v>3081</v>
      </c>
      <c r="AF192">
        <f t="shared" si="31"/>
        <v>3013.6</v>
      </c>
      <c r="AG192">
        <f t="shared" si="31"/>
        <v>3465.8999999999996</v>
      </c>
      <c r="AH192">
        <f t="shared" si="31"/>
        <v>3803.6</v>
      </c>
      <c r="AI192">
        <f t="shared" si="31"/>
        <v>3738.8</v>
      </c>
      <c r="AJ192">
        <f t="shared" si="31"/>
        <v>4819.3999999999996</v>
      </c>
      <c r="AK192">
        <f t="shared" si="31"/>
        <v>5499.6</v>
      </c>
      <c r="AL192">
        <f t="shared" si="31"/>
        <v>6064.5999999999995</v>
      </c>
      <c r="AM192">
        <f t="shared" si="31"/>
        <v>6457.8</v>
      </c>
      <c r="AN192">
        <f t="shared" si="31"/>
        <v>6631.3</v>
      </c>
      <c r="AO192">
        <f t="shared" si="31"/>
        <v>6921.1</v>
      </c>
    </row>
    <row r="193" spans="1:41" x14ac:dyDescent="0.3">
      <c r="A193" t="s">
        <v>194</v>
      </c>
      <c r="B193">
        <v>290</v>
      </c>
      <c r="C193">
        <v>1832</v>
      </c>
      <c r="D193">
        <v>1765.7</v>
      </c>
      <c r="E193">
        <v>1549.7</v>
      </c>
      <c r="F193">
        <v>1298.3</v>
      </c>
      <c r="G193">
        <v>1244.0999999999999</v>
      </c>
      <c r="H193">
        <v>1411.5</v>
      </c>
      <c r="I193">
        <v>1535.1</v>
      </c>
      <c r="J193">
        <v>1779.7</v>
      </c>
      <c r="K193">
        <v>1953</v>
      </c>
      <c r="L193">
        <v>1920.9</v>
      </c>
      <c r="M193">
        <v>1937.7</v>
      </c>
      <c r="O193" t="s">
        <v>194</v>
      </c>
      <c r="P193">
        <v>1</v>
      </c>
      <c r="Q193">
        <v>1451</v>
      </c>
      <c r="R193">
        <v>1403.6</v>
      </c>
      <c r="S193">
        <v>1241.8</v>
      </c>
      <c r="T193">
        <v>1012.5</v>
      </c>
      <c r="U193">
        <v>825.6</v>
      </c>
      <c r="V193">
        <v>673.2</v>
      </c>
      <c r="W193">
        <v>548.9</v>
      </c>
      <c r="X193">
        <v>447.6</v>
      </c>
      <c r="Y193">
        <v>365</v>
      </c>
      <c r="Z193">
        <v>297.60000000000002</v>
      </c>
      <c r="AA193">
        <v>242.7</v>
      </c>
      <c r="AC193" t="s">
        <v>194</v>
      </c>
      <c r="AD193">
        <f t="shared" si="31"/>
        <v>289</v>
      </c>
      <c r="AE193">
        <f t="shared" si="31"/>
        <v>381</v>
      </c>
      <c r="AF193">
        <f t="shared" si="31"/>
        <v>362.10000000000014</v>
      </c>
      <c r="AG193">
        <f t="shared" si="31"/>
        <v>307.90000000000009</v>
      </c>
      <c r="AH193">
        <f t="shared" si="31"/>
        <v>285.79999999999995</v>
      </c>
      <c r="AI193">
        <f t="shared" si="31"/>
        <v>418.49999999999989</v>
      </c>
      <c r="AJ193">
        <f t="shared" si="31"/>
        <v>738.3</v>
      </c>
      <c r="AK193">
        <f t="shared" si="31"/>
        <v>986.19999999999993</v>
      </c>
      <c r="AL193">
        <f t="shared" si="31"/>
        <v>1332.1</v>
      </c>
      <c r="AM193">
        <f t="shared" si="31"/>
        <v>1588</v>
      </c>
      <c r="AN193">
        <f t="shared" si="31"/>
        <v>1623.3000000000002</v>
      </c>
      <c r="AO193">
        <f t="shared" si="31"/>
        <v>1695</v>
      </c>
    </row>
    <row r="194" spans="1:41" x14ac:dyDescent="0.3">
      <c r="A194" t="s">
        <v>195</v>
      </c>
      <c r="B194">
        <v>13</v>
      </c>
      <c r="C194">
        <v>0</v>
      </c>
      <c r="D194">
        <v>1</v>
      </c>
      <c r="E194">
        <v>0.8</v>
      </c>
      <c r="F194">
        <v>0.6</v>
      </c>
      <c r="G194">
        <v>0.5</v>
      </c>
      <c r="H194">
        <v>0.3</v>
      </c>
      <c r="I194">
        <v>0.3</v>
      </c>
      <c r="J194">
        <v>0.2</v>
      </c>
      <c r="K194">
        <v>0.1</v>
      </c>
      <c r="L194">
        <v>0.1</v>
      </c>
      <c r="M194">
        <v>0.1</v>
      </c>
      <c r="O194" t="s">
        <v>195</v>
      </c>
      <c r="P194">
        <v>0</v>
      </c>
      <c r="Q194">
        <v>5</v>
      </c>
      <c r="R194">
        <v>9</v>
      </c>
      <c r="S194">
        <v>9.8000000000000007</v>
      </c>
      <c r="T194">
        <v>8</v>
      </c>
      <c r="U194">
        <v>6.6</v>
      </c>
      <c r="V194">
        <v>5.4</v>
      </c>
      <c r="W194">
        <v>6.5</v>
      </c>
      <c r="X194">
        <v>7.8</v>
      </c>
      <c r="Y194">
        <v>9.5</v>
      </c>
      <c r="Z194">
        <v>11.6</v>
      </c>
      <c r="AA194">
        <v>14.1</v>
      </c>
      <c r="AC194" t="s">
        <v>195</v>
      </c>
      <c r="AD194">
        <f t="shared" si="31"/>
        <v>13</v>
      </c>
      <c r="AE194">
        <f t="shared" si="31"/>
        <v>-5</v>
      </c>
      <c r="AF194">
        <f t="shared" si="31"/>
        <v>-8</v>
      </c>
      <c r="AG194">
        <f t="shared" si="31"/>
        <v>-9</v>
      </c>
      <c r="AH194">
        <f t="shared" si="31"/>
        <v>-7.4</v>
      </c>
      <c r="AI194">
        <f t="shared" si="31"/>
        <v>-6.1</v>
      </c>
      <c r="AJ194">
        <f t="shared" si="31"/>
        <v>-5.1000000000000005</v>
      </c>
      <c r="AK194">
        <f t="shared" si="31"/>
        <v>-6.2</v>
      </c>
      <c r="AL194">
        <f t="shared" si="31"/>
        <v>-7.6</v>
      </c>
      <c r="AM194">
        <f t="shared" si="31"/>
        <v>-9.4</v>
      </c>
      <c r="AN194">
        <f t="shared" si="31"/>
        <v>-11.5</v>
      </c>
      <c r="AO194">
        <f t="shared" si="31"/>
        <v>-14</v>
      </c>
    </row>
    <row r="195" spans="1:41" x14ac:dyDescent="0.3">
      <c r="A195" t="s">
        <v>80</v>
      </c>
      <c r="B195">
        <v>10497</v>
      </c>
      <c r="C195">
        <v>21737</v>
      </c>
      <c r="D195">
        <v>21789.1</v>
      </c>
      <c r="E195">
        <v>18155.3</v>
      </c>
      <c r="F195">
        <v>24181.1</v>
      </c>
      <c r="G195">
        <v>32206.799999999999</v>
      </c>
      <c r="H195">
        <v>42896.1</v>
      </c>
      <c r="I195">
        <v>45877.7</v>
      </c>
      <c r="J195">
        <v>38827.699999999997</v>
      </c>
      <c r="K195">
        <v>28647.1</v>
      </c>
      <c r="L195">
        <v>21135.8</v>
      </c>
      <c r="M195">
        <v>15594</v>
      </c>
      <c r="O195" t="s">
        <v>80</v>
      </c>
      <c r="P195">
        <v>23</v>
      </c>
      <c r="Q195">
        <v>6</v>
      </c>
      <c r="R195">
        <v>7</v>
      </c>
      <c r="S195">
        <v>6.2</v>
      </c>
      <c r="T195">
        <v>5</v>
      </c>
      <c r="U195">
        <v>4.0999999999999996</v>
      </c>
      <c r="V195">
        <v>3.4</v>
      </c>
      <c r="W195">
        <v>2.7</v>
      </c>
      <c r="X195">
        <v>2.2000000000000002</v>
      </c>
      <c r="Y195">
        <v>1.8</v>
      </c>
      <c r="Z195">
        <v>1.5</v>
      </c>
      <c r="AA195">
        <v>1.2</v>
      </c>
      <c r="AC195" t="s">
        <v>80</v>
      </c>
      <c r="AD195">
        <f t="shared" si="31"/>
        <v>10474</v>
      </c>
      <c r="AE195">
        <f t="shared" si="31"/>
        <v>21731</v>
      </c>
      <c r="AF195">
        <f t="shared" si="31"/>
        <v>21782.1</v>
      </c>
      <c r="AG195">
        <f t="shared" si="31"/>
        <v>18149.099999999999</v>
      </c>
      <c r="AH195">
        <f t="shared" si="31"/>
        <v>24176.1</v>
      </c>
      <c r="AI195">
        <f t="shared" si="31"/>
        <v>32202.7</v>
      </c>
      <c r="AJ195">
        <f t="shared" si="31"/>
        <v>42892.7</v>
      </c>
      <c r="AK195">
        <f t="shared" si="31"/>
        <v>45875</v>
      </c>
      <c r="AL195">
        <f t="shared" si="31"/>
        <v>38825.5</v>
      </c>
      <c r="AM195">
        <f t="shared" si="31"/>
        <v>28645.3</v>
      </c>
      <c r="AN195">
        <f t="shared" si="31"/>
        <v>21134.3</v>
      </c>
      <c r="AO195">
        <f t="shared" si="31"/>
        <v>15592.8</v>
      </c>
    </row>
    <row r="196" spans="1:41" x14ac:dyDescent="0.3">
      <c r="A196" t="s">
        <v>196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O196" t="s">
        <v>196</v>
      </c>
      <c r="P196">
        <v>0</v>
      </c>
      <c r="Q196">
        <v>16</v>
      </c>
      <c r="R196">
        <v>16</v>
      </c>
      <c r="S196">
        <v>18</v>
      </c>
      <c r="T196">
        <v>21.9</v>
      </c>
      <c r="U196">
        <v>26.6</v>
      </c>
      <c r="V196">
        <v>21.7</v>
      </c>
      <c r="W196">
        <v>17.7</v>
      </c>
      <c r="X196">
        <v>14.5</v>
      </c>
      <c r="Y196">
        <v>11.8</v>
      </c>
      <c r="Z196">
        <v>14.4</v>
      </c>
      <c r="AA196">
        <v>17.5</v>
      </c>
      <c r="AC196" t="s">
        <v>196</v>
      </c>
      <c r="AD196">
        <f t="shared" si="31"/>
        <v>0</v>
      </c>
      <c r="AE196">
        <f t="shared" si="31"/>
        <v>-16</v>
      </c>
      <c r="AF196">
        <f t="shared" si="31"/>
        <v>-16</v>
      </c>
      <c r="AG196">
        <f t="shared" si="31"/>
        <v>-18</v>
      </c>
      <c r="AH196">
        <f t="shared" si="31"/>
        <v>-21.9</v>
      </c>
      <c r="AI196">
        <f t="shared" si="31"/>
        <v>-26.6</v>
      </c>
      <c r="AJ196">
        <f t="shared" si="31"/>
        <v>-21.7</v>
      </c>
      <c r="AK196">
        <f t="shared" si="31"/>
        <v>-17.7</v>
      </c>
      <c r="AL196">
        <f t="shared" si="31"/>
        <v>-14.5</v>
      </c>
      <c r="AM196">
        <f t="shared" si="31"/>
        <v>-11.8</v>
      </c>
      <c r="AN196">
        <f t="shared" si="31"/>
        <v>-14.4</v>
      </c>
      <c r="AO196">
        <f t="shared" si="31"/>
        <v>-17.5</v>
      </c>
    </row>
    <row r="197" spans="1:41" x14ac:dyDescent="0.3">
      <c r="A197" t="s">
        <v>197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O197" t="s">
        <v>197</v>
      </c>
      <c r="P197">
        <v>0</v>
      </c>
      <c r="Q197">
        <v>13</v>
      </c>
      <c r="R197">
        <v>13</v>
      </c>
      <c r="S197">
        <v>12.6</v>
      </c>
      <c r="T197">
        <v>10.3</v>
      </c>
      <c r="U197">
        <v>8.4</v>
      </c>
      <c r="V197">
        <v>6.8</v>
      </c>
      <c r="W197">
        <v>5.6</v>
      </c>
      <c r="X197">
        <v>4.5999999999999996</v>
      </c>
      <c r="Y197">
        <v>3.8</v>
      </c>
      <c r="Z197">
        <v>4.5999999999999996</v>
      </c>
      <c r="AA197">
        <v>5.6</v>
      </c>
      <c r="AC197" t="s">
        <v>197</v>
      </c>
      <c r="AD197">
        <f t="shared" si="31"/>
        <v>0</v>
      </c>
      <c r="AE197">
        <f t="shared" si="31"/>
        <v>-13</v>
      </c>
      <c r="AF197">
        <f t="shared" si="31"/>
        <v>-13</v>
      </c>
      <c r="AG197">
        <f t="shared" si="31"/>
        <v>-12.6</v>
      </c>
      <c r="AH197">
        <f t="shared" si="31"/>
        <v>-10.3</v>
      </c>
      <c r="AI197">
        <f t="shared" si="31"/>
        <v>-8.4</v>
      </c>
      <c r="AJ197">
        <f t="shared" si="31"/>
        <v>-6.8</v>
      </c>
      <c r="AK197">
        <f t="shared" si="31"/>
        <v>-5.6</v>
      </c>
      <c r="AL197">
        <f t="shared" si="31"/>
        <v>-4.5999999999999996</v>
      </c>
      <c r="AM197">
        <f t="shared" si="31"/>
        <v>-3.8</v>
      </c>
      <c r="AN197">
        <f t="shared" si="31"/>
        <v>-4.5999999999999996</v>
      </c>
      <c r="AO197">
        <f t="shared" si="31"/>
        <v>-5.6</v>
      </c>
    </row>
    <row r="198" spans="1:41" x14ac:dyDescent="0.3">
      <c r="A198" t="s">
        <v>198</v>
      </c>
      <c r="B198">
        <v>1</v>
      </c>
      <c r="C198">
        <v>1052</v>
      </c>
      <c r="D198">
        <v>1643</v>
      </c>
      <c r="E198">
        <v>1950.9</v>
      </c>
      <c r="F198">
        <v>2191</v>
      </c>
      <c r="G198">
        <v>2356.1</v>
      </c>
      <c r="H198">
        <v>2097.4</v>
      </c>
      <c r="I198">
        <v>1789.9</v>
      </c>
      <c r="J198">
        <v>1775</v>
      </c>
      <c r="K198">
        <v>2351.6</v>
      </c>
      <c r="L198">
        <v>3132</v>
      </c>
      <c r="M198">
        <v>4171.5</v>
      </c>
      <c r="O198" t="s">
        <v>198</v>
      </c>
      <c r="P198">
        <v>0</v>
      </c>
      <c r="Q198">
        <v>10</v>
      </c>
      <c r="R198">
        <v>16</v>
      </c>
      <c r="S198">
        <v>14.1</v>
      </c>
      <c r="T198">
        <v>11.5</v>
      </c>
      <c r="U198">
        <v>9.4</v>
      </c>
      <c r="V198">
        <v>7.7</v>
      </c>
      <c r="W198">
        <v>6.3</v>
      </c>
      <c r="X198">
        <v>5.0999999999999996</v>
      </c>
      <c r="Y198">
        <v>4.2</v>
      </c>
      <c r="Z198">
        <v>3.4</v>
      </c>
      <c r="AA198">
        <v>2.8</v>
      </c>
      <c r="AC198" t="s">
        <v>198</v>
      </c>
      <c r="AD198">
        <f t="shared" si="31"/>
        <v>1</v>
      </c>
      <c r="AE198">
        <f t="shared" si="31"/>
        <v>1042</v>
      </c>
      <c r="AF198">
        <f t="shared" si="31"/>
        <v>1627</v>
      </c>
      <c r="AG198">
        <f t="shared" si="31"/>
        <v>1936.8000000000002</v>
      </c>
      <c r="AH198">
        <f t="shared" si="31"/>
        <v>2179.5</v>
      </c>
      <c r="AI198">
        <f t="shared" si="31"/>
        <v>2346.6999999999998</v>
      </c>
      <c r="AJ198">
        <f t="shared" si="31"/>
        <v>2089.7000000000003</v>
      </c>
      <c r="AK198">
        <f t="shared" si="31"/>
        <v>1783.6000000000001</v>
      </c>
      <c r="AL198">
        <f t="shared" si="31"/>
        <v>1769.9</v>
      </c>
      <c r="AM198">
        <f t="shared" si="31"/>
        <v>2347.4</v>
      </c>
      <c r="AN198">
        <f t="shared" si="31"/>
        <v>3128.6</v>
      </c>
      <c r="AO198">
        <f t="shared" si="31"/>
        <v>4168.7</v>
      </c>
    </row>
    <row r="199" spans="1:41" x14ac:dyDescent="0.3">
      <c r="A199" t="s">
        <v>199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O199" t="s">
        <v>199</v>
      </c>
      <c r="P199">
        <v>0</v>
      </c>
      <c r="Q199">
        <v>218</v>
      </c>
      <c r="R199">
        <v>217</v>
      </c>
      <c r="S199">
        <v>242.8</v>
      </c>
      <c r="T199">
        <v>250.3</v>
      </c>
      <c r="U199">
        <v>213.6</v>
      </c>
      <c r="V199">
        <v>215.3</v>
      </c>
      <c r="W199">
        <v>255.6</v>
      </c>
      <c r="X199">
        <v>289.5</v>
      </c>
      <c r="Y199">
        <v>295.10000000000002</v>
      </c>
      <c r="Z199">
        <v>295.60000000000002</v>
      </c>
      <c r="AA199">
        <v>295.60000000000002</v>
      </c>
      <c r="AC199" t="s">
        <v>199</v>
      </c>
      <c r="AD199">
        <f t="shared" si="31"/>
        <v>0</v>
      </c>
      <c r="AE199">
        <f t="shared" si="31"/>
        <v>-218</v>
      </c>
      <c r="AF199">
        <f t="shared" si="31"/>
        <v>-217</v>
      </c>
      <c r="AG199">
        <f t="shared" si="31"/>
        <v>-242.8</v>
      </c>
      <c r="AH199">
        <f t="shared" si="31"/>
        <v>-250.3</v>
      </c>
      <c r="AI199">
        <f t="shared" si="31"/>
        <v>-213.6</v>
      </c>
      <c r="AJ199">
        <f t="shared" si="31"/>
        <v>-215.3</v>
      </c>
      <c r="AK199">
        <f t="shared" si="31"/>
        <v>-255.6</v>
      </c>
      <c r="AL199">
        <f t="shared" si="31"/>
        <v>-289.5</v>
      </c>
      <c r="AM199">
        <f t="shared" si="31"/>
        <v>-295.10000000000002</v>
      </c>
      <c r="AN199">
        <f t="shared" si="31"/>
        <v>-295.60000000000002</v>
      </c>
      <c r="AO199">
        <f t="shared" si="31"/>
        <v>-295.60000000000002</v>
      </c>
    </row>
    <row r="200" spans="1:41" x14ac:dyDescent="0.3">
      <c r="A200" s="9" t="s">
        <v>200</v>
      </c>
      <c r="B200" s="10">
        <f>B45+B62+B80+B113+B112+B139+B144+B153+B185+B186+B189+B190+B191+B196+B197+B199</f>
        <v>77459</v>
      </c>
      <c r="C200" s="10">
        <f>C45+C62+C80+C113+C112+C139+C144+C153+C185+C186+C189+C190+C191+C196+C197+C199</f>
        <v>153640</v>
      </c>
      <c r="D200" s="10">
        <f>D45+D62+D80+D113+D112+D139+D144+D153+D185+D186+D189+D190+D191+D196+D197+D199</f>
        <v>154886.30000000002</v>
      </c>
      <c r="E200" s="10">
        <f t="shared" ref="E200:M200" si="32">E45+E62+E80+E113+E112+E139+E144+E153+E185+E186+E189+E190+E191+E196+E197+E199</f>
        <v>154226.09999999998</v>
      </c>
      <c r="F200" s="10">
        <f t="shared" si="32"/>
        <v>161703</v>
      </c>
      <c r="G200" s="10">
        <f t="shared" si="32"/>
        <v>176017.2</v>
      </c>
      <c r="H200" s="10">
        <f t="shared" si="32"/>
        <v>197853.09999999998</v>
      </c>
      <c r="I200" s="10">
        <f t="shared" si="32"/>
        <v>215614.59999999998</v>
      </c>
      <c r="J200" s="10">
        <f t="shared" si="32"/>
        <v>229913.9</v>
      </c>
      <c r="K200" s="10">
        <f t="shared" si="32"/>
        <v>226315.90000000002</v>
      </c>
      <c r="L200" s="10">
        <f t="shared" si="32"/>
        <v>228770.2</v>
      </c>
      <c r="M200" s="10">
        <f t="shared" si="32"/>
        <v>236541.3</v>
      </c>
      <c r="O200" s="9" t="s">
        <v>200</v>
      </c>
      <c r="P200" s="10">
        <f>P45+P62+P80+P113+P112+P139+P144+P153+P185+P186+P189+P190+P191+P196+P197+P199</f>
        <v>83308</v>
      </c>
      <c r="Q200" s="10">
        <f>Q45+Q62+Q80+Q113+Q112+Q139+Q144+Q153+Q185+Q186+Q189+Q190+Q191+Q196+Q197+Q199</f>
        <v>108138</v>
      </c>
      <c r="R200" s="10">
        <f>R45+R62+R80+R113+R112+R139+R144+R153+R185+R186+R189+R190+R191+R196+R197+R199</f>
        <v>112232.1</v>
      </c>
      <c r="S200" s="10">
        <f t="shared" ref="S200:AA200" si="33">S45+S62+S80+S113+S112+S139+S144+S153+S185+S186+S189+S190+S191+S196+S197+S199</f>
        <v>107810.50000000003</v>
      </c>
      <c r="T200" s="10">
        <f t="shared" si="33"/>
        <v>100640.59999999999</v>
      </c>
      <c r="U200" s="10">
        <f t="shared" si="33"/>
        <v>96950.10000000002</v>
      </c>
      <c r="V200" s="10">
        <f t="shared" si="33"/>
        <v>93824</v>
      </c>
      <c r="W200" s="10">
        <f t="shared" si="33"/>
        <v>100862.9</v>
      </c>
      <c r="X200" s="10">
        <f t="shared" si="33"/>
        <v>112857.50000000004</v>
      </c>
      <c r="Y200" s="10">
        <f t="shared" si="33"/>
        <v>127740.90000000002</v>
      </c>
      <c r="Z200" s="10">
        <f t="shared" si="33"/>
        <v>147078.00000000006</v>
      </c>
      <c r="AA200" s="10">
        <f t="shared" si="33"/>
        <v>168278.20000000004</v>
      </c>
      <c r="AC200" s="9" t="s">
        <v>200</v>
      </c>
      <c r="AD200" s="10">
        <f>AD45+AD62+AD80+AD113+AD112+AD139+AD144+AD153+AD185+AD186+AD189+AD190+AD191+AD196+AD197+AD199</f>
        <v>-5849</v>
      </c>
      <c r="AE200" s="10">
        <f>AE45+AE62+AE80+AE113+AE112+AE139+AE144+AE153+AE185+AE186+AE189+AE190+AE191+AE196+AE197+AE199</f>
        <v>45502</v>
      </c>
      <c r="AF200" s="10">
        <f>AF45+AF62+AF80+AF113+AF112+AF139+AF144+AF153+AF185+AF186+AF189+AF190+AF191+AF196+AF197+AF199</f>
        <v>42654.2</v>
      </c>
      <c r="AG200" s="10">
        <f t="shared" ref="AG200:AO200" si="34">AG45+AG62+AG80+AG113+AG112+AG139+AG144+AG153+AG185+AG186+AG189+AG190+AG191+AG196+AG197+AG199</f>
        <v>46415.600000000006</v>
      </c>
      <c r="AH200" s="10">
        <f t="shared" si="34"/>
        <v>61062.399999999987</v>
      </c>
      <c r="AI200" s="10">
        <f t="shared" si="34"/>
        <v>79067.099999999991</v>
      </c>
      <c r="AJ200" s="10">
        <f t="shared" si="34"/>
        <v>104029.09999999999</v>
      </c>
      <c r="AK200" s="10">
        <f t="shared" si="34"/>
        <v>114751.69999999998</v>
      </c>
      <c r="AL200" s="10">
        <f t="shared" si="34"/>
        <v>117056.4</v>
      </c>
      <c r="AM200" s="10">
        <f t="shared" si="34"/>
        <v>98575.000000000015</v>
      </c>
      <c r="AN200" s="10">
        <f t="shared" si="34"/>
        <v>81692.200000000041</v>
      </c>
      <c r="AO200" s="10">
        <f t="shared" si="34"/>
        <v>68263.099999999977</v>
      </c>
    </row>
    <row r="201" spans="1:41" x14ac:dyDescent="0.3">
      <c r="A201" s="9" t="s">
        <v>201</v>
      </c>
      <c r="B201" s="10">
        <f>B202-B200</f>
        <v>35654</v>
      </c>
      <c r="C201" s="10">
        <f>C202-C200</f>
        <v>49499</v>
      </c>
      <c r="D201" s="10">
        <f>D202-D200</f>
        <v>49787.199999999983</v>
      </c>
      <c r="E201" s="10">
        <f t="shared" ref="E201:M201" si="35">E202-E200</f>
        <v>52797.800000000017</v>
      </c>
      <c r="F201" s="10">
        <f t="shared" si="35"/>
        <v>57466.200000000012</v>
      </c>
      <c r="G201" s="10">
        <f t="shared" si="35"/>
        <v>63252.799999999988</v>
      </c>
      <c r="H201" s="10">
        <f t="shared" si="35"/>
        <v>67131.100000000035</v>
      </c>
      <c r="I201" s="10">
        <f t="shared" si="35"/>
        <v>64331.400000000023</v>
      </c>
      <c r="J201" s="10">
        <f t="shared" si="35"/>
        <v>62525.499999999971</v>
      </c>
      <c r="K201" s="10">
        <f t="shared" si="35"/>
        <v>60202.699999999953</v>
      </c>
      <c r="L201" s="10">
        <f t="shared" si="35"/>
        <v>57675.599999999977</v>
      </c>
      <c r="M201" s="10">
        <f t="shared" si="35"/>
        <v>56048.299999999988</v>
      </c>
      <c r="O201" s="9" t="s">
        <v>201</v>
      </c>
      <c r="P201" s="10">
        <f>P202-P200</f>
        <v>23423</v>
      </c>
      <c r="Q201" s="10">
        <f>Q202-Q200</f>
        <v>95511</v>
      </c>
      <c r="R201" s="10">
        <f>R202-R200</f>
        <v>96572.9</v>
      </c>
      <c r="S201" s="10">
        <f t="shared" ref="S201:AA201" si="36">S202-S200</f>
        <v>103345.60000000001</v>
      </c>
      <c r="T201" s="10">
        <f t="shared" si="36"/>
        <v>122659.29999999997</v>
      </c>
      <c r="U201" s="10">
        <f t="shared" si="36"/>
        <v>146451.09999999986</v>
      </c>
      <c r="V201" s="10">
        <f t="shared" si="36"/>
        <v>175291.70000000007</v>
      </c>
      <c r="W201" s="10">
        <f t="shared" si="36"/>
        <v>183213.7999999999</v>
      </c>
      <c r="X201" s="10">
        <f t="shared" si="36"/>
        <v>183712.99999999994</v>
      </c>
      <c r="Y201" s="10">
        <f t="shared" si="36"/>
        <v>162909</v>
      </c>
      <c r="Z201" s="10">
        <f t="shared" si="36"/>
        <v>143498.00000000006</v>
      </c>
      <c r="AA201" s="10">
        <f t="shared" si="36"/>
        <v>128441.59999999995</v>
      </c>
      <c r="AC201" s="9" t="s">
        <v>201</v>
      </c>
      <c r="AD201" s="10">
        <f>AD202-AD200</f>
        <v>12231</v>
      </c>
      <c r="AE201" s="10">
        <f>AE202-AE200</f>
        <v>-46012</v>
      </c>
      <c r="AF201" s="10">
        <f>AF202-AF200</f>
        <v>-46785.7</v>
      </c>
      <c r="AG201" s="10">
        <f t="shared" ref="AG201:AO201" si="37">AG202-AG200</f>
        <v>-50547.799999999974</v>
      </c>
      <c r="AH201" s="10">
        <f t="shared" si="37"/>
        <v>-65193.099999999977</v>
      </c>
      <c r="AI201" s="10">
        <f t="shared" si="37"/>
        <v>-83198.299999999988</v>
      </c>
      <c r="AJ201" s="10">
        <f t="shared" si="37"/>
        <v>-108160.6</v>
      </c>
      <c r="AK201" s="10">
        <f t="shared" si="37"/>
        <v>-118882.39999999997</v>
      </c>
      <c r="AL201" s="10">
        <f t="shared" si="37"/>
        <v>-121187.50000000001</v>
      </c>
      <c r="AM201" s="10">
        <f t="shared" si="37"/>
        <v>-102706.29999999999</v>
      </c>
      <c r="AN201" s="10">
        <f t="shared" si="37"/>
        <v>-85822.400000000009</v>
      </c>
      <c r="AO201" s="10">
        <f t="shared" si="37"/>
        <v>-72393.299999999974</v>
      </c>
    </row>
    <row r="202" spans="1:41" x14ac:dyDescent="0.3">
      <c r="A202" s="9" t="s">
        <v>87</v>
      </c>
      <c r="B202" s="10">
        <f>SUM(B4,B58,B81,B98,B138,B153,B184)</f>
        <v>113113</v>
      </c>
      <c r="C202" s="10">
        <f>SUM(C4,C58,C81,C98,C138,C153,C184)</f>
        <v>203139</v>
      </c>
      <c r="D202" s="10">
        <f>SUM(D4,D58,D81,D98,D138,D153,D184)</f>
        <v>204673.5</v>
      </c>
      <c r="E202" s="10">
        <f t="shared" ref="E202:M202" si="38">SUM(E4,E58,E81,E98,E138,E153,E184)</f>
        <v>207023.9</v>
      </c>
      <c r="F202" s="10">
        <f t="shared" si="38"/>
        <v>219169.2</v>
      </c>
      <c r="G202" s="10">
        <f t="shared" si="38"/>
        <v>239270</v>
      </c>
      <c r="H202" s="10">
        <f t="shared" si="38"/>
        <v>264984.2</v>
      </c>
      <c r="I202" s="10">
        <f t="shared" si="38"/>
        <v>279946</v>
      </c>
      <c r="J202" s="10">
        <f t="shared" si="38"/>
        <v>292439.39999999997</v>
      </c>
      <c r="K202" s="10">
        <f t="shared" si="38"/>
        <v>286518.59999999998</v>
      </c>
      <c r="L202" s="10">
        <f t="shared" si="38"/>
        <v>286445.8</v>
      </c>
      <c r="M202" s="10">
        <f t="shared" si="38"/>
        <v>292589.59999999998</v>
      </c>
      <c r="O202" s="9" t="s">
        <v>87</v>
      </c>
      <c r="P202" s="10">
        <f>SUM(P4,P58,P81,P98,P138,P153,P184)</f>
        <v>106731</v>
      </c>
      <c r="Q202" s="10">
        <f>SUM(Q4,Q58,Q81,Q98,Q138,Q153,Q184)</f>
        <v>203649</v>
      </c>
      <c r="R202" s="10">
        <f>SUM(R4,R58,R81,R98,R138,R153,R184)</f>
        <v>208805</v>
      </c>
      <c r="S202" s="10">
        <f t="shared" ref="S202:AA202" si="39">SUM(S4,S58,S81,S98,S138,S153,S184)</f>
        <v>211156.10000000003</v>
      </c>
      <c r="T202" s="10">
        <f t="shared" si="39"/>
        <v>223299.89999999997</v>
      </c>
      <c r="U202" s="10">
        <f t="shared" si="39"/>
        <v>243401.1999999999</v>
      </c>
      <c r="V202" s="10">
        <f t="shared" si="39"/>
        <v>269115.70000000007</v>
      </c>
      <c r="W202" s="10">
        <f t="shared" si="39"/>
        <v>284076.6999999999</v>
      </c>
      <c r="X202" s="10">
        <f t="shared" si="39"/>
        <v>296570.5</v>
      </c>
      <c r="Y202" s="10">
        <f t="shared" si="39"/>
        <v>290649.90000000002</v>
      </c>
      <c r="Z202" s="10">
        <f t="shared" si="39"/>
        <v>290576.00000000012</v>
      </c>
      <c r="AA202" s="10">
        <f t="shared" si="39"/>
        <v>296719.8</v>
      </c>
      <c r="AC202" s="9" t="s">
        <v>87</v>
      </c>
      <c r="AD202" s="10">
        <f>SUM(AD4,AD58,AD81,AD98,AD138,AD153,AD184)</f>
        <v>6382</v>
      </c>
      <c r="AE202" s="10">
        <f>SUM(AE4,AE58,AE81,AE98,AE138,AE153,AE184)</f>
        <v>-510</v>
      </c>
      <c r="AF202" s="10">
        <f>SUM(AF4,AF58,AF81,AF98,AF138,AF153,AF184)</f>
        <v>-4131.4999999999964</v>
      </c>
      <c r="AG202" s="10">
        <f t="shared" ref="AG202:AO202" si="40">SUM(AG4,AG58,AG81,AG98,AG138,AG153,AG184)</f>
        <v>-4132.1999999999671</v>
      </c>
      <c r="AH202" s="10">
        <f t="shared" si="40"/>
        <v>-4130.6999999999935</v>
      </c>
      <c r="AI202" s="10">
        <f t="shared" si="40"/>
        <v>-4131.2000000000007</v>
      </c>
      <c r="AJ202" s="10">
        <f t="shared" si="40"/>
        <v>-4131.5000000000073</v>
      </c>
      <c r="AK202" s="10">
        <f t="shared" si="40"/>
        <v>-4130.6999999999898</v>
      </c>
      <c r="AL202" s="10">
        <f t="shared" si="40"/>
        <v>-4131.1000000000149</v>
      </c>
      <c r="AM202" s="10">
        <f t="shared" si="40"/>
        <v>-4131.2999999999774</v>
      </c>
      <c r="AN202" s="10">
        <f t="shared" si="40"/>
        <v>-4130.199999999968</v>
      </c>
      <c r="AO202" s="10">
        <f t="shared" si="40"/>
        <v>-4130.1999999999971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E0ADF-BACA-4C34-B2FB-A43B5FA64928}">
  <dimension ref="A1:AO202"/>
  <sheetViews>
    <sheetView topLeftCell="A160" workbookViewId="0">
      <selection activeCell="Y262" sqref="Y262"/>
    </sheetView>
  </sheetViews>
  <sheetFormatPr defaultRowHeight="14.4" x14ac:dyDescent="0.3"/>
  <sheetData>
    <row r="1" spans="1:41" x14ac:dyDescent="0.3">
      <c r="A1" s="1" t="s">
        <v>211</v>
      </c>
      <c r="B1" s="2"/>
      <c r="D1" s="2"/>
      <c r="O1" s="1" t="s">
        <v>212</v>
      </c>
      <c r="P1" s="2"/>
      <c r="R1" s="2"/>
      <c r="AC1" s="1" t="s">
        <v>213</v>
      </c>
      <c r="AD1" s="2"/>
      <c r="AF1" s="2"/>
    </row>
    <row r="2" spans="1:41" x14ac:dyDescent="0.3">
      <c r="B2" s="2" t="s">
        <v>1</v>
      </c>
      <c r="D2" s="2" t="s">
        <v>2</v>
      </c>
      <c r="P2" s="2" t="s">
        <v>1</v>
      </c>
      <c r="R2" s="2" t="s">
        <v>2</v>
      </c>
      <c r="AD2" s="2" t="s">
        <v>1</v>
      </c>
      <c r="AF2" s="2" t="s">
        <v>2</v>
      </c>
    </row>
    <row r="3" spans="1:41" x14ac:dyDescent="0.3">
      <c r="A3" s="5" t="s">
        <v>4</v>
      </c>
      <c r="B3" s="5">
        <v>1992</v>
      </c>
      <c r="C3" s="5">
        <v>2017</v>
      </c>
      <c r="D3" s="8">
        <v>2017</v>
      </c>
      <c r="E3" s="8">
        <v>2020</v>
      </c>
      <c r="F3" s="8">
        <v>2025</v>
      </c>
      <c r="G3" s="8">
        <v>2030</v>
      </c>
      <c r="H3" s="8">
        <v>2035</v>
      </c>
      <c r="I3" s="8">
        <v>2040</v>
      </c>
      <c r="J3" s="8">
        <v>2045</v>
      </c>
      <c r="K3" s="8">
        <v>2050</v>
      </c>
      <c r="L3" s="8">
        <v>2055</v>
      </c>
      <c r="M3" s="8">
        <v>2060</v>
      </c>
      <c r="O3" s="5" t="s">
        <v>4</v>
      </c>
      <c r="P3" s="5">
        <v>1992</v>
      </c>
      <c r="Q3" s="5">
        <v>2017</v>
      </c>
      <c r="R3" s="8">
        <v>2017</v>
      </c>
      <c r="S3" s="8">
        <v>2020</v>
      </c>
      <c r="T3" s="8">
        <v>2025</v>
      </c>
      <c r="U3" s="8">
        <v>2030</v>
      </c>
      <c r="V3" s="8">
        <v>2035</v>
      </c>
      <c r="W3" s="8">
        <v>2040</v>
      </c>
      <c r="X3" s="8">
        <v>2045</v>
      </c>
      <c r="Y3" s="8">
        <v>2050</v>
      </c>
      <c r="Z3" s="8">
        <v>2055</v>
      </c>
      <c r="AA3" s="8">
        <v>2060</v>
      </c>
      <c r="AC3" s="5" t="s">
        <v>4</v>
      </c>
      <c r="AD3" s="5">
        <v>1992</v>
      </c>
      <c r="AE3" s="5">
        <v>2017</v>
      </c>
      <c r="AF3" s="8">
        <v>2017</v>
      </c>
      <c r="AG3" s="8">
        <v>2020</v>
      </c>
      <c r="AH3" s="8">
        <v>2025</v>
      </c>
      <c r="AI3" s="8">
        <v>2030</v>
      </c>
      <c r="AJ3" s="8">
        <v>2035</v>
      </c>
      <c r="AK3" s="8">
        <v>2040</v>
      </c>
      <c r="AL3" s="8">
        <v>2045</v>
      </c>
      <c r="AM3" s="8">
        <v>2050</v>
      </c>
      <c r="AN3" s="8">
        <v>2055</v>
      </c>
      <c r="AO3" s="8">
        <v>2060</v>
      </c>
    </row>
    <row r="4" spans="1:41" x14ac:dyDescent="0.3">
      <c r="A4" s="9" t="s">
        <v>6</v>
      </c>
      <c r="B4" s="10">
        <f>SUM(B5:B54)</f>
        <v>4780</v>
      </c>
      <c r="C4" s="10">
        <f>SUM(C5:C54)</f>
        <v>10058</v>
      </c>
      <c r="D4" s="10">
        <f>SUM(D5:D54)</f>
        <v>9934</v>
      </c>
      <c r="E4" s="10">
        <f>SUM(E5:E54)</f>
        <v>9749.2000000000007</v>
      </c>
      <c r="F4" s="10">
        <f t="shared" ref="F4:M4" si="0">SUM(F5:F54)</f>
        <v>8917.0000000000036</v>
      </c>
      <c r="G4" s="10">
        <f t="shared" si="0"/>
        <v>8254.9000000000015</v>
      </c>
      <c r="H4" s="10">
        <f t="shared" si="0"/>
        <v>7112.2000000000007</v>
      </c>
      <c r="I4" s="10">
        <f t="shared" si="0"/>
        <v>5990.7000000000007</v>
      </c>
      <c r="J4" s="10">
        <f t="shared" si="0"/>
        <v>5674</v>
      </c>
      <c r="K4" s="10">
        <f t="shared" si="0"/>
        <v>5817.1000000000022</v>
      </c>
      <c r="L4" s="10">
        <f t="shared" si="0"/>
        <v>6004.1000000000013</v>
      </c>
      <c r="M4" s="10">
        <f t="shared" si="0"/>
        <v>5675.0000000000009</v>
      </c>
      <c r="O4" s="9" t="s">
        <v>6</v>
      </c>
      <c r="P4" s="10">
        <f>SUM(P5:P54)</f>
        <v>755</v>
      </c>
      <c r="Q4" s="10">
        <f>SUM(Q5:Q54)</f>
        <v>714</v>
      </c>
      <c r="R4" s="10">
        <f>SUM(R5:R54)</f>
        <v>640.79999999999995</v>
      </c>
      <c r="S4" s="10">
        <f>SUM(S5:S54)</f>
        <v>671.29999999999973</v>
      </c>
      <c r="T4" s="10">
        <f t="shared" ref="T4:AA4" si="1">SUM(T5:T54)</f>
        <v>734.10000000000014</v>
      </c>
      <c r="U4" s="10">
        <f t="shared" si="1"/>
        <v>801.70000000000027</v>
      </c>
      <c r="V4" s="10">
        <f t="shared" si="1"/>
        <v>926.9</v>
      </c>
      <c r="W4" s="10">
        <f t="shared" si="1"/>
        <v>1087.4999999999998</v>
      </c>
      <c r="X4" s="10">
        <f t="shared" si="1"/>
        <v>1287.0999999999995</v>
      </c>
      <c r="Y4" s="10">
        <f t="shared" si="1"/>
        <v>1534.9000000000003</v>
      </c>
      <c r="Z4" s="10">
        <f t="shared" si="1"/>
        <v>1844.9000000000003</v>
      </c>
      <c r="AA4" s="10">
        <f t="shared" si="1"/>
        <v>2228</v>
      </c>
      <c r="AC4" s="9" t="s">
        <v>6</v>
      </c>
      <c r="AD4" s="10">
        <f>SUM(AD5:AD54)</f>
        <v>4025</v>
      </c>
      <c r="AE4" s="10">
        <f>SUM(AE5:AE54)</f>
        <v>9344</v>
      </c>
      <c r="AF4" s="10">
        <f>SUM(AF5:AF54)</f>
        <v>9293.2000000000007</v>
      </c>
      <c r="AG4" s="10">
        <f>SUM(AG5:AG54)</f>
        <v>9077.8999999999978</v>
      </c>
      <c r="AH4" s="10">
        <f t="shared" ref="AH4:AO4" si="2">SUM(AH5:AH54)</f>
        <v>8182.9</v>
      </c>
      <c r="AI4" s="10">
        <f t="shared" si="2"/>
        <v>7453.1999999999971</v>
      </c>
      <c r="AJ4" s="10">
        <f t="shared" si="2"/>
        <v>6185.3000000000011</v>
      </c>
      <c r="AK4" s="10">
        <f t="shared" si="2"/>
        <v>4903.2000000000007</v>
      </c>
      <c r="AL4" s="10">
        <f t="shared" si="2"/>
        <v>4386.8999999999996</v>
      </c>
      <c r="AM4" s="10">
        <f t="shared" si="2"/>
        <v>4282.2</v>
      </c>
      <c r="AN4" s="10">
        <f t="shared" si="2"/>
        <v>4159.2000000000016</v>
      </c>
      <c r="AO4" s="10">
        <f t="shared" si="2"/>
        <v>3446.9999999999995</v>
      </c>
    </row>
    <row r="5" spans="1:41" x14ac:dyDescent="0.3">
      <c r="A5" t="s">
        <v>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O5" t="s">
        <v>7</v>
      </c>
      <c r="P5">
        <v>71</v>
      </c>
      <c r="Q5">
        <v>25</v>
      </c>
      <c r="R5">
        <v>23</v>
      </c>
      <c r="S5">
        <v>25.9</v>
      </c>
      <c r="T5">
        <v>31.5</v>
      </c>
      <c r="U5">
        <v>38.299999999999997</v>
      </c>
      <c r="V5">
        <v>46.6</v>
      </c>
      <c r="W5">
        <v>56.7</v>
      </c>
      <c r="X5">
        <v>69</v>
      </c>
      <c r="Y5">
        <v>83.9</v>
      </c>
      <c r="Z5">
        <v>102.1</v>
      </c>
      <c r="AA5">
        <v>124.2</v>
      </c>
      <c r="AC5" t="s">
        <v>7</v>
      </c>
      <c r="AD5">
        <f>B5-P5</f>
        <v>-71</v>
      </c>
      <c r="AE5">
        <f t="shared" ref="AE5:AO20" si="3">C5-Q5</f>
        <v>-25</v>
      </c>
      <c r="AF5">
        <f t="shared" si="3"/>
        <v>-23</v>
      </c>
      <c r="AG5">
        <f t="shared" si="3"/>
        <v>-25.9</v>
      </c>
      <c r="AH5">
        <f t="shared" si="3"/>
        <v>-31.5</v>
      </c>
      <c r="AI5">
        <f t="shared" si="3"/>
        <v>-38.299999999999997</v>
      </c>
      <c r="AJ5">
        <f t="shared" si="3"/>
        <v>-46.6</v>
      </c>
      <c r="AK5">
        <f t="shared" si="3"/>
        <v>-56.7</v>
      </c>
      <c r="AL5">
        <f t="shared" si="3"/>
        <v>-69</v>
      </c>
      <c r="AM5">
        <f t="shared" si="3"/>
        <v>-83.9</v>
      </c>
      <c r="AN5">
        <f t="shared" si="3"/>
        <v>-102.1</v>
      </c>
      <c r="AO5">
        <f t="shared" si="3"/>
        <v>-124.2</v>
      </c>
    </row>
    <row r="6" spans="1:41" x14ac:dyDescent="0.3">
      <c r="A6" t="s">
        <v>8</v>
      </c>
      <c r="B6">
        <v>2</v>
      </c>
      <c r="C6">
        <v>90</v>
      </c>
      <c r="D6">
        <v>80</v>
      </c>
      <c r="E6">
        <v>72.8</v>
      </c>
      <c r="F6">
        <v>84.8</v>
      </c>
      <c r="G6">
        <v>101.8</v>
      </c>
      <c r="H6">
        <v>97.1</v>
      </c>
      <c r="I6">
        <v>91.5</v>
      </c>
      <c r="J6">
        <v>87</v>
      </c>
      <c r="K6">
        <v>70.599999999999994</v>
      </c>
      <c r="L6">
        <v>52.2</v>
      </c>
      <c r="M6">
        <v>38.6</v>
      </c>
      <c r="O6" t="s">
        <v>8</v>
      </c>
      <c r="P6">
        <v>0</v>
      </c>
      <c r="Q6">
        <v>1</v>
      </c>
      <c r="R6">
        <v>2</v>
      </c>
      <c r="S6">
        <v>1.8</v>
      </c>
      <c r="T6">
        <v>1.4</v>
      </c>
      <c r="U6">
        <v>1.2</v>
      </c>
      <c r="V6">
        <v>1</v>
      </c>
      <c r="W6">
        <v>0.8</v>
      </c>
      <c r="X6">
        <v>0.6</v>
      </c>
      <c r="Y6">
        <v>0.5</v>
      </c>
      <c r="Z6">
        <v>0.4</v>
      </c>
      <c r="AA6">
        <v>0.3</v>
      </c>
      <c r="AC6" t="s">
        <v>8</v>
      </c>
      <c r="AD6">
        <f t="shared" ref="AD6:AO40" si="4">B6-P6</f>
        <v>2</v>
      </c>
      <c r="AE6">
        <f t="shared" si="3"/>
        <v>89</v>
      </c>
      <c r="AF6">
        <f t="shared" si="3"/>
        <v>78</v>
      </c>
      <c r="AG6">
        <f t="shared" si="3"/>
        <v>71</v>
      </c>
      <c r="AH6">
        <f t="shared" si="3"/>
        <v>83.399999999999991</v>
      </c>
      <c r="AI6">
        <f t="shared" si="3"/>
        <v>100.6</v>
      </c>
      <c r="AJ6">
        <f t="shared" si="3"/>
        <v>96.1</v>
      </c>
      <c r="AK6">
        <f t="shared" si="3"/>
        <v>90.7</v>
      </c>
      <c r="AL6">
        <f t="shared" si="3"/>
        <v>86.4</v>
      </c>
      <c r="AM6">
        <f t="shared" si="3"/>
        <v>70.099999999999994</v>
      </c>
      <c r="AN6">
        <f t="shared" si="3"/>
        <v>51.800000000000004</v>
      </c>
      <c r="AO6">
        <f t="shared" si="3"/>
        <v>38.300000000000004</v>
      </c>
    </row>
    <row r="7" spans="1:41" x14ac:dyDescent="0.3">
      <c r="A7" t="s">
        <v>10</v>
      </c>
      <c r="B7">
        <v>0</v>
      </c>
      <c r="C7">
        <v>41</v>
      </c>
      <c r="D7">
        <v>79</v>
      </c>
      <c r="E7">
        <v>73.400000000000006</v>
      </c>
      <c r="F7">
        <v>80.599999999999994</v>
      </c>
      <c r="G7">
        <v>90.2</v>
      </c>
      <c r="H7">
        <v>66.599999999999994</v>
      </c>
      <c r="I7">
        <v>49.1</v>
      </c>
      <c r="J7">
        <v>36.200000000000003</v>
      </c>
      <c r="K7">
        <v>26.7</v>
      </c>
      <c r="L7">
        <v>19.7</v>
      </c>
      <c r="M7">
        <v>14.6</v>
      </c>
      <c r="O7" t="s">
        <v>10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 t="s">
        <v>10</v>
      </c>
      <c r="AD7">
        <f t="shared" si="4"/>
        <v>0</v>
      </c>
      <c r="AE7">
        <f t="shared" si="3"/>
        <v>40</v>
      </c>
      <c r="AF7">
        <f t="shared" si="3"/>
        <v>79</v>
      </c>
      <c r="AG7">
        <f t="shared" si="3"/>
        <v>73.400000000000006</v>
      </c>
      <c r="AH7">
        <f t="shared" si="3"/>
        <v>80.599999999999994</v>
      </c>
      <c r="AI7">
        <f t="shared" si="3"/>
        <v>90.2</v>
      </c>
      <c r="AJ7">
        <f t="shared" si="3"/>
        <v>66.599999999999994</v>
      </c>
      <c r="AK7">
        <f t="shared" si="3"/>
        <v>49.1</v>
      </c>
      <c r="AL7">
        <f t="shared" si="3"/>
        <v>36.200000000000003</v>
      </c>
      <c r="AM7">
        <f t="shared" si="3"/>
        <v>26.7</v>
      </c>
      <c r="AN7">
        <f t="shared" si="3"/>
        <v>19.7</v>
      </c>
      <c r="AO7">
        <f t="shared" si="3"/>
        <v>14.6</v>
      </c>
    </row>
    <row r="8" spans="1:41" x14ac:dyDescent="0.3">
      <c r="A8" t="s">
        <v>12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O8" t="s">
        <v>12</v>
      </c>
      <c r="P8">
        <v>0</v>
      </c>
      <c r="Q8">
        <v>7</v>
      </c>
      <c r="R8">
        <v>7</v>
      </c>
      <c r="S8">
        <v>6.9</v>
      </c>
      <c r="T8">
        <v>5.6</v>
      </c>
      <c r="U8">
        <v>4.5999999999999996</v>
      </c>
      <c r="V8">
        <v>3.8</v>
      </c>
      <c r="W8">
        <v>3.1</v>
      </c>
      <c r="X8">
        <v>2.5</v>
      </c>
      <c r="Y8">
        <v>2.1</v>
      </c>
      <c r="Z8">
        <v>1.8</v>
      </c>
      <c r="AA8">
        <v>2</v>
      </c>
      <c r="AC8" t="s">
        <v>12</v>
      </c>
      <c r="AD8">
        <f t="shared" si="4"/>
        <v>0</v>
      </c>
      <c r="AE8">
        <f t="shared" si="3"/>
        <v>-7</v>
      </c>
      <c r="AF8">
        <f t="shared" si="3"/>
        <v>-7</v>
      </c>
      <c r="AG8">
        <f t="shared" si="3"/>
        <v>-6.9</v>
      </c>
      <c r="AH8">
        <f t="shared" si="3"/>
        <v>-5.6</v>
      </c>
      <c r="AI8">
        <f t="shared" si="3"/>
        <v>-4.5999999999999996</v>
      </c>
      <c r="AJ8">
        <f t="shared" si="3"/>
        <v>-3.8</v>
      </c>
      <c r="AK8">
        <f t="shared" si="3"/>
        <v>-3.1</v>
      </c>
      <c r="AL8">
        <f t="shared" si="3"/>
        <v>-2.5</v>
      </c>
      <c r="AM8">
        <f t="shared" si="3"/>
        <v>-2.1</v>
      </c>
      <c r="AN8">
        <f t="shared" si="3"/>
        <v>-1.8</v>
      </c>
      <c r="AO8">
        <f t="shared" si="3"/>
        <v>-2</v>
      </c>
    </row>
    <row r="9" spans="1:41" x14ac:dyDescent="0.3">
      <c r="A9" t="s">
        <v>14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O9" t="s">
        <v>14</v>
      </c>
      <c r="P9">
        <v>0</v>
      </c>
      <c r="Q9">
        <v>1</v>
      </c>
      <c r="R9">
        <v>1</v>
      </c>
      <c r="S9">
        <v>1.1000000000000001</v>
      </c>
      <c r="T9">
        <v>1.3</v>
      </c>
      <c r="U9">
        <v>1.6</v>
      </c>
      <c r="V9">
        <v>1.9</v>
      </c>
      <c r="W9">
        <v>2.4</v>
      </c>
      <c r="X9">
        <v>2.9</v>
      </c>
      <c r="Y9">
        <v>3.5</v>
      </c>
      <c r="Z9">
        <v>4.3</v>
      </c>
      <c r="AA9">
        <v>5.2</v>
      </c>
      <c r="AC9" t="s">
        <v>14</v>
      </c>
      <c r="AD9">
        <f t="shared" si="4"/>
        <v>0</v>
      </c>
      <c r="AE9">
        <f t="shared" si="3"/>
        <v>-1</v>
      </c>
      <c r="AF9">
        <f t="shared" si="3"/>
        <v>-1</v>
      </c>
      <c r="AG9">
        <f t="shared" si="3"/>
        <v>-1.1000000000000001</v>
      </c>
      <c r="AH9">
        <f t="shared" si="3"/>
        <v>-1.3</v>
      </c>
      <c r="AI9">
        <f t="shared" si="3"/>
        <v>-1.6</v>
      </c>
      <c r="AJ9">
        <f t="shared" si="3"/>
        <v>-1.9</v>
      </c>
      <c r="AK9">
        <f t="shared" si="3"/>
        <v>-2.4</v>
      </c>
      <c r="AL9">
        <f t="shared" si="3"/>
        <v>-2.9</v>
      </c>
      <c r="AM9">
        <f t="shared" si="3"/>
        <v>-3.5</v>
      </c>
      <c r="AN9">
        <f t="shared" si="3"/>
        <v>-4.3</v>
      </c>
      <c r="AO9">
        <f t="shared" si="3"/>
        <v>-5.2</v>
      </c>
    </row>
    <row r="10" spans="1:41" x14ac:dyDescent="0.3">
      <c r="A10" t="s">
        <v>16</v>
      </c>
      <c r="B10">
        <v>0</v>
      </c>
      <c r="C10">
        <v>3</v>
      </c>
      <c r="D10">
        <v>3</v>
      </c>
      <c r="E10">
        <v>3</v>
      </c>
      <c r="F10">
        <v>2.2000000000000002</v>
      </c>
      <c r="G10">
        <v>1.6</v>
      </c>
      <c r="H10">
        <v>1.2</v>
      </c>
      <c r="I10">
        <v>0.9</v>
      </c>
      <c r="J10">
        <v>0.7</v>
      </c>
      <c r="K10">
        <v>0.5</v>
      </c>
      <c r="L10">
        <v>0.4</v>
      </c>
      <c r="M10">
        <v>0.3</v>
      </c>
      <c r="O10" t="s">
        <v>16</v>
      </c>
      <c r="P10">
        <v>0</v>
      </c>
      <c r="Q10">
        <v>1</v>
      </c>
      <c r="R10">
        <v>1</v>
      </c>
      <c r="S10">
        <v>0.9</v>
      </c>
      <c r="T10">
        <v>0.7</v>
      </c>
      <c r="U10">
        <v>0.9</v>
      </c>
      <c r="V10">
        <v>1.1000000000000001</v>
      </c>
      <c r="W10">
        <v>1.3</v>
      </c>
      <c r="X10">
        <v>1.6</v>
      </c>
      <c r="Y10">
        <v>2</v>
      </c>
      <c r="Z10">
        <v>2.4</v>
      </c>
      <c r="AA10">
        <v>2.9</v>
      </c>
      <c r="AC10" t="s">
        <v>16</v>
      </c>
      <c r="AD10">
        <f t="shared" si="4"/>
        <v>0</v>
      </c>
      <c r="AE10">
        <f t="shared" si="3"/>
        <v>2</v>
      </c>
      <c r="AF10">
        <f t="shared" si="3"/>
        <v>2</v>
      </c>
      <c r="AG10">
        <f t="shared" si="3"/>
        <v>2.1</v>
      </c>
      <c r="AH10">
        <f t="shared" si="3"/>
        <v>1.5000000000000002</v>
      </c>
      <c r="AI10">
        <f t="shared" si="3"/>
        <v>0.70000000000000007</v>
      </c>
      <c r="AJ10">
        <f t="shared" si="3"/>
        <v>9.9999999999999867E-2</v>
      </c>
      <c r="AK10">
        <f t="shared" si="3"/>
        <v>-0.4</v>
      </c>
      <c r="AL10">
        <f t="shared" si="3"/>
        <v>-0.90000000000000013</v>
      </c>
      <c r="AM10">
        <f t="shared" si="3"/>
        <v>-1.5</v>
      </c>
      <c r="AN10">
        <f t="shared" si="3"/>
        <v>-2</v>
      </c>
      <c r="AO10">
        <f t="shared" si="3"/>
        <v>-2.6</v>
      </c>
    </row>
    <row r="11" spans="1:41" x14ac:dyDescent="0.3">
      <c r="A11" t="s">
        <v>9</v>
      </c>
      <c r="B11">
        <v>681</v>
      </c>
      <c r="C11">
        <v>1419</v>
      </c>
      <c r="D11">
        <v>1347</v>
      </c>
      <c r="E11">
        <v>1292.4000000000001</v>
      </c>
      <c r="F11">
        <v>1187.3</v>
      </c>
      <c r="G11">
        <v>1073.2</v>
      </c>
      <c r="H11">
        <v>1074.9000000000001</v>
      </c>
      <c r="I11">
        <v>793.1</v>
      </c>
      <c r="J11">
        <v>585.20000000000005</v>
      </c>
      <c r="K11">
        <v>431.8</v>
      </c>
      <c r="L11">
        <v>318.60000000000002</v>
      </c>
      <c r="M11">
        <v>235</v>
      </c>
      <c r="O11" t="s">
        <v>9</v>
      </c>
      <c r="P11">
        <v>3</v>
      </c>
      <c r="Q11">
        <v>80</v>
      </c>
      <c r="R11">
        <v>51.9</v>
      </c>
      <c r="S11">
        <v>46</v>
      </c>
      <c r="T11">
        <v>37.5</v>
      </c>
      <c r="U11">
        <v>30.6</v>
      </c>
      <c r="V11">
        <v>24.9</v>
      </c>
      <c r="W11">
        <v>20.3</v>
      </c>
      <c r="X11">
        <v>16.600000000000001</v>
      </c>
      <c r="Y11">
        <v>13.5</v>
      </c>
      <c r="Z11">
        <v>11</v>
      </c>
      <c r="AA11">
        <v>9</v>
      </c>
      <c r="AC11" t="s">
        <v>9</v>
      </c>
      <c r="AD11">
        <f t="shared" si="4"/>
        <v>678</v>
      </c>
      <c r="AE11">
        <f t="shared" si="3"/>
        <v>1339</v>
      </c>
      <c r="AF11">
        <f t="shared" si="3"/>
        <v>1295.0999999999999</v>
      </c>
      <c r="AG11">
        <f t="shared" si="3"/>
        <v>1246.4000000000001</v>
      </c>
      <c r="AH11">
        <f t="shared" si="3"/>
        <v>1149.8</v>
      </c>
      <c r="AI11">
        <f t="shared" si="3"/>
        <v>1042.6000000000001</v>
      </c>
      <c r="AJ11">
        <f t="shared" si="3"/>
        <v>1050</v>
      </c>
      <c r="AK11">
        <f t="shared" si="3"/>
        <v>772.80000000000007</v>
      </c>
      <c r="AL11">
        <f t="shared" si="3"/>
        <v>568.6</v>
      </c>
      <c r="AM11">
        <f t="shared" si="3"/>
        <v>418.3</v>
      </c>
      <c r="AN11">
        <f t="shared" si="3"/>
        <v>307.60000000000002</v>
      </c>
      <c r="AO11">
        <f t="shared" si="3"/>
        <v>226</v>
      </c>
    </row>
    <row r="12" spans="1:41" x14ac:dyDescent="0.3">
      <c r="A12" t="s">
        <v>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O12" t="s">
        <v>19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 t="s">
        <v>19</v>
      </c>
      <c r="AD12">
        <f t="shared" si="4"/>
        <v>-1</v>
      </c>
      <c r="AE12">
        <f t="shared" si="3"/>
        <v>0</v>
      </c>
      <c r="AF12">
        <f t="shared" si="3"/>
        <v>0</v>
      </c>
      <c r="AG12">
        <f t="shared" si="3"/>
        <v>0</v>
      </c>
      <c r="AH12">
        <f t="shared" si="3"/>
        <v>0</v>
      </c>
      <c r="AI12">
        <f t="shared" si="3"/>
        <v>0</v>
      </c>
      <c r="AJ12">
        <f t="shared" si="3"/>
        <v>0</v>
      </c>
      <c r="AK12">
        <f t="shared" si="3"/>
        <v>0</v>
      </c>
      <c r="AL12">
        <f t="shared" si="3"/>
        <v>0</v>
      </c>
      <c r="AM12">
        <f t="shared" si="3"/>
        <v>0</v>
      </c>
      <c r="AN12">
        <f t="shared" si="3"/>
        <v>0</v>
      </c>
      <c r="AO12">
        <f t="shared" si="3"/>
        <v>0</v>
      </c>
    </row>
    <row r="13" spans="1:41" x14ac:dyDescent="0.3">
      <c r="A13" t="s">
        <v>11</v>
      </c>
      <c r="B13">
        <v>42</v>
      </c>
      <c r="C13">
        <v>330</v>
      </c>
      <c r="D13">
        <v>327</v>
      </c>
      <c r="E13">
        <v>329.4</v>
      </c>
      <c r="F13">
        <v>380.4</v>
      </c>
      <c r="G13">
        <v>438.2</v>
      </c>
      <c r="H13">
        <v>423.7</v>
      </c>
      <c r="I13">
        <v>402.8</v>
      </c>
      <c r="J13">
        <v>392.8</v>
      </c>
      <c r="K13">
        <v>374.1</v>
      </c>
      <c r="L13">
        <v>344.3</v>
      </c>
      <c r="M13">
        <v>316.89999999999998</v>
      </c>
      <c r="O13" t="s">
        <v>11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 t="s">
        <v>11</v>
      </c>
      <c r="AD13">
        <f t="shared" si="4"/>
        <v>42</v>
      </c>
      <c r="AE13">
        <f t="shared" si="3"/>
        <v>330</v>
      </c>
      <c r="AF13">
        <f t="shared" si="3"/>
        <v>327</v>
      </c>
      <c r="AG13">
        <f t="shared" si="3"/>
        <v>329.4</v>
      </c>
      <c r="AH13">
        <f t="shared" si="3"/>
        <v>380.4</v>
      </c>
      <c r="AI13">
        <f t="shared" si="3"/>
        <v>438.2</v>
      </c>
      <c r="AJ13">
        <f t="shared" si="3"/>
        <v>423.7</v>
      </c>
      <c r="AK13">
        <f t="shared" si="3"/>
        <v>402.8</v>
      </c>
      <c r="AL13">
        <f t="shared" si="3"/>
        <v>392.8</v>
      </c>
      <c r="AM13">
        <f t="shared" si="3"/>
        <v>374.1</v>
      </c>
      <c r="AN13">
        <f t="shared" si="3"/>
        <v>344.3</v>
      </c>
      <c r="AO13">
        <f t="shared" si="3"/>
        <v>316.89999999999998</v>
      </c>
    </row>
    <row r="14" spans="1:41" x14ac:dyDescent="0.3">
      <c r="A14" t="s">
        <v>22</v>
      </c>
      <c r="B14">
        <v>0</v>
      </c>
      <c r="C14">
        <v>3</v>
      </c>
      <c r="D14">
        <v>3</v>
      </c>
      <c r="E14">
        <v>2.5</v>
      </c>
      <c r="F14">
        <v>1.9</v>
      </c>
      <c r="G14">
        <v>1.4</v>
      </c>
      <c r="H14">
        <v>1</v>
      </c>
      <c r="I14">
        <v>0.7</v>
      </c>
      <c r="J14">
        <v>0.6</v>
      </c>
      <c r="K14">
        <v>0.4</v>
      </c>
      <c r="L14">
        <v>0.3</v>
      </c>
      <c r="M14">
        <v>0.2</v>
      </c>
      <c r="O14" t="s">
        <v>22</v>
      </c>
      <c r="P14">
        <v>0</v>
      </c>
      <c r="Q14">
        <v>2</v>
      </c>
      <c r="R14">
        <v>3</v>
      </c>
      <c r="S14">
        <v>2.7</v>
      </c>
      <c r="T14">
        <v>2.2000000000000002</v>
      </c>
      <c r="U14">
        <v>1.8</v>
      </c>
      <c r="V14">
        <v>1.4</v>
      </c>
      <c r="W14">
        <v>1.2</v>
      </c>
      <c r="X14">
        <v>1</v>
      </c>
      <c r="Y14">
        <v>0.8</v>
      </c>
      <c r="Z14">
        <v>0.6</v>
      </c>
      <c r="AA14">
        <v>0.5</v>
      </c>
      <c r="AC14" t="s">
        <v>22</v>
      </c>
      <c r="AD14">
        <f t="shared" si="4"/>
        <v>0</v>
      </c>
      <c r="AE14">
        <f t="shared" si="3"/>
        <v>1</v>
      </c>
      <c r="AF14">
        <f t="shared" si="3"/>
        <v>0</v>
      </c>
      <c r="AG14">
        <f t="shared" si="3"/>
        <v>-0.20000000000000018</v>
      </c>
      <c r="AH14">
        <f t="shared" si="3"/>
        <v>-0.30000000000000027</v>
      </c>
      <c r="AI14">
        <f t="shared" si="3"/>
        <v>-0.40000000000000013</v>
      </c>
      <c r="AJ14">
        <f t="shared" si="3"/>
        <v>-0.39999999999999991</v>
      </c>
      <c r="AK14">
        <f t="shared" si="3"/>
        <v>-0.5</v>
      </c>
      <c r="AL14">
        <f t="shared" si="3"/>
        <v>-0.4</v>
      </c>
      <c r="AM14">
        <f t="shared" si="3"/>
        <v>-0.4</v>
      </c>
      <c r="AN14">
        <f t="shared" si="3"/>
        <v>-0.3</v>
      </c>
      <c r="AO14">
        <f t="shared" si="3"/>
        <v>-0.3</v>
      </c>
    </row>
    <row r="15" spans="1:41" x14ac:dyDescent="0.3">
      <c r="A15" t="s">
        <v>15</v>
      </c>
      <c r="B15">
        <v>531</v>
      </c>
      <c r="C15">
        <v>977</v>
      </c>
      <c r="D15">
        <v>909</v>
      </c>
      <c r="E15">
        <v>933</v>
      </c>
      <c r="F15">
        <v>694.9</v>
      </c>
      <c r="G15">
        <v>512.70000000000005</v>
      </c>
      <c r="H15">
        <v>405.7</v>
      </c>
      <c r="I15">
        <v>350</v>
      </c>
      <c r="J15">
        <v>328.9</v>
      </c>
      <c r="K15">
        <v>328</v>
      </c>
      <c r="L15">
        <v>320</v>
      </c>
      <c r="M15">
        <v>322.8</v>
      </c>
      <c r="O15" t="s">
        <v>15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 t="s">
        <v>15</v>
      </c>
      <c r="AD15">
        <f t="shared" si="4"/>
        <v>531</v>
      </c>
      <c r="AE15">
        <f t="shared" si="3"/>
        <v>977</v>
      </c>
      <c r="AF15">
        <f t="shared" si="3"/>
        <v>909</v>
      </c>
      <c r="AG15">
        <f t="shared" si="3"/>
        <v>933</v>
      </c>
      <c r="AH15">
        <f t="shared" si="3"/>
        <v>694.9</v>
      </c>
      <c r="AI15">
        <f t="shared" si="3"/>
        <v>512.70000000000005</v>
      </c>
      <c r="AJ15">
        <f t="shared" si="3"/>
        <v>405.7</v>
      </c>
      <c r="AK15">
        <f t="shared" si="3"/>
        <v>350</v>
      </c>
      <c r="AL15">
        <f t="shared" si="3"/>
        <v>328.9</v>
      </c>
      <c r="AM15">
        <f t="shared" si="3"/>
        <v>328</v>
      </c>
      <c r="AN15">
        <f t="shared" si="3"/>
        <v>320</v>
      </c>
      <c r="AO15">
        <f t="shared" si="3"/>
        <v>322.8</v>
      </c>
    </row>
    <row r="16" spans="1:41" x14ac:dyDescent="0.3">
      <c r="A16" t="s">
        <v>17</v>
      </c>
      <c r="B16">
        <v>246</v>
      </c>
      <c r="C16">
        <v>28</v>
      </c>
      <c r="D16">
        <v>50</v>
      </c>
      <c r="E16">
        <v>41.8</v>
      </c>
      <c r="F16">
        <v>55.6</v>
      </c>
      <c r="G16">
        <v>74</v>
      </c>
      <c r="H16">
        <v>54.6</v>
      </c>
      <c r="I16">
        <v>40.299999999999997</v>
      </c>
      <c r="J16">
        <v>29.7</v>
      </c>
      <c r="K16">
        <v>21.9</v>
      </c>
      <c r="L16">
        <v>16.2</v>
      </c>
      <c r="M16">
        <v>11.9</v>
      </c>
      <c r="O16" t="s">
        <v>17</v>
      </c>
      <c r="P16">
        <v>3</v>
      </c>
      <c r="Q16">
        <v>1</v>
      </c>
      <c r="R16">
        <v>1</v>
      </c>
      <c r="S16">
        <v>0.9</v>
      </c>
      <c r="T16">
        <v>0.7</v>
      </c>
      <c r="U16">
        <v>0.6</v>
      </c>
      <c r="V16">
        <v>0.5</v>
      </c>
      <c r="W16">
        <v>0.4</v>
      </c>
      <c r="X16">
        <v>0.5</v>
      </c>
      <c r="Y16">
        <v>0.6</v>
      </c>
      <c r="Z16">
        <v>0.7</v>
      </c>
      <c r="AA16">
        <v>0.9</v>
      </c>
      <c r="AC16" t="s">
        <v>17</v>
      </c>
      <c r="AD16">
        <f t="shared" si="4"/>
        <v>243</v>
      </c>
      <c r="AE16">
        <f t="shared" si="3"/>
        <v>27</v>
      </c>
      <c r="AF16">
        <f t="shared" si="3"/>
        <v>49</v>
      </c>
      <c r="AG16">
        <f t="shared" si="3"/>
        <v>40.9</v>
      </c>
      <c r="AH16">
        <f t="shared" si="3"/>
        <v>54.9</v>
      </c>
      <c r="AI16">
        <f t="shared" si="3"/>
        <v>73.400000000000006</v>
      </c>
      <c r="AJ16">
        <f t="shared" si="3"/>
        <v>54.1</v>
      </c>
      <c r="AK16">
        <f t="shared" si="3"/>
        <v>39.9</v>
      </c>
      <c r="AL16">
        <f t="shared" si="3"/>
        <v>29.2</v>
      </c>
      <c r="AM16">
        <f t="shared" si="3"/>
        <v>21.299999999999997</v>
      </c>
      <c r="AN16">
        <f t="shared" si="3"/>
        <v>15.5</v>
      </c>
      <c r="AO16">
        <f t="shared" si="3"/>
        <v>11</v>
      </c>
    </row>
    <row r="17" spans="1:41" x14ac:dyDescent="0.3">
      <c r="A17" t="s">
        <v>26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O17" t="s">
        <v>26</v>
      </c>
      <c r="P17">
        <v>0</v>
      </c>
      <c r="Q17">
        <v>2</v>
      </c>
      <c r="R17">
        <v>2</v>
      </c>
      <c r="S17">
        <v>1.8</v>
      </c>
      <c r="T17">
        <v>1.5</v>
      </c>
      <c r="U17">
        <v>1.2</v>
      </c>
      <c r="V17">
        <v>1</v>
      </c>
      <c r="W17">
        <v>0.8</v>
      </c>
      <c r="X17">
        <v>0.6</v>
      </c>
      <c r="Y17">
        <v>0.5</v>
      </c>
      <c r="Z17">
        <v>0.4</v>
      </c>
      <c r="AA17">
        <v>0.4</v>
      </c>
      <c r="AC17" t="s">
        <v>26</v>
      </c>
      <c r="AD17">
        <f t="shared" si="4"/>
        <v>0</v>
      </c>
      <c r="AE17">
        <f t="shared" si="3"/>
        <v>-2</v>
      </c>
      <c r="AF17">
        <f t="shared" si="3"/>
        <v>-2</v>
      </c>
      <c r="AG17">
        <f t="shared" si="3"/>
        <v>-1.8</v>
      </c>
      <c r="AH17">
        <f t="shared" si="3"/>
        <v>-1.5</v>
      </c>
      <c r="AI17">
        <f t="shared" si="3"/>
        <v>-1.2</v>
      </c>
      <c r="AJ17">
        <f t="shared" si="3"/>
        <v>-1</v>
      </c>
      <c r="AK17">
        <f t="shared" si="3"/>
        <v>-0.8</v>
      </c>
      <c r="AL17">
        <f t="shared" si="3"/>
        <v>-0.6</v>
      </c>
      <c r="AM17">
        <f t="shared" si="3"/>
        <v>-0.5</v>
      </c>
      <c r="AN17">
        <f t="shared" si="3"/>
        <v>-0.4</v>
      </c>
      <c r="AO17">
        <f t="shared" si="3"/>
        <v>-0.4</v>
      </c>
    </row>
    <row r="18" spans="1:41" x14ac:dyDescent="0.3">
      <c r="A18" t="s">
        <v>28</v>
      </c>
      <c r="B18">
        <v>0</v>
      </c>
      <c r="C18">
        <v>5</v>
      </c>
      <c r="D18">
        <v>5</v>
      </c>
      <c r="E18">
        <v>4.2</v>
      </c>
      <c r="F18">
        <v>3.1</v>
      </c>
      <c r="G18">
        <v>2.2999999999999998</v>
      </c>
      <c r="H18">
        <v>1.7</v>
      </c>
      <c r="I18">
        <v>1.2</v>
      </c>
      <c r="J18">
        <v>0.9</v>
      </c>
      <c r="K18">
        <v>0.7</v>
      </c>
      <c r="L18">
        <v>0.5</v>
      </c>
      <c r="M18">
        <v>0.4</v>
      </c>
      <c r="O18" t="s">
        <v>28</v>
      </c>
      <c r="P18">
        <v>98</v>
      </c>
      <c r="Q18">
        <v>212</v>
      </c>
      <c r="R18">
        <v>189</v>
      </c>
      <c r="S18">
        <v>212.6</v>
      </c>
      <c r="T18">
        <v>258.7</v>
      </c>
      <c r="U18">
        <v>314.7</v>
      </c>
      <c r="V18">
        <v>382.9</v>
      </c>
      <c r="W18">
        <v>465.9</v>
      </c>
      <c r="X18">
        <v>566.79999999999995</v>
      </c>
      <c r="Y18">
        <v>689.7</v>
      </c>
      <c r="Z18">
        <v>839.1</v>
      </c>
      <c r="AA18">
        <v>1021</v>
      </c>
      <c r="AC18" t="s">
        <v>28</v>
      </c>
      <c r="AD18">
        <f t="shared" si="4"/>
        <v>-98</v>
      </c>
      <c r="AE18">
        <f t="shared" si="3"/>
        <v>-207</v>
      </c>
      <c r="AF18">
        <f t="shared" si="3"/>
        <v>-184</v>
      </c>
      <c r="AG18">
        <f t="shared" si="3"/>
        <v>-208.4</v>
      </c>
      <c r="AH18">
        <f t="shared" si="3"/>
        <v>-255.6</v>
      </c>
      <c r="AI18">
        <f t="shared" si="3"/>
        <v>-312.39999999999998</v>
      </c>
      <c r="AJ18">
        <f t="shared" si="3"/>
        <v>-381.2</v>
      </c>
      <c r="AK18">
        <f t="shared" si="3"/>
        <v>-464.7</v>
      </c>
      <c r="AL18">
        <f t="shared" si="3"/>
        <v>-565.9</v>
      </c>
      <c r="AM18">
        <f t="shared" si="3"/>
        <v>-689</v>
      </c>
      <c r="AN18">
        <f t="shared" si="3"/>
        <v>-838.6</v>
      </c>
      <c r="AO18">
        <f t="shared" si="3"/>
        <v>-1020.6</v>
      </c>
    </row>
    <row r="19" spans="1:41" x14ac:dyDescent="0.3">
      <c r="A19" t="s">
        <v>30</v>
      </c>
      <c r="B19">
        <v>133</v>
      </c>
      <c r="C19">
        <v>947</v>
      </c>
      <c r="D19">
        <v>945</v>
      </c>
      <c r="E19">
        <v>963.7</v>
      </c>
      <c r="F19">
        <v>916.2</v>
      </c>
      <c r="G19">
        <v>875.4</v>
      </c>
      <c r="H19">
        <v>843.4</v>
      </c>
      <c r="I19">
        <v>806.5</v>
      </c>
      <c r="J19">
        <v>789.9</v>
      </c>
      <c r="K19">
        <v>763.7</v>
      </c>
      <c r="L19">
        <v>733</v>
      </c>
      <c r="M19">
        <v>708.6</v>
      </c>
      <c r="O19" t="s">
        <v>30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 t="s">
        <v>30</v>
      </c>
      <c r="AD19">
        <f t="shared" si="4"/>
        <v>133</v>
      </c>
      <c r="AE19">
        <f t="shared" si="3"/>
        <v>947</v>
      </c>
      <c r="AF19">
        <f t="shared" si="3"/>
        <v>945</v>
      </c>
      <c r="AG19">
        <f t="shared" si="3"/>
        <v>963.7</v>
      </c>
      <c r="AH19">
        <f t="shared" si="3"/>
        <v>916.2</v>
      </c>
      <c r="AI19">
        <f t="shared" si="3"/>
        <v>875.4</v>
      </c>
      <c r="AJ19">
        <f t="shared" si="3"/>
        <v>843.4</v>
      </c>
      <c r="AK19">
        <f t="shared" si="3"/>
        <v>806.5</v>
      </c>
      <c r="AL19">
        <f t="shared" si="3"/>
        <v>789.9</v>
      </c>
      <c r="AM19">
        <f t="shared" si="3"/>
        <v>763.7</v>
      </c>
      <c r="AN19">
        <f t="shared" si="3"/>
        <v>733</v>
      </c>
      <c r="AO19">
        <f t="shared" si="3"/>
        <v>708.6</v>
      </c>
    </row>
    <row r="20" spans="1:41" x14ac:dyDescent="0.3">
      <c r="A20" t="s">
        <v>32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O20" t="s">
        <v>32</v>
      </c>
      <c r="P20">
        <v>0</v>
      </c>
      <c r="Q20">
        <v>2</v>
      </c>
      <c r="R20">
        <v>2</v>
      </c>
      <c r="S20">
        <v>2.1</v>
      </c>
      <c r="T20">
        <v>2</v>
      </c>
      <c r="U20">
        <v>1.7</v>
      </c>
      <c r="V20">
        <v>2</v>
      </c>
      <c r="W20">
        <v>2.5</v>
      </c>
      <c r="X20">
        <v>3</v>
      </c>
      <c r="Y20">
        <v>3.5</v>
      </c>
      <c r="Z20">
        <v>2.9</v>
      </c>
      <c r="AA20">
        <v>2.2999999999999998</v>
      </c>
      <c r="AC20" t="s">
        <v>32</v>
      </c>
      <c r="AD20">
        <f t="shared" si="4"/>
        <v>0</v>
      </c>
      <c r="AE20">
        <f t="shared" si="3"/>
        <v>-2</v>
      </c>
      <c r="AF20">
        <f t="shared" si="3"/>
        <v>-2</v>
      </c>
      <c r="AG20">
        <f t="shared" si="3"/>
        <v>-2.1</v>
      </c>
      <c r="AH20">
        <f t="shared" si="3"/>
        <v>-2</v>
      </c>
      <c r="AI20">
        <f t="shared" si="3"/>
        <v>-1.7</v>
      </c>
      <c r="AJ20">
        <f t="shared" si="3"/>
        <v>-2</v>
      </c>
      <c r="AK20">
        <f t="shared" si="3"/>
        <v>-2.5</v>
      </c>
      <c r="AL20">
        <f t="shared" si="3"/>
        <v>-3</v>
      </c>
      <c r="AM20">
        <f t="shared" si="3"/>
        <v>-3.5</v>
      </c>
      <c r="AN20">
        <f t="shared" si="3"/>
        <v>-2.9</v>
      </c>
      <c r="AO20">
        <f t="shared" si="3"/>
        <v>-2.2999999999999998</v>
      </c>
    </row>
    <row r="21" spans="1:41" x14ac:dyDescent="0.3">
      <c r="A21" t="s">
        <v>18</v>
      </c>
      <c r="B21">
        <v>1252</v>
      </c>
      <c r="C21">
        <v>28</v>
      </c>
      <c r="D21">
        <v>24</v>
      </c>
      <c r="E21">
        <v>28.5</v>
      </c>
      <c r="F21">
        <v>37.9</v>
      </c>
      <c r="G21">
        <v>50.5</v>
      </c>
      <c r="H21">
        <v>67.3</v>
      </c>
      <c r="I21">
        <v>89.6</v>
      </c>
      <c r="J21">
        <v>119.4</v>
      </c>
      <c r="K21">
        <v>159</v>
      </c>
      <c r="L21">
        <v>211.7</v>
      </c>
      <c r="M21">
        <v>282</v>
      </c>
      <c r="O21" t="s">
        <v>18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 t="s">
        <v>18</v>
      </c>
      <c r="AD21">
        <f t="shared" si="4"/>
        <v>1252</v>
      </c>
      <c r="AE21">
        <f t="shared" si="4"/>
        <v>28</v>
      </c>
      <c r="AF21">
        <f t="shared" si="4"/>
        <v>24</v>
      </c>
      <c r="AG21">
        <f t="shared" si="4"/>
        <v>28.5</v>
      </c>
      <c r="AH21">
        <f t="shared" si="4"/>
        <v>37.9</v>
      </c>
      <c r="AI21">
        <f t="shared" si="4"/>
        <v>50.5</v>
      </c>
      <c r="AJ21">
        <f t="shared" si="4"/>
        <v>67.3</v>
      </c>
      <c r="AK21">
        <f t="shared" si="4"/>
        <v>89.6</v>
      </c>
      <c r="AL21">
        <f t="shared" si="4"/>
        <v>119.4</v>
      </c>
      <c r="AM21">
        <f t="shared" si="4"/>
        <v>159</v>
      </c>
      <c r="AN21">
        <f t="shared" si="4"/>
        <v>211.7</v>
      </c>
      <c r="AO21">
        <f t="shared" si="4"/>
        <v>282</v>
      </c>
    </row>
    <row r="22" spans="1:41" x14ac:dyDescent="0.3">
      <c r="A22" t="s">
        <v>35</v>
      </c>
      <c r="B22">
        <v>0</v>
      </c>
      <c r="C22">
        <v>243</v>
      </c>
      <c r="D22">
        <v>242</v>
      </c>
      <c r="E22">
        <v>237.2</v>
      </c>
      <c r="F22">
        <v>238.5</v>
      </c>
      <c r="G22">
        <v>240.6</v>
      </c>
      <c r="H22">
        <v>216.4</v>
      </c>
      <c r="I22">
        <v>192.8</v>
      </c>
      <c r="J22">
        <v>175.5</v>
      </c>
      <c r="K22">
        <v>157.4</v>
      </c>
      <c r="L22">
        <v>140</v>
      </c>
      <c r="M22">
        <v>125.2</v>
      </c>
      <c r="O22" t="s">
        <v>35</v>
      </c>
      <c r="P22">
        <v>0</v>
      </c>
      <c r="Q22">
        <v>1</v>
      </c>
      <c r="R22">
        <v>1</v>
      </c>
      <c r="S22">
        <v>0.9</v>
      </c>
      <c r="T22">
        <v>0.7</v>
      </c>
      <c r="U22">
        <v>0.6</v>
      </c>
      <c r="V22">
        <v>0.5</v>
      </c>
      <c r="W22">
        <v>0.4</v>
      </c>
      <c r="X22">
        <v>0.3</v>
      </c>
      <c r="Y22">
        <v>0.3</v>
      </c>
      <c r="Z22">
        <v>0.2</v>
      </c>
      <c r="AA22">
        <v>0.2</v>
      </c>
      <c r="AC22" t="s">
        <v>35</v>
      </c>
      <c r="AD22">
        <f t="shared" si="4"/>
        <v>0</v>
      </c>
      <c r="AE22">
        <f t="shared" si="4"/>
        <v>242</v>
      </c>
      <c r="AF22">
        <f t="shared" si="4"/>
        <v>241</v>
      </c>
      <c r="AG22">
        <f t="shared" si="4"/>
        <v>236.29999999999998</v>
      </c>
      <c r="AH22">
        <f t="shared" si="4"/>
        <v>237.8</v>
      </c>
      <c r="AI22">
        <f t="shared" si="4"/>
        <v>240</v>
      </c>
      <c r="AJ22">
        <f t="shared" si="4"/>
        <v>215.9</v>
      </c>
      <c r="AK22">
        <f t="shared" si="4"/>
        <v>192.4</v>
      </c>
      <c r="AL22">
        <f t="shared" si="4"/>
        <v>175.2</v>
      </c>
      <c r="AM22">
        <f t="shared" si="4"/>
        <v>157.1</v>
      </c>
      <c r="AN22">
        <f t="shared" si="4"/>
        <v>139.80000000000001</v>
      </c>
      <c r="AO22">
        <f t="shared" si="4"/>
        <v>125</v>
      </c>
    </row>
    <row r="23" spans="1:41" x14ac:dyDescent="0.3">
      <c r="A23" t="s">
        <v>37</v>
      </c>
      <c r="B23">
        <v>169</v>
      </c>
      <c r="C23">
        <v>446</v>
      </c>
      <c r="D23">
        <v>530</v>
      </c>
      <c r="E23">
        <v>516.6</v>
      </c>
      <c r="F23">
        <v>501.7</v>
      </c>
      <c r="G23">
        <v>488.9</v>
      </c>
      <c r="H23">
        <v>360.8</v>
      </c>
      <c r="I23">
        <v>266.2</v>
      </c>
      <c r="J23">
        <v>196.4</v>
      </c>
      <c r="K23">
        <v>144.9</v>
      </c>
      <c r="L23">
        <v>106.9</v>
      </c>
      <c r="M23">
        <v>78.900000000000006</v>
      </c>
      <c r="O23" t="s">
        <v>37</v>
      </c>
      <c r="P23">
        <v>0</v>
      </c>
      <c r="Q23">
        <v>10</v>
      </c>
      <c r="R23">
        <v>10</v>
      </c>
      <c r="S23">
        <v>8.8000000000000007</v>
      </c>
      <c r="T23">
        <v>7.2</v>
      </c>
      <c r="U23">
        <v>5.9</v>
      </c>
      <c r="V23">
        <v>4.8</v>
      </c>
      <c r="W23">
        <v>3.9</v>
      </c>
      <c r="X23">
        <v>3.2</v>
      </c>
      <c r="Y23">
        <v>2.6</v>
      </c>
      <c r="Z23">
        <v>2.1</v>
      </c>
      <c r="AA23">
        <v>2.5</v>
      </c>
      <c r="AC23" t="s">
        <v>37</v>
      </c>
      <c r="AD23">
        <f t="shared" si="4"/>
        <v>169</v>
      </c>
      <c r="AE23">
        <f t="shared" si="4"/>
        <v>436</v>
      </c>
      <c r="AF23">
        <f t="shared" si="4"/>
        <v>520</v>
      </c>
      <c r="AG23">
        <f t="shared" si="4"/>
        <v>507.8</v>
      </c>
      <c r="AH23">
        <f t="shared" si="4"/>
        <v>494.5</v>
      </c>
      <c r="AI23">
        <f t="shared" si="4"/>
        <v>483</v>
      </c>
      <c r="AJ23">
        <f t="shared" si="4"/>
        <v>356</v>
      </c>
      <c r="AK23">
        <f t="shared" si="4"/>
        <v>262.3</v>
      </c>
      <c r="AL23">
        <f t="shared" si="4"/>
        <v>193.20000000000002</v>
      </c>
      <c r="AM23">
        <f t="shared" si="4"/>
        <v>142.30000000000001</v>
      </c>
      <c r="AN23">
        <f t="shared" si="4"/>
        <v>104.80000000000001</v>
      </c>
      <c r="AO23">
        <f t="shared" si="4"/>
        <v>76.400000000000006</v>
      </c>
    </row>
    <row r="24" spans="1:41" x14ac:dyDescent="0.3">
      <c r="A24" t="s">
        <v>39</v>
      </c>
      <c r="B24">
        <v>21</v>
      </c>
      <c r="C24">
        <v>2</v>
      </c>
      <c r="D24">
        <v>4</v>
      </c>
      <c r="E24">
        <v>3.4</v>
      </c>
      <c r="F24">
        <v>2.5</v>
      </c>
      <c r="G24">
        <v>1.9</v>
      </c>
      <c r="H24">
        <v>1.4</v>
      </c>
      <c r="I24">
        <v>1</v>
      </c>
      <c r="J24">
        <v>0.7</v>
      </c>
      <c r="K24">
        <v>0.6</v>
      </c>
      <c r="L24">
        <v>0.4</v>
      </c>
      <c r="M24">
        <v>0.3</v>
      </c>
      <c r="O24" t="s">
        <v>39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 t="s">
        <v>39</v>
      </c>
      <c r="AD24">
        <f t="shared" si="4"/>
        <v>20</v>
      </c>
      <c r="AE24">
        <f t="shared" si="4"/>
        <v>2</v>
      </c>
      <c r="AF24">
        <f t="shared" si="4"/>
        <v>4</v>
      </c>
      <c r="AG24">
        <f t="shared" si="4"/>
        <v>3.4</v>
      </c>
      <c r="AH24">
        <f t="shared" si="4"/>
        <v>2.5</v>
      </c>
      <c r="AI24">
        <f t="shared" si="4"/>
        <v>1.9</v>
      </c>
      <c r="AJ24">
        <f t="shared" si="4"/>
        <v>1.4</v>
      </c>
      <c r="AK24">
        <f t="shared" si="4"/>
        <v>1</v>
      </c>
      <c r="AL24">
        <f t="shared" si="4"/>
        <v>0.7</v>
      </c>
      <c r="AM24">
        <f t="shared" si="4"/>
        <v>0.6</v>
      </c>
      <c r="AN24">
        <f t="shared" si="4"/>
        <v>0.4</v>
      </c>
      <c r="AO24">
        <f t="shared" si="4"/>
        <v>0.3</v>
      </c>
    </row>
    <row r="25" spans="1:41" x14ac:dyDescent="0.3">
      <c r="A25" t="s">
        <v>41</v>
      </c>
      <c r="B25">
        <v>9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O25" t="s">
        <v>41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 t="s">
        <v>41</v>
      </c>
      <c r="AD25">
        <f t="shared" si="4"/>
        <v>9</v>
      </c>
      <c r="AE25">
        <f t="shared" si="4"/>
        <v>0</v>
      </c>
      <c r="AF25">
        <f t="shared" si="4"/>
        <v>0</v>
      </c>
      <c r="AG25">
        <f t="shared" si="4"/>
        <v>0</v>
      </c>
      <c r="AH25">
        <f t="shared" si="4"/>
        <v>0</v>
      </c>
      <c r="AI25">
        <f t="shared" si="4"/>
        <v>0</v>
      </c>
      <c r="AJ25">
        <f t="shared" si="4"/>
        <v>0</v>
      </c>
      <c r="AK25">
        <f t="shared" si="4"/>
        <v>0</v>
      </c>
      <c r="AL25">
        <f t="shared" si="4"/>
        <v>0</v>
      </c>
      <c r="AM25">
        <f t="shared" si="4"/>
        <v>0</v>
      </c>
      <c r="AN25">
        <f t="shared" si="4"/>
        <v>0</v>
      </c>
      <c r="AO25">
        <f t="shared" si="4"/>
        <v>0</v>
      </c>
    </row>
    <row r="26" spans="1:41" x14ac:dyDescent="0.3">
      <c r="A26" t="s">
        <v>43</v>
      </c>
      <c r="B26">
        <v>0</v>
      </c>
      <c r="C26">
        <v>1</v>
      </c>
      <c r="D26">
        <v>1</v>
      </c>
      <c r="E26">
        <v>0.8</v>
      </c>
      <c r="F26">
        <v>0.6</v>
      </c>
      <c r="G26">
        <v>0.5</v>
      </c>
      <c r="H26">
        <v>0.3</v>
      </c>
      <c r="I26">
        <v>0.3</v>
      </c>
      <c r="J26">
        <v>0.2</v>
      </c>
      <c r="K26">
        <v>0.1</v>
      </c>
      <c r="L26">
        <v>0.1</v>
      </c>
      <c r="M26">
        <v>0.1</v>
      </c>
      <c r="O26" t="s">
        <v>43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 t="s">
        <v>43</v>
      </c>
      <c r="AD26">
        <f t="shared" si="4"/>
        <v>0</v>
      </c>
      <c r="AE26">
        <f t="shared" si="4"/>
        <v>1</v>
      </c>
      <c r="AF26">
        <f t="shared" si="4"/>
        <v>1</v>
      </c>
      <c r="AG26">
        <f t="shared" si="4"/>
        <v>0.8</v>
      </c>
      <c r="AH26">
        <f t="shared" si="4"/>
        <v>0.6</v>
      </c>
      <c r="AI26">
        <f t="shared" si="4"/>
        <v>0.5</v>
      </c>
      <c r="AJ26">
        <f t="shared" si="4"/>
        <v>0.3</v>
      </c>
      <c r="AK26">
        <f t="shared" si="4"/>
        <v>0.3</v>
      </c>
      <c r="AL26">
        <f t="shared" si="4"/>
        <v>0.2</v>
      </c>
      <c r="AM26">
        <f t="shared" si="4"/>
        <v>0.1</v>
      </c>
      <c r="AN26">
        <f t="shared" si="4"/>
        <v>0.1</v>
      </c>
      <c r="AO26">
        <f t="shared" si="4"/>
        <v>0.1</v>
      </c>
    </row>
    <row r="27" spans="1:41" x14ac:dyDescent="0.3">
      <c r="A27" t="s">
        <v>45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O27" t="s">
        <v>45</v>
      </c>
      <c r="P27">
        <v>0</v>
      </c>
      <c r="Q27">
        <v>3</v>
      </c>
      <c r="R27">
        <v>3</v>
      </c>
      <c r="S27">
        <v>3</v>
      </c>
      <c r="T27">
        <v>2.5</v>
      </c>
      <c r="U27">
        <v>2</v>
      </c>
      <c r="V27">
        <v>1.7</v>
      </c>
      <c r="W27">
        <v>1.4</v>
      </c>
      <c r="X27">
        <v>1.1000000000000001</v>
      </c>
      <c r="Y27">
        <v>1</v>
      </c>
      <c r="Z27">
        <v>0.9</v>
      </c>
      <c r="AA27">
        <v>1</v>
      </c>
      <c r="AC27" t="s">
        <v>45</v>
      </c>
      <c r="AD27">
        <f t="shared" si="4"/>
        <v>0</v>
      </c>
      <c r="AE27">
        <f t="shared" si="4"/>
        <v>-3</v>
      </c>
      <c r="AF27">
        <f t="shared" si="4"/>
        <v>-3</v>
      </c>
      <c r="AG27">
        <f t="shared" si="4"/>
        <v>-3</v>
      </c>
      <c r="AH27">
        <f t="shared" si="4"/>
        <v>-2.5</v>
      </c>
      <c r="AI27">
        <f t="shared" si="4"/>
        <v>-2</v>
      </c>
      <c r="AJ27">
        <f t="shared" si="4"/>
        <v>-1.7</v>
      </c>
      <c r="AK27">
        <f t="shared" si="4"/>
        <v>-1.4</v>
      </c>
      <c r="AL27">
        <f t="shared" si="4"/>
        <v>-1.1000000000000001</v>
      </c>
      <c r="AM27">
        <f t="shared" si="4"/>
        <v>-1</v>
      </c>
      <c r="AN27">
        <f t="shared" si="4"/>
        <v>-0.9</v>
      </c>
      <c r="AO27">
        <f t="shared" si="4"/>
        <v>-1</v>
      </c>
    </row>
    <row r="28" spans="1:41" x14ac:dyDescent="0.3">
      <c r="A28" t="s">
        <v>47</v>
      </c>
      <c r="B28">
        <v>616</v>
      </c>
      <c r="C28">
        <v>168</v>
      </c>
      <c r="D28">
        <v>180</v>
      </c>
      <c r="E28">
        <v>160.6</v>
      </c>
      <c r="F28">
        <v>118.5</v>
      </c>
      <c r="G28">
        <v>87.4</v>
      </c>
      <c r="H28">
        <v>64.5</v>
      </c>
      <c r="I28">
        <v>47.6</v>
      </c>
      <c r="J28">
        <v>35.1</v>
      </c>
      <c r="K28">
        <v>25.9</v>
      </c>
      <c r="L28">
        <v>19.100000000000001</v>
      </c>
      <c r="M28">
        <v>14.1</v>
      </c>
      <c r="O28" t="s">
        <v>47</v>
      </c>
      <c r="P28">
        <v>0</v>
      </c>
      <c r="Q28">
        <v>0</v>
      </c>
      <c r="R28">
        <v>1</v>
      </c>
      <c r="S28">
        <v>0.9</v>
      </c>
      <c r="T28">
        <v>0.7</v>
      </c>
      <c r="U28">
        <v>0.6</v>
      </c>
      <c r="V28">
        <v>0.5</v>
      </c>
      <c r="W28">
        <v>0.4</v>
      </c>
      <c r="X28">
        <v>0.3</v>
      </c>
      <c r="Y28">
        <v>0.3</v>
      </c>
      <c r="Z28">
        <v>0.2</v>
      </c>
      <c r="AA28">
        <v>0.2</v>
      </c>
      <c r="AC28" t="s">
        <v>47</v>
      </c>
      <c r="AD28">
        <f t="shared" si="4"/>
        <v>616</v>
      </c>
      <c r="AE28">
        <f t="shared" si="4"/>
        <v>168</v>
      </c>
      <c r="AF28">
        <f t="shared" si="4"/>
        <v>179</v>
      </c>
      <c r="AG28">
        <f t="shared" si="4"/>
        <v>159.69999999999999</v>
      </c>
      <c r="AH28">
        <f t="shared" si="4"/>
        <v>117.8</v>
      </c>
      <c r="AI28">
        <f t="shared" si="4"/>
        <v>86.800000000000011</v>
      </c>
      <c r="AJ28">
        <f t="shared" si="4"/>
        <v>64</v>
      </c>
      <c r="AK28">
        <f t="shared" si="4"/>
        <v>47.2</v>
      </c>
      <c r="AL28">
        <f t="shared" si="4"/>
        <v>34.800000000000004</v>
      </c>
      <c r="AM28">
        <f t="shared" si="4"/>
        <v>25.599999999999998</v>
      </c>
      <c r="AN28">
        <f t="shared" si="4"/>
        <v>18.900000000000002</v>
      </c>
      <c r="AO28">
        <f t="shared" si="4"/>
        <v>13.9</v>
      </c>
    </row>
    <row r="29" spans="1:41" x14ac:dyDescent="0.3">
      <c r="A29" t="s">
        <v>49</v>
      </c>
      <c r="B29">
        <v>0</v>
      </c>
      <c r="C29">
        <v>22</v>
      </c>
      <c r="D29">
        <v>22</v>
      </c>
      <c r="E29">
        <v>25.5</v>
      </c>
      <c r="F29">
        <v>18.8</v>
      </c>
      <c r="G29">
        <v>13.9</v>
      </c>
      <c r="H29">
        <v>8.4</v>
      </c>
      <c r="I29">
        <v>6.2</v>
      </c>
      <c r="J29">
        <v>4.5999999999999996</v>
      </c>
      <c r="K29">
        <v>3.4</v>
      </c>
      <c r="L29">
        <v>2.5</v>
      </c>
      <c r="M29">
        <v>1.8</v>
      </c>
      <c r="O29" t="s">
        <v>49</v>
      </c>
      <c r="P29">
        <v>2</v>
      </c>
      <c r="Q29">
        <v>13</v>
      </c>
      <c r="R29">
        <v>9</v>
      </c>
      <c r="S29">
        <v>8</v>
      </c>
      <c r="T29">
        <v>6.5</v>
      </c>
      <c r="U29">
        <v>6.9</v>
      </c>
      <c r="V29">
        <v>8.4</v>
      </c>
      <c r="W29">
        <v>9.1</v>
      </c>
      <c r="X29">
        <v>9.3000000000000007</v>
      </c>
      <c r="Y29">
        <v>8.1999999999999993</v>
      </c>
      <c r="Z29">
        <v>7.4</v>
      </c>
      <c r="AA29">
        <v>6.6</v>
      </c>
      <c r="AC29" t="s">
        <v>49</v>
      </c>
      <c r="AD29">
        <f t="shared" si="4"/>
        <v>-2</v>
      </c>
      <c r="AE29">
        <f t="shared" si="4"/>
        <v>9</v>
      </c>
      <c r="AF29">
        <f t="shared" si="4"/>
        <v>13</v>
      </c>
      <c r="AG29">
        <f t="shared" si="4"/>
        <v>17.5</v>
      </c>
      <c r="AH29">
        <f t="shared" si="4"/>
        <v>12.3</v>
      </c>
      <c r="AI29">
        <f t="shared" si="4"/>
        <v>7</v>
      </c>
      <c r="AJ29">
        <f t="shared" si="4"/>
        <v>0</v>
      </c>
      <c r="AK29">
        <f t="shared" si="4"/>
        <v>-2.8999999999999995</v>
      </c>
      <c r="AL29">
        <f t="shared" si="4"/>
        <v>-4.7000000000000011</v>
      </c>
      <c r="AM29">
        <f t="shared" si="4"/>
        <v>-4.7999999999999989</v>
      </c>
      <c r="AN29">
        <f t="shared" si="4"/>
        <v>-4.9000000000000004</v>
      </c>
      <c r="AO29">
        <f t="shared" si="4"/>
        <v>-4.8</v>
      </c>
    </row>
    <row r="30" spans="1:41" x14ac:dyDescent="0.3">
      <c r="A30" t="s">
        <v>20</v>
      </c>
      <c r="B30">
        <v>2</v>
      </c>
      <c r="C30">
        <v>0</v>
      </c>
      <c r="D30">
        <v>2</v>
      </c>
      <c r="E30">
        <v>2.2000000000000002</v>
      </c>
      <c r="F30">
        <v>1.6</v>
      </c>
      <c r="G30">
        <v>1.2</v>
      </c>
      <c r="H30">
        <v>0.9</v>
      </c>
      <c r="I30">
        <v>0.7</v>
      </c>
      <c r="J30">
        <v>0.5</v>
      </c>
      <c r="K30">
        <v>0.4</v>
      </c>
      <c r="L30">
        <v>0.3</v>
      </c>
      <c r="M30">
        <v>0.2</v>
      </c>
      <c r="O30" t="s">
        <v>20</v>
      </c>
      <c r="P30">
        <v>0</v>
      </c>
      <c r="Q30">
        <v>0</v>
      </c>
      <c r="R30">
        <v>1</v>
      </c>
      <c r="S30">
        <v>0.9</v>
      </c>
      <c r="T30">
        <v>0.7</v>
      </c>
      <c r="U30">
        <v>0.6</v>
      </c>
      <c r="V30">
        <v>0.5</v>
      </c>
      <c r="W30">
        <v>0.4</v>
      </c>
      <c r="X30">
        <v>0.3</v>
      </c>
      <c r="Y30">
        <v>0.3</v>
      </c>
      <c r="Z30">
        <v>0.4</v>
      </c>
      <c r="AA30">
        <v>0.4</v>
      </c>
      <c r="AC30" t="s">
        <v>20</v>
      </c>
      <c r="AD30">
        <f t="shared" si="4"/>
        <v>2</v>
      </c>
      <c r="AE30">
        <f t="shared" si="4"/>
        <v>0</v>
      </c>
      <c r="AF30">
        <f t="shared" si="4"/>
        <v>1</v>
      </c>
      <c r="AG30">
        <f t="shared" si="4"/>
        <v>1.3000000000000003</v>
      </c>
      <c r="AH30">
        <f t="shared" si="4"/>
        <v>0.90000000000000013</v>
      </c>
      <c r="AI30">
        <f t="shared" si="4"/>
        <v>0.6</v>
      </c>
      <c r="AJ30">
        <f t="shared" si="4"/>
        <v>0.4</v>
      </c>
      <c r="AK30">
        <f t="shared" si="4"/>
        <v>0.29999999999999993</v>
      </c>
      <c r="AL30">
        <f t="shared" si="4"/>
        <v>0.2</v>
      </c>
      <c r="AM30">
        <f t="shared" si="4"/>
        <v>0.10000000000000003</v>
      </c>
      <c r="AN30">
        <f t="shared" si="4"/>
        <v>-0.10000000000000003</v>
      </c>
      <c r="AO30">
        <f t="shared" si="4"/>
        <v>-0.2</v>
      </c>
    </row>
    <row r="31" spans="1:41" x14ac:dyDescent="0.3">
      <c r="A31" t="s">
        <v>52</v>
      </c>
      <c r="B31">
        <v>1</v>
      </c>
      <c r="C31">
        <v>1</v>
      </c>
      <c r="D31">
        <v>1</v>
      </c>
      <c r="E31">
        <v>0.8</v>
      </c>
      <c r="F31">
        <v>0.6</v>
      </c>
      <c r="G31">
        <v>0.5</v>
      </c>
      <c r="H31">
        <v>0.3</v>
      </c>
      <c r="I31">
        <v>0.3</v>
      </c>
      <c r="J31">
        <v>0</v>
      </c>
      <c r="K31">
        <v>0</v>
      </c>
      <c r="L31">
        <v>0</v>
      </c>
      <c r="M31">
        <v>0</v>
      </c>
      <c r="O31" t="s">
        <v>52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 t="s">
        <v>52</v>
      </c>
      <c r="AD31">
        <f t="shared" si="4"/>
        <v>1</v>
      </c>
      <c r="AE31">
        <f t="shared" si="4"/>
        <v>1</v>
      </c>
      <c r="AF31">
        <f t="shared" si="4"/>
        <v>1</v>
      </c>
      <c r="AG31">
        <f t="shared" si="4"/>
        <v>0.8</v>
      </c>
      <c r="AH31">
        <f t="shared" si="4"/>
        <v>0.6</v>
      </c>
      <c r="AI31">
        <f t="shared" si="4"/>
        <v>0.5</v>
      </c>
      <c r="AJ31">
        <f t="shared" si="4"/>
        <v>0.3</v>
      </c>
      <c r="AK31">
        <f t="shared" si="4"/>
        <v>0.3</v>
      </c>
      <c r="AL31">
        <f t="shared" si="4"/>
        <v>0</v>
      </c>
      <c r="AM31">
        <f t="shared" si="4"/>
        <v>0</v>
      </c>
      <c r="AN31">
        <f t="shared" si="4"/>
        <v>0</v>
      </c>
      <c r="AO31">
        <f t="shared" si="4"/>
        <v>0</v>
      </c>
    </row>
    <row r="32" spans="1:41" x14ac:dyDescent="0.3">
      <c r="A32" t="s">
        <v>54</v>
      </c>
      <c r="B32">
        <v>0</v>
      </c>
      <c r="C32">
        <v>43</v>
      </c>
      <c r="D32">
        <v>52</v>
      </c>
      <c r="E32">
        <v>43.4</v>
      </c>
      <c r="F32">
        <v>32</v>
      </c>
      <c r="G32">
        <v>23.6</v>
      </c>
      <c r="H32">
        <v>17.399999999999999</v>
      </c>
      <c r="I32">
        <v>12.9</v>
      </c>
      <c r="J32">
        <v>9.5</v>
      </c>
      <c r="K32">
        <v>7</v>
      </c>
      <c r="L32">
        <v>5.2</v>
      </c>
      <c r="M32">
        <v>3.8</v>
      </c>
      <c r="O32" t="s">
        <v>54</v>
      </c>
      <c r="P32">
        <v>0</v>
      </c>
      <c r="Q32">
        <v>1</v>
      </c>
      <c r="R32">
        <v>1</v>
      </c>
      <c r="S32">
        <v>0.9</v>
      </c>
      <c r="T32">
        <v>0.7</v>
      </c>
      <c r="U32">
        <v>0.6</v>
      </c>
      <c r="V32">
        <v>0.5</v>
      </c>
      <c r="W32">
        <v>0.5</v>
      </c>
      <c r="X32">
        <v>0.6</v>
      </c>
      <c r="Y32">
        <v>0.7</v>
      </c>
      <c r="Z32">
        <v>0.8</v>
      </c>
      <c r="AA32">
        <v>1</v>
      </c>
      <c r="AC32" t="s">
        <v>54</v>
      </c>
      <c r="AD32">
        <f t="shared" si="4"/>
        <v>0</v>
      </c>
      <c r="AE32">
        <f t="shared" si="4"/>
        <v>42</v>
      </c>
      <c r="AF32">
        <f t="shared" si="4"/>
        <v>51</v>
      </c>
      <c r="AG32">
        <f t="shared" si="4"/>
        <v>42.5</v>
      </c>
      <c r="AH32">
        <f t="shared" si="4"/>
        <v>31.3</v>
      </c>
      <c r="AI32">
        <f t="shared" si="4"/>
        <v>23</v>
      </c>
      <c r="AJ32">
        <f t="shared" si="4"/>
        <v>16.899999999999999</v>
      </c>
      <c r="AK32">
        <f t="shared" si="4"/>
        <v>12.4</v>
      </c>
      <c r="AL32">
        <f t="shared" si="4"/>
        <v>8.9</v>
      </c>
      <c r="AM32">
        <f t="shared" si="4"/>
        <v>6.3</v>
      </c>
      <c r="AN32">
        <f t="shared" si="4"/>
        <v>4.4000000000000004</v>
      </c>
      <c r="AO32">
        <f t="shared" si="4"/>
        <v>2.8</v>
      </c>
    </row>
    <row r="33" spans="1:41" x14ac:dyDescent="0.3">
      <c r="A33" t="s">
        <v>56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O33" t="s">
        <v>56</v>
      </c>
      <c r="P33">
        <v>0</v>
      </c>
      <c r="Q33">
        <v>23</v>
      </c>
      <c r="R33">
        <v>20</v>
      </c>
      <c r="S33">
        <v>22.3</v>
      </c>
      <c r="T33">
        <v>20.6</v>
      </c>
      <c r="U33">
        <v>16.8</v>
      </c>
      <c r="V33">
        <v>15.7</v>
      </c>
      <c r="W33">
        <v>16.3</v>
      </c>
      <c r="X33">
        <v>14</v>
      </c>
      <c r="Y33">
        <v>11.6</v>
      </c>
      <c r="Z33">
        <v>14.1</v>
      </c>
      <c r="AA33">
        <v>17.2</v>
      </c>
      <c r="AC33" t="s">
        <v>56</v>
      </c>
      <c r="AD33">
        <f t="shared" si="4"/>
        <v>0</v>
      </c>
      <c r="AE33">
        <f t="shared" si="4"/>
        <v>-23</v>
      </c>
      <c r="AF33">
        <f t="shared" si="4"/>
        <v>-20</v>
      </c>
      <c r="AG33">
        <f t="shared" si="4"/>
        <v>-22.3</v>
      </c>
      <c r="AH33">
        <f t="shared" si="4"/>
        <v>-20.6</v>
      </c>
      <c r="AI33">
        <f t="shared" si="4"/>
        <v>-16.8</v>
      </c>
      <c r="AJ33">
        <f t="shared" si="4"/>
        <v>-15.7</v>
      </c>
      <c r="AK33">
        <f t="shared" si="4"/>
        <v>-16.3</v>
      </c>
      <c r="AL33">
        <f t="shared" si="4"/>
        <v>-14</v>
      </c>
      <c r="AM33">
        <f t="shared" si="4"/>
        <v>-11.6</v>
      </c>
      <c r="AN33">
        <f t="shared" si="4"/>
        <v>-14.1</v>
      </c>
      <c r="AO33">
        <f t="shared" si="4"/>
        <v>-17.2</v>
      </c>
    </row>
    <row r="34" spans="1:41" x14ac:dyDescent="0.3">
      <c r="A34" t="s">
        <v>58</v>
      </c>
      <c r="B34">
        <v>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O34" t="s">
        <v>58</v>
      </c>
      <c r="P34">
        <v>26</v>
      </c>
      <c r="Q34">
        <v>6</v>
      </c>
      <c r="R34">
        <v>8</v>
      </c>
      <c r="S34">
        <v>8.5</v>
      </c>
      <c r="T34">
        <v>7</v>
      </c>
      <c r="U34">
        <v>5.7</v>
      </c>
      <c r="V34">
        <v>4.7</v>
      </c>
      <c r="W34">
        <v>3.8</v>
      </c>
      <c r="X34">
        <v>4.0999999999999996</v>
      </c>
      <c r="Y34">
        <v>4.8</v>
      </c>
      <c r="Z34">
        <v>5.9</v>
      </c>
      <c r="AA34">
        <v>7.1</v>
      </c>
      <c r="AC34" t="s">
        <v>58</v>
      </c>
      <c r="AD34">
        <f t="shared" si="4"/>
        <v>-23</v>
      </c>
      <c r="AE34">
        <f t="shared" si="4"/>
        <v>-6</v>
      </c>
      <c r="AF34">
        <f t="shared" si="4"/>
        <v>-8</v>
      </c>
      <c r="AG34">
        <f t="shared" si="4"/>
        <v>-8.5</v>
      </c>
      <c r="AH34">
        <f t="shared" si="4"/>
        <v>-7</v>
      </c>
      <c r="AI34">
        <f t="shared" si="4"/>
        <v>-5.7</v>
      </c>
      <c r="AJ34">
        <f t="shared" si="4"/>
        <v>-4.7</v>
      </c>
      <c r="AK34">
        <f t="shared" si="4"/>
        <v>-3.8</v>
      </c>
      <c r="AL34">
        <f t="shared" si="4"/>
        <v>-4.0999999999999996</v>
      </c>
      <c r="AM34">
        <f t="shared" si="4"/>
        <v>-4.8</v>
      </c>
      <c r="AN34">
        <f t="shared" si="4"/>
        <v>-5.9</v>
      </c>
      <c r="AO34">
        <f t="shared" si="4"/>
        <v>-7.1</v>
      </c>
    </row>
    <row r="35" spans="1:41" x14ac:dyDescent="0.3">
      <c r="A35" t="s">
        <v>60</v>
      </c>
      <c r="B35">
        <v>1</v>
      </c>
      <c r="C35">
        <v>4</v>
      </c>
      <c r="D35">
        <v>4</v>
      </c>
      <c r="E35">
        <v>3.3</v>
      </c>
      <c r="F35">
        <v>2.5</v>
      </c>
      <c r="G35">
        <v>1.8</v>
      </c>
      <c r="H35">
        <v>1.3</v>
      </c>
      <c r="I35">
        <v>1</v>
      </c>
      <c r="J35">
        <v>0.7</v>
      </c>
      <c r="K35">
        <v>0.5</v>
      </c>
      <c r="L35">
        <v>0.4</v>
      </c>
      <c r="M35">
        <v>0.3</v>
      </c>
      <c r="O35" t="s">
        <v>60</v>
      </c>
      <c r="P35">
        <v>371</v>
      </c>
      <c r="Q35">
        <v>163</v>
      </c>
      <c r="R35">
        <v>154</v>
      </c>
      <c r="S35">
        <v>173.2</v>
      </c>
      <c r="T35">
        <v>210.7</v>
      </c>
      <c r="U35">
        <v>228.4</v>
      </c>
      <c r="V35">
        <v>277.89999999999998</v>
      </c>
      <c r="W35">
        <v>338.1</v>
      </c>
      <c r="X35">
        <v>411.4</v>
      </c>
      <c r="Y35">
        <v>500.5</v>
      </c>
      <c r="Z35">
        <v>609</v>
      </c>
      <c r="AA35">
        <v>741</v>
      </c>
      <c r="AC35" t="s">
        <v>60</v>
      </c>
      <c r="AD35">
        <f t="shared" si="4"/>
        <v>-370</v>
      </c>
      <c r="AE35">
        <f t="shared" si="4"/>
        <v>-159</v>
      </c>
      <c r="AF35">
        <f t="shared" si="4"/>
        <v>-150</v>
      </c>
      <c r="AG35">
        <f t="shared" si="4"/>
        <v>-169.89999999999998</v>
      </c>
      <c r="AH35">
        <f t="shared" si="4"/>
        <v>-208.2</v>
      </c>
      <c r="AI35">
        <f t="shared" si="4"/>
        <v>-226.6</v>
      </c>
      <c r="AJ35">
        <f t="shared" si="4"/>
        <v>-276.59999999999997</v>
      </c>
      <c r="AK35">
        <f t="shared" si="4"/>
        <v>-337.1</v>
      </c>
      <c r="AL35">
        <f t="shared" si="4"/>
        <v>-410.7</v>
      </c>
      <c r="AM35">
        <f t="shared" si="4"/>
        <v>-500</v>
      </c>
      <c r="AN35">
        <f t="shared" si="4"/>
        <v>-608.6</v>
      </c>
      <c r="AO35">
        <f t="shared" si="4"/>
        <v>-740.7</v>
      </c>
    </row>
    <row r="36" spans="1:41" x14ac:dyDescent="0.3">
      <c r="A36" t="s">
        <v>62</v>
      </c>
      <c r="B36">
        <v>5</v>
      </c>
      <c r="C36">
        <v>1081</v>
      </c>
      <c r="D36">
        <v>974</v>
      </c>
      <c r="E36">
        <v>997.5</v>
      </c>
      <c r="F36">
        <v>1016.5</v>
      </c>
      <c r="G36">
        <v>1036.8</v>
      </c>
      <c r="H36">
        <v>933.7</v>
      </c>
      <c r="I36">
        <v>807</v>
      </c>
      <c r="J36">
        <v>702.3</v>
      </c>
      <c r="K36">
        <v>573.5</v>
      </c>
      <c r="L36">
        <v>456.5</v>
      </c>
      <c r="M36">
        <v>429</v>
      </c>
      <c r="O36" t="s">
        <v>62</v>
      </c>
      <c r="P36">
        <v>0</v>
      </c>
      <c r="Q36">
        <v>1</v>
      </c>
      <c r="R36">
        <v>10</v>
      </c>
      <c r="S36">
        <v>8.8000000000000007</v>
      </c>
      <c r="T36">
        <v>7.2</v>
      </c>
      <c r="U36">
        <v>5.9</v>
      </c>
      <c r="V36">
        <v>4.8</v>
      </c>
      <c r="W36">
        <v>3.9</v>
      </c>
      <c r="X36">
        <v>3.2</v>
      </c>
      <c r="Y36">
        <v>2.6</v>
      </c>
      <c r="Z36">
        <v>2.1</v>
      </c>
      <c r="AA36">
        <v>1.7</v>
      </c>
      <c r="AC36" t="s">
        <v>62</v>
      </c>
      <c r="AD36">
        <f t="shared" si="4"/>
        <v>5</v>
      </c>
      <c r="AE36">
        <f t="shared" si="4"/>
        <v>1080</v>
      </c>
      <c r="AF36">
        <f t="shared" si="4"/>
        <v>964</v>
      </c>
      <c r="AG36">
        <f t="shared" si="4"/>
        <v>988.7</v>
      </c>
      <c r="AH36">
        <f t="shared" si="4"/>
        <v>1009.3</v>
      </c>
      <c r="AI36">
        <f t="shared" si="4"/>
        <v>1030.8999999999999</v>
      </c>
      <c r="AJ36">
        <f t="shared" si="4"/>
        <v>928.90000000000009</v>
      </c>
      <c r="AK36">
        <f t="shared" si="4"/>
        <v>803.1</v>
      </c>
      <c r="AL36">
        <f t="shared" si="4"/>
        <v>699.09999999999991</v>
      </c>
      <c r="AM36">
        <f t="shared" si="4"/>
        <v>570.9</v>
      </c>
      <c r="AN36">
        <f t="shared" si="4"/>
        <v>454.4</v>
      </c>
      <c r="AO36">
        <f t="shared" si="4"/>
        <v>427.3</v>
      </c>
    </row>
    <row r="37" spans="1:41" x14ac:dyDescent="0.3">
      <c r="A37" t="s">
        <v>64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O37" t="s">
        <v>64</v>
      </c>
      <c r="P37">
        <v>0</v>
      </c>
      <c r="Q37">
        <v>5</v>
      </c>
      <c r="R37">
        <v>3</v>
      </c>
      <c r="S37">
        <v>3.4</v>
      </c>
      <c r="T37">
        <v>4.0999999999999996</v>
      </c>
      <c r="U37">
        <v>5</v>
      </c>
      <c r="V37">
        <v>6.1</v>
      </c>
      <c r="W37">
        <v>7.4</v>
      </c>
      <c r="X37">
        <v>9</v>
      </c>
      <c r="Y37">
        <v>10.9</v>
      </c>
      <c r="Z37">
        <v>13.3</v>
      </c>
      <c r="AA37">
        <v>16.100000000000001</v>
      </c>
      <c r="AC37" t="s">
        <v>64</v>
      </c>
      <c r="AD37">
        <f t="shared" si="4"/>
        <v>0</v>
      </c>
      <c r="AE37">
        <f t="shared" si="4"/>
        <v>-5</v>
      </c>
      <c r="AF37">
        <f t="shared" si="4"/>
        <v>-3</v>
      </c>
      <c r="AG37">
        <f t="shared" si="4"/>
        <v>-3.4</v>
      </c>
      <c r="AH37">
        <f t="shared" si="4"/>
        <v>-4.0999999999999996</v>
      </c>
      <c r="AI37">
        <f t="shared" si="4"/>
        <v>-5</v>
      </c>
      <c r="AJ37">
        <f t="shared" si="4"/>
        <v>-6.1</v>
      </c>
      <c r="AK37">
        <f t="shared" si="4"/>
        <v>-7.4</v>
      </c>
      <c r="AL37">
        <f t="shared" si="4"/>
        <v>-9</v>
      </c>
      <c r="AM37">
        <f t="shared" si="4"/>
        <v>-10.9</v>
      </c>
      <c r="AN37">
        <f t="shared" si="4"/>
        <v>-13.3</v>
      </c>
      <c r="AO37">
        <f t="shared" si="4"/>
        <v>-16.100000000000001</v>
      </c>
    </row>
    <row r="38" spans="1:41" x14ac:dyDescent="0.3">
      <c r="A38" t="s">
        <v>21</v>
      </c>
      <c r="B38">
        <v>5</v>
      </c>
      <c r="C38">
        <v>850</v>
      </c>
      <c r="D38">
        <v>890</v>
      </c>
      <c r="E38">
        <v>741.6</v>
      </c>
      <c r="F38">
        <v>547.1</v>
      </c>
      <c r="G38">
        <v>403.7</v>
      </c>
      <c r="H38">
        <v>297.8</v>
      </c>
      <c r="I38">
        <v>219.7</v>
      </c>
      <c r="J38">
        <v>162.1</v>
      </c>
      <c r="K38">
        <v>119.6</v>
      </c>
      <c r="L38">
        <v>88.3</v>
      </c>
      <c r="M38">
        <v>65.099999999999994</v>
      </c>
      <c r="O38" t="s">
        <v>21</v>
      </c>
      <c r="P38">
        <v>0</v>
      </c>
      <c r="Q38">
        <v>1</v>
      </c>
      <c r="R38">
        <v>1</v>
      </c>
      <c r="S38">
        <v>0.9</v>
      </c>
      <c r="T38">
        <v>0.7</v>
      </c>
      <c r="U38">
        <v>0.6</v>
      </c>
      <c r="V38">
        <v>0.5</v>
      </c>
      <c r="W38">
        <v>0.6</v>
      </c>
      <c r="X38">
        <v>0.7</v>
      </c>
      <c r="Y38">
        <v>0.9</v>
      </c>
      <c r="Z38">
        <v>1.1000000000000001</v>
      </c>
      <c r="AA38">
        <v>1.3</v>
      </c>
      <c r="AC38" t="s">
        <v>21</v>
      </c>
      <c r="AD38">
        <f t="shared" si="4"/>
        <v>5</v>
      </c>
      <c r="AE38">
        <f t="shared" si="4"/>
        <v>849</v>
      </c>
      <c r="AF38">
        <f t="shared" si="4"/>
        <v>889</v>
      </c>
      <c r="AG38">
        <f t="shared" si="4"/>
        <v>740.7</v>
      </c>
      <c r="AH38">
        <f t="shared" si="4"/>
        <v>546.4</v>
      </c>
      <c r="AI38">
        <f t="shared" si="4"/>
        <v>403.09999999999997</v>
      </c>
      <c r="AJ38">
        <f t="shared" si="4"/>
        <v>297.3</v>
      </c>
      <c r="AK38">
        <f t="shared" si="4"/>
        <v>219.1</v>
      </c>
      <c r="AL38">
        <f t="shared" si="4"/>
        <v>161.4</v>
      </c>
      <c r="AM38">
        <f t="shared" si="4"/>
        <v>118.69999999999999</v>
      </c>
      <c r="AN38">
        <f t="shared" si="4"/>
        <v>87.2</v>
      </c>
      <c r="AO38">
        <f t="shared" si="4"/>
        <v>63.8</v>
      </c>
    </row>
    <row r="39" spans="1:41" x14ac:dyDescent="0.3">
      <c r="A39" t="s">
        <v>67</v>
      </c>
      <c r="B39">
        <v>0</v>
      </c>
      <c r="C39">
        <v>2</v>
      </c>
      <c r="D39">
        <v>2</v>
      </c>
      <c r="E39">
        <v>2.1</v>
      </c>
      <c r="F39">
        <v>2.8</v>
      </c>
      <c r="G39">
        <v>3.1</v>
      </c>
      <c r="H39">
        <v>2.8</v>
      </c>
      <c r="I39">
        <v>2.6</v>
      </c>
      <c r="J39">
        <v>2.4</v>
      </c>
      <c r="K39">
        <v>2.2000000000000002</v>
      </c>
      <c r="L39">
        <v>2.1</v>
      </c>
      <c r="M39">
        <v>1.8</v>
      </c>
      <c r="O39" t="s">
        <v>67</v>
      </c>
      <c r="P39">
        <v>6</v>
      </c>
      <c r="Q39">
        <v>2</v>
      </c>
      <c r="R39">
        <v>2</v>
      </c>
      <c r="S39">
        <v>1.8</v>
      </c>
      <c r="T39">
        <v>1.4</v>
      </c>
      <c r="U39">
        <v>1.2</v>
      </c>
      <c r="V39">
        <v>1</v>
      </c>
      <c r="W39">
        <v>0.8</v>
      </c>
      <c r="X39">
        <v>0.6</v>
      </c>
      <c r="Y39">
        <v>0.5</v>
      </c>
      <c r="Z39">
        <v>0.4</v>
      </c>
      <c r="AA39">
        <v>0.4</v>
      </c>
      <c r="AC39" t="s">
        <v>67</v>
      </c>
      <c r="AD39">
        <f t="shared" si="4"/>
        <v>-6</v>
      </c>
      <c r="AE39">
        <f t="shared" si="4"/>
        <v>0</v>
      </c>
      <c r="AF39">
        <f t="shared" si="4"/>
        <v>0</v>
      </c>
      <c r="AG39">
        <f t="shared" si="4"/>
        <v>0.30000000000000004</v>
      </c>
      <c r="AH39">
        <f t="shared" si="4"/>
        <v>1.4</v>
      </c>
      <c r="AI39">
        <f t="shared" si="4"/>
        <v>1.9000000000000001</v>
      </c>
      <c r="AJ39">
        <f t="shared" si="4"/>
        <v>1.7999999999999998</v>
      </c>
      <c r="AK39">
        <f t="shared" si="4"/>
        <v>1.8</v>
      </c>
      <c r="AL39">
        <f t="shared" si="4"/>
        <v>1.7999999999999998</v>
      </c>
      <c r="AM39">
        <f t="shared" si="4"/>
        <v>1.7000000000000002</v>
      </c>
      <c r="AN39">
        <f t="shared" si="4"/>
        <v>1.7000000000000002</v>
      </c>
      <c r="AO39">
        <f t="shared" si="4"/>
        <v>1.4</v>
      </c>
    </row>
    <row r="40" spans="1:41" x14ac:dyDescent="0.3">
      <c r="A40" t="s">
        <v>69</v>
      </c>
      <c r="B40">
        <v>0</v>
      </c>
      <c r="C40">
        <v>1</v>
      </c>
      <c r="D40">
        <v>1</v>
      </c>
      <c r="E40">
        <v>0.9</v>
      </c>
      <c r="F40">
        <v>0.7</v>
      </c>
      <c r="G40">
        <v>0.5</v>
      </c>
      <c r="H40">
        <v>0.4</v>
      </c>
      <c r="I40">
        <v>0.5</v>
      </c>
      <c r="J40">
        <v>0.7</v>
      </c>
      <c r="K40">
        <v>0.9</v>
      </c>
      <c r="L40">
        <v>0.7</v>
      </c>
      <c r="M40">
        <v>0.6</v>
      </c>
      <c r="O40" t="s">
        <v>69</v>
      </c>
      <c r="P40">
        <v>0</v>
      </c>
      <c r="Q40">
        <v>0</v>
      </c>
      <c r="R40">
        <v>1</v>
      </c>
      <c r="S40">
        <v>0.9</v>
      </c>
      <c r="T40">
        <v>1.1000000000000001</v>
      </c>
      <c r="U40">
        <v>1.3</v>
      </c>
      <c r="V40">
        <v>1.6</v>
      </c>
      <c r="W40">
        <v>1.3</v>
      </c>
      <c r="X40">
        <v>1.1000000000000001</v>
      </c>
      <c r="Y40">
        <v>0.9</v>
      </c>
      <c r="Z40">
        <v>0.7</v>
      </c>
      <c r="AA40">
        <v>0.6</v>
      </c>
      <c r="AC40" t="s">
        <v>69</v>
      </c>
      <c r="AD40">
        <f t="shared" si="4"/>
        <v>0</v>
      </c>
      <c r="AE40">
        <f t="shared" si="4"/>
        <v>1</v>
      </c>
      <c r="AF40">
        <f t="shared" si="4"/>
        <v>0</v>
      </c>
      <c r="AG40">
        <f t="shared" si="4"/>
        <v>0</v>
      </c>
      <c r="AH40">
        <f t="shared" si="4"/>
        <v>-0.40000000000000013</v>
      </c>
      <c r="AI40">
        <f t="shared" si="4"/>
        <v>-0.8</v>
      </c>
      <c r="AJ40">
        <f t="shared" si="4"/>
        <v>-1.2000000000000002</v>
      </c>
      <c r="AK40">
        <f t="shared" si="4"/>
        <v>-0.8</v>
      </c>
      <c r="AL40">
        <f t="shared" si="4"/>
        <v>-0.40000000000000013</v>
      </c>
      <c r="AM40">
        <f t="shared" si="4"/>
        <v>0</v>
      </c>
      <c r="AN40">
        <f t="shared" si="4"/>
        <v>0</v>
      </c>
      <c r="AO40">
        <f t="shared" si="4"/>
        <v>0</v>
      </c>
    </row>
    <row r="41" spans="1:41" x14ac:dyDescent="0.3">
      <c r="A41" t="s">
        <v>71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O41" t="s">
        <v>71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 t="s">
        <v>71</v>
      </c>
      <c r="AD41">
        <f t="shared" ref="AD41:AO54" si="5">B41-P41</f>
        <v>0</v>
      </c>
      <c r="AE41">
        <f t="shared" si="5"/>
        <v>0</v>
      </c>
      <c r="AF41">
        <f t="shared" si="5"/>
        <v>0</v>
      </c>
      <c r="AG41">
        <f t="shared" si="5"/>
        <v>0</v>
      </c>
      <c r="AH41">
        <f t="shared" si="5"/>
        <v>0</v>
      </c>
      <c r="AI41">
        <f t="shared" si="5"/>
        <v>0</v>
      </c>
      <c r="AJ41">
        <f t="shared" si="5"/>
        <v>0</v>
      </c>
      <c r="AK41">
        <f t="shared" si="5"/>
        <v>0</v>
      </c>
      <c r="AL41">
        <f t="shared" si="5"/>
        <v>0</v>
      </c>
      <c r="AM41">
        <f t="shared" si="5"/>
        <v>0</v>
      </c>
      <c r="AN41">
        <f t="shared" si="5"/>
        <v>0</v>
      </c>
      <c r="AO41">
        <f t="shared" si="5"/>
        <v>0</v>
      </c>
    </row>
    <row r="42" spans="1:41" x14ac:dyDescent="0.3">
      <c r="A42" t="s">
        <v>73</v>
      </c>
      <c r="B42">
        <v>0</v>
      </c>
      <c r="C42">
        <v>1</v>
      </c>
      <c r="D42">
        <v>1</v>
      </c>
      <c r="E42">
        <v>0.8</v>
      </c>
      <c r="F42">
        <v>0.6</v>
      </c>
      <c r="G42">
        <v>0.5</v>
      </c>
      <c r="H42">
        <v>0.4</v>
      </c>
      <c r="I42">
        <v>0.3</v>
      </c>
      <c r="J42">
        <v>0.2</v>
      </c>
      <c r="K42">
        <v>0.1</v>
      </c>
      <c r="L42">
        <v>0.1</v>
      </c>
      <c r="M42">
        <v>0.1</v>
      </c>
      <c r="O42" t="s">
        <v>73</v>
      </c>
      <c r="P42">
        <v>1</v>
      </c>
      <c r="Q42">
        <v>1</v>
      </c>
      <c r="R42">
        <v>1</v>
      </c>
      <c r="S42">
        <v>0.9</v>
      </c>
      <c r="T42">
        <v>0.7</v>
      </c>
      <c r="U42">
        <v>0.6</v>
      </c>
      <c r="V42">
        <v>0.5</v>
      </c>
      <c r="W42">
        <v>0.4</v>
      </c>
      <c r="X42">
        <v>0.3</v>
      </c>
      <c r="Y42">
        <v>0.3</v>
      </c>
      <c r="Z42">
        <v>0.2</v>
      </c>
      <c r="AA42">
        <v>0.2</v>
      </c>
      <c r="AC42" t="s">
        <v>73</v>
      </c>
      <c r="AD42">
        <f t="shared" si="5"/>
        <v>-1</v>
      </c>
      <c r="AE42">
        <f t="shared" si="5"/>
        <v>0</v>
      </c>
      <c r="AF42">
        <f t="shared" si="5"/>
        <v>0</v>
      </c>
      <c r="AG42">
        <f t="shared" si="5"/>
        <v>-9.9999999999999978E-2</v>
      </c>
      <c r="AH42">
        <f t="shared" si="5"/>
        <v>-9.9999999999999978E-2</v>
      </c>
      <c r="AI42">
        <f t="shared" si="5"/>
        <v>-9.9999999999999978E-2</v>
      </c>
      <c r="AJ42">
        <f t="shared" si="5"/>
        <v>-9.9999999999999978E-2</v>
      </c>
      <c r="AK42">
        <f t="shared" si="5"/>
        <v>-0.10000000000000003</v>
      </c>
      <c r="AL42">
        <f t="shared" si="5"/>
        <v>-9.9999999999999978E-2</v>
      </c>
      <c r="AM42">
        <f t="shared" si="5"/>
        <v>-0.19999999999999998</v>
      </c>
      <c r="AN42">
        <f t="shared" si="5"/>
        <v>-0.1</v>
      </c>
      <c r="AO42">
        <f t="shared" si="5"/>
        <v>-0.1</v>
      </c>
    </row>
    <row r="43" spans="1:41" x14ac:dyDescent="0.3">
      <c r="A43" t="s">
        <v>75</v>
      </c>
      <c r="B43">
        <v>1</v>
      </c>
      <c r="C43">
        <v>66</v>
      </c>
      <c r="D43">
        <v>69</v>
      </c>
      <c r="E43">
        <v>69.7</v>
      </c>
      <c r="F43">
        <v>73.599999999999994</v>
      </c>
      <c r="G43">
        <v>76.900000000000006</v>
      </c>
      <c r="H43">
        <v>67.3</v>
      </c>
      <c r="I43">
        <v>55.8</v>
      </c>
      <c r="J43">
        <v>45</v>
      </c>
      <c r="K43">
        <v>35.6</v>
      </c>
      <c r="L43">
        <v>26.9</v>
      </c>
      <c r="M43">
        <v>24.9</v>
      </c>
      <c r="O43" t="s">
        <v>75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 t="s">
        <v>75</v>
      </c>
      <c r="AD43">
        <f t="shared" si="5"/>
        <v>1</v>
      </c>
      <c r="AE43">
        <f t="shared" si="5"/>
        <v>66</v>
      </c>
      <c r="AF43">
        <f t="shared" si="5"/>
        <v>69</v>
      </c>
      <c r="AG43">
        <f t="shared" si="5"/>
        <v>69.7</v>
      </c>
      <c r="AH43">
        <f t="shared" si="5"/>
        <v>73.599999999999994</v>
      </c>
      <c r="AI43">
        <f t="shared" si="5"/>
        <v>76.900000000000006</v>
      </c>
      <c r="AJ43">
        <f t="shared" si="5"/>
        <v>67.3</v>
      </c>
      <c r="AK43">
        <f t="shared" si="5"/>
        <v>55.8</v>
      </c>
      <c r="AL43">
        <f t="shared" si="5"/>
        <v>45</v>
      </c>
      <c r="AM43">
        <f t="shared" si="5"/>
        <v>35.6</v>
      </c>
      <c r="AN43">
        <f t="shared" si="5"/>
        <v>26.9</v>
      </c>
      <c r="AO43">
        <f t="shared" si="5"/>
        <v>24.9</v>
      </c>
    </row>
    <row r="44" spans="1:41" x14ac:dyDescent="0.3">
      <c r="A44" t="s">
        <v>77</v>
      </c>
      <c r="B44">
        <v>0</v>
      </c>
      <c r="C44">
        <v>1</v>
      </c>
      <c r="D44">
        <v>1</v>
      </c>
      <c r="E44">
        <v>1.1000000000000001</v>
      </c>
      <c r="F44">
        <v>1.4</v>
      </c>
      <c r="G44">
        <v>1.8</v>
      </c>
      <c r="H44">
        <v>2.4</v>
      </c>
      <c r="I44">
        <v>3.2</v>
      </c>
      <c r="J44">
        <v>4.3</v>
      </c>
      <c r="K44">
        <v>5.7</v>
      </c>
      <c r="L44">
        <v>7.6</v>
      </c>
      <c r="M44">
        <v>10.1</v>
      </c>
      <c r="O44" t="s">
        <v>77</v>
      </c>
      <c r="P44">
        <v>0</v>
      </c>
      <c r="Q44">
        <v>1</v>
      </c>
      <c r="R44">
        <v>1</v>
      </c>
      <c r="S44">
        <v>0.9</v>
      </c>
      <c r="T44">
        <v>0.7</v>
      </c>
      <c r="U44">
        <v>0.6</v>
      </c>
      <c r="V44">
        <v>0.5</v>
      </c>
      <c r="W44">
        <v>0.4</v>
      </c>
      <c r="X44">
        <v>0.3</v>
      </c>
      <c r="Y44">
        <v>0.3</v>
      </c>
      <c r="Z44">
        <v>0.2</v>
      </c>
      <c r="AA44">
        <v>0.2</v>
      </c>
      <c r="AC44" t="s">
        <v>77</v>
      </c>
      <c r="AD44">
        <f t="shared" si="5"/>
        <v>0</v>
      </c>
      <c r="AE44">
        <f t="shared" si="5"/>
        <v>0</v>
      </c>
      <c r="AF44">
        <f t="shared" si="5"/>
        <v>0</v>
      </c>
      <c r="AG44">
        <f t="shared" si="5"/>
        <v>0.20000000000000007</v>
      </c>
      <c r="AH44">
        <f t="shared" si="5"/>
        <v>0.7</v>
      </c>
      <c r="AI44">
        <f t="shared" si="5"/>
        <v>1.2000000000000002</v>
      </c>
      <c r="AJ44">
        <f t="shared" si="5"/>
        <v>1.9</v>
      </c>
      <c r="AK44">
        <f t="shared" si="5"/>
        <v>2.8000000000000003</v>
      </c>
      <c r="AL44">
        <f t="shared" si="5"/>
        <v>4</v>
      </c>
      <c r="AM44">
        <f t="shared" si="5"/>
        <v>5.4</v>
      </c>
      <c r="AN44">
        <f t="shared" si="5"/>
        <v>7.3999999999999995</v>
      </c>
      <c r="AO44">
        <f t="shared" si="5"/>
        <v>9.9</v>
      </c>
    </row>
    <row r="45" spans="1:41" x14ac:dyDescent="0.3">
      <c r="A45" t="s">
        <v>79</v>
      </c>
      <c r="B45">
        <v>917</v>
      </c>
      <c r="C45">
        <v>2987</v>
      </c>
      <c r="D45">
        <v>2910</v>
      </c>
      <c r="E45">
        <v>2950.7</v>
      </c>
      <c r="F45">
        <v>2689</v>
      </c>
      <c r="G45">
        <v>2433.6999999999998</v>
      </c>
      <c r="H45">
        <v>1938.6</v>
      </c>
      <c r="I45">
        <v>1629.1</v>
      </c>
      <c r="J45">
        <v>1875.4</v>
      </c>
      <c r="K45">
        <v>2497.6999999999998</v>
      </c>
      <c r="L45">
        <v>3084.1</v>
      </c>
      <c r="M45">
        <v>2953.4</v>
      </c>
      <c r="O45" t="s">
        <v>79</v>
      </c>
      <c r="P45">
        <v>96</v>
      </c>
      <c r="Q45">
        <v>73</v>
      </c>
      <c r="R45">
        <v>66.900000000000006</v>
      </c>
      <c r="S45">
        <v>59.2</v>
      </c>
      <c r="T45">
        <v>48.3</v>
      </c>
      <c r="U45">
        <v>39.4</v>
      </c>
      <c r="V45">
        <v>32.1</v>
      </c>
      <c r="W45">
        <v>26.2</v>
      </c>
      <c r="X45">
        <v>21.4</v>
      </c>
      <c r="Y45">
        <v>17.399999999999999</v>
      </c>
      <c r="Z45">
        <v>14.2</v>
      </c>
      <c r="AA45">
        <v>11.6</v>
      </c>
      <c r="AC45" t="s">
        <v>79</v>
      </c>
      <c r="AD45">
        <f t="shared" si="5"/>
        <v>821</v>
      </c>
      <c r="AE45">
        <f t="shared" si="5"/>
        <v>2914</v>
      </c>
      <c r="AF45">
        <f t="shared" si="5"/>
        <v>2843.1</v>
      </c>
      <c r="AG45">
        <f t="shared" si="5"/>
        <v>2891.5</v>
      </c>
      <c r="AH45">
        <f t="shared" si="5"/>
        <v>2640.7</v>
      </c>
      <c r="AI45">
        <f t="shared" si="5"/>
        <v>2394.2999999999997</v>
      </c>
      <c r="AJ45">
        <f t="shared" si="5"/>
        <v>1906.5</v>
      </c>
      <c r="AK45">
        <f t="shared" si="5"/>
        <v>1602.8999999999999</v>
      </c>
      <c r="AL45">
        <f t="shared" si="5"/>
        <v>1854</v>
      </c>
      <c r="AM45">
        <f t="shared" si="5"/>
        <v>2480.2999999999997</v>
      </c>
      <c r="AN45">
        <f t="shared" si="5"/>
        <v>3069.9</v>
      </c>
      <c r="AO45">
        <f t="shared" si="5"/>
        <v>2941.8</v>
      </c>
    </row>
    <row r="46" spans="1:41" x14ac:dyDescent="0.3">
      <c r="A46" t="s">
        <v>23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O46" t="s">
        <v>23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C46" t="s">
        <v>23</v>
      </c>
      <c r="AD46">
        <f t="shared" si="5"/>
        <v>0</v>
      </c>
      <c r="AE46">
        <f t="shared" si="5"/>
        <v>0</v>
      </c>
      <c r="AF46">
        <f t="shared" si="5"/>
        <v>0</v>
      </c>
      <c r="AG46">
        <f t="shared" si="5"/>
        <v>0</v>
      </c>
      <c r="AH46">
        <f t="shared" si="5"/>
        <v>0</v>
      </c>
      <c r="AI46">
        <f t="shared" si="5"/>
        <v>0</v>
      </c>
      <c r="AJ46">
        <f t="shared" si="5"/>
        <v>0</v>
      </c>
      <c r="AK46">
        <f t="shared" si="5"/>
        <v>0</v>
      </c>
      <c r="AL46">
        <f t="shared" si="5"/>
        <v>0</v>
      </c>
      <c r="AM46">
        <f t="shared" si="5"/>
        <v>0</v>
      </c>
      <c r="AN46">
        <f t="shared" si="5"/>
        <v>0</v>
      </c>
      <c r="AO46">
        <f t="shared" si="5"/>
        <v>0</v>
      </c>
    </row>
    <row r="47" spans="1:41" x14ac:dyDescent="0.3">
      <c r="A47" t="s">
        <v>82</v>
      </c>
      <c r="B47">
        <v>0</v>
      </c>
      <c r="C47">
        <v>19</v>
      </c>
      <c r="D47">
        <v>19</v>
      </c>
      <c r="E47">
        <v>15.9</v>
      </c>
      <c r="F47">
        <v>11.7</v>
      </c>
      <c r="G47">
        <v>8.6</v>
      </c>
      <c r="H47">
        <v>6.4</v>
      </c>
      <c r="I47">
        <v>4.7</v>
      </c>
      <c r="J47">
        <v>3.5</v>
      </c>
      <c r="K47">
        <v>2.6</v>
      </c>
      <c r="L47">
        <v>1.9</v>
      </c>
      <c r="M47">
        <v>1.4</v>
      </c>
      <c r="O47" t="s">
        <v>82</v>
      </c>
      <c r="P47">
        <v>0</v>
      </c>
      <c r="Q47">
        <v>9</v>
      </c>
      <c r="R47">
        <v>9</v>
      </c>
      <c r="S47">
        <v>8</v>
      </c>
      <c r="T47">
        <v>6.5</v>
      </c>
      <c r="U47">
        <v>7.9</v>
      </c>
      <c r="V47">
        <v>9.6999999999999993</v>
      </c>
      <c r="W47">
        <v>11.8</v>
      </c>
      <c r="X47">
        <v>14.3</v>
      </c>
      <c r="Y47">
        <v>17.399999999999999</v>
      </c>
      <c r="Z47">
        <v>21.2</v>
      </c>
      <c r="AA47">
        <v>25.8</v>
      </c>
      <c r="AC47" t="s">
        <v>82</v>
      </c>
      <c r="AD47">
        <f t="shared" si="5"/>
        <v>0</v>
      </c>
      <c r="AE47">
        <f t="shared" si="5"/>
        <v>10</v>
      </c>
      <c r="AF47">
        <f t="shared" si="5"/>
        <v>10</v>
      </c>
      <c r="AG47">
        <f t="shared" si="5"/>
        <v>7.9</v>
      </c>
      <c r="AH47">
        <f t="shared" si="5"/>
        <v>5.1999999999999993</v>
      </c>
      <c r="AI47">
        <f t="shared" si="5"/>
        <v>0.69999999999999929</v>
      </c>
      <c r="AJ47">
        <f t="shared" si="5"/>
        <v>-3.2999999999999989</v>
      </c>
      <c r="AK47">
        <f t="shared" si="5"/>
        <v>-7.1000000000000005</v>
      </c>
      <c r="AL47">
        <f t="shared" si="5"/>
        <v>-10.8</v>
      </c>
      <c r="AM47">
        <f t="shared" si="5"/>
        <v>-14.799999999999999</v>
      </c>
      <c r="AN47">
        <f t="shared" si="5"/>
        <v>-19.3</v>
      </c>
      <c r="AO47">
        <f t="shared" si="5"/>
        <v>-24.400000000000002</v>
      </c>
    </row>
    <row r="48" spans="1:41" x14ac:dyDescent="0.3">
      <c r="A48" t="s">
        <v>84</v>
      </c>
      <c r="B48">
        <v>17</v>
      </c>
      <c r="C48">
        <v>8</v>
      </c>
      <c r="D48">
        <v>8</v>
      </c>
      <c r="E48">
        <v>6.7</v>
      </c>
      <c r="F48">
        <v>4.9000000000000004</v>
      </c>
      <c r="G48">
        <v>3.6</v>
      </c>
      <c r="H48">
        <v>2.7</v>
      </c>
      <c r="I48">
        <v>2</v>
      </c>
      <c r="J48">
        <v>1.5</v>
      </c>
      <c r="K48">
        <v>1.1000000000000001</v>
      </c>
      <c r="L48">
        <v>0.8</v>
      </c>
      <c r="M48">
        <v>0.6</v>
      </c>
      <c r="O48" t="s">
        <v>84</v>
      </c>
      <c r="P48">
        <v>0</v>
      </c>
      <c r="Q48">
        <v>44</v>
      </c>
      <c r="R48">
        <v>32</v>
      </c>
      <c r="S48">
        <v>36</v>
      </c>
      <c r="T48">
        <v>43.8</v>
      </c>
      <c r="U48">
        <v>53.2</v>
      </c>
      <c r="V48">
        <v>64.8</v>
      </c>
      <c r="W48">
        <v>78.8</v>
      </c>
      <c r="X48">
        <v>95.9</v>
      </c>
      <c r="Y48">
        <v>116.7</v>
      </c>
      <c r="Z48">
        <v>141.9</v>
      </c>
      <c r="AA48">
        <v>172.7</v>
      </c>
      <c r="AC48" t="s">
        <v>84</v>
      </c>
      <c r="AD48">
        <f t="shared" si="5"/>
        <v>17</v>
      </c>
      <c r="AE48">
        <f t="shared" si="5"/>
        <v>-36</v>
      </c>
      <c r="AF48">
        <f t="shared" si="5"/>
        <v>-24</v>
      </c>
      <c r="AG48">
        <f t="shared" si="5"/>
        <v>-29.3</v>
      </c>
      <c r="AH48">
        <f t="shared" si="5"/>
        <v>-38.9</v>
      </c>
      <c r="AI48">
        <f t="shared" si="5"/>
        <v>-49.6</v>
      </c>
      <c r="AJ48">
        <f t="shared" si="5"/>
        <v>-62.099999999999994</v>
      </c>
      <c r="AK48">
        <f t="shared" si="5"/>
        <v>-76.8</v>
      </c>
      <c r="AL48">
        <f t="shared" si="5"/>
        <v>-94.4</v>
      </c>
      <c r="AM48">
        <f t="shared" si="5"/>
        <v>-115.60000000000001</v>
      </c>
      <c r="AN48">
        <f t="shared" si="5"/>
        <v>-141.1</v>
      </c>
      <c r="AO48">
        <f t="shared" si="5"/>
        <v>-172.1</v>
      </c>
    </row>
    <row r="49" spans="1:41" x14ac:dyDescent="0.3">
      <c r="A49" t="s">
        <v>86</v>
      </c>
      <c r="B49">
        <v>0</v>
      </c>
      <c r="C49">
        <v>50</v>
      </c>
      <c r="D49">
        <v>40</v>
      </c>
      <c r="E49">
        <v>42.4</v>
      </c>
      <c r="F49">
        <v>41.7</v>
      </c>
      <c r="G49">
        <v>42.5</v>
      </c>
      <c r="H49">
        <v>31.5</v>
      </c>
      <c r="I49">
        <v>23.2</v>
      </c>
      <c r="J49">
        <v>17.100000000000001</v>
      </c>
      <c r="K49">
        <v>12.6</v>
      </c>
      <c r="L49">
        <v>9.3000000000000007</v>
      </c>
      <c r="M49">
        <v>6.9</v>
      </c>
      <c r="O49" t="s">
        <v>86</v>
      </c>
      <c r="P49">
        <v>0</v>
      </c>
      <c r="Q49">
        <v>2</v>
      </c>
      <c r="R49">
        <v>1</v>
      </c>
      <c r="S49">
        <v>0.9</v>
      </c>
      <c r="T49">
        <v>0.7</v>
      </c>
      <c r="U49">
        <v>0.6</v>
      </c>
      <c r="V49">
        <v>0.5</v>
      </c>
      <c r="W49">
        <v>0.4</v>
      </c>
      <c r="X49">
        <v>0.3</v>
      </c>
      <c r="Y49">
        <v>0.3</v>
      </c>
      <c r="Z49">
        <v>0.2</v>
      </c>
      <c r="AA49">
        <v>0.2</v>
      </c>
      <c r="AC49" t="s">
        <v>86</v>
      </c>
      <c r="AD49">
        <f t="shared" si="5"/>
        <v>0</v>
      </c>
      <c r="AE49">
        <f t="shared" si="5"/>
        <v>48</v>
      </c>
      <c r="AF49">
        <f t="shared" si="5"/>
        <v>39</v>
      </c>
      <c r="AG49">
        <f t="shared" si="5"/>
        <v>41.5</v>
      </c>
      <c r="AH49">
        <f t="shared" si="5"/>
        <v>41</v>
      </c>
      <c r="AI49">
        <f t="shared" si="5"/>
        <v>41.9</v>
      </c>
      <c r="AJ49">
        <f t="shared" si="5"/>
        <v>31</v>
      </c>
      <c r="AK49">
        <f t="shared" si="5"/>
        <v>22.8</v>
      </c>
      <c r="AL49">
        <f t="shared" si="5"/>
        <v>16.8</v>
      </c>
      <c r="AM49">
        <f t="shared" si="5"/>
        <v>12.299999999999999</v>
      </c>
      <c r="AN49">
        <f t="shared" si="5"/>
        <v>9.1000000000000014</v>
      </c>
      <c r="AO49">
        <f t="shared" si="5"/>
        <v>6.7</v>
      </c>
    </row>
    <row r="50" spans="1:41" x14ac:dyDescent="0.3">
      <c r="A50" t="s">
        <v>88</v>
      </c>
      <c r="B50">
        <v>3</v>
      </c>
      <c r="C50">
        <v>9</v>
      </c>
      <c r="D50">
        <v>8</v>
      </c>
      <c r="E50">
        <v>6.7</v>
      </c>
      <c r="F50">
        <v>4.9000000000000004</v>
      </c>
      <c r="G50">
        <v>3.6</v>
      </c>
      <c r="H50">
        <v>2.7</v>
      </c>
      <c r="I50">
        <v>2</v>
      </c>
      <c r="J50">
        <v>1.5</v>
      </c>
      <c r="K50">
        <v>1.1000000000000001</v>
      </c>
      <c r="L50">
        <v>0.8</v>
      </c>
      <c r="M50">
        <v>0.6</v>
      </c>
      <c r="O50" t="s">
        <v>88</v>
      </c>
      <c r="P50">
        <v>50</v>
      </c>
      <c r="Q50">
        <v>4</v>
      </c>
      <c r="R50">
        <v>5</v>
      </c>
      <c r="S50">
        <v>4.4000000000000004</v>
      </c>
      <c r="T50">
        <v>5.4</v>
      </c>
      <c r="U50">
        <v>6.6</v>
      </c>
      <c r="V50">
        <v>8</v>
      </c>
      <c r="W50">
        <v>9.6999999999999993</v>
      </c>
      <c r="X50">
        <v>11.8</v>
      </c>
      <c r="Y50">
        <v>14.4</v>
      </c>
      <c r="Z50">
        <v>17.5</v>
      </c>
      <c r="AA50">
        <v>21.3</v>
      </c>
      <c r="AC50" t="s">
        <v>88</v>
      </c>
      <c r="AD50">
        <f t="shared" si="5"/>
        <v>-47</v>
      </c>
      <c r="AE50">
        <f t="shared" si="5"/>
        <v>5</v>
      </c>
      <c r="AF50">
        <f t="shared" si="5"/>
        <v>3</v>
      </c>
      <c r="AG50">
        <f t="shared" si="5"/>
        <v>2.2999999999999998</v>
      </c>
      <c r="AH50">
        <f t="shared" si="5"/>
        <v>-0.5</v>
      </c>
      <c r="AI50">
        <f t="shared" si="5"/>
        <v>-2.9999999999999996</v>
      </c>
      <c r="AJ50">
        <f t="shared" si="5"/>
        <v>-5.3</v>
      </c>
      <c r="AK50">
        <f t="shared" si="5"/>
        <v>-7.6999999999999993</v>
      </c>
      <c r="AL50">
        <f t="shared" si="5"/>
        <v>-10.3</v>
      </c>
      <c r="AM50">
        <f t="shared" si="5"/>
        <v>-13.3</v>
      </c>
      <c r="AN50">
        <f t="shared" si="5"/>
        <v>-16.7</v>
      </c>
      <c r="AO50">
        <f t="shared" si="5"/>
        <v>-20.7</v>
      </c>
    </row>
    <row r="51" spans="1:41" x14ac:dyDescent="0.3">
      <c r="A51" t="s">
        <v>89</v>
      </c>
      <c r="B51">
        <v>0</v>
      </c>
      <c r="C51">
        <v>12</v>
      </c>
      <c r="D51">
        <v>13</v>
      </c>
      <c r="E51">
        <v>10.8</v>
      </c>
      <c r="F51">
        <v>8</v>
      </c>
      <c r="G51">
        <v>5.9</v>
      </c>
      <c r="H51">
        <v>4.4000000000000004</v>
      </c>
      <c r="I51">
        <v>3.2</v>
      </c>
      <c r="J51">
        <v>2.4</v>
      </c>
      <c r="K51">
        <v>1.8</v>
      </c>
      <c r="L51">
        <v>0</v>
      </c>
      <c r="M51">
        <v>0</v>
      </c>
      <c r="O51" t="s">
        <v>89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C51" t="s">
        <v>89</v>
      </c>
      <c r="AD51">
        <f t="shared" si="5"/>
        <v>0</v>
      </c>
      <c r="AE51">
        <f t="shared" si="5"/>
        <v>12</v>
      </c>
      <c r="AF51">
        <f t="shared" si="5"/>
        <v>13</v>
      </c>
      <c r="AG51">
        <f t="shared" si="5"/>
        <v>10.8</v>
      </c>
      <c r="AH51">
        <f t="shared" si="5"/>
        <v>8</v>
      </c>
      <c r="AI51">
        <f t="shared" si="5"/>
        <v>5.9</v>
      </c>
      <c r="AJ51">
        <f t="shared" si="5"/>
        <v>4.4000000000000004</v>
      </c>
      <c r="AK51">
        <f t="shared" si="5"/>
        <v>3.2</v>
      </c>
      <c r="AL51">
        <f t="shared" si="5"/>
        <v>2.4</v>
      </c>
      <c r="AM51">
        <f t="shared" si="5"/>
        <v>1.8</v>
      </c>
      <c r="AN51">
        <f t="shared" si="5"/>
        <v>0</v>
      </c>
      <c r="AO51">
        <f t="shared" si="5"/>
        <v>0</v>
      </c>
    </row>
    <row r="52" spans="1:41" x14ac:dyDescent="0.3">
      <c r="A52" t="s">
        <v>13</v>
      </c>
      <c r="B52">
        <v>104</v>
      </c>
      <c r="C52">
        <v>64</v>
      </c>
      <c r="D52">
        <v>84</v>
      </c>
      <c r="E52">
        <v>70</v>
      </c>
      <c r="F52">
        <v>51.7</v>
      </c>
      <c r="G52">
        <v>38.1</v>
      </c>
      <c r="H52">
        <v>28.1</v>
      </c>
      <c r="I52">
        <v>20.7</v>
      </c>
      <c r="J52">
        <v>15.3</v>
      </c>
      <c r="K52">
        <v>11.3</v>
      </c>
      <c r="L52">
        <v>8.3000000000000007</v>
      </c>
      <c r="M52">
        <v>6.1</v>
      </c>
      <c r="O52" t="s">
        <v>13</v>
      </c>
      <c r="P52">
        <v>0</v>
      </c>
      <c r="Q52">
        <v>4</v>
      </c>
      <c r="R52">
        <v>7</v>
      </c>
      <c r="S52">
        <v>6.2</v>
      </c>
      <c r="T52">
        <v>5.0999999999999996</v>
      </c>
      <c r="U52">
        <v>6.2</v>
      </c>
      <c r="V52">
        <v>7.5</v>
      </c>
      <c r="W52">
        <v>9.1</v>
      </c>
      <c r="X52">
        <v>11.1</v>
      </c>
      <c r="Y52">
        <v>13.5</v>
      </c>
      <c r="Z52">
        <v>16.5</v>
      </c>
      <c r="AA52">
        <v>20</v>
      </c>
      <c r="AC52" t="s">
        <v>13</v>
      </c>
      <c r="AD52">
        <f t="shared" si="5"/>
        <v>104</v>
      </c>
      <c r="AE52">
        <f t="shared" si="5"/>
        <v>60</v>
      </c>
      <c r="AF52">
        <f t="shared" si="5"/>
        <v>77</v>
      </c>
      <c r="AG52">
        <f t="shared" si="5"/>
        <v>63.8</v>
      </c>
      <c r="AH52">
        <f t="shared" si="5"/>
        <v>46.6</v>
      </c>
      <c r="AI52">
        <f t="shared" si="5"/>
        <v>31.900000000000002</v>
      </c>
      <c r="AJ52">
        <f t="shared" si="5"/>
        <v>20.6</v>
      </c>
      <c r="AK52">
        <f t="shared" si="5"/>
        <v>11.6</v>
      </c>
      <c r="AL52">
        <f t="shared" si="5"/>
        <v>4.2000000000000011</v>
      </c>
      <c r="AM52">
        <f t="shared" si="5"/>
        <v>-2.1999999999999993</v>
      </c>
      <c r="AN52">
        <f t="shared" si="5"/>
        <v>-8.1999999999999993</v>
      </c>
      <c r="AO52">
        <f t="shared" si="5"/>
        <v>-13.9</v>
      </c>
    </row>
    <row r="53" spans="1:41" x14ac:dyDescent="0.3">
      <c r="A53" t="s">
        <v>92</v>
      </c>
      <c r="B53">
        <v>6</v>
      </c>
      <c r="C53">
        <v>105</v>
      </c>
      <c r="D53">
        <v>103</v>
      </c>
      <c r="E53">
        <v>93</v>
      </c>
      <c r="F53">
        <v>99.6</v>
      </c>
      <c r="G53">
        <v>113.5</v>
      </c>
      <c r="H53">
        <v>83.8</v>
      </c>
      <c r="I53">
        <v>61.8</v>
      </c>
      <c r="J53">
        <v>45.6</v>
      </c>
      <c r="K53">
        <v>33.6</v>
      </c>
      <c r="L53">
        <v>24.8</v>
      </c>
      <c r="M53">
        <v>18.3</v>
      </c>
      <c r="O53" t="s">
        <v>92</v>
      </c>
      <c r="P53">
        <v>0</v>
      </c>
      <c r="Q53">
        <v>9</v>
      </c>
      <c r="R53">
        <v>8</v>
      </c>
      <c r="S53">
        <v>7.1</v>
      </c>
      <c r="T53">
        <v>5.8</v>
      </c>
      <c r="U53">
        <v>4.7</v>
      </c>
      <c r="V53">
        <v>3.8</v>
      </c>
      <c r="W53">
        <v>3.1</v>
      </c>
      <c r="X53">
        <v>2.6</v>
      </c>
      <c r="Y53">
        <v>2.1</v>
      </c>
      <c r="Z53">
        <v>1.7</v>
      </c>
      <c r="AA53">
        <v>1.4</v>
      </c>
      <c r="AC53" t="s">
        <v>92</v>
      </c>
      <c r="AD53">
        <f t="shared" si="5"/>
        <v>6</v>
      </c>
      <c r="AE53">
        <f t="shared" si="5"/>
        <v>96</v>
      </c>
      <c r="AF53">
        <f t="shared" si="5"/>
        <v>95</v>
      </c>
      <c r="AG53">
        <f t="shared" si="5"/>
        <v>85.9</v>
      </c>
      <c r="AH53">
        <f t="shared" si="5"/>
        <v>93.8</v>
      </c>
      <c r="AI53">
        <f t="shared" si="5"/>
        <v>108.8</v>
      </c>
      <c r="AJ53">
        <f t="shared" si="5"/>
        <v>80</v>
      </c>
      <c r="AK53">
        <f t="shared" si="5"/>
        <v>58.699999999999996</v>
      </c>
      <c r="AL53">
        <f t="shared" si="5"/>
        <v>43</v>
      </c>
      <c r="AM53">
        <f t="shared" si="5"/>
        <v>31.5</v>
      </c>
      <c r="AN53">
        <f t="shared" si="5"/>
        <v>23.1</v>
      </c>
      <c r="AO53">
        <f t="shared" si="5"/>
        <v>16.900000000000002</v>
      </c>
    </row>
    <row r="54" spans="1:41" x14ac:dyDescent="0.3">
      <c r="A54" t="s">
        <v>93</v>
      </c>
      <c r="B54">
        <v>13</v>
      </c>
      <c r="C54">
        <v>1</v>
      </c>
      <c r="D54">
        <v>1</v>
      </c>
      <c r="E54">
        <v>0.8</v>
      </c>
      <c r="F54">
        <v>0.6</v>
      </c>
      <c r="G54">
        <v>0.5</v>
      </c>
      <c r="H54">
        <v>0.3</v>
      </c>
      <c r="I54">
        <v>0.2</v>
      </c>
      <c r="J54">
        <v>0.2</v>
      </c>
      <c r="K54">
        <v>0.1</v>
      </c>
      <c r="L54">
        <v>0.1</v>
      </c>
      <c r="M54">
        <v>0.1</v>
      </c>
      <c r="O54" t="s">
        <v>93</v>
      </c>
      <c r="P54">
        <v>26</v>
      </c>
      <c r="Q54">
        <v>3</v>
      </c>
      <c r="R54">
        <v>2</v>
      </c>
      <c r="S54">
        <v>1.8</v>
      </c>
      <c r="T54">
        <v>2.2000000000000002</v>
      </c>
      <c r="U54">
        <v>2.6</v>
      </c>
      <c r="V54">
        <v>3.2</v>
      </c>
      <c r="W54">
        <v>3.9</v>
      </c>
      <c r="X54">
        <v>4.8</v>
      </c>
      <c r="Y54">
        <v>5.8</v>
      </c>
      <c r="Z54">
        <v>7</v>
      </c>
      <c r="AA54">
        <v>8.6</v>
      </c>
      <c r="AC54" t="s">
        <v>93</v>
      </c>
      <c r="AD54">
        <f t="shared" si="5"/>
        <v>-13</v>
      </c>
      <c r="AE54">
        <f t="shared" si="5"/>
        <v>-2</v>
      </c>
      <c r="AF54">
        <f t="shared" si="5"/>
        <v>-1</v>
      </c>
      <c r="AG54">
        <f t="shared" si="5"/>
        <v>-1</v>
      </c>
      <c r="AH54">
        <f t="shared" si="5"/>
        <v>-1.6</v>
      </c>
      <c r="AI54">
        <f t="shared" si="5"/>
        <v>-2.1</v>
      </c>
      <c r="AJ54">
        <f t="shared" si="5"/>
        <v>-2.9000000000000004</v>
      </c>
      <c r="AK54">
        <f t="shared" si="5"/>
        <v>-3.6999999999999997</v>
      </c>
      <c r="AL54">
        <f t="shared" si="5"/>
        <v>-4.5999999999999996</v>
      </c>
      <c r="AM54">
        <f t="shared" si="5"/>
        <v>-5.7</v>
      </c>
      <c r="AN54">
        <f t="shared" si="5"/>
        <v>-6.9</v>
      </c>
      <c r="AO54">
        <f t="shared" si="5"/>
        <v>-8.5</v>
      </c>
    </row>
    <row r="55" spans="1:41" x14ac:dyDescent="0.3">
      <c r="A55" s="1" t="s">
        <v>215</v>
      </c>
      <c r="B55" s="2"/>
      <c r="D55" s="2"/>
      <c r="O55" s="1" t="s">
        <v>216</v>
      </c>
      <c r="P55" s="2"/>
      <c r="R55" s="2"/>
      <c r="AC55" s="1" t="s">
        <v>213</v>
      </c>
      <c r="AD55" s="2"/>
      <c r="AF55" s="2"/>
    </row>
    <row r="56" spans="1:41" x14ac:dyDescent="0.3">
      <c r="B56" s="2" t="s">
        <v>1</v>
      </c>
      <c r="D56" s="2" t="s">
        <v>2</v>
      </c>
      <c r="P56" s="2" t="s">
        <v>1</v>
      </c>
      <c r="R56" s="2" t="s">
        <v>2</v>
      </c>
      <c r="AD56" s="2" t="s">
        <v>1</v>
      </c>
      <c r="AF56" s="2" t="s">
        <v>2</v>
      </c>
    </row>
    <row r="57" spans="1:41" x14ac:dyDescent="0.3">
      <c r="A57" s="5" t="s">
        <v>4</v>
      </c>
      <c r="B57" s="5">
        <v>1992</v>
      </c>
      <c r="C57" s="5">
        <v>2017</v>
      </c>
      <c r="D57" s="8">
        <v>2017</v>
      </c>
      <c r="E57" s="8">
        <v>2020</v>
      </c>
      <c r="F57" s="8">
        <v>2025</v>
      </c>
      <c r="G57" s="8">
        <v>2030</v>
      </c>
      <c r="H57" s="8">
        <v>2035</v>
      </c>
      <c r="I57" s="8">
        <v>2040</v>
      </c>
      <c r="J57" s="8">
        <v>2045</v>
      </c>
      <c r="K57" s="8">
        <v>2050</v>
      </c>
      <c r="L57" s="8">
        <v>2055</v>
      </c>
      <c r="M57" s="8">
        <v>2060</v>
      </c>
      <c r="O57" s="5" t="s">
        <v>4</v>
      </c>
      <c r="P57" s="5">
        <v>1992</v>
      </c>
      <c r="Q57" s="5">
        <v>2017</v>
      </c>
      <c r="R57" s="8">
        <v>2017</v>
      </c>
      <c r="S57" s="8">
        <v>2020</v>
      </c>
      <c r="T57" s="8">
        <v>2025</v>
      </c>
      <c r="U57" s="8">
        <v>2030</v>
      </c>
      <c r="V57" s="8">
        <v>2035</v>
      </c>
      <c r="W57" s="8">
        <v>2040</v>
      </c>
      <c r="X57" s="8">
        <v>2045</v>
      </c>
      <c r="Y57" s="8">
        <v>2050</v>
      </c>
      <c r="Z57" s="8">
        <v>2055</v>
      </c>
      <c r="AA57" s="8">
        <v>2060</v>
      </c>
      <c r="AC57" s="5" t="s">
        <v>4</v>
      </c>
      <c r="AD57" s="5">
        <v>1992</v>
      </c>
      <c r="AE57" s="5">
        <v>2017</v>
      </c>
      <c r="AF57" s="8">
        <v>2017</v>
      </c>
      <c r="AG57" s="8">
        <v>2020</v>
      </c>
      <c r="AH57" s="8">
        <v>2025</v>
      </c>
      <c r="AI57" s="8">
        <v>2030</v>
      </c>
      <c r="AJ57" s="8">
        <v>2035</v>
      </c>
      <c r="AK57" s="8">
        <v>2040</v>
      </c>
      <c r="AL57" s="8">
        <v>2045</v>
      </c>
      <c r="AM57" s="8">
        <v>2050</v>
      </c>
      <c r="AN57" s="8">
        <v>2055</v>
      </c>
      <c r="AO57" s="8">
        <v>2060</v>
      </c>
    </row>
    <row r="58" spans="1:41" x14ac:dyDescent="0.3">
      <c r="A58" s="9" t="s">
        <v>24</v>
      </c>
      <c r="B58" s="10">
        <f>SUM(B59:B80)</f>
        <v>29568</v>
      </c>
      <c r="C58" s="10">
        <f>SUM(C59:C80)</f>
        <v>28224</v>
      </c>
      <c r="D58" s="10">
        <f>SUM(D59:D80)</f>
        <v>27541.1</v>
      </c>
      <c r="E58" s="10">
        <f>SUM(E59:E80)</f>
        <v>29742.1</v>
      </c>
      <c r="F58" s="10">
        <f t="shared" ref="F58:M58" si="6">SUM(F59:F80)</f>
        <v>35466.9</v>
      </c>
      <c r="G58" s="10">
        <f t="shared" si="6"/>
        <v>44200.5</v>
      </c>
      <c r="H58" s="10">
        <f t="shared" si="6"/>
        <v>56606</v>
      </c>
      <c r="I58" s="10">
        <f t="shared" si="6"/>
        <v>73501.599999999991</v>
      </c>
      <c r="J58" s="10">
        <f t="shared" si="6"/>
        <v>87635</v>
      </c>
      <c r="K58" s="10">
        <f t="shared" si="6"/>
        <v>95385.7</v>
      </c>
      <c r="L58" s="10">
        <f t="shared" si="6"/>
        <v>107576</v>
      </c>
      <c r="M58" s="10">
        <f t="shared" si="6"/>
        <v>121787.2</v>
      </c>
      <c r="O58" s="9" t="s">
        <v>24</v>
      </c>
      <c r="P58" s="10">
        <f>SUM(P59:P80)</f>
        <v>6980</v>
      </c>
      <c r="Q58" s="10">
        <f>SUM(Q59:Q80)</f>
        <v>9743</v>
      </c>
      <c r="R58" s="10">
        <f>SUM(R59:R80)</f>
        <v>9980.5</v>
      </c>
      <c r="S58" s="10">
        <f>SUM(S59:S80)</f>
        <v>8836.9000000000015</v>
      </c>
      <c r="T58" s="10">
        <f t="shared" ref="T58:AA58" si="7">SUM(T59:T80)</f>
        <v>7215.2</v>
      </c>
      <c r="U58" s="10">
        <f t="shared" si="7"/>
        <v>5892</v>
      </c>
      <c r="V58" s="10">
        <f t="shared" si="7"/>
        <v>4840.6000000000004</v>
      </c>
      <c r="W58" s="10">
        <f t="shared" si="7"/>
        <v>3992</v>
      </c>
      <c r="X58" s="10">
        <f t="shared" si="7"/>
        <v>3296.6</v>
      </c>
      <c r="Y58" s="10">
        <f t="shared" si="7"/>
        <v>2721.5000000000005</v>
      </c>
      <c r="Z58" s="10">
        <f t="shared" si="7"/>
        <v>2255.3999999999996</v>
      </c>
      <c r="AA58" s="10">
        <f t="shared" si="7"/>
        <v>1900.1000000000004</v>
      </c>
      <c r="AC58" s="9" t="s">
        <v>24</v>
      </c>
      <c r="AD58" s="10">
        <f>SUM(AD59:AD80)</f>
        <v>22588</v>
      </c>
      <c r="AE58" s="10">
        <f>SUM(AE59:AE80)</f>
        <v>18481</v>
      </c>
      <c r="AF58" s="10">
        <f>SUM(AF59:AF80)</f>
        <v>17560.599999999999</v>
      </c>
      <c r="AG58" s="10">
        <f>SUM(AG59:AG80)</f>
        <v>20905.2</v>
      </c>
      <c r="AH58" s="10">
        <f t="shared" ref="AH58:AO58" si="8">SUM(AH59:AH80)</f>
        <v>28251.699999999997</v>
      </c>
      <c r="AI58" s="10">
        <f t="shared" si="8"/>
        <v>38308.5</v>
      </c>
      <c r="AJ58" s="10">
        <f t="shared" si="8"/>
        <v>51765.4</v>
      </c>
      <c r="AK58" s="10">
        <f t="shared" si="8"/>
        <v>69509.600000000006</v>
      </c>
      <c r="AL58" s="10">
        <f t="shared" si="8"/>
        <v>84338.4</v>
      </c>
      <c r="AM58" s="10">
        <f t="shared" si="8"/>
        <v>92664.2</v>
      </c>
      <c r="AN58" s="10">
        <f t="shared" si="8"/>
        <v>105320.59999999999</v>
      </c>
      <c r="AO58" s="10">
        <f t="shared" si="8"/>
        <v>119887.09999999999</v>
      </c>
    </row>
    <row r="59" spans="1:41" x14ac:dyDescent="0.3">
      <c r="A59" t="s">
        <v>95</v>
      </c>
      <c r="B59">
        <v>0</v>
      </c>
      <c r="C59">
        <v>1</v>
      </c>
      <c r="D59">
        <v>1</v>
      </c>
      <c r="E59">
        <v>0.8</v>
      </c>
      <c r="F59">
        <v>0.6</v>
      </c>
      <c r="G59">
        <v>0.5</v>
      </c>
      <c r="H59">
        <v>0.3</v>
      </c>
      <c r="I59">
        <v>0.3</v>
      </c>
      <c r="J59">
        <v>0.2</v>
      </c>
      <c r="K59">
        <v>0.1</v>
      </c>
      <c r="L59">
        <v>0.1</v>
      </c>
      <c r="M59">
        <v>0.1</v>
      </c>
      <c r="O59" t="s">
        <v>95</v>
      </c>
      <c r="P59">
        <v>22</v>
      </c>
      <c r="Q59">
        <v>25</v>
      </c>
      <c r="R59">
        <v>25</v>
      </c>
      <c r="S59">
        <v>26.3</v>
      </c>
      <c r="T59">
        <v>26.4</v>
      </c>
      <c r="U59">
        <v>26.3</v>
      </c>
      <c r="V59">
        <v>27.1</v>
      </c>
      <c r="W59">
        <v>29</v>
      </c>
      <c r="X59">
        <v>30.8</v>
      </c>
      <c r="Y59">
        <v>32.200000000000003</v>
      </c>
      <c r="Z59">
        <v>33.799999999999997</v>
      </c>
      <c r="AA59">
        <v>35.4</v>
      </c>
      <c r="AC59" t="s">
        <v>95</v>
      </c>
      <c r="AD59">
        <f t="shared" ref="AD59:AO80" si="9">B59-P59</f>
        <v>-22</v>
      </c>
      <c r="AE59">
        <f t="shared" si="9"/>
        <v>-24</v>
      </c>
      <c r="AF59">
        <f t="shared" si="9"/>
        <v>-24</v>
      </c>
      <c r="AG59">
        <f t="shared" si="9"/>
        <v>-25.5</v>
      </c>
      <c r="AH59">
        <f t="shared" si="9"/>
        <v>-25.799999999999997</v>
      </c>
      <c r="AI59">
        <f t="shared" si="9"/>
        <v>-25.8</v>
      </c>
      <c r="AJ59">
        <f t="shared" si="9"/>
        <v>-26.8</v>
      </c>
      <c r="AK59">
        <f t="shared" si="9"/>
        <v>-28.7</v>
      </c>
      <c r="AL59">
        <f t="shared" si="9"/>
        <v>-30.6</v>
      </c>
      <c r="AM59">
        <f t="shared" si="9"/>
        <v>-32.1</v>
      </c>
      <c r="AN59">
        <f t="shared" si="9"/>
        <v>-33.699999999999996</v>
      </c>
      <c r="AO59">
        <f t="shared" si="9"/>
        <v>-35.299999999999997</v>
      </c>
    </row>
    <row r="60" spans="1:41" x14ac:dyDescent="0.3">
      <c r="A60" t="s">
        <v>96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O60" t="s">
        <v>96</v>
      </c>
      <c r="P60">
        <v>0</v>
      </c>
      <c r="Q60">
        <v>0</v>
      </c>
      <c r="R60">
        <v>1</v>
      </c>
      <c r="S60">
        <v>1</v>
      </c>
      <c r="T60">
        <v>1.2</v>
      </c>
      <c r="U60">
        <v>1.2</v>
      </c>
      <c r="V60">
        <v>1</v>
      </c>
      <c r="W60">
        <v>0.9</v>
      </c>
      <c r="X60">
        <v>1.1000000000000001</v>
      </c>
      <c r="Y60">
        <v>1.2</v>
      </c>
      <c r="Z60">
        <v>1.4</v>
      </c>
      <c r="AA60">
        <v>1.6</v>
      </c>
      <c r="AC60" t="s">
        <v>96</v>
      </c>
      <c r="AD60">
        <f t="shared" si="9"/>
        <v>0</v>
      </c>
      <c r="AE60">
        <f t="shared" si="9"/>
        <v>0</v>
      </c>
      <c r="AF60">
        <f t="shared" si="9"/>
        <v>-1</v>
      </c>
      <c r="AG60">
        <f t="shared" si="9"/>
        <v>-1</v>
      </c>
      <c r="AH60">
        <f t="shared" si="9"/>
        <v>-1.2</v>
      </c>
      <c r="AI60">
        <f t="shared" si="9"/>
        <v>-1.2</v>
      </c>
      <c r="AJ60">
        <f t="shared" si="9"/>
        <v>-1</v>
      </c>
      <c r="AK60">
        <f t="shared" si="9"/>
        <v>-0.9</v>
      </c>
      <c r="AL60">
        <f t="shared" si="9"/>
        <v>-1.1000000000000001</v>
      </c>
      <c r="AM60">
        <f t="shared" si="9"/>
        <v>-1.2</v>
      </c>
      <c r="AN60">
        <f t="shared" si="9"/>
        <v>-1.4</v>
      </c>
      <c r="AO60">
        <f t="shared" si="9"/>
        <v>-1.6</v>
      </c>
    </row>
    <row r="61" spans="1:41" x14ac:dyDescent="0.3">
      <c r="A61" t="s">
        <v>97</v>
      </c>
      <c r="B61">
        <v>0</v>
      </c>
      <c r="C61">
        <v>3</v>
      </c>
      <c r="D61">
        <v>3</v>
      </c>
      <c r="E61">
        <v>3.2</v>
      </c>
      <c r="F61">
        <v>4.2</v>
      </c>
      <c r="G61">
        <v>5.6</v>
      </c>
      <c r="H61">
        <v>7.5</v>
      </c>
      <c r="I61">
        <v>10</v>
      </c>
      <c r="J61">
        <v>13.3</v>
      </c>
      <c r="K61">
        <v>17.7</v>
      </c>
      <c r="L61">
        <v>23.3</v>
      </c>
      <c r="M61">
        <v>17.8</v>
      </c>
      <c r="O61" t="s">
        <v>97</v>
      </c>
      <c r="P61">
        <v>1</v>
      </c>
      <c r="Q61">
        <v>1</v>
      </c>
      <c r="R61">
        <v>2</v>
      </c>
      <c r="S61">
        <v>1.8</v>
      </c>
      <c r="T61">
        <v>1.4</v>
      </c>
      <c r="U61">
        <v>1.2</v>
      </c>
      <c r="V61">
        <v>1</v>
      </c>
      <c r="W61">
        <v>0.8</v>
      </c>
      <c r="X61">
        <v>0.6</v>
      </c>
      <c r="Y61">
        <v>0.5</v>
      </c>
      <c r="Z61">
        <v>0.4</v>
      </c>
      <c r="AA61">
        <v>0.4</v>
      </c>
      <c r="AC61" t="s">
        <v>97</v>
      </c>
      <c r="AD61">
        <f t="shared" si="9"/>
        <v>-1</v>
      </c>
      <c r="AE61">
        <f t="shared" si="9"/>
        <v>2</v>
      </c>
      <c r="AF61">
        <f t="shared" si="9"/>
        <v>1</v>
      </c>
      <c r="AG61">
        <f t="shared" si="9"/>
        <v>1.4000000000000001</v>
      </c>
      <c r="AH61">
        <f t="shared" si="9"/>
        <v>2.8000000000000003</v>
      </c>
      <c r="AI61">
        <f t="shared" si="9"/>
        <v>4.3999999999999995</v>
      </c>
      <c r="AJ61">
        <f t="shared" si="9"/>
        <v>6.5</v>
      </c>
      <c r="AK61">
        <f t="shared" si="9"/>
        <v>9.1999999999999993</v>
      </c>
      <c r="AL61">
        <f t="shared" si="9"/>
        <v>12.700000000000001</v>
      </c>
      <c r="AM61">
        <f t="shared" si="9"/>
        <v>17.2</v>
      </c>
      <c r="AN61">
        <f t="shared" si="9"/>
        <v>22.900000000000002</v>
      </c>
      <c r="AO61">
        <f t="shared" si="9"/>
        <v>17.400000000000002</v>
      </c>
    </row>
    <row r="62" spans="1:41" x14ac:dyDescent="0.3">
      <c r="A62" t="s">
        <v>25</v>
      </c>
      <c r="B62">
        <v>3367</v>
      </c>
      <c r="C62">
        <v>8177</v>
      </c>
      <c r="D62">
        <v>8131.9</v>
      </c>
      <c r="E62">
        <v>6775.5</v>
      </c>
      <c r="F62">
        <v>4998.8999999999996</v>
      </c>
      <c r="G62">
        <v>3688.2</v>
      </c>
      <c r="H62">
        <v>2721.2</v>
      </c>
      <c r="I62">
        <v>2007.7</v>
      </c>
      <c r="J62">
        <v>1481.3</v>
      </c>
      <c r="K62">
        <v>1092.9000000000001</v>
      </c>
      <c r="L62">
        <v>806.3</v>
      </c>
      <c r="M62">
        <v>594.9</v>
      </c>
      <c r="O62" t="s">
        <v>25</v>
      </c>
      <c r="P62">
        <v>5729</v>
      </c>
      <c r="Q62">
        <v>7738</v>
      </c>
      <c r="R62">
        <v>8202.1</v>
      </c>
      <c r="S62">
        <v>7256.6</v>
      </c>
      <c r="T62">
        <v>5917.1</v>
      </c>
      <c r="U62">
        <v>4824.8</v>
      </c>
      <c r="V62">
        <v>3934.1</v>
      </c>
      <c r="W62">
        <v>3207.9</v>
      </c>
      <c r="X62">
        <v>2615.6999999999998</v>
      </c>
      <c r="Y62">
        <v>2132.9</v>
      </c>
      <c r="Z62">
        <v>1739.2</v>
      </c>
      <c r="AA62">
        <v>1418.2</v>
      </c>
      <c r="AC62" t="s">
        <v>25</v>
      </c>
      <c r="AD62">
        <f t="shared" si="9"/>
        <v>-2362</v>
      </c>
      <c r="AE62">
        <f t="shared" si="9"/>
        <v>439</v>
      </c>
      <c r="AF62">
        <f t="shared" si="9"/>
        <v>-70.200000000000728</v>
      </c>
      <c r="AG62">
        <f t="shared" si="9"/>
        <v>-481.10000000000036</v>
      </c>
      <c r="AH62">
        <f t="shared" si="9"/>
        <v>-918.20000000000073</v>
      </c>
      <c r="AI62">
        <f t="shared" si="9"/>
        <v>-1136.6000000000004</v>
      </c>
      <c r="AJ62">
        <f t="shared" si="9"/>
        <v>-1212.9000000000001</v>
      </c>
      <c r="AK62">
        <f t="shared" si="9"/>
        <v>-1200.2</v>
      </c>
      <c r="AL62">
        <f t="shared" si="9"/>
        <v>-1134.3999999999999</v>
      </c>
      <c r="AM62">
        <f t="shared" si="9"/>
        <v>-1040</v>
      </c>
      <c r="AN62">
        <f t="shared" si="9"/>
        <v>-932.90000000000009</v>
      </c>
      <c r="AO62">
        <f t="shared" si="9"/>
        <v>-823.30000000000007</v>
      </c>
    </row>
    <row r="63" spans="1:41" x14ac:dyDescent="0.3">
      <c r="A63" t="s">
        <v>98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O63" t="s">
        <v>98</v>
      </c>
      <c r="P63">
        <v>0</v>
      </c>
      <c r="Q63">
        <v>1</v>
      </c>
      <c r="R63">
        <v>1</v>
      </c>
      <c r="S63">
        <v>1.1000000000000001</v>
      </c>
      <c r="T63">
        <v>1.2</v>
      </c>
      <c r="U63">
        <v>1</v>
      </c>
      <c r="V63">
        <v>0.8</v>
      </c>
      <c r="W63">
        <v>0.7</v>
      </c>
      <c r="X63">
        <v>0.9</v>
      </c>
      <c r="Y63">
        <v>1</v>
      </c>
      <c r="Z63">
        <v>1.2</v>
      </c>
      <c r="AA63">
        <v>1.4</v>
      </c>
      <c r="AC63" t="s">
        <v>98</v>
      </c>
      <c r="AD63">
        <f t="shared" si="9"/>
        <v>0</v>
      </c>
      <c r="AE63">
        <f t="shared" si="9"/>
        <v>-1</v>
      </c>
      <c r="AF63">
        <f t="shared" si="9"/>
        <v>-1</v>
      </c>
      <c r="AG63">
        <f t="shared" si="9"/>
        <v>-1.1000000000000001</v>
      </c>
      <c r="AH63">
        <f t="shared" si="9"/>
        <v>-1.2</v>
      </c>
      <c r="AI63">
        <f t="shared" si="9"/>
        <v>-1</v>
      </c>
      <c r="AJ63">
        <f t="shared" si="9"/>
        <v>-0.8</v>
      </c>
      <c r="AK63">
        <f t="shared" si="9"/>
        <v>-0.7</v>
      </c>
      <c r="AL63">
        <f t="shared" si="9"/>
        <v>-0.9</v>
      </c>
      <c r="AM63">
        <f t="shared" si="9"/>
        <v>-1</v>
      </c>
      <c r="AN63">
        <f t="shared" si="9"/>
        <v>-1.2</v>
      </c>
      <c r="AO63">
        <f t="shared" si="9"/>
        <v>-1.4</v>
      </c>
    </row>
    <row r="64" spans="1:41" x14ac:dyDescent="0.3">
      <c r="A64" t="s">
        <v>27</v>
      </c>
      <c r="B64">
        <v>0</v>
      </c>
      <c r="C64">
        <v>163</v>
      </c>
      <c r="D64">
        <v>139</v>
      </c>
      <c r="E64">
        <v>160.30000000000001</v>
      </c>
      <c r="F64">
        <v>204.5</v>
      </c>
      <c r="G64">
        <v>272.39999999999998</v>
      </c>
      <c r="H64">
        <v>359.2</v>
      </c>
      <c r="I64">
        <v>265</v>
      </c>
      <c r="J64">
        <v>195.6</v>
      </c>
      <c r="K64">
        <v>144.30000000000001</v>
      </c>
      <c r="L64">
        <v>106.5</v>
      </c>
      <c r="M64">
        <v>78.599999999999994</v>
      </c>
      <c r="O64" t="s">
        <v>27</v>
      </c>
      <c r="P64">
        <v>0</v>
      </c>
      <c r="Q64">
        <v>16</v>
      </c>
      <c r="R64">
        <v>11</v>
      </c>
      <c r="S64">
        <v>9.6999999999999993</v>
      </c>
      <c r="T64">
        <v>7.9</v>
      </c>
      <c r="U64">
        <v>6.5</v>
      </c>
      <c r="V64">
        <v>5.3</v>
      </c>
      <c r="W64">
        <v>4.3</v>
      </c>
      <c r="X64">
        <v>3.5</v>
      </c>
      <c r="Y64">
        <v>2.9</v>
      </c>
      <c r="Z64">
        <v>2.2999999999999998</v>
      </c>
      <c r="AA64">
        <v>1.9</v>
      </c>
      <c r="AC64" t="s">
        <v>27</v>
      </c>
      <c r="AD64">
        <f t="shared" si="9"/>
        <v>0</v>
      </c>
      <c r="AE64">
        <f t="shared" si="9"/>
        <v>147</v>
      </c>
      <c r="AF64">
        <f t="shared" si="9"/>
        <v>128</v>
      </c>
      <c r="AG64">
        <f t="shared" si="9"/>
        <v>150.60000000000002</v>
      </c>
      <c r="AH64">
        <f t="shared" si="9"/>
        <v>196.6</v>
      </c>
      <c r="AI64">
        <f t="shared" si="9"/>
        <v>265.89999999999998</v>
      </c>
      <c r="AJ64">
        <f t="shared" si="9"/>
        <v>353.9</v>
      </c>
      <c r="AK64">
        <f t="shared" si="9"/>
        <v>260.7</v>
      </c>
      <c r="AL64">
        <f t="shared" si="9"/>
        <v>192.1</v>
      </c>
      <c r="AM64">
        <f t="shared" si="9"/>
        <v>141.4</v>
      </c>
      <c r="AN64">
        <f t="shared" si="9"/>
        <v>104.2</v>
      </c>
      <c r="AO64">
        <f t="shared" si="9"/>
        <v>76.699999999999989</v>
      </c>
    </row>
    <row r="65" spans="1:41" x14ac:dyDescent="0.3">
      <c r="A65" t="s">
        <v>99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O65" t="s">
        <v>99</v>
      </c>
      <c r="P65">
        <v>0</v>
      </c>
      <c r="Q65">
        <v>7</v>
      </c>
      <c r="R65">
        <v>5</v>
      </c>
      <c r="S65">
        <v>4.5</v>
      </c>
      <c r="T65">
        <v>5.4</v>
      </c>
      <c r="U65">
        <v>6.6</v>
      </c>
      <c r="V65">
        <v>8</v>
      </c>
      <c r="W65">
        <v>9.8000000000000007</v>
      </c>
      <c r="X65">
        <v>8</v>
      </c>
      <c r="Y65">
        <v>6.5</v>
      </c>
      <c r="Z65">
        <v>5.3</v>
      </c>
      <c r="AA65">
        <v>4.3</v>
      </c>
      <c r="AC65" t="s">
        <v>99</v>
      </c>
      <c r="AD65">
        <f t="shared" si="9"/>
        <v>0</v>
      </c>
      <c r="AE65">
        <f t="shared" si="9"/>
        <v>-7</v>
      </c>
      <c r="AF65">
        <f t="shared" si="9"/>
        <v>-5</v>
      </c>
      <c r="AG65">
        <f t="shared" si="9"/>
        <v>-4.5</v>
      </c>
      <c r="AH65">
        <f t="shared" si="9"/>
        <v>-5.4</v>
      </c>
      <c r="AI65">
        <f t="shared" si="9"/>
        <v>-6.6</v>
      </c>
      <c r="AJ65">
        <f t="shared" si="9"/>
        <v>-8</v>
      </c>
      <c r="AK65">
        <f t="shared" si="9"/>
        <v>-9.8000000000000007</v>
      </c>
      <c r="AL65">
        <f t="shared" si="9"/>
        <v>-8</v>
      </c>
      <c r="AM65">
        <f t="shared" si="9"/>
        <v>-6.5</v>
      </c>
      <c r="AN65">
        <f t="shared" si="9"/>
        <v>-5.3</v>
      </c>
      <c r="AO65">
        <f t="shared" si="9"/>
        <v>-4.3</v>
      </c>
    </row>
    <row r="66" spans="1:41" x14ac:dyDescent="0.3">
      <c r="A66" t="s">
        <v>100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O66" t="s">
        <v>100</v>
      </c>
      <c r="P66">
        <v>0</v>
      </c>
      <c r="Q66">
        <v>1</v>
      </c>
      <c r="R66">
        <v>1</v>
      </c>
      <c r="S66">
        <v>1</v>
      </c>
      <c r="T66">
        <v>0.8</v>
      </c>
      <c r="U66">
        <v>0.7</v>
      </c>
      <c r="V66">
        <v>0.6</v>
      </c>
      <c r="W66">
        <v>0.5</v>
      </c>
      <c r="X66">
        <v>0.4</v>
      </c>
      <c r="Y66">
        <v>0.4</v>
      </c>
      <c r="Z66">
        <v>0.4</v>
      </c>
      <c r="AA66">
        <v>0.4</v>
      </c>
      <c r="AC66" t="s">
        <v>100</v>
      </c>
      <c r="AD66">
        <f t="shared" si="9"/>
        <v>0</v>
      </c>
      <c r="AE66">
        <f t="shared" si="9"/>
        <v>-1</v>
      </c>
      <c r="AF66">
        <f t="shared" si="9"/>
        <v>-1</v>
      </c>
      <c r="AG66">
        <f t="shared" si="9"/>
        <v>-1</v>
      </c>
      <c r="AH66">
        <f t="shared" si="9"/>
        <v>-0.8</v>
      </c>
      <c r="AI66">
        <f t="shared" si="9"/>
        <v>-0.7</v>
      </c>
      <c r="AJ66">
        <f t="shared" si="9"/>
        <v>-0.6</v>
      </c>
      <c r="AK66">
        <f t="shared" si="9"/>
        <v>-0.5</v>
      </c>
      <c r="AL66">
        <f t="shared" si="9"/>
        <v>-0.4</v>
      </c>
      <c r="AM66">
        <f t="shared" si="9"/>
        <v>-0.4</v>
      </c>
      <c r="AN66">
        <f t="shared" si="9"/>
        <v>-0.4</v>
      </c>
      <c r="AO66">
        <f t="shared" si="9"/>
        <v>-0.4</v>
      </c>
    </row>
    <row r="67" spans="1:41" x14ac:dyDescent="0.3">
      <c r="A67" t="s">
        <v>101</v>
      </c>
      <c r="B67">
        <v>0</v>
      </c>
      <c r="C67">
        <v>2</v>
      </c>
      <c r="D67">
        <v>2</v>
      </c>
      <c r="E67">
        <v>1.7</v>
      </c>
      <c r="F67">
        <v>1.2</v>
      </c>
      <c r="G67">
        <v>0.9</v>
      </c>
      <c r="H67">
        <v>0.7</v>
      </c>
      <c r="I67">
        <v>0.5</v>
      </c>
      <c r="J67">
        <v>0.4</v>
      </c>
      <c r="K67">
        <v>0.3</v>
      </c>
      <c r="L67">
        <v>0.2</v>
      </c>
      <c r="M67">
        <v>0.2</v>
      </c>
      <c r="O67" t="s">
        <v>101</v>
      </c>
      <c r="P67">
        <v>3</v>
      </c>
      <c r="Q67">
        <v>95</v>
      </c>
      <c r="R67">
        <v>110</v>
      </c>
      <c r="S67">
        <v>98</v>
      </c>
      <c r="T67">
        <v>80</v>
      </c>
      <c r="U67">
        <v>65.2</v>
      </c>
      <c r="V67">
        <v>79.3</v>
      </c>
      <c r="W67">
        <v>96.5</v>
      </c>
      <c r="X67">
        <v>108</v>
      </c>
      <c r="Y67">
        <v>108.2</v>
      </c>
      <c r="Z67">
        <v>109.4</v>
      </c>
      <c r="AA67">
        <v>132.80000000000001</v>
      </c>
      <c r="AC67" t="s">
        <v>101</v>
      </c>
      <c r="AD67">
        <f t="shared" si="9"/>
        <v>-3</v>
      </c>
      <c r="AE67">
        <f t="shared" si="9"/>
        <v>-93</v>
      </c>
      <c r="AF67">
        <f t="shared" si="9"/>
        <v>-108</v>
      </c>
      <c r="AG67">
        <f t="shared" si="9"/>
        <v>-96.3</v>
      </c>
      <c r="AH67">
        <f t="shared" si="9"/>
        <v>-78.8</v>
      </c>
      <c r="AI67">
        <f t="shared" si="9"/>
        <v>-64.3</v>
      </c>
      <c r="AJ67">
        <f t="shared" si="9"/>
        <v>-78.599999999999994</v>
      </c>
      <c r="AK67">
        <f t="shared" si="9"/>
        <v>-96</v>
      </c>
      <c r="AL67">
        <f t="shared" si="9"/>
        <v>-107.6</v>
      </c>
      <c r="AM67">
        <f t="shared" si="9"/>
        <v>-107.9</v>
      </c>
      <c r="AN67">
        <f t="shared" si="9"/>
        <v>-109.2</v>
      </c>
      <c r="AO67">
        <f t="shared" si="9"/>
        <v>-132.60000000000002</v>
      </c>
    </row>
    <row r="68" spans="1:41" x14ac:dyDescent="0.3">
      <c r="A68" t="s">
        <v>102</v>
      </c>
      <c r="B68">
        <v>0</v>
      </c>
      <c r="C68">
        <v>23</v>
      </c>
      <c r="D68">
        <v>21</v>
      </c>
      <c r="E68">
        <v>19.399999999999999</v>
      </c>
      <c r="F68">
        <v>14.4</v>
      </c>
      <c r="G68">
        <v>10.6</v>
      </c>
      <c r="H68">
        <v>7.8</v>
      </c>
      <c r="I68">
        <v>5.8</v>
      </c>
      <c r="J68">
        <v>4.3</v>
      </c>
      <c r="K68">
        <v>3.1</v>
      </c>
      <c r="L68">
        <v>2.2999999999999998</v>
      </c>
      <c r="M68">
        <v>1.7</v>
      </c>
      <c r="O68" t="s">
        <v>102</v>
      </c>
      <c r="P68">
        <v>1</v>
      </c>
      <c r="Q68">
        <v>1</v>
      </c>
      <c r="R68">
        <v>1</v>
      </c>
      <c r="S68">
        <v>0.9</v>
      </c>
      <c r="T68">
        <v>0.7</v>
      </c>
      <c r="U68">
        <v>0.9</v>
      </c>
      <c r="V68">
        <v>0.8</v>
      </c>
      <c r="W68">
        <v>0.7</v>
      </c>
      <c r="X68">
        <v>0.8</v>
      </c>
      <c r="Y68">
        <v>1</v>
      </c>
      <c r="Z68">
        <v>1.2</v>
      </c>
      <c r="AA68">
        <v>1.5</v>
      </c>
      <c r="AC68" t="s">
        <v>102</v>
      </c>
      <c r="AD68">
        <f t="shared" si="9"/>
        <v>-1</v>
      </c>
      <c r="AE68">
        <f t="shared" si="9"/>
        <v>22</v>
      </c>
      <c r="AF68">
        <f t="shared" si="9"/>
        <v>20</v>
      </c>
      <c r="AG68">
        <f t="shared" si="9"/>
        <v>18.5</v>
      </c>
      <c r="AH68">
        <f t="shared" si="9"/>
        <v>13.700000000000001</v>
      </c>
      <c r="AI68">
        <f t="shared" si="9"/>
        <v>9.6999999999999993</v>
      </c>
      <c r="AJ68">
        <f t="shared" si="9"/>
        <v>7</v>
      </c>
      <c r="AK68">
        <f t="shared" si="9"/>
        <v>5.0999999999999996</v>
      </c>
      <c r="AL68">
        <f t="shared" si="9"/>
        <v>3.5</v>
      </c>
      <c r="AM68">
        <f t="shared" si="9"/>
        <v>2.1</v>
      </c>
      <c r="AN68">
        <f t="shared" si="9"/>
        <v>1.0999999999999999</v>
      </c>
      <c r="AO68">
        <f t="shared" si="9"/>
        <v>0.19999999999999996</v>
      </c>
    </row>
    <row r="69" spans="1:41" x14ac:dyDescent="0.3">
      <c r="A69" t="s">
        <v>103</v>
      </c>
      <c r="B69">
        <v>1</v>
      </c>
      <c r="C69">
        <v>25</v>
      </c>
      <c r="D69">
        <v>24</v>
      </c>
      <c r="E69">
        <v>28.2</v>
      </c>
      <c r="F69">
        <v>37.5</v>
      </c>
      <c r="G69">
        <v>49.9</v>
      </c>
      <c r="H69">
        <v>66.5</v>
      </c>
      <c r="I69">
        <v>88.6</v>
      </c>
      <c r="J69">
        <v>118</v>
      </c>
      <c r="K69">
        <v>157.1</v>
      </c>
      <c r="L69">
        <v>209.2</v>
      </c>
      <c r="M69">
        <v>179</v>
      </c>
      <c r="O69" t="s">
        <v>103</v>
      </c>
      <c r="P69">
        <v>2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C69" t="s">
        <v>103</v>
      </c>
      <c r="AD69">
        <f t="shared" si="9"/>
        <v>-1</v>
      </c>
      <c r="AE69">
        <f t="shared" si="9"/>
        <v>24</v>
      </c>
      <c r="AF69">
        <f t="shared" si="9"/>
        <v>24</v>
      </c>
      <c r="AG69">
        <f t="shared" si="9"/>
        <v>28.2</v>
      </c>
      <c r="AH69">
        <f t="shared" si="9"/>
        <v>37.5</v>
      </c>
      <c r="AI69">
        <f t="shared" si="9"/>
        <v>49.9</v>
      </c>
      <c r="AJ69">
        <f t="shared" si="9"/>
        <v>66.5</v>
      </c>
      <c r="AK69">
        <f t="shared" si="9"/>
        <v>88.6</v>
      </c>
      <c r="AL69">
        <f t="shared" si="9"/>
        <v>118</v>
      </c>
      <c r="AM69">
        <f t="shared" si="9"/>
        <v>157.1</v>
      </c>
      <c r="AN69">
        <f t="shared" si="9"/>
        <v>209.2</v>
      </c>
      <c r="AO69">
        <f t="shared" si="9"/>
        <v>179</v>
      </c>
    </row>
    <row r="70" spans="1:41" x14ac:dyDescent="0.3">
      <c r="A70" t="s">
        <v>104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O70" t="s">
        <v>104</v>
      </c>
      <c r="P70">
        <v>0</v>
      </c>
      <c r="Q70">
        <v>2</v>
      </c>
      <c r="R70">
        <v>3</v>
      </c>
      <c r="S70">
        <v>3.1</v>
      </c>
      <c r="T70">
        <v>2.6</v>
      </c>
      <c r="U70">
        <v>2.1</v>
      </c>
      <c r="V70">
        <v>1.7</v>
      </c>
      <c r="W70">
        <v>1.4</v>
      </c>
      <c r="X70">
        <v>1.5</v>
      </c>
      <c r="Y70">
        <v>1.7</v>
      </c>
      <c r="Z70">
        <v>2</v>
      </c>
      <c r="AA70">
        <v>2.4</v>
      </c>
      <c r="AC70" t="s">
        <v>104</v>
      </c>
      <c r="AD70">
        <f t="shared" si="9"/>
        <v>0</v>
      </c>
      <c r="AE70">
        <f t="shared" si="9"/>
        <v>-2</v>
      </c>
      <c r="AF70">
        <f t="shared" si="9"/>
        <v>-3</v>
      </c>
      <c r="AG70">
        <f t="shared" si="9"/>
        <v>-3.1</v>
      </c>
      <c r="AH70">
        <f t="shared" si="9"/>
        <v>-2.6</v>
      </c>
      <c r="AI70">
        <f t="shared" si="9"/>
        <v>-2.1</v>
      </c>
      <c r="AJ70">
        <f t="shared" si="9"/>
        <v>-1.7</v>
      </c>
      <c r="AK70">
        <f t="shared" si="9"/>
        <v>-1.4</v>
      </c>
      <c r="AL70">
        <f t="shared" si="9"/>
        <v>-1.5</v>
      </c>
      <c r="AM70">
        <f t="shared" si="9"/>
        <v>-1.7</v>
      </c>
      <c r="AN70">
        <f t="shared" si="9"/>
        <v>-2</v>
      </c>
      <c r="AO70">
        <f t="shared" si="9"/>
        <v>-2.4</v>
      </c>
    </row>
    <row r="71" spans="1:41" x14ac:dyDescent="0.3">
      <c r="A71" t="s">
        <v>105</v>
      </c>
      <c r="B71">
        <v>56</v>
      </c>
      <c r="C71">
        <v>16</v>
      </c>
      <c r="D71">
        <v>11</v>
      </c>
      <c r="E71">
        <v>10.7</v>
      </c>
      <c r="F71">
        <v>12.3</v>
      </c>
      <c r="G71">
        <v>13.5</v>
      </c>
      <c r="H71">
        <v>17.899999999999999</v>
      </c>
      <c r="I71">
        <v>13.2</v>
      </c>
      <c r="J71">
        <v>9.6999999999999993</v>
      </c>
      <c r="K71">
        <v>7.2</v>
      </c>
      <c r="L71">
        <v>5.3</v>
      </c>
      <c r="M71">
        <v>3.9</v>
      </c>
      <c r="O71" t="s">
        <v>105</v>
      </c>
      <c r="P71">
        <v>0</v>
      </c>
      <c r="Q71">
        <v>7</v>
      </c>
      <c r="R71">
        <v>5</v>
      </c>
      <c r="S71">
        <v>4.4000000000000004</v>
      </c>
      <c r="T71">
        <v>3.6</v>
      </c>
      <c r="U71">
        <v>2.9</v>
      </c>
      <c r="V71">
        <v>2.4</v>
      </c>
      <c r="W71">
        <v>2</v>
      </c>
      <c r="X71">
        <v>1.6</v>
      </c>
      <c r="Y71">
        <v>1.3</v>
      </c>
      <c r="Z71">
        <v>1.1000000000000001</v>
      </c>
      <c r="AA71">
        <v>0.9</v>
      </c>
      <c r="AC71" t="s">
        <v>105</v>
      </c>
      <c r="AD71">
        <f t="shared" si="9"/>
        <v>56</v>
      </c>
      <c r="AE71">
        <f t="shared" si="9"/>
        <v>9</v>
      </c>
      <c r="AF71">
        <f t="shared" si="9"/>
        <v>6</v>
      </c>
      <c r="AG71">
        <f t="shared" si="9"/>
        <v>6.2999999999999989</v>
      </c>
      <c r="AH71">
        <f t="shared" si="9"/>
        <v>8.7000000000000011</v>
      </c>
      <c r="AI71">
        <f t="shared" si="9"/>
        <v>10.6</v>
      </c>
      <c r="AJ71">
        <f t="shared" si="9"/>
        <v>15.499999999999998</v>
      </c>
      <c r="AK71">
        <f t="shared" si="9"/>
        <v>11.2</v>
      </c>
      <c r="AL71">
        <f t="shared" si="9"/>
        <v>8.1</v>
      </c>
      <c r="AM71">
        <f t="shared" si="9"/>
        <v>5.9</v>
      </c>
      <c r="AN71">
        <f t="shared" si="9"/>
        <v>4.1999999999999993</v>
      </c>
      <c r="AO71">
        <f t="shared" si="9"/>
        <v>3</v>
      </c>
    </row>
    <row r="72" spans="1:41" x14ac:dyDescent="0.3">
      <c r="A72" t="s">
        <v>106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O72" t="s">
        <v>106</v>
      </c>
      <c r="P72">
        <v>2</v>
      </c>
      <c r="Q72">
        <v>1</v>
      </c>
      <c r="R72">
        <v>2</v>
      </c>
      <c r="S72">
        <v>2.2000000000000002</v>
      </c>
      <c r="T72">
        <v>2.7</v>
      </c>
      <c r="U72">
        <v>3.3</v>
      </c>
      <c r="V72">
        <v>4</v>
      </c>
      <c r="W72">
        <v>4.9000000000000004</v>
      </c>
      <c r="X72">
        <v>6</v>
      </c>
      <c r="Y72">
        <v>7.3</v>
      </c>
      <c r="Z72">
        <v>8.8000000000000007</v>
      </c>
      <c r="AA72">
        <v>10.7</v>
      </c>
      <c r="AC72" t="s">
        <v>106</v>
      </c>
      <c r="AD72">
        <f t="shared" si="9"/>
        <v>-1</v>
      </c>
      <c r="AE72">
        <f t="shared" si="9"/>
        <v>-1</v>
      </c>
      <c r="AF72">
        <f t="shared" si="9"/>
        <v>-2</v>
      </c>
      <c r="AG72">
        <f t="shared" si="9"/>
        <v>-2.2000000000000002</v>
      </c>
      <c r="AH72">
        <f t="shared" si="9"/>
        <v>-2.7</v>
      </c>
      <c r="AI72">
        <f t="shared" si="9"/>
        <v>-3.3</v>
      </c>
      <c r="AJ72">
        <f t="shared" si="9"/>
        <v>-4</v>
      </c>
      <c r="AK72">
        <f t="shared" si="9"/>
        <v>-4.9000000000000004</v>
      </c>
      <c r="AL72">
        <f t="shared" si="9"/>
        <v>-6</v>
      </c>
      <c r="AM72">
        <f t="shared" si="9"/>
        <v>-7.3</v>
      </c>
      <c r="AN72">
        <f t="shared" si="9"/>
        <v>-8.8000000000000007</v>
      </c>
      <c r="AO72">
        <f t="shared" si="9"/>
        <v>-10.7</v>
      </c>
    </row>
    <row r="73" spans="1:41" x14ac:dyDescent="0.3">
      <c r="A73" t="s">
        <v>107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O73" t="s">
        <v>107</v>
      </c>
      <c r="P73">
        <v>1</v>
      </c>
      <c r="Q73">
        <v>3</v>
      </c>
      <c r="R73">
        <v>3</v>
      </c>
      <c r="S73">
        <v>3</v>
      </c>
      <c r="T73">
        <v>2.5</v>
      </c>
      <c r="U73">
        <v>2</v>
      </c>
      <c r="V73">
        <v>1.7</v>
      </c>
      <c r="W73">
        <v>1.4</v>
      </c>
      <c r="X73">
        <v>1.1000000000000001</v>
      </c>
      <c r="Y73">
        <v>1</v>
      </c>
      <c r="Z73">
        <v>0.9</v>
      </c>
      <c r="AA73">
        <v>1</v>
      </c>
      <c r="AC73" t="s">
        <v>107</v>
      </c>
      <c r="AD73">
        <f t="shared" si="9"/>
        <v>-1</v>
      </c>
      <c r="AE73">
        <f t="shared" si="9"/>
        <v>-3</v>
      </c>
      <c r="AF73">
        <f t="shared" si="9"/>
        <v>-3</v>
      </c>
      <c r="AG73">
        <f t="shared" si="9"/>
        <v>-3</v>
      </c>
      <c r="AH73">
        <f t="shared" si="9"/>
        <v>-2.5</v>
      </c>
      <c r="AI73">
        <f t="shared" si="9"/>
        <v>-2</v>
      </c>
      <c r="AJ73">
        <f t="shared" si="9"/>
        <v>-1.7</v>
      </c>
      <c r="AK73">
        <f t="shared" si="9"/>
        <v>-1.4</v>
      </c>
      <c r="AL73">
        <f t="shared" si="9"/>
        <v>-1.1000000000000001</v>
      </c>
      <c r="AM73">
        <f t="shared" si="9"/>
        <v>-1</v>
      </c>
      <c r="AN73">
        <f t="shared" si="9"/>
        <v>-0.9</v>
      </c>
      <c r="AO73">
        <f t="shared" si="9"/>
        <v>-1</v>
      </c>
    </row>
    <row r="74" spans="1:41" x14ac:dyDescent="0.3">
      <c r="A74" t="s">
        <v>29</v>
      </c>
      <c r="B74">
        <v>109</v>
      </c>
      <c r="C74">
        <v>44</v>
      </c>
      <c r="D74">
        <v>44</v>
      </c>
      <c r="E74">
        <v>36.700000000000003</v>
      </c>
      <c r="F74">
        <v>27.2</v>
      </c>
      <c r="G74">
        <v>36.299999999999997</v>
      </c>
      <c r="H74">
        <v>26.8</v>
      </c>
      <c r="I74">
        <v>19.8</v>
      </c>
      <c r="J74">
        <v>14.6</v>
      </c>
      <c r="K74">
        <v>10.8</v>
      </c>
      <c r="L74">
        <v>8</v>
      </c>
      <c r="M74">
        <v>5.9</v>
      </c>
      <c r="O74" t="s">
        <v>29</v>
      </c>
      <c r="P74">
        <v>82</v>
      </c>
      <c r="Q74">
        <v>25</v>
      </c>
      <c r="R74">
        <v>19</v>
      </c>
      <c r="S74">
        <v>16.8</v>
      </c>
      <c r="T74">
        <v>13.7</v>
      </c>
      <c r="U74">
        <v>11.2</v>
      </c>
      <c r="V74">
        <v>9.1</v>
      </c>
      <c r="W74">
        <v>7.4</v>
      </c>
      <c r="X74">
        <v>6.1</v>
      </c>
      <c r="Y74">
        <v>4.9000000000000004</v>
      </c>
      <c r="Z74">
        <v>4</v>
      </c>
      <c r="AA74">
        <v>3.3</v>
      </c>
      <c r="AC74" t="s">
        <v>29</v>
      </c>
      <c r="AD74">
        <f t="shared" si="9"/>
        <v>27</v>
      </c>
      <c r="AE74">
        <f t="shared" si="9"/>
        <v>19</v>
      </c>
      <c r="AF74">
        <f t="shared" si="9"/>
        <v>25</v>
      </c>
      <c r="AG74">
        <f t="shared" si="9"/>
        <v>19.900000000000002</v>
      </c>
      <c r="AH74">
        <f t="shared" si="9"/>
        <v>13.5</v>
      </c>
      <c r="AI74">
        <f t="shared" si="9"/>
        <v>25.099999999999998</v>
      </c>
      <c r="AJ74">
        <f t="shared" si="9"/>
        <v>17.700000000000003</v>
      </c>
      <c r="AK74">
        <f t="shared" si="9"/>
        <v>12.4</v>
      </c>
      <c r="AL74">
        <f t="shared" si="9"/>
        <v>8.5</v>
      </c>
      <c r="AM74">
        <f t="shared" si="9"/>
        <v>5.9</v>
      </c>
      <c r="AN74">
        <f t="shared" si="9"/>
        <v>4</v>
      </c>
      <c r="AO74">
        <f t="shared" si="9"/>
        <v>2.6000000000000005</v>
      </c>
    </row>
    <row r="75" spans="1:41" x14ac:dyDescent="0.3">
      <c r="A75" t="s">
        <v>108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O75" t="s">
        <v>108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C75" t="s">
        <v>108</v>
      </c>
      <c r="AD75">
        <f t="shared" si="9"/>
        <v>-1</v>
      </c>
      <c r="AE75">
        <f t="shared" si="9"/>
        <v>0</v>
      </c>
      <c r="AF75">
        <f t="shared" si="9"/>
        <v>0</v>
      </c>
      <c r="AG75">
        <f t="shared" si="9"/>
        <v>0</v>
      </c>
      <c r="AH75">
        <f t="shared" si="9"/>
        <v>0</v>
      </c>
      <c r="AI75">
        <f t="shared" si="9"/>
        <v>0</v>
      </c>
      <c r="AJ75">
        <f t="shared" si="9"/>
        <v>0</v>
      </c>
      <c r="AK75">
        <f t="shared" si="9"/>
        <v>0</v>
      </c>
      <c r="AL75">
        <f t="shared" si="9"/>
        <v>0</v>
      </c>
      <c r="AM75">
        <f t="shared" si="9"/>
        <v>0</v>
      </c>
      <c r="AN75">
        <f t="shared" si="9"/>
        <v>0</v>
      </c>
      <c r="AO75">
        <f t="shared" si="9"/>
        <v>0</v>
      </c>
    </row>
    <row r="76" spans="1:41" x14ac:dyDescent="0.3">
      <c r="A76" t="s">
        <v>109</v>
      </c>
      <c r="B76">
        <v>0</v>
      </c>
      <c r="C76">
        <v>7</v>
      </c>
      <c r="D76">
        <v>8</v>
      </c>
      <c r="E76">
        <v>6.7</v>
      </c>
      <c r="F76">
        <v>4.9000000000000004</v>
      </c>
      <c r="G76">
        <v>3.6</v>
      </c>
      <c r="H76">
        <v>2.7</v>
      </c>
      <c r="I76">
        <v>2</v>
      </c>
      <c r="J76">
        <v>1.5</v>
      </c>
      <c r="K76">
        <v>1.1000000000000001</v>
      </c>
      <c r="L76">
        <v>0.8</v>
      </c>
      <c r="M76">
        <v>0.6</v>
      </c>
      <c r="O76" t="s">
        <v>109</v>
      </c>
      <c r="P76">
        <v>1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C76" t="s">
        <v>109</v>
      </c>
      <c r="AD76">
        <f t="shared" si="9"/>
        <v>-1</v>
      </c>
      <c r="AE76">
        <f t="shared" si="9"/>
        <v>7</v>
      </c>
      <c r="AF76">
        <f t="shared" si="9"/>
        <v>8</v>
      </c>
      <c r="AG76">
        <f t="shared" si="9"/>
        <v>6.7</v>
      </c>
      <c r="AH76">
        <f t="shared" si="9"/>
        <v>4.9000000000000004</v>
      </c>
      <c r="AI76">
        <f t="shared" si="9"/>
        <v>3.6</v>
      </c>
      <c r="AJ76">
        <f t="shared" si="9"/>
        <v>2.7</v>
      </c>
      <c r="AK76">
        <f t="shared" si="9"/>
        <v>2</v>
      </c>
      <c r="AL76">
        <f t="shared" si="9"/>
        <v>1.5</v>
      </c>
      <c r="AM76">
        <f t="shared" si="9"/>
        <v>1.1000000000000001</v>
      </c>
      <c r="AN76">
        <f t="shared" si="9"/>
        <v>0.8</v>
      </c>
      <c r="AO76">
        <f t="shared" si="9"/>
        <v>0.6</v>
      </c>
    </row>
    <row r="77" spans="1:41" x14ac:dyDescent="0.3">
      <c r="A77" t="s">
        <v>110</v>
      </c>
      <c r="B77">
        <v>0</v>
      </c>
      <c r="C77">
        <v>136</v>
      </c>
      <c r="D77">
        <v>143</v>
      </c>
      <c r="E77">
        <v>119.6</v>
      </c>
      <c r="F77">
        <v>88.3</v>
      </c>
      <c r="G77">
        <v>65.099999999999994</v>
      </c>
      <c r="H77">
        <v>48.1</v>
      </c>
      <c r="I77">
        <v>35.5</v>
      </c>
      <c r="J77">
        <v>26.2</v>
      </c>
      <c r="K77">
        <v>19.3</v>
      </c>
      <c r="L77">
        <v>14.2</v>
      </c>
      <c r="M77">
        <v>10.5</v>
      </c>
      <c r="O77" t="s">
        <v>110</v>
      </c>
      <c r="P77">
        <v>1</v>
      </c>
      <c r="Q77">
        <v>1</v>
      </c>
      <c r="R77">
        <v>3</v>
      </c>
      <c r="S77">
        <v>2.7</v>
      </c>
      <c r="T77">
        <v>2.2000000000000002</v>
      </c>
      <c r="U77">
        <v>1.8</v>
      </c>
      <c r="V77">
        <v>1.5</v>
      </c>
      <c r="W77">
        <v>1.2</v>
      </c>
      <c r="X77">
        <v>1.5</v>
      </c>
      <c r="Y77">
        <v>1.7</v>
      </c>
      <c r="Z77">
        <v>2.1</v>
      </c>
      <c r="AA77">
        <v>2.5</v>
      </c>
      <c r="AC77" t="s">
        <v>110</v>
      </c>
      <c r="AD77">
        <f t="shared" si="9"/>
        <v>-1</v>
      </c>
      <c r="AE77">
        <f t="shared" si="9"/>
        <v>135</v>
      </c>
      <c r="AF77">
        <f t="shared" si="9"/>
        <v>140</v>
      </c>
      <c r="AG77">
        <f t="shared" si="9"/>
        <v>116.89999999999999</v>
      </c>
      <c r="AH77">
        <f t="shared" si="9"/>
        <v>86.1</v>
      </c>
      <c r="AI77">
        <f t="shared" si="9"/>
        <v>63.3</v>
      </c>
      <c r="AJ77">
        <f t="shared" si="9"/>
        <v>46.6</v>
      </c>
      <c r="AK77">
        <f t="shared" si="9"/>
        <v>34.299999999999997</v>
      </c>
      <c r="AL77">
        <f t="shared" si="9"/>
        <v>24.7</v>
      </c>
      <c r="AM77">
        <f t="shared" si="9"/>
        <v>17.600000000000001</v>
      </c>
      <c r="AN77">
        <f t="shared" si="9"/>
        <v>12.1</v>
      </c>
      <c r="AO77">
        <f t="shared" si="9"/>
        <v>8</v>
      </c>
    </row>
    <row r="78" spans="1:41" x14ac:dyDescent="0.3">
      <c r="A78" t="s">
        <v>111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O78" t="s">
        <v>111</v>
      </c>
      <c r="P78">
        <v>0</v>
      </c>
      <c r="Q78">
        <v>1</v>
      </c>
      <c r="R78">
        <v>1</v>
      </c>
      <c r="S78">
        <v>1.1000000000000001</v>
      </c>
      <c r="T78">
        <v>1.1000000000000001</v>
      </c>
      <c r="U78">
        <v>0.9</v>
      </c>
      <c r="V78">
        <v>0.8</v>
      </c>
      <c r="W78">
        <v>0.7</v>
      </c>
      <c r="X78">
        <v>0.8</v>
      </c>
      <c r="Y78">
        <v>0.9</v>
      </c>
      <c r="Z78">
        <v>1.1000000000000001</v>
      </c>
      <c r="AA78">
        <v>1.3</v>
      </c>
      <c r="AC78" t="s">
        <v>111</v>
      </c>
      <c r="AD78">
        <f t="shared" si="9"/>
        <v>0</v>
      </c>
      <c r="AE78">
        <f t="shared" si="9"/>
        <v>-1</v>
      </c>
      <c r="AF78">
        <f t="shared" si="9"/>
        <v>-1</v>
      </c>
      <c r="AG78">
        <f t="shared" si="9"/>
        <v>-1.1000000000000001</v>
      </c>
      <c r="AH78">
        <f t="shared" si="9"/>
        <v>-1.1000000000000001</v>
      </c>
      <c r="AI78">
        <f t="shared" si="9"/>
        <v>-0.9</v>
      </c>
      <c r="AJ78">
        <f t="shared" si="9"/>
        <v>-0.8</v>
      </c>
      <c r="AK78">
        <f t="shared" si="9"/>
        <v>-0.7</v>
      </c>
      <c r="AL78">
        <f t="shared" si="9"/>
        <v>-0.8</v>
      </c>
      <c r="AM78">
        <f t="shared" si="9"/>
        <v>-0.9</v>
      </c>
      <c r="AN78">
        <f t="shared" si="9"/>
        <v>-1.1000000000000001</v>
      </c>
      <c r="AO78">
        <f t="shared" si="9"/>
        <v>-1.3</v>
      </c>
    </row>
    <row r="79" spans="1:41" x14ac:dyDescent="0.3">
      <c r="A79" t="s">
        <v>112</v>
      </c>
      <c r="B79">
        <v>5</v>
      </c>
      <c r="C79">
        <v>0</v>
      </c>
      <c r="D79">
        <v>1</v>
      </c>
      <c r="E79">
        <v>0.8</v>
      </c>
      <c r="F79">
        <v>0.6</v>
      </c>
      <c r="G79">
        <v>0.5</v>
      </c>
      <c r="H79">
        <v>0.3</v>
      </c>
      <c r="I79">
        <v>0.3</v>
      </c>
      <c r="J79">
        <v>0.2</v>
      </c>
      <c r="K79">
        <v>0.1</v>
      </c>
      <c r="L79">
        <v>0.1</v>
      </c>
      <c r="M79">
        <v>0.1</v>
      </c>
      <c r="O79" t="s">
        <v>112</v>
      </c>
      <c r="P79">
        <v>5</v>
      </c>
      <c r="Q79">
        <v>0</v>
      </c>
      <c r="R79">
        <v>3</v>
      </c>
      <c r="S79">
        <v>2.7</v>
      </c>
      <c r="T79">
        <v>3.2</v>
      </c>
      <c r="U79">
        <v>2.6</v>
      </c>
      <c r="V79">
        <v>2.4</v>
      </c>
      <c r="W79">
        <v>3</v>
      </c>
      <c r="X79">
        <v>3.6</v>
      </c>
      <c r="Y79">
        <v>4.4000000000000004</v>
      </c>
      <c r="Z79">
        <v>5.3</v>
      </c>
      <c r="AA79">
        <v>6.5</v>
      </c>
      <c r="AC79" t="s">
        <v>112</v>
      </c>
      <c r="AD79">
        <f t="shared" si="9"/>
        <v>0</v>
      </c>
      <c r="AE79">
        <f t="shared" si="9"/>
        <v>0</v>
      </c>
      <c r="AF79">
        <f t="shared" si="9"/>
        <v>-2</v>
      </c>
      <c r="AG79">
        <f t="shared" si="9"/>
        <v>-1.9000000000000001</v>
      </c>
      <c r="AH79">
        <f t="shared" si="9"/>
        <v>-2.6</v>
      </c>
      <c r="AI79">
        <f t="shared" si="9"/>
        <v>-2.1</v>
      </c>
      <c r="AJ79">
        <f t="shared" si="9"/>
        <v>-2.1</v>
      </c>
      <c r="AK79">
        <f t="shared" si="9"/>
        <v>-2.7</v>
      </c>
      <c r="AL79">
        <f t="shared" si="9"/>
        <v>-3.4</v>
      </c>
      <c r="AM79">
        <f t="shared" si="9"/>
        <v>-4.3000000000000007</v>
      </c>
      <c r="AN79">
        <f t="shared" si="9"/>
        <v>-5.2</v>
      </c>
      <c r="AO79">
        <f t="shared" si="9"/>
        <v>-6.4</v>
      </c>
    </row>
    <row r="80" spans="1:41" x14ac:dyDescent="0.3">
      <c r="A80" t="s">
        <v>31</v>
      </c>
      <c r="B80">
        <v>26029</v>
      </c>
      <c r="C80">
        <v>19627</v>
      </c>
      <c r="D80">
        <v>19012.2</v>
      </c>
      <c r="E80">
        <v>22578.5</v>
      </c>
      <c r="F80">
        <v>30072.3</v>
      </c>
      <c r="G80">
        <v>40053.4</v>
      </c>
      <c r="H80">
        <v>53347</v>
      </c>
      <c r="I80">
        <v>71052.899999999994</v>
      </c>
      <c r="J80">
        <v>85769.7</v>
      </c>
      <c r="K80">
        <v>93931.7</v>
      </c>
      <c r="L80">
        <v>106399.7</v>
      </c>
      <c r="M80">
        <v>120893.9</v>
      </c>
      <c r="O80" t="s">
        <v>31</v>
      </c>
      <c r="P80">
        <v>1129</v>
      </c>
      <c r="Q80">
        <v>1817</v>
      </c>
      <c r="R80">
        <v>1582.4</v>
      </c>
      <c r="S80">
        <v>1400</v>
      </c>
      <c r="T80">
        <v>1141.5</v>
      </c>
      <c r="U80">
        <v>930.8</v>
      </c>
      <c r="V80">
        <v>759</v>
      </c>
      <c r="W80">
        <v>618.9</v>
      </c>
      <c r="X80">
        <v>504.6</v>
      </c>
      <c r="Y80">
        <v>411.5</v>
      </c>
      <c r="Z80">
        <v>335.5</v>
      </c>
      <c r="AA80">
        <v>273.60000000000002</v>
      </c>
      <c r="AC80" t="s">
        <v>31</v>
      </c>
      <c r="AD80">
        <f t="shared" si="9"/>
        <v>24900</v>
      </c>
      <c r="AE80">
        <f t="shared" si="9"/>
        <v>17810</v>
      </c>
      <c r="AF80">
        <f t="shared" si="9"/>
        <v>17429.8</v>
      </c>
      <c r="AG80">
        <f t="shared" ref="AG80:AO80" si="10">E80-S80</f>
        <v>21178.5</v>
      </c>
      <c r="AH80">
        <f t="shared" si="10"/>
        <v>28930.799999999999</v>
      </c>
      <c r="AI80">
        <f t="shared" si="10"/>
        <v>39122.6</v>
      </c>
      <c r="AJ80">
        <f t="shared" si="10"/>
        <v>52588</v>
      </c>
      <c r="AK80">
        <f t="shared" si="10"/>
        <v>70434</v>
      </c>
      <c r="AL80">
        <f t="shared" si="10"/>
        <v>85265.099999999991</v>
      </c>
      <c r="AM80">
        <f t="shared" si="10"/>
        <v>93520.2</v>
      </c>
      <c r="AN80">
        <f t="shared" si="10"/>
        <v>106064.2</v>
      </c>
      <c r="AO80">
        <f t="shared" si="10"/>
        <v>120620.29999999999</v>
      </c>
    </row>
    <row r="81" spans="1:41" x14ac:dyDescent="0.3">
      <c r="A81" s="9" t="s">
        <v>33</v>
      </c>
      <c r="B81" s="10">
        <f>SUM(B82:B94)</f>
        <v>6092</v>
      </c>
      <c r="C81" s="10">
        <f>SUM(C82:C94)</f>
        <v>12473</v>
      </c>
      <c r="D81" s="10">
        <f>SUM(D82:D94)</f>
        <v>12316.3</v>
      </c>
      <c r="E81" s="10">
        <f>SUM(E82:E94)</f>
        <v>14410.699999999997</v>
      </c>
      <c r="F81" s="10">
        <f t="shared" ref="F81:M81" si="11">SUM(F82:F94)</f>
        <v>18635.3</v>
      </c>
      <c r="G81" s="10">
        <f t="shared" si="11"/>
        <v>23806.499999999996</v>
      </c>
      <c r="H81" s="10">
        <f t="shared" si="11"/>
        <v>25975.699999999997</v>
      </c>
      <c r="I81" s="10">
        <f t="shared" si="11"/>
        <v>22539.4</v>
      </c>
      <c r="J81" s="10">
        <f t="shared" si="11"/>
        <v>19976.800000000003</v>
      </c>
      <c r="K81" s="10">
        <f t="shared" si="11"/>
        <v>17721.300000000003</v>
      </c>
      <c r="L81" s="10">
        <f t="shared" si="11"/>
        <v>15923.400000000001</v>
      </c>
      <c r="M81" s="10">
        <f t="shared" si="11"/>
        <v>14691.799999999997</v>
      </c>
      <c r="O81" s="9" t="s">
        <v>33</v>
      </c>
      <c r="P81" s="10">
        <f>SUM(P82:P94)</f>
        <v>57</v>
      </c>
      <c r="Q81" s="10">
        <f>SUM(Q82:Q94)</f>
        <v>92</v>
      </c>
      <c r="R81" s="10">
        <f>SUM(R82:R94)</f>
        <v>92</v>
      </c>
      <c r="S81" s="10">
        <f>SUM(S82:S94)</f>
        <v>81.400000000000006</v>
      </c>
      <c r="T81" s="10">
        <f t="shared" ref="T81:AA81" si="12">SUM(T82:T94)</f>
        <v>66.600000000000009</v>
      </c>
      <c r="U81" s="10">
        <f t="shared" si="12"/>
        <v>54.9</v>
      </c>
      <c r="V81" s="10">
        <f t="shared" si="12"/>
        <v>45.699999999999996</v>
      </c>
      <c r="W81" s="10">
        <f t="shared" si="12"/>
        <v>46.099999999999994</v>
      </c>
      <c r="X81" s="10">
        <f t="shared" si="12"/>
        <v>48.3</v>
      </c>
      <c r="Y81" s="10">
        <f t="shared" si="12"/>
        <v>52.400000000000006</v>
      </c>
      <c r="Z81" s="10">
        <f t="shared" si="12"/>
        <v>58.6</v>
      </c>
      <c r="AA81" s="10">
        <f t="shared" si="12"/>
        <v>66.199999999999989</v>
      </c>
      <c r="AC81" s="9" t="s">
        <v>33</v>
      </c>
      <c r="AD81" s="10">
        <f>SUM(AD82:AD94)</f>
        <v>6035</v>
      </c>
      <c r="AE81" s="10">
        <f>SUM(AE82:AE94)</f>
        <v>12381</v>
      </c>
      <c r="AF81" s="10">
        <f>SUM(AF82:AF94)</f>
        <v>12224.3</v>
      </c>
      <c r="AG81" s="10">
        <f>SUM(AG82:AG94)</f>
        <v>14329.3</v>
      </c>
      <c r="AH81" s="10">
        <f t="shared" ref="AH81:AO81" si="13">SUM(AH82:AH94)</f>
        <v>18568.7</v>
      </c>
      <c r="AI81" s="10">
        <f t="shared" si="13"/>
        <v>23751.600000000002</v>
      </c>
      <c r="AJ81" s="10">
        <f t="shared" si="13"/>
        <v>25930.000000000004</v>
      </c>
      <c r="AK81" s="10">
        <f t="shared" si="13"/>
        <v>22493.300000000003</v>
      </c>
      <c r="AL81" s="10">
        <f t="shared" si="13"/>
        <v>19928.5</v>
      </c>
      <c r="AM81" s="10">
        <f t="shared" si="13"/>
        <v>17668.900000000001</v>
      </c>
      <c r="AN81" s="10">
        <f t="shared" si="13"/>
        <v>15864.8</v>
      </c>
      <c r="AO81" s="10">
        <f t="shared" si="13"/>
        <v>14625.6</v>
      </c>
    </row>
    <row r="82" spans="1:41" x14ac:dyDescent="0.3">
      <c r="A82" t="s">
        <v>34</v>
      </c>
      <c r="B82">
        <v>556</v>
      </c>
      <c r="C82">
        <v>11</v>
      </c>
      <c r="D82">
        <v>14</v>
      </c>
      <c r="E82">
        <v>11.8</v>
      </c>
      <c r="F82">
        <v>15.7</v>
      </c>
      <c r="G82">
        <v>20.9</v>
      </c>
      <c r="H82">
        <v>27.8</v>
      </c>
      <c r="I82">
        <v>20.5</v>
      </c>
      <c r="J82">
        <v>15.1</v>
      </c>
      <c r="K82">
        <v>11.2</v>
      </c>
      <c r="L82">
        <v>8.3000000000000007</v>
      </c>
      <c r="M82">
        <v>6.1</v>
      </c>
      <c r="O82" t="s">
        <v>34</v>
      </c>
      <c r="P82">
        <v>4</v>
      </c>
      <c r="Q82">
        <v>2</v>
      </c>
      <c r="R82">
        <v>2</v>
      </c>
      <c r="S82">
        <v>1.8</v>
      </c>
      <c r="T82">
        <v>1.4</v>
      </c>
      <c r="U82">
        <v>1.2</v>
      </c>
      <c r="V82">
        <v>1</v>
      </c>
      <c r="W82">
        <v>0.8</v>
      </c>
      <c r="X82">
        <v>0.6</v>
      </c>
      <c r="Y82">
        <v>0.5</v>
      </c>
      <c r="Z82">
        <v>0.4</v>
      </c>
      <c r="AA82">
        <v>0.4</v>
      </c>
      <c r="AC82" t="s">
        <v>34</v>
      </c>
      <c r="AD82">
        <f t="shared" ref="AD82:AO94" si="14">B82-P82</f>
        <v>552</v>
      </c>
      <c r="AE82">
        <f t="shared" si="14"/>
        <v>9</v>
      </c>
      <c r="AF82">
        <f t="shared" si="14"/>
        <v>12</v>
      </c>
      <c r="AG82">
        <f t="shared" si="14"/>
        <v>10</v>
      </c>
      <c r="AH82">
        <f t="shared" si="14"/>
        <v>14.299999999999999</v>
      </c>
      <c r="AI82">
        <f t="shared" si="14"/>
        <v>19.7</v>
      </c>
      <c r="AJ82">
        <f t="shared" si="14"/>
        <v>26.8</v>
      </c>
      <c r="AK82">
        <f t="shared" si="14"/>
        <v>19.7</v>
      </c>
      <c r="AL82">
        <f t="shared" si="14"/>
        <v>14.5</v>
      </c>
      <c r="AM82">
        <f t="shared" si="14"/>
        <v>10.7</v>
      </c>
      <c r="AN82">
        <f t="shared" si="14"/>
        <v>7.9</v>
      </c>
      <c r="AO82">
        <f t="shared" si="14"/>
        <v>5.6999999999999993</v>
      </c>
    </row>
    <row r="83" spans="1:41" x14ac:dyDescent="0.3">
      <c r="A83" t="s">
        <v>113</v>
      </c>
      <c r="B83">
        <v>0</v>
      </c>
      <c r="C83">
        <v>11</v>
      </c>
      <c r="D83">
        <v>12</v>
      </c>
      <c r="E83">
        <v>11.4</v>
      </c>
      <c r="F83">
        <v>8.5</v>
      </c>
      <c r="G83">
        <v>6.2</v>
      </c>
      <c r="H83">
        <v>4.5999999999999996</v>
      </c>
      <c r="I83">
        <v>3.4</v>
      </c>
      <c r="J83">
        <v>2.5</v>
      </c>
      <c r="K83">
        <v>1.9</v>
      </c>
      <c r="L83">
        <v>1.4</v>
      </c>
      <c r="M83">
        <v>1</v>
      </c>
      <c r="O83" t="s">
        <v>113</v>
      </c>
      <c r="P83">
        <v>0</v>
      </c>
      <c r="Q83">
        <v>8</v>
      </c>
      <c r="R83">
        <v>9</v>
      </c>
      <c r="S83">
        <v>8</v>
      </c>
      <c r="T83">
        <v>6.5</v>
      </c>
      <c r="U83">
        <v>5.3</v>
      </c>
      <c r="V83">
        <v>4.9000000000000004</v>
      </c>
      <c r="W83">
        <v>6</v>
      </c>
      <c r="X83">
        <v>7.3</v>
      </c>
      <c r="Y83">
        <v>8.9</v>
      </c>
      <c r="Z83">
        <v>10.8</v>
      </c>
      <c r="AA83">
        <v>13.1</v>
      </c>
      <c r="AC83" t="s">
        <v>113</v>
      </c>
      <c r="AD83">
        <f t="shared" si="14"/>
        <v>0</v>
      </c>
      <c r="AE83">
        <f t="shared" si="14"/>
        <v>3</v>
      </c>
      <c r="AF83">
        <f t="shared" si="14"/>
        <v>3</v>
      </c>
      <c r="AG83">
        <f t="shared" si="14"/>
        <v>3.4000000000000004</v>
      </c>
      <c r="AH83">
        <f t="shared" si="14"/>
        <v>2</v>
      </c>
      <c r="AI83">
        <f t="shared" si="14"/>
        <v>0.90000000000000036</v>
      </c>
      <c r="AJ83">
        <f t="shared" si="14"/>
        <v>-0.30000000000000071</v>
      </c>
      <c r="AK83">
        <f t="shared" si="14"/>
        <v>-2.6</v>
      </c>
      <c r="AL83">
        <f t="shared" si="14"/>
        <v>-4.8</v>
      </c>
      <c r="AM83">
        <f t="shared" si="14"/>
        <v>-7</v>
      </c>
      <c r="AN83">
        <f t="shared" si="14"/>
        <v>-9.4</v>
      </c>
      <c r="AO83">
        <f t="shared" si="14"/>
        <v>-12.1</v>
      </c>
    </row>
    <row r="84" spans="1:41" x14ac:dyDescent="0.3">
      <c r="A84" t="s">
        <v>36</v>
      </c>
      <c r="B84">
        <v>366</v>
      </c>
      <c r="C84">
        <v>3078</v>
      </c>
      <c r="D84">
        <v>2953.1</v>
      </c>
      <c r="E84">
        <v>3506.5</v>
      </c>
      <c r="F84">
        <v>4670.2</v>
      </c>
      <c r="G84">
        <v>6220.3</v>
      </c>
      <c r="H84">
        <v>8284.7000000000007</v>
      </c>
      <c r="I84">
        <v>6536.3</v>
      </c>
      <c r="J84">
        <v>4822.5</v>
      </c>
      <c r="K84">
        <v>3558.1</v>
      </c>
      <c r="L84">
        <v>2625.2</v>
      </c>
      <c r="M84">
        <v>1936.9</v>
      </c>
      <c r="O84" t="s">
        <v>36</v>
      </c>
      <c r="P84">
        <v>11</v>
      </c>
      <c r="Q84">
        <v>37</v>
      </c>
      <c r="R84">
        <v>37</v>
      </c>
      <c r="S84">
        <v>32.700000000000003</v>
      </c>
      <c r="T84">
        <v>26.7</v>
      </c>
      <c r="U84">
        <v>21.7</v>
      </c>
      <c r="V84">
        <v>17.7</v>
      </c>
      <c r="W84">
        <v>14.5</v>
      </c>
      <c r="X84">
        <v>11.8</v>
      </c>
      <c r="Y84">
        <v>9.6</v>
      </c>
      <c r="Z84">
        <v>7.8</v>
      </c>
      <c r="AA84">
        <v>6.4</v>
      </c>
      <c r="AC84" t="s">
        <v>36</v>
      </c>
      <c r="AD84">
        <f t="shared" si="14"/>
        <v>355</v>
      </c>
      <c r="AE84">
        <f t="shared" si="14"/>
        <v>3041</v>
      </c>
      <c r="AF84">
        <f t="shared" si="14"/>
        <v>2916.1</v>
      </c>
      <c r="AG84">
        <f t="shared" si="14"/>
        <v>3473.8</v>
      </c>
      <c r="AH84">
        <f t="shared" si="14"/>
        <v>4643.5</v>
      </c>
      <c r="AI84">
        <f t="shared" si="14"/>
        <v>6198.6</v>
      </c>
      <c r="AJ84">
        <f t="shared" si="14"/>
        <v>8267</v>
      </c>
      <c r="AK84">
        <f t="shared" si="14"/>
        <v>6521.8</v>
      </c>
      <c r="AL84">
        <f t="shared" si="14"/>
        <v>4810.7</v>
      </c>
      <c r="AM84">
        <f t="shared" si="14"/>
        <v>3548.5</v>
      </c>
      <c r="AN84">
        <f t="shared" si="14"/>
        <v>2617.3999999999996</v>
      </c>
      <c r="AO84">
        <f t="shared" si="14"/>
        <v>1930.5</v>
      </c>
    </row>
    <row r="85" spans="1:41" x14ac:dyDescent="0.3">
      <c r="A85" t="s">
        <v>38</v>
      </c>
      <c r="B85">
        <v>4981</v>
      </c>
      <c r="C85">
        <v>5982</v>
      </c>
      <c r="D85">
        <v>5770.2</v>
      </c>
      <c r="E85">
        <v>6852.6</v>
      </c>
      <c r="F85">
        <v>9126.9</v>
      </c>
      <c r="G85">
        <v>11571.8</v>
      </c>
      <c r="H85">
        <v>11619.3</v>
      </c>
      <c r="I85">
        <v>10923.7</v>
      </c>
      <c r="J85">
        <v>10882.7</v>
      </c>
      <c r="K85">
        <v>10782</v>
      </c>
      <c r="L85">
        <v>10560</v>
      </c>
      <c r="M85">
        <v>10442.6</v>
      </c>
      <c r="O85" t="s">
        <v>38</v>
      </c>
      <c r="P85">
        <v>2</v>
      </c>
      <c r="Q85">
        <v>1</v>
      </c>
      <c r="R85">
        <v>1</v>
      </c>
      <c r="S85">
        <v>0.9</v>
      </c>
      <c r="T85">
        <v>0.7</v>
      </c>
      <c r="U85">
        <v>0.6</v>
      </c>
      <c r="V85">
        <v>0.5</v>
      </c>
      <c r="W85">
        <v>0.4</v>
      </c>
      <c r="X85">
        <v>0.3</v>
      </c>
      <c r="Y85">
        <v>0.3</v>
      </c>
      <c r="Z85">
        <v>0.2</v>
      </c>
      <c r="AA85">
        <v>0.2</v>
      </c>
      <c r="AC85" t="s">
        <v>38</v>
      </c>
      <c r="AD85">
        <f t="shared" si="14"/>
        <v>4979</v>
      </c>
      <c r="AE85">
        <f t="shared" si="14"/>
        <v>5981</v>
      </c>
      <c r="AF85">
        <f t="shared" si="14"/>
        <v>5769.2</v>
      </c>
      <c r="AG85">
        <f t="shared" si="14"/>
        <v>6851.7000000000007</v>
      </c>
      <c r="AH85">
        <f t="shared" si="14"/>
        <v>9126.1999999999989</v>
      </c>
      <c r="AI85">
        <f t="shared" si="14"/>
        <v>11571.199999999999</v>
      </c>
      <c r="AJ85">
        <f t="shared" si="14"/>
        <v>11618.8</v>
      </c>
      <c r="AK85">
        <f t="shared" si="14"/>
        <v>10923.300000000001</v>
      </c>
      <c r="AL85">
        <f t="shared" si="14"/>
        <v>10882.400000000001</v>
      </c>
      <c r="AM85">
        <f t="shared" si="14"/>
        <v>10781.7</v>
      </c>
      <c r="AN85">
        <f t="shared" si="14"/>
        <v>10559.8</v>
      </c>
      <c r="AO85">
        <f t="shared" si="14"/>
        <v>10442.4</v>
      </c>
    </row>
    <row r="86" spans="1:41" x14ac:dyDescent="0.3">
      <c r="A86" t="s">
        <v>40</v>
      </c>
      <c r="B86">
        <v>0</v>
      </c>
      <c r="C86">
        <v>57</v>
      </c>
      <c r="D86">
        <v>68</v>
      </c>
      <c r="E86">
        <v>80.400000000000006</v>
      </c>
      <c r="F86">
        <v>107</v>
      </c>
      <c r="G86">
        <v>142.6</v>
      </c>
      <c r="H86">
        <v>189.8</v>
      </c>
      <c r="I86">
        <v>162</v>
      </c>
      <c r="J86">
        <v>202.6</v>
      </c>
      <c r="K86">
        <v>269.7</v>
      </c>
      <c r="L86">
        <v>359.3</v>
      </c>
      <c r="M86">
        <v>478.4</v>
      </c>
      <c r="O86" t="s">
        <v>40</v>
      </c>
      <c r="P86">
        <v>7</v>
      </c>
      <c r="Q86">
        <v>6</v>
      </c>
      <c r="R86">
        <v>4</v>
      </c>
      <c r="S86">
        <v>3.5</v>
      </c>
      <c r="T86">
        <v>2.9</v>
      </c>
      <c r="U86">
        <v>2.4</v>
      </c>
      <c r="V86">
        <v>1.9</v>
      </c>
      <c r="W86">
        <v>1.6</v>
      </c>
      <c r="X86">
        <v>1.3</v>
      </c>
      <c r="Y86">
        <v>1</v>
      </c>
      <c r="Z86">
        <v>0.9</v>
      </c>
      <c r="AA86">
        <v>0.7</v>
      </c>
      <c r="AC86" t="s">
        <v>40</v>
      </c>
      <c r="AD86">
        <f t="shared" si="14"/>
        <v>-7</v>
      </c>
      <c r="AE86">
        <f t="shared" si="14"/>
        <v>51</v>
      </c>
      <c r="AF86">
        <f t="shared" si="14"/>
        <v>64</v>
      </c>
      <c r="AG86">
        <f t="shared" si="14"/>
        <v>76.900000000000006</v>
      </c>
      <c r="AH86">
        <f t="shared" si="14"/>
        <v>104.1</v>
      </c>
      <c r="AI86">
        <f t="shared" si="14"/>
        <v>140.19999999999999</v>
      </c>
      <c r="AJ86">
        <f t="shared" si="14"/>
        <v>187.9</v>
      </c>
      <c r="AK86">
        <f t="shared" si="14"/>
        <v>160.4</v>
      </c>
      <c r="AL86">
        <f t="shared" si="14"/>
        <v>201.29999999999998</v>
      </c>
      <c r="AM86">
        <f t="shared" si="14"/>
        <v>268.7</v>
      </c>
      <c r="AN86">
        <f t="shared" si="14"/>
        <v>358.40000000000003</v>
      </c>
      <c r="AO86">
        <f t="shared" si="14"/>
        <v>477.7</v>
      </c>
    </row>
    <row r="87" spans="1:41" x14ac:dyDescent="0.3">
      <c r="A87" t="s">
        <v>114</v>
      </c>
      <c r="B87">
        <v>0</v>
      </c>
      <c r="C87">
        <v>403</v>
      </c>
      <c r="D87">
        <v>449</v>
      </c>
      <c r="E87">
        <v>458.5</v>
      </c>
      <c r="F87">
        <v>338.3</v>
      </c>
      <c r="G87">
        <v>249.6</v>
      </c>
      <c r="H87">
        <v>184.2</v>
      </c>
      <c r="I87">
        <v>135.9</v>
      </c>
      <c r="J87">
        <v>100.2</v>
      </c>
      <c r="K87">
        <v>74</v>
      </c>
      <c r="L87">
        <v>54.6</v>
      </c>
      <c r="M87">
        <v>40.299999999999997</v>
      </c>
      <c r="O87" t="s">
        <v>114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C87" t="s">
        <v>114</v>
      </c>
      <c r="AD87">
        <f t="shared" si="14"/>
        <v>0</v>
      </c>
      <c r="AE87">
        <f t="shared" si="14"/>
        <v>403</v>
      </c>
      <c r="AF87">
        <f t="shared" si="14"/>
        <v>449</v>
      </c>
      <c r="AG87">
        <f t="shared" si="14"/>
        <v>458.5</v>
      </c>
      <c r="AH87">
        <f t="shared" si="14"/>
        <v>338.3</v>
      </c>
      <c r="AI87">
        <f t="shared" si="14"/>
        <v>249.6</v>
      </c>
      <c r="AJ87">
        <f t="shared" si="14"/>
        <v>184.2</v>
      </c>
      <c r="AK87">
        <f t="shared" si="14"/>
        <v>135.9</v>
      </c>
      <c r="AL87">
        <f t="shared" si="14"/>
        <v>100.2</v>
      </c>
      <c r="AM87">
        <f t="shared" si="14"/>
        <v>74</v>
      </c>
      <c r="AN87">
        <f t="shared" si="14"/>
        <v>54.6</v>
      </c>
      <c r="AO87">
        <f t="shared" si="14"/>
        <v>40.299999999999997</v>
      </c>
    </row>
    <row r="88" spans="1:41" x14ac:dyDescent="0.3">
      <c r="A88" t="s">
        <v>115</v>
      </c>
      <c r="B88">
        <v>2</v>
      </c>
      <c r="C88">
        <v>4</v>
      </c>
      <c r="D88">
        <v>4</v>
      </c>
      <c r="E88">
        <v>4.4000000000000004</v>
      </c>
      <c r="F88">
        <v>3.3</v>
      </c>
      <c r="G88">
        <v>2.4</v>
      </c>
      <c r="H88">
        <v>1.8</v>
      </c>
      <c r="I88">
        <v>1.3</v>
      </c>
      <c r="J88">
        <v>1</v>
      </c>
      <c r="K88">
        <v>0.7</v>
      </c>
      <c r="L88">
        <v>0.5</v>
      </c>
      <c r="M88">
        <v>0.4</v>
      </c>
      <c r="O88" t="s">
        <v>115</v>
      </c>
      <c r="P88">
        <v>0</v>
      </c>
      <c r="Q88">
        <v>1</v>
      </c>
      <c r="R88">
        <v>1</v>
      </c>
      <c r="S88">
        <v>0.9</v>
      </c>
      <c r="T88">
        <v>1</v>
      </c>
      <c r="U88">
        <v>1.2</v>
      </c>
      <c r="V88">
        <v>1.4</v>
      </c>
      <c r="W88">
        <v>1.7</v>
      </c>
      <c r="X88">
        <v>2.1</v>
      </c>
      <c r="Y88">
        <v>2.6</v>
      </c>
      <c r="Z88">
        <v>3</v>
      </c>
      <c r="AA88">
        <v>2.4</v>
      </c>
      <c r="AC88" t="s">
        <v>115</v>
      </c>
      <c r="AD88">
        <f t="shared" si="14"/>
        <v>2</v>
      </c>
      <c r="AE88">
        <f t="shared" si="14"/>
        <v>3</v>
      </c>
      <c r="AF88">
        <f t="shared" si="14"/>
        <v>3</v>
      </c>
      <c r="AG88">
        <f t="shared" si="14"/>
        <v>3.5000000000000004</v>
      </c>
      <c r="AH88">
        <f t="shared" si="14"/>
        <v>2.2999999999999998</v>
      </c>
      <c r="AI88">
        <f t="shared" si="14"/>
        <v>1.2</v>
      </c>
      <c r="AJ88">
        <f t="shared" si="14"/>
        <v>0.40000000000000013</v>
      </c>
      <c r="AK88">
        <f t="shared" si="14"/>
        <v>-0.39999999999999991</v>
      </c>
      <c r="AL88">
        <f t="shared" si="14"/>
        <v>-1.1000000000000001</v>
      </c>
      <c r="AM88">
        <f t="shared" si="14"/>
        <v>-1.9000000000000001</v>
      </c>
      <c r="AN88">
        <f t="shared" si="14"/>
        <v>-2.5</v>
      </c>
      <c r="AO88">
        <f t="shared" si="14"/>
        <v>-2</v>
      </c>
    </row>
    <row r="89" spans="1:41" x14ac:dyDescent="0.3">
      <c r="A89" t="s">
        <v>116</v>
      </c>
      <c r="B89">
        <v>12</v>
      </c>
      <c r="C89">
        <v>149</v>
      </c>
      <c r="D89">
        <v>148</v>
      </c>
      <c r="E89">
        <v>149.69999999999999</v>
      </c>
      <c r="F89">
        <v>199.4</v>
      </c>
      <c r="G89">
        <v>265.60000000000002</v>
      </c>
      <c r="H89">
        <v>300.60000000000002</v>
      </c>
      <c r="I89">
        <v>286.10000000000002</v>
      </c>
      <c r="J89">
        <v>282.10000000000002</v>
      </c>
      <c r="K89">
        <v>274.2</v>
      </c>
      <c r="L89">
        <v>255.7</v>
      </c>
      <c r="M89">
        <v>239.4</v>
      </c>
      <c r="O89" t="s">
        <v>116</v>
      </c>
      <c r="P89">
        <v>0</v>
      </c>
      <c r="Q89">
        <v>3</v>
      </c>
      <c r="R89">
        <v>1</v>
      </c>
      <c r="S89">
        <v>0.9</v>
      </c>
      <c r="T89">
        <v>0.7</v>
      </c>
      <c r="U89">
        <v>0.6</v>
      </c>
      <c r="V89">
        <v>0.5</v>
      </c>
      <c r="W89">
        <v>0.4</v>
      </c>
      <c r="X89">
        <v>0.3</v>
      </c>
      <c r="Y89">
        <v>0.3</v>
      </c>
      <c r="Z89">
        <v>0.2</v>
      </c>
      <c r="AA89">
        <v>0.2</v>
      </c>
      <c r="AC89" t="s">
        <v>116</v>
      </c>
      <c r="AD89">
        <f t="shared" si="14"/>
        <v>12</v>
      </c>
      <c r="AE89">
        <f t="shared" si="14"/>
        <v>146</v>
      </c>
      <c r="AF89">
        <f t="shared" si="14"/>
        <v>147</v>
      </c>
      <c r="AG89">
        <f t="shared" si="14"/>
        <v>148.79999999999998</v>
      </c>
      <c r="AH89">
        <f t="shared" si="14"/>
        <v>198.70000000000002</v>
      </c>
      <c r="AI89">
        <f t="shared" si="14"/>
        <v>265</v>
      </c>
      <c r="AJ89">
        <f t="shared" si="14"/>
        <v>300.10000000000002</v>
      </c>
      <c r="AK89">
        <f t="shared" si="14"/>
        <v>285.70000000000005</v>
      </c>
      <c r="AL89">
        <f t="shared" si="14"/>
        <v>281.8</v>
      </c>
      <c r="AM89">
        <f t="shared" si="14"/>
        <v>273.89999999999998</v>
      </c>
      <c r="AN89">
        <f t="shared" si="14"/>
        <v>255.5</v>
      </c>
      <c r="AO89">
        <f t="shared" si="14"/>
        <v>239.20000000000002</v>
      </c>
    </row>
    <row r="90" spans="1:41" x14ac:dyDescent="0.3">
      <c r="A90" t="s">
        <v>117</v>
      </c>
      <c r="B90">
        <v>3</v>
      </c>
      <c r="C90">
        <v>10</v>
      </c>
      <c r="D90">
        <v>12</v>
      </c>
      <c r="E90">
        <v>10</v>
      </c>
      <c r="F90">
        <v>7.4</v>
      </c>
      <c r="G90">
        <v>5.5</v>
      </c>
      <c r="H90">
        <v>4.0999999999999996</v>
      </c>
      <c r="I90">
        <v>3</v>
      </c>
      <c r="J90">
        <v>2.2000000000000002</v>
      </c>
      <c r="K90">
        <v>1.6</v>
      </c>
      <c r="L90">
        <v>1.2</v>
      </c>
      <c r="M90">
        <v>0.9</v>
      </c>
      <c r="O90" t="s">
        <v>117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C90" t="s">
        <v>117</v>
      </c>
      <c r="AD90">
        <f t="shared" si="14"/>
        <v>3</v>
      </c>
      <c r="AE90">
        <f t="shared" si="14"/>
        <v>10</v>
      </c>
      <c r="AF90">
        <f t="shared" si="14"/>
        <v>12</v>
      </c>
      <c r="AG90">
        <f t="shared" si="14"/>
        <v>10</v>
      </c>
      <c r="AH90">
        <f t="shared" si="14"/>
        <v>7.4</v>
      </c>
      <c r="AI90">
        <f t="shared" si="14"/>
        <v>5.5</v>
      </c>
      <c r="AJ90">
        <f t="shared" si="14"/>
        <v>4.0999999999999996</v>
      </c>
      <c r="AK90">
        <f t="shared" si="14"/>
        <v>3</v>
      </c>
      <c r="AL90">
        <f t="shared" si="14"/>
        <v>2.2000000000000002</v>
      </c>
      <c r="AM90">
        <f t="shared" si="14"/>
        <v>1.6</v>
      </c>
      <c r="AN90">
        <f t="shared" si="14"/>
        <v>1.2</v>
      </c>
      <c r="AO90">
        <f t="shared" si="14"/>
        <v>0.9</v>
      </c>
    </row>
    <row r="91" spans="1:41" x14ac:dyDescent="0.3">
      <c r="A91" t="s">
        <v>42</v>
      </c>
      <c r="B91">
        <v>1</v>
      </c>
      <c r="C91">
        <v>11</v>
      </c>
      <c r="D91">
        <v>10</v>
      </c>
      <c r="E91">
        <v>8.3000000000000007</v>
      </c>
      <c r="F91">
        <v>6.1</v>
      </c>
      <c r="G91">
        <v>4.5</v>
      </c>
      <c r="H91">
        <v>3.3</v>
      </c>
      <c r="I91">
        <v>2.5</v>
      </c>
      <c r="J91">
        <v>1.8</v>
      </c>
      <c r="K91">
        <v>1.3</v>
      </c>
      <c r="L91">
        <v>1</v>
      </c>
      <c r="M91">
        <v>0.7</v>
      </c>
      <c r="O91" t="s">
        <v>42</v>
      </c>
      <c r="P91">
        <v>2</v>
      </c>
      <c r="Q91">
        <v>29</v>
      </c>
      <c r="R91">
        <v>32</v>
      </c>
      <c r="S91">
        <v>28.3</v>
      </c>
      <c r="T91">
        <v>23.1</v>
      </c>
      <c r="U91">
        <v>18.899999999999999</v>
      </c>
      <c r="V91">
        <v>15.4</v>
      </c>
      <c r="W91">
        <v>18.7</v>
      </c>
      <c r="X91">
        <v>22.8</v>
      </c>
      <c r="Y91">
        <v>27.7</v>
      </c>
      <c r="Z91">
        <v>33.700000000000003</v>
      </c>
      <c r="AA91">
        <v>41</v>
      </c>
      <c r="AC91" t="s">
        <v>42</v>
      </c>
      <c r="AD91">
        <f t="shared" si="14"/>
        <v>-1</v>
      </c>
      <c r="AE91">
        <f t="shared" si="14"/>
        <v>-18</v>
      </c>
      <c r="AF91">
        <f t="shared" si="14"/>
        <v>-22</v>
      </c>
      <c r="AG91">
        <f t="shared" si="14"/>
        <v>-20</v>
      </c>
      <c r="AH91">
        <f t="shared" si="14"/>
        <v>-17</v>
      </c>
      <c r="AI91">
        <f t="shared" si="14"/>
        <v>-14.399999999999999</v>
      </c>
      <c r="AJ91">
        <f t="shared" si="14"/>
        <v>-12.100000000000001</v>
      </c>
      <c r="AK91">
        <f t="shared" si="14"/>
        <v>-16.2</v>
      </c>
      <c r="AL91">
        <f t="shared" si="14"/>
        <v>-21</v>
      </c>
      <c r="AM91">
        <f t="shared" si="14"/>
        <v>-26.4</v>
      </c>
      <c r="AN91">
        <f t="shared" si="14"/>
        <v>-32.700000000000003</v>
      </c>
      <c r="AO91">
        <f t="shared" si="14"/>
        <v>-40.299999999999997</v>
      </c>
    </row>
    <row r="92" spans="1:41" x14ac:dyDescent="0.3">
      <c r="A92" t="s">
        <v>118</v>
      </c>
      <c r="B92">
        <v>2</v>
      </c>
      <c r="C92">
        <v>485</v>
      </c>
      <c r="D92">
        <v>412</v>
      </c>
      <c r="E92">
        <v>416.9</v>
      </c>
      <c r="F92">
        <v>325.89999999999998</v>
      </c>
      <c r="G92">
        <v>247.2</v>
      </c>
      <c r="H92">
        <v>231.7</v>
      </c>
      <c r="I92">
        <v>210.4</v>
      </c>
      <c r="J92">
        <v>203.8</v>
      </c>
      <c r="K92">
        <v>193.5</v>
      </c>
      <c r="L92">
        <v>172.6</v>
      </c>
      <c r="M92">
        <v>155.4</v>
      </c>
      <c r="O92" t="s">
        <v>118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C92" t="s">
        <v>118</v>
      </c>
      <c r="AD92">
        <f t="shared" si="14"/>
        <v>2</v>
      </c>
      <c r="AE92">
        <f t="shared" si="14"/>
        <v>485</v>
      </c>
      <c r="AF92">
        <f t="shared" si="14"/>
        <v>412</v>
      </c>
      <c r="AG92">
        <f t="shared" si="14"/>
        <v>416.9</v>
      </c>
      <c r="AH92">
        <f t="shared" si="14"/>
        <v>325.89999999999998</v>
      </c>
      <c r="AI92">
        <f t="shared" si="14"/>
        <v>247.2</v>
      </c>
      <c r="AJ92">
        <f t="shared" si="14"/>
        <v>231.7</v>
      </c>
      <c r="AK92">
        <f t="shared" si="14"/>
        <v>210.4</v>
      </c>
      <c r="AL92">
        <f t="shared" si="14"/>
        <v>203.8</v>
      </c>
      <c r="AM92">
        <f t="shared" si="14"/>
        <v>193.5</v>
      </c>
      <c r="AN92">
        <f t="shared" si="14"/>
        <v>172.6</v>
      </c>
      <c r="AO92">
        <f t="shared" si="14"/>
        <v>155.4</v>
      </c>
    </row>
    <row r="93" spans="1:41" x14ac:dyDescent="0.3">
      <c r="A93" t="s">
        <v>119</v>
      </c>
      <c r="B93">
        <v>168</v>
      </c>
      <c r="C93">
        <v>2210</v>
      </c>
      <c r="D93">
        <v>2391</v>
      </c>
      <c r="E93">
        <v>2839.4</v>
      </c>
      <c r="F93">
        <v>3781.7</v>
      </c>
      <c r="G93">
        <v>5036.8</v>
      </c>
      <c r="H93">
        <v>5099.3999999999996</v>
      </c>
      <c r="I93">
        <v>4236.3</v>
      </c>
      <c r="J93">
        <v>3447</v>
      </c>
      <c r="K93">
        <v>2543.3000000000002</v>
      </c>
      <c r="L93">
        <v>1876.4</v>
      </c>
      <c r="M93">
        <v>1384.4</v>
      </c>
      <c r="O93" t="s">
        <v>119</v>
      </c>
      <c r="P93">
        <v>1</v>
      </c>
      <c r="Q93">
        <v>4</v>
      </c>
      <c r="R93">
        <v>4</v>
      </c>
      <c r="S93">
        <v>3.5</v>
      </c>
      <c r="T93">
        <v>2.9</v>
      </c>
      <c r="U93">
        <v>2.4</v>
      </c>
      <c r="V93">
        <v>1.9</v>
      </c>
      <c r="W93">
        <v>1.6</v>
      </c>
      <c r="X93">
        <v>1.3</v>
      </c>
      <c r="Y93">
        <v>1</v>
      </c>
      <c r="Z93">
        <v>0.9</v>
      </c>
      <c r="AA93">
        <v>1</v>
      </c>
      <c r="AC93" t="s">
        <v>119</v>
      </c>
      <c r="AD93">
        <f t="shared" si="14"/>
        <v>167</v>
      </c>
      <c r="AE93">
        <f t="shared" si="14"/>
        <v>2206</v>
      </c>
      <c r="AF93">
        <f t="shared" si="14"/>
        <v>2387</v>
      </c>
      <c r="AG93">
        <f t="shared" si="14"/>
        <v>2835.9</v>
      </c>
      <c r="AH93">
        <f t="shared" si="14"/>
        <v>3778.7999999999997</v>
      </c>
      <c r="AI93">
        <f t="shared" si="14"/>
        <v>5034.4000000000005</v>
      </c>
      <c r="AJ93">
        <f t="shared" si="14"/>
        <v>5097.5</v>
      </c>
      <c r="AK93">
        <f t="shared" si="14"/>
        <v>4234.7</v>
      </c>
      <c r="AL93">
        <f t="shared" si="14"/>
        <v>3445.7</v>
      </c>
      <c r="AM93">
        <f t="shared" si="14"/>
        <v>2542.3000000000002</v>
      </c>
      <c r="AN93">
        <f t="shared" si="14"/>
        <v>1875.5</v>
      </c>
      <c r="AO93">
        <f t="shared" si="14"/>
        <v>1383.4</v>
      </c>
    </row>
    <row r="94" spans="1:41" x14ac:dyDescent="0.3">
      <c r="A94" t="s">
        <v>120</v>
      </c>
      <c r="B94">
        <v>1</v>
      </c>
      <c r="C94">
        <v>62</v>
      </c>
      <c r="D94">
        <v>73</v>
      </c>
      <c r="E94">
        <v>60.8</v>
      </c>
      <c r="F94">
        <v>44.9</v>
      </c>
      <c r="G94">
        <v>33.1</v>
      </c>
      <c r="H94">
        <v>24.4</v>
      </c>
      <c r="I94">
        <v>18</v>
      </c>
      <c r="J94">
        <v>13.3</v>
      </c>
      <c r="K94">
        <v>9.8000000000000007</v>
      </c>
      <c r="L94">
        <v>7.2</v>
      </c>
      <c r="M94">
        <v>5.3</v>
      </c>
      <c r="O94" t="s">
        <v>120</v>
      </c>
      <c r="P94">
        <v>30</v>
      </c>
      <c r="Q94">
        <v>1</v>
      </c>
      <c r="R94">
        <v>1</v>
      </c>
      <c r="S94">
        <v>0.9</v>
      </c>
      <c r="T94">
        <v>0.7</v>
      </c>
      <c r="U94">
        <v>0.6</v>
      </c>
      <c r="V94">
        <v>0.5</v>
      </c>
      <c r="W94">
        <v>0.4</v>
      </c>
      <c r="X94">
        <v>0.5</v>
      </c>
      <c r="Y94">
        <v>0.5</v>
      </c>
      <c r="Z94">
        <v>0.7</v>
      </c>
      <c r="AA94">
        <v>0.8</v>
      </c>
      <c r="AC94" t="s">
        <v>120</v>
      </c>
      <c r="AD94">
        <f t="shared" si="14"/>
        <v>-29</v>
      </c>
      <c r="AE94">
        <f t="shared" si="14"/>
        <v>61</v>
      </c>
      <c r="AF94">
        <f t="shared" si="14"/>
        <v>72</v>
      </c>
      <c r="AG94">
        <f t="shared" si="14"/>
        <v>59.9</v>
      </c>
      <c r="AH94">
        <f t="shared" si="14"/>
        <v>44.199999999999996</v>
      </c>
      <c r="AI94">
        <f t="shared" si="14"/>
        <v>32.5</v>
      </c>
      <c r="AJ94">
        <f t="shared" si="14"/>
        <v>23.9</v>
      </c>
      <c r="AK94">
        <f t="shared" si="14"/>
        <v>17.600000000000001</v>
      </c>
      <c r="AL94">
        <f t="shared" si="14"/>
        <v>12.8</v>
      </c>
      <c r="AM94">
        <f t="shared" si="14"/>
        <v>9.3000000000000007</v>
      </c>
      <c r="AN94">
        <f t="shared" si="14"/>
        <v>6.5</v>
      </c>
      <c r="AO94">
        <f t="shared" si="14"/>
        <v>4.5</v>
      </c>
    </row>
    <row r="95" spans="1:41" x14ac:dyDescent="0.3">
      <c r="A95" s="1" t="s">
        <v>215</v>
      </c>
      <c r="B95" s="2"/>
      <c r="D95" s="2"/>
      <c r="O95" s="1" t="s">
        <v>216</v>
      </c>
      <c r="P95" s="2"/>
      <c r="R95" s="2"/>
      <c r="AC95" s="1" t="s">
        <v>213</v>
      </c>
      <c r="AD95" s="2"/>
      <c r="AF95" s="2"/>
    </row>
    <row r="96" spans="1:41" x14ac:dyDescent="0.3">
      <c r="B96" s="2" t="s">
        <v>1</v>
      </c>
      <c r="D96" s="2" t="s">
        <v>2</v>
      </c>
      <c r="P96" s="2" t="s">
        <v>1</v>
      </c>
      <c r="R96" s="2" t="s">
        <v>2</v>
      </c>
      <c r="AD96" s="2" t="s">
        <v>1</v>
      </c>
      <c r="AF96" s="2" t="s">
        <v>2</v>
      </c>
    </row>
    <row r="97" spans="1:41" x14ac:dyDescent="0.3">
      <c r="A97" s="5" t="s">
        <v>4</v>
      </c>
      <c r="B97" s="5">
        <v>1992</v>
      </c>
      <c r="C97" s="5">
        <v>2017</v>
      </c>
      <c r="D97" s="8">
        <v>2017</v>
      </c>
      <c r="E97" s="8">
        <v>2020</v>
      </c>
      <c r="F97" s="8">
        <v>2025</v>
      </c>
      <c r="G97" s="8">
        <v>2030</v>
      </c>
      <c r="H97" s="8">
        <v>2035</v>
      </c>
      <c r="I97" s="8">
        <v>2040</v>
      </c>
      <c r="J97" s="8">
        <v>2045</v>
      </c>
      <c r="K97" s="8">
        <v>2050</v>
      </c>
      <c r="L97" s="8">
        <v>2055</v>
      </c>
      <c r="M97" s="8">
        <v>2060</v>
      </c>
      <c r="O97" s="5" t="s">
        <v>4</v>
      </c>
      <c r="P97" s="5">
        <v>1992</v>
      </c>
      <c r="Q97" s="5">
        <v>2017</v>
      </c>
      <c r="R97" s="8">
        <v>2017</v>
      </c>
      <c r="S97" s="8">
        <v>2020</v>
      </c>
      <c r="T97" s="8">
        <v>2025</v>
      </c>
      <c r="U97" s="8">
        <v>2030</v>
      </c>
      <c r="V97" s="8">
        <v>2035</v>
      </c>
      <c r="W97" s="8">
        <v>2040</v>
      </c>
      <c r="X97" s="8">
        <v>2045</v>
      </c>
      <c r="Y97" s="8">
        <v>2050</v>
      </c>
      <c r="Z97" s="8">
        <v>2055</v>
      </c>
      <c r="AA97" s="8">
        <v>2060</v>
      </c>
      <c r="AC97" s="5" t="s">
        <v>4</v>
      </c>
      <c r="AD97" s="5">
        <v>1992</v>
      </c>
      <c r="AE97" s="5">
        <v>2017</v>
      </c>
      <c r="AF97" s="8">
        <v>2017</v>
      </c>
      <c r="AG97" s="8">
        <v>2020</v>
      </c>
      <c r="AH97" s="8">
        <v>2025</v>
      </c>
      <c r="AI97" s="8">
        <v>2030</v>
      </c>
      <c r="AJ97" s="8">
        <v>2035</v>
      </c>
      <c r="AK97" s="8">
        <v>2040</v>
      </c>
      <c r="AL97" s="8">
        <v>2045</v>
      </c>
      <c r="AM97" s="8">
        <v>2050</v>
      </c>
      <c r="AN97" s="8">
        <v>2055</v>
      </c>
      <c r="AO97" s="8">
        <v>2060</v>
      </c>
    </row>
    <row r="98" spans="1:41" x14ac:dyDescent="0.3">
      <c r="A98" s="9" t="s">
        <v>44</v>
      </c>
      <c r="B98" s="10">
        <f>SUM(B99:B137)+B185+B186+B189+B190+B191+B196+B197+B199</f>
        <v>22822</v>
      </c>
      <c r="C98" s="10">
        <f>SUM(C99:C137)+C185+C186+C189+C190+C191+C196+C197+C199</f>
        <v>24083</v>
      </c>
      <c r="D98" s="10">
        <f>SUM(D99:D137)+D185+D186+D189+D190+D191+D196+D197+D199</f>
        <v>24197</v>
      </c>
      <c r="E98" s="10">
        <f>SUM(E99:E137)+E185+E186+E189+E190+E191+E196+E197+E199</f>
        <v>25070.7</v>
      </c>
      <c r="F98" s="10">
        <f t="shared" ref="F98:M98" si="15">SUM(F99:F137)+F185+F186+F189+F190+F191+F196+F197+F199</f>
        <v>19646</v>
      </c>
      <c r="G98" s="10">
        <f t="shared" si="15"/>
        <v>14819.6</v>
      </c>
      <c r="H98" s="10">
        <f t="shared" si="15"/>
        <v>11370.2</v>
      </c>
      <c r="I98" s="10">
        <f t="shared" si="15"/>
        <v>8970.5999999999985</v>
      </c>
      <c r="J98" s="10">
        <f t="shared" si="15"/>
        <v>7392.7000000000007</v>
      </c>
      <c r="K98" s="10">
        <f t="shared" si="15"/>
        <v>6485.6999999999989</v>
      </c>
      <c r="L98" s="10">
        <f t="shared" si="15"/>
        <v>5721.0999999999995</v>
      </c>
      <c r="M98" s="10">
        <f t="shared" si="15"/>
        <v>6287.2000000000007</v>
      </c>
      <c r="O98" s="9" t="s">
        <v>44</v>
      </c>
      <c r="P98" s="10">
        <f>SUM(P99:P137)+P185+P186+P189+P190+P191+P196+P197+P199</f>
        <v>61767</v>
      </c>
      <c r="Q98" s="10">
        <f>SUM(Q99:Q137)+Q185+Q186+Q189+Q190+Q191+Q196+Q197+Q199</f>
        <v>119835</v>
      </c>
      <c r="R98" s="10">
        <f>SUM(R99:R137)+R185+R186+R189+R190+R191+R196+R197+R199</f>
        <v>121048.5</v>
      </c>
      <c r="S98" s="10">
        <f>SUM(S99:S137)+S185+S186+S189+S190+S191+S196+S197+S199</f>
        <v>124944.90000000001</v>
      </c>
      <c r="T98" s="10">
        <f t="shared" ref="T98:AA98" si="16">SUM(T99:T137)+T185+T186+T189+T190+T191+T196+T197+T199</f>
        <v>136176.90000000005</v>
      </c>
      <c r="U98" s="10">
        <f t="shared" si="16"/>
        <v>155147.19999999992</v>
      </c>
      <c r="V98" s="10">
        <f t="shared" si="16"/>
        <v>171158.10000000003</v>
      </c>
      <c r="W98" s="10">
        <f t="shared" si="16"/>
        <v>179997.69999999995</v>
      </c>
      <c r="X98" s="10">
        <f t="shared" si="16"/>
        <v>176767.90000000002</v>
      </c>
      <c r="Y98" s="10">
        <f t="shared" si="16"/>
        <v>152790.39999999991</v>
      </c>
      <c r="Z98" s="10">
        <f t="shared" si="16"/>
        <v>134274</v>
      </c>
      <c r="AA98" s="10">
        <f t="shared" si="16"/>
        <v>119957.89999999998</v>
      </c>
      <c r="AC98" s="9" t="s">
        <v>44</v>
      </c>
      <c r="AD98" s="10">
        <f>SUM(AD99:AD137)+AD185+AD186+AD189+AD190+AD191+AD196+AD197+AD199</f>
        <v>-38945</v>
      </c>
      <c r="AE98" s="10">
        <f>SUM(AE99:AE137)+AE185+AE186+AE189+AE190+AE191+AE196+AE197+AE199</f>
        <v>-95752</v>
      </c>
      <c r="AF98" s="10">
        <f>SUM(AF99:AF137)+AF185+AF186+AF189+AF190+AF191+AF196+AF197+AF199</f>
        <v>-96851.5</v>
      </c>
      <c r="AG98" s="10">
        <f>SUM(AG99:AG137)+AG185+AG186+AG189+AG190+AG191+AG196+AG197+AG199</f>
        <v>-99874.199999999968</v>
      </c>
      <c r="AH98" s="10">
        <f t="shared" ref="AH98:AO98" si="17">SUM(AH99:AH137)+AH185+AH186+AH189+AH190+AH191+AH196+AH197+AH199</f>
        <v>-116530.90000000004</v>
      </c>
      <c r="AI98" s="10">
        <f t="shared" si="17"/>
        <v>-140327.60000000003</v>
      </c>
      <c r="AJ98" s="10">
        <f t="shared" si="17"/>
        <v>-159787.9</v>
      </c>
      <c r="AK98" s="10">
        <f t="shared" si="17"/>
        <v>-171027.10000000009</v>
      </c>
      <c r="AL98" s="10">
        <f t="shared" si="17"/>
        <v>-169375.20000000007</v>
      </c>
      <c r="AM98" s="10">
        <f t="shared" si="17"/>
        <v>-146304.69999999995</v>
      </c>
      <c r="AN98" s="10">
        <f t="shared" si="17"/>
        <v>-128552.89999999998</v>
      </c>
      <c r="AO98" s="10">
        <f t="shared" si="17"/>
        <v>-113670.70000000003</v>
      </c>
    </row>
    <row r="99" spans="1:41" x14ac:dyDescent="0.3">
      <c r="A99" t="s">
        <v>121</v>
      </c>
      <c r="B99">
        <v>0</v>
      </c>
      <c r="C99">
        <v>5</v>
      </c>
      <c r="D99">
        <v>5</v>
      </c>
      <c r="E99">
        <v>5.4</v>
      </c>
      <c r="F99">
        <v>4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O99" t="s">
        <v>121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C99" t="s">
        <v>121</v>
      </c>
      <c r="AD99">
        <f t="shared" ref="AD99:AO120" si="18">B99-P99</f>
        <v>0</v>
      </c>
      <c r="AE99">
        <f t="shared" si="18"/>
        <v>5</v>
      </c>
      <c r="AF99">
        <f t="shared" si="18"/>
        <v>5</v>
      </c>
      <c r="AG99">
        <f t="shared" si="18"/>
        <v>5.4</v>
      </c>
      <c r="AH99">
        <f t="shared" si="18"/>
        <v>4</v>
      </c>
      <c r="AI99">
        <f t="shared" si="18"/>
        <v>0</v>
      </c>
      <c r="AJ99">
        <f t="shared" si="18"/>
        <v>0</v>
      </c>
      <c r="AK99">
        <f t="shared" si="18"/>
        <v>0</v>
      </c>
      <c r="AL99">
        <f t="shared" si="18"/>
        <v>0</v>
      </c>
      <c r="AM99">
        <f t="shared" si="18"/>
        <v>0</v>
      </c>
      <c r="AN99">
        <f t="shared" si="18"/>
        <v>0</v>
      </c>
      <c r="AO99">
        <f t="shared" si="18"/>
        <v>0</v>
      </c>
    </row>
    <row r="100" spans="1:41" x14ac:dyDescent="0.3">
      <c r="A100" t="s">
        <v>122</v>
      </c>
      <c r="B100">
        <v>0</v>
      </c>
      <c r="C100">
        <v>1</v>
      </c>
      <c r="D100">
        <v>1</v>
      </c>
      <c r="E100">
        <v>0.8</v>
      </c>
      <c r="F100">
        <v>0.6</v>
      </c>
      <c r="G100">
        <v>0.5</v>
      </c>
      <c r="H100">
        <v>0.3</v>
      </c>
      <c r="I100">
        <v>0.3</v>
      </c>
      <c r="J100">
        <v>0.2</v>
      </c>
      <c r="K100">
        <v>0.1</v>
      </c>
      <c r="L100">
        <v>0.1</v>
      </c>
      <c r="M100">
        <v>0.1</v>
      </c>
      <c r="O100" t="s">
        <v>122</v>
      </c>
      <c r="P100">
        <v>1</v>
      </c>
      <c r="Q100">
        <v>5</v>
      </c>
      <c r="R100">
        <v>5</v>
      </c>
      <c r="S100">
        <v>4.7</v>
      </c>
      <c r="T100">
        <v>4.5</v>
      </c>
      <c r="U100">
        <v>4.3</v>
      </c>
      <c r="V100">
        <v>4.0999999999999996</v>
      </c>
      <c r="W100">
        <v>4</v>
      </c>
      <c r="X100">
        <v>3.8</v>
      </c>
      <c r="Y100">
        <v>3.5</v>
      </c>
      <c r="Z100">
        <v>3.2</v>
      </c>
      <c r="AA100">
        <v>2.8</v>
      </c>
      <c r="AC100" t="s">
        <v>122</v>
      </c>
      <c r="AD100">
        <f t="shared" si="18"/>
        <v>-1</v>
      </c>
      <c r="AE100">
        <f t="shared" si="18"/>
        <v>-4</v>
      </c>
      <c r="AF100">
        <f t="shared" si="18"/>
        <v>-4</v>
      </c>
      <c r="AG100">
        <f t="shared" si="18"/>
        <v>-3.9000000000000004</v>
      </c>
      <c r="AH100">
        <f t="shared" si="18"/>
        <v>-3.9</v>
      </c>
      <c r="AI100">
        <f t="shared" si="18"/>
        <v>-3.8</v>
      </c>
      <c r="AJ100">
        <f t="shared" si="18"/>
        <v>-3.8</v>
      </c>
      <c r="AK100">
        <f t="shared" si="18"/>
        <v>-3.7</v>
      </c>
      <c r="AL100">
        <f t="shared" si="18"/>
        <v>-3.5999999999999996</v>
      </c>
      <c r="AM100">
        <f t="shared" si="18"/>
        <v>-3.4</v>
      </c>
      <c r="AN100">
        <f t="shared" si="18"/>
        <v>-3.1</v>
      </c>
      <c r="AO100">
        <f t="shared" si="18"/>
        <v>-2.6999999999999997</v>
      </c>
    </row>
    <row r="101" spans="1:41" x14ac:dyDescent="0.3">
      <c r="A101" t="s">
        <v>124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O101" t="s">
        <v>124</v>
      </c>
      <c r="P101">
        <v>19</v>
      </c>
      <c r="Q101">
        <v>88</v>
      </c>
      <c r="R101">
        <v>71</v>
      </c>
      <c r="S101">
        <v>65</v>
      </c>
      <c r="T101">
        <v>53.1</v>
      </c>
      <c r="U101">
        <v>43.3</v>
      </c>
      <c r="V101">
        <v>35.4</v>
      </c>
      <c r="W101">
        <v>42.8</v>
      </c>
      <c r="X101">
        <v>51.9</v>
      </c>
      <c r="Y101">
        <v>63</v>
      </c>
      <c r="Z101">
        <v>76.599999999999994</v>
      </c>
      <c r="AA101">
        <v>93.1</v>
      </c>
      <c r="AC101" t="s">
        <v>124</v>
      </c>
      <c r="AD101">
        <f t="shared" si="18"/>
        <v>-19</v>
      </c>
      <c r="AE101">
        <f t="shared" si="18"/>
        <v>-88</v>
      </c>
      <c r="AF101">
        <f t="shared" si="18"/>
        <v>-71</v>
      </c>
      <c r="AG101">
        <f t="shared" si="18"/>
        <v>-65</v>
      </c>
      <c r="AH101">
        <f t="shared" si="18"/>
        <v>-53.1</v>
      </c>
      <c r="AI101">
        <f t="shared" si="18"/>
        <v>-43.3</v>
      </c>
      <c r="AJ101">
        <f t="shared" si="18"/>
        <v>-35.4</v>
      </c>
      <c r="AK101">
        <f t="shared" si="18"/>
        <v>-42.8</v>
      </c>
      <c r="AL101">
        <f t="shared" si="18"/>
        <v>-51.9</v>
      </c>
      <c r="AM101">
        <f t="shared" si="18"/>
        <v>-63</v>
      </c>
      <c r="AN101">
        <f t="shared" si="18"/>
        <v>-76.599999999999994</v>
      </c>
      <c r="AO101">
        <f t="shared" si="18"/>
        <v>-93.1</v>
      </c>
    </row>
    <row r="102" spans="1:41" x14ac:dyDescent="0.3">
      <c r="A102" t="s">
        <v>125</v>
      </c>
      <c r="B102">
        <v>0</v>
      </c>
      <c r="C102">
        <v>3</v>
      </c>
      <c r="D102">
        <v>3</v>
      </c>
      <c r="E102">
        <v>2.6</v>
      </c>
      <c r="F102">
        <v>1.9</v>
      </c>
      <c r="G102">
        <v>1.4</v>
      </c>
      <c r="H102">
        <v>1.1000000000000001</v>
      </c>
      <c r="I102">
        <v>0.8</v>
      </c>
      <c r="J102">
        <v>0.6</v>
      </c>
      <c r="K102">
        <v>0.4</v>
      </c>
      <c r="L102">
        <v>0.3</v>
      </c>
      <c r="M102">
        <v>0.2</v>
      </c>
      <c r="O102" t="s">
        <v>125</v>
      </c>
      <c r="P102">
        <v>0</v>
      </c>
      <c r="Q102">
        <v>3</v>
      </c>
      <c r="R102">
        <v>3</v>
      </c>
      <c r="S102">
        <v>2.7</v>
      </c>
      <c r="T102">
        <v>2.2000000000000002</v>
      </c>
      <c r="U102">
        <v>1.8</v>
      </c>
      <c r="V102">
        <v>1.5</v>
      </c>
      <c r="W102">
        <v>1.2</v>
      </c>
      <c r="X102">
        <v>1</v>
      </c>
      <c r="Y102">
        <v>0.8</v>
      </c>
      <c r="Z102">
        <v>0.7</v>
      </c>
      <c r="AA102">
        <v>0.5</v>
      </c>
      <c r="AC102" t="s">
        <v>125</v>
      </c>
      <c r="AD102">
        <f t="shared" si="18"/>
        <v>0</v>
      </c>
      <c r="AE102">
        <f t="shared" si="18"/>
        <v>0</v>
      </c>
      <c r="AF102">
        <f t="shared" si="18"/>
        <v>0</v>
      </c>
      <c r="AG102">
        <f t="shared" si="18"/>
        <v>-0.10000000000000009</v>
      </c>
      <c r="AH102">
        <f t="shared" si="18"/>
        <v>-0.30000000000000027</v>
      </c>
      <c r="AI102">
        <f t="shared" si="18"/>
        <v>-0.40000000000000013</v>
      </c>
      <c r="AJ102">
        <f t="shared" si="18"/>
        <v>-0.39999999999999991</v>
      </c>
      <c r="AK102">
        <f t="shared" si="18"/>
        <v>-0.39999999999999991</v>
      </c>
      <c r="AL102">
        <f t="shared" si="18"/>
        <v>-0.4</v>
      </c>
      <c r="AM102">
        <f t="shared" si="18"/>
        <v>-0.4</v>
      </c>
      <c r="AN102">
        <f t="shared" si="18"/>
        <v>-0.39999999999999997</v>
      </c>
      <c r="AO102">
        <f t="shared" si="18"/>
        <v>-0.3</v>
      </c>
    </row>
    <row r="103" spans="1:41" x14ac:dyDescent="0.3">
      <c r="A103" t="s">
        <v>126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O103" t="s">
        <v>126</v>
      </c>
      <c r="P103">
        <v>1</v>
      </c>
      <c r="Q103">
        <v>4</v>
      </c>
      <c r="R103">
        <v>4</v>
      </c>
      <c r="S103">
        <v>3.5</v>
      </c>
      <c r="T103">
        <v>2.9</v>
      </c>
      <c r="U103">
        <v>2.4</v>
      </c>
      <c r="V103">
        <v>1.9</v>
      </c>
      <c r="W103">
        <v>1.6</v>
      </c>
      <c r="X103">
        <v>1.3</v>
      </c>
      <c r="Y103">
        <v>1.1000000000000001</v>
      </c>
      <c r="Z103">
        <v>0.9</v>
      </c>
      <c r="AA103">
        <v>0.7</v>
      </c>
      <c r="AC103" t="s">
        <v>126</v>
      </c>
      <c r="AD103">
        <f t="shared" si="18"/>
        <v>-1</v>
      </c>
      <c r="AE103">
        <f t="shared" si="18"/>
        <v>-4</v>
      </c>
      <c r="AF103">
        <f t="shared" si="18"/>
        <v>-4</v>
      </c>
      <c r="AG103">
        <f t="shared" si="18"/>
        <v>-3.5</v>
      </c>
      <c r="AH103">
        <f t="shared" si="18"/>
        <v>-2.9</v>
      </c>
      <c r="AI103">
        <f t="shared" si="18"/>
        <v>-2.4</v>
      </c>
      <c r="AJ103">
        <f t="shared" si="18"/>
        <v>-1.9</v>
      </c>
      <c r="AK103">
        <f t="shared" si="18"/>
        <v>-1.6</v>
      </c>
      <c r="AL103">
        <f t="shared" si="18"/>
        <v>-1.3</v>
      </c>
      <c r="AM103">
        <f t="shared" si="18"/>
        <v>-1.1000000000000001</v>
      </c>
      <c r="AN103">
        <f t="shared" si="18"/>
        <v>-0.9</v>
      </c>
      <c r="AO103">
        <f t="shared" si="18"/>
        <v>-0.7</v>
      </c>
    </row>
    <row r="104" spans="1:41" x14ac:dyDescent="0.3">
      <c r="A104" t="s">
        <v>127</v>
      </c>
      <c r="B104">
        <v>506</v>
      </c>
      <c r="C104">
        <v>11</v>
      </c>
      <c r="D104">
        <v>19</v>
      </c>
      <c r="E104">
        <v>17.600000000000001</v>
      </c>
      <c r="F104">
        <v>13</v>
      </c>
      <c r="G104">
        <v>9.6</v>
      </c>
      <c r="H104">
        <v>7.1</v>
      </c>
      <c r="I104">
        <v>5.2</v>
      </c>
      <c r="J104">
        <v>3.9</v>
      </c>
      <c r="K104">
        <v>2.9</v>
      </c>
      <c r="L104">
        <v>2.1</v>
      </c>
      <c r="M104">
        <v>1.6</v>
      </c>
      <c r="O104" t="s">
        <v>127</v>
      </c>
      <c r="P104">
        <v>0</v>
      </c>
      <c r="Q104">
        <v>4</v>
      </c>
      <c r="R104">
        <v>7</v>
      </c>
      <c r="S104">
        <v>6.2</v>
      </c>
      <c r="T104">
        <v>5.0999999999999996</v>
      </c>
      <c r="U104">
        <v>4.0999999999999996</v>
      </c>
      <c r="V104">
        <v>3.4</v>
      </c>
      <c r="W104">
        <v>2.7</v>
      </c>
      <c r="X104">
        <v>2.2000000000000002</v>
      </c>
      <c r="Y104">
        <v>1.8</v>
      </c>
      <c r="Z104">
        <v>1.5</v>
      </c>
      <c r="AA104">
        <v>1.2</v>
      </c>
      <c r="AC104" t="s">
        <v>127</v>
      </c>
      <c r="AD104">
        <f t="shared" si="18"/>
        <v>506</v>
      </c>
      <c r="AE104">
        <f t="shared" si="18"/>
        <v>7</v>
      </c>
      <c r="AF104">
        <f t="shared" si="18"/>
        <v>12</v>
      </c>
      <c r="AG104">
        <f t="shared" si="18"/>
        <v>11.400000000000002</v>
      </c>
      <c r="AH104">
        <f t="shared" si="18"/>
        <v>7.9</v>
      </c>
      <c r="AI104">
        <f t="shared" si="18"/>
        <v>5.5</v>
      </c>
      <c r="AJ104">
        <f t="shared" si="18"/>
        <v>3.6999999999999997</v>
      </c>
      <c r="AK104">
        <f t="shared" si="18"/>
        <v>2.5</v>
      </c>
      <c r="AL104">
        <f t="shared" si="18"/>
        <v>1.6999999999999997</v>
      </c>
      <c r="AM104">
        <f t="shared" si="18"/>
        <v>1.0999999999999999</v>
      </c>
      <c r="AN104">
        <f t="shared" si="18"/>
        <v>0.60000000000000009</v>
      </c>
      <c r="AO104">
        <f t="shared" si="18"/>
        <v>0.40000000000000013</v>
      </c>
    </row>
    <row r="105" spans="1:41" x14ac:dyDescent="0.3">
      <c r="A105" t="s">
        <v>46</v>
      </c>
      <c r="B105">
        <v>1609</v>
      </c>
      <c r="C105">
        <v>130</v>
      </c>
      <c r="D105">
        <v>160.80000000000001</v>
      </c>
      <c r="E105">
        <v>134</v>
      </c>
      <c r="F105">
        <v>98.9</v>
      </c>
      <c r="G105">
        <v>73</v>
      </c>
      <c r="H105">
        <v>53.8</v>
      </c>
      <c r="I105">
        <v>39.700000000000003</v>
      </c>
      <c r="J105">
        <v>29.3</v>
      </c>
      <c r="K105">
        <v>21.6</v>
      </c>
      <c r="L105">
        <v>16</v>
      </c>
      <c r="M105">
        <v>11.8</v>
      </c>
      <c r="O105" t="s">
        <v>46</v>
      </c>
      <c r="P105">
        <v>9589</v>
      </c>
      <c r="Q105">
        <v>75564</v>
      </c>
      <c r="R105">
        <v>76044.800000000003</v>
      </c>
      <c r="S105">
        <v>82553.2</v>
      </c>
      <c r="T105">
        <v>97032.8</v>
      </c>
      <c r="U105">
        <v>118059.7</v>
      </c>
      <c r="V105">
        <v>134236.1</v>
      </c>
      <c r="W105">
        <v>141581.1</v>
      </c>
      <c r="X105">
        <v>135856.29999999999</v>
      </c>
      <c r="Y105">
        <v>110777.4</v>
      </c>
      <c r="Z105">
        <v>90327.9</v>
      </c>
      <c r="AA105">
        <v>73653.3</v>
      </c>
      <c r="AC105" t="s">
        <v>46</v>
      </c>
      <c r="AD105">
        <f t="shared" si="18"/>
        <v>-7980</v>
      </c>
      <c r="AE105">
        <f t="shared" si="18"/>
        <v>-75434</v>
      </c>
      <c r="AF105">
        <f t="shared" si="18"/>
        <v>-75884</v>
      </c>
      <c r="AG105">
        <f t="shared" si="18"/>
        <v>-82419.199999999997</v>
      </c>
      <c r="AH105">
        <f t="shared" si="18"/>
        <v>-96933.900000000009</v>
      </c>
      <c r="AI105">
        <f t="shared" si="18"/>
        <v>-117986.7</v>
      </c>
      <c r="AJ105">
        <f t="shared" si="18"/>
        <v>-134182.30000000002</v>
      </c>
      <c r="AK105">
        <f t="shared" si="18"/>
        <v>-141541.4</v>
      </c>
      <c r="AL105">
        <f t="shared" si="18"/>
        <v>-135827</v>
      </c>
      <c r="AM105">
        <f t="shared" si="18"/>
        <v>-110755.79999999999</v>
      </c>
      <c r="AN105">
        <f t="shared" si="18"/>
        <v>-90311.9</v>
      </c>
      <c r="AO105">
        <f t="shared" si="18"/>
        <v>-73641.5</v>
      </c>
    </row>
    <row r="106" spans="1:41" x14ac:dyDescent="0.3">
      <c r="A106" t="s">
        <v>128</v>
      </c>
      <c r="B106">
        <v>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O106" t="s">
        <v>128</v>
      </c>
      <c r="P106">
        <v>4</v>
      </c>
      <c r="Q106">
        <v>1</v>
      </c>
      <c r="R106">
        <v>2</v>
      </c>
      <c r="S106">
        <v>1.8</v>
      </c>
      <c r="T106">
        <v>2.2000000000000002</v>
      </c>
      <c r="U106">
        <v>2.7</v>
      </c>
      <c r="V106">
        <v>3.3</v>
      </c>
      <c r="W106">
        <v>2.7</v>
      </c>
      <c r="X106">
        <v>2.2000000000000002</v>
      </c>
      <c r="Y106">
        <v>1.8</v>
      </c>
      <c r="Z106">
        <v>1.8</v>
      </c>
      <c r="AA106">
        <v>2</v>
      </c>
      <c r="AC106" t="s">
        <v>128</v>
      </c>
      <c r="AD106">
        <f t="shared" si="18"/>
        <v>-3</v>
      </c>
      <c r="AE106">
        <f t="shared" si="18"/>
        <v>-1</v>
      </c>
      <c r="AF106">
        <f t="shared" si="18"/>
        <v>-2</v>
      </c>
      <c r="AG106">
        <f t="shared" si="18"/>
        <v>-1.8</v>
      </c>
      <c r="AH106">
        <f t="shared" si="18"/>
        <v>-2.2000000000000002</v>
      </c>
      <c r="AI106">
        <f t="shared" si="18"/>
        <v>-2.7</v>
      </c>
      <c r="AJ106">
        <f t="shared" si="18"/>
        <v>-3.3</v>
      </c>
      <c r="AK106">
        <f t="shared" si="18"/>
        <v>-2.7</v>
      </c>
      <c r="AL106">
        <f t="shared" si="18"/>
        <v>-2.2000000000000002</v>
      </c>
      <c r="AM106">
        <f t="shared" si="18"/>
        <v>-1.8</v>
      </c>
      <c r="AN106">
        <f t="shared" si="18"/>
        <v>-1.8</v>
      </c>
      <c r="AO106">
        <f t="shared" si="18"/>
        <v>-2</v>
      </c>
    </row>
    <row r="107" spans="1:41" x14ac:dyDescent="0.3">
      <c r="A107" t="s">
        <v>129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O107" t="s">
        <v>129</v>
      </c>
      <c r="P107">
        <v>0</v>
      </c>
      <c r="Q107">
        <v>1</v>
      </c>
      <c r="R107">
        <v>1</v>
      </c>
      <c r="S107">
        <v>1</v>
      </c>
      <c r="T107">
        <v>0.8</v>
      </c>
      <c r="U107">
        <v>0.7</v>
      </c>
      <c r="V107">
        <v>0.6</v>
      </c>
      <c r="W107">
        <v>0.5</v>
      </c>
      <c r="X107">
        <v>0.4</v>
      </c>
      <c r="Y107">
        <v>0.4</v>
      </c>
      <c r="Z107">
        <v>0.4</v>
      </c>
      <c r="AA107">
        <v>0.4</v>
      </c>
      <c r="AC107" t="s">
        <v>129</v>
      </c>
      <c r="AD107">
        <f t="shared" si="18"/>
        <v>0</v>
      </c>
      <c r="AE107">
        <f t="shared" si="18"/>
        <v>-1</v>
      </c>
      <c r="AF107">
        <f t="shared" si="18"/>
        <v>-1</v>
      </c>
      <c r="AG107">
        <f t="shared" si="18"/>
        <v>-1</v>
      </c>
      <c r="AH107">
        <f t="shared" si="18"/>
        <v>-0.8</v>
      </c>
      <c r="AI107">
        <f t="shared" si="18"/>
        <v>-0.7</v>
      </c>
      <c r="AJ107">
        <f t="shared" si="18"/>
        <v>-0.6</v>
      </c>
      <c r="AK107">
        <f t="shared" si="18"/>
        <v>-0.5</v>
      </c>
      <c r="AL107">
        <f t="shared" si="18"/>
        <v>-0.4</v>
      </c>
      <c r="AM107">
        <f t="shared" si="18"/>
        <v>-0.4</v>
      </c>
      <c r="AN107">
        <f t="shared" si="18"/>
        <v>-0.4</v>
      </c>
      <c r="AO107">
        <f t="shared" si="18"/>
        <v>-0.4</v>
      </c>
    </row>
    <row r="108" spans="1:41" x14ac:dyDescent="0.3">
      <c r="A108" t="s">
        <v>48</v>
      </c>
      <c r="B108">
        <v>8</v>
      </c>
      <c r="C108">
        <v>20</v>
      </c>
      <c r="D108">
        <v>15</v>
      </c>
      <c r="E108">
        <v>12.5</v>
      </c>
      <c r="F108">
        <v>9.1999999999999993</v>
      </c>
      <c r="G108">
        <v>6.8</v>
      </c>
      <c r="H108">
        <v>5</v>
      </c>
      <c r="I108">
        <v>3.7</v>
      </c>
      <c r="J108">
        <v>2.7</v>
      </c>
      <c r="K108">
        <v>2</v>
      </c>
      <c r="L108">
        <v>1.5</v>
      </c>
      <c r="M108">
        <v>1.1000000000000001</v>
      </c>
      <c r="O108" t="s">
        <v>48</v>
      </c>
      <c r="P108">
        <v>727</v>
      </c>
      <c r="Q108">
        <v>4643</v>
      </c>
      <c r="R108">
        <v>5047.8999999999996</v>
      </c>
      <c r="S108">
        <v>5678.3</v>
      </c>
      <c r="T108">
        <v>6908.8</v>
      </c>
      <c r="U108">
        <v>8405.9</v>
      </c>
      <c r="V108">
        <v>10227.5</v>
      </c>
      <c r="W108">
        <v>12443.8</v>
      </c>
      <c r="X108">
        <v>15140.4</v>
      </c>
      <c r="Y108">
        <v>18421.3</v>
      </c>
      <c r="Z108">
        <v>22413.200000000001</v>
      </c>
      <c r="AA108">
        <v>27270.1</v>
      </c>
      <c r="AC108" t="s">
        <v>48</v>
      </c>
      <c r="AD108">
        <f t="shared" si="18"/>
        <v>-719</v>
      </c>
      <c r="AE108">
        <f t="shared" si="18"/>
        <v>-4623</v>
      </c>
      <c r="AF108">
        <f t="shared" si="18"/>
        <v>-5032.8999999999996</v>
      </c>
      <c r="AG108">
        <f t="shared" si="18"/>
        <v>-5665.8</v>
      </c>
      <c r="AH108">
        <f t="shared" si="18"/>
        <v>-6899.6</v>
      </c>
      <c r="AI108">
        <f t="shared" si="18"/>
        <v>-8399.1</v>
      </c>
      <c r="AJ108">
        <f t="shared" si="18"/>
        <v>-10222.5</v>
      </c>
      <c r="AK108">
        <f t="shared" si="18"/>
        <v>-12440.099999999999</v>
      </c>
      <c r="AL108">
        <f t="shared" si="18"/>
        <v>-15137.699999999999</v>
      </c>
      <c r="AM108">
        <f t="shared" si="18"/>
        <v>-18419.3</v>
      </c>
      <c r="AN108">
        <f t="shared" si="18"/>
        <v>-22411.7</v>
      </c>
      <c r="AO108">
        <f t="shared" si="18"/>
        <v>-27269</v>
      </c>
    </row>
    <row r="109" spans="1:41" x14ac:dyDescent="0.3">
      <c r="A109" t="s">
        <v>50</v>
      </c>
      <c r="B109">
        <v>561</v>
      </c>
      <c r="C109">
        <v>2008</v>
      </c>
      <c r="D109">
        <v>2174</v>
      </c>
      <c r="E109">
        <v>2006.3</v>
      </c>
      <c r="F109">
        <v>2071.6</v>
      </c>
      <c r="G109">
        <v>1528.4</v>
      </c>
      <c r="H109">
        <v>1127.7</v>
      </c>
      <c r="I109">
        <v>832</v>
      </c>
      <c r="J109">
        <v>613.9</v>
      </c>
      <c r="K109">
        <v>452.9</v>
      </c>
      <c r="L109">
        <v>334.2</v>
      </c>
      <c r="M109">
        <v>246.6</v>
      </c>
      <c r="O109" t="s">
        <v>50</v>
      </c>
      <c r="P109">
        <v>68</v>
      </c>
      <c r="Q109">
        <v>1178</v>
      </c>
      <c r="R109">
        <v>939.1</v>
      </c>
      <c r="S109">
        <v>830.8</v>
      </c>
      <c r="T109">
        <v>677.4</v>
      </c>
      <c r="U109">
        <v>552.4</v>
      </c>
      <c r="V109">
        <v>450.4</v>
      </c>
      <c r="W109">
        <v>367.3</v>
      </c>
      <c r="X109">
        <v>299.5</v>
      </c>
      <c r="Y109">
        <v>244.2</v>
      </c>
      <c r="Z109">
        <v>199.1</v>
      </c>
      <c r="AA109">
        <v>162.4</v>
      </c>
      <c r="AC109" t="s">
        <v>50</v>
      </c>
      <c r="AD109">
        <f t="shared" si="18"/>
        <v>493</v>
      </c>
      <c r="AE109">
        <f t="shared" si="18"/>
        <v>830</v>
      </c>
      <c r="AF109">
        <f t="shared" si="18"/>
        <v>1234.9000000000001</v>
      </c>
      <c r="AG109">
        <f t="shared" si="18"/>
        <v>1175.5</v>
      </c>
      <c r="AH109">
        <f t="shared" si="18"/>
        <v>1394.1999999999998</v>
      </c>
      <c r="AI109">
        <f t="shared" si="18"/>
        <v>976.00000000000011</v>
      </c>
      <c r="AJ109">
        <f t="shared" si="18"/>
        <v>677.30000000000007</v>
      </c>
      <c r="AK109">
        <f t="shared" si="18"/>
        <v>464.7</v>
      </c>
      <c r="AL109">
        <f t="shared" si="18"/>
        <v>314.39999999999998</v>
      </c>
      <c r="AM109">
        <f t="shared" si="18"/>
        <v>208.7</v>
      </c>
      <c r="AN109">
        <f t="shared" si="18"/>
        <v>135.1</v>
      </c>
      <c r="AO109">
        <f t="shared" si="18"/>
        <v>84.199999999999989</v>
      </c>
    </row>
    <row r="110" spans="1:41" x14ac:dyDescent="0.3">
      <c r="A110" t="s">
        <v>130</v>
      </c>
      <c r="B110">
        <v>0</v>
      </c>
      <c r="C110">
        <v>2</v>
      </c>
      <c r="D110">
        <v>2</v>
      </c>
      <c r="E110">
        <v>1.7</v>
      </c>
      <c r="F110">
        <v>1.2</v>
      </c>
      <c r="G110">
        <v>0.9</v>
      </c>
      <c r="H110">
        <v>0.7</v>
      </c>
      <c r="I110">
        <v>0.5</v>
      </c>
      <c r="J110">
        <v>0.4</v>
      </c>
      <c r="K110">
        <v>0.3</v>
      </c>
      <c r="L110">
        <v>0.2</v>
      </c>
      <c r="M110">
        <v>0.2</v>
      </c>
      <c r="O110" t="s">
        <v>130</v>
      </c>
      <c r="P110">
        <v>21</v>
      </c>
      <c r="Q110">
        <v>10</v>
      </c>
      <c r="R110">
        <v>13</v>
      </c>
      <c r="S110">
        <v>11.5</v>
      </c>
      <c r="T110">
        <v>9.5</v>
      </c>
      <c r="U110">
        <v>7.7</v>
      </c>
      <c r="V110">
        <v>6.3</v>
      </c>
      <c r="W110">
        <v>5.2</v>
      </c>
      <c r="X110">
        <v>4.2</v>
      </c>
      <c r="Y110">
        <v>3.4</v>
      </c>
      <c r="Z110">
        <v>2.8</v>
      </c>
      <c r="AA110">
        <v>2.2999999999999998</v>
      </c>
      <c r="AC110" t="s">
        <v>130</v>
      </c>
      <c r="AD110">
        <f t="shared" si="18"/>
        <v>-21</v>
      </c>
      <c r="AE110">
        <f t="shared" si="18"/>
        <v>-8</v>
      </c>
      <c r="AF110">
        <f t="shared" si="18"/>
        <v>-11</v>
      </c>
      <c r="AG110">
        <f t="shared" si="18"/>
        <v>-9.8000000000000007</v>
      </c>
      <c r="AH110">
        <f t="shared" si="18"/>
        <v>-8.3000000000000007</v>
      </c>
      <c r="AI110">
        <f t="shared" si="18"/>
        <v>-6.8</v>
      </c>
      <c r="AJ110">
        <f t="shared" si="18"/>
        <v>-5.6</v>
      </c>
      <c r="AK110">
        <f t="shared" si="18"/>
        <v>-4.7</v>
      </c>
      <c r="AL110">
        <f t="shared" si="18"/>
        <v>-3.8000000000000003</v>
      </c>
      <c r="AM110">
        <f t="shared" si="18"/>
        <v>-3.1</v>
      </c>
      <c r="AN110">
        <f t="shared" si="18"/>
        <v>-2.5999999999999996</v>
      </c>
      <c r="AO110">
        <f t="shared" si="18"/>
        <v>-2.0999999999999996</v>
      </c>
    </row>
    <row r="111" spans="1:41" x14ac:dyDescent="0.3">
      <c r="A111" t="s">
        <v>131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O111" t="s">
        <v>131</v>
      </c>
      <c r="P111">
        <v>0</v>
      </c>
      <c r="Q111">
        <v>2</v>
      </c>
      <c r="R111">
        <v>2</v>
      </c>
      <c r="S111">
        <v>2.2000000000000002</v>
      </c>
      <c r="T111">
        <v>2.7</v>
      </c>
      <c r="U111">
        <v>3.3</v>
      </c>
      <c r="V111">
        <v>4</v>
      </c>
      <c r="W111">
        <v>4.8</v>
      </c>
      <c r="X111">
        <v>5.9</v>
      </c>
      <c r="Y111">
        <v>7.1</v>
      </c>
      <c r="Z111">
        <v>8.6999999999999993</v>
      </c>
      <c r="AA111">
        <v>10.6</v>
      </c>
      <c r="AC111" t="s">
        <v>131</v>
      </c>
      <c r="AD111">
        <f t="shared" si="18"/>
        <v>0</v>
      </c>
      <c r="AE111">
        <f t="shared" si="18"/>
        <v>-2</v>
      </c>
      <c r="AF111">
        <f t="shared" si="18"/>
        <v>-2</v>
      </c>
      <c r="AG111">
        <f t="shared" si="18"/>
        <v>-2.2000000000000002</v>
      </c>
      <c r="AH111">
        <f t="shared" si="18"/>
        <v>-2.7</v>
      </c>
      <c r="AI111">
        <f t="shared" si="18"/>
        <v>-3.3</v>
      </c>
      <c r="AJ111">
        <f t="shared" si="18"/>
        <v>-4</v>
      </c>
      <c r="AK111">
        <f t="shared" si="18"/>
        <v>-4.8</v>
      </c>
      <c r="AL111">
        <f t="shared" si="18"/>
        <v>-5.9</v>
      </c>
      <c r="AM111">
        <f t="shared" si="18"/>
        <v>-7.1</v>
      </c>
      <c r="AN111">
        <f t="shared" si="18"/>
        <v>-8.6999999999999993</v>
      </c>
      <c r="AO111">
        <f t="shared" si="18"/>
        <v>-10.6</v>
      </c>
    </row>
    <row r="112" spans="1:41" x14ac:dyDescent="0.3">
      <c r="A112" t="s">
        <v>132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O112" t="s">
        <v>132</v>
      </c>
      <c r="P112">
        <v>292</v>
      </c>
      <c r="Q112">
        <v>10</v>
      </c>
      <c r="R112">
        <v>10</v>
      </c>
      <c r="S112">
        <v>8.9</v>
      </c>
      <c r="T112">
        <v>10.8</v>
      </c>
      <c r="U112">
        <v>13.1</v>
      </c>
      <c r="V112">
        <v>15.5</v>
      </c>
      <c r="W112">
        <v>12.7</v>
      </c>
      <c r="X112">
        <v>10.3</v>
      </c>
      <c r="Y112">
        <v>8.4</v>
      </c>
      <c r="Z112">
        <v>6.9</v>
      </c>
      <c r="AA112">
        <v>5.6</v>
      </c>
      <c r="AC112" t="s">
        <v>132</v>
      </c>
      <c r="AD112">
        <f t="shared" si="18"/>
        <v>-292</v>
      </c>
      <c r="AE112">
        <f t="shared" si="18"/>
        <v>-10</v>
      </c>
      <c r="AF112">
        <f t="shared" si="18"/>
        <v>-10</v>
      </c>
      <c r="AG112">
        <f t="shared" si="18"/>
        <v>-8.9</v>
      </c>
      <c r="AH112">
        <f t="shared" si="18"/>
        <v>-10.8</v>
      </c>
      <c r="AI112">
        <f t="shared" si="18"/>
        <v>-13.1</v>
      </c>
      <c r="AJ112">
        <f t="shared" si="18"/>
        <v>-15.5</v>
      </c>
      <c r="AK112">
        <f t="shared" si="18"/>
        <v>-12.7</v>
      </c>
      <c r="AL112">
        <f t="shared" si="18"/>
        <v>-10.3</v>
      </c>
      <c r="AM112">
        <f t="shared" si="18"/>
        <v>-8.4</v>
      </c>
      <c r="AN112">
        <f t="shared" si="18"/>
        <v>-6.9</v>
      </c>
      <c r="AO112">
        <f t="shared" si="18"/>
        <v>-5.6</v>
      </c>
    </row>
    <row r="113" spans="1:41" x14ac:dyDescent="0.3">
      <c r="A113" t="s">
        <v>51</v>
      </c>
      <c r="B113">
        <v>38</v>
      </c>
      <c r="C113">
        <v>977</v>
      </c>
      <c r="D113">
        <v>868.1</v>
      </c>
      <c r="E113">
        <v>723.3</v>
      </c>
      <c r="F113">
        <v>533.70000000000005</v>
      </c>
      <c r="G113">
        <v>393.7</v>
      </c>
      <c r="H113">
        <v>290.5</v>
      </c>
      <c r="I113">
        <v>214.3</v>
      </c>
      <c r="J113">
        <v>158.1</v>
      </c>
      <c r="K113">
        <v>116.7</v>
      </c>
      <c r="L113">
        <v>86.1</v>
      </c>
      <c r="M113">
        <v>63.5</v>
      </c>
      <c r="O113" t="s">
        <v>51</v>
      </c>
      <c r="P113">
        <v>38895</v>
      </c>
      <c r="Q113">
        <v>24833</v>
      </c>
      <c r="R113">
        <v>24927.5</v>
      </c>
      <c r="S113">
        <v>22054.400000000001</v>
      </c>
      <c r="T113">
        <v>17983.2</v>
      </c>
      <c r="U113">
        <v>14663.5</v>
      </c>
      <c r="V113">
        <v>11956.6</v>
      </c>
      <c r="W113">
        <v>9749.4</v>
      </c>
      <c r="X113">
        <v>7949.7</v>
      </c>
      <c r="Y113">
        <v>6482.2</v>
      </c>
      <c r="Z113">
        <v>5285.6</v>
      </c>
      <c r="AA113">
        <v>4309.8999999999996</v>
      </c>
      <c r="AC113" t="s">
        <v>51</v>
      </c>
      <c r="AD113">
        <f t="shared" si="18"/>
        <v>-38857</v>
      </c>
      <c r="AE113">
        <f t="shared" si="18"/>
        <v>-23856</v>
      </c>
      <c r="AF113">
        <f t="shared" si="18"/>
        <v>-24059.4</v>
      </c>
      <c r="AG113">
        <f t="shared" si="18"/>
        <v>-21331.100000000002</v>
      </c>
      <c r="AH113">
        <f t="shared" si="18"/>
        <v>-17449.5</v>
      </c>
      <c r="AI113">
        <f t="shared" si="18"/>
        <v>-14269.8</v>
      </c>
      <c r="AJ113">
        <f t="shared" si="18"/>
        <v>-11666.1</v>
      </c>
      <c r="AK113">
        <f t="shared" si="18"/>
        <v>-9535.1</v>
      </c>
      <c r="AL113">
        <f t="shared" si="18"/>
        <v>-7791.5999999999995</v>
      </c>
      <c r="AM113">
        <f t="shared" si="18"/>
        <v>-6365.5</v>
      </c>
      <c r="AN113">
        <f t="shared" si="18"/>
        <v>-5199.5</v>
      </c>
      <c r="AO113">
        <f t="shared" si="18"/>
        <v>-4246.3999999999996</v>
      </c>
    </row>
    <row r="114" spans="1:41" x14ac:dyDescent="0.3">
      <c r="A114" t="s">
        <v>133</v>
      </c>
      <c r="B114">
        <v>0</v>
      </c>
      <c r="C114">
        <v>1</v>
      </c>
      <c r="D114">
        <v>1</v>
      </c>
      <c r="E114">
        <v>0.8</v>
      </c>
      <c r="F114">
        <v>0.6</v>
      </c>
      <c r="G114">
        <v>0.5</v>
      </c>
      <c r="H114">
        <v>0.3</v>
      </c>
      <c r="I114">
        <v>0.3</v>
      </c>
      <c r="J114">
        <v>0.2</v>
      </c>
      <c r="K114">
        <v>0.1</v>
      </c>
      <c r="L114">
        <v>0.1</v>
      </c>
      <c r="M114">
        <v>0.1</v>
      </c>
      <c r="O114" t="s">
        <v>133</v>
      </c>
      <c r="P114">
        <v>6</v>
      </c>
      <c r="Q114">
        <v>2</v>
      </c>
      <c r="R114">
        <v>2</v>
      </c>
      <c r="S114">
        <v>2.1</v>
      </c>
      <c r="T114">
        <v>1.7</v>
      </c>
      <c r="U114">
        <v>1.4</v>
      </c>
      <c r="V114">
        <v>1.1000000000000001</v>
      </c>
      <c r="W114">
        <v>0.9</v>
      </c>
      <c r="X114">
        <v>0.8</v>
      </c>
      <c r="Y114">
        <v>0.7</v>
      </c>
      <c r="Z114">
        <v>0.7</v>
      </c>
      <c r="AA114">
        <v>0.7</v>
      </c>
      <c r="AC114" t="s">
        <v>133</v>
      </c>
      <c r="AD114">
        <f t="shared" si="18"/>
        <v>-6</v>
      </c>
      <c r="AE114">
        <f t="shared" si="18"/>
        <v>-1</v>
      </c>
      <c r="AF114">
        <f t="shared" si="18"/>
        <v>-1</v>
      </c>
      <c r="AG114">
        <f t="shared" si="18"/>
        <v>-1.3</v>
      </c>
      <c r="AH114">
        <f t="shared" si="18"/>
        <v>-1.1000000000000001</v>
      </c>
      <c r="AI114">
        <f t="shared" si="18"/>
        <v>-0.89999999999999991</v>
      </c>
      <c r="AJ114">
        <f t="shared" si="18"/>
        <v>-0.8</v>
      </c>
      <c r="AK114">
        <f t="shared" si="18"/>
        <v>-0.60000000000000009</v>
      </c>
      <c r="AL114">
        <f t="shared" si="18"/>
        <v>-0.60000000000000009</v>
      </c>
      <c r="AM114">
        <f t="shared" si="18"/>
        <v>-0.6</v>
      </c>
      <c r="AN114">
        <f t="shared" si="18"/>
        <v>-0.6</v>
      </c>
      <c r="AO114">
        <f t="shared" si="18"/>
        <v>-0.6</v>
      </c>
    </row>
    <row r="115" spans="1:41" x14ac:dyDescent="0.3">
      <c r="A115" t="s">
        <v>134</v>
      </c>
      <c r="B115">
        <v>92</v>
      </c>
      <c r="C115">
        <v>84</v>
      </c>
      <c r="D115">
        <v>128</v>
      </c>
      <c r="E115">
        <v>151.9</v>
      </c>
      <c r="F115">
        <v>202.4</v>
      </c>
      <c r="G115">
        <v>269.5</v>
      </c>
      <c r="H115">
        <v>359</v>
      </c>
      <c r="I115">
        <v>478.1</v>
      </c>
      <c r="J115">
        <v>636.79999999999995</v>
      </c>
      <c r="K115">
        <v>848.1</v>
      </c>
      <c r="L115">
        <v>922.8</v>
      </c>
      <c r="M115">
        <v>927.4</v>
      </c>
      <c r="O115" t="s">
        <v>134</v>
      </c>
      <c r="P115">
        <v>0</v>
      </c>
      <c r="Q115">
        <v>4</v>
      </c>
      <c r="R115">
        <v>5</v>
      </c>
      <c r="S115">
        <v>4.4000000000000004</v>
      </c>
      <c r="T115">
        <v>3.6</v>
      </c>
      <c r="U115">
        <v>2.9</v>
      </c>
      <c r="V115">
        <v>2.4</v>
      </c>
      <c r="W115">
        <v>2</v>
      </c>
      <c r="X115">
        <v>1.6</v>
      </c>
      <c r="Y115">
        <v>1.3</v>
      </c>
      <c r="Z115">
        <v>1.1000000000000001</v>
      </c>
      <c r="AA115">
        <v>0.9</v>
      </c>
      <c r="AC115" t="s">
        <v>134</v>
      </c>
      <c r="AD115">
        <f t="shared" si="18"/>
        <v>92</v>
      </c>
      <c r="AE115">
        <f t="shared" si="18"/>
        <v>80</v>
      </c>
      <c r="AF115">
        <f t="shared" si="18"/>
        <v>123</v>
      </c>
      <c r="AG115">
        <f t="shared" si="18"/>
        <v>147.5</v>
      </c>
      <c r="AH115">
        <f t="shared" si="18"/>
        <v>198.8</v>
      </c>
      <c r="AI115">
        <f t="shared" si="18"/>
        <v>266.60000000000002</v>
      </c>
      <c r="AJ115">
        <f t="shared" si="18"/>
        <v>356.6</v>
      </c>
      <c r="AK115">
        <f t="shared" si="18"/>
        <v>476.1</v>
      </c>
      <c r="AL115">
        <f t="shared" si="18"/>
        <v>635.19999999999993</v>
      </c>
      <c r="AM115">
        <f t="shared" si="18"/>
        <v>846.80000000000007</v>
      </c>
      <c r="AN115">
        <f t="shared" si="18"/>
        <v>921.69999999999993</v>
      </c>
      <c r="AO115">
        <f t="shared" si="18"/>
        <v>926.5</v>
      </c>
    </row>
    <row r="116" spans="1:41" x14ac:dyDescent="0.3">
      <c r="A116" t="s">
        <v>135</v>
      </c>
      <c r="B116">
        <v>6</v>
      </c>
      <c r="C116">
        <v>8</v>
      </c>
      <c r="D116">
        <v>10</v>
      </c>
      <c r="E116">
        <v>8.3000000000000007</v>
      </c>
      <c r="F116">
        <v>6.1</v>
      </c>
      <c r="G116">
        <v>4.5</v>
      </c>
      <c r="H116">
        <v>3.4</v>
      </c>
      <c r="I116">
        <v>2.5</v>
      </c>
      <c r="J116">
        <v>1.8</v>
      </c>
      <c r="K116">
        <v>1.4</v>
      </c>
      <c r="L116">
        <v>1</v>
      </c>
      <c r="M116">
        <v>0.7</v>
      </c>
      <c r="O116" t="s">
        <v>135</v>
      </c>
      <c r="P116">
        <v>8313</v>
      </c>
      <c r="Q116">
        <v>5331</v>
      </c>
      <c r="R116">
        <v>5662.8</v>
      </c>
      <c r="S116">
        <v>5669</v>
      </c>
      <c r="T116">
        <v>5975.2</v>
      </c>
      <c r="U116">
        <v>6018</v>
      </c>
      <c r="V116">
        <v>6215.6</v>
      </c>
      <c r="W116">
        <v>6796.5</v>
      </c>
      <c r="X116">
        <v>7146.3</v>
      </c>
      <c r="Y116">
        <v>7111.3</v>
      </c>
      <c r="Z116">
        <v>6946.5</v>
      </c>
      <c r="AA116">
        <v>6607.7</v>
      </c>
      <c r="AC116" t="s">
        <v>135</v>
      </c>
      <c r="AD116">
        <f t="shared" si="18"/>
        <v>-8307</v>
      </c>
      <c r="AE116">
        <f t="shared" si="18"/>
        <v>-5323</v>
      </c>
      <c r="AF116">
        <f t="shared" si="18"/>
        <v>-5652.8</v>
      </c>
      <c r="AG116">
        <f t="shared" si="18"/>
        <v>-5660.7</v>
      </c>
      <c r="AH116">
        <f t="shared" si="18"/>
        <v>-5969.0999999999995</v>
      </c>
      <c r="AI116">
        <f t="shared" si="18"/>
        <v>-6013.5</v>
      </c>
      <c r="AJ116">
        <f t="shared" si="18"/>
        <v>-6212.2000000000007</v>
      </c>
      <c r="AK116">
        <f t="shared" si="18"/>
        <v>-6794</v>
      </c>
      <c r="AL116">
        <f t="shared" si="18"/>
        <v>-7144.5</v>
      </c>
      <c r="AM116">
        <f t="shared" si="18"/>
        <v>-7109.9000000000005</v>
      </c>
      <c r="AN116">
        <f t="shared" si="18"/>
        <v>-6945.5</v>
      </c>
      <c r="AO116">
        <f t="shared" si="18"/>
        <v>-6607</v>
      </c>
    </row>
    <row r="117" spans="1:41" x14ac:dyDescent="0.3">
      <c r="A117" t="s">
        <v>136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O117" t="s">
        <v>136</v>
      </c>
      <c r="P117">
        <v>11</v>
      </c>
      <c r="Q117">
        <v>26</v>
      </c>
      <c r="R117">
        <v>20</v>
      </c>
      <c r="S117">
        <v>18.5</v>
      </c>
      <c r="T117">
        <v>15.1</v>
      </c>
      <c r="U117">
        <v>12.3</v>
      </c>
      <c r="V117">
        <v>10</v>
      </c>
      <c r="W117">
        <v>8.1999999999999993</v>
      </c>
      <c r="X117">
        <v>6.7</v>
      </c>
      <c r="Y117">
        <v>5.5</v>
      </c>
      <c r="Z117">
        <v>4.5</v>
      </c>
      <c r="AA117">
        <v>5.3</v>
      </c>
      <c r="AC117" t="s">
        <v>136</v>
      </c>
      <c r="AD117">
        <f t="shared" si="18"/>
        <v>-11</v>
      </c>
      <c r="AE117">
        <f t="shared" si="18"/>
        <v>-26</v>
      </c>
      <c r="AF117">
        <f t="shared" si="18"/>
        <v>-20</v>
      </c>
      <c r="AG117">
        <f t="shared" si="18"/>
        <v>-18.5</v>
      </c>
      <c r="AH117">
        <f t="shared" si="18"/>
        <v>-15.1</v>
      </c>
      <c r="AI117">
        <f t="shared" si="18"/>
        <v>-12.3</v>
      </c>
      <c r="AJ117">
        <f t="shared" si="18"/>
        <v>-10</v>
      </c>
      <c r="AK117">
        <f t="shared" si="18"/>
        <v>-8.1999999999999993</v>
      </c>
      <c r="AL117">
        <f t="shared" si="18"/>
        <v>-6.7</v>
      </c>
      <c r="AM117">
        <f t="shared" si="18"/>
        <v>-5.5</v>
      </c>
      <c r="AN117">
        <f t="shared" si="18"/>
        <v>-4.5</v>
      </c>
      <c r="AO117">
        <f t="shared" si="18"/>
        <v>-5.3</v>
      </c>
    </row>
    <row r="118" spans="1:41" x14ac:dyDescent="0.3">
      <c r="A118" t="s">
        <v>137</v>
      </c>
      <c r="B118">
        <v>91</v>
      </c>
      <c r="C118">
        <v>221</v>
      </c>
      <c r="D118">
        <v>221</v>
      </c>
      <c r="E118">
        <v>262</v>
      </c>
      <c r="F118">
        <v>349</v>
      </c>
      <c r="G118">
        <v>464.8</v>
      </c>
      <c r="H118">
        <v>619.1</v>
      </c>
      <c r="I118">
        <v>824.6</v>
      </c>
      <c r="J118">
        <v>1098.2</v>
      </c>
      <c r="K118">
        <v>1462.7</v>
      </c>
      <c r="L118">
        <v>1716.9</v>
      </c>
      <c r="M118">
        <v>1848.8</v>
      </c>
      <c r="O118" t="s">
        <v>137</v>
      </c>
      <c r="P118">
        <v>0</v>
      </c>
      <c r="Q118">
        <v>1</v>
      </c>
      <c r="R118">
        <v>1</v>
      </c>
      <c r="S118">
        <v>0.9</v>
      </c>
      <c r="T118">
        <v>0.7</v>
      </c>
      <c r="U118">
        <v>0.6</v>
      </c>
      <c r="V118">
        <v>0.5</v>
      </c>
      <c r="W118">
        <v>0.4</v>
      </c>
      <c r="X118">
        <v>0.3</v>
      </c>
      <c r="Y118">
        <v>0.3</v>
      </c>
      <c r="Z118">
        <v>0.2</v>
      </c>
      <c r="AA118">
        <v>0.2</v>
      </c>
      <c r="AC118" t="s">
        <v>137</v>
      </c>
      <c r="AD118">
        <f t="shared" si="18"/>
        <v>91</v>
      </c>
      <c r="AE118">
        <f t="shared" si="18"/>
        <v>220</v>
      </c>
      <c r="AF118">
        <f t="shared" si="18"/>
        <v>220</v>
      </c>
      <c r="AG118">
        <f t="shared" si="18"/>
        <v>261.10000000000002</v>
      </c>
      <c r="AH118">
        <f t="shared" si="18"/>
        <v>348.3</v>
      </c>
      <c r="AI118">
        <f t="shared" si="18"/>
        <v>464.2</v>
      </c>
      <c r="AJ118">
        <f t="shared" si="18"/>
        <v>618.6</v>
      </c>
      <c r="AK118">
        <f t="shared" si="18"/>
        <v>824.2</v>
      </c>
      <c r="AL118">
        <f t="shared" si="18"/>
        <v>1097.9000000000001</v>
      </c>
      <c r="AM118">
        <f t="shared" si="18"/>
        <v>1462.4</v>
      </c>
      <c r="AN118">
        <f t="shared" si="18"/>
        <v>1716.7</v>
      </c>
      <c r="AO118">
        <f t="shared" si="18"/>
        <v>1848.6</v>
      </c>
    </row>
    <row r="119" spans="1:41" x14ac:dyDescent="0.3">
      <c r="A119" t="s">
        <v>138</v>
      </c>
      <c r="B119">
        <v>0</v>
      </c>
      <c r="C119">
        <v>1</v>
      </c>
      <c r="D119">
        <v>1</v>
      </c>
      <c r="E119">
        <v>0.8</v>
      </c>
      <c r="F119">
        <v>0.6</v>
      </c>
      <c r="G119">
        <v>0.5</v>
      </c>
      <c r="H119">
        <v>0.3</v>
      </c>
      <c r="I119">
        <v>0.3</v>
      </c>
      <c r="J119">
        <v>0.2</v>
      </c>
      <c r="K119">
        <v>0.1</v>
      </c>
      <c r="L119">
        <v>0.1</v>
      </c>
      <c r="M119">
        <v>0.1</v>
      </c>
      <c r="O119" t="s">
        <v>138</v>
      </c>
      <c r="P119">
        <v>1</v>
      </c>
      <c r="Q119">
        <v>2</v>
      </c>
      <c r="R119">
        <v>2</v>
      </c>
      <c r="S119">
        <v>1.8</v>
      </c>
      <c r="T119">
        <v>2.2000000000000002</v>
      </c>
      <c r="U119">
        <v>2.6</v>
      </c>
      <c r="V119">
        <v>2.7</v>
      </c>
      <c r="W119">
        <v>2.2999999999999998</v>
      </c>
      <c r="X119">
        <v>1.9</v>
      </c>
      <c r="Y119">
        <v>1.5</v>
      </c>
      <c r="Z119">
        <v>1.3</v>
      </c>
      <c r="AA119">
        <v>1.2</v>
      </c>
      <c r="AC119" t="s">
        <v>138</v>
      </c>
      <c r="AD119">
        <f t="shared" si="18"/>
        <v>-1</v>
      </c>
      <c r="AE119">
        <f t="shared" si="18"/>
        <v>-1</v>
      </c>
      <c r="AF119">
        <f t="shared" si="18"/>
        <v>-1</v>
      </c>
      <c r="AG119">
        <f t="shared" si="18"/>
        <v>-1</v>
      </c>
      <c r="AH119">
        <f t="shared" si="18"/>
        <v>-1.6</v>
      </c>
      <c r="AI119">
        <f t="shared" si="18"/>
        <v>-2.1</v>
      </c>
      <c r="AJ119">
        <f t="shared" si="18"/>
        <v>-2.4000000000000004</v>
      </c>
      <c r="AK119">
        <f t="shared" si="18"/>
        <v>-1.9999999999999998</v>
      </c>
      <c r="AL119">
        <f t="shared" si="18"/>
        <v>-1.7</v>
      </c>
      <c r="AM119">
        <f t="shared" si="18"/>
        <v>-1.4</v>
      </c>
      <c r="AN119">
        <f t="shared" si="18"/>
        <v>-1.2</v>
      </c>
      <c r="AO119">
        <f t="shared" si="18"/>
        <v>-1.0999999999999999</v>
      </c>
    </row>
    <row r="120" spans="1:41" x14ac:dyDescent="0.3">
      <c r="A120" t="s">
        <v>139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O120" t="s">
        <v>139</v>
      </c>
      <c r="P120">
        <v>0</v>
      </c>
      <c r="Q120">
        <v>1</v>
      </c>
      <c r="R120">
        <v>1</v>
      </c>
      <c r="S120">
        <v>1</v>
      </c>
      <c r="T120">
        <v>1.1000000000000001</v>
      </c>
      <c r="U120">
        <v>1.4</v>
      </c>
      <c r="V120">
        <v>1.7</v>
      </c>
      <c r="W120">
        <v>2</v>
      </c>
      <c r="X120">
        <v>2.5</v>
      </c>
      <c r="Y120">
        <v>2.9</v>
      </c>
      <c r="Z120">
        <v>3.2</v>
      </c>
      <c r="AA120">
        <v>3.5</v>
      </c>
      <c r="AC120" t="s">
        <v>139</v>
      </c>
      <c r="AD120">
        <f t="shared" si="18"/>
        <v>0</v>
      </c>
      <c r="AE120">
        <f t="shared" si="18"/>
        <v>-1</v>
      </c>
      <c r="AF120">
        <f t="shared" si="18"/>
        <v>-1</v>
      </c>
      <c r="AG120">
        <f t="shared" ref="AG120:AO137" si="19">E120-S120</f>
        <v>-1</v>
      </c>
      <c r="AH120">
        <f t="shared" si="19"/>
        <v>-1.1000000000000001</v>
      </c>
      <c r="AI120">
        <f t="shared" si="19"/>
        <v>-1.4</v>
      </c>
      <c r="AJ120">
        <f t="shared" si="19"/>
        <v>-1.7</v>
      </c>
      <c r="AK120">
        <f t="shared" si="19"/>
        <v>-2</v>
      </c>
      <c r="AL120">
        <f t="shared" si="19"/>
        <v>-2.5</v>
      </c>
      <c r="AM120">
        <f t="shared" si="19"/>
        <v>-2.9</v>
      </c>
      <c r="AN120">
        <f t="shared" si="19"/>
        <v>-3.2</v>
      </c>
      <c r="AO120">
        <f t="shared" si="19"/>
        <v>-3.5</v>
      </c>
    </row>
    <row r="121" spans="1:41" x14ac:dyDescent="0.3">
      <c r="A121" t="s">
        <v>53</v>
      </c>
      <c r="B121">
        <v>17981</v>
      </c>
      <c r="C121">
        <v>3200</v>
      </c>
      <c r="D121">
        <v>3276.7</v>
      </c>
      <c r="E121">
        <v>3890.2</v>
      </c>
      <c r="F121">
        <v>2870.2</v>
      </c>
      <c r="G121">
        <v>2117.6</v>
      </c>
      <c r="H121">
        <v>1562.4</v>
      </c>
      <c r="I121">
        <v>1152.7</v>
      </c>
      <c r="J121">
        <v>850.5</v>
      </c>
      <c r="K121">
        <v>627.5</v>
      </c>
      <c r="L121">
        <v>463</v>
      </c>
      <c r="M121">
        <v>615.5</v>
      </c>
      <c r="O121" t="s">
        <v>53</v>
      </c>
      <c r="P121">
        <v>58</v>
      </c>
      <c r="Q121">
        <v>17</v>
      </c>
      <c r="R121">
        <v>20</v>
      </c>
      <c r="S121">
        <v>17.7</v>
      </c>
      <c r="T121">
        <v>14.4</v>
      </c>
      <c r="U121">
        <v>17.600000000000001</v>
      </c>
      <c r="V121">
        <v>21.3</v>
      </c>
      <c r="W121">
        <v>17.399999999999999</v>
      </c>
      <c r="X121">
        <v>14.2</v>
      </c>
      <c r="Y121">
        <v>11.6</v>
      </c>
      <c r="Z121">
        <v>9.4</v>
      </c>
      <c r="AA121">
        <v>7.7</v>
      </c>
      <c r="AC121" t="s">
        <v>53</v>
      </c>
      <c r="AD121">
        <f t="shared" ref="AD121:AF137" si="20">B121-P121</f>
        <v>17923</v>
      </c>
      <c r="AE121">
        <f t="shared" si="20"/>
        <v>3183</v>
      </c>
      <c r="AF121">
        <f t="shared" si="20"/>
        <v>3256.7</v>
      </c>
      <c r="AG121">
        <f t="shared" si="19"/>
        <v>3872.5</v>
      </c>
      <c r="AH121">
        <f t="shared" si="19"/>
        <v>2855.7999999999997</v>
      </c>
      <c r="AI121">
        <f t="shared" si="19"/>
        <v>2100</v>
      </c>
      <c r="AJ121">
        <f t="shared" si="19"/>
        <v>1541.1000000000001</v>
      </c>
      <c r="AK121">
        <f t="shared" si="19"/>
        <v>1135.3</v>
      </c>
      <c r="AL121">
        <f t="shared" si="19"/>
        <v>836.3</v>
      </c>
      <c r="AM121">
        <f t="shared" si="19"/>
        <v>615.9</v>
      </c>
      <c r="AN121">
        <f t="shared" si="19"/>
        <v>453.6</v>
      </c>
      <c r="AO121">
        <f t="shared" si="19"/>
        <v>607.79999999999995</v>
      </c>
    </row>
    <row r="122" spans="1:41" x14ac:dyDescent="0.3">
      <c r="A122" t="s">
        <v>140</v>
      </c>
      <c r="B122">
        <v>6</v>
      </c>
      <c r="C122">
        <v>1</v>
      </c>
      <c r="D122">
        <v>1</v>
      </c>
      <c r="E122">
        <v>0.8</v>
      </c>
      <c r="F122">
        <v>0.6</v>
      </c>
      <c r="G122">
        <v>0.5</v>
      </c>
      <c r="H122">
        <v>0.3</v>
      </c>
      <c r="I122">
        <v>0.3</v>
      </c>
      <c r="J122">
        <v>0.2</v>
      </c>
      <c r="K122">
        <v>0.1</v>
      </c>
      <c r="L122">
        <v>0.1</v>
      </c>
      <c r="M122">
        <v>0.1</v>
      </c>
      <c r="O122" t="s">
        <v>140</v>
      </c>
      <c r="P122">
        <v>0</v>
      </c>
      <c r="Q122">
        <v>2</v>
      </c>
      <c r="R122">
        <v>2</v>
      </c>
      <c r="S122">
        <v>2</v>
      </c>
      <c r="T122">
        <v>1.6</v>
      </c>
      <c r="U122">
        <v>1.3</v>
      </c>
      <c r="V122">
        <v>1.1000000000000001</v>
      </c>
      <c r="W122">
        <v>0.9</v>
      </c>
      <c r="X122">
        <v>0.7</v>
      </c>
      <c r="Y122">
        <v>0.7</v>
      </c>
      <c r="Z122">
        <v>0.5</v>
      </c>
      <c r="AA122">
        <v>0.5</v>
      </c>
      <c r="AC122" t="s">
        <v>140</v>
      </c>
      <c r="AD122">
        <f t="shared" si="20"/>
        <v>6</v>
      </c>
      <c r="AE122">
        <f t="shared" si="20"/>
        <v>-1</v>
      </c>
      <c r="AF122">
        <f t="shared" si="20"/>
        <v>-1</v>
      </c>
      <c r="AG122">
        <f t="shared" si="19"/>
        <v>-1.2</v>
      </c>
      <c r="AH122">
        <f t="shared" si="19"/>
        <v>-1</v>
      </c>
      <c r="AI122">
        <f t="shared" si="19"/>
        <v>-0.8</v>
      </c>
      <c r="AJ122">
        <f t="shared" si="19"/>
        <v>-0.8</v>
      </c>
      <c r="AK122">
        <f t="shared" si="19"/>
        <v>-0.60000000000000009</v>
      </c>
      <c r="AL122">
        <f t="shared" si="19"/>
        <v>-0.49999999999999994</v>
      </c>
      <c r="AM122">
        <f t="shared" si="19"/>
        <v>-0.6</v>
      </c>
      <c r="AN122">
        <f t="shared" si="19"/>
        <v>-0.4</v>
      </c>
      <c r="AO122">
        <f t="shared" si="19"/>
        <v>-0.4</v>
      </c>
    </row>
    <row r="123" spans="1:41" x14ac:dyDescent="0.3">
      <c r="A123" t="s">
        <v>141</v>
      </c>
      <c r="B123">
        <v>1343</v>
      </c>
      <c r="C123">
        <v>43</v>
      </c>
      <c r="D123">
        <v>213</v>
      </c>
      <c r="E123">
        <v>211.7</v>
      </c>
      <c r="F123">
        <v>156.19999999999999</v>
      </c>
      <c r="G123">
        <v>115.2</v>
      </c>
      <c r="H123">
        <v>85</v>
      </c>
      <c r="I123">
        <v>62.7</v>
      </c>
      <c r="J123">
        <v>46.3</v>
      </c>
      <c r="K123">
        <v>34.200000000000003</v>
      </c>
      <c r="L123">
        <v>25.2</v>
      </c>
      <c r="M123">
        <v>18.600000000000001</v>
      </c>
      <c r="O123" t="s">
        <v>141</v>
      </c>
      <c r="P123">
        <v>0</v>
      </c>
      <c r="Q123">
        <v>1</v>
      </c>
      <c r="R123">
        <v>1</v>
      </c>
      <c r="S123">
        <v>0.9</v>
      </c>
      <c r="T123">
        <v>0.7</v>
      </c>
      <c r="U123">
        <v>0.9</v>
      </c>
      <c r="V123">
        <v>1.1000000000000001</v>
      </c>
      <c r="W123">
        <v>1.3</v>
      </c>
      <c r="X123">
        <v>1.6</v>
      </c>
      <c r="Y123">
        <v>1.8</v>
      </c>
      <c r="Z123">
        <v>1.5</v>
      </c>
      <c r="AA123">
        <v>1.2</v>
      </c>
      <c r="AC123" t="s">
        <v>141</v>
      </c>
      <c r="AD123">
        <f t="shared" si="20"/>
        <v>1343</v>
      </c>
      <c r="AE123">
        <f t="shared" si="20"/>
        <v>42</v>
      </c>
      <c r="AF123">
        <f t="shared" si="20"/>
        <v>212</v>
      </c>
      <c r="AG123">
        <f t="shared" si="19"/>
        <v>210.79999999999998</v>
      </c>
      <c r="AH123">
        <f t="shared" si="19"/>
        <v>155.5</v>
      </c>
      <c r="AI123">
        <f t="shared" si="19"/>
        <v>114.3</v>
      </c>
      <c r="AJ123">
        <f t="shared" si="19"/>
        <v>83.9</v>
      </c>
      <c r="AK123">
        <f t="shared" si="19"/>
        <v>61.400000000000006</v>
      </c>
      <c r="AL123">
        <f t="shared" si="19"/>
        <v>44.699999999999996</v>
      </c>
      <c r="AM123">
        <f t="shared" si="19"/>
        <v>32.400000000000006</v>
      </c>
      <c r="AN123">
        <f t="shared" si="19"/>
        <v>23.7</v>
      </c>
      <c r="AO123">
        <f t="shared" si="19"/>
        <v>17.400000000000002</v>
      </c>
    </row>
    <row r="124" spans="1:41" x14ac:dyDescent="0.3">
      <c r="A124" t="s">
        <v>142</v>
      </c>
      <c r="B124">
        <v>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O124" t="s">
        <v>142</v>
      </c>
      <c r="P124">
        <v>0</v>
      </c>
      <c r="Q124">
        <v>17</v>
      </c>
      <c r="R124">
        <v>11</v>
      </c>
      <c r="S124">
        <v>9.9</v>
      </c>
      <c r="T124">
        <v>8.1</v>
      </c>
      <c r="U124">
        <v>6.6</v>
      </c>
      <c r="V124">
        <v>7.9</v>
      </c>
      <c r="W124">
        <v>9.6</v>
      </c>
      <c r="X124">
        <v>11.7</v>
      </c>
      <c r="Y124">
        <v>14.3</v>
      </c>
      <c r="Z124">
        <v>17.3</v>
      </c>
      <c r="AA124">
        <v>21.1</v>
      </c>
      <c r="AC124" t="s">
        <v>142</v>
      </c>
      <c r="AD124">
        <f t="shared" si="20"/>
        <v>1</v>
      </c>
      <c r="AE124">
        <f t="shared" si="20"/>
        <v>-17</v>
      </c>
      <c r="AF124">
        <f t="shared" si="20"/>
        <v>-11</v>
      </c>
      <c r="AG124">
        <f t="shared" si="19"/>
        <v>-9.9</v>
      </c>
      <c r="AH124">
        <f t="shared" si="19"/>
        <v>-8.1</v>
      </c>
      <c r="AI124">
        <f t="shared" si="19"/>
        <v>-6.6</v>
      </c>
      <c r="AJ124">
        <f t="shared" si="19"/>
        <v>-7.9</v>
      </c>
      <c r="AK124">
        <f t="shared" si="19"/>
        <v>-9.6</v>
      </c>
      <c r="AL124">
        <f t="shared" si="19"/>
        <v>-11.7</v>
      </c>
      <c r="AM124">
        <f t="shared" si="19"/>
        <v>-14.3</v>
      </c>
      <c r="AN124">
        <f t="shared" si="19"/>
        <v>-17.3</v>
      </c>
      <c r="AO124">
        <f t="shared" si="19"/>
        <v>-21.1</v>
      </c>
    </row>
    <row r="125" spans="1:41" x14ac:dyDescent="0.3">
      <c r="A125" t="s">
        <v>143</v>
      </c>
      <c r="B125">
        <v>0</v>
      </c>
      <c r="C125">
        <v>1</v>
      </c>
      <c r="D125">
        <v>1</v>
      </c>
      <c r="E125">
        <v>0.8</v>
      </c>
      <c r="F125">
        <v>0.6</v>
      </c>
      <c r="G125">
        <v>0.5</v>
      </c>
      <c r="H125">
        <v>0.3</v>
      </c>
      <c r="I125">
        <v>0.3</v>
      </c>
      <c r="J125">
        <v>0.2</v>
      </c>
      <c r="K125">
        <v>0.1</v>
      </c>
      <c r="L125">
        <v>0.1</v>
      </c>
      <c r="M125">
        <v>0.1</v>
      </c>
      <c r="O125" t="s">
        <v>143</v>
      </c>
      <c r="P125">
        <v>1</v>
      </c>
      <c r="Q125">
        <v>29</v>
      </c>
      <c r="R125">
        <v>29</v>
      </c>
      <c r="S125">
        <v>26.1</v>
      </c>
      <c r="T125">
        <v>21.3</v>
      </c>
      <c r="U125">
        <v>17.399999999999999</v>
      </c>
      <c r="V125">
        <v>14.2</v>
      </c>
      <c r="W125">
        <v>11.6</v>
      </c>
      <c r="X125">
        <v>9.4</v>
      </c>
      <c r="Y125">
        <v>7.7</v>
      </c>
      <c r="Z125">
        <v>6.4</v>
      </c>
      <c r="AA125">
        <v>7.6</v>
      </c>
      <c r="AC125" t="s">
        <v>143</v>
      </c>
      <c r="AD125">
        <f t="shared" si="20"/>
        <v>-1</v>
      </c>
      <c r="AE125">
        <f t="shared" si="20"/>
        <v>-28</v>
      </c>
      <c r="AF125">
        <f t="shared" si="20"/>
        <v>-28</v>
      </c>
      <c r="AG125">
        <f t="shared" si="19"/>
        <v>-25.3</v>
      </c>
      <c r="AH125">
        <f t="shared" si="19"/>
        <v>-20.7</v>
      </c>
      <c r="AI125">
        <f t="shared" si="19"/>
        <v>-16.899999999999999</v>
      </c>
      <c r="AJ125">
        <f t="shared" si="19"/>
        <v>-13.899999999999999</v>
      </c>
      <c r="AK125">
        <f t="shared" si="19"/>
        <v>-11.299999999999999</v>
      </c>
      <c r="AL125">
        <f t="shared" si="19"/>
        <v>-9.2000000000000011</v>
      </c>
      <c r="AM125">
        <f t="shared" si="19"/>
        <v>-7.6000000000000005</v>
      </c>
      <c r="AN125">
        <f t="shared" si="19"/>
        <v>-6.3000000000000007</v>
      </c>
      <c r="AO125">
        <f t="shared" si="19"/>
        <v>-7.5</v>
      </c>
    </row>
    <row r="126" spans="1:41" x14ac:dyDescent="0.3">
      <c r="A126" t="s">
        <v>144</v>
      </c>
      <c r="B126">
        <v>1</v>
      </c>
      <c r="C126">
        <v>1</v>
      </c>
      <c r="D126">
        <v>1</v>
      </c>
      <c r="E126">
        <v>0.8</v>
      </c>
      <c r="F126">
        <v>0.6</v>
      </c>
      <c r="G126">
        <v>0.5</v>
      </c>
      <c r="H126">
        <v>0.3</v>
      </c>
      <c r="I126">
        <v>0.3</v>
      </c>
      <c r="J126">
        <v>0.2</v>
      </c>
      <c r="K126">
        <v>0.1</v>
      </c>
      <c r="L126">
        <v>0.1</v>
      </c>
      <c r="M126">
        <v>0.1</v>
      </c>
      <c r="O126" t="s">
        <v>144</v>
      </c>
      <c r="P126">
        <v>77</v>
      </c>
      <c r="Q126">
        <v>204</v>
      </c>
      <c r="R126">
        <v>198</v>
      </c>
      <c r="S126">
        <v>191.6</v>
      </c>
      <c r="T126">
        <v>233.1</v>
      </c>
      <c r="U126">
        <v>283.60000000000002</v>
      </c>
      <c r="V126">
        <v>345.1</v>
      </c>
      <c r="W126">
        <v>419.9</v>
      </c>
      <c r="X126">
        <v>510.9</v>
      </c>
      <c r="Y126">
        <v>621.6</v>
      </c>
      <c r="Z126">
        <v>756.3</v>
      </c>
      <c r="AA126">
        <v>920.1</v>
      </c>
      <c r="AC126" t="s">
        <v>144</v>
      </c>
      <c r="AD126">
        <f t="shared" si="20"/>
        <v>-76</v>
      </c>
      <c r="AE126">
        <f t="shared" si="20"/>
        <v>-203</v>
      </c>
      <c r="AF126">
        <f t="shared" si="20"/>
        <v>-197</v>
      </c>
      <c r="AG126">
        <f t="shared" si="19"/>
        <v>-190.79999999999998</v>
      </c>
      <c r="AH126">
        <f t="shared" si="19"/>
        <v>-232.5</v>
      </c>
      <c r="AI126">
        <f t="shared" si="19"/>
        <v>-283.10000000000002</v>
      </c>
      <c r="AJ126">
        <f t="shared" si="19"/>
        <v>-344.8</v>
      </c>
      <c r="AK126">
        <f t="shared" si="19"/>
        <v>-419.59999999999997</v>
      </c>
      <c r="AL126">
        <f t="shared" si="19"/>
        <v>-510.7</v>
      </c>
      <c r="AM126">
        <f t="shared" si="19"/>
        <v>-621.5</v>
      </c>
      <c r="AN126">
        <f t="shared" si="19"/>
        <v>-756.19999999999993</v>
      </c>
      <c r="AO126">
        <f t="shared" si="19"/>
        <v>-920</v>
      </c>
    </row>
    <row r="127" spans="1:41" x14ac:dyDescent="0.3">
      <c r="A127" t="s">
        <v>55</v>
      </c>
      <c r="B127">
        <v>19</v>
      </c>
      <c r="C127">
        <v>11</v>
      </c>
      <c r="D127">
        <v>7</v>
      </c>
      <c r="E127">
        <v>5.8</v>
      </c>
      <c r="F127">
        <v>4.3</v>
      </c>
      <c r="G127">
        <v>3.2</v>
      </c>
      <c r="H127">
        <v>2.2999999999999998</v>
      </c>
      <c r="I127">
        <v>1.7</v>
      </c>
      <c r="J127">
        <v>1.3</v>
      </c>
      <c r="K127">
        <v>0.9</v>
      </c>
      <c r="L127">
        <v>0.7</v>
      </c>
      <c r="M127">
        <v>0.5</v>
      </c>
      <c r="O127" t="s">
        <v>55</v>
      </c>
      <c r="P127">
        <v>549</v>
      </c>
      <c r="Q127">
        <v>93</v>
      </c>
      <c r="R127">
        <v>100</v>
      </c>
      <c r="S127">
        <v>88.5</v>
      </c>
      <c r="T127">
        <v>72.2</v>
      </c>
      <c r="U127">
        <v>58.9</v>
      </c>
      <c r="V127">
        <v>48.8</v>
      </c>
      <c r="W127">
        <v>59.3</v>
      </c>
      <c r="X127">
        <v>72.099999999999994</v>
      </c>
      <c r="Y127">
        <v>58.8</v>
      </c>
      <c r="Z127">
        <v>48</v>
      </c>
      <c r="AA127">
        <v>39.1</v>
      </c>
      <c r="AC127" t="s">
        <v>55</v>
      </c>
      <c r="AD127">
        <f t="shared" si="20"/>
        <v>-530</v>
      </c>
      <c r="AE127">
        <f t="shared" si="20"/>
        <v>-82</v>
      </c>
      <c r="AF127">
        <f t="shared" si="20"/>
        <v>-93</v>
      </c>
      <c r="AG127">
        <f t="shared" si="19"/>
        <v>-82.7</v>
      </c>
      <c r="AH127">
        <f t="shared" si="19"/>
        <v>-67.900000000000006</v>
      </c>
      <c r="AI127">
        <f t="shared" si="19"/>
        <v>-55.699999999999996</v>
      </c>
      <c r="AJ127">
        <f t="shared" si="19"/>
        <v>-46.5</v>
      </c>
      <c r="AK127">
        <f t="shared" si="19"/>
        <v>-57.599999999999994</v>
      </c>
      <c r="AL127">
        <f t="shared" si="19"/>
        <v>-70.8</v>
      </c>
      <c r="AM127">
        <f t="shared" si="19"/>
        <v>-57.9</v>
      </c>
      <c r="AN127">
        <f t="shared" si="19"/>
        <v>-47.3</v>
      </c>
      <c r="AO127">
        <f t="shared" si="19"/>
        <v>-38.6</v>
      </c>
    </row>
    <row r="128" spans="1:41" x14ac:dyDescent="0.3">
      <c r="A128" t="s">
        <v>145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O128" t="s">
        <v>145</v>
      </c>
      <c r="P128">
        <v>0</v>
      </c>
      <c r="Q128">
        <v>9</v>
      </c>
      <c r="R128">
        <v>13</v>
      </c>
      <c r="S128">
        <v>12.4</v>
      </c>
      <c r="T128">
        <v>10.1</v>
      </c>
      <c r="U128">
        <v>8.1999999999999993</v>
      </c>
      <c r="V128">
        <v>6.7</v>
      </c>
      <c r="W128">
        <v>5.5</v>
      </c>
      <c r="X128">
        <v>4.5</v>
      </c>
      <c r="Y128">
        <v>3.7</v>
      </c>
      <c r="Z128">
        <v>3</v>
      </c>
      <c r="AA128">
        <v>3.5</v>
      </c>
      <c r="AC128" t="s">
        <v>145</v>
      </c>
      <c r="AD128">
        <f t="shared" si="20"/>
        <v>0</v>
      </c>
      <c r="AE128">
        <f t="shared" si="20"/>
        <v>-9</v>
      </c>
      <c r="AF128">
        <f t="shared" si="20"/>
        <v>-13</v>
      </c>
      <c r="AG128">
        <f t="shared" si="19"/>
        <v>-12.4</v>
      </c>
      <c r="AH128">
        <f t="shared" si="19"/>
        <v>-10.1</v>
      </c>
      <c r="AI128">
        <f t="shared" si="19"/>
        <v>-8.1999999999999993</v>
      </c>
      <c r="AJ128">
        <f t="shared" si="19"/>
        <v>-6.7</v>
      </c>
      <c r="AK128">
        <f t="shared" si="19"/>
        <v>-5.5</v>
      </c>
      <c r="AL128">
        <f t="shared" si="19"/>
        <v>-4.5</v>
      </c>
      <c r="AM128">
        <f t="shared" si="19"/>
        <v>-3.7</v>
      </c>
      <c r="AN128">
        <f t="shared" si="19"/>
        <v>-3</v>
      </c>
      <c r="AO128">
        <f t="shared" si="19"/>
        <v>-3.5</v>
      </c>
    </row>
    <row r="129" spans="1:41" x14ac:dyDescent="0.3">
      <c r="A129" t="s">
        <v>146</v>
      </c>
      <c r="B129">
        <v>0</v>
      </c>
      <c r="C129">
        <v>2</v>
      </c>
      <c r="D129">
        <v>2</v>
      </c>
      <c r="E129">
        <v>1.7</v>
      </c>
      <c r="F129">
        <v>1.2</v>
      </c>
      <c r="G129">
        <v>0.9</v>
      </c>
      <c r="H129">
        <v>0.7</v>
      </c>
      <c r="I129">
        <v>0.8</v>
      </c>
      <c r="J129">
        <v>1</v>
      </c>
      <c r="K129">
        <v>1.4</v>
      </c>
      <c r="L129">
        <v>1.8</v>
      </c>
      <c r="M129">
        <v>2.4</v>
      </c>
      <c r="O129" t="s">
        <v>146</v>
      </c>
      <c r="P129">
        <v>21</v>
      </c>
      <c r="Q129">
        <v>10</v>
      </c>
      <c r="R129">
        <v>12</v>
      </c>
      <c r="S129">
        <v>10.6</v>
      </c>
      <c r="T129">
        <v>9.1999999999999993</v>
      </c>
      <c r="U129">
        <v>8.3000000000000007</v>
      </c>
      <c r="V129">
        <v>7.4</v>
      </c>
      <c r="W129">
        <v>6</v>
      </c>
      <c r="X129">
        <v>4.9000000000000004</v>
      </c>
      <c r="Y129">
        <v>4</v>
      </c>
      <c r="Z129">
        <v>3.3</v>
      </c>
      <c r="AA129">
        <v>2.7</v>
      </c>
      <c r="AC129" t="s">
        <v>146</v>
      </c>
      <c r="AD129">
        <f t="shared" si="20"/>
        <v>-21</v>
      </c>
      <c r="AE129">
        <f t="shared" si="20"/>
        <v>-8</v>
      </c>
      <c r="AF129">
        <f t="shared" si="20"/>
        <v>-10</v>
      </c>
      <c r="AG129">
        <f t="shared" si="19"/>
        <v>-8.9</v>
      </c>
      <c r="AH129">
        <f t="shared" si="19"/>
        <v>-7.9999999999999991</v>
      </c>
      <c r="AI129">
        <f t="shared" si="19"/>
        <v>-7.4</v>
      </c>
      <c r="AJ129">
        <f t="shared" si="19"/>
        <v>-6.7</v>
      </c>
      <c r="AK129">
        <f t="shared" si="19"/>
        <v>-5.2</v>
      </c>
      <c r="AL129">
        <f t="shared" si="19"/>
        <v>-3.9000000000000004</v>
      </c>
      <c r="AM129">
        <f t="shared" si="19"/>
        <v>-2.6</v>
      </c>
      <c r="AN129">
        <f t="shared" si="19"/>
        <v>-1.4999999999999998</v>
      </c>
      <c r="AO129">
        <f t="shared" si="19"/>
        <v>-0.30000000000000027</v>
      </c>
    </row>
    <row r="130" spans="1:41" x14ac:dyDescent="0.3">
      <c r="A130" t="s">
        <v>147</v>
      </c>
      <c r="B130">
        <v>210</v>
      </c>
      <c r="C130">
        <v>138</v>
      </c>
      <c r="D130">
        <v>143</v>
      </c>
      <c r="E130">
        <v>69.7</v>
      </c>
      <c r="F130">
        <v>51.4</v>
      </c>
      <c r="G130">
        <v>37.9</v>
      </c>
      <c r="H130">
        <v>28</v>
      </c>
      <c r="I130">
        <v>20.7</v>
      </c>
      <c r="J130">
        <v>15.2</v>
      </c>
      <c r="K130">
        <v>11.2</v>
      </c>
      <c r="L130">
        <v>8.3000000000000007</v>
      </c>
      <c r="M130">
        <v>6.1</v>
      </c>
      <c r="O130" t="s">
        <v>147</v>
      </c>
      <c r="P130">
        <v>83</v>
      </c>
      <c r="Q130">
        <v>81</v>
      </c>
      <c r="R130">
        <v>61.9</v>
      </c>
      <c r="S130">
        <v>69.7</v>
      </c>
      <c r="T130">
        <v>56.8</v>
      </c>
      <c r="U130">
        <v>59</v>
      </c>
      <c r="V130">
        <v>71.7</v>
      </c>
      <c r="W130">
        <v>87.3</v>
      </c>
      <c r="X130">
        <v>106.2</v>
      </c>
      <c r="Y130">
        <v>129.19999999999999</v>
      </c>
      <c r="Z130">
        <v>157.19999999999999</v>
      </c>
      <c r="AA130">
        <v>191.2</v>
      </c>
      <c r="AC130" t="s">
        <v>147</v>
      </c>
      <c r="AD130">
        <f t="shared" si="20"/>
        <v>127</v>
      </c>
      <c r="AE130">
        <f t="shared" si="20"/>
        <v>57</v>
      </c>
      <c r="AF130">
        <f t="shared" si="20"/>
        <v>81.099999999999994</v>
      </c>
      <c r="AG130">
        <f t="shared" si="19"/>
        <v>0</v>
      </c>
      <c r="AH130">
        <f t="shared" si="19"/>
        <v>-5.3999999999999986</v>
      </c>
      <c r="AI130">
        <f t="shared" si="19"/>
        <v>-21.1</v>
      </c>
      <c r="AJ130">
        <f t="shared" si="19"/>
        <v>-43.7</v>
      </c>
      <c r="AK130">
        <f t="shared" si="19"/>
        <v>-66.599999999999994</v>
      </c>
      <c r="AL130">
        <f t="shared" si="19"/>
        <v>-91</v>
      </c>
      <c r="AM130">
        <f t="shared" si="19"/>
        <v>-117.99999999999999</v>
      </c>
      <c r="AN130">
        <f t="shared" si="19"/>
        <v>-148.89999999999998</v>
      </c>
      <c r="AO130">
        <f t="shared" si="19"/>
        <v>-185.1</v>
      </c>
    </row>
    <row r="131" spans="1:41" x14ac:dyDescent="0.3">
      <c r="A131" t="s">
        <v>148</v>
      </c>
      <c r="B131">
        <v>2</v>
      </c>
      <c r="C131">
        <v>4</v>
      </c>
      <c r="D131">
        <v>4</v>
      </c>
      <c r="E131">
        <v>4.2</v>
      </c>
      <c r="F131">
        <v>3.1</v>
      </c>
      <c r="G131">
        <v>2.2999999999999998</v>
      </c>
      <c r="H131">
        <v>1.7</v>
      </c>
      <c r="I131">
        <v>1.2</v>
      </c>
      <c r="J131">
        <v>0.9</v>
      </c>
      <c r="K131">
        <v>0.7</v>
      </c>
      <c r="L131">
        <v>0.6</v>
      </c>
      <c r="M131">
        <v>0.8</v>
      </c>
      <c r="O131" t="s">
        <v>148</v>
      </c>
      <c r="P131">
        <v>8</v>
      </c>
      <c r="Q131">
        <v>3</v>
      </c>
      <c r="R131">
        <v>3</v>
      </c>
      <c r="S131">
        <v>2.7</v>
      </c>
      <c r="T131">
        <v>2.5</v>
      </c>
      <c r="U131">
        <v>3</v>
      </c>
      <c r="V131">
        <v>3.6</v>
      </c>
      <c r="W131">
        <v>3.1</v>
      </c>
      <c r="X131">
        <v>2.5</v>
      </c>
      <c r="Y131">
        <v>2.1</v>
      </c>
      <c r="Z131">
        <v>1.7</v>
      </c>
      <c r="AA131">
        <v>1.4</v>
      </c>
      <c r="AC131" t="s">
        <v>148</v>
      </c>
      <c r="AD131">
        <f t="shared" si="20"/>
        <v>-6</v>
      </c>
      <c r="AE131">
        <f t="shared" si="20"/>
        <v>1</v>
      </c>
      <c r="AF131">
        <f t="shared" si="20"/>
        <v>1</v>
      </c>
      <c r="AG131">
        <f t="shared" si="19"/>
        <v>1.5</v>
      </c>
      <c r="AH131">
        <f t="shared" si="19"/>
        <v>0.60000000000000009</v>
      </c>
      <c r="AI131">
        <f t="shared" si="19"/>
        <v>-0.70000000000000018</v>
      </c>
      <c r="AJ131">
        <f t="shared" si="19"/>
        <v>-1.9000000000000001</v>
      </c>
      <c r="AK131">
        <f t="shared" si="19"/>
        <v>-1.9000000000000001</v>
      </c>
      <c r="AL131">
        <f t="shared" si="19"/>
        <v>-1.6</v>
      </c>
      <c r="AM131">
        <f t="shared" si="19"/>
        <v>-1.4000000000000001</v>
      </c>
      <c r="AN131">
        <f t="shared" si="19"/>
        <v>-1.1000000000000001</v>
      </c>
      <c r="AO131">
        <f t="shared" si="19"/>
        <v>-0.59999999999999987</v>
      </c>
    </row>
    <row r="132" spans="1:41" x14ac:dyDescent="0.3">
      <c r="A132" t="s">
        <v>149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O132" t="s">
        <v>149</v>
      </c>
      <c r="P132">
        <v>3</v>
      </c>
      <c r="Q132">
        <v>8</v>
      </c>
      <c r="R132">
        <v>6</v>
      </c>
      <c r="S132">
        <v>5.7</v>
      </c>
      <c r="T132">
        <v>7</v>
      </c>
      <c r="U132">
        <v>8.5</v>
      </c>
      <c r="V132">
        <v>10.3</v>
      </c>
      <c r="W132">
        <v>12.5</v>
      </c>
      <c r="X132">
        <v>14</v>
      </c>
      <c r="Y132">
        <v>12.8</v>
      </c>
      <c r="Z132">
        <v>10.7</v>
      </c>
      <c r="AA132">
        <v>8.6999999999999993</v>
      </c>
      <c r="AC132" t="s">
        <v>149</v>
      </c>
      <c r="AD132">
        <f t="shared" si="20"/>
        <v>-3</v>
      </c>
      <c r="AE132">
        <f t="shared" si="20"/>
        <v>-8</v>
      </c>
      <c r="AF132">
        <f t="shared" si="20"/>
        <v>-6</v>
      </c>
      <c r="AG132">
        <f t="shared" si="19"/>
        <v>-5.7</v>
      </c>
      <c r="AH132">
        <f t="shared" si="19"/>
        <v>-7</v>
      </c>
      <c r="AI132">
        <f t="shared" si="19"/>
        <v>-8.5</v>
      </c>
      <c r="AJ132">
        <f t="shared" si="19"/>
        <v>-10.3</v>
      </c>
      <c r="AK132">
        <f t="shared" si="19"/>
        <v>-12.5</v>
      </c>
      <c r="AL132">
        <f t="shared" si="19"/>
        <v>-14</v>
      </c>
      <c r="AM132">
        <f t="shared" si="19"/>
        <v>-12.8</v>
      </c>
      <c r="AN132">
        <f t="shared" si="19"/>
        <v>-10.7</v>
      </c>
      <c r="AO132">
        <f t="shared" si="19"/>
        <v>-8.6999999999999993</v>
      </c>
    </row>
    <row r="133" spans="1:41" x14ac:dyDescent="0.3">
      <c r="A133" t="s">
        <v>150</v>
      </c>
      <c r="B133">
        <v>236</v>
      </c>
      <c r="C133">
        <v>3282</v>
      </c>
      <c r="D133">
        <v>3567.9</v>
      </c>
      <c r="E133">
        <v>4236.8999999999996</v>
      </c>
      <c r="F133">
        <v>3126.1</v>
      </c>
      <c r="G133">
        <v>2306.4</v>
      </c>
      <c r="H133">
        <v>1701.7</v>
      </c>
      <c r="I133">
        <v>1255.5</v>
      </c>
      <c r="J133">
        <v>926.3</v>
      </c>
      <c r="K133">
        <v>683.5</v>
      </c>
      <c r="L133">
        <v>504.3</v>
      </c>
      <c r="M133">
        <v>535.1</v>
      </c>
      <c r="O133" t="s">
        <v>150</v>
      </c>
      <c r="P133">
        <v>2040</v>
      </c>
      <c r="Q133">
        <v>51</v>
      </c>
      <c r="R133">
        <v>68.900000000000006</v>
      </c>
      <c r="S133">
        <v>61</v>
      </c>
      <c r="T133">
        <v>49.7</v>
      </c>
      <c r="U133">
        <v>40.6</v>
      </c>
      <c r="V133">
        <v>33.1</v>
      </c>
      <c r="W133">
        <v>27</v>
      </c>
      <c r="X133">
        <v>22</v>
      </c>
      <c r="Y133">
        <v>17.899999999999999</v>
      </c>
      <c r="Z133">
        <v>14.6</v>
      </c>
      <c r="AA133">
        <v>11.9</v>
      </c>
      <c r="AC133" t="s">
        <v>150</v>
      </c>
      <c r="AD133">
        <f t="shared" si="20"/>
        <v>-1804</v>
      </c>
      <c r="AE133">
        <f t="shared" si="20"/>
        <v>3231</v>
      </c>
      <c r="AF133">
        <f t="shared" si="20"/>
        <v>3499</v>
      </c>
      <c r="AG133">
        <f t="shared" si="19"/>
        <v>4175.8999999999996</v>
      </c>
      <c r="AH133">
        <f t="shared" si="19"/>
        <v>3076.4</v>
      </c>
      <c r="AI133">
        <f t="shared" si="19"/>
        <v>2265.8000000000002</v>
      </c>
      <c r="AJ133">
        <f t="shared" si="19"/>
        <v>1668.6000000000001</v>
      </c>
      <c r="AK133">
        <f t="shared" si="19"/>
        <v>1228.5</v>
      </c>
      <c r="AL133">
        <f t="shared" si="19"/>
        <v>904.3</v>
      </c>
      <c r="AM133">
        <f t="shared" si="19"/>
        <v>665.6</v>
      </c>
      <c r="AN133">
        <f t="shared" si="19"/>
        <v>489.7</v>
      </c>
      <c r="AO133">
        <f t="shared" si="19"/>
        <v>523.20000000000005</v>
      </c>
    </row>
    <row r="134" spans="1:41" x14ac:dyDescent="0.3">
      <c r="A134" t="s">
        <v>151</v>
      </c>
      <c r="B134">
        <v>3</v>
      </c>
      <c r="C134">
        <v>27</v>
      </c>
      <c r="D134">
        <v>32</v>
      </c>
      <c r="E134">
        <v>26.6</v>
      </c>
      <c r="F134">
        <v>19.7</v>
      </c>
      <c r="G134">
        <v>14.5</v>
      </c>
      <c r="H134">
        <v>10.7</v>
      </c>
      <c r="I134">
        <v>7.9</v>
      </c>
      <c r="J134">
        <v>5.8</v>
      </c>
      <c r="K134">
        <v>4.3</v>
      </c>
      <c r="L134">
        <v>3.2</v>
      </c>
      <c r="M134">
        <v>2.2999999999999998</v>
      </c>
      <c r="O134" t="s">
        <v>151</v>
      </c>
      <c r="P134">
        <v>974</v>
      </c>
      <c r="Q134">
        <v>3476</v>
      </c>
      <c r="R134">
        <v>3770</v>
      </c>
      <c r="S134">
        <v>3902</v>
      </c>
      <c r="T134">
        <v>3981.2</v>
      </c>
      <c r="U134">
        <v>4317.3</v>
      </c>
      <c r="V134">
        <v>5251.8</v>
      </c>
      <c r="W134">
        <v>6389.9</v>
      </c>
      <c r="X134">
        <v>7774.5</v>
      </c>
      <c r="Y134">
        <v>7229.6</v>
      </c>
      <c r="Z134">
        <v>6578.3</v>
      </c>
      <c r="AA134">
        <v>5364</v>
      </c>
      <c r="AC134" t="s">
        <v>151</v>
      </c>
      <c r="AD134">
        <f t="shared" si="20"/>
        <v>-971</v>
      </c>
      <c r="AE134">
        <f t="shared" si="20"/>
        <v>-3449</v>
      </c>
      <c r="AF134">
        <f t="shared" si="20"/>
        <v>-3738</v>
      </c>
      <c r="AG134">
        <f t="shared" si="19"/>
        <v>-3875.4</v>
      </c>
      <c r="AH134">
        <f t="shared" si="19"/>
        <v>-3961.5</v>
      </c>
      <c r="AI134">
        <f t="shared" si="19"/>
        <v>-4302.8</v>
      </c>
      <c r="AJ134">
        <f t="shared" si="19"/>
        <v>-5241.1000000000004</v>
      </c>
      <c r="AK134">
        <f t="shared" si="19"/>
        <v>-6382</v>
      </c>
      <c r="AL134">
        <f t="shared" si="19"/>
        <v>-7768.7</v>
      </c>
      <c r="AM134">
        <f t="shared" si="19"/>
        <v>-7225.3</v>
      </c>
      <c r="AN134">
        <f t="shared" si="19"/>
        <v>-6575.1</v>
      </c>
      <c r="AO134">
        <f t="shared" si="19"/>
        <v>-5361.7</v>
      </c>
    </row>
    <row r="135" spans="1:41" x14ac:dyDescent="0.3">
      <c r="A135" t="s">
        <v>152</v>
      </c>
      <c r="B135">
        <v>1</v>
      </c>
      <c r="C135">
        <v>30</v>
      </c>
      <c r="D135">
        <v>31</v>
      </c>
      <c r="E135">
        <v>25.8</v>
      </c>
      <c r="F135">
        <v>19</v>
      </c>
      <c r="G135">
        <v>14.1</v>
      </c>
      <c r="H135">
        <v>10.4</v>
      </c>
      <c r="I135">
        <v>7.7</v>
      </c>
      <c r="J135">
        <v>5.6</v>
      </c>
      <c r="K135">
        <v>4.2</v>
      </c>
      <c r="L135">
        <v>3.1</v>
      </c>
      <c r="M135">
        <v>2.2999999999999998</v>
      </c>
      <c r="O135" t="s">
        <v>152</v>
      </c>
      <c r="P135">
        <v>4</v>
      </c>
      <c r="Q135">
        <v>147</v>
      </c>
      <c r="R135">
        <v>168</v>
      </c>
      <c r="S135">
        <v>188.5</v>
      </c>
      <c r="T135">
        <v>153.69999999999999</v>
      </c>
      <c r="U135">
        <v>125.3</v>
      </c>
      <c r="V135">
        <v>102.2</v>
      </c>
      <c r="W135">
        <v>83.3</v>
      </c>
      <c r="X135">
        <v>68</v>
      </c>
      <c r="Y135">
        <v>55.4</v>
      </c>
      <c r="Z135">
        <v>45.3</v>
      </c>
      <c r="AA135">
        <v>55</v>
      </c>
      <c r="AC135" t="s">
        <v>152</v>
      </c>
      <c r="AD135">
        <f t="shared" si="20"/>
        <v>-3</v>
      </c>
      <c r="AE135">
        <f t="shared" si="20"/>
        <v>-117</v>
      </c>
      <c r="AF135">
        <f t="shared" si="20"/>
        <v>-137</v>
      </c>
      <c r="AG135">
        <f t="shared" si="19"/>
        <v>-162.69999999999999</v>
      </c>
      <c r="AH135">
        <f t="shared" si="19"/>
        <v>-134.69999999999999</v>
      </c>
      <c r="AI135">
        <f t="shared" si="19"/>
        <v>-111.2</v>
      </c>
      <c r="AJ135">
        <f t="shared" si="19"/>
        <v>-91.8</v>
      </c>
      <c r="AK135">
        <f t="shared" si="19"/>
        <v>-75.599999999999994</v>
      </c>
      <c r="AL135">
        <f t="shared" si="19"/>
        <v>-62.4</v>
      </c>
      <c r="AM135">
        <f t="shared" si="19"/>
        <v>-51.199999999999996</v>
      </c>
      <c r="AN135">
        <f t="shared" si="19"/>
        <v>-42.199999999999996</v>
      </c>
      <c r="AO135">
        <f t="shared" si="19"/>
        <v>-52.7</v>
      </c>
    </row>
    <row r="136" spans="1:41" x14ac:dyDescent="0.3">
      <c r="A136" t="s">
        <v>153</v>
      </c>
      <c r="B136">
        <v>95</v>
      </c>
      <c r="C136">
        <v>13870</v>
      </c>
      <c r="D136">
        <v>13308.5</v>
      </c>
      <c r="E136">
        <v>13267.7</v>
      </c>
      <c r="F136">
        <v>10100.200000000001</v>
      </c>
      <c r="G136">
        <v>7451.9</v>
      </c>
      <c r="H136">
        <v>5498.1</v>
      </c>
      <c r="I136">
        <v>4056.5</v>
      </c>
      <c r="J136">
        <v>2992.9</v>
      </c>
      <c r="K136">
        <v>2208.1999999999998</v>
      </c>
      <c r="L136">
        <v>1629.2</v>
      </c>
      <c r="M136">
        <v>2001.1</v>
      </c>
      <c r="O136" t="s">
        <v>153</v>
      </c>
      <c r="P136">
        <v>0</v>
      </c>
      <c r="Q136">
        <v>3549</v>
      </c>
      <c r="R136">
        <v>3391.6</v>
      </c>
      <c r="S136">
        <v>3000.6</v>
      </c>
      <c r="T136">
        <v>2446.6999999999998</v>
      </c>
      <c r="U136">
        <v>1995</v>
      </c>
      <c r="V136">
        <v>1626.7</v>
      </c>
      <c r="W136">
        <v>1326.4</v>
      </c>
      <c r="X136">
        <v>1081.5999999999999</v>
      </c>
      <c r="Y136">
        <v>881.9</v>
      </c>
      <c r="Z136">
        <v>719.1</v>
      </c>
      <c r="AA136">
        <v>586.4</v>
      </c>
      <c r="AC136" t="s">
        <v>153</v>
      </c>
      <c r="AD136">
        <f t="shared" si="20"/>
        <v>95</v>
      </c>
      <c r="AE136">
        <f t="shared" si="20"/>
        <v>10321</v>
      </c>
      <c r="AF136">
        <f t="shared" si="20"/>
        <v>9916.9</v>
      </c>
      <c r="AG136">
        <f t="shared" si="19"/>
        <v>10267.1</v>
      </c>
      <c r="AH136">
        <f t="shared" si="19"/>
        <v>7653.5000000000009</v>
      </c>
      <c r="AI136">
        <f t="shared" si="19"/>
        <v>5456.9</v>
      </c>
      <c r="AJ136">
        <f t="shared" si="19"/>
        <v>3871.4000000000005</v>
      </c>
      <c r="AK136">
        <f t="shared" si="19"/>
        <v>2730.1</v>
      </c>
      <c r="AL136">
        <f t="shared" si="19"/>
        <v>1911.3000000000002</v>
      </c>
      <c r="AM136">
        <f t="shared" si="19"/>
        <v>1326.2999999999997</v>
      </c>
      <c r="AN136">
        <f t="shared" si="19"/>
        <v>910.1</v>
      </c>
      <c r="AO136">
        <f t="shared" si="19"/>
        <v>1414.6999999999998</v>
      </c>
    </row>
    <row r="137" spans="1:41" x14ac:dyDescent="0.3">
      <c r="A137" t="s">
        <v>154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O137" t="s">
        <v>154</v>
      </c>
      <c r="P137">
        <v>1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C137" t="s">
        <v>154</v>
      </c>
      <c r="AD137">
        <f t="shared" si="20"/>
        <v>-1</v>
      </c>
      <c r="AE137">
        <f t="shared" si="20"/>
        <v>0</v>
      </c>
      <c r="AF137">
        <f t="shared" si="20"/>
        <v>0</v>
      </c>
      <c r="AG137">
        <f t="shared" si="19"/>
        <v>0</v>
      </c>
      <c r="AH137">
        <f t="shared" si="19"/>
        <v>0</v>
      </c>
      <c r="AI137">
        <f t="shared" si="19"/>
        <v>0</v>
      </c>
      <c r="AJ137">
        <f t="shared" si="19"/>
        <v>0</v>
      </c>
      <c r="AK137">
        <f t="shared" si="19"/>
        <v>0</v>
      </c>
      <c r="AL137">
        <f t="shared" si="19"/>
        <v>0</v>
      </c>
      <c r="AM137">
        <f t="shared" si="19"/>
        <v>0</v>
      </c>
      <c r="AN137">
        <f t="shared" si="19"/>
        <v>0</v>
      </c>
      <c r="AO137">
        <f t="shared" si="19"/>
        <v>0</v>
      </c>
    </row>
    <row r="138" spans="1:41" x14ac:dyDescent="0.3">
      <c r="A138" s="9" t="s">
        <v>57</v>
      </c>
      <c r="B138" s="10">
        <f>SUM(B139:B149)</f>
        <v>12896</v>
      </c>
      <c r="C138" s="10">
        <f>SUM(C139:C149)</f>
        <v>44271</v>
      </c>
      <c r="D138" s="10">
        <f>SUM(D139:D149)</f>
        <v>45450.8</v>
      </c>
      <c r="E138" s="10">
        <f>SUM(E139:E149)</f>
        <v>46898.80000000001</v>
      </c>
      <c r="F138" s="10">
        <f t="shared" ref="F138:M138" si="21">SUM(F139:F149)</f>
        <v>39500.799999999996</v>
      </c>
      <c r="G138" s="10">
        <f t="shared" si="21"/>
        <v>32595.599999999999</v>
      </c>
      <c r="H138" s="10">
        <f t="shared" si="21"/>
        <v>29183.499999999996</v>
      </c>
      <c r="I138" s="10">
        <f t="shared" si="21"/>
        <v>26564.1</v>
      </c>
      <c r="J138" s="10">
        <f t="shared" si="21"/>
        <v>25778.2</v>
      </c>
      <c r="K138" s="10">
        <f t="shared" si="21"/>
        <v>25917.599999999995</v>
      </c>
      <c r="L138" s="10">
        <f t="shared" si="21"/>
        <v>25500.299999999996</v>
      </c>
      <c r="M138" s="10">
        <f t="shared" si="21"/>
        <v>25553.599999999999</v>
      </c>
      <c r="O138" s="9" t="s">
        <v>57</v>
      </c>
      <c r="P138" s="10">
        <f>SUM(P139:P149)</f>
        <v>32</v>
      </c>
      <c r="Q138" s="10">
        <f>SUM(Q139:Q149)</f>
        <v>46</v>
      </c>
      <c r="R138" s="10">
        <f>SUM(R139:R149)</f>
        <v>41</v>
      </c>
      <c r="S138" s="10">
        <f>SUM(S139:S149)</f>
        <v>40.1</v>
      </c>
      <c r="T138" s="10">
        <f t="shared" ref="T138:AA138" si="22">SUM(T139:T149)</f>
        <v>32.799999999999997</v>
      </c>
      <c r="U138" s="10">
        <f t="shared" si="22"/>
        <v>26.8</v>
      </c>
      <c r="V138" s="10">
        <f t="shared" si="22"/>
        <v>21.9</v>
      </c>
      <c r="W138" s="10">
        <f t="shared" si="22"/>
        <v>18.7</v>
      </c>
      <c r="X138" s="10">
        <f t="shared" si="22"/>
        <v>19.299999999999997</v>
      </c>
      <c r="Y138" s="10">
        <f t="shared" si="22"/>
        <v>20.299999999999997</v>
      </c>
      <c r="Z138" s="10">
        <f t="shared" si="22"/>
        <v>23.4</v>
      </c>
      <c r="AA138" s="10">
        <f t="shared" si="22"/>
        <v>27.8</v>
      </c>
      <c r="AC138" s="9" t="s">
        <v>57</v>
      </c>
      <c r="AD138" s="10">
        <f>SUM(AD139:AD149)</f>
        <v>12864</v>
      </c>
      <c r="AE138" s="10">
        <f>SUM(AE139:AE149)</f>
        <v>44225</v>
      </c>
      <c r="AF138" s="10">
        <f>SUM(AF139:AF149)</f>
        <v>45409.8</v>
      </c>
      <c r="AG138" s="10">
        <f>SUM(AG139:AG149)</f>
        <v>46858.700000000004</v>
      </c>
      <c r="AH138" s="10">
        <f t="shared" ref="AH138:AO138" si="23">SUM(AH139:AH149)</f>
        <v>39468</v>
      </c>
      <c r="AI138" s="10">
        <f t="shared" si="23"/>
        <v>32568.799999999996</v>
      </c>
      <c r="AJ138" s="10">
        <f t="shared" si="23"/>
        <v>29161.599999999995</v>
      </c>
      <c r="AK138" s="10">
        <f t="shared" si="23"/>
        <v>26545.399999999998</v>
      </c>
      <c r="AL138" s="10">
        <f t="shared" si="23"/>
        <v>25758.9</v>
      </c>
      <c r="AM138" s="10">
        <f t="shared" si="23"/>
        <v>25897.3</v>
      </c>
      <c r="AN138" s="10">
        <f t="shared" si="23"/>
        <v>25476.9</v>
      </c>
      <c r="AO138" s="10">
        <f t="shared" si="23"/>
        <v>25525.800000000003</v>
      </c>
    </row>
    <row r="139" spans="1:41" x14ac:dyDescent="0.3">
      <c r="A139" t="s">
        <v>59</v>
      </c>
      <c r="B139">
        <v>5348</v>
      </c>
      <c r="C139">
        <v>18166</v>
      </c>
      <c r="D139">
        <v>18036.5</v>
      </c>
      <c r="E139">
        <v>19210.2</v>
      </c>
      <c r="F139">
        <v>14173.5</v>
      </c>
      <c r="G139">
        <v>10457.200000000001</v>
      </c>
      <c r="H139">
        <v>10812.5</v>
      </c>
      <c r="I139">
        <v>11053.1</v>
      </c>
      <c r="J139">
        <v>12201.7</v>
      </c>
      <c r="K139">
        <v>13829.7</v>
      </c>
      <c r="L139">
        <v>14711.9</v>
      </c>
      <c r="M139">
        <v>15702.7</v>
      </c>
      <c r="O139" t="s">
        <v>59</v>
      </c>
      <c r="P139">
        <v>15</v>
      </c>
      <c r="Q139">
        <v>8</v>
      </c>
      <c r="R139">
        <v>8</v>
      </c>
      <c r="S139">
        <v>7.1</v>
      </c>
      <c r="T139">
        <v>5.8</v>
      </c>
      <c r="U139">
        <v>4.7</v>
      </c>
      <c r="V139">
        <v>3.8</v>
      </c>
      <c r="W139">
        <v>3.1</v>
      </c>
      <c r="X139">
        <v>2.6</v>
      </c>
      <c r="Y139">
        <v>2.1</v>
      </c>
      <c r="Z139">
        <v>1.7</v>
      </c>
      <c r="AA139">
        <v>1.4</v>
      </c>
      <c r="AC139" t="s">
        <v>59</v>
      </c>
      <c r="AD139">
        <f t="shared" ref="AD139:AO149" si="24">B139-P139</f>
        <v>5333</v>
      </c>
      <c r="AE139">
        <f t="shared" si="24"/>
        <v>18158</v>
      </c>
      <c r="AF139">
        <f t="shared" si="24"/>
        <v>18028.5</v>
      </c>
      <c r="AG139">
        <f t="shared" si="24"/>
        <v>19203.100000000002</v>
      </c>
      <c r="AH139">
        <f t="shared" si="24"/>
        <v>14167.7</v>
      </c>
      <c r="AI139">
        <f t="shared" si="24"/>
        <v>10452.5</v>
      </c>
      <c r="AJ139">
        <f t="shared" si="24"/>
        <v>10808.7</v>
      </c>
      <c r="AK139">
        <f t="shared" si="24"/>
        <v>11050</v>
      </c>
      <c r="AL139">
        <f t="shared" si="24"/>
        <v>12199.1</v>
      </c>
      <c r="AM139">
        <f t="shared" si="24"/>
        <v>13827.6</v>
      </c>
      <c r="AN139">
        <f t="shared" si="24"/>
        <v>14710.199999999999</v>
      </c>
      <c r="AO139">
        <f t="shared" si="24"/>
        <v>15701.300000000001</v>
      </c>
    </row>
    <row r="140" spans="1:41" x14ac:dyDescent="0.3">
      <c r="A140" t="s">
        <v>155</v>
      </c>
      <c r="B140">
        <v>2</v>
      </c>
      <c r="C140">
        <v>1</v>
      </c>
      <c r="D140">
        <v>1</v>
      </c>
      <c r="E140">
        <v>1</v>
      </c>
      <c r="F140">
        <v>1.2</v>
      </c>
      <c r="G140">
        <v>1.4</v>
      </c>
      <c r="H140">
        <v>1.3</v>
      </c>
      <c r="I140">
        <v>1.3</v>
      </c>
      <c r="J140">
        <v>1.3</v>
      </c>
      <c r="K140">
        <v>1.3</v>
      </c>
      <c r="L140">
        <v>1.3</v>
      </c>
      <c r="M140">
        <v>1.3</v>
      </c>
      <c r="O140" t="s">
        <v>155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C140" t="s">
        <v>155</v>
      </c>
      <c r="AD140">
        <f t="shared" si="24"/>
        <v>2</v>
      </c>
      <c r="AE140">
        <f t="shared" si="24"/>
        <v>1</v>
      </c>
      <c r="AF140">
        <f t="shared" si="24"/>
        <v>1</v>
      </c>
      <c r="AG140">
        <f t="shared" si="24"/>
        <v>1</v>
      </c>
      <c r="AH140">
        <f t="shared" si="24"/>
        <v>1.2</v>
      </c>
      <c r="AI140">
        <f t="shared" si="24"/>
        <v>1.4</v>
      </c>
      <c r="AJ140">
        <f t="shared" si="24"/>
        <v>1.3</v>
      </c>
      <c r="AK140">
        <f t="shared" si="24"/>
        <v>1.3</v>
      </c>
      <c r="AL140">
        <f t="shared" si="24"/>
        <v>1.3</v>
      </c>
      <c r="AM140">
        <f t="shared" si="24"/>
        <v>1.3</v>
      </c>
      <c r="AN140">
        <f t="shared" si="24"/>
        <v>1.3</v>
      </c>
      <c r="AO140">
        <f t="shared" si="24"/>
        <v>1.3</v>
      </c>
    </row>
    <row r="141" spans="1:41" x14ac:dyDescent="0.3">
      <c r="A141" t="s">
        <v>156</v>
      </c>
      <c r="B141">
        <v>309</v>
      </c>
      <c r="C141">
        <v>131</v>
      </c>
      <c r="D141">
        <v>196</v>
      </c>
      <c r="E141">
        <v>193.9</v>
      </c>
      <c r="F141">
        <v>150.30000000000001</v>
      </c>
      <c r="G141">
        <v>112.5</v>
      </c>
      <c r="H141">
        <v>127.6</v>
      </c>
      <c r="I141">
        <v>156.5</v>
      </c>
      <c r="J141">
        <v>208.4</v>
      </c>
      <c r="K141">
        <v>277.5</v>
      </c>
      <c r="L141">
        <v>204.8</v>
      </c>
      <c r="M141">
        <v>151.1</v>
      </c>
      <c r="O141" t="s">
        <v>156</v>
      </c>
      <c r="P141">
        <v>0</v>
      </c>
      <c r="Q141">
        <v>2</v>
      </c>
      <c r="R141">
        <v>2</v>
      </c>
      <c r="S141">
        <v>1.8</v>
      </c>
      <c r="T141">
        <v>1.4</v>
      </c>
      <c r="U141">
        <v>1.2</v>
      </c>
      <c r="V141">
        <v>1</v>
      </c>
      <c r="W141">
        <v>0.8</v>
      </c>
      <c r="X141">
        <v>0.6</v>
      </c>
      <c r="Y141">
        <v>0.5</v>
      </c>
      <c r="Z141">
        <v>0.4</v>
      </c>
      <c r="AA141">
        <v>0.4</v>
      </c>
      <c r="AC141" t="s">
        <v>156</v>
      </c>
      <c r="AD141">
        <f t="shared" si="24"/>
        <v>309</v>
      </c>
      <c r="AE141">
        <f t="shared" si="24"/>
        <v>129</v>
      </c>
      <c r="AF141">
        <f t="shared" si="24"/>
        <v>194</v>
      </c>
      <c r="AG141">
        <f t="shared" si="24"/>
        <v>192.1</v>
      </c>
      <c r="AH141">
        <f t="shared" si="24"/>
        <v>148.9</v>
      </c>
      <c r="AI141">
        <f t="shared" si="24"/>
        <v>111.3</v>
      </c>
      <c r="AJ141">
        <f t="shared" si="24"/>
        <v>126.6</v>
      </c>
      <c r="AK141">
        <f t="shared" si="24"/>
        <v>155.69999999999999</v>
      </c>
      <c r="AL141">
        <f t="shared" si="24"/>
        <v>207.8</v>
      </c>
      <c r="AM141">
        <f t="shared" si="24"/>
        <v>277</v>
      </c>
      <c r="AN141">
        <f t="shared" si="24"/>
        <v>204.4</v>
      </c>
      <c r="AO141">
        <f t="shared" si="24"/>
        <v>150.69999999999999</v>
      </c>
    </row>
    <row r="142" spans="1:41" x14ac:dyDescent="0.3">
      <c r="A142" t="s">
        <v>157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O142" t="s">
        <v>157</v>
      </c>
      <c r="P142">
        <v>1</v>
      </c>
      <c r="Q142">
        <v>3</v>
      </c>
      <c r="R142">
        <v>2</v>
      </c>
      <c r="S142">
        <v>2</v>
      </c>
      <c r="T142">
        <v>1.7</v>
      </c>
      <c r="U142">
        <v>1.4</v>
      </c>
      <c r="V142">
        <v>1.1000000000000001</v>
      </c>
      <c r="W142">
        <v>0.9</v>
      </c>
      <c r="X142">
        <v>0.8</v>
      </c>
      <c r="Y142">
        <v>0.7</v>
      </c>
      <c r="Z142">
        <v>0.7</v>
      </c>
      <c r="AA142">
        <v>0.7</v>
      </c>
      <c r="AC142" t="s">
        <v>157</v>
      </c>
      <c r="AD142">
        <f t="shared" si="24"/>
        <v>-1</v>
      </c>
      <c r="AE142">
        <f t="shared" si="24"/>
        <v>-3</v>
      </c>
      <c r="AF142">
        <f t="shared" si="24"/>
        <v>-2</v>
      </c>
      <c r="AG142">
        <f t="shared" si="24"/>
        <v>-2</v>
      </c>
      <c r="AH142">
        <f t="shared" si="24"/>
        <v>-1.7</v>
      </c>
      <c r="AI142">
        <f t="shared" si="24"/>
        <v>-1.4</v>
      </c>
      <c r="AJ142">
        <f t="shared" si="24"/>
        <v>-1.1000000000000001</v>
      </c>
      <c r="AK142">
        <f t="shared" si="24"/>
        <v>-0.9</v>
      </c>
      <c r="AL142">
        <f t="shared" si="24"/>
        <v>-0.8</v>
      </c>
      <c r="AM142">
        <f t="shared" si="24"/>
        <v>-0.7</v>
      </c>
      <c r="AN142">
        <f t="shared" si="24"/>
        <v>-0.7</v>
      </c>
      <c r="AO142">
        <f t="shared" si="24"/>
        <v>-0.7</v>
      </c>
    </row>
    <row r="143" spans="1:41" x14ac:dyDescent="0.3">
      <c r="A143" t="s">
        <v>158</v>
      </c>
      <c r="B143">
        <v>0</v>
      </c>
      <c r="C143">
        <v>1</v>
      </c>
      <c r="D143">
        <v>1</v>
      </c>
      <c r="E143">
        <v>0.8</v>
      </c>
      <c r="F143">
        <v>0.6</v>
      </c>
      <c r="G143">
        <v>0.5</v>
      </c>
      <c r="H143">
        <v>0.3</v>
      </c>
      <c r="I143">
        <v>0.3</v>
      </c>
      <c r="J143">
        <v>0.2</v>
      </c>
      <c r="K143">
        <v>0.1</v>
      </c>
      <c r="L143">
        <v>0.1</v>
      </c>
      <c r="M143">
        <v>0.1</v>
      </c>
      <c r="O143" t="s">
        <v>158</v>
      </c>
      <c r="P143">
        <v>1</v>
      </c>
      <c r="Q143">
        <v>4</v>
      </c>
      <c r="R143">
        <v>3</v>
      </c>
      <c r="S143">
        <v>3.1</v>
      </c>
      <c r="T143">
        <v>2.6</v>
      </c>
      <c r="U143">
        <v>2.1</v>
      </c>
      <c r="V143">
        <v>1.7</v>
      </c>
      <c r="W143">
        <v>1.4</v>
      </c>
      <c r="X143">
        <v>1.7</v>
      </c>
      <c r="Y143">
        <v>2</v>
      </c>
      <c r="Z143">
        <v>2.4</v>
      </c>
      <c r="AA143">
        <v>3</v>
      </c>
      <c r="AC143" t="s">
        <v>158</v>
      </c>
      <c r="AD143">
        <f t="shared" si="24"/>
        <v>-1</v>
      </c>
      <c r="AE143">
        <f t="shared" si="24"/>
        <v>-3</v>
      </c>
      <c r="AF143">
        <f t="shared" si="24"/>
        <v>-2</v>
      </c>
      <c r="AG143">
        <f t="shared" si="24"/>
        <v>-2.2999999999999998</v>
      </c>
      <c r="AH143">
        <f t="shared" si="24"/>
        <v>-2</v>
      </c>
      <c r="AI143">
        <f t="shared" si="24"/>
        <v>-1.6</v>
      </c>
      <c r="AJ143">
        <f t="shared" si="24"/>
        <v>-1.4</v>
      </c>
      <c r="AK143">
        <f t="shared" si="24"/>
        <v>-1.0999999999999999</v>
      </c>
      <c r="AL143">
        <f t="shared" si="24"/>
        <v>-1.5</v>
      </c>
      <c r="AM143">
        <f t="shared" si="24"/>
        <v>-1.9</v>
      </c>
      <c r="AN143">
        <f t="shared" si="24"/>
        <v>-2.2999999999999998</v>
      </c>
      <c r="AO143">
        <f t="shared" si="24"/>
        <v>-2.9</v>
      </c>
    </row>
    <row r="144" spans="1:41" x14ac:dyDescent="0.3">
      <c r="A144" t="s">
        <v>61</v>
      </c>
      <c r="B144">
        <v>4793</v>
      </c>
      <c r="C144">
        <v>19675</v>
      </c>
      <c r="D144">
        <v>20693.3</v>
      </c>
      <c r="E144">
        <v>20835.5</v>
      </c>
      <c r="F144">
        <v>17717.400000000001</v>
      </c>
      <c r="G144">
        <v>13605</v>
      </c>
      <c r="H144">
        <v>10037.799999999999</v>
      </c>
      <c r="I144">
        <v>7405.9</v>
      </c>
      <c r="J144">
        <v>5464.1</v>
      </c>
      <c r="K144">
        <v>4031.4</v>
      </c>
      <c r="L144">
        <v>2974.4</v>
      </c>
      <c r="M144">
        <v>2194.5</v>
      </c>
      <c r="O144" t="s">
        <v>61</v>
      </c>
      <c r="P144">
        <v>12</v>
      </c>
      <c r="Q144">
        <v>15</v>
      </c>
      <c r="R144">
        <v>11</v>
      </c>
      <c r="S144">
        <v>9.6999999999999993</v>
      </c>
      <c r="T144">
        <v>7.9</v>
      </c>
      <c r="U144">
        <v>6.5</v>
      </c>
      <c r="V144">
        <v>5.3</v>
      </c>
      <c r="W144">
        <v>4.3</v>
      </c>
      <c r="X144">
        <v>3.5</v>
      </c>
      <c r="Y144">
        <v>2.9</v>
      </c>
      <c r="Z144">
        <v>3.5</v>
      </c>
      <c r="AA144">
        <v>4.3</v>
      </c>
      <c r="AC144" t="s">
        <v>61</v>
      </c>
      <c r="AD144">
        <f t="shared" si="24"/>
        <v>4781</v>
      </c>
      <c r="AE144">
        <f t="shared" si="24"/>
        <v>19660</v>
      </c>
      <c r="AF144">
        <f t="shared" si="24"/>
        <v>20682.3</v>
      </c>
      <c r="AG144">
        <f t="shared" si="24"/>
        <v>20825.8</v>
      </c>
      <c r="AH144">
        <f t="shared" si="24"/>
        <v>17709.5</v>
      </c>
      <c r="AI144">
        <f t="shared" si="24"/>
        <v>13598.5</v>
      </c>
      <c r="AJ144">
        <f t="shared" si="24"/>
        <v>10032.5</v>
      </c>
      <c r="AK144">
        <f t="shared" si="24"/>
        <v>7401.5999999999995</v>
      </c>
      <c r="AL144">
        <f t="shared" si="24"/>
        <v>5460.6</v>
      </c>
      <c r="AM144">
        <f t="shared" si="24"/>
        <v>4028.5</v>
      </c>
      <c r="AN144">
        <f t="shared" si="24"/>
        <v>2970.9</v>
      </c>
      <c r="AO144">
        <f t="shared" si="24"/>
        <v>2190.1999999999998</v>
      </c>
    </row>
    <row r="145" spans="1:41" x14ac:dyDescent="0.3">
      <c r="A145" t="s">
        <v>159</v>
      </c>
      <c r="B145">
        <v>1929</v>
      </c>
      <c r="C145">
        <v>3134</v>
      </c>
      <c r="D145">
        <v>3541</v>
      </c>
      <c r="E145">
        <v>3633.9</v>
      </c>
      <c r="F145">
        <v>4329.3999999999996</v>
      </c>
      <c r="G145">
        <v>5193.1000000000004</v>
      </c>
      <c r="H145">
        <v>5163.3</v>
      </c>
      <c r="I145">
        <v>5101.3999999999996</v>
      </c>
      <c r="J145">
        <v>5177.8999999999996</v>
      </c>
      <c r="K145">
        <v>5204.1000000000004</v>
      </c>
      <c r="L145">
        <v>5194.1000000000004</v>
      </c>
      <c r="M145">
        <v>5224.3</v>
      </c>
      <c r="O145" t="s">
        <v>159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C145" t="s">
        <v>159</v>
      </c>
      <c r="AD145">
        <f t="shared" si="24"/>
        <v>1929</v>
      </c>
      <c r="AE145">
        <f t="shared" si="24"/>
        <v>3134</v>
      </c>
      <c r="AF145">
        <f t="shared" si="24"/>
        <v>3541</v>
      </c>
      <c r="AG145">
        <f t="shared" si="24"/>
        <v>3633.9</v>
      </c>
      <c r="AH145">
        <f t="shared" si="24"/>
        <v>4329.3999999999996</v>
      </c>
      <c r="AI145">
        <f t="shared" si="24"/>
        <v>5193.1000000000004</v>
      </c>
      <c r="AJ145">
        <f t="shared" si="24"/>
        <v>5163.3</v>
      </c>
      <c r="AK145">
        <f t="shared" si="24"/>
        <v>5101.3999999999996</v>
      </c>
      <c r="AL145">
        <f t="shared" si="24"/>
        <v>5177.8999999999996</v>
      </c>
      <c r="AM145">
        <f t="shared" si="24"/>
        <v>5204.1000000000004</v>
      </c>
      <c r="AN145">
        <f t="shared" si="24"/>
        <v>5194.1000000000004</v>
      </c>
      <c r="AO145">
        <f t="shared" si="24"/>
        <v>5224.3</v>
      </c>
    </row>
    <row r="146" spans="1:41" x14ac:dyDescent="0.3">
      <c r="A146" t="s">
        <v>160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O146" t="s">
        <v>160</v>
      </c>
      <c r="P146">
        <v>1</v>
      </c>
      <c r="Q146">
        <v>3</v>
      </c>
      <c r="R146">
        <v>2</v>
      </c>
      <c r="S146">
        <v>2.1</v>
      </c>
      <c r="T146">
        <v>1.7</v>
      </c>
      <c r="U146">
        <v>1.4</v>
      </c>
      <c r="V146">
        <v>1.2</v>
      </c>
      <c r="W146">
        <v>1.2</v>
      </c>
      <c r="X146">
        <v>1.5</v>
      </c>
      <c r="Y146">
        <v>1.7</v>
      </c>
      <c r="Z146">
        <v>2.1</v>
      </c>
      <c r="AA146">
        <v>2.6</v>
      </c>
      <c r="AC146" t="s">
        <v>160</v>
      </c>
      <c r="AD146">
        <f t="shared" si="24"/>
        <v>-1</v>
      </c>
      <c r="AE146">
        <f t="shared" si="24"/>
        <v>-3</v>
      </c>
      <c r="AF146">
        <f t="shared" si="24"/>
        <v>-2</v>
      </c>
      <c r="AG146">
        <f t="shared" si="24"/>
        <v>-2.1</v>
      </c>
      <c r="AH146">
        <f t="shared" si="24"/>
        <v>-1.7</v>
      </c>
      <c r="AI146">
        <f t="shared" si="24"/>
        <v>-1.4</v>
      </c>
      <c r="AJ146">
        <f t="shared" si="24"/>
        <v>-1.2</v>
      </c>
      <c r="AK146">
        <f t="shared" si="24"/>
        <v>-1.2</v>
      </c>
      <c r="AL146">
        <f t="shared" si="24"/>
        <v>-1.5</v>
      </c>
      <c r="AM146">
        <f t="shared" si="24"/>
        <v>-1.7</v>
      </c>
      <c r="AN146">
        <f t="shared" si="24"/>
        <v>-2.1</v>
      </c>
      <c r="AO146">
        <f t="shared" si="24"/>
        <v>-2.6</v>
      </c>
    </row>
    <row r="147" spans="1:41" x14ac:dyDescent="0.3">
      <c r="A147" t="s">
        <v>161</v>
      </c>
      <c r="B147">
        <v>515</v>
      </c>
      <c r="C147">
        <v>3161</v>
      </c>
      <c r="D147">
        <v>2980</v>
      </c>
      <c r="E147">
        <v>3021.9</v>
      </c>
      <c r="F147">
        <v>3127.2</v>
      </c>
      <c r="G147">
        <v>3224.9</v>
      </c>
      <c r="H147">
        <v>3040.1</v>
      </c>
      <c r="I147">
        <v>2845</v>
      </c>
      <c r="J147">
        <v>2724.2</v>
      </c>
      <c r="K147">
        <v>2573.3000000000002</v>
      </c>
      <c r="L147">
        <v>2413.5</v>
      </c>
      <c r="M147">
        <v>2279.4</v>
      </c>
      <c r="O147" t="s">
        <v>161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C147" t="s">
        <v>161</v>
      </c>
      <c r="AD147">
        <f t="shared" si="24"/>
        <v>515</v>
      </c>
      <c r="AE147">
        <f t="shared" si="24"/>
        <v>3161</v>
      </c>
      <c r="AF147">
        <f t="shared" si="24"/>
        <v>2980</v>
      </c>
      <c r="AG147">
        <f t="shared" si="24"/>
        <v>3021.9</v>
      </c>
      <c r="AH147">
        <f t="shared" si="24"/>
        <v>3127.2</v>
      </c>
      <c r="AI147">
        <f t="shared" si="24"/>
        <v>3224.9</v>
      </c>
      <c r="AJ147">
        <f t="shared" si="24"/>
        <v>3040.1</v>
      </c>
      <c r="AK147">
        <f t="shared" si="24"/>
        <v>2845</v>
      </c>
      <c r="AL147">
        <f t="shared" si="24"/>
        <v>2724.2</v>
      </c>
      <c r="AM147">
        <f t="shared" si="24"/>
        <v>2573.3000000000002</v>
      </c>
      <c r="AN147">
        <f t="shared" si="24"/>
        <v>2413.5</v>
      </c>
      <c r="AO147">
        <f t="shared" si="24"/>
        <v>2279.4</v>
      </c>
    </row>
    <row r="148" spans="1:41" x14ac:dyDescent="0.3">
      <c r="A148" t="s">
        <v>162</v>
      </c>
      <c r="B148">
        <v>0</v>
      </c>
      <c r="C148">
        <v>1</v>
      </c>
      <c r="D148">
        <v>1</v>
      </c>
      <c r="E148">
        <v>0.8</v>
      </c>
      <c r="F148">
        <v>0.6</v>
      </c>
      <c r="G148">
        <v>0.5</v>
      </c>
      <c r="H148">
        <v>0.3</v>
      </c>
      <c r="I148">
        <v>0.3</v>
      </c>
      <c r="J148">
        <v>0.2</v>
      </c>
      <c r="K148">
        <v>0.1</v>
      </c>
      <c r="L148">
        <v>0.1</v>
      </c>
      <c r="M148">
        <v>0.1</v>
      </c>
      <c r="O148" t="s">
        <v>162</v>
      </c>
      <c r="P148">
        <v>2</v>
      </c>
      <c r="Q148">
        <v>11</v>
      </c>
      <c r="R148">
        <v>13</v>
      </c>
      <c r="S148">
        <v>14.3</v>
      </c>
      <c r="T148">
        <v>11.7</v>
      </c>
      <c r="U148">
        <v>9.5</v>
      </c>
      <c r="V148">
        <v>7.8</v>
      </c>
      <c r="W148">
        <v>7</v>
      </c>
      <c r="X148">
        <v>8.6</v>
      </c>
      <c r="Y148">
        <v>10.4</v>
      </c>
      <c r="Z148">
        <v>12.6</v>
      </c>
      <c r="AA148">
        <v>15.4</v>
      </c>
      <c r="AC148" t="s">
        <v>162</v>
      </c>
      <c r="AD148">
        <f t="shared" si="24"/>
        <v>-2</v>
      </c>
      <c r="AE148">
        <f t="shared" si="24"/>
        <v>-10</v>
      </c>
      <c r="AF148">
        <f t="shared" si="24"/>
        <v>-12</v>
      </c>
      <c r="AG148">
        <f t="shared" si="24"/>
        <v>-13.5</v>
      </c>
      <c r="AH148">
        <f t="shared" si="24"/>
        <v>-11.1</v>
      </c>
      <c r="AI148">
        <f t="shared" si="24"/>
        <v>-9</v>
      </c>
      <c r="AJ148">
        <f t="shared" si="24"/>
        <v>-7.5</v>
      </c>
      <c r="AK148">
        <f t="shared" si="24"/>
        <v>-6.7</v>
      </c>
      <c r="AL148">
        <f t="shared" si="24"/>
        <v>-8.4</v>
      </c>
      <c r="AM148">
        <f t="shared" si="24"/>
        <v>-10.3</v>
      </c>
      <c r="AN148">
        <f t="shared" si="24"/>
        <v>-12.5</v>
      </c>
      <c r="AO148">
        <f t="shared" si="24"/>
        <v>-15.3</v>
      </c>
    </row>
    <row r="149" spans="1:41" x14ac:dyDescent="0.3">
      <c r="A149" t="s">
        <v>163</v>
      </c>
      <c r="B149">
        <v>0</v>
      </c>
      <c r="C149">
        <v>1</v>
      </c>
      <c r="D149">
        <v>1</v>
      </c>
      <c r="E149">
        <v>0.8</v>
      </c>
      <c r="F149">
        <v>0.6</v>
      </c>
      <c r="G149">
        <v>0.5</v>
      </c>
      <c r="H149">
        <v>0.3</v>
      </c>
      <c r="I149">
        <v>0.3</v>
      </c>
      <c r="J149">
        <v>0.2</v>
      </c>
      <c r="K149">
        <v>0.1</v>
      </c>
      <c r="L149">
        <v>0.1</v>
      </c>
      <c r="M149">
        <v>0.1</v>
      </c>
      <c r="O149" t="s">
        <v>163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C149" t="s">
        <v>163</v>
      </c>
      <c r="AD149">
        <f t="shared" si="24"/>
        <v>0</v>
      </c>
      <c r="AE149">
        <f t="shared" si="24"/>
        <v>1</v>
      </c>
      <c r="AF149">
        <f t="shared" si="24"/>
        <v>1</v>
      </c>
      <c r="AG149">
        <f t="shared" si="24"/>
        <v>0.8</v>
      </c>
      <c r="AH149">
        <f t="shared" si="24"/>
        <v>0.6</v>
      </c>
      <c r="AI149">
        <f t="shared" si="24"/>
        <v>0.5</v>
      </c>
      <c r="AJ149">
        <f t="shared" si="24"/>
        <v>0.3</v>
      </c>
      <c r="AK149">
        <f t="shared" si="24"/>
        <v>0.3</v>
      </c>
      <c r="AL149">
        <f t="shared" si="24"/>
        <v>0.2</v>
      </c>
      <c r="AM149">
        <f t="shared" si="24"/>
        <v>0.1</v>
      </c>
      <c r="AN149">
        <f t="shared" si="24"/>
        <v>0.1</v>
      </c>
      <c r="AO149">
        <f t="shared" si="24"/>
        <v>0.1</v>
      </c>
    </row>
    <row r="150" spans="1:41" x14ac:dyDescent="0.3">
      <c r="A150" s="1" t="s">
        <v>215</v>
      </c>
      <c r="B150" s="2"/>
      <c r="D150" s="2"/>
      <c r="O150" s="1" t="s">
        <v>216</v>
      </c>
      <c r="P150" s="2"/>
      <c r="R150" s="2"/>
      <c r="AC150" s="1" t="s">
        <v>213</v>
      </c>
      <c r="AD150" s="2"/>
      <c r="AF150" s="2"/>
    </row>
    <row r="151" spans="1:41" x14ac:dyDescent="0.3">
      <c r="B151" s="2" t="s">
        <v>1</v>
      </c>
      <c r="D151" s="2" t="s">
        <v>2</v>
      </c>
      <c r="P151" s="2" t="s">
        <v>1</v>
      </c>
      <c r="R151" s="2" t="s">
        <v>2</v>
      </c>
      <c r="AD151" s="2" t="s">
        <v>1</v>
      </c>
      <c r="AF151" s="2" t="s">
        <v>2</v>
      </c>
    </row>
    <row r="152" spans="1:41" x14ac:dyDescent="0.3">
      <c r="A152" s="5" t="s">
        <v>4</v>
      </c>
      <c r="B152" s="5">
        <v>1992</v>
      </c>
      <c r="C152" s="5">
        <v>2017</v>
      </c>
      <c r="D152" s="8">
        <v>2017</v>
      </c>
      <c r="E152" s="8">
        <v>2020</v>
      </c>
      <c r="F152" s="8">
        <v>2025</v>
      </c>
      <c r="G152" s="8">
        <v>2030</v>
      </c>
      <c r="H152" s="8">
        <v>2035</v>
      </c>
      <c r="I152" s="8">
        <v>2040</v>
      </c>
      <c r="J152" s="8">
        <v>2045</v>
      </c>
      <c r="K152" s="8">
        <v>2050</v>
      </c>
      <c r="L152" s="8">
        <v>2055</v>
      </c>
      <c r="M152" s="8">
        <v>2060</v>
      </c>
      <c r="O152" s="5" t="s">
        <v>4</v>
      </c>
      <c r="P152" s="5">
        <v>1992</v>
      </c>
      <c r="Q152" s="5">
        <v>2017</v>
      </c>
      <c r="R152" s="8">
        <v>2017</v>
      </c>
      <c r="S152" s="8">
        <v>2020</v>
      </c>
      <c r="T152" s="8">
        <v>2025</v>
      </c>
      <c r="U152" s="8">
        <v>2030</v>
      </c>
      <c r="V152" s="8">
        <v>2035</v>
      </c>
      <c r="W152" s="8">
        <v>2040</v>
      </c>
      <c r="X152" s="8">
        <v>2045</v>
      </c>
      <c r="Y152" s="8">
        <v>2050</v>
      </c>
      <c r="Z152" s="8">
        <v>2055</v>
      </c>
      <c r="AA152" s="8">
        <v>2060</v>
      </c>
      <c r="AC152" s="5" t="s">
        <v>4</v>
      </c>
      <c r="AD152" s="5">
        <v>1992</v>
      </c>
      <c r="AE152" s="5">
        <v>2017</v>
      </c>
      <c r="AF152" s="8">
        <v>2017</v>
      </c>
      <c r="AG152" s="8">
        <v>2020</v>
      </c>
      <c r="AH152" s="8">
        <v>2025</v>
      </c>
      <c r="AI152" s="8">
        <v>2030</v>
      </c>
      <c r="AJ152" s="8">
        <v>2035</v>
      </c>
      <c r="AK152" s="8">
        <v>2040</v>
      </c>
      <c r="AL152" s="8">
        <v>2045</v>
      </c>
      <c r="AM152" s="8">
        <v>2050</v>
      </c>
      <c r="AN152" s="8">
        <v>2055</v>
      </c>
      <c r="AO152" s="8">
        <v>2060</v>
      </c>
    </row>
    <row r="153" spans="1:41" x14ac:dyDescent="0.3">
      <c r="A153" s="9" t="s">
        <v>63</v>
      </c>
      <c r="B153" s="10">
        <f>SUM(B154:B183)+B187+B188+B192+B193+B194+B195+B198</f>
        <v>36955</v>
      </c>
      <c r="C153" s="10">
        <f>SUM(C154:C183)+C187+C188+C192+C193+C194+C195+C198</f>
        <v>84030</v>
      </c>
      <c r="D153" s="10">
        <f>SUM(D154:D183)+D187+D188+D192+D193+D194+D195+D198</f>
        <v>85234.300000000017</v>
      </c>
      <c r="E153" s="10">
        <f>SUM(E154:E183)+E187+E188+E192+E193+E194+E195+E198</f>
        <v>81152.399999999994</v>
      </c>
      <c r="F153" s="10">
        <f t="shared" ref="F153:M153" si="25">SUM(F154:F183)+F187+F188+F192+F193+F194+F195+F198</f>
        <v>88593.4</v>
      </c>
      <c r="G153" s="10">
        <f t="shared" si="25"/>
        <v>101976.6</v>
      </c>
      <c r="H153" s="10">
        <f t="shared" si="25"/>
        <v>111940.9</v>
      </c>
      <c r="I153" s="10">
        <f t="shared" si="25"/>
        <v>122745.90000000001</v>
      </c>
      <c r="J153" s="10">
        <f t="shared" si="25"/>
        <v>122432.99999999999</v>
      </c>
      <c r="K153" s="10">
        <f t="shared" si="25"/>
        <v>106663.80000000002</v>
      </c>
      <c r="L153" s="10">
        <f t="shared" si="25"/>
        <v>94966.599999999991</v>
      </c>
      <c r="M153" s="10">
        <f t="shared" si="25"/>
        <v>88312.699999999983</v>
      </c>
      <c r="O153" s="9" t="s">
        <v>63</v>
      </c>
      <c r="P153" s="10">
        <f>SUM(P154:P183)+P187+P188+P192+P193+P194+P195+P198</f>
        <v>37140</v>
      </c>
      <c r="Q153" s="10">
        <f>SUM(Q154:Q183)+Q187+Q188+Q192+Q193+Q194+Q195+Q198</f>
        <v>73219</v>
      </c>
      <c r="R153" s="10">
        <f>SUM(R154:R183)+R187+R188+R192+R193+R194+R195+R198</f>
        <v>77002.2</v>
      </c>
      <c r="S153" s="10">
        <f>SUM(S154:S183)+S187+S188+S192+S193+S194+S195+S198</f>
        <v>76581.500000000015</v>
      </c>
      <c r="T153" s="10">
        <f t="shared" ref="T153:AA153" si="26">SUM(T154:T183)+T187+T188+T192+T193+T194+T195+T198</f>
        <v>70665.100000000006</v>
      </c>
      <c r="U153" s="10">
        <f t="shared" si="26"/>
        <v>67862.000000000015</v>
      </c>
      <c r="V153" s="10">
        <f t="shared" si="26"/>
        <v>69326.900000000009</v>
      </c>
      <c r="W153" s="10">
        <f t="shared" si="26"/>
        <v>79301</v>
      </c>
      <c r="X153" s="10">
        <f t="shared" si="26"/>
        <v>91601.10000000002</v>
      </c>
      <c r="Y153" s="10">
        <f t="shared" si="26"/>
        <v>105003.09999999999</v>
      </c>
      <c r="Z153" s="10">
        <f t="shared" si="26"/>
        <v>121365.9</v>
      </c>
      <c r="AA153" s="10">
        <f t="shared" si="26"/>
        <v>142257.70000000001</v>
      </c>
      <c r="AC153" s="9" t="s">
        <v>63</v>
      </c>
      <c r="AD153" s="10">
        <f>SUM(AD154:AD183)+AD187+AD188+AD192+AD193+AD194+AD195+AD198</f>
        <v>-185</v>
      </c>
      <c r="AE153" s="10">
        <f>SUM(AE154:AE183)+AE187+AE188+AE192+AE193+AE194+AE195+AE198</f>
        <v>10811</v>
      </c>
      <c r="AF153" s="10">
        <f>SUM(AF154:AF183)+AF187+AF188+AF192+AF193+AF194+AF195+AF198</f>
        <v>8232.1000000000022</v>
      </c>
      <c r="AG153" s="10">
        <f>SUM(AG154:AG183)+AG187+AG188+AG192+AG193+AG194+AG195+AG198</f>
        <v>4570.9000000000024</v>
      </c>
      <c r="AH153" s="10">
        <f t="shared" ref="AH153:AO153" si="27">SUM(AH154:AH183)+AH187+AH188+AH192+AH193+AH194+AH195+AH198</f>
        <v>17928.3</v>
      </c>
      <c r="AI153" s="10">
        <f t="shared" si="27"/>
        <v>34114.6</v>
      </c>
      <c r="AJ153" s="10">
        <f t="shared" si="27"/>
        <v>42613.999999999985</v>
      </c>
      <c r="AK153" s="10">
        <f t="shared" si="27"/>
        <v>43444.900000000009</v>
      </c>
      <c r="AL153" s="10">
        <f t="shared" si="27"/>
        <v>30831.899999999998</v>
      </c>
      <c r="AM153" s="10">
        <f t="shared" si="27"/>
        <v>1660.6999999999955</v>
      </c>
      <c r="AN153" s="10">
        <f t="shared" si="27"/>
        <v>-26399.299999999992</v>
      </c>
      <c r="AO153" s="10">
        <f t="shared" si="27"/>
        <v>-53945.000000000015</v>
      </c>
    </row>
    <row r="154" spans="1:41" x14ac:dyDescent="0.3">
      <c r="A154" t="s">
        <v>164</v>
      </c>
      <c r="B154">
        <v>1</v>
      </c>
      <c r="C154">
        <v>42</v>
      </c>
      <c r="D154">
        <v>42</v>
      </c>
      <c r="E154">
        <v>43.3</v>
      </c>
      <c r="F154">
        <v>36</v>
      </c>
      <c r="G154">
        <v>28.7</v>
      </c>
      <c r="H154">
        <v>26.5</v>
      </c>
      <c r="I154">
        <v>22.9</v>
      </c>
      <c r="J154">
        <v>19.7</v>
      </c>
      <c r="K154">
        <v>18.5</v>
      </c>
      <c r="L154">
        <v>17.899999999999999</v>
      </c>
      <c r="M154">
        <v>20.3</v>
      </c>
      <c r="O154" t="s">
        <v>164</v>
      </c>
      <c r="P154">
        <v>0</v>
      </c>
      <c r="Q154">
        <v>20</v>
      </c>
      <c r="R154">
        <v>20</v>
      </c>
      <c r="S154">
        <v>17.7</v>
      </c>
      <c r="T154">
        <v>14.4</v>
      </c>
      <c r="U154">
        <v>11.8</v>
      </c>
      <c r="V154">
        <v>9.6</v>
      </c>
      <c r="W154">
        <v>7.8</v>
      </c>
      <c r="X154">
        <v>6.4</v>
      </c>
      <c r="Y154">
        <v>5.2</v>
      </c>
      <c r="Z154">
        <v>4.2</v>
      </c>
      <c r="AA154">
        <v>3.5</v>
      </c>
      <c r="AC154" t="s">
        <v>164</v>
      </c>
      <c r="AD154">
        <f t="shared" ref="AD154:AO175" si="28">B154-P154</f>
        <v>1</v>
      </c>
      <c r="AE154">
        <f t="shared" si="28"/>
        <v>22</v>
      </c>
      <c r="AF154">
        <f t="shared" si="28"/>
        <v>22</v>
      </c>
      <c r="AG154">
        <f t="shared" si="28"/>
        <v>25.599999999999998</v>
      </c>
      <c r="AH154">
        <f t="shared" si="28"/>
        <v>21.6</v>
      </c>
      <c r="AI154">
        <f t="shared" si="28"/>
        <v>16.899999999999999</v>
      </c>
      <c r="AJ154">
        <f t="shared" si="28"/>
        <v>16.899999999999999</v>
      </c>
      <c r="AK154">
        <f t="shared" si="28"/>
        <v>15.099999999999998</v>
      </c>
      <c r="AL154">
        <f t="shared" si="28"/>
        <v>13.299999999999999</v>
      </c>
      <c r="AM154">
        <f t="shared" si="28"/>
        <v>13.3</v>
      </c>
      <c r="AN154">
        <f t="shared" si="28"/>
        <v>13.7</v>
      </c>
      <c r="AO154">
        <f t="shared" si="28"/>
        <v>16.8</v>
      </c>
    </row>
    <row r="155" spans="1:41" x14ac:dyDescent="0.3">
      <c r="A155" t="s">
        <v>65</v>
      </c>
      <c r="B155">
        <v>1143</v>
      </c>
      <c r="C155">
        <v>1436</v>
      </c>
      <c r="D155">
        <v>1523.5</v>
      </c>
      <c r="E155">
        <v>1269.4000000000001</v>
      </c>
      <c r="F155">
        <v>936.5</v>
      </c>
      <c r="G155">
        <v>691</v>
      </c>
      <c r="H155">
        <v>509.8</v>
      </c>
      <c r="I155">
        <v>376.1</v>
      </c>
      <c r="J155">
        <v>277.5</v>
      </c>
      <c r="K155">
        <v>204.8</v>
      </c>
      <c r="L155">
        <v>151.1</v>
      </c>
      <c r="M155">
        <v>111.5</v>
      </c>
      <c r="O155" t="s">
        <v>65</v>
      </c>
      <c r="P155">
        <v>5707</v>
      </c>
      <c r="Q155">
        <v>10650</v>
      </c>
      <c r="R155">
        <v>11469.2</v>
      </c>
      <c r="S155">
        <v>11436.5</v>
      </c>
      <c r="T155">
        <v>10302</v>
      </c>
      <c r="U155">
        <v>9040.4</v>
      </c>
      <c r="V155">
        <v>9228.2000000000007</v>
      </c>
      <c r="W155">
        <v>11227.9</v>
      </c>
      <c r="X155">
        <v>13366.6</v>
      </c>
      <c r="Y155">
        <v>15479</v>
      </c>
      <c r="Z155">
        <v>17984.7</v>
      </c>
      <c r="AA155">
        <v>21160.799999999999</v>
      </c>
      <c r="AC155" t="s">
        <v>65</v>
      </c>
      <c r="AD155">
        <f t="shared" si="28"/>
        <v>-4564</v>
      </c>
      <c r="AE155">
        <f t="shared" si="28"/>
        <v>-9214</v>
      </c>
      <c r="AF155">
        <f t="shared" si="28"/>
        <v>-9945.7000000000007</v>
      </c>
      <c r="AG155">
        <f t="shared" si="28"/>
        <v>-10167.1</v>
      </c>
      <c r="AH155">
        <f t="shared" si="28"/>
        <v>-9365.5</v>
      </c>
      <c r="AI155">
        <f t="shared" si="28"/>
        <v>-8349.4</v>
      </c>
      <c r="AJ155">
        <f t="shared" si="28"/>
        <v>-8718.4000000000015</v>
      </c>
      <c r="AK155">
        <f t="shared" si="28"/>
        <v>-10851.8</v>
      </c>
      <c r="AL155">
        <f t="shared" si="28"/>
        <v>-13089.1</v>
      </c>
      <c r="AM155">
        <f t="shared" si="28"/>
        <v>-15274.2</v>
      </c>
      <c r="AN155">
        <f t="shared" si="28"/>
        <v>-17833.600000000002</v>
      </c>
      <c r="AO155">
        <f t="shared" si="28"/>
        <v>-21049.3</v>
      </c>
    </row>
    <row r="156" spans="1:41" x14ac:dyDescent="0.3">
      <c r="A156" t="s">
        <v>165</v>
      </c>
      <c r="B156">
        <v>0</v>
      </c>
      <c r="C156">
        <v>1785</v>
      </c>
      <c r="D156">
        <v>1757.2</v>
      </c>
      <c r="E156">
        <v>1464.1</v>
      </c>
      <c r="F156">
        <v>1080.2</v>
      </c>
      <c r="G156">
        <v>797</v>
      </c>
      <c r="H156">
        <v>588</v>
      </c>
      <c r="I156">
        <v>433.9</v>
      </c>
      <c r="J156">
        <v>320.10000000000002</v>
      </c>
      <c r="K156">
        <v>236.2</v>
      </c>
      <c r="L156">
        <v>174.2</v>
      </c>
      <c r="M156">
        <v>128.6</v>
      </c>
      <c r="O156" t="s">
        <v>165</v>
      </c>
      <c r="P156">
        <v>0</v>
      </c>
      <c r="Q156">
        <v>4747</v>
      </c>
      <c r="R156">
        <v>4866.2</v>
      </c>
      <c r="S156">
        <v>4305.2</v>
      </c>
      <c r="T156">
        <v>3510.5</v>
      </c>
      <c r="U156">
        <v>3198.1</v>
      </c>
      <c r="V156">
        <v>3149.3</v>
      </c>
      <c r="W156">
        <v>3312.7</v>
      </c>
      <c r="X156">
        <v>3661.8</v>
      </c>
      <c r="Y156">
        <v>3415.1</v>
      </c>
      <c r="Z156">
        <v>2804.8</v>
      </c>
      <c r="AA156">
        <v>2287</v>
      </c>
      <c r="AC156" t="s">
        <v>165</v>
      </c>
      <c r="AD156">
        <f t="shared" si="28"/>
        <v>0</v>
      </c>
      <c r="AE156">
        <f t="shared" si="28"/>
        <v>-2962</v>
      </c>
      <c r="AF156">
        <f t="shared" si="28"/>
        <v>-3109</v>
      </c>
      <c r="AG156">
        <f t="shared" si="28"/>
        <v>-2841.1</v>
      </c>
      <c r="AH156">
        <f t="shared" si="28"/>
        <v>-2430.3000000000002</v>
      </c>
      <c r="AI156">
        <f t="shared" si="28"/>
        <v>-2401.1</v>
      </c>
      <c r="AJ156">
        <f t="shared" si="28"/>
        <v>-2561.3000000000002</v>
      </c>
      <c r="AK156">
        <f t="shared" si="28"/>
        <v>-2878.7999999999997</v>
      </c>
      <c r="AL156">
        <f t="shared" si="28"/>
        <v>-3341.7000000000003</v>
      </c>
      <c r="AM156">
        <f t="shared" si="28"/>
        <v>-3178.9</v>
      </c>
      <c r="AN156">
        <f t="shared" si="28"/>
        <v>-2630.6000000000004</v>
      </c>
      <c r="AO156">
        <f t="shared" si="28"/>
        <v>-2158.4</v>
      </c>
    </row>
    <row r="157" spans="1:41" x14ac:dyDescent="0.3">
      <c r="A157" t="s">
        <v>166</v>
      </c>
      <c r="B157">
        <v>3</v>
      </c>
      <c r="C157">
        <v>116</v>
      </c>
      <c r="D157">
        <v>103</v>
      </c>
      <c r="E157">
        <v>122</v>
      </c>
      <c r="F157">
        <v>162.5</v>
      </c>
      <c r="G157">
        <v>216.4</v>
      </c>
      <c r="H157">
        <v>288.2</v>
      </c>
      <c r="I157">
        <v>212.6</v>
      </c>
      <c r="J157">
        <v>156.9</v>
      </c>
      <c r="K157">
        <v>115.9</v>
      </c>
      <c r="L157">
        <v>85.5</v>
      </c>
      <c r="M157">
        <v>63.1</v>
      </c>
      <c r="O157" t="s">
        <v>166</v>
      </c>
      <c r="P157">
        <v>0</v>
      </c>
      <c r="Q157">
        <v>42</v>
      </c>
      <c r="R157">
        <v>61.9</v>
      </c>
      <c r="S157">
        <v>54.8</v>
      </c>
      <c r="T157">
        <v>44.7</v>
      </c>
      <c r="U157">
        <v>36.4</v>
      </c>
      <c r="V157">
        <v>29.7</v>
      </c>
      <c r="W157">
        <v>24.2</v>
      </c>
      <c r="X157">
        <v>19.8</v>
      </c>
      <c r="Y157">
        <v>16.100000000000001</v>
      </c>
      <c r="Z157">
        <v>13.1</v>
      </c>
      <c r="AA157">
        <v>10.7</v>
      </c>
      <c r="AC157" t="s">
        <v>166</v>
      </c>
      <c r="AD157">
        <f t="shared" si="28"/>
        <v>3</v>
      </c>
      <c r="AE157">
        <f t="shared" si="28"/>
        <v>74</v>
      </c>
      <c r="AF157">
        <f t="shared" si="28"/>
        <v>41.1</v>
      </c>
      <c r="AG157">
        <f t="shared" si="28"/>
        <v>67.2</v>
      </c>
      <c r="AH157">
        <f t="shared" si="28"/>
        <v>117.8</v>
      </c>
      <c r="AI157">
        <f t="shared" si="28"/>
        <v>180</v>
      </c>
      <c r="AJ157">
        <f t="shared" si="28"/>
        <v>258.5</v>
      </c>
      <c r="AK157">
        <f t="shared" si="28"/>
        <v>188.4</v>
      </c>
      <c r="AL157">
        <f t="shared" si="28"/>
        <v>137.1</v>
      </c>
      <c r="AM157">
        <f t="shared" si="28"/>
        <v>99.800000000000011</v>
      </c>
      <c r="AN157">
        <f t="shared" si="28"/>
        <v>72.400000000000006</v>
      </c>
      <c r="AO157">
        <f t="shared" si="28"/>
        <v>52.400000000000006</v>
      </c>
    </row>
    <row r="158" spans="1:41" x14ac:dyDescent="0.3">
      <c r="A158" t="s">
        <v>167</v>
      </c>
      <c r="B158">
        <v>61</v>
      </c>
      <c r="C158">
        <v>810</v>
      </c>
      <c r="D158">
        <v>558</v>
      </c>
      <c r="E158">
        <v>662.5</v>
      </c>
      <c r="F158">
        <v>882.3</v>
      </c>
      <c r="G158">
        <v>1175.2</v>
      </c>
      <c r="H158">
        <v>1565.2</v>
      </c>
      <c r="I158">
        <v>2005.4</v>
      </c>
      <c r="J158">
        <v>2434.1999999999998</v>
      </c>
      <c r="K158">
        <v>2852.4</v>
      </c>
      <c r="L158">
        <v>3206.6</v>
      </c>
      <c r="M158">
        <v>3577.4</v>
      </c>
      <c r="O158" t="s">
        <v>167</v>
      </c>
      <c r="P158">
        <v>132</v>
      </c>
      <c r="Q158">
        <v>20</v>
      </c>
      <c r="R158">
        <v>16</v>
      </c>
      <c r="S158">
        <v>14.1</v>
      </c>
      <c r="T158">
        <v>11.5</v>
      </c>
      <c r="U158">
        <v>9.4</v>
      </c>
      <c r="V158">
        <v>7.7</v>
      </c>
      <c r="W158">
        <v>6.3</v>
      </c>
      <c r="X158">
        <v>5.0999999999999996</v>
      </c>
      <c r="Y158">
        <v>4.2</v>
      </c>
      <c r="Z158">
        <v>3.4</v>
      </c>
      <c r="AA158">
        <v>2.8</v>
      </c>
      <c r="AC158" t="s">
        <v>167</v>
      </c>
      <c r="AD158">
        <f t="shared" si="28"/>
        <v>-71</v>
      </c>
      <c r="AE158">
        <f t="shared" si="28"/>
        <v>790</v>
      </c>
      <c r="AF158">
        <f t="shared" si="28"/>
        <v>542</v>
      </c>
      <c r="AG158">
        <f t="shared" si="28"/>
        <v>648.4</v>
      </c>
      <c r="AH158">
        <f t="shared" si="28"/>
        <v>870.8</v>
      </c>
      <c r="AI158">
        <f t="shared" si="28"/>
        <v>1165.8</v>
      </c>
      <c r="AJ158">
        <f t="shared" si="28"/>
        <v>1557.5</v>
      </c>
      <c r="AK158">
        <f t="shared" si="28"/>
        <v>1999.1000000000001</v>
      </c>
      <c r="AL158">
        <f t="shared" si="28"/>
        <v>2429.1</v>
      </c>
      <c r="AM158">
        <f t="shared" si="28"/>
        <v>2848.2000000000003</v>
      </c>
      <c r="AN158">
        <f t="shared" si="28"/>
        <v>3203.2</v>
      </c>
      <c r="AO158">
        <f t="shared" si="28"/>
        <v>3574.6</v>
      </c>
    </row>
    <row r="159" spans="1:41" x14ac:dyDescent="0.3">
      <c r="A159" t="s">
        <v>169</v>
      </c>
      <c r="B159">
        <v>257</v>
      </c>
      <c r="C159">
        <v>1124</v>
      </c>
      <c r="D159">
        <v>1188</v>
      </c>
      <c r="E159">
        <v>1410.8</v>
      </c>
      <c r="F159">
        <v>1879</v>
      </c>
      <c r="G159">
        <v>2312.5</v>
      </c>
      <c r="H159">
        <v>2876</v>
      </c>
      <c r="I159">
        <v>3122</v>
      </c>
      <c r="J159">
        <v>3178.6</v>
      </c>
      <c r="K159">
        <v>3189.9</v>
      </c>
      <c r="L159">
        <v>3176.8</v>
      </c>
      <c r="M159">
        <v>3183.5</v>
      </c>
      <c r="O159" t="s">
        <v>169</v>
      </c>
      <c r="P159">
        <v>32</v>
      </c>
      <c r="Q159">
        <v>123</v>
      </c>
      <c r="R159">
        <v>124.9</v>
      </c>
      <c r="S159">
        <v>110.5</v>
      </c>
      <c r="T159">
        <v>90.1</v>
      </c>
      <c r="U159">
        <v>73.5</v>
      </c>
      <c r="V159">
        <v>59.9</v>
      </c>
      <c r="W159">
        <v>48.8</v>
      </c>
      <c r="X159">
        <v>39.799999999999997</v>
      </c>
      <c r="Y159">
        <v>32.5</v>
      </c>
      <c r="Z159">
        <v>26.5</v>
      </c>
      <c r="AA159">
        <v>21.6</v>
      </c>
      <c r="AC159" t="s">
        <v>169</v>
      </c>
      <c r="AD159">
        <f t="shared" si="28"/>
        <v>225</v>
      </c>
      <c r="AE159">
        <f t="shared" si="28"/>
        <v>1001</v>
      </c>
      <c r="AF159">
        <f t="shared" si="28"/>
        <v>1063.0999999999999</v>
      </c>
      <c r="AG159">
        <f t="shared" si="28"/>
        <v>1300.3</v>
      </c>
      <c r="AH159">
        <f t="shared" si="28"/>
        <v>1788.9</v>
      </c>
      <c r="AI159">
        <f t="shared" si="28"/>
        <v>2239</v>
      </c>
      <c r="AJ159">
        <f t="shared" si="28"/>
        <v>2816.1</v>
      </c>
      <c r="AK159">
        <f t="shared" si="28"/>
        <v>3073.2</v>
      </c>
      <c r="AL159">
        <f t="shared" si="28"/>
        <v>3138.7999999999997</v>
      </c>
      <c r="AM159">
        <f t="shared" si="28"/>
        <v>3157.4</v>
      </c>
      <c r="AN159">
        <f t="shared" si="28"/>
        <v>3150.3</v>
      </c>
      <c r="AO159">
        <f t="shared" si="28"/>
        <v>3161.9</v>
      </c>
    </row>
    <row r="160" spans="1:41" x14ac:dyDescent="0.3">
      <c r="A160" t="s">
        <v>66</v>
      </c>
      <c r="B160">
        <v>0</v>
      </c>
      <c r="C160">
        <v>7235</v>
      </c>
      <c r="D160">
        <v>6776.3</v>
      </c>
      <c r="E160">
        <v>6697.4</v>
      </c>
      <c r="F160">
        <v>8006.5</v>
      </c>
      <c r="G160">
        <v>9079.6</v>
      </c>
      <c r="H160">
        <v>6867.6</v>
      </c>
      <c r="I160">
        <v>5066.8999999999996</v>
      </c>
      <c r="J160">
        <v>3738.4</v>
      </c>
      <c r="K160">
        <v>2758.2</v>
      </c>
      <c r="L160">
        <v>2035</v>
      </c>
      <c r="M160">
        <v>1501.4</v>
      </c>
      <c r="O160" t="s">
        <v>66</v>
      </c>
      <c r="P160">
        <v>0</v>
      </c>
      <c r="Q160">
        <v>2679</v>
      </c>
      <c r="R160">
        <v>2630.4</v>
      </c>
      <c r="S160">
        <v>2327.1</v>
      </c>
      <c r="T160">
        <v>1897.5</v>
      </c>
      <c r="U160">
        <v>1547.2</v>
      </c>
      <c r="V160">
        <v>1261.5999999999999</v>
      </c>
      <c r="W160">
        <v>1028.7</v>
      </c>
      <c r="X160">
        <v>838.8</v>
      </c>
      <c r="Y160">
        <v>684</v>
      </c>
      <c r="Z160">
        <v>832.2</v>
      </c>
      <c r="AA160">
        <v>1012.5</v>
      </c>
      <c r="AC160" t="s">
        <v>66</v>
      </c>
      <c r="AD160">
        <f t="shared" si="28"/>
        <v>0</v>
      </c>
      <c r="AE160">
        <f t="shared" si="28"/>
        <v>4556</v>
      </c>
      <c r="AF160">
        <f t="shared" si="28"/>
        <v>4145.8999999999996</v>
      </c>
      <c r="AG160">
        <f t="shared" si="28"/>
        <v>4370.2999999999993</v>
      </c>
      <c r="AH160">
        <f t="shared" si="28"/>
        <v>6109</v>
      </c>
      <c r="AI160">
        <f t="shared" si="28"/>
        <v>7532.4000000000005</v>
      </c>
      <c r="AJ160">
        <f t="shared" si="28"/>
        <v>5606</v>
      </c>
      <c r="AK160">
        <f t="shared" si="28"/>
        <v>4038.2</v>
      </c>
      <c r="AL160">
        <f t="shared" si="28"/>
        <v>2899.6000000000004</v>
      </c>
      <c r="AM160">
        <f t="shared" si="28"/>
        <v>2074.1999999999998</v>
      </c>
      <c r="AN160">
        <f t="shared" si="28"/>
        <v>1202.8</v>
      </c>
      <c r="AO160">
        <f t="shared" si="28"/>
        <v>488.90000000000009</v>
      </c>
    </row>
    <row r="161" spans="1:41" x14ac:dyDescent="0.3">
      <c r="A161" t="s">
        <v>171</v>
      </c>
      <c r="B161">
        <v>574</v>
      </c>
      <c r="C161">
        <v>699</v>
      </c>
      <c r="D161">
        <v>699</v>
      </c>
      <c r="E161">
        <v>830.2</v>
      </c>
      <c r="F161">
        <v>920</v>
      </c>
      <c r="G161">
        <v>678.8</v>
      </c>
      <c r="H161">
        <v>631</v>
      </c>
      <c r="I161">
        <v>669.2</v>
      </c>
      <c r="J161">
        <v>752.7</v>
      </c>
      <c r="K161">
        <v>790</v>
      </c>
      <c r="L161">
        <v>759.1</v>
      </c>
      <c r="M161">
        <v>702.4</v>
      </c>
      <c r="O161" t="s">
        <v>171</v>
      </c>
      <c r="P161">
        <v>458</v>
      </c>
      <c r="Q161">
        <v>673</v>
      </c>
      <c r="R161">
        <v>672.3</v>
      </c>
      <c r="S161">
        <v>594.79999999999995</v>
      </c>
      <c r="T161">
        <v>485</v>
      </c>
      <c r="U161">
        <v>395.5</v>
      </c>
      <c r="V161">
        <v>322.5</v>
      </c>
      <c r="W161">
        <v>262.89999999999998</v>
      </c>
      <c r="X161">
        <v>214.4</v>
      </c>
      <c r="Y161">
        <v>174.8</v>
      </c>
      <c r="Z161">
        <v>142.6</v>
      </c>
      <c r="AA161">
        <v>116.2</v>
      </c>
      <c r="AC161" t="s">
        <v>171</v>
      </c>
      <c r="AD161">
        <f t="shared" si="28"/>
        <v>116</v>
      </c>
      <c r="AE161">
        <f t="shared" si="28"/>
        <v>26</v>
      </c>
      <c r="AF161">
        <f t="shared" si="28"/>
        <v>26.700000000000045</v>
      </c>
      <c r="AG161">
        <f t="shared" si="28"/>
        <v>235.40000000000009</v>
      </c>
      <c r="AH161">
        <f t="shared" si="28"/>
        <v>435</v>
      </c>
      <c r="AI161">
        <f t="shared" si="28"/>
        <v>283.29999999999995</v>
      </c>
      <c r="AJ161">
        <f t="shared" si="28"/>
        <v>308.5</v>
      </c>
      <c r="AK161">
        <f t="shared" si="28"/>
        <v>406.30000000000007</v>
      </c>
      <c r="AL161">
        <f t="shared" si="28"/>
        <v>538.30000000000007</v>
      </c>
      <c r="AM161">
        <f t="shared" si="28"/>
        <v>615.20000000000005</v>
      </c>
      <c r="AN161">
        <f t="shared" si="28"/>
        <v>616.5</v>
      </c>
      <c r="AO161">
        <f t="shared" si="28"/>
        <v>586.19999999999993</v>
      </c>
    </row>
    <row r="162" spans="1:41" x14ac:dyDescent="0.3">
      <c r="A162" t="s">
        <v>68</v>
      </c>
      <c r="B162">
        <v>667</v>
      </c>
      <c r="C162">
        <v>1115</v>
      </c>
      <c r="D162">
        <v>1240.8</v>
      </c>
      <c r="E162">
        <v>1033.8</v>
      </c>
      <c r="F162">
        <v>762.7</v>
      </c>
      <c r="G162">
        <v>562.79999999999995</v>
      </c>
      <c r="H162">
        <v>415.2</v>
      </c>
      <c r="I162">
        <v>306.3</v>
      </c>
      <c r="J162">
        <v>226</v>
      </c>
      <c r="K162">
        <v>166.8</v>
      </c>
      <c r="L162">
        <v>123</v>
      </c>
      <c r="M162">
        <v>90.8</v>
      </c>
      <c r="O162" t="s">
        <v>68</v>
      </c>
      <c r="P162">
        <v>6086</v>
      </c>
      <c r="Q162">
        <v>7674</v>
      </c>
      <c r="R162">
        <v>8895.7000000000007</v>
      </c>
      <c r="S162">
        <v>10006.5</v>
      </c>
      <c r="T162">
        <v>8159.3</v>
      </c>
      <c r="U162">
        <v>6653.1</v>
      </c>
      <c r="V162">
        <v>5425</v>
      </c>
      <c r="W162">
        <v>6600.6</v>
      </c>
      <c r="X162">
        <v>8030.9</v>
      </c>
      <c r="Y162">
        <v>9771.2000000000007</v>
      </c>
      <c r="Z162">
        <v>11888.6</v>
      </c>
      <c r="AA162">
        <v>14464.8</v>
      </c>
      <c r="AC162" t="s">
        <v>68</v>
      </c>
      <c r="AD162">
        <f t="shared" si="28"/>
        <v>-5419</v>
      </c>
      <c r="AE162">
        <f t="shared" si="28"/>
        <v>-6559</v>
      </c>
      <c r="AF162">
        <f t="shared" si="28"/>
        <v>-7654.9000000000005</v>
      </c>
      <c r="AG162">
        <f t="shared" si="28"/>
        <v>-8972.7000000000007</v>
      </c>
      <c r="AH162">
        <f t="shared" si="28"/>
        <v>-7396.6</v>
      </c>
      <c r="AI162">
        <f t="shared" si="28"/>
        <v>-6090.3</v>
      </c>
      <c r="AJ162">
        <f t="shared" si="28"/>
        <v>-5009.8</v>
      </c>
      <c r="AK162">
        <f t="shared" si="28"/>
        <v>-6294.3</v>
      </c>
      <c r="AL162">
        <f t="shared" si="28"/>
        <v>-7804.9</v>
      </c>
      <c r="AM162">
        <f t="shared" si="28"/>
        <v>-9604.4000000000015</v>
      </c>
      <c r="AN162">
        <f t="shared" si="28"/>
        <v>-11765.6</v>
      </c>
      <c r="AO162">
        <f t="shared" si="28"/>
        <v>-14374</v>
      </c>
    </row>
    <row r="163" spans="1:41" x14ac:dyDescent="0.3">
      <c r="A163" t="s">
        <v>70</v>
      </c>
      <c r="B163">
        <v>5236</v>
      </c>
      <c r="C163">
        <v>5037</v>
      </c>
      <c r="D163">
        <v>4962.1000000000004</v>
      </c>
      <c r="E163">
        <v>4946</v>
      </c>
      <c r="F163">
        <v>3649.7</v>
      </c>
      <c r="G163">
        <v>3820.3</v>
      </c>
      <c r="H163">
        <v>4286.2</v>
      </c>
      <c r="I163">
        <v>3162.4</v>
      </c>
      <c r="J163">
        <v>2333.1999999999998</v>
      </c>
      <c r="K163">
        <v>1721.6</v>
      </c>
      <c r="L163">
        <v>1270.2</v>
      </c>
      <c r="M163">
        <v>1064.7</v>
      </c>
      <c r="O163" t="s">
        <v>70</v>
      </c>
      <c r="P163">
        <v>2795</v>
      </c>
      <c r="Q163">
        <v>2630</v>
      </c>
      <c r="R163">
        <v>2830.2</v>
      </c>
      <c r="S163">
        <v>2503.9</v>
      </c>
      <c r="T163">
        <v>2041.6</v>
      </c>
      <c r="U163">
        <v>1664.8</v>
      </c>
      <c r="V163">
        <v>1357.4</v>
      </c>
      <c r="W163">
        <v>1106.9000000000001</v>
      </c>
      <c r="X163">
        <v>902.5</v>
      </c>
      <c r="Y163">
        <v>735.9</v>
      </c>
      <c r="Z163">
        <v>600.1</v>
      </c>
      <c r="AA163">
        <v>489.3</v>
      </c>
      <c r="AC163" t="s">
        <v>70</v>
      </c>
      <c r="AD163">
        <f t="shared" si="28"/>
        <v>2441</v>
      </c>
      <c r="AE163">
        <f t="shared" si="28"/>
        <v>2407</v>
      </c>
      <c r="AF163">
        <f t="shared" si="28"/>
        <v>2131.9000000000005</v>
      </c>
      <c r="AG163">
        <f t="shared" si="28"/>
        <v>2442.1</v>
      </c>
      <c r="AH163">
        <f t="shared" si="28"/>
        <v>1608.1</v>
      </c>
      <c r="AI163">
        <f t="shared" si="28"/>
        <v>2155.5</v>
      </c>
      <c r="AJ163">
        <f t="shared" si="28"/>
        <v>2928.7999999999997</v>
      </c>
      <c r="AK163">
        <f t="shared" si="28"/>
        <v>2055.5</v>
      </c>
      <c r="AL163">
        <f t="shared" si="28"/>
        <v>1430.6999999999998</v>
      </c>
      <c r="AM163">
        <f t="shared" si="28"/>
        <v>985.69999999999993</v>
      </c>
      <c r="AN163">
        <f t="shared" si="28"/>
        <v>670.1</v>
      </c>
      <c r="AO163">
        <f t="shared" si="28"/>
        <v>575.40000000000009</v>
      </c>
    </row>
    <row r="164" spans="1:41" x14ac:dyDescent="0.3">
      <c r="A164" t="s">
        <v>72</v>
      </c>
      <c r="B164">
        <v>8506</v>
      </c>
      <c r="C164">
        <v>6817</v>
      </c>
      <c r="D164">
        <v>7062.9</v>
      </c>
      <c r="E164">
        <v>5884.8</v>
      </c>
      <c r="F164">
        <v>4341.8</v>
      </c>
      <c r="G164">
        <v>3203.4</v>
      </c>
      <c r="H164">
        <v>2363.5</v>
      </c>
      <c r="I164">
        <v>1743.8</v>
      </c>
      <c r="J164">
        <v>1286.5999999999999</v>
      </c>
      <c r="K164">
        <v>949.2</v>
      </c>
      <c r="L164">
        <v>700.3</v>
      </c>
      <c r="M164">
        <v>516.70000000000005</v>
      </c>
      <c r="O164" t="s">
        <v>72</v>
      </c>
      <c r="P164">
        <v>2612</v>
      </c>
      <c r="Q164">
        <v>10939</v>
      </c>
      <c r="R164">
        <v>10747.1</v>
      </c>
      <c r="S164">
        <v>10313.5</v>
      </c>
      <c r="T164">
        <v>11196.2</v>
      </c>
      <c r="U164">
        <v>13121</v>
      </c>
      <c r="V164">
        <v>15964.3</v>
      </c>
      <c r="W164">
        <v>19423.7</v>
      </c>
      <c r="X164">
        <v>23632.799999999999</v>
      </c>
      <c r="Y164">
        <v>28754.1</v>
      </c>
      <c r="Z164">
        <v>34985.1</v>
      </c>
      <c r="AA164">
        <v>42566.3</v>
      </c>
      <c r="AC164" t="s">
        <v>72</v>
      </c>
      <c r="AD164">
        <f t="shared" si="28"/>
        <v>5894</v>
      </c>
      <c r="AE164">
        <f t="shared" si="28"/>
        <v>-4122</v>
      </c>
      <c r="AF164">
        <f t="shared" si="28"/>
        <v>-3684.2000000000007</v>
      </c>
      <c r="AG164">
        <f t="shared" si="28"/>
        <v>-4428.7</v>
      </c>
      <c r="AH164">
        <f t="shared" si="28"/>
        <v>-6854.4000000000005</v>
      </c>
      <c r="AI164">
        <f t="shared" si="28"/>
        <v>-9917.6</v>
      </c>
      <c r="AJ164">
        <f t="shared" si="28"/>
        <v>-13600.8</v>
      </c>
      <c r="AK164">
        <f t="shared" si="28"/>
        <v>-17679.900000000001</v>
      </c>
      <c r="AL164">
        <f t="shared" si="28"/>
        <v>-22346.2</v>
      </c>
      <c r="AM164">
        <f t="shared" si="28"/>
        <v>-27804.899999999998</v>
      </c>
      <c r="AN164">
        <f t="shared" si="28"/>
        <v>-34284.799999999996</v>
      </c>
      <c r="AO164">
        <f t="shared" si="28"/>
        <v>-42049.600000000006</v>
      </c>
    </row>
    <row r="165" spans="1:41" x14ac:dyDescent="0.3">
      <c r="A165" t="s">
        <v>172</v>
      </c>
      <c r="B165">
        <v>186</v>
      </c>
      <c r="C165">
        <v>25</v>
      </c>
      <c r="D165">
        <v>25</v>
      </c>
      <c r="E165">
        <v>20.8</v>
      </c>
      <c r="F165">
        <v>15.4</v>
      </c>
      <c r="G165">
        <v>11.3</v>
      </c>
      <c r="H165">
        <v>8.4</v>
      </c>
      <c r="I165">
        <v>6.2</v>
      </c>
      <c r="J165">
        <v>4.5999999999999996</v>
      </c>
      <c r="K165">
        <v>3.4</v>
      </c>
      <c r="L165">
        <v>2.5</v>
      </c>
      <c r="M165">
        <v>1.8</v>
      </c>
      <c r="O165" t="s">
        <v>172</v>
      </c>
      <c r="P165">
        <v>211</v>
      </c>
      <c r="Q165">
        <v>127</v>
      </c>
      <c r="R165">
        <v>127</v>
      </c>
      <c r="S165">
        <v>142.6</v>
      </c>
      <c r="T165">
        <v>173.5</v>
      </c>
      <c r="U165">
        <v>211.1</v>
      </c>
      <c r="V165">
        <v>251.1</v>
      </c>
      <c r="W165">
        <v>247.5</v>
      </c>
      <c r="X165">
        <v>225.1</v>
      </c>
      <c r="Y165">
        <v>183.6</v>
      </c>
      <c r="Z165">
        <v>149.69999999999999</v>
      </c>
      <c r="AA165">
        <v>122.1</v>
      </c>
      <c r="AC165" t="s">
        <v>172</v>
      </c>
      <c r="AD165">
        <f t="shared" si="28"/>
        <v>-25</v>
      </c>
      <c r="AE165">
        <f t="shared" si="28"/>
        <v>-102</v>
      </c>
      <c r="AF165">
        <f t="shared" si="28"/>
        <v>-102</v>
      </c>
      <c r="AG165">
        <f t="shared" si="28"/>
        <v>-121.8</v>
      </c>
      <c r="AH165">
        <f t="shared" si="28"/>
        <v>-158.1</v>
      </c>
      <c r="AI165">
        <f t="shared" si="28"/>
        <v>-199.79999999999998</v>
      </c>
      <c r="AJ165">
        <f t="shared" si="28"/>
        <v>-242.7</v>
      </c>
      <c r="AK165">
        <f t="shared" si="28"/>
        <v>-241.3</v>
      </c>
      <c r="AL165">
        <f t="shared" si="28"/>
        <v>-220.5</v>
      </c>
      <c r="AM165">
        <f t="shared" si="28"/>
        <v>-180.2</v>
      </c>
      <c r="AN165">
        <f t="shared" si="28"/>
        <v>-147.19999999999999</v>
      </c>
      <c r="AO165">
        <f t="shared" si="28"/>
        <v>-120.3</v>
      </c>
    </row>
    <row r="166" spans="1:41" x14ac:dyDescent="0.3">
      <c r="A166" t="s">
        <v>173</v>
      </c>
      <c r="B166">
        <v>1100</v>
      </c>
      <c r="C166">
        <v>926</v>
      </c>
      <c r="D166">
        <v>926</v>
      </c>
      <c r="E166">
        <v>771.9</v>
      </c>
      <c r="F166">
        <v>825.6</v>
      </c>
      <c r="G166">
        <v>1099.5999999999999</v>
      </c>
      <c r="H166">
        <v>1291.8</v>
      </c>
      <c r="I166">
        <v>1308.5</v>
      </c>
      <c r="J166">
        <v>1385.7</v>
      </c>
      <c r="K166">
        <v>1475.1</v>
      </c>
      <c r="L166">
        <v>1554.4</v>
      </c>
      <c r="M166">
        <v>1665.9</v>
      </c>
      <c r="O166" t="s">
        <v>173</v>
      </c>
      <c r="P166">
        <v>47</v>
      </c>
      <c r="Q166">
        <v>797</v>
      </c>
      <c r="R166">
        <v>796.2</v>
      </c>
      <c r="S166">
        <v>704.4</v>
      </c>
      <c r="T166">
        <v>574.4</v>
      </c>
      <c r="U166">
        <v>468.3</v>
      </c>
      <c r="V166">
        <v>381.9</v>
      </c>
      <c r="W166">
        <v>311.39999999999998</v>
      </c>
      <c r="X166">
        <v>253.9</v>
      </c>
      <c r="Y166">
        <v>207</v>
      </c>
      <c r="Z166">
        <v>168.8</v>
      </c>
      <c r="AA166">
        <v>137.69999999999999</v>
      </c>
      <c r="AC166" t="s">
        <v>173</v>
      </c>
      <c r="AD166">
        <f t="shared" si="28"/>
        <v>1053</v>
      </c>
      <c r="AE166">
        <f t="shared" si="28"/>
        <v>129</v>
      </c>
      <c r="AF166">
        <f t="shared" si="28"/>
        <v>129.79999999999995</v>
      </c>
      <c r="AG166">
        <f t="shared" si="28"/>
        <v>67.5</v>
      </c>
      <c r="AH166">
        <f t="shared" si="28"/>
        <v>251.20000000000005</v>
      </c>
      <c r="AI166">
        <f t="shared" si="28"/>
        <v>631.29999999999995</v>
      </c>
      <c r="AJ166">
        <f t="shared" si="28"/>
        <v>909.9</v>
      </c>
      <c r="AK166">
        <f t="shared" si="28"/>
        <v>997.1</v>
      </c>
      <c r="AL166">
        <f t="shared" si="28"/>
        <v>1131.8</v>
      </c>
      <c r="AM166">
        <f t="shared" si="28"/>
        <v>1268.0999999999999</v>
      </c>
      <c r="AN166">
        <f t="shared" si="28"/>
        <v>1385.6000000000001</v>
      </c>
      <c r="AO166">
        <f t="shared" si="28"/>
        <v>1528.2</v>
      </c>
    </row>
    <row r="167" spans="1:41" x14ac:dyDescent="0.3">
      <c r="A167" t="s">
        <v>174</v>
      </c>
      <c r="B167">
        <v>0</v>
      </c>
      <c r="C167">
        <v>517</v>
      </c>
      <c r="D167">
        <v>520.5</v>
      </c>
      <c r="E167">
        <v>433.7</v>
      </c>
      <c r="F167">
        <v>320</v>
      </c>
      <c r="G167">
        <v>236.1</v>
      </c>
      <c r="H167">
        <v>174.2</v>
      </c>
      <c r="I167">
        <v>128.5</v>
      </c>
      <c r="J167">
        <v>94.8</v>
      </c>
      <c r="K167">
        <v>70</v>
      </c>
      <c r="L167">
        <v>51.6</v>
      </c>
      <c r="M167">
        <v>38.1</v>
      </c>
      <c r="O167" t="s">
        <v>174</v>
      </c>
      <c r="P167">
        <v>0</v>
      </c>
      <c r="Q167">
        <v>1096</v>
      </c>
      <c r="R167">
        <v>990.7</v>
      </c>
      <c r="S167">
        <v>965.2</v>
      </c>
      <c r="T167">
        <v>787.4</v>
      </c>
      <c r="U167">
        <v>642</v>
      </c>
      <c r="V167">
        <v>564.70000000000005</v>
      </c>
      <c r="W167">
        <v>648</v>
      </c>
      <c r="X167">
        <v>788.4</v>
      </c>
      <c r="Y167">
        <v>959.3</v>
      </c>
      <c r="Z167">
        <v>1167.0999999999999</v>
      </c>
      <c r="AA167">
        <v>1420</v>
      </c>
      <c r="AC167" t="s">
        <v>174</v>
      </c>
      <c r="AD167">
        <f t="shared" si="28"/>
        <v>0</v>
      </c>
      <c r="AE167">
        <f t="shared" si="28"/>
        <v>-579</v>
      </c>
      <c r="AF167">
        <f t="shared" si="28"/>
        <v>-470.20000000000005</v>
      </c>
      <c r="AG167">
        <f t="shared" si="28"/>
        <v>-531.5</v>
      </c>
      <c r="AH167">
        <f t="shared" si="28"/>
        <v>-467.4</v>
      </c>
      <c r="AI167">
        <f t="shared" si="28"/>
        <v>-405.9</v>
      </c>
      <c r="AJ167">
        <f t="shared" si="28"/>
        <v>-390.50000000000006</v>
      </c>
      <c r="AK167">
        <f t="shared" si="28"/>
        <v>-519.5</v>
      </c>
      <c r="AL167">
        <f t="shared" si="28"/>
        <v>-693.6</v>
      </c>
      <c r="AM167">
        <f t="shared" si="28"/>
        <v>-889.3</v>
      </c>
      <c r="AN167">
        <f t="shared" si="28"/>
        <v>-1115.5</v>
      </c>
      <c r="AO167">
        <f t="shared" si="28"/>
        <v>-1381.9</v>
      </c>
    </row>
    <row r="168" spans="1:41" x14ac:dyDescent="0.3">
      <c r="A168" t="s">
        <v>175</v>
      </c>
      <c r="B168">
        <v>629</v>
      </c>
      <c r="C168">
        <v>152</v>
      </c>
      <c r="D168">
        <v>253.7</v>
      </c>
      <c r="E168">
        <v>211.4</v>
      </c>
      <c r="F168">
        <v>156</v>
      </c>
      <c r="G168">
        <v>115.1</v>
      </c>
      <c r="H168">
        <v>84.9</v>
      </c>
      <c r="I168">
        <v>62.7</v>
      </c>
      <c r="J168">
        <v>46.2</v>
      </c>
      <c r="K168">
        <v>34.1</v>
      </c>
      <c r="L168">
        <v>25.2</v>
      </c>
      <c r="M168">
        <v>18.600000000000001</v>
      </c>
      <c r="O168" t="s">
        <v>175</v>
      </c>
      <c r="P168">
        <v>21</v>
      </c>
      <c r="Q168">
        <v>443</v>
      </c>
      <c r="R168">
        <v>433</v>
      </c>
      <c r="S168">
        <v>430</v>
      </c>
      <c r="T168">
        <v>518.20000000000005</v>
      </c>
      <c r="U168">
        <v>630.29999999999995</v>
      </c>
      <c r="V168">
        <v>766.9</v>
      </c>
      <c r="W168">
        <v>933</v>
      </c>
      <c r="X168">
        <v>1135.2</v>
      </c>
      <c r="Y168">
        <v>1381.2</v>
      </c>
      <c r="Z168">
        <v>1680.5</v>
      </c>
      <c r="AA168">
        <v>2044.7</v>
      </c>
      <c r="AC168" t="s">
        <v>175</v>
      </c>
      <c r="AD168">
        <f t="shared" si="28"/>
        <v>608</v>
      </c>
      <c r="AE168">
        <f t="shared" si="28"/>
        <v>-291</v>
      </c>
      <c r="AF168">
        <f t="shared" si="28"/>
        <v>-179.3</v>
      </c>
      <c r="AG168">
        <f t="shared" si="28"/>
        <v>-218.6</v>
      </c>
      <c r="AH168">
        <f t="shared" si="28"/>
        <v>-362.20000000000005</v>
      </c>
      <c r="AI168">
        <f t="shared" si="28"/>
        <v>-515.19999999999993</v>
      </c>
      <c r="AJ168">
        <f t="shared" si="28"/>
        <v>-682</v>
      </c>
      <c r="AK168">
        <f t="shared" si="28"/>
        <v>-870.3</v>
      </c>
      <c r="AL168">
        <f t="shared" si="28"/>
        <v>-1089</v>
      </c>
      <c r="AM168">
        <f t="shared" si="28"/>
        <v>-1347.1000000000001</v>
      </c>
      <c r="AN168">
        <f t="shared" si="28"/>
        <v>-1655.3</v>
      </c>
      <c r="AO168">
        <f t="shared" si="28"/>
        <v>-2026.1000000000001</v>
      </c>
    </row>
    <row r="169" spans="1:41" x14ac:dyDescent="0.3">
      <c r="A169" t="s">
        <v>74</v>
      </c>
      <c r="B169">
        <v>37</v>
      </c>
      <c r="C169">
        <v>212</v>
      </c>
      <c r="D169">
        <v>212.8</v>
      </c>
      <c r="E169">
        <v>177.3</v>
      </c>
      <c r="F169">
        <v>130.80000000000001</v>
      </c>
      <c r="G169">
        <v>96.5</v>
      </c>
      <c r="H169">
        <v>71.2</v>
      </c>
      <c r="I169">
        <v>52.5</v>
      </c>
      <c r="J169">
        <v>38.799999999999997</v>
      </c>
      <c r="K169">
        <v>28.6</v>
      </c>
      <c r="L169">
        <v>21.1</v>
      </c>
      <c r="M169">
        <v>15.6</v>
      </c>
      <c r="O169" t="s">
        <v>74</v>
      </c>
      <c r="P169">
        <v>6145</v>
      </c>
      <c r="Q169">
        <v>3268</v>
      </c>
      <c r="R169">
        <v>3413.9</v>
      </c>
      <c r="S169">
        <v>3840.2</v>
      </c>
      <c r="T169">
        <v>4672.3999999999996</v>
      </c>
      <c r="U169">
        <v>5684.9</v>
      </c>
      <c r="V169">
        <v>6480.8</v>
      </c>
      <c r="W169">
        <v>7048.9</v>
      </c>
      <c r="X169">
        <v>7363.8</v>
      </c>
      <c r="Y169">
        <v>6811</v>
      </c>
      <c r="Z169">
        <v>5713.3</v>
      </c>
      <c r="AA169">
        <v>4658.6000000000004</v>
      </c>
      <c r="AC169" t="s">
        <v>74</v>
      </c>
      <c r="AD169">
        <f t="shared" si="28"/>
        <v>-6108</v>
      </c>
      <c r="AE169">
        <f t="shared" si="28"/>
        <v>-3056</v>
      </c>
      <c r="AF169">
        <f t="shared" si="28"/>
        <v>-3201.1</v>
      </c>
      <c r="AG169">
        <f t="shared" si="28"/>
        <v>-3662.8999999999996</v>
      </c>
      <c r="AH169">
        <f t="shared" si="28"/>
        <v>-4541.5999999999995</v>
      </c>
      <c r="AI169">
        <f t="shared" si="28"/>
        <v>-5588.4</v>
      </c>
      <c r="AJ169">
        <f t="shared" si="28"/>
        <v>-6409.6</v>
      </c>
      <c r="AK169">
        <f t="shared" si="28"/>
        <v>-6996.4</v>
      </c>
      <c r="AL169">
        <f t="shared" si="28"/>
        <v>-7325</v>
      </c>
      <c r="AM169">
        <f t="shared" si="28"/>
        <v>-6782.4</v>
      </c>
      <c r="AN169">
        <f t="shared" si="28"/>
        <v>-5692.2</v>
      </c>
      <c r="AO169">
        <f t="shared" si="28"/>
        <v>-4643</v>
      </c>
    </row>
    <row r="170" spans="1:41" x14ac:dyDescent="0.3">
      <c r="A170" t="s">
        <v>176</v>
      </c>
      <c r="B170">
        <v>0</v>
      </c>
      <c r="C170">
        <v>1</v>
      </c>
      <c r="D170">
        <v>1</v>
      </c>
      <c r="E170">
        <v>0.8</v>
      </c>
      <c r="F170">
        <v>0.6</v>
      </c>
      <c r="G170">
        <v>0.5</v>
      </c>
      <c r="H170">
        <v>0.3</v>
      </c>
      <c r="I170">
        <v>0.3</v>
      </c>
      <c r="J170">
        <v>0.2</v>
      </c>
      <c r="K170">
        <v>0.1</v>
      </c>
      <c r="L170">
        <v>0.1</v>
      </c>
      <c r="M170">
        <v>0.1</v>
      </c>
      <c r="O170" t="s">
        <v>176</v>
      </c>
      <c r="P170">
        <v>0</v>
      </c>
      <c r="Q170">
        <v>43</v>
      </c>
      <c r="R170">
        <v>41</v>
      </c>
      <c r="S170">
        <v>45.6</v>
      </c>
      <c r="T170">
        <v>37.200000000000003</v>
      </c>
      <c r="U170">
        <v>30.3</v>
      </c>
      <c r="V170">
        <v>24.7</v>
      </c>
      <c r="W170">
        <v>20.2</v>
      </c>
      <c r="X170">
        <v>16.600000000000001</v>
      </c>
      <c r="Y170">
        <v>19.8</v>
      </c>
      <c r="Z170">
        <v>24.1</v>
      </c>
      <c r="AA170">
        <v>29.3</v>
      </c>
      <c r="AC170" t="s">
        <v>176</v>
      </c>
      <c r="AD170">
        <f t="shared" si="28"/>
        <v>0</v>
      </c>
      <c r="AE170">
        <f t="shared" si="28"/>
        <v>-42</v>
      </c>
      <c r="AF170">
        <f t="shared" si="28"/>
        <v>-40</v>
      </c>
      <c r="AG170">
        <f t="shared" si="28"/>
        <v>-44.800000000000004</v>
      </c>
      <c r="AH170">
        <f t="shared" si="28"/>
        <v>-36.6</v>
      </c>
      <c r="AI170">
        <f t="shared" si="28"/>
        <v>-29.8</v>
      </c>
      <c r="AJ170">
        <f t="shared" si="28"/>
        <v>-24.4</v>
      </c>
      <c r="AK170">
        <f t="shared" si="28"/>
        <v>-19.899999999999999</v>
      </c>
      <c r="AL170">
        <f t="shared" si="28"/>
        <v>-16.400000000000002</v>
      </c>
      <c r="AM170">
        <f t="shared" si="28"/>
        <v>-19.7</v>
      </c>
      <c r="AN170">
        <f t="shared" si="28"/>
        <v>-24</v>
      </c>
      <c r="AO170">
        <f t="shared" si="28"/>
        <v>-29.2</v>
      </c>
    </row>
    <row r="171" spans="1:41" x14ac:dyDescent="0.3">
      <c r="A171" t="s">
        <v>177</v>
      </c>
      <c r="B171">
        <v>0</v>
      </c>
      <c r="C171">
        <v>100</v>
      </c>
      <c r="D171">
        <v>132</v>
      </c>
      <c r="E171">
        <v>156.80000000000001</v>
      </c>
      <c r="F171">
        <v>166.6</v>
      </c>
      <c r="G171">
        <v>141.6</v>
      </c>
      <c r="H171">
        <v>183</v>
      </c>
      <c r="I171">
        <v>217.8</v>
      </c>
      <c r="J171">
        <v>256.10000000000002</v>
      </c>
      <c r="K171">
        <v>288.89999999999998</v>
      </c>
      <c r="L171">
        <v>318.5</v>
      </c>
      <c r="M171">
        <v>340.1</v>
      </c>
      <c r="O171" t="s">
        <v>177</v>
      </c>
      <c r="P171">
        <v>0</v>
      </c>
      <c r="Q171">
        <v>1</v>
      </c>
      <c r="R171">
        <v>2</v>
      </c>
      <c r="S171">
        <v>1.8</v>
      </c>
      <c r="T171">
        <v>1.4</v>
      </c>
      <c r="U171">
        <v>1.2</v>
      </c>
      <c r="V171">
        <v>1</v>
      </c>
      <c r="W171">
        <v>0.8</v>
      </c>
      <c r="X171">
        <v>0.6</v>
      </c>
      <c r="Y171">
        <v>0.5</v>
      </c>
      <c r="Z171">
        <v>0.4</v>
      </c>
      <c r="AA171">
        <v>0.4</v>
      </c>
      <c r="AC171" t="s">
        <v>177</v>
      </c>
      <c r="AD171">
        <f t="shared" si="28"/>
        <v>0</v>
      </c>
      <c r="AE171">
        <f t="shared" si="28"/>
        <v>99</v>
      </c>
      <c r="AF171">
        <f t="shared" si="28"/>
        <v>130</v>
      </c>
      <c r="AG171">
        <f t="shared" si="28"/>
        <v>155</v>
      </c>
      <c r="AH171">
        <f t="shared" si="28"/>
        <v>165.2</v>
      </c>
      <c r="AI171">
        <f t="shared" si="28"/>
        <v>140.4</v>
      </c>
      <c r="AJ171">
        <f t="shared" si="28"/>
        <v>182</v>
      </c>
      <c r="AK171">
        <f t="shared" si="28"/>
        <v>217</v>
      </c>
      <c r="AL171">
        <f t="shared" si="28"/>
        <v>255.50000000000003</v>
      </c>
      <c r="AM171">
        <f t="shared" si="28"/>
        <v>288.39999999999998</v>
      </c>
      <c r="AN171">
        <f t="shared" si="28"/>
        <v>318.10000000000002</v>
      </c>
      <c r="AO171">
        <f t="shared" si="28"/>
        <v>339.70000000000005</v>
      </c>
    </row>
    <row r="172" spans="1:41" x14ac:dyDescent="0.3">
      <c r="A172" t="s">
        <v>178</v>
      </c>
      <c r="B172">
        <v>1050</v>
      </c>
      <c r="C172">
        <v>872</v>
      </c>
      <c r="D172">
        <v>848.1</v>
      </c>
      <c r="E172">
        <v>706.7</v>
      </c>
      <c r="F172">
        <v>746.4</v>
      </c>
      <c r="G172">
        <v>550.70000000000005</v>
      </c>
      <c r="H172">
        <v>406.3</v>
      </c>
      <c r="I172">
        <v>299.8</v>
      </c>
      <c r="J172">
        <v>221.2</v>
      </c>
      <c r="K172">
        <v>163.19999999999999</v>
      </c>
      <c r="L172">
        <v>141</v>
      </c>
      <c r="M172">
        <v>120.7</v>
      </c>
      <c r="O172" t="s">
        <v>178</v>
      </c>
      <c r="P172">
        <v>977</v>
      </c>
      <c r="Q172">
        <v>709</v>
      </c>
      <c r="R172">
        <v>722.3</v>
      </c>
      <c r="S172">
        <v>639</v>
      </c>
      <c r="T172">
        <v>521</v>
      </c>
      <c r="U172">
        <v>424.9</v>
      </c>
      <c r="V172">
        <v>346.4</v>
      </c>
      <c r="W172">
        <v>282.5</v>
      </c>
      <c r="X172">
        <v>230.3</v>
      </c>
      <c r="Y172">
        <v>187.8</v>
      </c>
      <c r="Z172">
        <v>153.19999999999999</v>
      </c>
      <c r="AA172">
        <v>124.9</v>
      </c>
      <c r="AC172" t="s">
        <v>178</v>
      </c>
      <c r="AD172">
        <f t="shared" si="28"/>
        <v>73</v>
      </c>
      <c r="AE172">
        <f t="shared" si="28"/>
        <v>163</v>
      </c>
      <c r="AF172">
        <f t="shared" si="28"/>
        <v>125.80000000000007</v>
      </c>
      <c r="AG172">
        <f t="shared" si="28"/>
        <v>67.700000000000045</v>
      </c>
      <c r="AH172">
        <f t="shared" si="28"/>
        <v>225.39999999999998</v>
      </c>
      <c r="AI172">
        <f t="shared" si="28"/>
        <v>125.80000000000007</v>
      </c>
      <c r="AJ172">
        <f t="shared" si="28"/>
        <v>59.900000000000034</v>
      </c>
      <c r="AK172">
        <f t="shared" si="28"/>
        <v>17.300000000000011</v>
      </c>
      <c r="AL172">
        <f t="shared" si="28"/>
        <v>-9.1000000000000227</v>
      </c>
      <c r="AM172">
        <f t="shared" si="28"/>
        <v>-24.600000000000023</v>
      </c>
      <c r="AN172">
        <f t="shared" si="28"/>
        <v>-12.199999999999989</v>
      </c>
      <c r="AO172">
        <f t="shared" si="28"/>
        <v>-4.2000000000000028</v>
      </c>
    </row>
    <row r="173" spans="1:41" x14ac:dyDescent="0.3">
      <c r="A173" t="s">
        <v>76</v>
      </c>
      <c r="B173">
        <v>844</v>
      </c>
      <c r="C173">
        <v>4420</v>
      </c>
      <c r="D173">
        <v>4334.8</v>
      </c>
      <c r="E173">
        <v>5147.3999999999996</v>
      </c>
      <c r="F173">
        <v>6855.8</v>
      </c>
      <c r="G173">
        <v>9131.2000000000007</v>
      </c>
      <c r="H173">
        <v>12161.7</v>
      </c>
      <c r="I173">
        <v>14191.6</v>
      </c>
      <c r="J173">
        <v>15303.7</v>
      </c>
      <c r="K173">
        <v>16015.3</v>
      </c>
      <c r="L173">
        <v>16571</v>
      </c>
      <c r="M173">
        <v>17224.599999999999</v>
      </c>
      <c r="O173" t="s">
        <v>76</v>
      </c>
      <c r="P173">
        <v>1417</v>
      </c>
      <c r="Q173">
        <v>1156</v>
      </c>
      <c r="R173">
        <v>1278.7</v>
      </c>
      <c r="S173">
        <v>1131.3</v>
      </c>
      <c r="T173">
        <v>922.5</v>
      </c>
      <c r="U173">
        <v>752.2</v>
      </c>
      <c r="V173">
        <v>613.29999999999995</v>
      </c>
      <c r="W173">
        <v>500.1</v>
      </c>
      <c r="X173">
        <v>407.8</v>
      </c>
      <c r="Y173">
        <v>332.5</v>
      </c>
      <c r="Z173">
        <v>271.10000000000002</v>
      </c>
      <c r="AA173">
        <v>221.1</v>
      </c>
      <c r="AC173" t="s">
        <v>76</v>
      </c>
      <c r="AD173">
        <f t="shared" si="28"/>
        <v>-573</v>
      </c>
      <c r="AE173">
        <f t="shared" si="28"/>
        <v>3264</v>
      </c>
      <c r="AF173">
        <f t="shared" si="28"/>
        <v>3056.1000000000004</v>
      </c>
      <c r="AG173">
        <f t="shared" si="28"/>
        <v>4016.0999999999995</v>
      </c>
      <c r="AH173">
        <f t="shared" si="28"/>
        <v>5933.3</v>
      </c>
      <c r="AI173">
        <f t="shared" si="28"/>
        <v>8379</v>
      </c>
      <c r="AJ173">
        <f t="shared" si="28"/>
        <v>11548.400000000001</v>
      </c>
      <c r="AK173">
        <f t="shared" si="28"/>
        <v>13691.5</v>
      </c>
      <c r="AL173">
        <f t="shared" si="28"/>
        <v>14895.900000000001</v>
      </c>
      <c r="AM173">
        <f t="shared" si="28"/>
        <v>15682.8</v>
      </c>
      <c r="AN173">
        <f t="shared" si="28"/>
        <v>16299.9</v>
      </c>
      <c r="AO173">
        <f t="shared" si="28"/>
        <v>17003.5</v>
      </c>
    </row>
    <row r="174" spans="1:41" x14ac:dyDescent="0.3">
      <c r="A174" t="s">
        <v>78</v>
      </c>
      <c r="B174">
        <v>1089</v>
      </c>
      <c r="C174">
        <v>3639</v>
      </c>
      <c r="D174">
        <v>4312.5</v>
      </c>
      <c r="E174">
        <v>4233.1000000000004</v>
      </c>
      <c r="F174">
        <v>3123.2</v>
      </c>
      <c r="G174">
        <v>2304.3000000000002</v>
      </c>
      <c r="H174">
        <v>1700.1</v>
      </c>
      <c r="I174">
        <v>1254.4000000000001</v>
      </c>
      <c r="J174">
        <v>1670.7</v>
      </c>
      <c r="K174">
        <v>2225.1999999999998</v>
      </c>
      <c r="L174">
        <v>2963.7</v>
      </c>
      <c r="M174">
        <v>3945.6</v>
      </c>
      <c r="O174" t="s">
        <v>78</v>
      </c>
      <c r="P174">
        <v>17</v>
      </c>
      <c r="Q174">
        <v>3290</v>
      </c>
      <c r="R174">
        <v>3501.5</v>
      </c>
      <c r="S174">
        <v>3097.8</v>
      </c>
      <c r="T174">
        <v>2525.9</v>
      </c>
      <c r="U174">
        <v>2059.6</v>
      </c>
      <c r="V174">
        <v>1679.4</v>
      </c>
      <c r="W174">
        <v>1369.4</v>
      </c>
      <c r="X174">
        <v>1116.5999999999999</v>
      </c>
      <c r="Y174">
        <v>910.5</v>
      </c>
      <c r="Z174">
        <v>742.4</v>
      </c>
      <c r="AA174">
        <v>605.4</v>
      </c>
      <c r="AC174" t="s">
        <v>78</v>
      </c>
      <c r="AD174">
        <f t="shared" si="28"/>
        <v>1072</v>
      </c>
      <c r="AE174">
        <f t="shared" si="28"/>
        <v>349</v>
      </c>
      <c r="AF174">
        <f t="shared" si="28"/>
        <v>811</v>
      </c>
      <c r="AG174">
        <f t="shared" si="28"/>
        <v>1135.3000000000002</v>
      </c>
      <c r="AH174">
        <f t="shared" si="28"/>
        <v>597.29999999999973</v>
      </c>
      <c r="AI174">
        <f t="shared" si="28"/>
        <v>244.70000000000027</v>
      </c>
      <c r="AJ174">
        <f t="shared" si="28"/>
        <v>20.699999999999818</v>
      </c>
      <c r="AK174">
        <f t="shared" si="28"/>
        <v>-115</v>
      </c>
      <c r="AL174">
        <f t="shared" si="28"/>
        <v>554.10000000000014</v>
      </c>
      <c r="AM174">
        <f t="shared" si="28"/>
        <v>1314.6999999999998</v>
      </c>
      <c r="AN174">
        <f t="shared" si="28"/>
        <v>2221.2999999999997</v>
      </c>
      <c r="AO174">
        <f t="shared" si="28"/>
        <v>3340.2</v>
      </c>
    </row>
    <row r="175" spans="1:41" x14ac:dyDescent="0.3">
      <c r="A175" t="s">
        <v>179</v>
      </c>
      <c r="B175">
        <v>748</v>
      </c>
      <c r="C175">
        <v>561</v>
      </c>
      <c r="D175">
        <v>562.4</v>
      </c>
      <c r="E175">
        <v>468.6</v>
      </c>
      <c r="F175">
        <v>345.8</v>
      </c>
      <c r="G175">
        <v>255.1</v>
      </c>
      <c r="H175">
        <v>188.2</v>
      </c>
      <c r="I175">
        <v>138.9</v>
      </c>
      <c r="J175">
        <v>102.5</v>
      </c>
      <c r="K175">
        <v>75.599999999999994</v>
      </c>
      <c r="L175">
        <v>55.8</v>
      </c>
      <c r="M175">
        <v>41.2</v>
      </c>
      <c r="O175" t="s">
        <v>179</v>
      </c>
      <c r="P175">
        <v>642</v>
      </c>
      <c r="Q175">
        <v>3779</v>
      </c>
      <c r="R175">
        <v>3824.2</v>
      </c>
      <c r="S175">
        <v>4301.7</v>
      </c>
      <c r="T175">
        <v>4994.3</v>
      </c>
      <c r="U175">
        <v>5736.9</v>
      </c>
      <c r="V175">
        <v>6980.1</v>
      </c>
      <c r="W175">
        <v>8492.7000000000007</v>
      </c>
      <c r="X175">
        <v>10333.1</v>
      </c>
      <c r="Y175">
        <v>12572.2</v>
      </c>
      <c r="Z175">
        <v>15296.6</v>
      </c>
      <c r="AA175">
        <v>18611.400000000001</v>
      </c>
      <c r="AC175" t="s">
        <v>179</v>
      </c>
      <c r="AD175">
        <f t="shared" si="28"/>
        <v>106</v>
      </c>
      <c r="AE175">
        <f t="shared" si="28"/>
        <v>-3218</v>
      </c>
      <c r="AF175">
        <f t="shared" si="28"/>
        <v>-3261.7999999999997</v>
      </c>
      <c r="AG175">
        <f t="shared" ref="AG175:AO183" si="29">E175-S175</f>
        <v>-3833.1</v>
      </c>
      <c r="AH175">
        <f t="shared" si="29"/>
        <v>-4648.5</v>
      </c>
      <c r="AI175">
        <f t="shared" si="29"/>
        <v>-5481.7999999999993</v>
      </c>
      <c r="AJ175">
        <f t="shared" si="29"/>
        <v>-6791.9000000000005</v>
      </c>
      <c r="AK175">
        <f t="shared" si="29"/>
        <v>-8353.8000000000011</v>
      </c>
      <c r="AL175">
        <f t="shared" si="29"/>
        <v>-10230.6</v>
      </c>
      <c r="AM175">
        <f t="shared" si="29"/>
        <v>-12496.6</v>
      </c>
      <c r="AN175">
        <f t="shared" si="29"/>
        <v>-15240.800000000001</v>
      </c>
      <c r="AO175">
        <f t="shared" si="29"/>
        <v>-18570.2</v>
      </c>
    </row>
    <row r="176" spans="1:41" x14ac:dyDescent="0.3">
      <c r="A176" t="s">
        <v>180</v>
      </c>
      <c r="B176">
        <v>4</v>
      </c>
      <c r="C176">
        <v>128</v>
      </c>
      <c r="D176">
        <v>115.9</v>
      </c>
      <c r="E176">
        <v>96.6</v>
      </c>
      <c r="F176">
        <v>71.2</v>
      </c>
      <c r="G176">
        <v>52.6</v>
      </c>
      <c r="H176">
        <v>38.799999999999997</v>
      </c>
      <c r="I176">
        <v>28.6</v>
      </c>
      <c r="J176">
        <v>21.1</v>
      </c>
      <c r="K176">
        <v>15.6</v>
      </c>
      <c r="L176">
        <v>11.5</v>
      </c>
      <c r="M176">
        <v>8.5</v>
      </c>
      <c r="O176" t="s">
        <v>180</v>
      </c>
      <c r="P176">
        <v>135</v>
      </c>
      <c r="Q176">
        <v>1614</v>
      </c>
      <c r="R176">
        <v>1635.2</v>
      </c>
      <c r="S176">
        <v>1571.3</v>
      </c>
      <c r="T176">
        <v>1911.7</v>
      </c>
      <c r="U176">
        <v>2326</v>
      </c>
      <c r="V176">
        <v>2830</v>
      </c>
      <c r="W176">
        <v>3443.3</v>
      </c>
      <c r="X176">
        <v>4189.5</v>
      </c>
      <c r="Y176">
        <v>5097.3</v>
      </c>
      <c r="Z176">
        <v>6201.9</v>
      </c>
      <c r="AA176">
        <v>7545.8</v>
      </c>
      <c r="AC176" t="s">
        <v>180</v>
      </c>
      <c r="AD176">
        <f t="shared" ref="AD176:AF183" si="30">B176-P176</f>
        <v>-131</v>
      </c>
      <c r="AE176">
        <f t="shared" si="30"/>
        <v>-1486</v>
      </c>
      <c r="AF176">
        <f t="shared" si="30"/>
        <v>-1519.3</v>
      </c>
      <c r="AG176">
        <f t="shared" si="29"/>
        <v>-1474.7</v>
      </c>
      <c r="AH176">
        <f t="shared" si="29"/>
        <v>-1840.5</v>
      </c>
      <c r="AI176">
        <f t="shared" si="29"/>
        <v>-2273.4</v>
      </c>
      <c r="AJ176">
        <f t="shared" si="29"/>
        <v>-2791.2</v>
      </c>
      <c r="AK176">
        <f t="shared" si="29"/>
        <v>-3414.7000000000003</v>
      </c>
      <c r="AL176">
        <f t="shared" si="29"/>
        <v>-4168.3999999999996</v>
      </c>
      <c r="AM176">
        <f t="shared" si="29"/>
        <v>-5081.7</v>
      </c>
      <c r="AN176">
        <f t="shared" si="29"/>
        <v>-6190.4</v>
      </c>
      <c r="AO176">
        <f t="shared" si="29"/>
        <v>-7537.3</v>
      </c>
    </row>
    <row r="177" spans="1:41" x14ac:dyDescent="0.3">
      <c r="A177" t="s">
        <v>181</v>
      </c>
      <c r="B177">
        <v>0</v>
      </c>
      <c r="C177">
        <v>2741</v>
      </c>
      <c r="D177">
        <v>2680.5</v>
      </c>
      <c r="E177">
        <v>2731.6</v>
      </c>
      <c r="F177">
        <v>2015.5</v>
      </c>
      <c r="G177">
        <v>1487</v>
      </c>
      <c r="H177">
        <v>1097.2</v>
      </c>
      <c r="I177">
        <v>809.5</v>
      </c>
      <c r="J177">
        <v>597.20000000000005</v>
      </c>
      <c r="K177">
        <v>440.6</v>
      </c>
      <c r="L177">
        <v>325.10000000000002</v>
      </c>
      <c r="M177">
        <v>239.9</v>
      </c>
      <c r="O177" t="s">
        <v>181</v>
      </c>
      <c r="P177">
        <v>0</v>
      </c>
      <c r="Q177">
        <v>1137</v>
      </c>
      <c r="R177">
        <v>1150.8</v>
      </c>
      <c r="S177">
        <v>1018.2</v>
      </c>
      <c r="T177">
        <v>830.2</v>
      </c>
      <c r="U177">
        <v>677</v>
      </c>
      <c r="V177">
        <v>552</v>
      </c>
      <c r="W177">
        <v>450.1</v>
      </c>
      <c r="X177">
        <v>367</v>
      </c>
      <c r="Y177">
        <v>299.3</v>
      </c>
      <c r="Z177">
        <v>364.1</v>
      </c>
      <c r="AA177">
        <v>443</v>
      </c>
      <c r="AC177" t="s">
        <v>181</v>
      </c>
      <c r="AD177">
        <f t="shared" si="30"/>
        <v>0</v>
      </c>
      <c r="AE177">
        <f t="shared" si="30"/>
        <v>1604</v>
      </c>
      <c r="AF177">
        <f t="shared" si="30"/>
        <v>1529.7</v>
      </c>
      <c r="AG177">
        <f t="shared" si="29"/>
        <v>1713.3999999999999</v>
      </c>
      <c r="AH177">
        <f t="shared" si="29"/>
        <v>1185.3</v>
      </c>
      <c r="AI177">
        <f t="shared" si="29"/>
        <v>810</v>
      </c>
      <c r="AJ177">
        <f t="shared" si="29"/>
        <v>545.20000000000005</v>
      </c>
      <c r="AK177">
        <f t="shared" si="29"/>
        <v>359.4</v>
      </c>
      <c r="AL177">
        <f t="shared" si="29"/>
        <v>230.20000000000005</v>
      </c>
      <c r="AM177">
        <f t="shared" si="29"/>
        <v>141.30000000000001</v>
      </c>
      <c r="AN177">
        <f t="shared" si="29"/>
        <v>-39</v>
      </c>
      <c r="AO177">
        <f t="shared" si="29"/>
        <v>-203.1</v>
      </c>
    </row>
    <row r="178" spans="1:41" x14ac:dyDescent="0.3">
      <c r="A178" t="s">
        <v>182</v>
      </c>
      <c r="B178">
        <v>293</v>
      </c>
      <c r="C178">
        <v>2946</v>
      </c>
      <c r="D178">
        <v>3174.3</v>
      </c>
      <c r="E178">
        <v>3207.4</v>
      </c>
      <c r="F178">
        <v>2366.4</v>
      </c>
      <c r="G178">
        <v>1746</v>
      </c>
      <c r="H178">
        <v>1288.2</v>
      </c>
      <c r="I178">
        <v>950.4</v>
      </c>
      <c r="J178">
        <v>701.2</v>
      </c>
      <c r="K178">
        <v>517.4</v>
      </c>
      <c r="L178">
        <v>381.7</v>
      </c>
      <c r="M178">
        <v>281.60000000000002</v>
      </c>
      <c r="O178" t="s">
        <v>182</v>
      </c>
      <c r="P178">
        <v>251</v>
      </c>
      <c r="Q178">
        <v>617</v>
      </c>
      <c r="R178">
        <v>605.4</v>
      </c>
      <c r="S178">
        <v>535.6</v>
      </c>
      <c r="T178">
        <v>436.7</v>
      </c>
      <c r="U178">
        <v>356.1</v>
      </c>
      <c r="V178">
        <v>290.39999999999998</v>
      </c>
      <c r="W178">
        <v>236.8</v>
      </c>
      <c r="X178">
        <v>193.1</v>
      </c>
      <c r="Y178">
        <v>157.4</v>
      </c>
      <c r="Z178">
        <v>128.9</v>
      </c>
      <c r="AA178">
        <v>156.80000000000001</v>
      </c>
      <c r="AC178" t="s">
        <v>182</v>
      </c>
      <c r="AD178">
        <f t="shared" si="30"/>
        <v>42</v>
      </c>
      <c r="AE178">
        <f t="shared" si="30"/>
        <v>2329</v>
      </c>
      <c r="AF178">
        <f t="shared" si="30"/>
        <v>2568.9</v>
      </c>
      <c r="AG178">
        <f t="shared" si="29"/>
        <v>2671.8</v>
      </c>
      <c r="AH178">
        <f t="shared" si="29"/>
        <v>1929.7</v>
      </c>
      <c r="AI178">
        <f t="shared" si="29"/>
        <v>1389.9</v>
      </c>
      <c r="AJ178">
        <f t="shared" si="29"/>
        <v>997.80000000000007</v>
      </c>
      <c r="AK178">
        <f t="shared" si="29"/>
        <v>713.59999999999991</v>
      </c>
      <c r="AL178">
        <f t="shared" si="29"/>
        <v>508.1</v>
      </c>
      <c r="AM178">
        <f t="shared" si="29"/>
        <v>360</v>
      </c>
      <c r="AN178">
        <f t="shared" si="29"/>
        <v>252.79999999999998</v>
      </c>
      <c r="AO178">
        <f t="shared" si="29"/>
        <v>124.80000000000001</v>
      </c>
    </row>
    <row r="179" spans="1:41" x14ac:dyDescent="0.3">
      <c r="A179" t="s">
        <v>81</v>
      </c>
      <c r="B179">
        <v>73</v>
      </c>
      <c r="C179">
        <v>1882</v>
      </c>
      <c r="D179">
        <v>2114.1</v>
      </c>
      <c r="E179">
        <v>2510.6</v>
      </c>
      <c r="F179">
        <v>3270.6</v>
      </c>
      <c r="G179">
        <v>4356.1000000000004</v>
      </c>
      <c r="H179">
        <v>5801.9</v>
      </c>
      <c r="I179">
        <v>7727.4</v>
      </c>
      <c r="J179">
        <v>9224.7999999999993</v>
      </c>
      <c r="K179">
        <v>10330.1</v>
      </c>
      <c r="L179">
        <v>11177.6</v>
      </c>
      <c r="M179">
        <v>12034.6</v>
      </c>
      <c r="O179" t="s">
        <v>81</v>
      </c>
      <c r="P179">
        <v>2373</v>
      </c>
      <c r="Q179">
        <v>749</v>
      </c>
      <c r="R179">
        <v>764.2</v>
      </c>
      <c r="S179">
        <v>676.1</v>
      </c>
      <c r="T179">
        <v>551.29999999999995</v>
      </c>
      <c r="U179">
        <v>449.5</v>
      </c>
      <c r="V179">
        <v>366.6</v>
      </c>
      <c r="W179">
        <v>298.89999999999998</v>
      </c>
      <c r="X179">
        <v>243.7</v>
      </c>
      <c r="Y179">
        <v>198.7</v>
      </c>
      <c r="Z179">
        <v>162</v>
      </c>
      <c r="AA179">
        <v>132.1</v>
      </c>
      <c r="AC179" t="s">
        <v>81</v>
      </c>
      <c r="AD179">
        <f t="shared" si="30"/>
        <v>-2300</v>
      </c>
      <c r="AE179">
        <f t="shared" si="30"/>
        <v>1133</v>
      </c>
      <c r="AF179">
        <f t="shared" si="30"/>
        <v>1349.8999999999999</v>
      </c>
      <c r="AG179">
        <f t="shared" si="29"/>
        <v>1834.5</v>
      </c>
      <c r="AH179">
        <f t="shared" si="29"/>
        <v>2719.3</v>
      </c>
      <c r="AI179">
        <f t="shared" si="29"/>
        <v>3906.6000000000004</v>
      </c>
      <c r="AJ179">
        <f t="shared" si="29"/>
        <v>5435.2999999999993</v>
      </c>
      <c r="AK179">
        <f t="shared" si="29"/>
        <v>7428.5</v>
      </c>
      <c r="AL179">
        <f t="shared" si="29"/>
        <v>8981.0999999999985</v>
      </c>
      <c r="AM179">
        <f t="shared" si="29"/>
        <v>10131.4</v>
      </c>
      <c r="AN179">
        <f t="shared" si="29"/>
        <v>11015.6</v>
      </c>
      <c r="AO179">
        <f t="shared" si="29"/>
        <v>11902.5</v>
      </c>
    </row>
    <row r="180" spans="1:41" x14ac:dyDescent="0.3">
      <c r="A180" t="s">
        <v>83</v>
      </c>
      <c r="B180">
        <v>974</v>
      </c>
      <c r="C180">
        <v>1282</v>
      </c>
      <c r="D180">
        <v>1088.9000000000001</v>
      </c>
      <c r="E180">
        <v>907.3</v>
      </c>
      <c r="F180">
        <v>669.4</v>
      </c>
      <c r="G180">
        <v>493.9</v>
      </c>
      <c r="H180">
        <v>364.4</v>
      </c>
      <c r="I180">
        <v>268.8</v>
      </c>
      <c r="J180">
        <v>198.4</v>
      </c>
      <c r="K180">
        <v>146.4</v>
      </c>
      <c r="L180">
        <v>108</v>
      </c>
      <c r="M180">
        <v>79.7</v>
      </c>
      <c r="O180" t="s">
        <v>83</v>
      </c>
      <c r="P180">
        <v>5678</v>
      </c>
      <c r="Q180">
        <v>9443</v>
      </c>
      <c r="R180">
        <v>10382.5</v>
      </c>
      <c r="S180">
        <v>11193.2</v>
      </c>
      <c r="T180">
        <v>9127</v>
      </c>
      <c r="U180">
        <v>7442.1</v>
      </c>
      <c r="V180">
        <v>6068.4</v>
      </c>
      <c r="W180">
        <v>7383.4</v>
      </c>
      <c r="X180">
        <v>8983.2999999999993</v>
      </c>
      <c r="Y180">
        <v>10930</v>
      </c>
      <c r="Z180">
        <v>13298.5</v>
      </c>
      <c r="AA180">
        <v>16180.3</v>
      </c>
      <c r="AC180" t="s">
        <v>83</v>
      </c>
      <c r="AD180">
        <f t="shared" si="30"/>
        <v>-4704</v>
      </c>
      <c r="AE180">
        <f t="shared" si="30"/>
        <v>-8161</v>
      </c>
      <c r="AF180">
        <f t="shared" si="30"/>
        <v>-9293.6</v>
      </c>
      <c r="AG180">
        <f t="shared" si="29"/>
        <v>-10285.900000000001</v>
      </c>
      <c r="AH180">
        <f t="shared" si="29"/>
        <v>-8457.6</v>
      </c>
      <c r="AI180">
        <f t="shared" si="29"/>
        <v>-6948.2000000000007</v>
      </c>
      <c r="AJ180">
        <f t="shared" si="29"/>
        <v>-5704</v>
      </c>
      <c r="AK180">
        <f t="shared" si="29"/>
        <v>-7114.5999999999995</v>
      </c>
      <c r="AL180">
        <f t="shared" si="29"/>
        <v>-8784.9</v>
      </c>
      <c r="AM180">
        <f t="shared" si="29"/>
        <v>-10783.6</v>
      </c>
      <c r="AN180">
        <f t="shared" si="29"/>
        <v>-13190.5</v>
      </c>
      <c r="AO180">
        <f t="shared" si="29"/>
        <v>-16100.599999999999</v>
      </c>
    </row>
    <row r="181" spans="1:41" x14ac:dyDescent="0.3">
      <c r="A181" t="s">
        <v>183</v>
      </c>
      <c r="B181">
        <v>1196</v>
      </c>
      <c r="C181">
        <v>624</v>
      </c>
      <c r="D181">
        <v>685.3</v>
      </c>
      <c r="E181">
        <v>571</v>
      </c>
      <c r="F181">
        <v>421.3</v>
      </c>
      <c r="G181">
        <v>310.8</v>
      </c>
      <c r="H181">
        <v>229.3</v>
      </c>
      <c r="I181">
        <v>169.2</v>
      </c>
      <c r="J181">
        <v>124.8</v>
      </c>
      <c r="K181">
        <v>92.1</v>
      </c>
      <c r="L181">
        <v>68</v>
      </c>
      <c r="M181">
        <v>50.1</v>
      </c>
      <c r="O181" t="s">
        <v>183</v>
      </c>
      <c r="P181">
        <v>1014</v>
      </c>
      <c r="Q181">
        <v>861</v>
      </c>
      <c r="R181">
        <v>798</v>
      </c>
      <c r="S181">
        <v>706.1</v>
      </c>
      <c r="T181">
        <v>817.1</v>
      </c>
      <c r="U181">
        <v>951.5</v>
      </c>
      <c r="V181">
        <v>1157.5999999999999</v>
      </c>
      <c r="W181">
        <v>1408.5</v>
      </c>
      <c r="X181">
        <v>1713.7</v>
      </c>
      <c r="Y181">
        <v>2085.1</v>
      </c>
      <c r="Z181">
        <v>2536.9</v>
      </c>
      <c r="AA181">
        <v>3086.6</v>
      </c>
      <c r="AC181" t="s">
        <v>183</v>
      </c>
      <c r="AD181">
        <f t="shared" si="30"/>
        <v>182</v>
      </c>
      <c r="AE181">
        <f t="shared" si="30"/>
        <v>-237</v>
      </c>
      <c r="AF181">
        <f t="shared" si="30"/>
        <v>-112.70000000000005</v>
      </c>
      <c r="AG181">
        <f t="shared" si="29"/>
        <v>-135.10000000000002</v>
      </c>
      <c r="AH181">
        <f t="shared" si="29"/>
        <v>-395.8</v>
      </c>
      <c r="AI181">
        <f t="shared" si="29"/>
        <v>-640.70000000000005</v>
      </c>
      <c r="AJ181">
        <f t="shared" si="29"/>
        <v>-928.3</v>
      </c>
      <c r="AK181">
        <f t="shared" si="29"/>
        <v>-1239.3</v>
      </c>
      <c r="AL181">
        <f t="shared" si="29"/>
        <v>-1588.9</v>
      </c>
      <c r="AM181">
        <f t="shared" si="29"/>
        <v>-1993</v>
      </c>
      <c r="AN181">
        <f t="shared" si="29"/>
        <v>-2468.9</v>
      </c>
      <c r="AO181">
        <f t="shared" si="29"/>
        <v>-3036.5</v>
      </c>
    </row>
    <row r="182" spans="1:41" x14ac:dyDescent="0.3">
      <c r="A182" t="s">
        <v>85</v>
      </c>
      <c r="B182">
        <v>294</v>
      </c>
      <c r="C182">
        <v>473</v>
      </c>
      <c r="D182">
        <v>483.5</v>
      </c>
      <c r="E182">
        <v>402.9</v>
      </c>
      <c r="F182">
        <v>297.2</v>
      </c>
      <c r="G182">
        <v>219.3</v>
      </c>
      <c r="H182">
        <v>161.80000000000001</v>
      </c>
      <c r="I182">
        <v>119.4</v>
      </c>
      <c r="J182">
        <v>88.1</v>
      </c>
      <c r="K182">
        <v>65</v>
      </c>
      <c r="L182">
        <v>47.9</v>
      </c>
      <c r="M182">
        <v>35.4</v>
      </c>
      <c r="O182" t="s">
        <v>85</v>
      </c>
      <c r="P182">
        <v>365</v>
      </c>
      <c r="Q182">
        <v>507</v>
      </c>
      <c r="R182">
        <v>737</v>
      </c>
      <c r="S182">
        <v>829</v>
      </c>
      <c r="T182">
        <v>1008.6</v>
      </c>
      <c r="U182">
        <v>1227.2</v>
      </c>
      <c r="V182">
        <v>1493.1</v>
      </c>
      <c r="W182">
        <v>1816.6</v>
      </c>
      <c r="X182">
        <v>2210.3000000000002</v>
      </c>
      <c r="Y182">
        <v>2689.3</v>
      </c>
      <c r="Z182">
        <v>3272</v>
      </c>
      <c r="AA182">
        <v>3981.1</v>
      </c>
      <c r="AC182" t="s">
        <v>85</v>
      </c>
      <c r="AD182">
        <f t="shared" si="30"/>
        <v>-71</v>
      </c>
      <c r="AE182">
        <f t="shared" si="30"/>
        <v>-34</v>
      </c>
      <c r="AF182">
        <f t="shared" si="30"/>
        <v>-253.5</v>
      </c>
      <c r="AG182">
        <f t="shared" si="29"/>
        <v>-426.1</v>
      </c>
      <c r="AH182">
        <f t="shared" si="29"/>
        <v>-711.40000000000009</v>
      </c>
      <c r="AI182">
        <f t="shared" si="29"/>
        <v>-1007.9000000000001</v>
      </c>
      <c r="AJ182">
        <f t="shared" si="29"/>
        <v>-1331.3</v>
      </c>
      <c r="AK182">
        <f t="shared" si="29"/>
        <v>-1697.1999999999998</v>
      </c>
      <c r="AL182">
        <f t="shared" si="29"/>
        <v>-2122.2000000000003</v>
      </c>
      <c r="AM182">
        <f t="shared" si="29"/>
        <v>-2624.3</v>
      </c>
      <c r="AN182">
        <f t="shared" si="29"/>
        <v>-3224.1</v>
      </c>
      <c r="AO182">
        <f t="shared" si="29"/>
        <v>-3945.7</v>
      </c>
    </row>
    <row r="183" spans="1:41" x14ac:dyDescent="0.3">
      <c r="A183" t="s">
        <v>184</v>
      </c>
      <c r="B183">
        <v>0</v>
      </c>
      <c r="C183">
        <v>71</v>
      </c>
      <c r="D183">
        <v>68.900000000000006</v>
      </c>
      <c r="E183">
        <v>57.4</v>
      </c>
      <c r="F183">
        <v>42.4</v>
      </c>
      <c r="G183">
        <v>31.3</v>
      </c>
      <c r="H183">
        <v>23.1</v>
      </c>
      <c r="I183">
        <v>17</v>
      </c>
      <c r="J183">
        <v>12.6</v>
      </c>
      <c r="K183">
        <v>9.3000000000000007</v>
      </c>
      <c r="L183">
        <v>6.8</v>
      </c>
      <c r="M183">
        <v>5.0999999999999996</v>
      </c>
      <c r="O183" t="s">
        <v>184</v>
      </c>
      <c r="P183">
        <v>0</v>
      </c>
      <c r="Q183">
        <v>111</v>
      </c>
      <c r="R183">
        <v>117</v>
      </c>
      <c r="S183">
        <v>104.2</v>
      </c>
      <c r="T183">
        <v>85</v>
      </c>
      <c r="U183">
        <v>69.3</v>
      </c>
      <c r="V183">
        <v>56.5</v>
      </c>
      <c r="W183">
        <v>46.1</v>
      </c>
      <c r="X183">
        <v>37.6</v>
      </c>
      <c r="Y183">
        <v>30.7</v>
      </c>
      <c r="Z183">
        <v>25</v>
      </c>
      <c r="AA183">
        <v>20.399999999999999</v>
      </c>
      <c r="AC183" t="s">
        <v>184</v>
      </c>
      <c r="AD183">
        <f t="shared" si="30"/>
        <v>0</v>
      </c>
      <c r="AE183">
        <f t="shared" si="30"/>
        <v>-40</v>
      </c>
      <c r="AF183">
        <f t="shared" si="30"/>
        <v>-48.099999999999994</v>
      </c>
      <c r="AG183">
        <f t="shared" si="29"/>
        <v>-46.800000000000004</v>
      </c>
      <c r="AH183">
        <f t="shared" si="29"/>
        <v>-42.6</v>
      </c>
      <c r="AI183">
        <f t="shared" si="29"/>
        <v>-38</v>
      </c>
      <c r="AJ183">
        <f t="shared" si="29"/>
        <v>-33.4</v>
      </c>
      <c r="AK183">
        <f t="shared" si="29"/>
        <v>-29.1</v>
      </c>
      <c r="AL183">
        <f t="shared" si="29"/>
        <v>-25</v>
      </c>
      <c r="AM183">
        <f t="shared" si="29"/>
        <v>-21.4</v>
      </c>
      <c r="AN183">
        <f t="shared" si="29"/>
        <v>-18.2</v>
      </c>
      <c r="AO183">
        <f t="shared" si="29"/>
        <v>-15.299999999999999</v>
      </c>
    </row>
    <row r="184" spans="1:41" x14ac:dyDescent="0.3">
      <c r="A184" s="9" t="s">
        <v>185</v>
      </c>
      <c r="B184" s="10">
        <f>0</f>
        <v>0</v>
      </c>
      <c r="C184" s="10">
        <f>0</f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O184" s="9" t="s">
        <v>185</v>
      </c>
      <c r="P184" s="10">
        <f>0</f>
        <v>0</v>
      </c>
      <c r="Q184" s="10">
        <f>0</f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C184" s="9" t="s">
        <v>185</v>
      </c>
      <c r="AD184" s="10">
        <f>0</f>
        <v>0</v>
      </c>
      <c r="AE184" s="10">
        <f>0</f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</row>
    <row r="185" spans="1:41" x14ac:dyDescent="0.3">
      <c r="A185" t="s">
        <v>186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O185" t="s">
        <v>186</v>
      </c>
      <c r="P185">
        <v>0</v>
      </c>
      <c r="Q185">
        <v>2</v>
      </c>
      <c r="R185">
        <v>2</v>
      </c>
      <c r="S185">
        <v>2</v>
      </c>
      <c r="T185">
        <v>2.2999999999999998</v>
      </c>
      <c r="U185">
        <v>2.8</v>
      </c>
      <c r="V185">
        <v>3.4</v>
      </c>
      <c r="W185">
        <v>4.0999999999999996</v>
      </c>
      <c r="X185">
        <v>5</v>
      </c>
      <c r="Y185">
        <v>5.6</v>
      </c>
      <c r="Z185">
        <v>6</v>
      </c>
      <c r="AA185">
        <v>5.8</v>
      </c>
      <c r="AC185" t="s">
        <v>186</v>
      </c>
      <c r="AD185">
        <f t="shared" ref="AD185:AO199" si="31">B185-P185</f>
        <v>0</v>
      </c>
      <c r="AE185">
        <f t="shared" si="31"/>
        <v>-2</v>
      </c>
      <c r="AF185">
        <f t="shared" si="31"/>
        <v>-2</v>
      </c>
      <c r="AG185">
        <f t="shared" si="31"/>
        <v>-2</v>
      </c>
      <c r="AH185">
        <f t="shared" si="31"/>
        <v>-2.2999999999999998</v>
      </c>
      <c r="AI185">
        <f t="shared" si="31"/>
        <v>-2.8</v>
      </c>
      <c r="AJ185">
        <f t="shared" si="31"/>
        <v>-3.4</v>
      </c>
      <c r="AK185">
        <f t="shared" si="31"/>
        <v>-4.0999999999999996</v>
      </c>
      <c r="AL185">
        <f t="shared" si="31"/>
        <v>-5</v>
      </c>
      <c r="AM185">
        <f t="shared" si="31"/>
        <v>-5.6</v>
      </c>
      <c r="AN185">
        <f t="shared" si="31"/>
        <v>-6</v>
      </c>
      <c r="AO185">
        <f t="shared" si="31"/>
        <v>-5.8</v>
      </c>
    </row>
    <row r="186" spans="1:41" x14ac:dyDescent="0.3">
      <c r="A186" t="s">
        <v>187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O186" t="s">
        <v>187</v>
      </c>
      <c r="P186">
        <v>0</v>
      </c>
      <c r="Q186">
        <v>4</v>
      </c>
      <c r="R186">
        <v>4</v>
      </c>
      <c r="S186">
        <v>4.4000000000000004</v>
      </c>
      <c r="T186">
        <v>5.4</v>
      </c>
      <c r="U186">
        <v>6.6</v>
      </c>
      <c r="V186">
        <v>8</v>
      </c>
      <c r="W186">
        <v>9.6999999999999993</v>
      </c>
      <c r="X186">
        <v>11.8</v>
      </c>
      <c r="Y186">
        <v>14.3</v>
      </c>
      <c r="Z186">
        <v>17.5</v>
      </c>
      <c r="AA186">
        <v>21.2</v>
      </c>
      <c r="AC186" t="s">
        <v>187</v>
      </c>
      <c r="AD186">
        <f t="shared" si="31"/>
        <v>0</v>
      </c>
      <c r="AE186">
        <f t="shared" si="31"/>
        <v>-4</v>
      </c>
      <c r="AF186">
        <f t="shared" si="31"/>
        <v>-4</v>
      </c>
      <c r="AG186">
        <f t="shared" si="31"/>
        <v>-4.4000000000000004</v>
      </c>
      <c r="AH186">
        <f t="shared" si="31"/>
        <v>-5.4</v>
      </c>
      <c r="AI186">
        <f t="shared" si="31"/>
        <v>-6.6</v>
      </c>
      <c r="AJ186">
        <f t="shared" si="31"/>
        <v>-8</v>
      </c>
      <c r="AK186">
        <f t="shared" si="31"/>
        <v>-9.6999999999999993</v>
      </c>
      <c r="AL186">
        <f t="shared" si="31"/>
        <v>-11.8</v>
      </c>
      <c r="AM186">
        <f t="shared" si="31"/>
        <v>-14.3</v>
      </c>
      <c r="AN186">
        <f t="shared" si="31"/>
        <v>-17.5</v>
      </c>
      <c r="AO186">
        <f t="shared" si="31"/>
        <v>-21.2</v>
      </c>
    </row>
    <row r="187" spans="1:41" x14ac:dyDescent="0.3">
      <c r="A187" t="s">
        <v>188</v>
      </c>
      <c r="B187">
        <v>128</v>
      </c>
      <c r="C187">
        <v>3798</v>
      </c>
      <c r="D187">
        <v>3767</v>
      </c>
      <c r="E187">
        <v>4119.8999999999996</v>
      </c>
      <c r="F187">
        <v>5078.7</v>
      </c>
      <c r="G187">
        <v>5941.7</v>
      </c>
      <c r="H187">
        <v>4383.8999999999996</v>
      </c>
      <c r="I187">
        <v>3234.4</v>
      </c>
      <c r="J187">
        <v>2386.4</v>
      </c>
      <c r="K187">
        <v>1760.7</v>
      </c>
      <c r="L187">
        <v>1299</v>
      </c>
      <c r="M187">
        <v>958.4</v>
      </c>
      <c r="O187" t="s">
        <v>188</v>
      </c>
      <c r="P187">
        <v>0</v>
      </c>
      <c r="Q187">
        <v>50</v>
      </c>
      <c r="R187">
        <v>43</v>
      </c>
      <c r="S187">
        <v>38</v>
      </c>
      <c r="T187">
        <v>31</v>
      </c>
      <c r="U187">
        <v>25.3</v>
      </c>
      <c r="V187">
        <v>20.6</v>
      </c>
      <c r="W187">
        <v>16.8</v>
      </c>
      <c r="X187">
        <v>13.7</v>
      </c>
      <c r="Y187">
        <v>11.2</v>
      </c>
      <c r="Z187">
        <v>13.6</v>
      </c>
      <c r="AA187">
        <v>16.5</v>
      </c>
      <c r="AC187" t="s">
        <v>188</v>
      </c>
      <c r="AD187">
        <f t="shared" si="31"/>
        <v>128</v>
      </c>
      <c r="AE187">
        <f t="shared" si="31"/>
        <v>3748</v>
      </c>
      <c r="AF187">
        <f t="shared" si="31"/>
        <v>3724</v>
      </c>
      <c r="AG187">
        <f t="shared" si="31"/>
        <v>4081.8999999999996</v>
      </c>
      <c r="AH187">
        <f t="shared" si="31"/>
        <v>5047.7</v>
      </c>
      <c r="AI187">
        <f t="shared" si="31"/>
        <v>5916.4</v>
      </c>
      <c r="AJ187">
        <f t="shared" si="31"/>
        <v>4363.2999999999993</v>
      </c>
      <c r="AK187">
        <f t="shared" si="31"/>
        <v>3217.6</v>
      </c>
      <c r="AL187">
        <f t="shared" si="31"/>
        <v>2372.7000000000003</v>
      </c>
      <c r="AM187">
        <f t="shared" si="31"/>
        <v>1749.5</v>
      </c>
      <c r="AN187">
        <f t="shared" si="31"/>
        <v>1285.4000000000001</v>
      </c>
      <c r="AO187">
        <f t="shared" si="31"/>
        <v>941.9</v>
      </c>
    </row>
    <row r="188" spans="1:41" x14ac:dyDescent="0.3">
      <c r="A188" t="s">
        <v>189</v>
      </c>
      <c r="B188">
        <v>531</v>
      </c>
      <c r="C188">
        <v>3300</v>
      </c>
      <c r="D188">
        <v>3249.5</v>
      </c>
      <c r="E188">
        <v>3358.8</v>
      </c>
      <c r="F188">
        <v>4472.7</v>
      </c>
      <c r="G188">
        <v>5957.1</v>
      </c>
      <c r="H188">
        <v>6823.2</v>
      </c>
      <c r="I188">
        <v>6692</v>
      </c>
      <c r="J188">
        <v>6739.8</v>
      </c>
      <c r="K188">
        <v>6935.3</v>
      </c>
      <c r="L188">
        <v>6927.3</v>
      </c>
      <c r="M188">
        <v>7038.1</v>
      </c>
      <c r="O188" t="s">
        <v>189</v>
      </c>
      <c r="P188">
        <v>0</v>
      </c>
      <c r="Q188">
        <v>310</v>
      </c>
      <c r="R188">
        <v>316.7</v>
      </c>
      <c r="S188">
        <v>280.2</v>
      </c>
      <c r="T188">
        <v>228.5</v>
      </c>
      <c r="U188">
        <v>186.3</v>
      </c>
      <c r="V188">
        <v>151.9</v>
      </c>
      <c r="W188">
        <v>123.9</v>
      </c>
      <c r="X188">
        <v>101</v>
      </c>
      <c r="Y188">
        <v>82.4</v>
      </c>
      <c r="Z188">
        <v>67.2</v>
      </c>
      <c r="AA188">
        <v>54.8</v>
      </c>
      <c r="AC188" t="s">
        <v>189</v>
      </c>
      <c r="AD188">
        <f t="shared" si="31"/>
        <v>531</v>
      </c>
      <c r="AE188">
        <f t="shared" si="31"/>
        <v>2990</v>
      </c>
      <c r="AF188">
        <f t="shared" si="31"/>
        <v>2932.8</v>
      </c>
      <c r="AG188">
        <f t="shared" si="31"/>
        <v>3078.6000000000004</v>
      </c>
      <c r="AH188">
        <f t="shared" si="31"/>
        <v>4244.2</v>
      </c>
      <c r="AI188">
        <f t="shared" si="31"/>
        <v>5770.8</v>
      </c>
      <c r="AJ188">
        <f t="shared" si="31"/>
        <v>6671.3</v>
      </c>
      <c r="AK188">
        <f t="shared" si="31"/>
        <v>6568.1</v>
      </c>
      <c r="AL188">
        <f t="shared" si="31"/>
        <v>6638.8</v>
      </c>
      <c r="AM188">
        <f t="shared" si="31"/>
        <v>6852.9000000000005</v>
      </c>
      <c r="AN188">
        <f t="shared" si="31"/>
        <v>6860.1</v>
      </c>
      <c r="AO188">
        <f t="shared" si="31"/>
        <v>6983.3</v>
      </c>
    </row>
    <row r="189" spans="1:41" x14ac:dyDescent="0.3">
      <c r="A189" t="s">
        <v>190</v>
      </c>
      <c r="B189">
        <v>5</v>
      </c>
      <c r="C189">
        <v>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O189" t="s">
        <v>190</v>
      </c>
      <c r="P189">
        <v>0</v>
      </c>
      <c r="Q189">
        <v>28</v>
      </c>
      <c r="R189">
        <v>29</v>
      </c>
      <c r="S189">
        <v>26</v>
      </c>
      <c r="T189">
        <v>31.7</v>
      </c>
      <c r="U189">
        <v>38.5</v>
      </c>
      <c r="V189">
        <v>46.9</v>
      </c>
      <c r="W189">
        <v>57</v>
      </c>
      <c r="X189">
        <v>69.400000000000006</v>
      </c>
      <c r="Y189">
        <v>83.3</v>
      </c>
      <c r="Z189">
        <v>93</v>
      </c>
      <c r="AA189">
        <v>102.7</v>
      </c>
      <c r="AC189" t="s">
        <v>190</v>
      </c>
      <c r="AD189">
        <f t="shared" si="31"/>
        <v>5</v>
      </c>
      <c r="AE189">
        <f t="shared" si="31"/>
        <v>-27</v>
      </c>
      <c r="AF189">
        <f t="shared" si="31"/>
        <v>-29</v>
      </c>
      <c r="AG189">
        <f t="shared" si="31"/>
        <v>-26</v>
      </c>
      <c r="AH189">
        <f t="shared" si="31"/>
        <v>-31.7</v>
      </c>
      <c r="AI189">
        <f t="shared" si="31"/>
        <v>-38.5</v>
      </c>
      <c r="AJ189">
        <f t="shared" si="31"/>
        <v>-46.9</v>
      </c>
      <c r="AK189">
        <f t="shared" si="31"/>
        <v>-57</v>
      </c>
      <c r="AL189">
        <f t="shared" si="31"/>
        <v>-69.400000000000006</v>
      </c>
      <c r="AM189">
        <f t="shared" si="31"/>
        <v>-83.3</v>
      </c>
      <c r="AN189">
        <f t="shared" si="31"/>
        <v>-93</v>
      </c>
      <c r="AO189">
        <f t="shared" si="31"/>
        <v>-102.7</v>
      </c>
    </row>
    <row r="190" spans="1:41" x14ac:dyDescent="0.3">
      <c r="A190" t="s">
        <v>191</v>
      </c>
      <c r="B190">
        <v>7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O190" t="s">
        <v>191</v>
      </c>
      <c r="P190">
        <v>0</v>
      </c>
      <c r="Q190">
        <v>131</v>
      </c>
      <c r="R190">
        <v>131</v>
      </c>
      <c r="S190">
        <v>116.1</v>
      </c>
      <c r="T190">
        <v>95.6</v>
      </c>
      <c r="U190">
        <v>102.9</v>
      </c>
      <c r="V190">
        <v>125.1</v>
      </c>
      <c r="W190">
        <v>152.30000000000001</v>
      </c>
      <c r="X190">
        <v>173.1</v>
      </c>
      <c r="Y190">
        <v>161.80000000000001</v>
      </c>
      <c r="Z190">
        <v>150.5</v>
      </c>
      <c r="AA190">
        <v>122.8</v>
      </c>
      <c r="AC190" t="s">
        <v>191</v>
      </c>
      <c r="AD190">
        <f t="shared" si="31"/>
        <v>7</v>
      </c>
      <c r="AE190">
        <f t="shared" si="31"/>
        <v>-131</v>
      </c>
      <c r="AF190">
        <f t="shared" si="31"/>
        <v>-131</v>
      </c>
      <c r="AG190">
        <f t="shared" si="31"/>
        <v>-116.1</v>
      </c>
      <c r="AH190">
        <f t="shared" si="31"/>
        <v>-95.6</v>
      </c>
      <c r="AI190">
        <f t="shared" si="31"/>
        <v>-102.9</v>
      </c>
      <c r="AJ190">
        <f t="shared" si="31"/>
        <v>-125.1</v>
      </c>
      <c r="AK190">
        <f t="shared" si="31"/>
        <v>-152.30000000000001</v>
      </c>
      <c r="AL190">
        <f t="shared" si="31"/>
        <v>-173.1</v>
      </c>
      <c r="AM190">
        <f t="shared" si="31"/>
        <v>-161.80000000000001</v>
      </c>
      <c r="AN190">
        <f t="shared" si="31"/>
        <v>-150.5</v>
      </c>
      <c r="AO190">
        <f t="shared" si="31"/>
        <v>-122.8</v>
      </c>
    </row>
    <row r="191" spans="1:41" x14ac:dyDescent="0.3">
      <c r="A191" t="s">
        <v>192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O191" t="s">
        <v>192</v>
      </c>
      <c r="P191">
        <v>0</v>
      </c>
      <c r="Q191">
        <v>13</v>
      </c>
      <c r="R191">
        <v>10</v>
      </c>
      <c r="S191">
        <v>11.2</v>
      </c>
      <c r="T191">
        <v>13.7</v>
      </c>
      <c r="U191">
        <v>16.600000000000001</v>
      </c>
      <c r="V191">
        <v>20.2</v>
      </c>
      <c r="W191">
        <v>24.6</v>
      </c>
      <c r="X191">
        <v>30</v>
      </c>
      <c r="Y191">
        <v>36.4</v>
      </c>
      <c r="Z191">
        <v>44.2</v>
      </c>
      <c r="AA191">
        <v>36.200000000000003</v>
      </c>
      <c r="AC191" t="s">
        <v>192</v>
      </c>
      <c r="AD191">
        <f t="shared" si="31"/>
        <v>0</v>
      </c>
      <c r="AE191">
        <f t="shared" si="31"/>
        <v>-13</v>
      </c>
      <c r="AF191">
        <f t="shared" si="31"/>
        <v>-10</v>
      </c>
      <c r="AG191">
        <f t="shared" si="31"/>
        <v>-11.2</v>
      </c>
      <c r="AH191">
        <f t="shared" si="31"/>
        <v>-13.7</v>
      </c>
      <c r="AI191">
        <f t="shared" si="31"/>
        <v>-16.600000000000001</v>
      </c>
      <c r="AJ191">
        <f t="shared" si="31"/>
        <v>-20.2</v>
      </c>
      <c r="AK191">
        <f t="shared" si="31"/>
        <v>-24.6</v>
      </c>
      <c r="AL191">
        <f t="shared" si="31"/>
        <v>-30</v>
      </c>
      <c r="AM191">
        <f t="shared" si="31"/>
        <v>-36.4</v>
      </c>
      <c r="AN191">
        <f t="shared" si="31"/>
        <v>-44.2</v>
      </c>
      <c r="AO191">
        <f t="shared" si="31"/>
        <v>-36.200000000000003</v>
      </c>
    </row>
    <row r="192" spans="1:41" x14ac:dyDescent="0.3">
      <c r="A192" t="s">
        <v>193</v>
      </c>
      <c r="B192">
        <v>530</v>
      </c>
      <c r="C192">
        <v>4523</v>
      </c>
      <c r="D192">
        <v>4566</v>
      </c>
      <c r="E192">
        <v>4839.3999999999996</v>
      </c>
      <c r="F192">
        <v>6273.4</v>
      </c>
      <c r="G192">
        <v>7735.9</v>
      </c>
      <c r="H192">
        <v>7860.5</v>
      </c>
      <c r="I192">
        <v>7181.4</v>
      </c>
      <c r="J192">
        <v>6642.5</v>
      </c>
      <c r="K192">
        <v>6622.8</v>
      </c>
      <c r="L192">
        <v>6278.2</v>
      </c>
      <c r="M192">
        <v>6287.6</v>
      </c>
      <c r="O192" t="s">
        <v>193</v>
      </c>
      <c r="P192">
        <v>1</v>
      </c>
      <c r="Q192">
        <v>1442</v>
      </c>
      <c r="R192">
        <v>1552.4</v>
      </c>
      <c r="S192">
        <v>1373.5</v>
      </c>
      <c r="T192">
        <v>1119.9000000000001</v>
      </c>
      <c r="U192">
        <v>913.2</v>
      </c>
      <c r="V192">
        <v>744.6</v>
      </c>
      <c r="W192">
        <v>607.20000000000005</v>
      </c>
      <c r="X192">
        <v>495.1</v>
      </c>
      <c r="Y192">
        <v>403.7</v>
      </c>
      <c r="Z192">
        <v>329.2</v>
      </c>
      <c r="AA192">
        <v>268.39999999999998</v>
      </c>
      <c r="AC192" t="s">
        <v>193</v>
      </c>
      <c r="AD192">
        <f t="shared" si="31"/>
        <v>529</v>
      </c>
      <c r="AE192">
        <f t="shared" si="31"/>
        <v>3081</v>
      </c>
      <c r="AF192">
        <f t="shared" si="31"/>
        <v>3013.6</v>
      </c>
      <c r="AG192">
        <f t="shared" si="31"/>
        <v>3465.8999999999996</v>
      </c>
      <c r="AH192">
        <f t="shared" si="31"/>
        <v>5153.5</v>
      </c>
      <c r="AI192">
        <f t="shared" si="31"/>
        <v>6822.7</v>
      </c>
      <c r="AJ192">
        <f t="shared" si="31"/>
        <v>7115.9</v>
      </c>
      <c r="AK192">
        <f t="shared" si="31"/>
        <v>6574.2</v>
      </c>
      <c r="AL192">
        <f t="shared" si="31"/>
        <v>6147.4</v>
      </c>
      <c r="AM192">
        <f t="shared" si="31"/>
        <v>6219.1</v>
      </c>
      <c r="AN192">
        <f t="shared" si="31"/>
        <v>5949</v>
      </c>
      <c r="AO192">
        <f t="shared" si="31"/>
        <v>6019.2000000000007</v>
      </c>
    </row>
    <row r="193" spans="1:41" x14ac:dyDescent="0.3">
      <c r="A193" t="s">
        <v>194</v>
      </c>
      <c r="B193">
        <v>290</v>
      </c>
      <c r="C193">
        <v>1832</v>
      </c>
      <c r="D193">
        <v>1765.7</v>
      </c>
      <c r="E193">
        <v>1549.7</v>
      </c>
      <c r="F193">
        <v>1491.3</v>
      </c>
      <c r="G193">
        <v>1638.6</v>
      </c>
      <c r="H193">
        <v>1645.4</v>
      </c>
      <c r="I193">
        <v>1684.1</v>
      </c>
      <c r="J193">
        <v>1919.6</v>
      </c>
      <c r="K193">
        <v>2130.5</v>
      </c>
      <c r="L193">
        <v>2309</v>
      </c>
      <c r="M193">
        <v>2387.9</v>
      </c>
      <c r="O193" t="s">
        <v>194</v>
      </c>
      <c r="P193">
        <v>1</v>
      </c>
      <c r="Q193">
        <v>1451</v>
      </c>
      <c r="R193">
        <v>1403.6</v>
      </c>
      <c r="S193">
        <v>1241.8</v>
      </c>
      <c r="T193">
        <v>1012.5</v>
      </c>
      <c r="U193">
        <v>825.6</v>
      </c>
      <c r="V193">
        <v>673.2</v>
      </c>
      <c r="W193">
        <v>548.9</v>
      </c>
      <c r="X193">
        <v>447.6</v>
      </c>
      <c r="Y193">
        <v>365</v>
      </c>
      <c r="Z193">
        <v>297.60000000000002</v>
      </c>
      <c r="AA193">
        <v>242.7</v>
      </c>
      <c r="AC193" t="s">
        <v>194</v>
      </c>
      <c r="AD193">
        <f t="shared" si="31"/>
        <v>289</v>
      </c>
      <c r="AE193">
        <f t="shared" si="31"/>
        <v>381</v>
      </c>
      <c r="AF193">
        <f t="shared" si="31"/>
        <v>362.10000000000014</v>
      </c>
      <c r="AG193">
        <f t="shared" si="31"/>
        <v>307.90000000000009</v>
      </c>
      <c r="AH193">
        <f t="shared" si="31"/>
        <v>478.79999999999995</v>
      </c>
      <c r="AI193">
        <f t="shared" si="31"/>
        <v>812.99999999999989</v>
      </c>
      <c r="AJ193">
        <f t="shared" si="31"/>
        <v>972.2</v>
      </c>
      <c r="AK193">
        <f t="shared" si="31"/>
        <v>1135.1999999999998</v>
      </c>
      <c r="AL193">
        <f t="shared" si="31"/>
        <v>1472</v>
      </c>
      <c r="AM193">
        <f t="shared" si="31"/>
        <v>1765.5</v>
      </c>
      <c r="AN193">
        <f t="shared" si="31"/>
        <v>2011.4</v>
      </c>
      <c r="AO193">
        <f t="shared" si="31"/>
        <v>2145.2000000000003</v>
      </c>
    </row>
    <row r="194" spans="1:41" x14ac:dyDescent="0.3">
      <c r="A194" t="s">
        <v>195</v>
      </c>
      <c r="B194">
        <v>13</v>
      </c>
      <c r="C194">
        <v>0</v>
      </c>
      <c r="D194">
        <v>1</v>
      </c>
      <c r="E194">
        <v>0.8</v>
      </c>
      <c r="F194">
        <v>0.6</v>
      </c>
      <c r="G194">
        <v>0.5</v>
      </c>
      <c r="H194">
        <v>0.3</v>
      </c>
      <c r="I194">
        <v>0.3</v>
      </c>
      <c r="J194">
        <v>0.2</v>
      </c>
      <c r="K194">
        <v>0.1</v>
      </c>
      <c r="L194">
        <v>0.1</v>
      </c>
      <c r="M194">
        <v>0.1</v>
      </c>
      <c r="O194" t="s">
        <v>195</v>
      </c>
      <c r="P194">
        <v>0</v>
      </c>
      <c r="Q194">
        <v>5</v>
      </c>
      <c r="R194">
        <v>9</v>
      </c>
      <c r="S194">
        <v>9.8000000000000007</v>
      </c>
      <c r="T194">
        <v>8</v>
      </c>
      <c r="U194">
        <v>6.5</v>
      </c>
      <c r="V194">
        <v>5.4</v>
      </c>
      <c r="W194">
        <v>6.5</v>
      </c>
      <c r="X194">
        <v>7.9</v>
      </c>
      <c r="Y194">
        <v>9.5</v>
      </c>
      <c r="Z194">
        <v>11.6</v>
      </c>
      <c r="AA194">
        <v>14.1</v>
      </c>
      <c r="AC194" t="s">
        <v>195</v>
      </c>
      <c r="AD194">
        <f t="shared" si="31"/>
        <v>13</v>
      </c>
      <c r="AE194">
        <f t="shared" si="31"/>
        <v>-5</v>
      </c>
      <c r="AF194">
        <f t="shared" si="31"/>
        <v>-8</v>
      </c>
      <c r="AG194">
        <f t="shared" si="31"/>
        <v>-9</v>
      </c>
      <c r="AH194">
        <f t="shared" si="31"/>
        <v>-7.4</v>
      </c>
      <c r="AI194">
        <f t="shared" si="31"/>
        <v>-6</v>
      </c>
      <c r="AJ194">
        <f t="shared" si="31"/>
        <v>-5.1000000000000005</v>
      </c>
      <c r="AK194">
        <f t="shared" si="31"/>
        <v>-6.2</v>
      </c>
      <c r="AL194">
        <f t="shared" si="31"/>
        <v>-7.7</v>
      </c>
      <c r="AM194">
        <f t="shared" si="31"/>
        <v>-9.4</v>
      </c>
      <c r="AN194">
        <f t="shared" si="31"/>
        <v>-11.5</v>
      </c>
      <c r="AO194">
        <f t="shared" si="31"/>
        <v>-14</v>
      </c>
    </row>
    <row r="195" spans="1:41" x14ac:dyDescent="0.3">
      <c r="A195" t="s">
        <v>80</v>
      </c>
      <c r="B195">
        <v>10497</v>
      </c>
      <c r="C195">
        <v>21737</v>
      </c>
      <c r="D195">
        <v>21789.1</v>
      </c>
      <c r="E195">
        <v>18155.3</v>
      </c>
      <c r="F195">
        <v>24181.1</v>
      </c>
      <c r="G195">
        <v>32206.799999999999</v>
      </c>
      <c r="H195">
        <v>42896.2</v>
      </c>
      <c r="I195">
        <v>57133.4</v>
      </c>
      <c r="J195">
        <v>58491.199999999997</v>
      </c>
      <c r="K195">
        <v>43154.8</v>
      </c>
      <c r="L195">
        <v>31839.599999999999</v>
      </c>
      <c r="M195">
        <v>23491.3</v>
      </c>
      <c r="O195" t="s">
        <v>80</v>
      </c>
      <c r="P195">
        <v>23</v>
      </c>
      <c r="Q195">
        <v>6</v>
      </c>
      <c r="R195">
        <v>7</v>
      </c>
      <c r="S195">
        <v>6.2</v>
      </c>
      <c r="T195">
        <v>5.0999999999999996</v>
      </c>
      <c r="U195">
        <v>4.0999999999999996</v>
      </c>
      <c r="V195">
        <v>3.4</v>
      </c>
      <c r="W195">
        <v>2.7</v>
      </c>
      <c r="X195">
        <v>2.2000000000000002</v>
      </c>
      <c r="Y195">
        <v>1.8</v>
      </c>
      <c r="Z195">
        <v>1.5</v>
      </c>
      <c r="AA195">
        <v>1.2</v>
      </c>
      <c r="AC195" t="s">
        <v>80</v>
      </c>
      <c r="AD195">
        <f t="shared" si="31"/>
        <v>10474</v>
      </c>
      <c r="AE195">
        <f t="shared" si="31"/>
        <v>21731</v>
      </c>
      <c r="AF195">
        <f t="shared" si="31"/>
        <v>21782.1</v>
      </c>
      <c r="AG195">
        <f t="shared" si="31"/>
        <v>18149.099999999999</v>
      </c>
      <c r="AH195">
        <f t="shared" si="31"/>
        <v>24176</v>
      </c>
      <c r="AI195">
        <f t="shared" si="31"/>
        <v>32202.7</v>
      </c>
      <c r="AJ195">
        <f t="shared" si="31"/>
        <v>42892.799999999996</v>
      </c>
      <c r="AK195">
        <f t="shared" si="31"/>
        <v>57130.700000000004</v>
      </c>
      <c r="AL195">
        <f t="shared" si="31"/>
        <v>58489</v>
      </c>
      <c r="AM195">
        <f t="shared" si="31"/>
        <v>43153</v>
      </c>
      <c r="AN195">
        <f t="shared" si="31"/>
        <v>31838.1</v>
      </c>
      <c r="AO195">
        <f t="shared" si="31"/>
        <v>23490.1</v>
      </c>
    </row>
    <row r="196" spans="1:41" x14ac:dyDescent="0.3">
      <c r="A196" t="s">
        <v>196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O196" t="s">
        <v>196</v>
      </c>
      <c r="P196">
        <v>0</v>
      </c>
      <c r="Q196">
        <v>16</v>
      </c>
      <c r="R196">
        <v>16</v>
      </c>
      <c r="S196">
        <v>18</v>
      </c>
      <c r="T196">
        <v>21.9</v>
      </c>
      <c r="U196">
        <v>26.6</v>
      </c>
      <c r="V196">
        <v>21.7</v>
      </c>
      <c r="W196">
        <v>17.7</v>
      </c>
      <c r="X196">
        <v>14.4</v>
      </c>
      <c r="Y196">
        <v>11.8</v>
      </c>
      <c r="Z196">
        <v>14.1</v>
      </c>
      <c r="AA196">
        <v>17.100000000000001</v>
      </c>
      <c r="AC196" t="s">
        <v>196</v>
      </c>
      <c r="AD196">
        <f t="shared" si="31"/>
        <v>0</v>
      </c>
      <c r="AE196">
        <f t="shared" si="31"/>
        <v>-16</v>
      </c>
      <c r="AF196">
        <f t="shared" si="31"/>
        <v>-16</v>
      </c>
      <c r="AG196">
        <f t="shared" si="31"/>
        <v>-18</v>
      </c>
      <c r="AH196">
        <f t="shared" si="31"/>
        <v>-21.9</v>
      </c>
      <c r="AI196">
        <f t="shared" si="31"/>
        <v>-26.6</v>
      </c>
      <c r="AJ196">
        <f t="shared" si="31"/>
        <v>-21.7</v>
      </c>
      <c r="AK196">
        <f t="shared" si="31"/>
        <v>-17.7</v>
      </c>
      <c r="AL196">
        <f t="shared" si="31"/>
        <v>-14.4</v>
      </c>
      <c r="AM196">
        <f t="shared" si="31"/>
        <v>-11.8</v>
      </c>
      <c r="AN196">
        <f t="shared" si="31"/>
        <v>-14.1</v>
      </c>
      <c r="AO196">
        <f t="shared" si="31"/>
        <v>-17.100000000000001</v>
      </c>
    </row>
    <row r="197" spans="1:41" x14ac:dyDescent="0.3">
      <c r="A197" t="s">
        <v>197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O197" t="s">
        <v>197</v>
      </c>
      <c r="P197">
        <v>0</v>
      </c>
      <c r="Q197">
        <v>13</v>
      </c>
      <c r="R197">
        <v>13</v>
      </c>
      <c r="S197">
        <v>12.6</v>
      </c>
      <c r="T197">
        <v>10.3</v>
      </c>
      <c r="U197">
        <v>8.4</v>
      </c>
      <c r="V197">
        <v>6.8</v>
      </c>
      <c r="W197">
        <v>5.6</v>
      </c>
      <c r="X197">
        <v>4.5999999999999996</v>
      </c>
      <c r="Y197">
        <v>3.8</v>
      </c>
      <c r="Z197">
        <v>4.0999999999999996</v>
      </c>
      <c r="AA197">
        <v>4.9000000000000004</v>
      </c>
      <c r="AC197" t="s">
        <v>197</v>
      </c>
      <c r="AD197">
        <f t="shared" si="31"/>
        <v>0</v>
      </c>
      <c r="AE197">
        <f t="shared" si="31"/>
        <v>-13</v>
      </c>
      <c r="AF197">
        <f t="shared" si="31"/>
        <v>-13</v>
      </c>
      <c r="AG197">
        <f t="shared" si="31"/>
        <v>-12.6</v>
      </c>
      <c r="AH197">
        <f t="shared" si="31"/>
        <v>-10.3</v>
      </c>
      <c r="AI197">
        <f t="shared" si="31"/>
        <v>-8.4</v>
      </c>
      <c r="AJ197">
        <f t="shared" si="31"/>
        <v>-6.8</v>
      </c>
      <c r="AK197">
        <f t="shared" si="31"/>
        <v>-5.6</v>
      </c>
      <c r="AL197">
        <f t="shared" si="31"/>
        <v>-4.5999999999999996</v>
      </c>
      <c r="AM197">
        <f t="shared" si="31"/>
        <v>-3.8</v>
      </c>
      <c r="AN197">
        <f t="shared" si="31"/>
        <v>-4.0999999999999996</v>
      </c>
      <c r="AO197">
        <f t="shared" si="31"/>
        <v>-4.9000000000000004</v>
      </c>
    </row>
    <row r="198" spans="1:41" x14ac:dyDescent="0.3">
      <c r="A198" t="s">
        <v>198</v>
      </c>
      <c r="B198">
        <v>1</v>
      </c>
      <c r="C198">
        <v>1052</v>
      </c>
      <c r="D198">
        <v>1643</v>
      </c>
      <c r="E198">
        <v>1950.9</v>
      </c>
      <c r="F198">
        <v>2598.1999999999998</v>
      </c>
      <c r="G198">
        <v>3291.3</v>
      </c>
      <c r="H198">
        <v>2639.4</v>
      </c>
      <c r="I198">
        <v>1947.3</v>
      </c>
      <c r="J198">
        <v>1436.7</v>
      </c>
      <c r="K198">
        <v>1060.0999999999999</v>
      </c>
      <c r="L198">
        <v>782.2</v>
      </c>
      <c r="M198">
        <v>1041.7</v>
      </c>
      <c r="O198" t="s">
        <v>198</v>
      </c>
      <c r="P198">
        <v>0</v>
      </c>
      <c r="Q198">
        <v>10</v>
      </c>
      <c r="R198">
        <v>16</v>
      </c>
      <c r="S198">
        <v>14.1</v>
      </c>
      <c r="T198">
        <v>11.5</v>
      </c>
      <c r="U198">
        <v>9.4</v>
      </c>
      <c r="V198">
        <v>7.7</v>
      </c>
      <c r="W198">
        <v>6.3</v>
      </c>
      <c r="X198">
        <v>5.0999999999999996</v>
      </c>
      <c r="Y198">
        <v>4.2</v>
      </c>
      <c r="Z198">
        <v>3.4</v>
      </c>
      <c r="AA198">
        <v>2.8</v>
      </c>
      <c r="AC198" t="s">
        <v>198</v>
      </c>
      <c r="AD198">
        <f t="shared" si="31"/>
        <v>1</v>
      </c>
      <c r="AE198">
        <f t="shared" si="31"/>
        <v>1042</v>
      </c>
      <c r="AF198">
        <f t="shared" si="31"/>
        <v>1627</v>
      </c>
      <c r="AG198">
        <f t="shared" si="31"/>
        <v>1936.8000000000002</v>
      </c>
      <c r="AH198">
        <f t="shared" si="31"/>
        <v>2586.6999999999998</v>
      </c>
      <c r="AI198">
        <f t="shared" si="31"/>
        <v>3281.9</v>
      </c>
      <c r="AJ198">
        <f t="shared" si="31"/>
        <v>2631.7000000000003</v>
      </c>
      <c r="AK198">
        <f t="shared" si="31"/>
        <v>1941</v>
      </c>
      <c r="AL198">
        <f t="shared" si="31"/>
        <v>1431.6000000000001</v>
      </c>
      <c r="AM198">
        <f t="shared" si="31"/>
        <v>1055.8999999999999</v>
      </c>
      <c r="AN198">
        <f t="shared" si="31"/>
        <v>778.80000000000007</v>
      </c>
      <c r="AO198">
        <f t="shared" si="31"/>
        <v>1038.9000000000001</v>
      </c>
    </row>
    <row r="199" spans="1:41" x14ac:dyDescent="0.3">
      <c r="A199" t="s">
        <v>199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O199" t="s">
        <v>199</v>
      </c>
      <c r="P199">
        <v>0</v>
      </c>
      <c r="Q199">
        <v>218</v>
      </c>
      <c r="R199">
        <v>217</v>
      </c>
      <c r="S199">
        <v>242.8</v>
      </c>
      <c r="T199">
        <v>232.1</v>
      </c>
      <c r="U199">
        <v>189.2</v>
      </c>
      <c r="V199">
        <v>192.4</v>
      </c>
      <c r="W199">
        <v>233.6</v>
      </c>
      <c r="X199">
        <v>271.60000000000002</v>
      </c>
      <c r="Y199">
        <v>280.39999999999998</v>
      </c>
      <c r="Z199">
        <v>285.2</v>
      </c>
      <c r="AA199">
        <v>290.7</v>
      </c>
      <c r="AC199" t="s">
        <v>199</v>
      </c>
      <c r="AD199">
        <f t="shared" si="31"/>
        <v>0</v>
      </c>
      <c r="AE199">
        <f t="shared" si="31"/>
        <v>-218</v>
      </c>
      <c r="AF199">
        <f t="shared" si="31"/>
        <v>-217</v>
      </c>
      <c r="AG199">
        <f t="shared" si="31"/>
        <v>-242.8</v>
      </c>
      <c r="AH199">
        <f t="shared" si="31"/>
        <v>-232.1</v>
      </c>
      <c r="AI199">
        <f t="shared" si="31"/>
        <v>-189.2</v>
      </c>
      <c r="AJ199">
        <f t="shared" si="31"/>
        <v>-192.4</v>
      </c>
      <c r="AK199">
        <f t="shared" si="31"/>
        <v>-233.6</v>
      </c>
      <c r="AL199">
        <f t="shared" si="31"/>
        <v>-271.60000000000002</v>
      </c>
      <c r="AM199">
        <f t="shared" si="31"/>
        <v>-280.39999999999998</v>
      </c>
      <c r="AN199">
        <f t="shared" si="31"/>
        <v>-285.2</v>
      </c>
      <c r="AO199">
        <f t="shared" si="31"/>
        <v>-290.7</v>
      </c>
    </row>
    <row r="200" spans="1:41" x14ac:dyDescent="0.3">
      <c r="A200" s="9" t="s">
        <v>200</v>
      </c>
      <c r="B200" s="10">
        <f>B45+B62+B80+B113+B112+B139+B144+B153+B185+B186+B189+B190+B191+B196+B197+B199</f>
        <v>77459</v>
      </c>
      <c r="C200" s="10">
        <f>C45+C62+C80+C113+C112+C139+C144+C153+C185+C186+C189+C190+C191+C196+C197+C199</f>
        <v>153640</v>
      </c>
      <c r="D200" s="10">
        <f>D45+D62+D80+D113+D112+D139+D144+D153+D185+D186+D189+D190+D191+D196+D197+D199</f>
        <v>154886.30000000002</v>
      </c>
      <c r="E200" s="10">
        <f t="shared" ref="E200:M200" si="32">E45+E62+E80+E113+E112+E139+E144+E153+E185+E186+E189+E190+E191+E196+E197+E199</f>
        <v>154226.09999999998</v>
      </c>
      <c r="F200" s="10">
        <f t="shared" si="32"/>
        <v>158778.19999999998</v>
      </c>
      <c r="G200" s="10">
        <f t="shared" si="32"/>
        <v>172607.8</v>
      </c>
      <c r="H200" s="10">
        <f t="shared" si="32"/>
        <v>191088.5</v>
      </c>
      <c r="I200" s="10">
        <f t="shared" si="32"/>
        <v>216108.90000000002</v>
      </c>
      <c r="J200" s="10">
        <f t="shared" si="32"/>
        <v>229383.3</v>
      </c>
      <c r="K200" s="10">
        <f t="shared" si="32"/>
        <v>222163.90000000002</v>
      </c>
      <c r="L200" s="10">
        <f t="shared" si="32"/>
        <v>223029.09999999998</v>
      </c>
      <c r="M200" s="10">
        <f t="shared" si="32"/>
        <v>230715.59999999998</v>
      </c>
      <c r="O200" s="9" t="s">
        <v>200</v>
      </c>
      <c r="P200" s="10">
        <f>P45+P62+P80+P113+P112+P139+P144+P153+P185+P186+P189+P190+P191+P196+P197+P199</f>
        <v>83308</v>
      </c>
      <c r="Q200" s="10">
        <f>Q45+Q62+Q80+Q113+Q112+Q139+Q144+Q153+Q185+Q186+Q189+Q190+Q191+Q196+Q197+Q199</f>
        <v>108138</v>
      </c>
      <c r="R200" s="10">
        <f>R45+R62+R80+R113+R112+R139+R144+R153+R185+R186+R189+R190+R191+R196+R197+R199</f>
        <v>112232.1</v>
      </c>
      <c r="S200" s="10">
        <f t="shared" ref="S200:AA200" si="33">S45+S62+S80+S113+S112+S139+S144+S153+S185+S186+S189+S190+S191+S196+S197+S199</f>
        <v>107810.50000000003</v>
      </c>
      <c r="T200" s="10">
        <f t="shared" si="33"/>
        <v>96192.700000000012</v>
      </c>
      <c r="U200" s="10">
        <f t="shared" si="33"/>
        <v>88736.400000000023</v>
      </c>
      <c r="V200" s="10">
        <f t="shared" si="33"/>
        <v>86457.799999999988</v>
      </c>
      <c r="W200" s="10">
        <f t="shared" si="33"/>
        <v>93428.10000000002</v>
      </c>
      <c r="X200" s="10">
        <f t="shared" si="33"/>
        <v>103288.80000000003</v>
      </c>
      <c r="Y200" s="10">
        <f t="shared" si="33"/>
        <v>114657.9</v>
      </c>
      <c r="Z200" s="10">
        <f t="shared" si="33"/>
        <v>129367.1</v>
      </c>
      <c r="AA200" s="10">
        <f t="shared" si="33"/>
        <v>148883.70000000004</v>
      </c>
      <c r="AC200" s="9" t="s">
        <v>200</v>
      </c>
      <c r="AD200" s="10">
        <f>AD45+AD62+AD80+AD113+AD112+AD139+AD144+AD153+AD185+AD186+AD189+AD190+AD191+AD196+AD197+AD199</f>
        <v>-5849</v>
      </c>
      <c r="AE200" s="10">
        <f>AE45+AE62+AE80+AE113+AE112+AE139+AE144+AE153+AE185+AE186+AE189+AE190+AE191+AE196+AE197+AE199</f>
        <v>45502</v>
      </c>
      <c r="AF200" s="10">
        <f>AF45+AF62+AF80+AF113+AF112+AF139+AF144+AF153+AF185+AF186+AF189+AF190+AF191+AF196+AF197+AF199</f>
        <v>42654.2</v>
      </c>
      <c r="AG200" s="10">
        <f t="shared" ref="AG200:AO200" si="34">AG45+AG62+AG80+AG113+AG112+AG139+AG144+AG153+AG185+AG186+AG189+AG190+AG191+AG196+AG197+AG199</f>
        <v>46415.600000000006</v>
      </c>
      <c r="AH200" s="10">
        <f t="shared" si="34"/>
        <v>62585.5</v>
      </c>
      <c r="AI200" s="10">
        <f t="shared" si="34"/>
        <v>83871.399999999994</v>
      </c>
      <c r="AJ200" s="10">
        <f t="shared" si="34"/>
        <v>104630.7</v>
      </c>
      <c r="AK200" s="10">
        <f t="shared" si="34"/>
        <v>122680.79999999999</v>
      </c>
      <c r="AL200" s="10">
        <f t="shared" si="34"/>
        <v>126094.49999999999</v>
      </c>
      <c r="AM200" s="10">
        <f t="shared" si="34"/>
        <v>107506</v>
      </c>
      <c r="AN200" s="10">
        <f t="shared" si="34"/>
        <v>93662</v>
      </c>
      <c r="AO200" s="10">
        <f t="shared" si="34"/>
        <v>81831.89999999998</v>
      </c>
    </row>
    <row r="201" spans="1:41" x14ac:dyDescent="0.3">
      <c r="A201" s="9" t="s">
        <v>201</v>
      </c>
      <c r="B201" s="10">
        <f>B202-B200</f>
        <v>35654</v>
      </c>
      <c r="C201" s="10">
        <f>C202-C200</f>
        <v>49499</v>
      </c>
      <c r="D201" s="10">
        <f>D202-D200</f>
        <v>49787.199999999983</v>
      </c>
      <c r="E201" s="10">
        <f t="shared" ref="E201:M201" si="35">E202-E200</f>
        <v>52797.800000000017</v>
      </c>
      <c r="F201" s="10">
        <f t="shared" si="35"/>
        <v>51981.200000000012</v>
      </c>
      <c r="G201" s="10">
        <f t="shared" si="35"/>
        <v>53045.900000000023</v>
      </c>
      <c r="H201" s="10">
        <f t="shared" si="35"/>
        <v>51100</v>
      </c>
      <c r="I201" s="10">
        <f t="shared" si="35"/>
        <v>44203.399999999965</v>
      </c>
      <c r="J201" s="10">
        <f t="shared" si="35"/>
        <v>39506.400000000023</v>
      </c>
      <c r="K201" s="10">
        <f t="shared" si="35"/>
        <v>35827.299999999988</v>
      </c>
      <c r="L201" s="10">
        <f t="shared" si="35"/>
        <v>32662.400000000023</v>
      </c>
      <c r="M201" s="10">
        <f t="shared" si="35"/>
        <v>31591.900000000023</v>
      </c>
      <c r="O201" s="9" t="s">
        <v>201</v>
      </c>
      <c r="P201" s="10">
        <f>P202-P200</f>
        <v>23423</v>
      </c>
      <c r="Q201" s="10">
        <f>Q202-Q200</f>
        <v>95511</v>
      </c>
      <c r="R201" s="10">
        <f>R202-R200</f>
        <v>96572.9</v>
      </c>
      <c r="S201" s="10">
        <f t="shared" ref="S201:AA201" si="36">S202-S200</f>
        <v>103345.60000000001</v>
      </c>
      <c r="T201" s="10">
        <f t="shared" si="36"/>
        <v>118698.00000000003</v>
      </c>
      <c r="U201" s="10">
        <f t="shared" si="36"/>
        <v>141048.1999999999</v>
      </c>
      <c r="V201" s="10">
        <f t="shared" si="36"/>
        <v>159862.30000000005</v>
      </c>
      <c r="W201" s="10">
        <f t="shared" si="36"/>
        <v>171014.89999999997</v>
      </c>
      <c r="X201" s="10">
        <f t="shared" si="36"/>
        <v>169731.5</v>
      </c>
      <c r="Y201" s="10">
        <f t="shared" si="36"/>
        <v>147464.69999999987</v>
      </c>
      <c r="Z201" s="10">
        <f t="shared" si="36"/>
        <v>130455.09999999998</v>
      </c>
      <c r="AA201" s="10">
        <f t="shared" si="36"/>
        <v>117553.99999999997</v>
      </c>
      <c r="AC201" s="9" t="s">
        <v>201</v>
      </c>
      <c r="AD201" s="10">
        <f>AD202-AD200</f>
        <v>12231</v>
      </c>
      <c r="AE201" s="10">
        <f>AE202-AE200</f>
        <v>-46012</v>
      </c>
      <c r="AF201" s="10">
        <f>AF202-AF200</f>
        <v>-46785.7</v>
      </c>
      <c r="AG201" s="10">
        <f t="shared" ref="AG201:AO201" si="37">AG202-AG200</f>
        <v>-50547.799999999974</v>
      </c>
      <c r="AH201" s="10">
        <f t="shared" si="37"/>
        <v>-66716.800000000032</v>
      </c>
      <c r="AI201" s="10">
        <f t="shared" si="37"/>
        <v>-88002.300000000032</v>
      </c>
      <c r="AJ201" s="10">
        <f t="shared" si="37"/>
        <v>-108762.3</v>
      </c>
      <c r="AK201" s="10">
        <f t="shared" si="37"/>
        <v>-126811.50000000007</v>
      </c>
      <c r="AL201" s="10">
        <f t="shared" si="37"/>
        <v>-130225.10000000006</v>
      </c>
      <c r="AM201" s="10">
        <f t="shared" si="37"/>
        <v>-111637.39999999997</v>
      </c>
      <c r="AN201" s="10">
        <f t="shared" si="37"/>
        <v>-97792.699999999983</v>
      </c>
      <c r="AO201" s="10">
        <f t="shared" si="37"/>
        <v>-85962.100000000035</v>
      </c>
    </row>
    <row r="202" spans="1:41" x14ac:dyDescent="0.3">
      <c r="A202" s="9" t="s">
        <v>87</v>
      </c>
      <c r="B202" s="10">
        <f>SUM(B4,B58,B81,B98,B138,B153,B184)</f>
        <v>113113</v>
      </c>
      <c r="C202" s="10">
        <f>SUM(C4,C58,C81,C98,C138,C153,C184)</f>
        <v>203139</v>
      </c>
      <c r="D202" s="10">
        <f>SUM(D4,D58,D81,D98,D138,D153,D184)</f>
        <v>204673.5</v>
      </c>
      <c r="E202" s="10">
        <f t="shared" ref="E202:M202" si="38">SUM(E4,E58,E81,E98,E138,E153,E184)</f>
        <v>207023.9</v>
      </c>
      <c r="F202" s="10">
        <f t="shared" si="38"/>
        <v>210759.4</v>
      </c>
      <c r="G202" s="10">
        <f t="shared" si="38"/>
        <v>225653.7</v>
      </c>
      <c r="H202" s="10">
        <f t="shared" si="38"/>
        <v>242188.5</v>
      </c>
      <c r="I202" s="10">
        <f t="shared" si="38"/>
        <v>260312.3</v>
      </c>
      <c r="J202" s="10">
        <f t="shared" si="38"/>
        <v>268889.7</v>
      </c>
      <c r="K202" s="10">
        <f t="shared" si="38"/>
        <v>257991.2</v>
      </c>
      <c r="L202" s="10">
        <f t="shared" si="38"/>
        <v>255691.5</v>
      </c>
      <c r="M202" s="10">
        <f t="shared" si="38"/>
        <v>262307.5</v>
      </c>
      <c r="O202" s="9" t="s">
        <v>87</v>
      </c>
      <c r="P202" s="10">
        <f>SUM(P4,P58,P81,P98,P138,P153,P184)</f>
        <v>106731</v>
      </c>
      <c r="Q202" s="10">
        <f>SUM(Q4,Q58,Q81,Q98,Q138,Q153,Q184)</f>
        <v>203649</v>
      </c>
      <c r="R202" s="10">
        <f>SUM(R4,R58,R81,R98,R138,R153,R184)</f>
        <v>208805</v>
      </c>
      <c r="S202" s="10">
        <f t="shared" ref="S202:AA202" si="39">SUM(S4,S58,S81,S98,S138,S153,S184)</f>
        <v>211156.10000000003</v>
      </c>
      <c r="T202" s="10">
        <f t="shared" si="39"/>
        <v>214890.70000000004</v>
      </c>
      <c r="U202" s="10">
        <f t="shared" si="39"/>
        <v>229784.59999999992</v>
      </c>
      <c r="V202" s="10">
        <f t="shared" si="39"/>
        <v>246320.10000000003</v>
      </c>
      <c r="W202" s="10">
        <f t="shared" si="39"/>
        <v>264443</v>
      </c>
      <c r="X202" s="10">
        <f t="shared" si="39"/>
        <v>273020.30000000005</v>
      </c>
      <c r="Y202" s="10">
        <f t="shared" si="39"/>
        <v>262122.59999999986</v>
      </c>
      <c r="Z202" s="10">
        <f t="shared" si="39"/>
        <v>259822.19999999998</v>
      </c>
      <c r="AA202" s="10">
        <f t="shared" si="39"/>
        <v>266437.7</v>
      </c>
      <c r="AC202" s="9" t="s">
        <v>87</v>
      </c>
      <c r="AD202" s="10">
        <f>SUM(AD4,AD58,AD81,AD98,AD138,AD153,AD184)</f>
        <v>6382</v>
      </c>
      <c r="AE202" s="10">
        <f>SUM(AE4,AE58,AE81,AE98,AE138,AE153,AE184)</f>
        <v>-510</v>
      </c>
      <c r="AF202" s="10">
        <f>SUM(AF4,AF58,AF81,AF98,AF138,AF153,AF184)</f>
        <v>-4131.4999999999964</v>
      </c>
      <c r="AG202" s="10">
        <f t="shared" ref="AG202:AO202" si="40">SUM(AG4,AG58,AG81,AG98,AG138,AG153,AG184)</f>
        <v>-4132.1999999999671</v>
      </c>
      <c r="AH202" s="10">
        <f t="shared" si="40"/>
        <v>-4131.3000000000357</v>
      </c>
      <c r="AI202" s="10">
        <f t="shared" si="40"/>
        <v>-4130.9000000000378</v>
      </c>
      <c r="AJ202" s="10">
        <f t="shared" si="40"/>
        <v>-4131.6000000000058</v>
      </c>
      <c r="AK202" s="10">
        <f t="shared" si="40"/>
        <v>-4130.7000000000844</v>
      </c>
      <c r="AL202" s="10">
        <f t="shared" si="40"/>
        <v>-4130.6000000000822</v>
      </c>
      <c r="AM202" s="10">
        <f t="shared" si="40"/>
        <v>-4131.3999999999705</v>
      </c>
      <c r="AN202" s="10">
        <f t="shared" si="40"/>
        <v>-4130.6999999999789</v>
      </c>
      <c r="AO202" s="10">
        <f t="shared" si="40"/>
        <v>-4130.2000000000553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96A0-58E2-4FCE-875D-E2E1E865C3FE}">
  <dimension ref="A1:AO202"/>
  <sheetViews>
    <sheetView topLeftCell="N1" workbookViewId="0">
      <selection activeCell="Y262" sqref="Y262"/>
    </sheetView>
  </sheetViews>
  <sheetFormatPr defaultRowHeight="14.4" x14ac:dyDescent="0.3"/>
  <sheetData>
    <row r="1" spans="1:41" x14ac:dyDescent="0.3">
      <c r="A1" s="1" t="s">
        <v>211</v>
      </c>
      <c r="B1" s="2"/>
      <c r="D1" s="2"/>
      <c r="O1" s="1" t="s">
        <v>212</v>
      </c>
      <c r="P1" s="2"/>
      <c r="R1" s="2"/>
      <c r="AC1" s="1" t="s">
        <v>213</v>
      </c>
      <c r="AD1" s="2"/>
      <c r="AF1" s="2"/>
    </row>
    <row r="2" spans="1:41" x14ac:dyDescent="0.3">
      <c r="B2" s="2" t="s">
        <v>1</v>
      </c>
      <c r="D2" s="2" t="s">
        <v>2</v>
      </c>
      <c r="P2" s="2" t="s">
        <v>1</v>
      </c>
      <c r="R2" s="2" t="s">
        <v>2</v>
      </c>
      <c r="AD2" s="2" t="s">
        <v>1</v>
      </c>
      <c r="AF2" s="2" t="s">
        <v>2</v>
      </c>
    </row>
    <row r="3" spans="1:41" x14ac:dyDescent="0.3">
      <c r="A3" s="5" t="s">
        <v>4</v>
      </c>
      <c r="B3" s="5">
        <v>1992</v>
      </c>
      <c r="C3" s="5">
        <v>2017</v>
      </c>
      <c r="D3" s="8">
        <v>2017</v>
      </c>
      <c r="E3" s="8">
        <v>2020</v>
      </c>
      <c r="F3" s="8">
        <v>2025</v>
      </c>
      <c r="G3" s="8">
        <v>2030</v>
      </c>
      <c r="H3" s="8">
        <v>2035</v>
      </c>
      <c r="I3" s="8">
        <v>2040</v>
      </c>
      <c r="J3" s="8">
        <v>2045</v>
      </c>
      <c r="K3" s="8">
        <v>2050</v>
      </c>
      <c r="L3" s="8">
        <v>2055</v>
      </c>
      <c r="M3" s="8">
        <v>2060</v>
      </c>
      <c r="O3" s="5" t="s">
        <v>4</v>
      </c>
      <c r="P3" s="5">
        <v>1992</v>
      </c>
      <c r="Q3" s="5">
        <v>2017</v>
      </c>
      <c r="R3" s="8">
        <v>2017</v>
      </c>
      <c r="S3" s="8">
        <v>2020</v>
      </c>
      <c r="T3" s="8">
        <v>2025</v>
      </c>
      <c r="U3" s="8">
        <v>2030</v>
      </c>
      <c r="V3" s="8">
        <v>2035</v>
      </c>
      <c r="W3" s="8">
        <v>2040</v>
      </c>
      <c r="X3" s="8">
        <v>2045</v>
      </c>
      <c r="Y3" s="8">
        <v>2050</v>
      </c>
      <c r="Z3" s="8">
        <v>2055</v>
      </c>
      <c r="AA3" s="8">
        <v>2060</v>
      </c>
      <c r="AC3" s="5" t="s">
        <v>4</v>
      </c>
      <c r="AD3" s="5">
        <v>1992</v>
      </c>
      <c r="AE3" s="5">
        <v>2017</v>
      </c>
      <c r="AF3" s="8">
        <v>2017</v>
      </c>
      <c r="AG3" s="8">
        <v>2020</v>
      </c>
      <c r="AH3" s="8">
        <v>2025</v>
      </c>
      <c r="AI3" s="8">
        <v>2030</v>
      </c>
      <c r="AJ3" s="8">
        <v>2035</v>
      </c>
      <c r="AK3" s="8">
        <v>2040</v>
      </c>
      <c r="AL3" s="8">
        <v>2045</v>
      </c>
      <c r="AM3" s="8">
        <v>2050</v>
      </c>
      <c r="AN3" s="8">
        <v>2055</v>
      </c>
      <c r="AO3" s="8">
        <v>2060</v>
      </c>
    </row>
    <row r="4" spans="1:41" x14ac:dyDescent="0.3">
      <c r="A4" s="9" t="s">
        <v>6</v>
      </c>
      <c r="B4" s="10">
        <f>SUM(B5:B54)</f>
        <v>4780</v>
      </c>
      <c r="C4" s="10">
        <f>SUM(C5:C54)</f>
        <v>10058</v>
      </c>
      <c r="D4" s="10">
        <f>SUM(D5:D54)</f>
        <v>9934</v>
      </c>
      <c r="E4" s="10">
        <f>SUM(E5:E54)</f>
        <v>9749.2000000000007</v>
      </c>
      <c r="F4" s="10">
        <f t="shared" ref="F4:M4" si="0">SUM(F5:F54)</f>
        <v>9603</v>
      </c>
      <c r="G4" s="10">
        <f t="shared" si="0"/>
        <v>9831.9000000000015</v>
      </c>
      <c r="H4" s="10">
        <f t="shared" si="0"/>
        <v>9361.9</v>
      </c>
      <c r="I4" s="10">
        <f t="shared" si="0"/>
        <v>8411.100000000004</v>
      </c>
      <c r="J4" s="10">
        <f t="shared" si="0"/>
        <v>8243.3999999999978</v>
      </c>
      <c r="K4" s="10">
        <f t="shared" si="0"/>
        <v>8399.6</v>
      </c>
      <c r="L4" s="10">
        <f t="shared" si="0"/>
        <v>8535.1999999999989</v>
      </c>
      <c r="M4" s="10">
        <f t="shared" si="0"/>
        <v>8077.2000000000007</v>
      </c>
      <c r="O4" s="9" t="s">
        <v>6</v>
      </c>
      <c r="P4" s="10">
        <f>SUM(P5:P54)</f>
        <v>755</v>
      </c>
      <c r="Q4" s="10">
        <f>SUM(Q5:Q54)</f>
        <v>714</v>
      </c>
      <c r="R4" s="10">
        <f>SUM(R5:R54)</f>
        <v>640.79999999999995</v>
      </c>
      <c r="S4" s="10">
        <f>SUM(S5:S54)</f>
        <v>671.29999999999973</v>
      </c>
      <c r="T4" s="10">
        <f t="shared" ref="T4:AA4" si="1">SUM(T5:T54)</f>
        <v>733.50000000000023</v>
      </c>
      <c r="U4" s="10">
        <f t="shared" si="1"/>
        <v>824.50000000000011</v>
      </c>
      <c r="V4" s="10">
        <f t="shared" si="1"/>
        <v>951.49999999999989</v>
      </c>
      <c r="W4" s="10">
        <f t="shared" si="1"/>
        <v>1116.8999999999994</v>
      </c>
      <c r="X4" s="10">
        <f t="shared" si="1"/>
        <v>1323.1999999999998</v>
      </c>
      <c r="Y4" s="10">
        <f t="shared" si="1"/>
        <v>1585.5999999999997</v>
      </c>
      <c r="Z4" s="10">
        <f t="shared" si="1"/>
        <v>1910.1000000000004</v>
      </c>
      <c r="AA4" s="10">
        <f t="shared" si="1"/>
        <v>2310.5999999999995</v>
      </c>
      <c r="AC4" s="9" t="s">
        <v>6</v>
      </c>
      <c r="AD4" s="10">
        <f>SUM(AD5:AD54)</f>
        <v>4025</v>
      </c>
      <c r="AE4" s="10">
        <f>SUM(AE5:AE54)</f>
        <v>9344</v>
      </c>
      <c r="AF4" s="10">
        <f>SUM(AF5:AF54)</f>
        <v>9293.2000000000007</v>
      </c>
      <c r="AG4" s="10">
        <f>SUM(AG5:AG54)</f>
        <v>9077.8999999999978</v>
      </c>
      <c r="AH4" s="10">
        <f t="shared" ref="AH4:AO4" si="2">SUM(AH5:AH54)</f>
        <v>8869.4999999999982</v>
      </c>
      <c r="AI4" s="10">
        <f t="shared" si="2"/>
        <v>9007.4</v>
      </c>
      <c r="AJ4" s="10">
        <f t="shared" si="2"/>
        <v>8410.4000000000015</v>
      </c>
      <c r="AK4" s="10">
        <f t="shared" si="2"/>
        <v>7294.1999999999989</v>
      </c>
      <c r="AL4" s="10">
        <f t="shared" si="2"/>
        <v>6920.2</v>
      </c>
      <c r="AM4" s="10">
        <f t="shared" si="2"/>
        <v>6814</v>
      </c>
      <c r="AN4" s="10">
        <f t="shared" si="2"/>
        <v>6625.0999999999985</v>
      </c>
      <c r="AO4" s="10">
        <f t="shared" si="2"/>
        <v>5766.5999999999976</v>
      </c>
    </row>
    <row r="5" spans="1:41" x14ac:dyDescent="0.3">
      <c r="A5" t="s">
        <v>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O5" t="s">
        <v>7</v>
      </c>
      <c r="P5">
        <v>71</v>
      </c>
      <c r="Q5">
        <v>25</v>
      </c>
      <c r="R5">
        <v>23</v>
      </c>
      <c r="S5">
        <v>25.9</v>
      </c>
      <c r="T5">
        <v>31.5</v>
      </c>
      <c r="U5">
        <v>38.299999999999997</v>
      </c>
      <c r="V5">
        <v>46.6</v>
      </c>
      <c r="W5">
        <v>56.7</v>
      </c>
      <c r="X5">
        <v>69</v>
      </c>
      <c r="Y5">
        <v>83.9</v>
      </c>
      <c r="Z5">
        <v>102.1</v>
      </c>
      <c r="AA5">
        <v>124.2</v>
      </c>
      <c r="AC5" t="s">
        <v>7</v>
      </c>
      <c r="AD5">
        <f>B5-P5</f>
        <v>-71</v>
      </c>
      <c r="AE5">
        <f t="shared" ref="AE5:AO20" si="3">C5-Q5</f>
        <v>-25</v>
      </c>
      <c r="AF5">
        <f t="shared" si="3"/>
        <v>-23</v>
      </c>
      <c r="AG5">
        <f t="shared" si="3"/>
        <v>-25.9</v>
      </c>
      <c r="AH5">
        <f t="shared" si="3"/>
        <v>-31.5</v>
      </c>
      <c r="AI5">
        <f t="shared" si="3"/>
        <v>-38.299999999999997</v>
      </c>
      <c r="AJ5">
        <f t="shared" si="3"/>
        <v>-46.6</v>
      </c>
      <c r="AK5">
        <f t="shared" si="3"/>
        <v>-56.7</v>
      </c>
      <c r="AL5">
        <f t="shared" si="3"/>
        <v>-69</v>
      </c>
      <c r="AM5">
        <f t="shared" si="3"/>
        <v>-83.9</v>
      </c>
      <c r="AN5">
        <f t="shared" si="3"/>
        <v>-102.1</v>
      </c>
      <c r="AO5">
        <f t="shared" si="3"/>
        <v>-124.2</v>
      </c>
    </row>
    <row r="6" spans="1:41" x14ac:dyDescent="0.3">
      <c r="A6" t="s">
        <v>8</v>
      </c>
      <c r="B6">
        <v>2</v>
      </c>
      <c r="C6">
        <v>90</v>
      </c>
      <c r="D6">
        <v>80</v>
      </c>
      <c r="E6">
        <v>72.8</v>
      </c>
      <c r="F6">
        <v>85.4</v>
      </c>
      <c r="G6">
        <v>103.7</v>
      </c>
      <c r="H6">
        <v>103</v>
      </c>
      <c r="I6">
        <v>98.8</v>
      </c>
      <c r="J6">
        <v>94.8</v>
      </c>
      <c r="K6">
        <v>75.5</v>
      </c>
      <c r="L6">
        <v>56.6</v>
      </c>
      <c r="M6">
        <v>41.7</v>
      </c>
      <c r="O6" t="s">
        <v>8</v>
      </c>
      <c r="P6">
        <v>0</v>
      </c>
      <c r="Q6">
        <v>1</v>
      </c>
      <c r="R6">
        <v>2</v>
      </c>
      <c r="S6">
        <v>1.8</v>
      </c>
      <c r="T6">
        <v>1.4</v>
      </c>
      <c r="U6">
        <v>1.2</v>
      </c>
      <c r="V6">
        <v>1</v>
      </c>
      <c r="W6">
        <v>0.8</v>
      </c>
      <c r="X6">
        <v>0.6</v>
      </c>
      <c r="Y6">
        <v>0.5</v>
      </c>
      <c r="Z6">
        <v>0.4</v>
      </c>
      <c r="AA6">
        <v>0.3</v>
      </c>
      <c r="AC6" t="s">
        <v>8</v>
      </c>
      <c r="AD6">
        <f t="shared" ref="AD6:AO40" si="4">B6-P6</f>
        <v>2</v>
      </c>
      <c r="AE6">
        <f t="shared" si="3"/>
        <v>89</v>
      </c>
      <c r="AF6">
        <f t="shared" si="3"/>
        <v>78</v>
      </c>
      <c r="AG6">
        <f t="shared" si="3"/>
        <v>71</v>
      </c>
      <c r="AH6">
        <f t="shared" si="3"/>
        <v>84</v>
      </c>
      <c r="AI6">
        <f t="shared" si="3"/>
        <v>102.5</v>
      </c>
      <c r="AJ6">
        <f t="shared" si="3"/>
        <v>102</v>
      </c>
      <c r="AK6">
        <f t="shared" si="3"/>
        <v>98</v>
      </c>
      <c r="AL6">
        <f t="shared" si="3"/>
        <v>94.2</v>
      </c>
      <c r="AM6">
        <f t="shared" si="3"/>
        <v>75</v>
      </c>
      <c r="AN6">
        <f t="shared" si="3"/>
        <v>56.2</v>
      </c>
      <c r="AO6">
        <f t="shared" si="3"/>
        <v>41.400000000000006</v>
      </c>
    </row>
    <row r="7" spans="1:41" x14ac:dyDescent="0.3">
      <c r="A7" t="s">
        <v>10</v>
      </c>
      <c r="B7">
        <v>0</v>
      </c>
      <c r="C7">
        <v>41</v>
      </c>
      <c r="D7">
        <v>79</v>
      </c>
      <c r="E7">
        <v>73.400000000000006</v>
      </c>
      <c r="F7">
        <v>70.599999999999994</v>
      </c>
      <c r="G7">
        <v>69.099999999999994</v>
      </c>
      <c r="H7">
        <v>51</v>
      </c>
      <c r="I7">
        <v>37.6</v>
      </c>
      <c r="J7">
        <v>27.8</v>
      </c>
      <c r="K7">
        <v>20.5</v>
      </c>
      <c r="L7">
        <v>15.1</v>
      </c>
      <c r="M7">
        <v>11.2</v>
      </c>
      <c r="O7" t="s">
        <v>10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 t="s">
        <v>10</v>
      </c>
      <c r="AD7">
        <f t="shared" si="4"/>
        <v>0</v>
      </c>
      <c r="AE7">
        <f t="shared" si="3"/>
        <v>40</v>
      </c>
      <c r="AF7">
        <f t="shared" si="3"/>
        <v>79</v>
      </c>
      <c r="AG7">
        <f t="shared" si="3"/>
        <v>73.400000000000006</v>
      </c>
      <c r="AH7">
        <f t="shared" si="3"/>
        <v>70.599999999999994</v>
      </c>
      <c r="AI7">
        <f t="shared" si="3"/>
        <v>69.099999999999994</v>
      </c>
      <c r="AJ7">
        <f t="shared" si="3"/>
        <v>51</v>
      </c>
      <c r="AK7">
        <f t="shared" si="3"/>
        <v>37.6</v>
      </c>
      <c r="AL7">
        <f t="shared" si="3"/>
        <v>27.8</v>
      </c>
      <c r="AM7">
        <f t="shared" si="3"/>
        <v>20.5</v>
      </c>
      <c r="AN7">
        <f t="shared" si="3"/>
        <v>15.1</v>
      </c>
      <c r="AO7">
        <f t="shared" si="3"/>
        <v>11.2</v>
      </c>
    </row>
    <row r="8" spans="1:41" x14ac:dyDescent="0.3">
      <c r="A8" t="s">
        <v>12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O8" t="s">
        <v>12</v>
      </c>
      <c r="P8">
        <v>0</v>
      </c>
      <c r="Q8">
        <v>7</v>
      </c>
      <c r="R8">
        <v>7</v>
      </c>
      <c r="S8">
        <v>6.9</v>
      </c>
      <c r="T8">
        <v>5.6</v>
      </c>
      <c r="U8">
        <v>4.5999999999999996</v>
      </c>
      <c r="V8">
        <v>3.7</v>
      </c>
      <c r="W8">
        <v>3.1</v>
      </c>
      <c r="X8">
        <v>2.5</v>
      </c>
      <c r="Y8">
        <v>2.1</v>
      </c>
      <c r="Z8">
        <v>2.4</v>
      </c>
      <c r="AA8">
        <v>3</v>
      </c>
      <c r="AC8" t="s">
        <v>12</v>
      </c>
      <c r="AD8">
        <f t="shared" si="4"/>
        <v>0</v>
      </c>
      <c r="AE8">
        <f t="shared" si="3"/>
        <v>-7</v>
      </c>
      <c r="AF8">
        <f t="shared" si="3"/>
        <v>-7</v>
      </c>
      <c r="AG8">
        <f t="shared" si="3"/>
        <v>-6.9</v>
      </c>
      <c r="AH8">
        <f t="shared" si="3"/>
        <v>-5.6</v>
      </c>
      <c r="AI8">
        <f t="shared" si="3"/>
        <v>-4.5999999999999996</v>
      </c>
      <c r="AJ8">
        <f t="shared" si="3"/>
        <v>-3.7</v>
      </c>
      <c r="AK8">
        <f t="shared" si="3"/>
        <v>-3.1</v>
      </c>
      <c r="AL8">
        <f t="shared" si="3"/>
        <v>-2.5</v>
      </c>
      <c r="AM8">
        <f t="shared" si="3"/>
        <v>-2.1</v>
      </c>
      <c r="AN8">
        <f t="shared" si="3"/>
        <v>-2.4</v>
      </c>
      <c r="AO8">
        <f t="shared" si="3"/>
        <v>-3</v>
      </c>
    </row>
    <row r="9" spans="1:41" x14ac:dyDescent="0.3">
      <c r="A9" t="s">
        <v>14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O9" t="s">
        <v>14</v>
      </c>
      <c r="P9">
        <v>0</v>
      </c>
      <c r="Q9">
        <v>1</v>
      </c>
      <c r="R9">
        <v>1</v>
      </c>
      <c r="S9">
        <v>1.1000000000000001</v>
      </c>
      <c r="T9">
        <v>1.3</v>
      </c>
      <c r="U9">
        <v>1.6</v>
      </c>
      <c r="V9">
        <v>2</v>
      </c>
      <c r="W9">
        <v>2.4</v>
      </c>
      <c r="X9">
        <v>2.9</v>
      </c>
      <c r="Y9">
        <v>3.5</v>
      </c>
      <c r="Z9">
        <v>4.3</v>
      </c>
      <c r="AA9">
        <v>5.2</v>
      </c>
      <c r="AC9" t="s">
        <v>14</v>
      </c>
      <c r="AD9">
        <f t="shared" si="4"/>
        <v>0</v>
      </c>
      <c r="AE9">
        <f t="shared" si="3"/>
        <v>-1</v>
      </c>
      <c r="AF9">
        <f t="shared" si="3"/>
        <v>-1</v>
      </c>
      <c r="AG9">
        <f t="shared" si="3"/>
        <v>-1.1000000000000001</v>
      </c>
      <c r="AH9">
        <f t="shared" si="3"/>
        <v>-1.3</v>
      </c>
      <c r="AI9">
        <f t="shared" si="3"/>
        <v>-1.6</v>
      </c>
      <c r="AJ9">
        <f t="shared" si="3"/>
        <v>-2</v>
      </c>
      <c r="AK9">
        <f t="shared" si="3"/>
        <v>-2.4</v>
      </c>
      <c r="AL9">
        <f t="shared" si="3"/>
        <v>-2.9</v>
      </c>
      <c r="AM9">
        <f t="shared" si="3"/>
        <v>-3.5</v>
      </c>
      <c r="AN9">
        <f t="shared" si="3"/>
        <v>-4.3</v>
      </c>
      <c r="AO9">
        <f t="shared" si="3"/>
        <v>-5.2</v>
      </c>
    </row>
    <row r="10" spans="1:41" x14ac:dyDescent="0.3">
      <c r="A10" t="s">
        <v>16</v>
      </c>
      <c r="B10">
        <v>0</v>
      </c>
      <c r="C10">
        <v>3</v>
      </c>
      <c r="D10">
        <v>3</v>
      </c>
      <c r="E10">
        <v>3</v>
      </c>
      <c r="F10">
        <v>2.2000000000000002</v>
      </c>
      <c r="G10">
        <v>1.6</v>
      </c>
      <c r="H10">
        <v>1.2</v>
      </c>
      <c r="I10">
        <v>0.9</v>
      </c>
      <c r="J10">
        <v>0.7</v>
      </c>
      <c r="K10">
        <v>0.5</v>
      </c>
      <c r="L10">
        <v>0.4</v>
      </c>
      <c r="M10">
        <v>0.3</v>
      </c>
      <c r="O10" t="s">
        <v>16</v>
      </c>
      <c r="P10">
        <v>0</v>
      </c>
      <c r="Q10">
        <v>1</v>
      </c>
      <c r="R10">
        <v>1</v>
      </c>
      <c r="S10">
        <v>0.9</v>
      </c>
      <c r="T10">
        <v>0.7</v>
      </c>
      <c r="U10">
        <v>0.9</v>
      </c>
      <c r="V10">
        <v>1.1000000000000001</v>
      </c>
      <c r="W10">
        <v>1.3</v>
      </c>
      <c r="X10">
        <v>1.6</v>
      </c>
      <c r="Y10">
        <v>1.9</v>
      </c>
      <c r="Z10">
        <v>2.2999999999999998</v>
      </c>
      <c r="AA10">
        <v>2.8</v>
      </c>
      <c r="AC10" t="s">
        <v>16</v>
      </c>
      <c r="AD10">
        <f t="shared" si="4"/>
        <v>0</v>
      </c>
      <c r="AE10">
        <f t="shared" si="3"/>
        <v>2</v>
      </c>
      <c r="AF10">
        <f t="shared" si="3"/>
        <v>2</v>
      </c>
      <c r="AG10">
        <f t="shared" si="3"/>
        <v>2.1</v>
      </c>
      <c r="AH10">
        <f t="shared" si="3"/>
        <v>1.5000000000000002</v>
      </c>
      <c r="AI10">
        <f t="shared" si="3"/>
        <v>0.70000000000000007</v>
      </c>
      <c r="AJ10">
        <f t="shared" si="3"/>
        <v>9.9999999999999867E-2</v>
      </c>
      <c r="AK10">
        <f t="shared" si="3"/>
        <v>-0.4</v>
      </c>
      <c r="AL10">
        <f t="shared" si="3"/>
        <v>-0.90000000000000013</v>
      </c>
      <c r="AM10">
        <f t="shared" si="3"/>
        <v>-1.4</v>
      </c>
      <c r="AN10">
        <f t="shared" si="3"/>
        <v>-1.9</v>
      </c>
      <c r="AO10">
        <f t="shared" si="3"/>
        <v>-2.5</v>
      </c>
    </row>
    <row r="11" spans="1:41" x14ac:dyDescent="0.3">
      <c r="A11" t="s">
        <v>9</v>
      </c>
      <c r="B11">
        <v>681</v>
      </c>
      <c r="C11">
        <v>1419</v>
      </c>
      <c r="D11">
        <v>1347</v>
      </c>
      <c r="E11">
        <v>1292.4000000000001</v>
      </c>
      <c r="F11">
        <v>1258.4000000000001</v>
      </c>
      <c r="G11">
        <v>1343.4</v>
      </c>
      <c r="H11">
        <v>1420.6</v>
      </c>
      <c r="I11">
        <v>1081.3</v>
      </c>
      <c r="J11">
        <v>797.8</v>
      </c>
      <c r="K11">
        <v>588.6</v>
      </c>
      <c r="L11">
        <v>434.3</v>
      </c>
      <c r="M11">
        <v>320.39999999999998</v>
      </c>
      <c r="O11" t="s">
        <v>9</v>
      </c>
      <c r="P11">
        <v>3</v>
      </c>
      <c r="Q11">
        <v>80</v>
      </c>
      <c r="R11">
        <v>51.9</v>
      </c>
      <c r="S11">
        <v>46</v>
      </c>
      <c r="T11">
        <v>37.5</v>
      </c>
      <c r="U11">
        <v>30.6</v>
      </c>
      <c r="V11">
        <v>24.9</v>
      </c>
      <c r="W11">
        <v>20.3</v>
      </c>
      <c r="X11">
        <v>16.600000000000001</v>
      </c>
      <c r="Y11">
        <v>13.5</v>
      </c>
      <c r="Z11">
        <v>11</v>
      </c>
      <c r="AA11">
        <v>9</v>
      </c>
      <c r="AC11" t="s">
        <v>9</v>
      </c>
      <c r="AD11">
        <f t="shared" si="4"/>
        <v>678</v>
      </c>
      <c r="AE11">
        <f t="shared" si="3"/>
        <v>1339</v>
      </c>
      <c r="AF11">
        <f t="shared" si="3"/>
        <v>1295.0999999999999</v>
      </c>
      <c r="AG11">
        <f t="shared" si="3"/>
        <v>1246.4000000000001</v>
      </c>
      <c r="AH11">
        <f t="shared" si="3"/>
        <v>1220.9000000000001</v>
      </c>
      <c r="AI11">
        <f t="shared" si="3"/>
        <v>1312.8000000000002</v>
      </c>
      <c r="AJ11">
        <f t="shared" si="3"/>
        <v>1395.6999999999998</v>
      </c>
      <c r="AK11">
        <f t="shared" si="3"/>
        <v>1061</v>
      </c>
      <c r="AL11">
        <f t="shared" si="3"/>
        <v>781.19999999999993</v>
      </c>
      <c r="AM11">
        <f t="shared" si="3"/>
        <v>575.1</v>
      </c>
      <c r="AN11">
        <f t="shared" si="3"/>
        <v>423.3</v>
      </c>
      <c r="AO11">
        <f t="shared" si="3"/>
        <v>311.39999999999998</v>
      </c>
    </row>
    <row r="12" spans="1:41" x14ac:dyDescent="0.3">
      <c r="A12" t="s">
        <v>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O12" t="s">
        <v>19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 t="s">
        <v>19</v>
      </c>
      <c r="AD12">
        <f t="shared" si="4"/>
        <v>-1</v>
      </c>
      <c r="AE12">
        <f t="shared" si="3"/>
        <v>0</v>
      </c>
      <c r="AF12">
        <f t="shared" si="3"/>
        <v>0</v>
      </c>
      <c r="AG12">
        <f t="shared" si="3"/>
        <v>0</v>
      </c>
      <c r="AH12">
        <f t="shared" si="3"/>
        <v>0</v>
      </c>
      <c r="AI12">
        <f t="shared" si="3"/>
        <v>0</v>
      </c>
      <c r="AJ12">
        <f t="shared" si="3"/>
        <v>0</v>
      </c>
      <c r="AK12">
        <f t="shared" si="3"/>
        <v>0</v>
      </c>
      <c r="AL12">
        <f t="shared" si="3"/>
        <v>0</v>
      </c>
      <c r="AM12">
        <f t="shared" si="3"/>
        <v>0</v>
      </c>
      <c r="AN12">
        <f t="shared" si="3"/>
        <v>0</v>
      </c>
      <c r="AO12">
        <f t="shared" si="3"/>
        <v>0</v>
      </c>
    </row>
    <row r="13" spans="1:41" x14ac:dyDescent="0.3">
      <c r="A13" t="s">
        <v>11</v>
      </c>
      <c r="B13">
        <v>42</v>
      </c>
      <c r="C13">
        <v>330</v>
      </c>
      <c r="D13">
        <v>327</v>
      </c>
      <c r="E13">
        <v>329.4</v>
      </c>
      <c r="F13">
        <v>354.4</v>
      </c>
      <c r="G13">
        <v>383.6</v>
      </c>
      <c r="H13">
        <v>379.6</v>
      </c>
      <c r="I13">
        <v>363.5</v>
      </c>
      <c r="J13">
        <v>354.7</v>
      </c>
      <c r="K13">
        <v>323</v>
      </c>
      <c r="L13">
        <v>291.8</v>
      </c>
      <c r="M13">
        <v>259.5</v>
      </c>
      <c r="O13" t="s">
        <v>11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 t="s">
        <v>11</v>
      </c>
      <c r="AD13">
        <f t="shared" si="4"/>
        <v>42</v>
      </c>
      <c r="AE13">
        <f t="shared" si="3"/>
        <v>330</v>
      </c>
      <c r="AF13">
        <f t="shared" si="3"/>
        <v>327</v>
      </c>
      <c r="AG13">
        <f t="shared" si="3"/>
        <v>329.4</v>
      </c>
      <c r="AH13">
        <f t="shared" si="3"/>
        <v>354.4</v>
      </c>
      <c r="AI13">
        <f t="shared" si="3"/>
        <v>383.6</v>
      </c>
      <c r="AJ13">
        <f t="shared" si="3"/>
        <v>379.6</v>
      </c>
      <c r="AK13">
        <f t="shared" si="3"/>
        <v>363.5</v>
      </c>
      <c r="AL13">
        <f t="shared" si="3"/>
        <v>354.7</v>
      </c>
      <c r="AM13">
        <f t="shared" si="3"/>
        <v>323</v>
      </c>
      <c r="AN13">
        <f t="shared" si="3"/>
        <v>291.8</v>
      </c>
      <c r="AO13">
        <f t="shared" si="3"/>
        <v>259.5</v>
      </c>
    </row>
    <row r="14" spans="1:41" x14ac:dyDescent="0.3">
      <c r="A14" t="s">
        <v>22</v>
      </c>
      <c r="B14">
        <v>0</v>
      </c>
      <c r="C14">
        <v>3</v>
      </c>
      <c r="D14">
        <v>3</v>
      </c>
      <c r="E14">
        <v>2.5</v>
      </c>
      <c r="F14">
        <v>1.8</v>
      </c>
      <c r="G14">
        <v>1.4</v>
      </c>
      <c r="H14">
        <v>1</v>
      </c>
      <c r="I14">
        <v>0.7</v>
      </c>
      <c r="J14">
        <v>0.6</v>
      </c>
      <c r="K14">
        <v>0.4</v>
      </c>
      <c r="L14">
        <v>0.3</v>
      </c>
      <c r="M14">
        <v>0.2</v>
      </c>
      <c r="O14" t="s">
        <v>22</v>
      </c>
      <c r="P14">
        <v>0</v>
      </c>
      <c r="Q14">
        <v>2</v>
      </c>
      <c r="R14">
        <v>3</v>
      </c>
      <c r="S14">
        <v>2.7</v>
      </c>
      <c r="T14">
        <v>2.2000000000000002</v>
      </c>
      <c r="U14">
        <v>1.8</v>
      </c>
      <c r="V14">
        <v>1.4</v>
      </c>
      <c r="W14">
        <v>1.2</v>
      </c>
      <c r="X14">
        <v>1</v>
      </c>
      <c r="Y14">
        <v>0.8</v>
      </c>
      <c r="Z14">
        <v>0.6</v>
      </c>
      <c r="AA14">
        <v>0.5</v>
      </c>
      <c r="AC14" t="s">
        <v>22</v>
      </c>
      <c r="AD14">
        <f t="shared" si="4"/>
        <v>0</v>
      </c>
      <c r="AE14">
        <f t="shared" si="3"/>
        <v>1</v>
      </c>
      <c r="AF14">
        <f t="shared" si="3"/>
        <v>0</v>
      </c>
      <c r="AG14">
        <f t="shared" si="3"/>
        <v>-0.20000000000000018</v>
      </c>
      <c r="AH14">
        <f t="shared" si="3"/>
        <v>-0.40000000000000013</v>
      </c>
      <c r="AI14">
        <f t="shared" si="3"/>
        <v>-0.40000000000000013</v>
      </c>
      <c r="AJ14">
        <f t="shared" si="3"/>
        <v>-0.39999999999999991</v>
      </c>
      <c r="AK14">
        <f t="shared" si="3"/>
        <v>-0.5</v>
      </c>
      <c r="AL14">
        <f t="shared" si="3"/>
        <v>-0.4</v>
      </c>
      <c r="AM14">
        <f t="shared" si="3"/>
        <v>-0.4</v>
      </c>
      <c r="AN14">
        <f t="shared" si="3"/>
        <v>-0.3</v>
      </c>
      <c r="AO14">
        <f t="shared" si="3"/>
        <v>-0.3</v>
      </c>
    </row>
    <row r="15" spans="1:41" x14ac:dyDescent="0.3">
      <c r="A15" t="s">
        <v>15</v>
      </c>
      <c r="B15">
        <v>531</v>
      </c>
      <c r="C15">
        <v>977</v>
      </c>
      <c r="D15">
        <v>909</v>
      </c>
      <c r="E15">
        <v>933</v>
      </c>
      <c r="F15">
        <v>778.3</v>
      </c>
      <c r="G15">
        <v>614.9</v>
      </c>
      <c r="H15">
        <v>601.70000000000005</v>
      </c>
      <c r="I15">
        <v>555.29999999999995</v>
      </c>
      <c r="J15">
        <v>539.4</v>
      </c>
      <c r="K15">
        <v>516</v>
      </c>
      <c r="L15">
        <v>503.8</v>
      </c>
      <c r="M15">
        <v>495.2</v>
      </c>
      <c r="O15" t="s">
        <v>15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 t="s">
        <v>15</v>
      </c>
      <c r="AD15">
        <f t="shared" si="4"/>
        <v>531</v>
      </c>
      <c r="AE15">
        <f t="shared" si="3"/>
        <v>977</v>
      </c>
      <c r="AF15">
        <f t="shared" si="3"/>
        <v>909</v>
      </c>
      <c r="AG15">
        <f t="shared" si="3"/>
        <v>933</v>
      </c>
      <c r="AH15">
        <f t="shared" si="3"/>
        <v>778.3</v>
      </c>
      <c r="AI15">
        <f t="shared" si="3"/>
        <v>614.9</v>
      </c>
      <c r="AJ15">
        <f t="shared" si="3"/>
        <v>601.70000000000005</v>
      </c>
      <c r="AK15">
        <f t="shared" si="3"/>
        <v>555.29999999999995</v>
      </c>
      <c r="AL15">
        <f t="shared" si="3"/>
        <v>539.4</v>
      </c>
      <c r="AM15">
        <f t="shared" si="3"/>
        <v>516</v>
      </c>
      <c r="AN15">
        <f t="shared" si="3"/>
        <v>503.8</v>
      </c>
      <c r="AO15">
        <f t="shared" si="3"/>
        <v>495.2</v>
      </c>
    </row>
    <row r="16" spans="1:41" x14ac:dyDescent="0.3">
      <c r="A16" t="s">
        <v>17</v>
      </c>
      <c r="B16">
        <v>246</v>
      </c>
      <c r="C16">
        <v>28</v>
      </c>
      <c r="D16">
        <v>50</v>
      </c>
      <c r="E16">
        <v>41.8</v>
      </c>
      <c r="F16">
        <v>55.6</v>
      </c>
      <c r="G16">
        <v>74.099999999999994</v>
      </c>
      <c r="H16">
        <v>54.7</v>
      </c>
      <c r="I16">
        <v>40.299999999999997</v>
      </c>
      <c r="J16">
        <v>29.8</v>
      </c>
      <c r="K16">
        <v>22</v>
      </c>
      <c r="L16">
        <v>16.2</v>
      </c>
      <c r="M16">
        <v>12</v>
      </c>
      <c r="O16" t="s">
        <v>17</v>
      </c>
      <c r="P16">
        <v>3</v>
      </c>
      <c r="Q16">
        <v>1</v>
      </c>
      <c r="R16">
        <v>1</v>
      </c>
      <c r="S16">
        <v>0.9</v>
      </c>
      <c r="T16">
        <v>0.7</v>
      </c>
      <c r="U16">
        <v>0.6</v>
      </c>
      <c r="V16">
        <v>0.5</v>
      </c>
      <c r="W16">
        <v>0.4</v>
      </c>
      <c r="X16">
        <v>0.5</v>
      </c>
      <c r="Y16">
        <v>0.6</v>
      </c>
      <c r="Z16">
        <v>0.7</v>
      </c>
      <c r="AA16">
        <v>0.8</v>
      </c>
      <c r="AC16" t="s">
        <v>17</v>
      </c>
      <c r="AD16">
        <f t="shared" si="4"/>
        <v>243</v>
      </c>
      <c r="AE16">
        <f t="shared" si="3"/>
        <v>27</v>
      </c>
      <c r="AF16">
        <f t="shared" si="3"/>
        <v>49</v>
      </c>
      <c r="AG16">
        <f t="shared" si="3"/>
        <v>40.9</v>
      </c>
      <c r="AH16">
        <f t="shared" si="3"/>
        <v>54.9</v>
      </c>
      <c r="AI16">
        <f t="shared" si="3"/>
        <v>73.5</v>
      </c>
      <c r="AJ16">
        <f t="shared" si="3"/>
        <v>54.2</v>
      </c>
      <c r="AK16">
        <f t="shared" si="3"/>
        <v>39.9</v>
      </c>
      <c r="AL16">
        <f t="shared" si="3"/>
        <v>29.3</v>
      </c>
      <c r="AM16">
        <f t="shared" si="3"/>
        <v>21.4</v>
      </c>
      <c r="AN16">
        <f t="shared" si="3"/>
        <v>15.5</v>
      </c>
      <c r="AO16">
        <f t="shared" si="3"/>
        <v>11.2</v>
      </c>
    </row>
    <row r="17" spans="1:41" x14ac:dyDescent="0.3">
      <c r="A17" t="s">
        <v>26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O17" t="s">
        <v>26</v>
      </c>
      <c r="P17">
        <v>0</v>
      </c>
      <c r="Q17">
        <v>2</v>
      </c>
      <c r="R17">
        <v>2</v>
      </c>
      <c r="S17">
        <v>1.8</v>
      </c>
      <c r="T17">
        <v>1.5</v>
      </c>
      <c r="U17">
        <v>1.2</v>
      </c>
      <c r="V17">
        <v>1</v>
      </c>
      <c r="W17">
        <v>0.8</v>
      </c>
      <c r="X17">
        <v>0.7</v>
      </c>
      <c r="Y17">
        <v>0.5</v>
      </c>
      <c r="Z17">
        <v>0.4</v>
      </c>
      <c r="AA17">
        <v>0.4</v>
      </c>
      <c r="AC17" t="s">
        <v>26</v>
      </c>
      <c r="AD17">
        <f t="shared" si="4"/>
        <v>0</v>
      </c>
      <c r="AE17">
        <f t="shared" si="3"/>
        <v>-2</v>
      </c>
      <c r="AF17">
        <f t="shared" si="3"/>
        <v>-2</v>
      </c>
      <c r="AG17">
        <f t="shared" si="3"/>
        <v>-1.8</v>
      </c>
      <c r="AH17">
        <f t="shared" si="3"/>
        <v>-1.5</v>
      </c>
      <c r="AI17">
        <f t="shared" si="3"/>
        <v>-1.2</v>
      </c>
      <c r="AJ17">
        <f t="shared" si="3"/>
        <v>-1</v>
      </c>
      <c r="AK17">
        <f t="shared" si="3"/>
        <v>-0.8</v>
      </c>
      <c r="AL17">
        <f t="shared" si="3"/>
        <v>-0.7</v>
      </c>
      <c r="AM17">
        <f t="shared" si="3"/>
        <v>-0.5</v>
      </c>
      <c r="AN17">
        <f t="shared" si="3"/>
        <v>-0.4</v>
      </c>
      <c r="AO17">
        <f t="shared" si="3"/>
        <v>-0.4</v>
      </c>
    </row>
    <row r="18" spans="1:41" x14ac:dyDescent="0.3">
      <c r="A18" t="s">
        <v>28</v>
      </c>
      <c r="B18">
        <v>0</v>
      </c>
      <c r="C18">
        <v>5</v>
      </c>
      <c r="D18">
        <v>5</v>
      </c>
      <c r="E18">
        <v>4.2</v>
      </c>
      <c r="F18">
        <v>3.1</v>
      </c>
      <c r="G18">
        <v>2.2999999999999998</v>
      </c>
      <c r="H18">
        <v>1.7</v>
      </c>
      <c r="I18">
        <v>1.2</v>
      </c>
      <c r="J18">
        <v>0.9</v>
      </c>
      <c r="K18">
        <v>0.7</v>
      </c>
      <c r="L18">
        <v>0.5</v>
      </c>
      <c r="M18">
        <v>0.4</v>
      </c>
      <c r="O18" t="s">
        <v>28</v>
      </c>
      <c r="P18">
        <v>98</v>
      </c>
      <c r="Q18">
        <v>212</v>
      </c>
      <c r="R18">
        <v>189</v>
      </c>
      <c r="S18">
        <v>212.6</v>
      </c>
      <c r="T18">
        <v>258.7</v>
      </c>
      <c r="U18">
        <v>314.7</v>
      </c>
      <c r="V18">
        <v>382.9</v>
      </c>
      <c r="W18">
        <v>465.9</v>
      </c>
      <c r="X18">
        <v>566.9</v>
      </c>
      <c r="Y18">
        <v>689.7</v>
      </c>
      <c r="Z18">
        <v>839.2</v>
      </c>
      <c r="AA18">
        <v>1021</v>
      </c>
      <c r="AC18" t="s">
        <v>28</v>
      </c>
      <c r="AD18">
        <f t="shared" si="4"/>
        <v>-98</v>
      </c>
      <c r="AE18">
        <f t="shared" si="3"/>
        <v>-207</v>
      </c>
      <c r="AF18">
        <f t="shared" si="3"/>
        <v>-184</v>
      </c>
      <c r="AG18">
        <f t="shared" si="3"/>
        <v>-208.4</v>
      </c>
      <c r="AH18">
        <f t="shared" si="3"/>
        <v>-255.6</v>
      </c>
      <c r="AI18">
        <f t="shared" si="3"/>
        <v>-312.39999999999998</v>
      </c>
      <c r="AJ18">
        <f t="shared" si="3"/>
        <v>-381.2</v>
      </c>
      <c r="AK18">
        <f t="shared" si="3"/>
        <v>-464.7</v>
      </c>
      <c r="AL18">
        <f t="shared" si="3"/>
        <v>-566</v>
      </c>
      <c r="AM18">
        <f t="shared" si="3"/>
        <v>-689</v>
      </c>
      <c r="AN18">
        <f t="shared" si="3"/>
        <v>-838.7</v>
      </c>
      <c r="AO18">
        <f t="shared" si="3"/>
        <v>-1020.6</v>
      </c>
    </row>
    <row r="19" spans="1:41" x14ac:dyDescent="0.3">
      <c r="A19" t="s">
        <v>30</v>
      </c>
      <c r="B19">
        <v>133</v>
      </c>
      <c r="C19">
        <v>947</v>
      </c>
      <c r="D19">
        <v>945</v>
      </c>
      <c r="E19">
        <v>963.7</v>
      </c>
      <c r="F19">
        <v>1008.3</v>
      </c>
      <c r="G19">
        <v>1064.5999999999999</v>
      </c>
      <c r="H19">
        <v>1048.3</v>
      </c>
      <c r="I19">
        <v>1013</v>
      </c>
      <c r="J19">
        <v>997.7</v>
      </c>
      <c r="K19">
        <v>955.1</v>
      </c>
      <c r="L19">
        <v>918.5</v>
      </c>
      <c r="M19">
        <v>884.8</v>
      </c>
      <c r="O19" t="s">
        <v>30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 t="s">
        <v>30</v>
      </c>
      <c r="AD19">
        <f t="shared" si="4"/>
        <v>133</v>
      </c>
      <c r="AE19">
        <f t="shared" si="3"/>
        <v>947</v>
      </c>
      <c r="AF19">
        <f t="shared" si="3"/>
        <v>945</v>
      </c>
      <c r="AG19">
        <f t="shared" si="3"/>
        <v>963.7</v>
      </c>
      <c r="AH19">
        <f t="shared" si="3"/>
        <v>1008.3</v>
      </c>
      <c r="AI19">
        <f t="shared" si="3"/>
        <v>1064.5999999999999</v>
      </c>
      <c r="AJ19">
        <f t="shared" si="3"/>
        <v>1048.3</v>
      </c>
      <c r="AK19">
        <f t="shared" si="3"/>
        <v>1013</v>
      </c>
      <c r="AL19">
        <f t="shared" si="3"/>
        <v>997.7</v>
      </c>
      <c r="AM19">
        <f t="shared" si="3"/>
        <v>955.1</v>
      </c>
      <c r="AN19">
        <f t="shared" si="3"/>
        <v>918.5</v>
      </c>
      <c r="AO19">
        <f t="shared" si="3"/>
        <v>884.8</v>
      </c>
    </row>
    <row r="20" spans="1:41" x14ac:dyDescent="0.3">
      <c r="A20" t="s">
        <v>32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O20" t="s">
        <v>32</v>
      </c>
      <c r="P20">
        <v>0</v>
      </c>
      <c r="Q20">
        <v>2</v>
      </c>
      <c r="R20">
        <v>2</v>
      </c>
      <c r="S20">
        <v>2.1</v>
      </c>
      <c r="T20">
        <v>1.7</v>
      </c>
      <c r="U20">
        <v>1.4</v>
      </c>
      <c r="V20">
        <v>1.7</v>
      </c>
      <c r="W20">
        <v>2</v>
      </c>
      <c r="X20">
        <v>2.1</v>
      </c>
      <c r="Y20">
        <v>1.8</v>
      </c>
      <c r="Z20">
        <v>1.4</v>
      </c>
      <c r="AA20">
        <v>1.2</v>
      </c>
      <c r="AC20" t="s">
        <v>32</v>
      </c>
      <c r="AD20">
        <f t="shared" si="4"/>
        <v>0</v>
      </c>
      <c r="AE20">
        <f t="shared" si="3"/>
        <v>-2</v>
      </c>
      <c r="AF20">
        <f t="shared" si="3"/>
        <v>-2</v>
      </c>
      <c r="AG20">
        <f t="shared" si="3"/>
        <v>-2.1</v>
      </c>
      <c r="AH20">
        <f t="shared" si="3"/>
        <v>-1.7</v>
      </c>
      <c r="AI20">
        <f t="shared" si="3"/>
        <v>-1.4</v>
      </c>
      <c r="AJ20">
        <f t="shared" si="3"/>
        <v>-1.7</v>
      </c>
      <c r="AK20">
        <f t="shared" si="3"/>
        <v>-2</v>
      </c>
      <c r="AL20">
        <f t="shared" si="3"/>
        <v>-2.1</v>
      </c>
      <c r="AM20">
        <f t="shared" si="3"/>
        <v>-1.8</v>
      </c>
      <c r="AN20">
        <f t="shared" si="3"/>
        <v>-1.4</v>
      </c>
      <c r="AO20">
        <f t="shared" si="3"/>
        <v>-1.2</v>
      </c>
    </row>
    <row r="21" spans="1:41" x14ac:dyDescent="0.3">
      <c r="A21" t="s">
        <v>18</v>
      </c>
      <c r="B21">
        <v>1252</v>
      </c>
      <c r="C21">
        <v>28</v>
      </c>
      <c r="D21">
        <v>24</v>
      </c>
      <c r="E21">
        <v>28.5</v>
      </c>
      <c r="F21">
        <v>37.9</v>
      </c>
      <c r="G21">
        <v>50.5</v>
      </c>
      <c r="H21">
        <v>67.3</v>
      </c>
      <c r="I21">
        <v>89.7</v>
      </c>
      <c r="J21">
        <v>119.4</v>
      </c>
      <c r="K21">
        <v>159</v>
      </c>
      <c r="L21">
        <v>211.8</v>
      </c>
      <c r="M21">
        <v>282.10000000000002</v>
      </c>
      <c r="O21" t="s">
        <v>18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 t="s">
        <v>18</v>
      </c>
      <c r="AD21">
        <f t="shared" si="4"/>
        <v>1252</v>
      </c>
      <c r="AE21">
        <f t="shared" si="4"/>
        <v>28</v>
      </c>
      <c r="AF21">
        <f t="shared" si="4"/>
        <v>24</v>
      </c>
      <c r="AG21">
        <f t="shared" si="4"/>
        <v>28.5</v>
      </c>
      <c r="AH21">
        <f t="shared" si="4"/>
        <v>37.9</v>
      </c>
      <c r="AI21">
        <f t="shared" si="4"/>
        <v>50.5</v>
      </c>
      <c r="AJ21">
        <f t="shared" si="4"/>
        <v>67.3</v>
      </c>
      <c r="AK21">
        <f t="shared" si="4"/>
        <v>89.7</v>
      </c>
      <c r="AL21">
        <f t="shared" si="4"/>
        <v>119.4</v>
      </c>
      <c r="AM21">
        <f t="shared" si="4"/>
        <v>159</v>
      </c>
      <c r="AN21">
        <f t="shared" si="4"/>
        <v>211.8</v>
      </c>
      <c r="AO21">
        <f t="shared" si="4"/>
        <v>282.10000000000002</v>
      </c>
    </row>
    <row r="22" spans="1:41" x14ac:dyDescent="0.3">
      <c r="A22" t="s">
        <v>35</v>
      </c>
      <c r="B22">
        <v>0</v>
      </c>
      <c r="C22">
        <v>243</v>
      </c>
      <c r="D22">
        <v>242</v>
      </c>
      <c r="E22">
        <v>237.2</v>
      </c>
      <c r="F22">
        <v>241.8</v>
      </c>
      <c r="G22">
        <v>248.5</v>
      </c>
      <c r="H22">
        <v>228.5</v>
      </c>
      <c r="I22">
        <v>205.8</v>
      </c>
      <c r="J22">
        <v>188.6</v>
      </c>
      <c r="K22">
        <v>167.8</v>
      </c>
      <c r="L22">
        <v>149.9</v>
      </c>
      <c r="M22">
        <v>133.9</v>
      </c>
      <c r="O22" t="s">
        <v>35</v>
      </c>
      <c r="P22">
        <v>0</v>
      </c>
      <c r="Q22">
        <v>1</v>
      </c>
      <c r="R22">
        <v>1</v>
      </c>
      <c r="S22">
        <v>0.9</v>
      </c>
      <c r="T22">
        <v>0.7</v>
      </c>
      <c r="U22">
        <v>0.6</v>
      </c>
      <c r="V22">
        <v>0.5</v>
      </c>
      <c r="W22">
        <v>0.4</v>
      </c>
      <c r="X22">
        <v>0.3</v>
      </c>
      <c r="Y22">
        <v>0.3</v>
      </c>
      <c r="Z22">
        <v>0.2</v>
      </c>
      <c r="AA22">
        <v>0.2</v>
      </c>
      <c r="AC22" t="s">
        <v>35</v>
      </c>
      <c r="AD22">
        <f t="shared" si="4"/>
        <v>0</v>
      </c>
      <c r="AE22">
        <f t="shared" si="4"/>
        <v>242</v>
      </c>
      <c r="AF22">
        <f t="shared" si="4"/>
        <v>241</v>
      </c>
      <c r="AG22">
        <f t="shared" si="4"/>
        <v>236.29999999999998</v>
      </c>
      <c r="AH22">
        <f t="shared" si="4"/>
        <v>241.10000000000002</v>
      </c>
      <c r="AI22">
        <f t="shared" si="4"/>
        <v>247.9</v>
      </c>
      <c r="AJ22">
        <f t="shared" si="4"/>
        <v>228</v>
      </c>
      <c r="AK22">
        <f t="shared" si="4"/>
        <v>205.4</v>
      </c>
      <c r="AL22">
        <f t="shared" si="4"/>
        <v>188.29999999999998</v>
      </c>
      <c r="AM22">
        <f t="shared" si="4"/>
        <v>167.5</v>
      </c>
      <c r="AN22">
        <f t="shared" si="4"/>
        <v>149.70000000000002</v>
      </c>
      <c r="AO22">
        <f t="shared" si="4"/>
        <v>133.70000000000002</v>
      </c>
    </row>
    <row r="23" spans="1:41" x14ac:dyDescent="0.3">
      <c r="A23" t="s">
        <v>37</v>
      </c>
      <c r="B23">
        <v>169</v>
      </c>
      <c r="C23">
        <v>446</v>
      </c>
      <c r="D23">
        <v>530</v>
      </c>
      <c r="E23">
        <v>516.6</v>
      </c>
      <c r="F23">
        <v>470</v>
      </c>
      <c r="G23">
        <v>426.5</v>
      </c>
      <c r="H23">
        <v>314.7</v>
      </c>
      <c r="I23">
        <v>232.2</v>
      </c>
      <c r="J23">
        <v>171.3</v>
      </c>
      <c r="K23">
        <v>126.4</v>
      </c>
      <c r="L23">
        <v>93.3</v>
      </c>
      <c r="M23">
        <v>68.8</v>
      </c>
      <c r="O23" t="s">
        <v>37</v>
      </c>
      <c r="P23">
        <v>0</v>
      </c>
      <c r="Q23">
        <v>10</v>
      </c>
      <c r="R23">
        <v>10</v>
      </c>
      <c r="S23">
        <v>8.8000000000000007</v>
      </c>
      <c r="T23">
        <v>7.2</v>
      </c>
      <c r="U23">
        <v>5.9</v>
      </c>
      <c r="V23">
        <v>4.8</v>
      </c>
      <c r="W23">
        <v>3.9</v>
      </c>
      <c r="X23">
        <v>3.2</v>
      </c>
      <c r="Y23">
        <v>2.6</v>
      </c>
      <c r="Z23">
        <v>2.1</v>
      </c>
      <c r="AA23">
        <v>2.6</v>
      </c>
      <c r="AC23" t="s">
        <v>37</v>
      </c>
      <c r="AD23">
        <f t="shared" si="4"/>
        <v>169</v>
      </c>
      <c r="AE23">
        <f t="shared" si="4"/>
        <v>436</v>
      </c>
      <c r="AF23">
        <f t="shared" si="4"/>
        <v>520</v>
      </c>
      <c r="AG23">
        <f t="shared" si="4"/>
        <v>507.8</v>
      </c>
      <c r="AH23">
        <f t="shared" si="4"/>
        <v>462.8</v>
      </c>
      <c r="AI23">
        <f t="shared" si="4"/>
        <v>420.6</v>
      </c>
      <c r="AJ23">
        <f t="shared" si="4"/>
        <v>309.89999999999998</v>
      </c>
      <c r="AK23">
        <f t="shared" si="4"/>
        <v>228.29999999999998</v>
      </c>
      <c r="AL23">
        <f t="shared" si="4"/>
        <v>168.10000000000002</v>
      </c>
      <c r="AM23">
        <f t="shared" si="4"/>
        <v>123.80000000000001</v>
      </c>
      <c r="AN23">
        <f t="shared" si="4"/>
        <v>91.2</v>
      </c>
      <c r="AO23">
        <f t="shared" si="4"/>
        <v>66.2</v>
      </c>
    </row>
    <row r="24" spans="1:41" x14ac:dyDescent="0.3">
      <c r="A24" t="s">
        <v>39</v>
      </c>
      <c r="B24">
        <v>21</v>
      </c>
      <c r="C24">
        <v>2</v>
      </c>
      <c r="D24">
        <v>4</v>
      </c>
      <c r="E24">
        <v>3.4</v>
      </c>
      <c r="F24">
        <v>2.5</v>
      </c>
      <c r="G24">
        <v>1.9</v>
      </c>
      <c r="H24">
        <v>1.4</v>
      </c>
      <c r="I24">
        <v>1</v>
      </c>
      <c r="J24">
        <v>0.7</v>
      </c>
      <c r="K24">
        <v>0.6</v>
      </c>
      <c r="L24">
        <v>0.4</v>
      </c>
      <c r="M24">
        <v>0.3</v>
      </c>
      <c r="O24" t="s">
        <v>39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 t="s">
        <v>39</v>
      </c>
      <c r="AD24">
        <f t="shared" si="4"/>
        <v>20</v>
      </c>
      <c r="AE24">
        <f t="shared" si="4"/>
        <v>2</v>
      </c>
      <c r="AF24">
        <f t="shared" si="4"/>
        <v>4</v>
      </c>
      <c r="AG24">
        <f t="shared" si="4"/>
        <v>3.4</v>
      </c>
      <c r="AH24">
        <f t="shared" si="4"/>
        <v>2.5</v>
      </c>
      <c r="AI24">
        <f t="shared" si="4"/>
        <v>1.9</v>
      </c>
      <c r="AJ24">
        <f t="shared" si="4"/>
        <v>1.4</v>
      </c>
      <c r="AK24">
        <f t="shared" si="4"/>
        <v>1</v>
      </c>
      <c r="AL24">
        <f t="shared" si="4"/>
        <v>0.7</v>
      </c>
      <c r="AM24">
        <f t="shared" si="4"/>
        <v>0.6</v>
      </c>
      <c r="AN24">
        <f t="shared" si="4"/>
        <v>0.4</v>
      </c>
      <c r="AO24">
        <f t="shared" si="4"/>
        <v>0.3</v>
      </c>
    </row>
    <row r="25" spans="1:41" x14ac:dyDescent="0.3">
      <c r="A25" t="s">
        <v>41</v>
      </c>
      <c r="B25">
        <v>9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O25" t="s">
        <v>41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 t="s">
        <v>41</v>
      </c>
      <c r="AD25">
        <f t="shared" si="4"/>
        <v>9</v>
      </c>
      <c r="AE25">
        <f t="shared" si="4"/>
        <v>0</v>
      </c>
      <c r="AF25">
        <f t="shared" si="4"/>
        <v>0</v>
      </c>
      <c r="AG25">
        <f t="shared" si="4"/>
        <v>0</v>
      </c>
      <c r="AH25">
        <f t="shared" si="4"/>
        <v>0</v>
      </c>
      <c r="AI25">
        <f t="shared" si="4"/>
        <v>0</v>
      </c>
      <c r="AJ25">
        <f t="shared" si="4"/>
        <v>0</v>
      </c>
      <c r="AK25">
        <f t="shared" si="4"/>
        <v>0</v>
      </c>
      <c r="AL25">
        <f t="shared" si="4"/>
        <v>0</v>
      </c>
      <c r="AM25">
        <f t="shared" si="4"/>
        <v>0</v>
      </c>
      <c r="AN25">
        <f t="shared" si="4"/>
        <v>0</v>
      </c>
      <c r="AO25">
        <f t="shared" si="4"/>
        <v>0</v>
      </c>
    </row>
    <row r="26" spans="1:41" x14ac:dyDescent="0.3">
      <c r="A26" t="s">
        <v>43</v>
      </c>
      <c r="B26">
        <v>0</v>
      </c>
      <c r="C26">
        <v>1</v>
      </c>
      <c r="D26">
        <v>1</v>
      </c>
      <c r="E26">
        <v>0.8</v>
      </c>
      <c r="F26">
        <v>0.6</v>
      </c>
      <c r="G26">
        <v>0.5</v>
      </c>
      <c r="H26">
        <v>0.3</v>
      </c>
      <c r="I26">
        <v>0.3</v>
      </c>
      <c r="J26">
        <v>0.2</v>
      </c>
      <c r="K26">
        <v>0.1</v>
      </c>
      <c r="L26">
        <v>0.1</v>
      </c>
      <c r="M26">
        <v>0.1</v>
      </c>
      <c r="O26" t="s">
        <v>43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 t="s">
        <v>43</v>
      </c>
      <c r="AD26">
        <f t="shared" si="4"/>
        <v>0</v>
      </c>
      <c r="AE26">
        <f t="shared" si="4"/>
        <v>1</v>
      </c>
      <c r="AF26">
        <f t="shared" si="4"/>
        <v>1</v>
      </c>
      <c r="AG26">
        <f t="shared" si="4"/>
        <v>0.8</v>
      </c>
      <c r="AH26">
        <f t="shared" si="4"/>
        <v>0.6</v>
      </c>
      <c r="AI26">
        <f t="shared" si="4"/>
        <v>0.5</v>
      </c>
      <c r="AJ26">
        <f t="shared" si="4"/>
        <v>0.3</v>
      </c>
      <c r="AK26">
        <f t="shared" si="4"/>
        <v>0.3</v>
      </c>
      <c r="AL26">
        <f t="shared" si="4"/>
        <v>0.2</v>
      </c>
      <c r="AM26">
        <f t="shared" si="4"/>
        <v>0.1</v>
      </c>
      <c r="AN26">
        <f t="shared" si="4"/>
        <v>0.1</v>
      </c>
      <c r="AO26">
        <f t="shared" si="4"/>
        <v>0.1</v>
      </c>
    </row>
    <row r="27" spans="1:41" x14ac:dyDescent="0.3">
      <c r="A27" t="s">
        <v>45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O27" t="s">
        <v>45</v>
      </c>
      <c r="P27">
        <v>0</v>
      </c>
      <c r="Q27">
        <v>3</v>
      </c>
      <c r="R27">
        <v>3</v>
      </c>
      <c r="S27">
        <v>3</v>
      </c>
      <c r="T27">
        <v>2.5</v>
      </c>
      <c r="U27">
        <v>2</v>
      </c>
      <c r="V27">
        <v>1.6</v>
      </c>
      <c r="W27">
        <v>1.3</v>
      </c>
      <c r="X27">
        <v>1.1000000000000001</v>
      </c>
      <c r="Y27">
        <v>0.9</v>
      </c>
      <c r="Z27">
        <v>1</v>
      </c>
      <c r="AA27">
        <v>1.2</v>
      </c>
      <c r="AC27" t="s">
        <v>45</v>
      </c>
      <c r="AD27">
        <f t="shared" si="4"/>
        <v>0</v>
      </c>
      <c r="AE27">
        <f t="shared" si="4"/>
        <v>-3</v>
      </c>
      <c r="AF27">
        <f t="shared" si="4"/>
        <v>-3</v>
      </c>
      <c r="AG27">
        <f t="shared" si="4"/>
        <v>-3</v>
      </c>
      <c r="AH27">
        <f t="shared" si="4"/>
        <v>-2.5</v>
      </c>
      <c r="AI27">
        <f t="shared" si="4"/>
        <v>-2</v>
      </c>
      <c r="AJ27">
        <f t="shared" si="4"/>
        <v>-1.6</v>
      </c>
      <c r="AK27">
        <f t="shared" si="4"/>
        <v>-1.3</v>
      </c>
      <c r="AL27">
        <f t="shared" si="4"/>
        <v>-1.1000000000000001</v>
      </c>
      <c r="AM27">
        <f t="shared" si="4"/>
        <v>-0.9</v>
      </c>
      <c r="AN27">
        <f t="shared" si="4"/>
        <v>-1</v>
      </c>
      <c r="AO27">
        <f t="shared" si="4"/>
        <v>-1.2</v>
      </c>
    </row>
    <row r="28" spans="1:41" x14ac:dyDescent="0.3">
      <c r="A28" t="s">
        <v>47</v>
      </c>
      <c r="B28">
        <v>616</v>
      </c>
      <c r="C28">
        <v>168</v>
      </c>
      <c r="D28">
        <v>180</v>
      </c>
      <c r="E28">
        <v>160.6</v>
      </c>
      <c r="F28">
        <v>118.5</v>
      </c>
      <c r="G28">
        <v>87.4</v>
      </c>
      <c r="H28">
        <v>64.5</v>
      </c>
      <c r="I28">
        <v>47.6</v>
      </c>
      <c r="J28">
        <v>35.1</v>
      </c>
      <c r="K28">
        <v>25.9</v>
      </c>
      <c r="L28">
        <v>19.100000000000001</v>
      </c>
      <c r="M28">
        <v>14.1</v>
      </c>
      <c r="O28" t="s">
        <v>47</v>
      </c>
      <c r="P28">
        <v>0</v>
      </c>
      <c r="Q28">
        <v>0</v>
      </c>
      <c r="R28">
        <v>1</v>
      </c>
      <c r="S28">
        <v>0.9</v>
      </c>
      <c r="T28">
        <v>0.7</v>
      </c>
      <c r="U28">
        <v>0.6</v>
      </c>
      <c r="V28">
        <v>0.5</v>
      </c>
      <c r="W28">
        <v>0.4</v>
      </c>
      <c r="X28">
        <v>0.3</v>
      </c>
      <c r="Y28">
        <v>0.3</v>
      </c>
      <c r="Z28">
        <v>0.3</v>
      </c>
      <c r="AA28">
        <v>0.4</v>
      </c>
      <c r="AC28" t="s">
        <v>47</v>
      </c>
      <c r="AD28">
        <f t="shared" si="4"/>
        <v>616</v>
      </c>
      <c r="AE28">
        <f t="shared" si="4"/>
        <v>168</v>
      </c>
      <c r="AF28">
        <f t="shared" si="4"/>
        <v>179</v>
      </c>
      <c r="AG28">
        <f t="shared" si="4"/>
        <v>159.69999999999999</v>
      </c>
      <c r="AH28">
        <f t="shared" si="4"/>
        <v>117.8</v>
      </c>
      <c r="AI28">
        <f t="shared" si="4"/>
        <v>86.800000000000011</v>
      </c>
      <c r="AJ28">
        <f t="shared" si="4"/>
        <v>64</v>
      </c>
      <c r="AK28">
        <f t="shared" si="4"/>
        <v>47.2</v>
      </c>
      <c r="AL28">
        <f t="shared" si="4"/>
        <v>34.800000000000004</v>
      </c>
      <c r="AM28">
        <f t="shared" si="4"/>
        <v>25.599999999999998</v>
      </c>
      <c r="AN28">
        <f t="shared" si="4"/>
        <v>18.8</v>
      </c>
      <c r="AO28">
        <f t="shared" si="4"/>
        <v>13.7</v>
      </c>
    </row>
    <row r="29" spans="1:41" x14ac:dyDescent="0.3">
      <c r="A29" t="s">
        <v>49</v>
      </c>
      <c r="B29">
        <v>0</v>
      </c>
      <c r="C29">
        <v>22</v>
      </c>
      <c r="D29">
        <v>22</v>
      </c>
      <c r="E29">
        <v>25.5</v>
      </c>
      <c r="F29">
        <v>33</v>
      </c>
      <c r="G29">
        <v>43.3</v>
      </c>
      <c r="H29">
        <v>43.9</v>
      </c>
      <c r="I29">
        <v>44.5</v>
      </c>
      <c r="J29">
        <v>50.4</v>
      </c>
      <c r="K29">
        <v>56</v>
      </c>
      <c r="L29">
        <v>65.3</v>
      </c>
      <c r="M29">
        <v>78</v>
      </c>
      <c r="O29" t="s">
        <v>49</v>
      </c>
      <c r="P29">
        <v>2</v>
      </c>
      <c r="Q29">
        <v>13</v>
      </c>
      <c r="R29">
        <v>9</v>
      </c>
      <c r="S29">
        <v>8</v>
      </c>
      <c r="T29">
        <v>6.5</v>
      </c>
      <c r="U29">
        <v>5.3</v>
      </c>
      <c r="V29">
        <v>4.3</v>
      </c>
      <c r="W29">
        <v>3.5</v>
      </c>
      <c r="X29">
        <v>2.9</v>
      </c>
      <c r="Y29">
        <v>2.2999999999999998</v>
      </c>
      <c r="Z29">
        <v>1.9</v>
      </c>
      <c r="AA29">
        <v>1.6</v>
      </c>
      <c r="AC29" t="s">
        <v>49</v>
      </c>
      <c r="AD29">
        <f t="shared" si="4"/>
        <v>-2</v>
      </c>
      <c r="AE29">
        <f t="shared" si="4"/>
        <v>9</v>
      </c>
      <c r="AF29">
        <f t="shared" si="4"/>
        <v>13</v>
      </c>
      <c r="AG29">
        <f t="shared" si="4"/>
        <v>17.5</v>
      </c>
      <c r="AH29">
        <f t="shared" si="4"/>
        <v>26.5</v>
      </c>
      <c r="AI29">
        <f t="shared" si="4"/>
        <v>38</v>
      </c>
      <c r="AJ29">
        <f t="shared" si="4"/>
        <v>39.6</v>
      </c>
      <c r="AK29">
        <f t="shared" si="4"/>
        <v>41</v>
      </c>
      <c r="AL29">
        <f t="shared" si="4"/>
        <v>47.5</v>
      </c>
      <c r="AM29">
        <f t="shared" si="4"/>
        <v>53.7</v>
      </c>
      <c r="AN29">
        <f t="shared" si="4"/>
        <v>63.4</v>
      </c>
      <c r="AO29">
        <f t="shared" si="4"/>
        <v>76.400000000000006</v>
      </c>
    </row>
    <row r="30" spans="1:41" x14ac:dyDescent="0.3">
      <c r="A30" t="s">
        <v>20</v>
      </c>
      <c r="B30">
        <v>2</v>
      </c>
      <c r="C30">
        <v>0</v>
      </c>
      <c r="D30">
        <v>2</v>
      </c>
      <c r="E30">
        <v>2.2000000000000002</v>
      </c>
      <c r="F30">
        <v>2.9</v>
      </c>
      <c r="G30">
        <v>3.9</v>
      </c>
      <c r="H30">
        <v>4.9000000000000004</v>
      </c>
      <c r="I30">
        <v>3.6</v>
      </c>
      <c r="J30">
        <v>2.7</v>
      </c>
      <c r="K30">
        <v>2</v>
      </c>
      <c r="L30">
        <v>1.5</v>
      </c>
      <c r="M30">
        <v>1.1000000000000001</v>
      </c>
      <c r="O30" t="s">
        <v>20</v>
      </c>
      <c r="P30">
        <v>0</v>
      </c>
      <c r="Q30">
        <v>0</v>
      </c>
      <c r="R30">
        <v>1</v>
      </c>
      <c r="S30">
        <v>0.9</v>
      </c>
      <c r="T30">
        <v>0.7</v>
      </c>
      <c r="U30">
        <v>0.6</v>
      </c>
      <c r="V30">
        <v>0.5</v>
      </c>
      <c r="W30">
        <v>0.4</v>
      </c>
      <c r="X30">
        <v>0.3</v>
      </c>
      <c r="Y30">
        <v>0.3</v>
      </c>
      <c r="Z30">
        <v>0.2</v>
      </c>
      <c r="AA30">
        <v>0.2</v>
      </c>
      <c r="AC30" t="s">
        <v>20</v>
      </c>
      <c r="AD30">
        <f t="shared" si="4"/>
        <v>2</v>
      </c>
      <c r="AE30">
        <f t="shared" si="4"/>
        <v>0</v>
      </c>
      <c r="AF30">
        <f t="shared" si="4"/>
        <v>1</v>
      </c>
      <c r="AG30">
        <f t="shared" si="4"/>
        <v>1.3000000000000003</v>
      </c>
      <c r="AH30">
        <f t="shared" si="4"/>
        <v>2.2000000000000002</v>
      </c>
      <c r="AI30">
        <f t="shared" si="4"/>
        <v>3.3</v>
      </c>
      <c r="AJ30">
        <f t="shared" si="4"/>
        <v>4.4000000000000004</v>
      </c>
      <c r="AK30">
        <f t="shared" si="4"/>
        <v>3.2</v>
      </c>
      <c r="AL30">
        <f t="shared" si="4"/>
        <v>2.4000000000000004</v>
      </c>
      <c r="AM30">
        <f t="shared" si="4"/>
        <v>1.7</v>
      </c>
      <c r="AN30">
        <f t="shared" si="4"/>
        <v>1.3</v>
      </c>
      <c r="AO30">
        <f t="shared" si="4"/>
        <v>0.90000000000000013</v>
      </c>
    </row>
    <row r="31" spans="1:41" x14ac:dyDescent="0.3">
      <c r="A31" t="s">
        <v>52</v>
      </c>
      <c r="B31">
        <v>1</v>
      </c>
      <c r="C31">
        <v>1</v>
      </c>
      <c r="D31">
        <v>1</v>
      </c>
      <c r="E31">
        <v>0.8</v>
      </c>
      <c r="F31">
        <v>0.6</v>
      </c>
      <c r="G31">
        <v>0.5</v>
      </c>
      <c r="H31">
        <v>0.3</v>
      </c>
      <c r="I31">
        <v>0.3</v>
      </c>
      <c r="J31">
        <v>0.2</v>
      </c>
      <c r="K31">
        <v>0.1</v>
      </c>
      <c r="L31">
        <v>0.1</v>
      </c>
      <c r="M31">
        <v>0.1</v>
      </c>
      <c r="O31" t="s">
        <v>52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 t="s">
        <v>52</v>
      </c>
      <c r="AD31">
        <f t="shared" si="4"/>
        <v>1</v>
      </c>
      <c r="AE31">
        <f t="shared" si="4"/>
        <v>1</v>
      </c>
      <c r="AF31">
        <f t="shared" si="4"/>
        <v>1</v>
      </c>
      <c r="AG31">
        <f t="shared" si="4"/>
        <v>0.8</v>
      </c>
      <c r="AH31">
        <f t="shared" si="4"/>
        <v>0.6</v>
      </c>
      <c r="AI31">
        <f t="shared" si="4"/>
        <v>0.5</v>
      </c>
      <c r="AJ31">
        <f t="shared" si="4"/>
        <v>0.3</v>
      </c>
      <c r="AK31">
        <f t="shared" si="4"/>
        <v>0.3</v>
      </c>
      <c r="AL31">
        <f t="shared" si="4"/>
        <v>0.2</v>
      </c>
      <c r="AM31">
        <f t="shared" si="4"/>
        <v>0.1</v>
      </c>
      <c r="AN31">
        <f t="shared" si="4"/>
        <v>0.1</v>
      </c>
      <c r="AO31">
        <f t="shared" si="4"/>
        <v>0.1</v>
      </c>
    </row>
    <row r="32" spans="1:41" x14ac:dyDescent="0.3">
      <c r="A32" t="s">
        <v>54</v>
      </c>
      <c r="B32">
        <v>0</v>
      </c>
      <c r="C32">
        <v>43</v>
      </c>
      <c r="D32">
        <v>52</v>
      </c>
      <c r="E32">
        <v>43.4</v>
      </c>
      <c r="F32">
        <v>32</v>
      </c>
      <c r="G32">
        <v>23.6</v>
      </c>
      <c r="H32">
        <v>17.399999999999999</v>
      </c>
      <c r="I32">
        <v>12.8</v>
      </c>
      <c r="J32">
        <v>9.5</v>
      </c>
      <c r="K32">
        <v>7</v>
      </c>
      <c r="L32">
        <v>5.2</v>
      </c>
      <c r="M32">
        <v>3.8</v>
      </c>
      <c r="O32" t="s">
        <v>54</v>
      </c>
      <c r="P32">
        <v>0</v>
      </c>
      <c r="Q32">
        <v>1</v>
      </c>
      <c r="R32">
        <v>1</v>
      </c>
      <c r="S32">
        <v>0.9</v>
      </c>
      <c r="T32">
        <v>0.7</v>
      </c>
      <c r="U32">
        <v>0.6</v>
      </c>
      <c r="V32">
        <v>0.5</v>
      </c>
      <c r="W32">
        <v>0.6</v>
      </c>
      <c r="X32">
        <v>0.7</v>
      </c>
      <c r="Y32">
        <v>0.9</v>
      </c>
      <c r="Z32">
        <v>1</v>
      </c>
      <c r="AA32">
        <v>1.3</v>
      </c>
      <c r="AC32" t="s">
        <v>54</v>
      </c>
      <c r="AD32">
        <f t="shared" si="4"/>
        <v>0</v>
      </c>
      <c r="AE32">
        <f t="shared" si="4"/>
        <v>42</v>
      </c>
      <c r="AF32">
        <f t="shared" si="4"/>
        <v>51</v>
      </c>
      <c r="AG32">
        <f t="shared" si="4"/>
        <v>42.5</v>
      </c>
      <c r="AH32">
        <f t="shared" si="4"/>
        <v>31.3</v>
      </c>
      <c r="AI32">
        <f t="shared" si="4"/>
        <v>23</v>
      </c>
      <c r="AJ32">
        <f t="shared" si="4"/>
        <v>16.899999999999999</v>
      </c>
      <c r="AK32">
        <f t="shared" si="4"/>
        <v>12.200000000000001</v>
      </c>
      <c r="AL32">
        <f t="shared" si="4"/>
        <v>8.8000000000000007</v>
      </c>
      <c r="AM32">
        <f t="shared" si="4"/>
        <v>6.1</v>
      </c>
      <c r="AN32">
        <f t="shared" si="4"/>
        <v>4.2</v>
      </c>
      <c r="AO32">
        <f t="shared" si="4"/>
        <v>2.5</v>
      </c>
    </row>
    <row r="33" spans="1:41" x14ac:dyDescent="0.3">
      <c r="A33" t="s">
        <v>56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O33" t="s">
        <v>56</v>
      </c>
      <c r="P33">
        <v>0</v>
      </c>
      <c r="Q33">
        <v>23</v>
      </c>
      <c r="R33">
        <v>20</v>
      </c>
      <c r="S33">
        <v>22.3</v>
      </c>
      <c r="T33">
        <v>22.4</v>
      </c>
      <c r="U33">
        <v>18.7</v>
      </c>
      <c r="V33">
        <v>19.2</v>
      </c>
      <c r="W33">
        <v>19.8</v>
      </c>
      <c r="X33">
        <v>17.899999999999999</v>
      </c>
      <c r="Y33">
        <v>21.7</v>
      </c>
      <c r="Z33">
        <v>26.4</v>
      </c>
      <c r="AA33">
        <v>32.200000000000003</v>
      </c>
      <c r="AC33" t="s">
        <v>56</v>
      </c>
      <c r="AD33">
        <f t="shared" si="4"/>
        <v>0</v>
      </c>
      <c r="AE33">
        <f t="shared" si="4"/>
        <v>-23</v>
      </c>
      <c r="AF33">
        <f t="shared" si="4"/>
        <v>-20</v>
      </c>
      <c r="AG33">
        <f t="shared" si="4"/>
        <v>-22.3</v>
      </c>
      <c r="AH33">
        <f t="shared" si="4"/>
        <v>-22.4</v>
      </c>
      <c r="AI33">
        <f t="shared" si="4"/>
        <v>-18.7</v>
      </c>
      <c r="AJ33">
        <f t="shared" si="4"/>
        <v>-19.2</v>
      </c>
      <c r="AK33">
        <f t="shared" si="4"/>
        <v>-19.8</v>
      </c>
      <c r="AL33">
        <f t="shared" si="4"/>
        <v>-17.899999999999999</v>
      </c>
      <c r="AM33">
        <f t="shared" si="4"/>
        <v>-21.7</v>
      </c>
      <c r="AN33">
        <f t="shared" si="4"/>
        <v>-26.4</v>
      </c>
      <c r="AO33">
        <f t="shared" si="4"/>
        <v>-32.200000000000003</v>
      </c>
    </row>
    <row r="34" spans="1:41" x14ac:dyDescent="0.3">
      <c r="A34" t="s">
        <v>58</v>
      </c>
      <c r="B34">
        <v>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O34" t="s">
        <v>58</v>
      </c>
      <c r="P34">
        <v>26</v>
      </c>
      <c r="Q34">
        <v>6</v>
      </c>
      <c r="R34">
        <v>8</v>
      </c>
      <c r="S34">
        <v>8.5</v>
      </c>
      <c r="T34">
        <v>7</v>
      </c>
      <c r="U34">
        <v>5.7</v>
      </c>
      <c r="V34">
        <v>4.5999999999999996</v>
      </c>
      <c r="W34">
        <v>3.8</v>
      </c>
      <c r="X34">
        <v>4.0999999999999996</v>
      </c>
      <c r="Y34">
        <v>4.9000000000000004</v>
      </c>
      <c r="Z34">
        <v>6</v>
      </c>
      <c r="AA34">
        <v>7.3</v>
      </c>
      <c r="AC34" t="s">
        <v>58</v>
      </c>
      <c r="AD34">
        <f t="shared" si="4"/>
        <v>-23</v>
      </c>
      <c r="AE34">
        <f t="shared" si="4"/>
        <v>-6</v>
      </c>
      <c r="AF34">
        <f t="shared" si="4"/>
        <v>-8</v>
      </c>
      <c r="AG34">
        <f t="shared" si="4"/>
        <v>-8.5</v>
      </c>
      <c r="AH34">
        <f t="shared" si="4"/>
        <v>-7</v>
      </c>
      <c r="AI34">
        <f t="shared" si="4"/>
        <v>-5.7</v>
      </c>
      <c r="AJ34">
        <f t="shared" si="4"/>
        <v>-4.5999999999999996</v>
      </c>
      <c r="AK34">
        <f t="shared" si="4"/>
        <v>-3.8</v>
      </c>
      <c r="AL34">
        <f t="shared" si="4"/>
        <v>-4.0999999999999996</v>
      </c>
      <c r="AM34">
        <f t="shared" si="4"/>
        <v>-4.9000000000000004</v>
      </c>
      <c r="AN34">
        <f t="shared" si="4"/>
        <v>-6</v>
      </c>
      <c r="AO34">
        <f t="shared" si="4"/>
        <v>-7.3</v>
      </c>
    </row>
    <row r="35" spans="1:41" x14ac:dyDescent="0.3">
      <c r="A35" t="s">
        <v>60</v>
      </c>
      <c r="B35">
        <v>1</v>
      </c>
      <c r="C35">
        <v>4</v>
      </c>
      <c r="D35">
        <v>4</v>
      </c>
      <c r="E35">
        <v>3.3</v>
      </c>
      <c r="F35">
        <v>2.5</v>
      </c>
      <c r="G35">
        <v>1.8</v>
      </c>
      <c r="H35">
        <v>1.3</v>
      </c>
      <c r="I35">
        <v>1</v>
      </c>
      <c r="J35">
        <v>0.7</v>
      </c>
      <c r="K35">
        <v>0.5</v>
      </c>
      <c r="L35">
        <v>0.4</v>
      </c>
      <c r="M35">
        <v>0.3</v>
      </c>
      <c r="O35" t="s">
        <v>60</v>
      </c>
      <c r="P35">
        <v>371</v>
      </c>
      <c r="Q35">
        <v>163</v>
      </c>
      <c r="R35">
        <v>154</v>
      </c>
      <c r="S35">
        <v>173.2</v>
      </c>
      <c r="T35">
        <v>210.8</v>
      </c>
      <c r="U35">
        <v>256.39999999999998</v>
      </c>
      <c r="V35">
        <v>312</v>
      </c>
      <c r="W35">
        <v>379.6</v>
      </c>
      <c r="X35">
        <v>461.8</v>
      </c>
      <c r="Y35">
        <v>561.9</v>
      </c>
      <c r="Z35">
        <v>683.7</v>
      </c>
      <c r="AA35">
        <v>831.9</v>
      </c>
      <c r="AC35" t="s">
        <v>60</v>
      </c>
      <c r="AD35">
        <f t="shared" si="4"/>
        <v>-370</v>
      </c>
      <c r="AE35">
        <f t="shared" si="4"/>
        <v>-159</v>
      </c>
      <c r="AF35">
        <f t="shared" si="4"/>
        <v>-150</v>
      </c>
      <c r="AG35">
        <f t="shared" si="4"/>
        <v>-169.89999999999998</v>
      </c>
      <c r="AH35">
        <f t="shared" si="4"/>
        <v>-208.3</v>
      </c>
      <c r="AI35">
        <f t="shared" si="4"/>
        <v>-254.59999999999997</v>
      </c>
      <c r="AJ35">
        <f t="shared" si="4"/>
        <v>-310.7</v>
      </c>
      <c r="AK35">
        <f t="shared" si="4"/>
        <v>-378.6</v>
      </c>
      <c r="AL35">
        <f t="shared" si="4"/>
        <v>-461.1</v>
      </c>
      <c r="AM35">
        <f t="shared" si="4"/>
        <v>-561.4</v>
      </c>
      <c r="AN35">
        <f t="shared" si="4"/>
        <v>-683.30000000000007</v>
      </c>
      <c r="AO35">
        <f t="shared" si="4"/>
        <v>-831.6</v>
      </c>
    </row>
    <row r="36" spans="1:41" x14ac:dyDescent="0.3">
      <c r="A36" t="s">
        <v>62</v>
      </c>
      <c r="B36">
        <v>5</v>
      </c>
      <c r="C36">
        <v>1081</v>
      </c>
      <c r="D36">
        <v>974</v>
      </c>
      <c r="E36">
        <v>997.5</v>
      </c>
      <c r="F36">
        <v>1002.1</v>
      </c>
      <c r="G36">
        <v>1016.2</v>
      </c>
      <c r="H36">
        <v>941.5</v>
      </c>
      <c r="I36">
        <v>830.3</v>
      </c>
      <c r="J36">
        <v>791.2</v>
      </c>
      <c r="K36">
        <v>732.9</v>
      </c>
      <c r="L36">
        <v>669.2</v>
      </c>
      <c r="M36">
        <v>596.1</v>
      </c>
      <c r="O36" t="s">
        <v>62</v>
      </c>
      <c r="P36">
        <v>0</v>
      </c>
      <c r="Q36">
        <v>1</v>
      </c>
      <c r="R36">
        <v>10</v>
      </c>
      <c r="S36">
        <v>8.8000000000000007</v>
      </c>
      <c r="T36">
        <v>7.2</v>
      </c>
      <c r="U36">
        <v>5.9</v>
      </c>
      <c r="V36">
        <v>4.8</v>
      </c>
      <c r="W36">
        <v>3.9</v>
      </c>
      <c r="X36">
        <v>3.2</v>
      </c>
      <c r="Y36">
        <v>2.6</v>
      </c>
      <c r="Z36">
        <v>2.1</v>
      </c>
      <c r="AA36">
        <v>1.7</v>
      </c>
      <c r="AC36" t="s">
        <v>62</v>
      </c>
      <c r="AD36">
        <f t="shared" si="4"/>
        <v>5</v>
      </c>
      <c r="AE36">
        <f t="shared" si="4"/>
        <v>1080</v>
      </c>
      <c r="AF36">
        <f t="shared" si="4"/>
        <v>964</v>
      </c>
      <c r="AG36">
        <f t="shared" si="4"/>
        <v>988.7</v>
      </c>
      <c r="AH36">
        <f t="shared" si="4"/>
        <v>994.9</v>
      </c>
      <c r="AI36">
        <f t="shared" si="4"/>
        <v>1010.3000000000001</v>
      </c>
      <c r="AJ36">
        <f t="shared" si="4"/>
        <v>936.7</v>
      </c>
      <c r="AK36">
        <f t="shared" si="4"/>
        <v>826.4</v>
      </c>
      <c r="AL36">
        <f t="shared" si="4"/>
        <v>788</v>
      </c>
      <c r="AM36">
        <f t="shared" si="4"/>
        <v>730.3</v>
      </c>
      <c r="AN36">
        <f t="shared" si="4"/>
        <v>667.1</v>
      </c>
      <c r="AO36">
        <f t="shared" si="4"/>
        <v>594.4</v>
      </c>
    </row>
    <row r="37" spans="1:41" x14ac:dyDescent="0.3">
      <c r="A37" t="s">
        <v>64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O37" t="s">
        <v>64</v>
      </c>
      <c r="P37">
        <v>0</v>
      </c>
      <c r="Q37">
        <v>5</v>
      </c>
      <c r="R37">
        <v>3</v>
      </c>
      <c r="S37">
        <v>3.4</v>
      </c>
      <c r="T37">
        <v>4.0999999999999996</v>
      </c>
      <c r="U37">
        <v>5</v>
      </c>
      <c r="V37">
        <v>6.1</v>
      </c>
      <c r="W37">
        <v>7.4</v>
      </c>
      <c r="X37">
        <v>9</v>
      </c>
      <c r="Y37">
        <v>10.9</v>
      </c>
      <c r="Z37">
        <v>13.3</v>
      </c>
      <c r="AA37">
        <v>16.2</v>
      </c>
      <c r="AC37" t="s">
        <v>64</v>
      </c>
      <c r="AD37">
        <f t="shared" si="4"/>
        <v>0</v>
      </c>
      <c r="AE37">
        <f t="shared" si="4"/>
        <v>-5</v>
      </c>
      <c r="AF37">
        <f t="shared" si="4"/>
        <v>-3</v>
      </c>
      <c r="AG37">
        <f t="shared" si="4"/>
        <v>-3.4</v>
      </c>
      <c r="AH37">
        <f t="shared" si="4"/>
        <v>-4.0999999999999996</v>
      </c>
      <c r="AI37">
        <f t="shared" si="4"/>
        <v>-5</v>
      </c>
      <c r="AJ37">
        <f t="shared" si="4"/>
        <v>-6.1</v>
      </c>
      <c r="AK37">
        <f t="shared" si="4"/>
        <v>-7.4</v>
      </c>
      <c r="AL37">
        <f t="shared" si="4"/>
        <v>-9</v>
      </c>
      <c r="AM37">
        <f t="shared" si="4"/>
        <v>-10.9</v>
      </c>
      <c r="AN37">
        <f t="shared" si="4"/>
        <v>-13.3</v>
      </c>
      <c r="AO37">
        <f t="shared" si="4"/>
        <v>-16.2</v>
      </c>
    </row>
    <row r="38" spans="1:41" x14ac:dyDescent="0.3">
      <c r="A38" t="s">
        <v>21</v>
      </c>
      <c r="B38">
        <v>5</v>
      </c>
      <c r="C38">
        <v>850</v>
      </c>
      <c r="D38">
        <v>890</v>
      </c>
      <c r="E38">
        <v>741.6</v>
      </c>
      <c r="F38">
        <v>547.1</v>
      </c>
      <c r="G38">
        <v>403.7</v>
      </c>
      <c r="H38">
        <v>297.8</v>
      </c>
      <c r="I38">
        <v>219.7</v>
      </c>
      <c r="J38">
        <v>162.1</v>
      </c>
      <c r="K38">
        <v>119.6</v>
      </c>
      <c r="L38">
        <v>88.3</v>
      </c>
      <c r="M38">
        <v>65.099999999999994</v>
      </c>
      <c r="O38" t="s">
        <v>21</v>
      </c>
      <c r="P38">
        <v>0</v>
      </c>
      <c r="Q38">
        <v>1</v>
      </c>
      <c r="R38">
        <v>1</v>
      </c>
      <c r="S38">
        <v>0.9</v>
      </c>
      <c r="T38">
        <v>0.7</v>
      </c>
      <c r="U38">
        <v>0.6</v>
      </c>
      <c r="V38">
        <v>0.5</v>
      </c>
      <c r="W38">
        <v>0.6</v>
      </c>
      <c r="X38">
        <v>0.7</v>
      </c>
      <c r="Y38">
        <v>0.8</v>
      </c>
      <c r="Z38">
        <v>1</v>
      </c>
      <c r="AA38">
        <v>1.3</v>
      </c>
      <c r="AC38" t="s">
        <v>21</v>
      </c>
      <c r="AD38">
        <f t="shared" si="4"/>
        <v>5</v>
      </c>
      <c r="AE38">
        <f t="shared" si="4"/>
        <v>849</v>
      </c>
      <c r="AF38">
        <f t="shared" si="4"/>
        <v>889</v>
      </c>
      <c r="AG38">
        <f t="shared" si="4"/>
        <v>740.7</v>
      </c>
      <c r="AH38">
        <f t="shared" si="4"/>
        <v>546.4</v>
      </c>
      <c r="AI38">
        <f t="shared" si="4"/>
        <v>403.09999999999997</v>
      </c>
      <c r="AJ38">
        <f t="shared" si="4"/>
        <v>297.3</v>
      </c>
      <c r="AK38">
        <f t="shared" si="4"/>
        <v>219.1</v>
      </c>
      <c r="AL38">
        <f t="shared" si="4"/>
        <v>161.4</v>
      </c>
      <c r="AM38">
        <f t="shared" si="4"/>
        <v>118.8</v>
      </c>
      <c r="AN38">
        <f t="shared" si="4"/>
        <v>87.3</v>
      </c>
      <c r="AO38">
        <f t="shared" si="4"/>
        <v>63.8</v>
      </c>
    </row>
    <row r="39" spans="1:41" x14ac:dyDescent="0.3">
      <c r="A39" t="s">
        <v>67</v>
      </c>
      <c r="B39">
        <v>0</v>
      </c>
      <c r="C39">
        <v>2</v>
      </c>
      <c r="D39">
        <v>2</v>
      </c>
      <c r="E39">
        <v>2.1</v>
      </c>
      <c r="F39">
        <v>2.8</v>
      </c>
      <c r="G39">
        <v>3.8</v>
      </c>
      <c r="H39">
        <v>3.7</v>
      </c>
      <c r="I39">
        <v>3.6</v>
      </c>
      <c r="J39">
        <v>3.5</v>
      </c>
      <c r="K39">
        <v>3.3</v>
      </c>
      <c r="L39">
        <v>3</v>
      </c>
      <c r="M39">
        <v>2.7</v>
      </c>
      <c r="O39" t="s">
        <v>67</v>
      </c>
      <c r="P39">
        <v>6</v>
      </c>
      <c r="Q39">
        <v>2</v>
      </c>
      <c r="R39">
        <v>2</v>
      </c>
      <c r="S39">
        <v>1.8</v>
      </c>
      <c r="T39">
        <v>1.4</v>
      </c>
      <c r="U39">
        <v>1.2</v>
      </c>
      <c r="V39">
        <v>1</v>
      </c>
      <c r="W39">
        <v>0.8</v>
      </c>
      <c r="X39">
        <v>0.6</v>
      </c>
      <c r="Y39">
        <v>0.5</v>
      </c>
      <c r="Z39">
        <v>0.4</v>
      </c>
      <c r="AA39">
        <v>0.4</v>
      </c>
      <c r="AC39" t="s">
        <v>67</v>
      </c>
      <c r="AD39">
        <f t="shared" si="4"/>
        <v>-6</v>
      </c>
      <c r="AE39">
        <f t="shared" si="4"/>
        <v>0</v>
      </c>
      <c r="AF39">
        <f t="shared" si="4"/>
        <v>0</v>
      </c>
      <c r="AG39">
        <f t="shared" si="4"/>
        <v>0.30000000000000004</v>
      </c>
      <c r="AH39">
        <f t="shared" si="4"/>
        <v>1.4</v>
      </c>
      <c r="AI39">
        <f t="shared" si="4"/>
        <v>2.5999999999999996</v>
      </c>
      <c r="AJ39">
        <f t="shared" si="4"/>
        <v>2.7</v>
      </c>
      <c r="AK39">
        <f t="shared" si="4"/>
        <v>2.8</v>
      </c>
      <c r="AL39">
        <f t="shared" si="4"/>
        <v>2.9</v>
      </c>
      <c r="AM39">
        <f t="shared" si="4"/>
        <v>2.8</v>
      </c>
      <c r="AN39">
        <f t="shared" si="4"/>
        <v>2.6</v>
      </c>
      <c r="AO39">
        <f t="shared" si="4"/>
        <v>2.3000000000000003</v>
      </c>
    </row>
    <row r="40" spans="1:41" x14ac:dyDescent="0.3">
      <c r="A40" t="s">
        <v>69</v>
      </c>
      <c r="B40">
        <v>0</v>
      </c>
      <c r="C40">
        <v>1</v>
      </c>
      <c r="D40">
        <v>1</v>
      </c>
      <c r="E40">
        <v>0.9</v>
      </c>
      <c r="F40">
        <v>0.7</v>
      </c>
      <c r="G40">
        <v>0.5</v>
      </c>
      <c r="H40">
        <v>0.4</v>
      </c>
      <c r="I40">
        <v>0.3</v>
      </c>
      <c r="J40">
        <v>0.2</v>
      </c>
      <c r="K40">
        <v>0.2</v>
      </c>
      <c r="L40">
        <v>0.1</v>
      </c>
      <c r="M40">
        <v>0.1</v>
      </c>
      <c r="O40" t="s">
        <v>69</v>
      </c>
      <c r="P40">
        <v>0</v>
      </c>
      <c r="Q40">
        <v>0</v>
      </c>
      <c r="R40">
        <v>1</v>
      </c>
      <c r="S40">
        <v>0.9</v>
      </c>
      <c r="T40">
        <v>0.7</v>
      </c>
      <c r="U40">
        <v>0.9</v>
      </c>
      <c r="V40">
        <v>1.1000000000000001</v>
      </c>
      <c r="W40">
        <v>1.3</v>
      </c>
      <c r="X40">
        <v>1.6</v>
      </c>
      <c r="Y40">
        <v>1.9</v>
      </c>
      <c r="Z40">
        <v>2.4</v>
      </c>
      <c r="AA40">
        <v>2.9</v>
      </c>
      <c r="AC40" t="s">
        <v>69</v>
      </c>
      <c r="AD40">
        <f t="shared" si="4"/>
        <v>0</v>
      </c>
      <c r="AE40">
        <f t="shared" si="4"/>
        <v>1</v>
      </c>
      <c r="AF40">
        <f t="shared" si="4"/>
        <v>0</v>
      </c>
      <c r="AG40">
        <f t="shared" si="4"/>
        <v>0</v>
      </c>
      <c r="AH40">
        <f t="shared" si="4"/>
        <v>0</v>
      </c>
      <c r="AI40">
        <f t="shared" si="4"/>
        <v>-0.4</v>
      </c>
      <c r="AJ40">
        <f t="shared" si="4"/>
        <v>-0.70000000000000007</v>
      </c>
      <c r="AK40">
        <f t="shared" si="4"/>
        <v>-1</v>
      </c>
      <c r="AL40">
        <f t="shared" si="4"/>
        <v>-1.4000000000000001</v>
      </c>
      <c r="AM40">
        <f t="shared" si="4"/>
        <v>-1.7</v>
      </c>
      <c r="AN40">
        <f t="shared" si="4"/>
        <v>-2.2999999999999998</v>
      </c>
      <c r="AO40">
        <f t="shared" si="4"/>
        <v>-2.8</v>
      </c>
    </row>
    <row r="41" spans="1:41" x14ac:dyDescent="0.3">
      <c r="A41" t="s">
        <v>71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O41" t="s">
        <v>71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 t="s">
        <v>71</v>
      </c>
      <c r="AD41">
        <f t="shared" ref="AD41:AO54" si="5">B41-P41</f>
        <v>0</v>
      </c>
      <c r="AE41">
        <f t="shared" si="5"/>
        <v>0</v>
      </c>
      <c r="AF41">
        <f t="shared" si="5"/>
        <v>0</v>
      </c>
      <c r="AG41">
        <f t="shared" si="5"/>
        <v>0</v>
      </c>
      <c r="AH41">
        <f t="shared" si="5"/>
        <v>0</v>
      </c>
      <c r="AI41">
        <f t="shared" si="5"/>
        <v>0</v>
      </c>
      <c r="AJ41">
        <f t="shared" si="5"/>
        <v>0</v>
      </c>
      <c r="AK41">
        <f t="shared" si="5"/>
        <v>0</v>
      </c>
      <c r="AL41">
        <f t="shared" si="5"/>
        <v>0</v>
      </c>
      <c r="AM41">
        <f t="shared" si="5"/>
        <v>0</v>
      </c>
      <c r="AN41">
        <f t="shared" si="5"/>
        <v>0</v>
      </c>
      <c r="AO41">
        <f t="shared" si="5"/>
        <v>0</v>
      </c>
    </row>
    <row r="42" spans="1:41" x14ac:dyDescent="0.3">
      <c r="A42" t="s">
        <v>73</v>
      </c>
      <c r="B42">
        <v>0</v>
      </c>
      <c r="C42">
        <v>1</v>
      </c>
      <c r="D42">
        <v>1</v>
      </c>
      <c r="E42">
        <v>0.8</v>
      </c>
      <c r="F42">
        <v>0.6</v>
      </c>
      <c r="G42">
        <v>0.5</v>
      </c>
      <c r="H42">
        <v>0.3</v>
      </c>
      <c r="I42">
        <v>0.3</v>
      </c>
      <c r="J42">
        <v>0.2</v>
      </c>
      <c r="K42">
        <v>0.1</v>
      </c>
      <c r="L42">
        <v>0.1</v>
      </c>
      <c r="M42">
        <v>0.1</v>
      </c>
      <c r="O42" t="s">
        <v>73</v>
      </c>
      <c r="P42">
        <v>1</v>
      </c>
      <c r="Q42">
        <v>1</v>
      </c>
      <c r="R42">
        <v>1</v>
      </c>
      <c r="S42">
        <v>0.9</v>
      </c>
      <c r="T42">
        <v>0.7</v>
      </c>
      <c r="U42">
        <v>0.6</v>
      </c>
      <c r="V42">
        <v>0.5</v>
      </c>
      <c r="W42">
        <v>0.4</v>
      </c>
      <c r="X42">
        <v>0.3</v>
      </c>
      <c r="Y42">
        <v>0.3</v>
      </c>
      <c r="Z42">
        <v>0.2</v>
      </c>
      <c r="AA42">
        <v>0.2</v>
      </c>
      <c r="AC42" t="s">
        <v>73</v>
      </c>
      <c r="AD42">
        <f t="shared" si="5"/>
        <v>-1</v>
      </c>
      <c r="AE42">
        <f t="shared" si="5"/>
        <v>0</v>
      </c>
      <c r="AF42">
        <f t="shared" si="5"/>
        <v>0</v>
      </c>
      <c r="AG42">
        <f t="shared" si="5"/>
        <v>-9.9999999999999978E-2</v>
      </c>
      <c r="AH42">
        <f t="shared" si="5"/>
        <v>-9.9999999999999978E-2</v>
      </c>
      <c r="AI42">
        <f t="shared" si="5"/>
        <v>-9.9999999999999978E-2</v>
      </c>
      <c r="AJ42">
        <f t="shared" si="5"/>
        <v>-0.2</v>
      </c>
      <c r="AK42">
        <f t="shared" si="5"/>
        <v>-0.10000000000000003</v>
      </c>
      <c r="AL42">
        <f t="shared" si="5"/>
        <v>-9.9999999999999978E-2</v>
      </c>
      <c r="AM42">
        <f t="shared" si="5"/>
        <v>-0.19999999999999998</v>
      </c>
      <c r="AN42">
        <f t="shared" si="5"/>
        <v>-0.1</v>
      </c>
      <c r="AO42">
        <f t="shared" si="5"/>
        <v>-0.1</v>
      </c>
    </row>
    <row r="43" spans="1:41" x14ac:dyDescent="0.3">
      <c r="A43" t="s">
        <v>75</v>
      </c>
      <c r="B43">
        <v>1</v>
      </c>
      <c r="C43">
        <v>66</v>
      </c>
      <c r="D43">
        <v>69</v>
      </c>
      <c r="E43">
        <v>69.7</v>
      </c>
      <c r="F43">
        <v>74</v>
      </c>
      <c r="G43">
        <v>78.8</v>
      </c>
      <c r="H43">
        <v>71.3</v>
      </c>
      <c r="I43">
        <v>62.6</v>
      </c>
      <c r="J43">
        <v>57.9</v>
      </c>
      <c r="K43">
        <v>53</v>
      </c>
      <c r="L43">
        <v>51.9</v>
      </c>
      <c r="M43">
        <v>52.6</v>
      </c>
      <c r="O43" t="s">
        <v>75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 t="s">
        <v>75</v>
      </c>
      <c r="AD43">
        <f t="shared" si="5"/>
        <v>1</v>
      </c>
      <c r="AE43">
        <f t="shared" si="5"/>
        <v>66</v>
      </c>
      <c r="AF43">
        <f t="shared" si="5"/>
        <v>69</v>
      </c>
      <c r="AG43">
        <f t="shared" si="5"/>
        <v>69.7</v>
      </c>
      <c r="AH43">
        <f t="shared" si="5"/>
        <v>74</v>
      </c>
      <c r="AI43">
        <f t="shared" si="5"/>
        <v>78.8</v>
      </c>
      <c r="AJ43">
        <f t="shared" si="5"/>
        <v>71.3</v>
      </c>
      <c r="AK43">
        <f t="shared" si="5"/>
        <v>62.6</v>
      </c>
      <c r="AL43">
        <f t="shared" si="5"/>
        <v>57.9</v>
      </c>
      <c r="AM43">
        <f t="shared" si="5"/>
        <v>53</v>
      </c>
      <c r="AN43">
        <f t="shared" si="5"/>
        <v>51.9</v>
      </c>
      <c r="AO43">
        <f t="shared" si="5"/>
        <v>52.6</v>
      </c>
    </row>
    <row r="44" spans="1:41" x14ac:dyDescent="0.3">
      <c r="A44" t="s">
        <v>77</v>
      </c>
      <c r="B44">
        <v>0</v>
      </c>
      <c r="C44">
        <v>1</v>
      </c>
      <c r="D44">
        <v>1</v>
      </c>
      <c r="E44">
        <v>1.1000000000000001</v>
      </c>
      <c r="F44">
        <v>1.4</v>
      </c>
      <c r="G44">
        <v>1.9</v>
      </c>
      <c r="H44">
        <v>2.5</v>
      </c>
      <c r="I44">
        <v>3.3</v>
      </c>
      <c r="J44">
        <v>4.4000000000000004</v>
      </c>
      <c r="K44">
        <v>5.9</v>
      </c>
      <c r="L44">
        <v>7.8</v>
      </c>
      <c r="M44">
        <v>10.4</v>
      </c>
      <c r="O44" t="s">
        <v>77</v>
      </c>
      <c r="P44">
        <v>0</v>
      </c>
      <c r="Q44">
        <v>1</v>
      </c>
      <c r="R44">
        <v>1</v>
      </c>
      <c r="S44">
        <v>0.9</v>
      </c>
      <c r="T44">
        <v>0.7</v>
      </c>
      <c r="U44">
        <v>0.6</v>
      </c>
      <c r="V44">
        <v>0.5</v>
      </c>
      <c r="W44">
        <v>0.4</v>
      </c>
      <c r="X44">
        <v>0.3</v>
      </c>
      <c r="Y44">
        <v>0.3</v>
      </c>
      <c r="Z44">
        <v>0.2</v>
      </c>
      <c r="AA44">
        <v>0.2</v>
      </c>
      <c r="AC44" t="s">
        <v>77</v>
      </c>
      <c r="AD44">
        <f t="shared" si="5"/>
        <v>0</v>
      </c>
      <c r="AE44">
        <f t="shared" si="5"/>
        <v>0</v>
      </c>
      <c r="AF44">
        <f t="shared" si="5"/>
        <v>0</v>
      </c>
      <c r="AG44">
        <f t="shared" si="5"/>
        <v>0.20000000000000007</v>
      </c>
      <c r="AH44">
        <f t="shared" si="5"/>
        <v>0.7</v>
      </c>
      <c r="AI44">
        <f t="shared" si="5"/>
        <v>1.2999999999999998</v>
      </c>
      <c r="AJ44">
        <f t="shared" si="5"/>
        <v>2</v>
      </c>
      <c r="AK44">
        <f t="shared" si="5"/>
        <v>2.9</v>
      </c>
      <c r="AL44">
        <f t="shared" si="5"/>
        <v>4.1000000000000005</v>
      </c>
      <c r="AM44">
        <f t="shared" si="5"/>
        <v>5.6000000000000005</v>
      </c>
      <c r="AN44">
        <f t="shared" si="5"/>
        <v>7.6</v>
      </c>
      <c r="AO44">
        <f t="shared" si="5"/>
        <v>10.200000000000001</v>
      </c>
    </row>
    <row r="45" spans="1:41" x14ac:dyDescent="0.3">
      <c r="A45" t="s">
        <v>79</v>
      </c>
      <c r="B45">
        <v>917</v>
      </c>
      <c r="C45">
        <v>2987</v>
      </c>
      <c r="D45">
        <v>2910</v>
      </c>
      <c r="E45">
        <v>2950.7</v>
      </c>
      <c r="F45">
        <v>3184.7</v>
      </c>
      <c r="G45">
        <v>3548.8</v>
      </c>
      <c r="H45">
        <v>3462.1</v>
      </c>
      <c r="I45">
        <v>3330.5</v>
      </c>
      <c r="J45">
        <v>3705.4</v>
      </c>
      <c r="K45">
        <v>4366.5</v>
      </c>
      <c r="L45">
        <v>4878.3</v>
      </c>
      <c r="M45">
        <v>4704.3999999999996</v>
      </c>
      <c r="O45" t="s">
        <v>79</v>
      </c>
      <c r="P45">
        <v>96</v>
      </c>
      <c r="Q45">
        <v>73</v>
      </c>
      <c r="R45">
        <v>66.900000000000006</v>
      </c>
      <c r="S45">
        <v>59.2</v>
      </c>
      <c r="T45">
        <v>48.3</v>
      </c>
      <c r="U45">
        <v>39.4</v>
      </c>
      <c r="V45">
        <v>32.1</v>
      </c>
      <c r="W45">
        <v>26.2</v>
      </c>
      <c r="X45">
        <v>21.4</v>
      </c>
      <c r="Y45">
        <v>17.399999999999999</v>
      </c>
      <c r="Z45">
        <v>14.2</v>
      </c>
      <c r="AA45">
        <v>11.6</v>
      </c>
      <c r="AC45" t="s">
        <v>79</v>
      </c>
      <c r="AD45">
        <f t="shared" si="5"/>
        <v>821</v>
      </c>
      <c r="AE45">
        <f t="shared" si="5"/>
        <v>2914</v>
      </c>
      <c r="AF45">
        <f t="shared" si="5"/>
        <v>2843.1</v>
      </c>
      <c r="AG45">
        <f t="shared" si="5"/>
        <v>2891.5</v>
      </c>
      <c r="AH45">
        <f t="shared" si="5"/>
        <v>3136.3999999999996</v>
      </c>
      <c r="AI45">
        <f t="shared" si="5"/>
        <v>3509.4</v>
      </c>
      <c r="AJ45">
        <f t="shared" si="5"/>
        <v>3430</v>
      </c>
      <c r="AK45">
        <f t="shared" si="5"/>
        <v>3304.3</v>
      </c>
      <c r="AL45">
        <f t="shared" si="5"/>
        <v>3684</v>
      </c>
      <c r="AM45">
        <f t="shared" si="5"/>
        <v>4349.1000000000004</v>
      </c>
      <c r="AN45">
        <f t="shared" si="5"/>
        <v>4864.1000000000004</v>
      </c>
      <c r="AO45">
        <f t="shared" si="5"/>
        <v>4692.7999999999993</v>
      </c>
    </row>
    <row r="46" spans="1:41" x14ac:dyDescent="0.3">
      <c r="A46" t="s">
        <v>23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O46" t="s">
        <v>23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C46" t="s">
        <v>23</v>
      </c>
      <c r="AD46">
        <f t="shared" si="5"/>
        <v>0</v>
      </c>
      <c r="AE46">
        <f t="shared" si="5"/>
        <v>0</v>
      </c>
      <c r="AF46">
        <f t="shared" si="5"/>
        <v>0</v>
      </c>
      <c r="AG46">
        <f t="shared" si="5"/>
        <v>0</v>
      </c>
      <c r="AH46">
        <f t="shared" si="5"/>
        <v>0</v>
      </c>
      <c r="AI46">
        <f t="shared" si="5"/>
        <v>0</v>
      </c>
      <c r="AJ46">
        <f t="shared" si="5"/>
        <v>0</v>
      </c>
      <c r="AK46">
        <f t="shared" si="5"/>
        <v>0</v>
      </c>
      <c r="AL46">
        <f t="shared" si="5"/>
        <v>0</v>
      </c>
      <c r="AM46">
        <f t="shared" si="5"/>
        <v>0</v>
      </c>
      <c r="AN46">
        <f t="shared" si="5"/>
        <v>0</v>
      </c>
      <c r="AO46">
        <f t="shared" si="5"/>
        <v>0</v>
      </c>
    </row>
    <row r="47" spans="1:41" x14ac:dyDescent="0.3">
      <c r="A47" t="s">
        <v>82</v>
      </c>
      <c r="B47">
        <v>0</v>
      </c>
      <c r="C47">
        <v>19</v>
      </c>
      <c r="D47">
        <v>19</v>
      </c>
      <c r="E47">
        <v>15.9</v>
      </c>
      <c r="F47">
        <v>11.7</v>
      </c>
      <c r="G47">
        <v>8.6</v>
      </c>
      <c r="H47">
        <v>6.4</v>
      </c>
      <c r="I47">
        <v>4.7</v>
      </c>
      <c r="J47">
        <v>3.5</v>
      </c>
      <c r="K47">
        <v>2.6</v>
      </c>
      <c r="L47">
        <v>1.9</v>
      </c>
      <c r="M47">
        <v>1.4</v>
      </c>
      <c r="O47" t="s">
        <v>82</v>
      </c>
      <c r="P47">
        <v>0</v>
      </c>
      <c r="Q47">
        <v>9</v>
      </c>
      <c r="R47">
        <v>9</v>
      </c>
      <c r="S47">
        <v>8</v>
      </c>
      <c r="T47">
        <v>6.5</v>
      </c>
      <c r="U47">
        <v>5.3</v>
      </c>
      <c r="V47">
        <v>4.3</v>
      </c>
      <c r="W47">
        <v>5.3</v>
      </c>
      <c r="X47">
        <v>6.4</v>
      </c>
      <c r="Y47">
        <v>7.8</v>
      </c>
      <c r="Z47">
        <v>9.5</v>
      </c>
      <c r="AA47">
        <v>11.5</v>
      </c>
      <c r="AC47" t="s">
        <v>82</v>
      </c>
      <c r="AD47">
        <f t="shared" si="5"/>
        <v>0</v>
      </c>
      <c r="AE47">
        <f t="shared" si="5"/>
        <v>10</v>
      </c>
      <c r="AF47">
        <f t="shared" si="5"/>
        <v>10</v>
      </c>
      <c r="AG47">
        <f t="shared" si="5"/>
        <v>7.9</v>
      </c>
      <c r="AH47">
        <f t="shared" si="5"/>
        <v>5.1999999999999993</v>
      </c>
      <c r="AI47">
        <f t="shared" si="5"/>
        <v>3.3</v>
      </c>
      <c r="AJ47">
        <f t="shared" si="5"/>
        <v>2.1000000000000005</v>
      </c>
      <c r="AK47">
        <f t="shared" si="5"/>
        <v>-0.59999999999999964</v>
      </c>
      <c r="AL47">
        <f t="shared" si="5"/>
        <v>-2.9000000000000004</v>
      </c>
      <c r="AM47">
        <f t="shared" si="5"/>
        <v>-5.1999999999999993</v>
      </c>
      <c r="AN47">
        <f t="shared" si="5"/>
        <v>-7.6</v>
      </c>
      <c r="AO47">
        <f t="shared" si="5"/>
        <v>-10.1</v>
      </c>
    </row>
    <row r="48" spans="1:41" x14ac:dyDescent="0.3">
      <c r="A48" t="s">
        <v>84</v>
      </c>
      <c r="B48">
        <v>17</v>
      </c>
      <c r="C48">
        <v>8</v>
      </c>
      <c r="D48">
        <v>8</v>
      </c>
      <c r="E48">
        <v>6.7</v>
      </c>
      <c r="F48">
        <v>4.9000000000000004</v>
      </c>
      <c r="G48">
        <v>3.6</v>
      </c>
      <c r="H48">
        <v>2.7</v>
      </c>
      <c r="I48">
        <v>2</v>
      </c>
      <c r="J48">
        <v>1.5</v>
      </c>
      <c r="K48">
        <v>1.1000000000000001</v>
      </c>
      <c r="L48">
        <v>0.8</v>
      </c>
      <c r="M48">
        <v>0.6</v>
      </c>
      <c r="O48" t="s">
        <v>84</v>
      </c>
      <c r="P48">
        <v>0</v>
      </c>
      <c r="Q48">
        <v>44</v>
      </c>
      <c r="R48">
        <v>32</v>
      </c>
      <c r="S48">
        <v>36</v>
      </c>
      <c r="T48">
        <v>43.8</v>
      </c>
      <c r="U48">
        <v>53.2</v>
      </c>
      <c r="V48">
        <v>64.8</v>
      </c>
      <c r="W48">
        <v>78.8</v>
      </c>
      <c r="X48">
        <v>95.9</v>
      </c>
      <c r="Y48">
        <v>116.7</v>
      </c>
      <c r="Z48">
        <v>142</v>
      </c>
      <c r="AA48">
        <v>172.7</v>
      </c>
      <c r="AC48" t="s">
        <v>84</v>
      </c>
      <c r="AD48">
        <f t="shared" si="5"/>
        <v>17</v>
      </c>
      <c r="AE48">
        <f t="shared" si="5"/>
        <v>-36</v>
      </c>
      <c r="AF48">
        <f t="shared" si="5"/>
        <v>-24</v>
      </c>
      <c r="AG48">
        <f t="shared" si="5"/>
        <v>-29.3</v>
      </c>
      <c r="AH48">
        <f t="shared" si="5"/>
        <v>-38.9</v>
      </c>
      <c r="AI48">
        <f t="shared" si="5"/>
        <v>-49.6</v>
      </c>
      <c r="AJ48">
        <f t="shared" si="5"/>
        <v>-62.099999999999994</v>
      </c>
      <c r="AK48">
        <f t="shared" si="5"/>
        <v>-76.8</v>
      </c>
      <c r="AL48">
        <f t="shared" si="5"/>
        <v>-94.4</v>
      </c>
      <c r="AM48">
        <f t="shared" si="5"/>
        <v>-115.60000000000001</v>
      </c>
      <c r="AN48">
        <f t="shared" si="5"/>
        <v>-141.19999999999999</v>
      </c>
      <c r="AO48">
        <f t="shared" si="5"/>
        <v>-172.1</v>
      </c>
    </row>
    <row r="49" spans="1:41" x14ac:dyDescent="0.3">
      <c r="A49" t="s">
        <v>86</v>
      </c>
      <c r="B49">
        <v>0</v>
      </c>
      <c r="C49">
        <v>50</v>
      </c>
      <c r="D49">
        <v>40</v>
      </c>
      <c r="E49">
        <v>42.4</v>
      </c>
      <c r="F49">
        <v>52.1</v>
      </c>
      <c r="G49">
        <v>64.599999999999994</v>
      </c>
      <c r="H49">
        <v>52.4</v>
      </c>
      <c r="I49">
        <v>38.700000000000003</v>
      </c>
      <c r="J49">
        <v>28.6</v>
      </c>
      <c r="K49">
        <v>21.1</v>
      </c>
      <c r="L49">
        <v>15.6</v>
      </c>
      <c r="M49">
        <v>11.5</v>
      </c>
      <c r="O49" t="s">
        <v>86</v>
      </c>
      <c r="P49">
        <v>0</v>
      </c>
      <c r="Q49">
        <v>2</v>
      </c>
      <c r="R49">
        <v>1</v>
      </c>
      <c r="S49">
        <v>0.9</v>
      </c>
      <c r="T49">
        <v>0.7</v>
      </c>
      <c r="U49">
        <v>0.6</v>
      </c>
      <c r="V49">
        <v>0.5</v>
      </c>
      <c r="W49">
        <v>0.4</v>
      </c>
      <c r="X49">
        <v>0.3</v>
      </c>
      <c r="Y49">
        <v>0.3</v>
      </c>
      <c r="Z49">
        <v>0.2</v>
      </c>
      <c r="AA49">
        <v>0.2</v>
      </c>
      <c r="AC49" t="s">
        <v>86</v>
      </c>
      <c r="AD49">
        <f t="shared" si="5"/>
        <v>0</v>
      </c>
      <c r="AE49">
        <f t="shared" si="5"/>
        <v>48</v>
      </c>
      <c r="AF49">
        <f t="shared" si="5"/>
        <v>39</v>
      </c>
      <c r="AG49">
        <f t="shared" si="5"/>
        <v>41.5</v>
      </c>
      <c r="AH49">
        <f t="shared" si="5"/>
        <v>51.4</v>
      </c>
      <c r="AI49">
        <f t="shared" si="5"/>
        <v>63.999999999999993</v>
      </c>
      <c r="AJ49">
        <f t="shared" si="5"/>
        <v>51.9</v>
      </c>
      <c r="AK49">
        <f t="shared" si="5"/>
        <v>38.300000000000004</v>
      </c>
      <c r="AL49">
        <f t="shared" si="5"/>
        <v>28.3</v>
      </c>
      <c r="AM49">
        <f t="shared" si="5"/>
        <v>20.8</v>
      </c>
      <c r="AN49">
        <f t="shared" si="5"/>
        <v>15.4</v>
      </c>
      <c r="AO49">
        <f t="shared" si="5"/>
        <v>11.3</v>
      </c>
    </row>
    <row r="50" spans="1:41" x14ac:dyDescent="0.3">
      <c r="A50" t="s">
        <v>88</v>
      </c>
      <c r="B50">
        <v>3</v>
      </c>
      <c r="C50">
        <v>9</v>
      </c>
      <c r="D50">
        <v>8</v>
      </c>
      <c r="E50">
        <v>6.7</v>
      </c>
      <c r="F50">
        <v>4.9000000000000004</v>
      </c>
      <c r="G50">
        <v>3.6</v>
      </c>
      <c r="H50">
        <v>2.7</v>
      </c>
      <c r="I50">
        <v>2</v>
      </c>
      <c r="J50">
        <v>1.5</v>
      </c>
      <c r="K50">
        <v>1.1000000000000001</v>
      </c>
      <c r="L50">
        <v>0.8</v>
      </c>
      <c r="M50">
        <v>0.6</v>
      </c>
      <c r="O50" t="s">
        <v>88</v>
      </c>
      <c r="P50">
        <v>50</v>
      </c>
      <c r="Q50">
        <v>4</v>
      </c>
      <c r="R50">
        <v>5</v>
      </c>
      <c r="S50">
        <v>4.4000000000000004</v>
      </c>
      <c r="T50">
        <v>3.6</v>
      </c>
      <c r="U50">
        <v>4.4000000000000004</v>
      </c>
      <c r="V50">
        <v>5.4</v>
      </c>
      <c r="W50">
        <v>6.6</v>
      </c>
      <c r="X50">
        <v>8</v>
      </c>
      <c r="Y50">
        <v>9.6999999999999993</v>
      </c>
      <c r="Z50">
        <v>11.8</v>
      </c>
      <c r="AA50">
        <v>14.4</v>
      </c>
      <c r="AC50" t="s">
        <v>88</v>
      </c>
      <c r="AD50">
        <f t="shared" si="5"/>
        <v>-47</v>
      </c>
      <c r="AE50">
        <f t="shared" si="5"/>
        <v>5</v>
      </c>
      <c r="AF50">
        <f t="shared" si="5"/>
        <v>3</v>
      </c>
      <c r="AG50">
        <f t="shared" si="5"/>
        <v>2.2999999999999998</v>
      </c>
      <c r="AH50">
        <f t="shared" si="5"/>
        <v>1.3000000000000003</v>
      </c>
      <c r="AI50">
        <f t="shared" si="5"/>
        <v>-0.80000000000000027</v>
      </c>
      <c r="AJ50">
        <f t="shared" si="5"/>
        <v>-2.7</v>
      </c>
      <c r="AK50">
        <f t="shared" si="5"/>
        <v>-4.5999999999999996</v>
      </c>
      <c r="AL50">
        <f t="shared" si="5"/>
        <v>-6.5</v>
      </c>
      <c r="AM50">
        <f t="shared" si="5"/>
        <v>-8.6</v>
      </c>
      <c r="AN50">
        <f t="shared" si="5"/>
        <v>-11</v>
      </c>
      <c r="AO50">
        <f t="shared" si="5"/>
        <v>-13.8</v>
      </c>
    </row>
    <row r="51" spans="1:41" x14ac:dyDescent="0.3">
      <c r="A51" t="s">
        <v>89</v>
      </c>
      <c r="B51">
        <v>0</v>
      </c>
      <c r="C51">
        <v>12</v>
      </c>
      <c r="D51">
        <v>13</v>
      </c>
      <c r="E51">
        <v>10.8</v>
      </c>
      <c r="F51">
        <v>8</v>
      </c>
      <c r="G51">
        <v>5.9</v>
      </c>
      <c r="H51">
        <v>4.4000000000000004</v>
      </c>
      <c r="I51">
        <v>3.2</v>
      </c>
      <c r="J51">
        <v>2.4</v>
      </c>
      <c r="K51">
        <v>1.8</v>
      </c>
      <c r="L51">
        <v>1.3</v>
      </c>
      <c r="M51">
        <v>0</v>
      </c>
      <c r="O51" t="s">
        <v>89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C51" t="s">
        <v>89</v>
      </c>
      <c r="AD51">
        <f t="shared" si="5"/>
        <v>0</v>
      </c>
      <c r="AE51">
        <f t="shared" si="5"/>
        <v>12</v>
      </c>
      <c r="AF51">
        <f t="shared" si="5"/>
        <v>13</v>
      </c>
      <c r="AG51">
        <f t="shared" si="5"/>
        <v>10.8</v>
      </c>
      <c r="AH51">
        <f t="shared" si="5"/>
        <v>8</v>
      </c>
      <c r="AI51">
        <f t="shared" si="5"/>
        <v>5.9</v>
      </c>
      <c r="AJ51">
        <f t="shared" si="5"/>
        <v>4.4000000000000004</v>
      </c>
      <c r="AK51">
        <f t="shared" si="5"/>
        <v>3.2</v>
      </c>
      <c r="AL51">
        <f t="shared" si="5"/>
        <v>2.4</v>
      </c>
      <c r="AM51">
        <f t="shared" si="5"/>
        <v>1.8</v>
      </c>
      <c r="AN51">
        <f t="shared" si="5"/>
        <v>1.3</v>
      </c>
      <c r="AO51">
        <f t="shared" si="5"/>
        <v>0</v>
      </c>
    </row>
    <row r="52" spans="1:41" x14ac:dyDescent="0.3">
      <c r="A52" t="s">
        <v>13</v>
      </c>
      <c r="B52">
        <v>104</v>
      </c>
      <c r="C52">
        <v>64</v>
      </c>
      <c r="D52">
        <v>84</v>
      </c>
      <c r="E52">
        <v>70</v>
      </c>
      <c r="F52">
        <v>51.6</v>
      </c>
      <c r="G52">
        <v>38.1</v>
      </c>
      <c r="H52">
        <v>28.1</v>
      </c>
      <c r="I52">
        <v>20.7</v>
      </c>
      <c r="J52">
        <v>15.3</v>
      </c>
      <c r="K52">
        <v>11.3</v>
      </c>
      <c r="L52">
        <v>8.3000000000000007</v>
      </c>
      <c r="M52">
        <v>6.1</v>
      </c>
      <c r="O52" t="s">
        <v>13</v>
      </c>
      <c r="P52">
        <v>0</v>
      </c>
      <c r="Q52">
        <v>4</v>
      </c>
      <c r="R52">
        <v>7</v>
      </c>
      <c r="S52">
        <v>6.2</v>
      </c>
      <c r="T52">
        <v>5.0999999999999996</v>
      </c>
      <c r="U52">
        <v>6.1</v>
      </c>
      <c r="V52">
        <v>7.5</v>
      </c>
      <c r="W52">
        <v>9.1</v>
      </c>
      <c r="X52">
        <v>11.1</v>
      </c>
      <c r="Y52">
        <v>13.5</v>
      </c>
      <c r="Z52">
        <v>16.399999999999999</v>
      </c>
      <c r="AA52">
        <v>19.899999999999999</v>
      </c>
      <c r="AC52" t="s">
        <v>13</v>
      </c>
      <c r="AD52">
        <f t="shared" si="5"/>
        <v>104</v>
      </c>
      <c r="AE52">
        <f t="shared" si="5"/>
        <v>60</v>
      </c>
      <c r="AF52">
        <f t="shared" si="5"/>
        <v>77</v>
      </c>
      <c r="AG52">
        <f t="shared" si="5"/>
        <v>63.8</v>
      </c>
      <c r="AH52">
        <f t="shared" si="5"/>
        <v>46.5</v>
      </c>
      <c r="AI52">
        <f t="shared" si="5"/>
        <v>32</v>
      </c>
      <c r="AJ52">
        <f t="shared" si="5"/>
        <v>20.6</v>
      </c>
      <c r="AK52">
        <f t="shared" si="5"/>
        <v>11.6</v>
      </c>
      <c r="AL52">
        <f t="shared" si="5"/>
        <v>4.2000000000000011</v>
      </c>
      <c r="AM52">
        <f t="shared" si="5"/>
        <v>-2.1999999999999993</v>
      </c>
      <c r="AN52">
        <f t="shared" si="5"/>
        <v>-8.0999999999999979</v>
      </c>
      <c r="AO52">
        <f t="shared" si="5"/>
        <v>-13.799999999999999</v>
      </c>
    </row>
    <row r="53" spans="1:41" x14ac:dyDescent="0.3">
      <c r="A53" t="s">
        <v>92</v>
      </c>
      <c r="B53">
        <v>6</v>
      </c>
      <c r="C53">
        <v>105</v>
      </c>
      <c r="D53">
        <v>103</v>
      </c>
      <c r="E53">
        <v>93</v>
      </c>
      <c r="F53">
        <v>95.4</v>
      </c>
      <c r="G53">
        <v>105.7</v>
      </c>
      <c r="H53">
        <v>78</v>
      </c>
      <c r="I53">
        <v>57.6</v>
      </c>
      <c r="J53">
        <v>42.5</v>
      </c>
      <c r="K53">
        <v>31.3</v>
      </c>
      <c r="L53">
        <v>23.1</v>
      </c>
      <c r="M53">
        <v>17.100000000000001</v>
      </c>
      <c r="O53" t="s">
        <v>92</v>
      </c>
      <c r="P53">
        <v>0</v>
      </c>
      <c r="Q53">
        <v>9</v>
      </c>
      <c r="R53">
        <v>8</v>
      </c>
      <c r="S53">
        <v>7.1</v>
      </c>
      <c r="T53">
        <v>5.8</v>
      </c>
      <c r="U53">
        <v>4.7</v>
      </c>
      <c r="V53">
        <v>3.8</v>
      </c>
      <c r="W53">
        <v>3.1</v>
      </c>
      <c r="X53">
        <v>2.6</v>
      </c>
      <c r="Y53">
        <v>2.1</v>
      </c>
      <c r="Z53">
        <v>1.7</v>
      </c>
      <c r="AA53">
        <v>1.4</v>
      </c>
      <c r="AC53" t="s">
        <v>92</v>
      </c>
      <c r="AD53">
        <f t="shared" si="5"/>
        <v>6</v>
      </c>
      <c r="AE53">
        <f t="shared" si="5"/>
        <v>96</v>
      </c>
      <c r="AF53">
        <f t="shared" si="5"/>
        <v>95</v>
      </c>
      <c r="AG53">
        <f t="shared" si="5"/>
        <v>85.9</v>
      </c>
      <c r="AH53">
        <f t="shared" si="5"/>
        <v>89.600000000000009</v>
      </c>
      <c r="AI53">
        <f t="shared" si="5"/>
        <v>101</v>
      </c>
      <c r="AJ53">
        <f t="shared" si="5"/>
        <v>74.2</v>
      </c>
      <c r="AK53">
        <f t="shared" si="5"/>
        <v>54.5</v>
      </c>
      <c r="AL53">
        <f t="shared" si="5"/>
        <v>39.9</v>
      </c>
      <c r="AM53">
        <f t="shared" si="5"/>
        <v>29.2</v>
      </c>
      <c r="AN53">
        <f t="shared" si="5"/>
        <v>21.400000000000002</v>
      </c>
      <c r="AO53">
        <f t="shared" si="5"/>
        <v>15.700000000000001</v>
      </c>
    </row>
    <row r="54" spans="1:41" x14ac:dyDescent="0.3">
      <c r="A54" t="s">
        <v>93</v>
      </c>
      <c r="B54">
        <v>13</v>
      </c>
      <c r="C54">
        <v>1</v>
      </c>
      <c r="D54">
        <v>1</v>
      </c>
      <c r="E54">
        <v>0.8</v>
      </c>
      <c r="F54">
        <v>0.6</v>
      </c>
      <c r="G54">
        <v>0.5</v>
      </c>
      <c r="H54">
        <v>0.3</v>
      </c>
      <c r="I54">
        <v>0.2</v>
      </c>
      <c r="J54">
        <v>0.2</v>
      </c>
      <c r="K54">
        <v>0.1</v>
      </c>
      <c r="L54">
        <v>0.1</v>
      </c>
      <c r="M54">
        <v>0.1</v>
      </c>
      <c r="O54" t="s">
        <v>93</v>
      </c>
      <c r="P54">
        <v>26</v>
      </c>
      <c r="Q54">
        <v>3</v>
      </c>
      <c r="R54">
        <v>2</v>
      </c>
      <c r="S54">
        <v>1.8</v>
      </c>
      <c r="T54">
        <v>2.2000000000000002</v>
      </c>
      <c r="U54">
        <v>2.7</v>
      </c>
      <c r="V54">
        <v>3.3</v>
      </c>
      <c r="W54">
        <v>4</v>
      </c>
      <c r="X54">
        <v>4.8</v>
      </c>
      <c r="Y54">
        <v>5.9</v>
      </c>
      <c r="Z54">
        <v>7.1</v>
      </c>
      <c r="AA54">
        <v>8.6999999999999993</v>
      </c>
      <c r="AC54" t="s">
        <v>93</v>
      </c>
      <c r="AD54">
        <f t="shared" si="5"/>
        <v>-13</v>
      </c>
      <c r="AE54">
        <f t="shared" si="5"/>
        <v>-2</v>
      </c>
      <c r="AF54">
        <f t="shared" si="5"/>
        <v>-1</v>
      </c>
      <c r="AG54">
        <f t="shared" si="5"/>
        <v>-1</v>
      </c>
      <c r="AH54">
        <f t="shared" si="5"/>
        <v>-1.6</v>
      </c>
      <c r="AI54">
        <f t="shared" si="5"/>
        <v>-2.2000000000000002</v>
      </c>
      <c r="AJ54">
        <f t="shared" si="5"/>
        <v>-3</v>
      </c>
      <c r="AK54">
        <f t="shared" si="5"/>
        <v>-3.8</v>
      </c>
      <c r="AL54">
        <f t="shared" si="5"/>
        <v>-4.5999999999999996</v>
      </c>
      <c r="AM54">
        <f t="shared" si="5"/>
        <v>-5.8000000000000007</v>
      </c>
      <c r="AN54">
        <f t="shared" si="5"/>
        <v>-7</v>
      </c>
      <c r="AO54">
        <f t="shared" si="5"/>
        <v>-8.6</v>
      </c>
    </row>
    <row r="55" spans="1:41" x14ac:dyDescent="0.3">
      <c r="A55" s="1" t="s">
        <v>215</v>
      </c>
      <c r="B55" s="2"/>
      <c r="D55" s="2"/>
      <c r="O55" s="1" t="s">
        <v>216</v>
      </c>
      <c r="P55" s="2"/>
      <c r="R55" s="2"/>
      <c r="AC55" s="1" t="s">
        <v>213</v>
      </c>
      <c r="AD55" s="2"/>
      <c r="AF55" s="2"/>
    </row>
    <row r="56" spans="1:41" x14ac:dyDescent="0.3">
      <c r="B56" s="2" t="s">
        <v>1</v>
      </c>
      <c r="D56" s="2" t="s">
        <v>2</v>
      </c>
      <c r="P56" s="2" t="s">
        <v>1</v>
      </c>
      <c r="R56" s="2" t="s">
        <v>2</v>
      </c>
      <c r="AD56" s="2" t="s">
        <v>1</v>
      </c>
      <c r="AF56" s="2" t="s">
        <v>2</v>
      </c>
    </row>
    <row r="57" spans="1:41" x14ac:dyDescent="0.3">
      <c r="A57" s="5" t="s">
        <v>4</v>
      </c>
      <c r="B57" s="5">
        <v>1992</v>
      </c>
      <c r="C57" s="5">
        <v>2017</v>
      </c>
      <c r="D57" s="8">
        <v>2017</v>
      </c>
      <c r="E57" s="8">
        <v>2020</v>
      </c>
      <c r="F57" s="8">
        <v>2025</v>
      </c>
      <c r="G57" s="8">
        <v>2030</v>
      </c>
      <c r="H57" s="8">
        <v>2035</v>
      </c>
      <c r="I57" s="8">
        <v>2040</v>
      </c>
      <c r="J57" s="8">
        <v>2045</v>
      </c>
      <c r="K57" s="8">
        <v>2050</v>
      </c>
      <c r="L57" s="8">
        <v>2055</v>
      </c>
      <c r="M57" s="8">
        <v>2060</v>
      </c>
      <c r="O57" s="5" t="s">
        <v>4</v>
      </c>
      <c r="P57" s="5">
        <v>1992</v>
      </c>
      <c r="Q57" s="5">
        <v>2017</v>
      </c>
      <c r="R57" s="8">
        <v>2017</v>
      </c>
      <c r="S57" s="8">
        <v>2020</v>
      </c>
      <c r="T57" s="8">
        <v>2025</v>
      </c>
      <c r="U57" s="8">
        <v>2030</v>
      </c>
      <c r="V57" s="8">
        <v>2035</v>
      </c>
      <c r="W57" s="8">
        <v>2040</v>
      </c>
      <c r="X57" s="8">
        <v>2045</v>
      </c>
      <c r="Y57" s="8">
        <v>2050</v>
      </c>
      <c r="Z57" s="8">
        <v>2055</v>
      </c>
      <c r="AA57" s="8">
        <v>2060</v>
      </c>
      <c r="AC57" s="5" t="s">
        <v>4</v>
      </c>
      <c r="AD57" s="5">
        <v>1992</v>
      </c>
      <c r="AE57" s="5">
        <v>2017</v>
      </c>
      <c r="AF57" s="8">
        <v>2017</v>
      </c>
      <c r="AG57" s="8">
        <v>2020</v>
      </c>
      <c r="AH57" s="8">
        <v>2025</v>
      </c>
      <c r="AI57" s="8">
        <v>2030</v>
      </c>
      <c r="AJ57" s="8">
        <v>2035</v>
      </c>
      <c r="AK57" s="8">
        <v>2040</v>
      </c>
      <c r="AL57" s="8">
        <v>2045</v>
      </c>
      <c r="AM57" s="8">
        <v>2050</v>
      </c>
      <c r="AN57" s="8">
        <v>2055</v>
      </c>
      <c r="AO57" s="8">
        <v>2060</v>
      </c>
    </row>
    <row r="58" spans="1:41" x14ac:dyDescent="0.3">
      <c r="A58" s="9" t="s">
        <v>24</v>
      </c>
      <c r="B58" s="10">
        <f>SUM(B59:B80)</f>
        <v>29568</v>
      </c>
      <c r="C58" s="10">
        <f>SUM(C59:C80)</f>
        <v>28224</v>
      </c>
      <c r="D58" s="10">
        <f>SUM(D59:D80)</f>
        <v>27541.1</v>
      </c>
      <c r="E58" s="10">
        <f>SUM(E59:E80)</f>
        <v>29742.1</v>
      </c>
      <c r="F58" s="10">
        <f t="shared" ref="F58:M58" si="6">SUM(F59:F80)</f>
        <v>35497.4</v>
      </c>
      <c r="G58" s="10">
        <f t="shared" si="6"/>
        <v>44251.4</v>
      </c>
      <c r="H58" s="10">
        <f t="shared" si="6"/>
        <v>56643.5</v>
      </c>
      <c r="I58" s="10">
        <f t="shared" si="6"/>
        <v>73529.399999999994</v>
      </c>
      <c r="J58" s="10">
        <f t="shared" si="6"/>
        <v>92123.6</v>
      </c>
      <c r="K58" s="10">
        <f t="shared" si="6"/>
        <v>97555.1</v>
      </c>
      <c r="L58" s="10">
        <f t="shared" si="6"/>
        <v>107703</v>
      </c>
      <c r="M58" s="10">
        <f t="shared" si="6"/>
        <v>119422.59999999999</v>
      </c>
      <c r="O58" s="9" t="s">
        <v>24</v>
      </c>
      <c r="P58" s="10">
        <f>SUM(P59:P80)</f>
        <v>6980</v>
      </c>
      <c r="Q58" s="10">
        <f>SUM(Q59:Q80)</f>
        <v>9743</v>
      </c>
      <c r="R58" s="10">
        <f>SUM(R59:R80)</f>
        <v>9980.5</v>
      </c>
      <c r="S58" s="10">
        <f>SUM(S59:S80)</f>
        <v>8836.9000000000015</v>
      </c>
      <c r="T58" s="10">
        <f t="shared" ref="T58:AA58" si="7">SUM(T59:T80)</f>
        <v>7212.3</v>
      </c>
      <c r="U58" s="10">
        <f t="shared" si="7"/>
        <v>5887.5000000000018</v>
      </c>
      <c r="V58" s="10">
        <f t="shared" si="7"/>
        <v>4829.8999999999996</v>
      </c>
      <c r="W58" s="10">
        <f t="shared" si="7"/>
        <v>3976.7000000000007</v>
      </c>
      <c r="X58" s="10">
        <f t="shared" si="7"/>
        <v>3270.5999999999995</v>
      </c>
      <c r="Y58" s="10">
        <f t="shared" si="7"/>
        <v>2694.0000000000018</v>
      </c>
      <c r="Z58" s="10">
        <f t="shared" si="7"/>
        <v>2245.7999999999993</v>
      </c>
      <c r="AA58" s="10">
        <f t="shared" si="7"/>
        <v>1890.5000000000005</v>
      </c>
      <c r="AC58" s="9" t="s">
        <v>24</v>
      </c>
      <c r="AD58" s="10">
        <f>SUM(AD59:AD80)</f>
        <v>22588</v>
      </c>
      <c r="AE58" s="10">
        <f>SUM(AE59:AE80)</f>
        <v>18481</v>
      </c>
      <c r="AF58" s="10">
        <f>SUM(AF59:AF80)</f>
        <v>17560.599999999999</v>
      </c>
      <c r="AG58" s="10">
        <f>SUM(AG59:AG80)</f>
        <v>20905.2</v>
      </c>
      <c r="AH58" s="10">
        <f t="shared" ref="AH58:AO58" si="8">SUM(AH59:AH80)</f>
        <v>28285.100000000002</v>
      </c>
      <c r="AI58" s="10">
        <f t="shared" si="8"/>
        <v>38363.9</v>
      </c>
      <c r="AJ58" s="10">
        <f t="shared" si="8"/>
        <v>51813.599999999999</v>
      </c>
      <c r="AK58" s="10">
        <f t="shared" si="8"/>
        <v>69552.700000000012</v>
      </c>
      <c r="AL58" s="10">
        <f t="shared" si="8"/>
        <v>88853</v>
      </c>
      <c r="AM58" s="10">
        <f t="shared" si="8"/>
        <v>94861.1</v>
      </c>
      <c r="AN58" s="10">
        <f t="shared" si="8"/>
        <v>105457.2</v>
      </c>
      <c r="AO58" s="10">
        <f t="shared" si="8"/>
        <v>117532.09999999999</v>
      </c>
    </row>
    <row r="59" spans="1:41" x14ac:dyDescent="0.3">
      <c r="A59" t="s">
        <v>95</v>
      </c>
      <c r="B59">
        <v>0</v>
      </c>
      <c r="C59">
        <v>1</v>
      </c>
      <c r="D59">
        <v>1</v>
      </c>
      <c r="E59">
        <v>0.8</v>
      </c>
      <c r="F59">
        <v>0.6</v>
      </c>
      <c r="G59">
        <v>0.5</v>
      </c>
      <c r="H59">
        <v>0.3</v>
      </c>
      <c r="I59">
        <v>0.2</v>
      </c>
      <c r="J59">
        <v>0.2</v>
      </c>
      <c r="K59">
        <v>0.1</v>
      </c>
      <c r="L59">
        <v>0.1</v>
      </c>
      <c r="M59">
        <v>0.1</v>
      </c>
      <c r="O59" t="s">
        <v>95</v>
      </c>
      <c r="P59">
        <v>22</v>
      </c>
      <c r="Q59">
        <v>25</v>
      </c>
      <c r="R59">
        <v>25</v>
      </c>
      <c r="S59">
        <v>26.3</v>
      </c>
      <c r="T59">
        <v>26.5</v>
      </c>
      <c r="U59">
        <v>26.7</v>
      </c>
      <c r="V59">
        <v>27.4</v>
      </c>
      <c r="W59">
        <v>29.2</v>
      </c>
      <c r="X59">
        <v>31</v>
      </c>
      <c r="Y59">
        <v>32.5</v>
      </c>
      <c r="Z59">
        <v>34</v>
      </c>
      <c r="AA59">
        <v>35.700000000000003</v>
      </c>
      <c r="AC59" t="s">
        <v>95</v>
      </c>
      <c r="AD59">
        <f t="shared" ref="AD59:AO80" si="9">B59-P59</f>
        <v>-22</v>
      </c>
      <c r="AE59">
        <f t="shared" si="9"/>
        <v>-24</v>
      </c>
      <c r="AF59">
        <f t="shared" si="9"/>
        <v>-24</v>
      </c>
      <c r="AG59">
        <f t="shared" si="9"/>
        <v>-25.5</v>
      </c>
      <c r="AH59">
        <f t="shared" si="9"/>
        <v>-25.9</v>
      </c>
      <c r="AI59">
        <f t="shared" si="9"/>
        <v>-26.2</v>
      </c>
      <c r="AJ59">
        <f t="shared" si="9"/>
        <v>-27.099999999999998</v>
      </c>
      <c r="AK59">
        <f t="shared" si="9"/>
        <v>-29</v>
      </c>
      <c r="AL59">
        <f t="shared" si="9"/>
        <v>-30.8</v>
      </c>
      <c r="AM59">
        <f t="shared" si="9"/>
        <v>-32.4</v>
      </c>
      <c r="AN59">
        <f t="shared" si="9"/>
        <v>-33.9</v>
      </c>
      <c r="AO59">
        <f t="shared" si="9"/>
        <v>-35.6</v>
      </c>
    </row>
    <row r="60" spans="1:41" x14ac:dyDescent="0.3">
      <c r="A60" t="s">
        <v>96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O60" t="s">
        <v>96</v>
      </c>
      <c r="P60">
        <v>0</v>
      </c>
      <c r="Q60">
        <v>0</v>
      </c>
      <c r="R60">
        <v>1</v>
      </c>
      <c r="S60">
        <v>1</v>
      </c>
      <c r="T60">
        <v>0.9</v>
      </c>
      <c r="U60">
        <v>0.7</v>
      </c>
      <c r="V60">
        <v>0.6</v>
      </c>
      <c r="W60">
        <v>0.5</v>
      </c>
      <c r="X60">
        <v>0.5</v>
      </c>
      <c r="Y60">
        <v>0.6</v>
      </c>
      <c r="Z60">
        <v>0.8</v>
      </c>
      <c r="AA60">
        <v>0.9</v>
      </c>
      <c r="AC60" t="s">
        <v>96</v>
      </c>
      <c r="AD60">
        <f t="shared" si="9"/>
        <v>0</v>
      </c>
      <c r="AE60">
        <f t="shared" si="9"/>
        <v>0</v>
      </c>
      <c r="AF60">
        <f t="shared" si="9"/>
        <v>-1</v>
      </c>
      <c r="AG60">
        <f t="shared" si="9"/>
        <v>-1</v>
      </c>
      <c r="AH60">
        <f t="shared" si="9"/>
        <v>-0.9</v>
      </c>
      <c r="AI60">
        <f t="shared" si="9"/>
        <v>-0.7</v>
      </c>
      <c r="AJ60">
        <f t="shared" si="9"/>
        <v>-0.6</v>
      </c>
      <c r="AK60">
        <f t="shared" si="9"/>
        <v>-0.5</v>
      </c>
      <c r="AL60">
        <f t="shared" si="9"/>
        <v>-0.5</v>
      </c>
      <c r="AM60">
        <f t="shared" si="9"/>
        <v>-0.6</v>
      </c>
      <c r="AN60">
        <f t="shared" si="9"/>
        <v>-0.8</v>
      </c>
      <c r="AO60">
        <f t="shared" si="9"/>
        <v>-0.9</v>
      </c>
    </row>
    <row r="61" spans="1:41" x14ac:dyDescent="0.3">
      <c r="A61" t="s">
        <v>97</v>
      </c>
      <c r="B61">
        <v>0</v>
      </c>
      <c r="C61">
        <v>3</v>
      </c>
      <c r="D61">
        <v>3</v>
      </c>
      <c r="E61">
        <v>3.2</v>
      </c>
      <c r="F61">
        <v>4.2</v>
      </c>
      <c r="G61">
        <v>5.7</v>
      </c>
      <c r="H61">
        <v>7.5</v>
      </c>
      <c r="I61">
        <v>10</v>
      </c>
      <c r="J61">
        <v>13.3</v>
      </c>
      <c r="K61">
        <v>17.8</v>
      </c>
      <c r="L61">
        <v>13.2</v>
      </c>
      <c r="M61">
        <v>9.6999999999999993</v>
      </c>
      <c r="O61" t="s">
        <v>97</v>
      </c>
      <c r="P61">
        <v>1</v>
      </c>
      <c r="Q61">
        <v>1</v>
      </c>
      <c r="R61">
        <v>2</v>
      </c>
      <c r="S61">
        <v>1.8</v>
      </c>
      <c r="T61">
        <v>1.4</v>
      </c>
      <c r="U61">
        <v>1.2</v>
      </c>
      <c r="V61">
        <v>1</v>
      </c>
      <c r="W61">
        <v>0.8</v>
      </c>
      <c r="X61">
        <v>0.6</v>
      </c>
      <c r="Y61">
        <v>0.5</v>
      </c>
      <c r="Z61">
        <v>0.4</v>
      </c>
      <c r="AA61">
        <v>0.4</v>
      </c>
      <c r="AC61" t="s">
        <v>97</v>
      </c>
      <c r="AD61">
        <f t="shared" si="9"/>
        <v>-1</v>
      </c>
      <c r="AE61">
        <f t="shared" si="9"/>
        <v>2</v>
      </c>
      <c r="AF61">
        <f t="shared" si="9"/>
        <v>1</v>
      </c>
      <c r="AG61">
        <f t="shared" si="9"/>
        <v>1.4000000000000001</v>
      </c>
      <c r="AH61">
        <f t="shared" si="9"/>
        <v>2.8000000000000003</v>
      </c>
      <c r="AI61">
        <f t="shared" si="9"/>
        <v>4.5</v>
      </c>
      <c r="AJ61">
        <f t="shared" si="9"/>
        <v>6.5</v>
      </c>
      <c r="AK61">
        <f t="shared" si="9"/>
        <v>9.1999999999999993</v>
      </c>
      <c r="AL61">
        <f t="shared" si="9"/>
        <v>12.700000000000001</v>
      </c>
      <c r="AM61">
        <f t="shared" si="9"/>
        <v>17.3</v>
      </c>
      <c r="AN61">
        <f t="shared" si="9"/>
        <v>12.799999999999999</v>
      </c>
      <c r="AO61">
        <f t="shared" si="9"/>
        <v>9.2999999999999989</v>
      </c>
    </row>
    <row r="62" spans="1:41" x14ac:dyDescent="0.3">
      <c r="A62" t="s">
        <v>25</v>
      </c>
      <c r="B62">
        <v>3367</v>
      </c>
      <c r="C62">
        <v>8177</v>
      </c>
      <c r="D62">
        <v>8131.9</v>
      </c>
      <c r="E62">
        <v>6775.5</v>
      </c>
      <c r="F62">
        <v>4998.8999999999996</v>
      </c>
      <c r="G62">
        <v>3688.2</v>
      </c>
      <c r="H62">
        <v>2721.2</v>
      </c>
      <c r="I62">
        <v>2007.7</v>
      </c>
      <c r="J62">
        <v>1481.3</v>
      </c>
      <c r="K62">
        <v>1092.9000000000001</v>
      </c>
      <c r="L62">
        <v>806.3</v>
      </c>
      <c r="M62">
        <v>594.9</v>
      </c>
      <c r="O62" t="s">
        <v>25</v>
      </c>
      <c r="P62">
        <v>5729</v>
      </c>
      <c r="Q62">
        <v>7738</v>
      </c>
      <c r="R62">
        <v>8202.1</v>
      </c>
      <c r="S62">
        <v>7256.6</v>
      </c>
      <c r="T62">
        <v>5917.1</v>
      </c>
      <c r="U62">
        <v>4824.8</v>
      </c>
      <c r="V62">
        <v>3934.1</v>
      </c>
      <c r="W62">
        <v>3207.9</v>
      </c>
      <c r="X62">
        <v>2615.6999999999998</v>
      </c>
      <c r="Y62">
        <v>2132.9</v>
      </c>
      <c r="Z62">
        <v>1739.3</v>
      </c>
      <c r="AA62">
        <v>1418.2</v>
      </c>
      <c r="AC62" t="s">
        <v>25</v>
      </c>
      <c r="AD62">
        <f t="shared" si="9"/>
        <v>-2362</v>
      </c>
      <c r="AE62">
        <f t="shared" si="9"/>
        <v>439</v>
      </c>
      <c r="AF62">
        <f t="shared" si="9"/>
        <v>-70.200000000000728</v>
      </c>
      <c r="AG62">
        <f t="shared" si="9"/>
        <v>-481.10000000000036</v>
      </c>
      <c r="AH62">
        <f t="shared" si="9"/>
        <v>-918.20000000000073</v>
      </c>
      <c r="AI62">
        <f t="shared" si="9"/>
        <v>-1136.6000000000004</v>
      </c>
      <c r="AJ62">
        <f t="shared" si="9"/>
        <v>-1212.9000000000001</v>
      </c>
      <c r="AK62">
        <f t="shared" si="9"/>
        <v>-1200.2</v>
      </c>
      <c r="AL62">
        <f t="shared" si="9"/>
        <v>-1134.3999999999999</v>
      </c>
      <c r="AM62">
        <f t="shared" si="9"/>
        <v>-1040</v>
      </c>
      <c r="AN62">
        <f t="shared" si="9"/>
        <v>-933</v>
      </c>
      <c r="AO62">
        <f t="shared" si="9"/>
        <v>-823.30000000000007</v>
      </c>
    </row>
    <row r="63" spans="1:41" x14ac:dyDescent="0.3">
      <c r="A63" t="s">
        <v>98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O63" t="s">
        <v>98</v>
      </c>
      <c r="P63">
        <v>0</v>
      </c>
      <c r="Q63">
        <v>1</v>
      </c>
      <c r="R63">
        <v>1</v>
      </c>
      <c r="S63">
        <v>1.1000000000000001</v>
      </c>
      <c r="T63">
        <v>1.3</v>
      </c>
      <c r="U63">
        <v>1.1000000000000001</v>
      </c>
      <c r="V63">
        <v>0.9</v>
      </c>
      <c r="W63">
        <v>1</v>
      </c>
      <c r="X63">
        <v>1.1000000000000001</v>
      </c>
      <c r="Y63">
        <v>1.3</v>
      </c>
      <c r="Z63">
        <v>1.6</v>
      </c>
      <c r="AA63">
        <v>1.9</v>
      </c>
      <c r="AC63" t="s">
        <v>98</v>
      </c>
      <c r="AD63">
        <f t="shared" si="9"/>
        <v>0</v>
      </c>
      <c r="AE63">
        <f t="shared" si="9"/>
        <v>-1</v>
      </c>
      <c r="AF63">
        <f t="shared" si="9"/>
        <v>-1</v>
      </c>
      <c r="AG63">
        <f t="shared" si="9"/>
        <v>-1.1000000000000001</v>
      </c>
      <c r="AH63">
        <f t="shared" si="9"/>
        <v>-1.3</v>
      </c>
      <c r="AI63">
        <f t="shared" si="9"/>
        <v>-1.1000000000000001</v>
      </c>
      <c r="AJ63">
        <f t="shared" si="9"/>
        <v>-0.9</v>
      </c>
      <c r="AK63">
        <f t="shared" si="9"/>
        <v>-1</v>
      </c>
      <c r="AL63">
        <f t="shared" si="9"/>
        <v>-1.1000000000000001</v>
      </c>
      <c r="AM63">
        <f t="shared" si="9"/>
        <v>-1.3</v>
      </c>
      <c r="AN63">
        <f t="shared" si="9"/>
        <v>-1.6</v>
      </c>
      <c r="AO63">
        <f t="shared" si="9"/>
        <v>-1.9</v>
      </c>
    </row>
    <row r="64" spans="1:41" x14ac:dyDescent="0.3">
      <c r="A64" t="s">
        <v>27</v>
      </c>
      <c r="B64">
        <v>0</v>
      </c>
      <c r="C64">
        <v>163</v>
      </c>
      <c r="D64">
        <v>139</v>
      </c>
      <c r="E64">
        <v>160.30000000000001</v>
      </c>
      <c r="F64">
        <v>211.2</v>
      </c>
      <c r="G64">
        <v>281.2</v>
      </c>
      <c r="H64">
        <v>357.2</v>
      </c>
      <c r="I64">
        <v>263.7</v>
      </c>
      <c r="J64">
        <v>216.8</v>
      </c>
      <c r="K64">
        <v>161.30000000000001</v>
      </c>
      <c r="L64">
        <v>123.5</v>
      </c>
      <c r="M64">
        <v>96.3</v>
      </c>
      <c r="O64" t="s">
        <v>27</v>
      </c>
      <c r="P64">
        <v>0</v>
      </c>
      <c r="Q64">
        <v>16</v>
      </c>
      <c r="R64">
        <v>11</v>
      </c>
      <c r="S64">
        <v>9.6999999999999993</v>
      </c>
      <c r="T64">
        <v>7.9</v>
      </c>
      <c r="U64">
        <v>6.5</v>
      </c>
      <c r="V64">
        <v>5.3</v>
      </c>
      <c r="W64">
        <v>4.3</v>
      </c>
      <c r="X64">
        <v>3.5</v>
      </c>
      <c r="Y64">
        <v>2.9</v>
      </c>
      <c r="Z64">
        <v>2.2999999999999998</v>
      </c>
      <c r="AA64">
        <v>1.9</v>
      </c>
      <c r="AC64" t="s">
        <v>27</v>
      </c>
      <c r="AD64">
        <f t="shared" si="9"/>
        <v>0</v>
      </c>
      <c r="AE64">
        <f t="shared" si="9"/>
        <v>147</v>
      </c>
      <c r="AF64">
        <f t="shared" si="9"/>
        <v>128</v>
      </c>
      <c r="AG64">
        <f t="shared" si="9"/>
        <v>150.60000000000002</v>
      </c>
      <c r="AH64">
        <f t="shared" si="9"/>
        <v>203.29999999999998</v>
      </c>
      <c r="AI64">
        <f t="shared" si="9"/>
        <v>274.7</v>
      </c>
      <c r="AJ64">
        <f t="shared" si="9"/>
        <v>351.9</v>
      </c>
      <c r="AK64">
        <f t="shared" si="9"/>
        <v>259.39999999999998</v>
      </c>
      <c r="AL64">
        <f t="shared" si="9"/>
        <v>213.3</v>
      </c>
      <c r="AM64">
        <f t="shared" si="9"/>
        <v>158.4</v>
      </c>
      <c r="AN64">
        <f t="shared" si="9"/>
        <v>121.2</v>
      </c>
      <c r="AO64">
        <f t="shared" si="9"/>
        <v>94.399999999999991</v>
      </c>
    </row>
    <row r="65" spans="1:41" x14ac:dyDescent="0.3">
      <c r="A65" t="s">
        <v>99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O65" t="s">
        <v>99</v>
      </c>
      <c r="P65">
        <v>0</v>
      </c>
      <c r="Q65">
        <v>7</v>
      </c>
      <c r="R65">
        <v>5</v>
      </c>
      <c r="S65">
        <v>4.5</v>
      </c>
      <c r="T65">
        <v>3.6</v>
      </c>
      <c r="U65">
        <v>3</v>
      </c>
      <c r="V65">
        <v>2.4</v>
      </c>
      <c r="W65">
        <v>2</v>
      </c>
      <c r="X65">
        <v>1.6</v>
      </c>
      <c r="Y65">
        <v>1.3</v>
      </c>
      <c r="Z65">
        <v>1.1000000000000001</v>
      </c>
      <c r="AA65">
        <v>0.9</v>
      </c>
      <c r="AC65" t="s">
        <v>99</v>
      </c>
      <c r="AD65">
        <f t="shared" si="9"/>
        <v>0</v>
      </c>
      <c r="AE65">
        <f t="shared" si="9"/>
        <v>-7</v>
      </c>
      <c r="AF65">
        <f t="shared" si="9"/>
        <v>-5</v>
      </c>
      <c r="AG65">
        <f t="shared" si="9"/>
        <v>-4.5</v>
      </c>
      <c r="AH65">
        <f t="shared" si="9"/>
        <v>-3.6</v>
      </c>
      <c r="AI65">
        <f t="shared" si="9"/>
        <v>-3</v>
      </c>
      <c r="AJ65">
        <f t="shared" si="9"/>
        <v>-2.4</v>
      </c>
      <c r="AK65">
        <f t="shared" si="9"/>
        <v>-2</v>
      </c>
      <c r="AL65">
        <f t="shared" si="9"/>
        <v>-1.6</v>
      </c>
      <c r="AM65">
        <f t="shared" si="9"/>
        <v>-1.3</v>
      </c>
      <c r="AN65">
        <f t="shared" si="9"/>
        <v>-1.1000000000000001</v>
      </c>
      <c r="AO65">
        <f t="shared" si="9"/>
        <v>-0.9</v>
      </c>
    </row>
    <row r="66" spans="1:41" x14ac:dyDescent="0.3">
      <c r="A66" t="s">
        <v>100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O66" t="s">
        <v>100</v>
      </c>
      <c r="P66">
        <v>0</v>
      </c>
      <c r="Q66">
        <v>1</v>
      </c>
      <c r="R66">
        <v>1</v>
      </c>
      <c r="S66">
        <v>1</v>
      </c>
      <c r="T66">
        <v>0.8</v>
      </c>
      <c r="U66">
        <v>0.7</v>
      </c>
      <c r="V66">
        <v>0.6</v>
      </c>
      <c r="W66">
        <v>0.5</v>
      </c>
      <c r="X66">
        <v>0.4</v>
      </c>
      <c r="Y66">
        <v>0.4</v>
      </c>
      <c r="Z66">
        <v>0.4</v>
      </c>
      <c r="AA66">
        <v>0.5</v>
      </c>
      <c r="AC66" t="s">
        <v>100</v>
      </c>
      <c r="AD66">
        <f t="shared" si="9"/>
        <v>0</v>
      </c>
      <c r="AE66">
        <f t="shared" si="9"/>
        <v>-1</v>
      </c>
      <c r="AF66">
        <f t="shared" si="9"/>
        <v>-1</v>
      </c>
      <c r="AG66">
        <f t="shared" si="9"/>
        <v>-1</v>
      </c>
      <c r="AH66">
        <f t="shared" si="9"/>
        <v>-0.8</v>
      </c>
      <c r="AI66">
        <f t="shared" si="9"/>
        <v>-0.7</v>
      </c>
      <c r="AJ66">
        <f t="shared" si="9"/>
        <v>-0.6</v>
      </c>
      <c r="AK66">
        <f t="shared" si="9"/>
        <v>-0.5</v>
      </c>
      <c r="AL66">
        <f t="shared" si="9"/>
        <v>-0.4</v>
      </c>
      <c r="AM66">
        <f t="shared" si="9"/>
        <v>-0.4</v>
      </c>
      <c r="AN66">
        <f t="shared" si="9"/>
        <v>-0.4</v>
      </c>
      <c r="AO66">
        <f t="shared" si="9"/>
        <v>-0.5</v>
      </c>
    </row>
    <row r="67" spans="1:41" x14ac:dyDescent="0.3">
      <c r="A67" t="s">
        <v>101</v>
      </c>
      <c r="B67">
        <v>0</v>
      </c>
      <c r="C67">
        <v>2</v>
      </c>
      <c r="D67">
        <v>2</v>
      </c>
      <c r="E67">
        <v>1.7</v>
      </c>
      <c r="F67">
        <v>1.2</v>
      </c>
      <c r="G67">
        <v>0.9</v>
      </c>
      <c r="H67">
        <v>0.7</v>
      </c>
      <c r="I67">
        <v>0.5</v>
      </c>
      <c r="J67">
        <v>0.4</v>
      </c>
      <c r="K67">
        <v>0.3</v>
      </c>
      <c r="L67">
        <v>0.2</v>
      </c>
      <c r="M67">
        <v>0.2</v>
      </c>
      <c r="O67" t="s">
        <v>101</v>
      </c>
      <c r="P67">
        <v>3</v>
      </c>
      <c r="Q67">
        <v>95</v>
      </c>
      <c r="R67">
        <v>110</v>
      </c>
      <c r="S67">
        <v>98</v>
      </c>
      <c r="T67">
        <v>79.900000000000006</v>
      </c>
      <c r="U67">
        <v>65.2</v>
      </c>
      <c r="V67">
        <v>74.8</v>
      </c>
      <c r="W67">
        <v>89.5</v>
      </c>
      <c r="X67">
        <v>89.8</v>
      </c>
      <c r="Y67">
        <v>87.6</v>
      </c>
      <c r="Z67">
        <v>106.3</v>
      </c>
      <c r="AA67">
        <v>129.30000000000001</v>
      </c>
      <c r="AC67" t="s">
        <v>101</v>
      </c>
      <c r="AD67">
        <f t="shared" si="9"/>
        <v>-3</v>
      </c>
      <c r="AE67">
        <f t="shared" si="9"/>
        <v>-93</v>
      </c>
      <c r="AF67">
        <f t="shared" si="9"/>
        <v>-108</v>
      </c>
      <c r="AG67">
        <f t="shared" si="9"/>
        <v>-96.3</v>
      </c>
      <c r="AH67">
        <f t="shared" si="9"/>
        <v>-78.7</v>
      </c>
      <c r="AI67">
        <f t="shared" si="9"/>
        <v>-64.3</v>
      </c>
      <c r="AJ67">
        <f t="shared" si="9"/>
        <v>-74.099999999999994</v>
      </c>
      <c r="AK67">
        <f t="shared" si="9"/>
        <v>-89</v>
      </c>
      <c r="AL67">
        <f t="shared" si="9"/>
        <v>-89.399999999999991</v>
      </c>
      <c r="AM67">
        <f t="shared" si="9"/>
        <v>-87.3</v>
      </c>
      <c r="AN67">
        <f t="shared" si="9"/>
        <v>-106.1</v>
      </c>
      <c r="AO67">
        <f t="shared" si="9"/>
        <v>-129.10000000000002</v>
      </c>
    </row>
    <row r="68" spans="1:41" x14ac:dyDescent="0.3">
      <c r="A68" t="s">
        <v>102</v>
      </c>
      <c r="B68">
        <v>0</v>
      </c>
      <c r="C68">
        <v>23</v>
      </c>
      <c r="D68">
        <v>21</v>
      </c>
      <c r="E68">
        <v>19.399999999999999</v>
      </c>
      <c r="F68">
        <v>25.9</v>
      </c>
      <c r="G68">
        <v>34.5</v>
      </c>
      <c r="H68">
        <v>31.3</v>
      </c>
      <c r="I68">
        <v>23.1</v>
      </c>
      <c r="J68">
        <v>17</v>
      </c>
      <c r="K68">
        <v>12.6</v>
      </c>
      <c r="L68">
        <v>9.3000000000000007</v>
      </c>
      <c r="M68">
        <v>6.8</v>
      </c>
      <c r="O68" t="s">
        <v>102</v>
      </c>
      <c r="P68">
        <v>1</v>
      </c>
      <c r="Q68">
        <v>1</v>
      </c>
      <c r="R68">
        <v>1</v>
      </c>
      <c r="S68">
        <v>0.9</v>
      </c>
      <c r="T68">
        <v>0.7</v>
      </c>
      <c r="U68">
        <v>0.6</v>
      </c>
      <c r="V68">
        <v>0.5</v>
      </c>
      <c r="W68">
        <v>0.4</v>
      </c>
      <c r="X68">
        <v>0.3</v>
      </c>
      <c r="Y68">
        <v>0.3</v>
      </c>
      <c r="Z68">
        <v>0.3</v>
      </c>
      <c r="AA68">
        <v>0.4</v>
      </c>
      <c r="AC68" t="s">
        <v>102</v>
      </c>
      <c r="AD68">
        <f t="shared" si="9"/>
        <v>-1</v>
      </c>
      <c r="AE68">
        <f t="shared" si="9"/>
        <v>22</v>
      </c>
      <c r="AF68">
        <f t="shared" si="9"/>
        <v>20</v>
      </c>
      <c r="AG68">
        <f t="shared" si="9"/>
        <v>18.5</v>
      </c>
      <c r="AH68">
        <f t="shared" si="9"/>
        <v>25.2</v>
      </c>
      <c r="AI68">
        <f t="shared" si="9"/>
        <v>33.9</v>
      </c>
      <c r="AJ68">
        <f t="shared" si="9"/>
        <v>30.8</v>
      </c>
      <c r="AK68">
        <f t="shared" si="9"/>
        <v>22.700000000000003</v>
      </c>
      <c r="AL68">
        <f t="shared" si="9"/>
        <v>16.7</v>
      </c>
      <c r="AM68">
        <f t="shared" si="9"/>
        <v>12.299999999999999</v>
      </c>
      <c r="AN68">
        <f t="shared" si="9"/>
        <v>9</v>
      </c>
      <c r="AO68">
        <f t="shared" si="9"/>
        <v>6.3999999999999995</v>
      </c>
    </row>
    <row r="69" spans="1:41" x14ac:dyDescent="0.3">
      <c r="A69" t="s">
        <v>103</v>
      </c>
      <c r="B69">
        <v>1</v>
      </c>
      <c r="C69">
        <v>25</v>
      </c>
      <c r="D69">
        <v>24</v>
      </c>
      <c r="E69">
        <v>28.2</v>
      </c>
      <c r="F69">
        <v>37.5</v>
      </c>
      <c r="G69">
        <v>50</v>
      </c>
      <c r="H69">
        <v>66.599999999999994</v>
      </c>
      <c r="I69">
        <v>88.7</v>
      </c>
      <c r="J69">
        <v>118.1</v>
      </c>
      <c r="K69">
        <v>157.19999999999999</v>
      </c>
      <c r="L69">
        <v>209.3</v>
      </c>
      <c r="M69">
        <v>206.7</v>
      </c>
      <c r="O69" t="s">
        <v>103</v>
      </c>
      <c r="P69">
        <v>2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C69" t="s">
        <v>103</v>
      </c>
      <c r="AD69">
        <f t="shared" si="9"/>
        <v>-1</v>
      </c>
      <c r="AE69">
        <f t="shared" si="9"/>
        <v>24</v>
      </c>
      <c r="AF69">
        <f t="shared" si="9"/>
        <v>24</v>
      </c>
      <c r="AG69">
        <f t="shared" si="9"/>
        <v>28.2</v>
      </c>
      <c r="AH69">
        <f t="shared" si="9"/>
        <v>37.5</v>
      </c>
      <c r="AI69">
        <f t="shared" si="9"/>
        <v>50</v>
      </c>
      <c r="AJ69">
        <f t="shared" si="9"/>
        <v>66.599999999999994</v>
      </c>
      <c r="AK69">
        <f t="shared" si="9"/>
        <v>88.7</v>
      </c>
      <c r="AL69">
        <f t="shared" si="9"/>
        <v>118.1</v>
      </c>
      <c r="AM69">
        <f t="shared" si="9"/>
        <v>157.19999999999999</v>
      </c>
      <c r="AN69">
        <f t="shared" si="9"/>
        <v>209.3</v>
      </c>
      <c r="AO69">
        <f t="shared" si="9"/>
        <v>206.7</v>
      </c>
    </row>
    <row r="70" spans="1:41" x14ac:dyDescent="0.3">
      <c r="A70" t="s">
        <v>104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O70" t="s">
        <v>104</v>
      </c>
      <c r="P70">
        <v>0</v>
      </c>
      <c r="Q70">
        <v>2</v>
      </c>
      <c r="R70">
        <v>3</v>
      </c>
      <c r="S70">
        <v>3.1</v>
      </c>
      <c r="T70">
        <v>2.5</v>
      </c>
      <c r="U70">
        <v>2.1</v>
      </c>
      <c r="V70">
        <v>1.7</v>
      </c>
      <c r="W70">
        <v>1.4</v>
      </c>
      <c r="X70">
        <v>1.5</v>
      </c>
      <c r="Y70">
        <v>1.8</v>
      </c>
      <c r="Z70">
        <v>2.1</v>
      </c>
      <c r="AA70">
        <v>2.6</v>
      </c>
      <c r="AC70" t="s">
        <v>104</v>
      </c>
      <c r="AD70">
        <f t="shared" si="9"/>
        <v>0</v>
      </c>
      <c r="AE70">
        <f t="shared" si="9"/>
        <v>-2</v>
      </c>
      <c r="AF70">
        <f t="shared" si="9"/>
        <v>-3</v>
      </c>
      <c r="AG70">
        <f t="shared" si="9"/>
        <v>-3.1</v>
      </c>
      <c r="AH70">
        <f t="shared" si="9"/>
        <v>-2.5</v>
      </c>
      <c r="AI70">
        <f t="shared" si="9"/>
        <v>-2.1</v>
      </c>
      <c r="AJ70">
        <f t="shared" si="9"/>
        <v>-1.7</v>
      </c>
      <c r="AK70">
        <f t="shared" si="9"/>
        <v>-1.4</v>
      </c>
      <c r="AL70">
        <f t="shared" si="9"/>
        <v>-1.5</v>
      </c>
      <c r="AM70">
        <f t="shared" si="9"/>
        <v>-1.8</v>
      </c>
      <c r="AN70">
        <f t="shared" si="9"/>
        <v>-2.1</v>
      </c>
      <c r="AO70">
        <f t="shared" si="9"/>
        <v>-2.6</v>
      </c>
    </row>
    <row r="71" spans="1:41" x14ac:dyDescent="0.3">
      <c r="A71" t="s">
        <v>105</v>
      </c>
      <c r="B71">
        <v>56</v>
      </c>
      <c r="C71">
        <v>16</v>
      </c>
      <c r="D71">
        <v>11</v>
      </c>
      <c r="E71">
        <v>10.7</v>
      </c>
      <c r="F71">
        <v>8.9</v>
      </c>
      <c r="G71">
        <v>11.6</v>
      </c>
      <c r="H71">
        <v>15.4</v>
      </c>
      <c r="I71">
        <v>11.4</v>
      </c>
      <c r="J71">
        <v>8.4</v>
      </c>
      <c r="K71">
        <v>6.2</v>
      </c>
      <c r="L71">
        <v>4.5999999999999996</v>
      </c>
      <c r="M71">
        <v>3.4</v>
      </c>
      <c r="O71" t="s">
        <v>105</v>
      </c>
      <c r="P71">
        <v>0</v>
      </c>
      <c r="Q71">
        <v>7</v>
      </c>
      <c r="R71">
        <v>5</v>
      </c>
      <c r="S71">
        <v>4.4000000000000004</v>
      </c>
      <c r="T71">
        <v>3.6</v>
      </c>
      <c r="U71">
        <v>2.9</v>
      </c>
      <c r="V71">
        <v>2.4</v>
      </c>
      <c r="W71">
        <v>2</v>
      </c>
      <c r="X71">
        <v>1.6</v>
      </c>
      <c r="Y71">
        <v>1.3</v>
      </c>
      <c r="Z71">
        <v>1.1000000000000001</v>
      </c>
      <c r="AA71">
        <v>0.9</v>
      </c>
      <c r="AC71" t="s">
        <v>105</v>
      </c>
      <c r="AD71">
        <f t="shared" si="9"/>
        <v>56</v>
      </c>
      <c r="AE71">
        <f t="shared" si="9"/>
        <v>9</v>
      </c>
      <c r="AF71">
        <f t="shared" si="9"/>
        <v>6</v>
      </c>
      <c r="AG71">
        <f t="shared" si="9"/>
        <v>6.2999999999999989</v>
      </c>
      <c r="AH71">
        <f t="shared" si="9"/>
        <v>5.3000000000000007</v>
      </c>
      <c r="AI71">
        <f t="shared" si="9"/>
        <v>8.6999999999999993</v>
      </c>
      <c r="AJ71">
        <f t="shared" si="9"/>
        <v>13</v>
      </c>
      <c r="AK71">
        <f t="shared" si="9"/>
        <v>9.4</v>
      </c>
      <c r="AL71">
        <f t="shared" si="9"/>
        <v>6.8000000000000007</v>
      </c>
      <c r="AM71">
        <f t="shared" si="9"/>
        <v>4.9000000000000004</v>
      </c>
      <c r="AN71">
        <f t="shared" si="9"/>
        <v>3.4999999999999996</v>
      </c>
      <c r="AO71">
        <f t="shared" si="9"/>
        <v>2.5</v>
      </c>
    </row>
    <row r="72" spans="1:41" x14ac:dyDescent="0.3">
      <c r="A72" t="s">
        <v>106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O72" t="s">
        <v>106</v>
      </c>
      <c r="P72">
        <v>2</v>
      </c>
      <c r="Q72">
        <v>1</v>
      </c>
      <c r="R72">
        <v>2</v>
      </c>
      <c r="S72">
        <v>2.2000000000000002</v>
      </c>
      <c r="T72">
        <v>2.7</v>
      </c>
      <c r="U72">
        <v>3.3</v>
      </c>
      <c r="V72">
        <v>4</v>
      </c>
      <c r="W72">
        <v>4.9000000000000004</v>
      </c>
      <c r="X72">
        <v>6</v>
      </c>
      <c r="Y72">
        <v>7.3</v>
      </c>
      <c r="Z72">
        <v>8.8000000000000007</v>
      </c>
      <c r="AA72">
        <v>10.8</v>
      </c>
      <c r="AC72" t="s">
        <v>106</v>
      </c>
      <c r="AD72">
        <f t="shared" si="9"/>
        <v>-1</v>
      </c>
      <c r="AE72">
        <f t="shared" si="9"/>
        <v>-1</v>
      </c>
      <c r="AF72">
        <f t="shared" si="9"/>
        <v>-2</v>
      </c>
      <c r="AG72">
        <f t="shared" si="9"/>
        <v>-2.2000000000000002</v>
      </c>
      <c r="AH72">
        <f t="shared" si="9"/>
        <v>-2.7</v>
      </c>
      <c r="AI72">
        <f t="shared" si="9"/>
        <v>-3.3</v>
      </c>
      <c r="AJ72">
        <f t="shared" si="9"/>
        <v>-4</v>
      </c>
      <c r="AK72">
        <f t="shared" si="9"/>
        <v>-4.9000000000000004</v>
      </c>
      <c r="AL72">
        <f t="shared" si="9"/>
        <v>-6</v>
      </c>
      <c r="AM72">
        <f t="shared" si="9"/>
        <v>-7.3</v>
      </c>
      <c r="AN72">
        <f t="shared" si="9"/>
        <v>-8.8000000000000007</v>
      </c>
      <c r="AO72">
        <f t="shared" si="9"/>
        <v>-10.8</v>
      </c>
    </row>
    <row r="73" spans="1:41" x14ac:dyDescent="0.3">
      <c r="A73" t="s">
        <v>107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O73" t="s">
        <v>107</v>
      </c>
      <c r="P73">
        <v>1</v>
      </c>
      <c r="Q73">
        <v>3</v>
      </c>
      <c r="R73">
        <v>3</v>
      </c>
      <c r="S73">
        <v>3</v>
      </c>
      <c r="T73">
        <v>2.5</v>
      </c>
      <c r="U73">
        <v>2</v>
      </c>
      <c r="V73">
        <v>1.6</v>
      </c>
      <c r="W73">
        <v>1.3</v>
      </c>
      <c r="X73">
        <v>1.1000000000000001</v>
      </c>
      <c r="Y73">
        <v>0.9</v>
      </c>
      <c r="Z73">
        <v>1</v>
      </c>
      <c r="AA73">
        <v>1.2</v>
      </c>
      <c r="AC73" t="s">
        <v>107</v>
      </c>
      <c r="AD73">
        <f t="shared" si="9"/>
        <v>-1</v>
      </c>
      <c r="AE73">
        <f t="shared" si="9"/>
        <v>-3</v>
      </c>
      <c r="AF73">
        <f t="shared" si="9"/>
        <v>-3</v>
      </c>
      <c r="AG73">
        <f t="shared" si="9"/>
        <v>-3</v>
      </c>
      <c r="AH73">
        <f t="shared" si="9"/>
        <v>-2.5</v>
      </c>
      <c r="AI73">
        <f t="shared" si="9"/>
        <v>-2</v>
      </c>
      <c r="AJ73">
        <f t="shared" si="9"/>
        <v>-1.6</v>
      </c>
      <c r="AK73">
        <f t="shared" si="9"/>
        <v>-1.3</v>
      </c>
      <c r="AL73">
        <f t="shared" si="9"/>
        <v>-1.1000000000000001</v>
      </c>
      <c r="AM73">
        <f t="shared" si="9"/>
        <v>-0.9</v>
      </c>
      <c r="AN73">
        <f t="shared" si="9"/>
        <v>-1</v>
      </c>
      <c r="AO73">
        <f t="shared" si="9"/>
        <v>-1.2</v>
      </c>
    </row>
    <row r="74" spans="1:41" x14ac:dyDescent="0.3">
      <c r="A74" t="s">
        <v>29</v>
      </c>
      <c r="B74">
        <v>109</v>
      </c>
      <c r="C74">
        <v>44</v>
      </c>
      <c r="D74">
        <v>44</v>
      </c>
      <c r="E74">
        <v>36.700000000000003</v>
      </c>
      <c r="F74">
        <v>27.1</v>
      </c>
      <c r="G74">
        <v>20</v>
      </c>
      <c r="H74">
        <v>14.7</v>
      </c>
      <c r="I74">
        <v>10.9</v>
      </c>
      <c r="J74">
        <v>8.1</v>
      </c>
      <c r="K74">
        <v>6</v>
      </c>
      <c r="L74">
        <v>4.4000000000000004</v>
      </c>
      <c r="M74">
        <v>3.3</v>
      </c>
      <c r="O74" t="s">
        <v>29</v>
      </c>
      <c r="P74">
        <v>82</v>
      </c>
      <c r="Q74">
        <v>25</v>
      </c>
      <c r="R74">
        <v>19</v>
      </c>
      <c r="S74">
        <v>16.8</v>
      </c>
      <c r="T74">
        <v>13.7</v>
      </c>
      <c r="U74">
        <v>11.2</v>
      </c>
      <c r="V74">
        <v>9.1</v>
      </c>
      <c r="W74">
        <v>7.4</v>
      </c>
      <c r="X74">
        <v>6.1</v>
      </c>
      <c r="Y74">
        <v>4.9000000000000004</v>
      </c>
      <c r="Z74">
        <v>4</v>
      </c>
      <c r="AA74">
        <v>3.3</v>
      </c>
      <c r="AC74" t="s">
        <v>29</v>
      </c>
      <c r="AD74">
        <f t="shared" si="9"/>
        <v>27</v>
      </c>
      <c r="AE74">
        <f t="shared" si="9"/>
        <v>19</v>
      </c>
      <c r="AF74">
        <f t="shared" si="9"/>
        <v>25</v>
      </c>
      <c r="AG74">
        <f t="shared" si="9"/>
        <v>19.900000000000002</v>
      </c>
      <c r="AH74">
        <f t="shared" si="9"/>
        <v>13.400000000000002</v>
      </c>
      <c r="AI74">
        <f t="shared" si="9"/>
        <v>8.8000000000000007</v>
      </c>
      <c r="AJ74">
        <f t="shared" si="9"/>
        <v>5.6</v>
      </c>
      <c r="AK74">
        <f t="shared" si="9"/>
        <v>3.5</v>
      </c>
      <c r="AL74">
        <f t="shared" si="9"/>
        <v>2</v>
      </c>
      <c r="AM74">
        <f t="shared" si="9"/>
        <v>1.0999999999999996</v>
      </c>
      <c r="AN74">
        <f t="shared" si="9"/>
        <v>0.40000000000000036</v>
      </c>
      <c r="AO74">
        <f t="shared" si="9"/>
        <v>0</v>
      </c>
    </row>
    <row r="75" spans="1:41" x14ac:dyDescent="0.3">
      <c r="A75" t="s">
        <v>108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O75" t="s">
        <v>108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C75" t="s">
        <v>108</v>
      </c>
      <c r="AD75">
        <f t="shared" si="9"/>
        <v>-1</v>
      </c>
      <c r="AE75">
        <f t="shared" si="9"/>
        <v>0</v>
      </c>
      <c r="AF75">
        <f t="shared" si="9"/>
        <v>0</v>
      </c>
      <c r="AG75">
        <f t="shared" si="9"/>
        <v>0</v>
      </c>
      <c r="AH75">
        <f t="shared" si="9"/>
        <v>0</v>
      </c>
      <c r="AI75">
        <f t="shared" si="9"/>
        <v>0</v>
      </c>
      <c r="AJ75">
        <f t="shared" si="9"/>
        <v>0</v>
      </c>
      <c r="AK75">
        <f t="shared" si="9"/>
        <v>0</v>
      </c>
      <c r="AL75">
        <f t="shared" si="9"/>
        <v>0</v>
      </c>
      <c r="AM75">
        <f t="shared" si="9"/>
        <v>0</v>
      </c>
      <c r="AN75">
        <f t="shared" si="9"/>
        <v>0</v>
      </c>
      <c r="AO75">
        <f t="shared" si="9"/>
        <v>0</v>
      </c>
    </row>
    <row r="76" spans="1:41" x14ac:dyDescent="0.3">
      <c r="A76" t="s">
        <v>109</v>
      </c>
      <c r="B76">
        <v>0</v>
      </c>
      <c r="C76">
        <v>7</v>
      </c>
      <c r="D76">
        <v>8</v>
      </c>
      <c r="E76">
        <v>6.7</v>
      </c>
      <c r="F76">
        <v>4.9000000000000004</v>
      </c>
      <c r="G76">
        <v>3.6</v>
      </c>
      <c r="H76">
        <v>2.7</v>
      </c>
      <c r="I76">
        <v>2</v>
      </c>
      <c r="J76">
        <v>1.5</v>
      </c>
      <c r="K76">
        <v>1.1000000000000001</v>
      </c>
      <c r="L76">
        <v>0.8</v>
      </c>
      <c r="M76">
        <v>0.6</v>
      </c>
      <c r="O76" t="s">
        <v>109</v>
      </c>
      <c r="P76">
        <v>1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C76" t="s">
        <v>109</v>
      </c>
      <c r="AD76">
        <f t="shared" si="9"/>
        <v>-1</v>
      </c>
      <c r="AE76">
        <f t="shared" si="9"/>
        <v>7</v>
      </c>
      <c r="AF76">
        <f t="shared" si="9"/>
        <v>8</v>
      </c>
      <c r="AG76">
        <f t="shared" si="9"/>
        <v>6.7</v>
      </c>
      <c r="AH76">
        <f t="shared" si="9"/>
        <v>4.9000000000000004</v>
      </c>
      <c r="AI76">
        <f t="shared" si="9"/>
        <v>3.6</v>
      </c>
      <c r="AJ76">
        <f t="shared" si="9"/>
        <v>2.7</v>
      </c>
      <c r="AK76">
        <f t="shared" si="9"/>
        <v>2</v>
      </c>
      <c r="AL76">
        <f t="shared" si="9"/>
        <v>1.5</v>
      </c>
      <c r="AM76">
        <f t="shared" si="9"/>
        <v>1.1000000000000001</v>
      </c>
      <c r="AN76">
        <f t="shared" si="9"/>
        <v>0.8</v>
      </c>
      <c r="AO76">
        <f t="shared" si="9"/>
        <v>0.6</v>
      </c>
    </row>
    <row r="77" spans="1:41" x14ac:dyDescent="0.3">
      <c r="A77" t="s">
        <v>110</v>
      </c>
      <c r="B77">
        <v>0</v>
      </c>
      <c r="C77">
        <v>136</v>
      </c>
      <c r="D77">
        <v>143</v>
      </c>
      <c r="E77">
        <v>119.6</v>
      </c>
      <c r="F77">
        <v>104</v>
      </c>
      <c r="G77">
        <v>101.3</v>
      </c>
      <c r="H77">
        <v>78.5</v>
      </c>
      <c r="I77">
        <v>58</v>
      </c>
      <c r="J77">
        <v>43.7</v>
      </c>
      <c r="K77">
        <v>32.200000000000003</v>
      </c>
      <c r="L77">
        <v>23.8</v>
      </c>
      <c r="M77">
        <v>17.600000000000001</v>
      </c>
      <c r="O77" t="s">
        <v>110</v>
      </c>
      <c r="P77">
        <v>1</v>
      </c>
      <c r="Q77">
        <v>1</v>
      </c>
      <c r="R77">
        <v>3</v>
      </c>
      <c r="S77">
        <v>2.7</v>
      </c>
      <c r="T77">
        <v>2.2000000000000002</v>
      </c>
      <c r="U77">
        <v>1.8</v>
      </c>
      <c r="V77">
        <v>1.4</v>
      </c>
      <c r="W77">
        <v>1.2</v>
      </c>
      <c r="X77">
        <v>1</v>
      </c>
      <c r="Y77">
        <v>0.8</v>
      </c>
      <c r="Z77">
        <v>0.6</v>
      </c>
      <c r="AA77">
        <v>0.5</v>
      </c>
      <c r="AC77" t="s">
        <v>110</v>
      </c>
      <c r="AD77">
        <f t="shared" si="9"/>
        <v>-1</v>
      </c>
      <c r="AE77">
        <f t="shared" si="9"/>
        <v>135</v>
      </c>
      <c r="AF77">
        <f t="shared" si="9"/>
        <v>140</v>
      </c>
      <c r="AG77">
        <f t="shared" si="9"/>
        <v>116.89999999999999</v>
      </c>
      <c r="AH77">
        <f t="shared" si="9"/>
        <v>101.8</v>
      </c>
      <c r="AI77">
        <f t="shared" si="9"/>
        <v>99.5</v>
      </c>
      <c r="AJ77">
        <f t="shared" si="9"/>
        <v>77.099999999999994</v>
      </c>
      <c r="AK77">
        <f t="shared" si="9"/>
        <v>56.8</v>
      </c>
      <c r="AL77">
        <f t="shared" si="9"/>
        <v>42.7</v>
      </c>
      <c r="AM77">
        <f t="shared" si="9"/>
        <v>31.400000000000002</v>
      </c>
      <c r="AN77">
        <f t="shared" si="9"/>
        <v>23.2</v>
      </c>
      <c r="AO77">
        <f t="shared" si="9"/>
        <v>17.100000000000001</v>
      </c>
    </row>
    <row r="78" spans="1:41" x14ac:dyDescent="0.3">
      <c r="A78" t="s">
        <v>111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O78" t="s">
        <v>111</v>
      </c>
      <c r="P78">
        <v>0</v>
      </c>
      <c r="Q78">
        <v>1</v>
      </c>
      <c r="R78">
        <v>1</v>
      </c>
      <c r="S78">
        <v>1.1000000000000001</v>
      </c>
      <c r="T78">
        <v>1.3</v>
      </c>
      <c r="U78">
        <v>1.1000000000000001</v>
      </c>
      <c r="V78">
        <v>0.9</v>
      </c>
      <c r="W78">
        <v>0.9</v>
      </c>
      <c r="X78">
        <v>1</v>
      </c>
      <c r="Y78">
        <v>1.3</v>
      </c>
      <c r="Z78">
        <v>1.5</v>
      </c>
      <c r="AA78">
        <v>1.8</v>
      </c>
      <c r="AC78" t="s">
        <v>111</v>
      </c>
      <c r="AD78">
        <f t="shared" si="9"/>
        <v>0</v>
      </c>
      <c r="AE78">
        <f t="shared" si="9"/>
        <v>-1</v>
      </c>
      <c r="AF78">
        <f t="shared" si="9"/>
        <v>-1</v>
      </c>
      <c r="AG78">
        <f t="shared" si="9"/>
        <v>-1.1000000000000001</v>
      </c>
      <c r="AH78">
        <f t="shared" si="9"/>
        <v>-1.3</v>
      </c>
      <c r="AI78">
        <f t="shared" si="9"/>
        <v>-1.1000000000000001</v>
      </c>
      <c r="AJ78">
        <f t="shared" si="9"/>
        <v>-0.9</v>
      </c>
      <c r="AK78">
        <f t="shared" si="9"/>
        <v>-0.9</v>
      </c>
      <c r="AL78">
        <f t="shared" si="9"/>
        <v>-1</v>
      </c>
      <c r="AM78">
        <f t="shared" si="9"/>
        <v>-1.3</v>
      </c>
      <c r="AN78">
        <f t="shared" si="9"/>
        <v>-1.5</v>
      </c>
      <c r="AO78">
        <f t="shared" si="9"/>
        <v>-1.8</v>
      </c>
    </row>
    <row r="79" spans="1:41" x14ac:dyDescent="0.3">
      <c r="A79" t="s">
        <v>112</v>
      </c>
      <c r="B79">
        <v>5</v>
      </c>
      <c r="C79">
        <v>0</v>
      </c>
      <c r="D79">
        <v>1</v>
      </c>
      <c r="E79">
        <v>0.8</v>
      </c>
      <c r="F79">
        <v>0.6</v>
      </c>
      <c r="G79">
        <v>0.5</v>
      </c>
      <c r="H79">
        <v>0.3</v>
      </c>
      <c r="I79">
        <v>0.2</v>
      </c>
      <c r="J79">
        <v>0.2</v>
      </c>
      <c r="K79">
        <v>0.1</v>
      </c>
      <c r="L79">
        <v>0.1</v>
      </c>
      <c r="M79">
        <v>0.1</v>
      </c>
      <c r="O79" t="s">
        <v>112</v>
      </c>
      <c r="P79">
        <v>5</v>
      </c>
      <c r="Q79">
        <v>0</v>
      </c>
      <c r="R79">
        <v>3</v>
      </c>
      <c r="S79">
        <v>2.7</v>
      </c>
      <c r="T79">
        <v>2.2000000000000002</v>
      </c>
      <c r="U79">
        <v>1.8</v>
      </c>
      <c r="V79">
        <v>2.2000000000000002</v>
      </c>
      <c r="W79">
        <v>2.6</v>
      </c>
      <c r="X79">
        <v>3.2</v>
      </c>
      <c r="Y79">
        <v>3.9</v>
      </c>
      <c r="Z79">
        <v>4.7</v>
      </c>
      <c r="AA79">
        <v>5.7</v>
      </c>
      <c r="AC79" t="s">
        <v>112</v>
      </c>
      <c r="AD79">
        <f t="shared" si="9"/>
        <v>0</v>
      </c>
      <c r="AE79">
        <f t="shared" si="9"/>
        <v>0</v>
      </c>
      <c r="AF79">
        <f t="shared" si="9"/>
        <v>-2</v>
      </c>
      <c r="AG79">
        <f t="shared" si="9"/>
        <v>-1.9000000000000001</v>
      </c>
      <c r="AH79">
        <f t="shared" si="9"/>
        <v>-1.6</v>
      </c>
      <c r="AI79">
        <f t="shared" si="9"/>
        <v>-1.3</v>
      </c>
      <c r="AJ79">
        <f t="shared" si="9"/>
        <v>-1.9000000000000001</v>
      </c>
      <c r="AK79">
        <f t="shared" si="9"/>
        <v>-2.4</v>
      </c>
      <c r="AL79">
        <f t="shared" si="9"/>
        <v>-3</v>
      </c>
      <c r="AM79">
        <f t="shared" si="9"/>
        <v>-3.8</v>
      </c>
      <c r="AN79">
        <f t="shared" si="9"/>
        <v>-4.6000000000000005</v>
      </c>
      <c r="AO79">
        <f t="shared" si="9"/>
        <v>-5.6000000000000005</v>
      </c>
    </row>
    <row r="80" spans="1:41" x14ac:dyDescent="0.3">
      <c r="A80" t="s">
        <v>31</v>
      </c>
      <c r="B80">
        <v>26029</v>
      </c>
      <c r="C80">
        <v>19627</v>
      </c>
      <c r="D80">
        <v>19012.2</v>
      </c>
      <c r="E80">
        <v>22578.5</v>
      </c>
      <c r="F80">
        <v>30072.400000000001</v>
      </c>
      <c r="G80">
        <v>40053.4</v>
      </c>
      <c r="H80">
        <v>53347.1</v>
      </c>
      <c r="I80">
        <v>71053</v>
      </c>
      <c r="J80">
        <v>90214.6</v>
      </c>
      <c r="K80">
        <v>96067.3</v>
      </c>
      <c r="L80">
        <v>106507.4</v>
      </c>
      <c r="M80">
        <v>118482.9</v>
      </c>
      <c r="O80" t="s">
        <v>31</v>
      </c>
      <c r="P80">
        <v>1129</v>
      </c>
      <c r="Q80">
        <v>1817</v>
      </c>
      <c r="R80">
        <v>1582.4</v>
      </c>
      <c r="S80">
        <v>1400</v>
      </c>
      <c r="T80">
        <v>1141.5</v>
      </c>
      <c r="U80">
        <v>930.8</v>
      </c>
      <c r="V80">
        <v>759</v>
      </c>
      <c r="W80">
        <v>618.9</v>
      </c>
      <c r="X80">
        <v>504.6</v>
      </c>
      <c r="Y80">
        <v>411.5</v>
      </c>
      <c r="Z80">
        <v>335.5</v>
      </c>
      <c r="AA80">
        <v>273.60000000000002</v>
      </c>
      <c r="AC80" t="s">
        <v>31</v>
      </c>
      <c r="AD80">
        <f t="shared" si="9"/>
        <v>24900</v>
      </c>
      <c r="AE80">
        <f t="shared" si="9"/>
        <v>17810</v>
      </c>
      <c r="AF80">
        <f t="shared" si="9"/>
        <v>17429.8</v>
      </c>
      <c r="AG80">
        <f t="shared" ref="AG80:AO80" si="10">E80-S80</f>
        <v>21178.5</v>
      </c>
      <c r="AH80">
        <f t="shared" si="10"/>
        <v>28930.9</v>
      </c>
      <c r="AI80">
        <f t="shared" si="10"/>
        <v>39122.6</v>
      </c>
      <c r="AJ80">
        <f t="shared" si="10"/>
        <v>52588.1</v>
      </c>
      <c r="AK80">
        <f t="shared" si="10"/>
        <v>70434.100000000006</v>
      </c>
      <c r="AL80">
        <f t="shared" si="10"/>
        <v>89710</v>
      </c>
      <c r="AM80">
        <f t="shared" si="10"/>
        <v>95655.8</v>
      </c>
      <c r="AN80">
        <f t="shared" si="10"/>
        <v>106171.9</v>
      </c>
      <c r="AO80">
        <f t="shared" si="10"/>
        <v>118209.29999999999</v>
      </c>
    </row>
    <row r="81" spans="1:41" x14ac:dyDescent="0.3">
      <c r="A81" s="9" t="s">
        <v>33</v>
      </c>
      <c r="B81" s="10">
        <f>SUM(B82:B94)</f>
        <v>6092</v>
      </c>
      <c r="C81" s="10">
        <f>SUM(C82:C94)</f>
        <v>12473</v>
      </c>
      <c r="D81" s="10">
        <f>SUM(D82:D94)</f>
        <v>12316.3</v>
      </c>
      <c r="E81" s="10">
        <f>SUM(E82:E94)</f>
        <v>14410.699999999997</v>
      </c>
      <c r="F81" s="10">
        <f t="shared" ref="F81:M81" si="11">SUM(F82:F94)</f>
        <v>18694.900000000001</v>
      </c>
      <c r="G81" s="10">
        <f t="shared" si="11"/>
        <v>24504.6</v>
      </c>
      <c r="H81" s="10">
        <f t="shared" si="11"/>
        <v>28478.7</v>
      </c>
      <c r="I81" s="10">
        <f t="shared" si="11"/>
        <v>25629.8</v>
      </c>
      <c r="J81" s="10">
        <f t="shared" si="11"/>
        <v>23499.199999999997</v>
      </c>
      <c r="K81" s="10">
        <f t="shared" si="11"/>
        <v>20683.599999999999</v>
      </c>
      <c r="L81" s="10">
        <f t="shared" si="11"/>
        <v>18814.800000000003</v>
      </c>
      <c r="M81" s="10">
        <f t="shared" si="11"/>
        <v>17554.999999999996</v>
      </c>
      <c r="O81" s="9" t="s">
        <v>33</v>
      </c>
      <c r="P81" s="10">
        <f>SUM(P82:P94)</f>
        <v>57</v>
      </c>
      <c r="Q81" s="10">
        <f>SUM(Q82:Q94)</f>
        <v>92</v>
      </c>
      <c r="R81" s="10">
        <f>SUM(R82:R94)</f>
        <v>92</v>
      </c>
      <c r="S81" s="10">
        <f>SUM(S82:S94)</f>
        <v>81.400000000000006</v>
      </c>
      <c r="T81" s="10">
        <f t="shared" ref="T81:AA81" si="12">SUM(T82:T94)</f>
        <v>66.300000000000011</v>
      </c>
      <c r="U81" s="10">
        <f t="shared" si="12"/>
        <v>54.2</v>
      </c>
      <c r="V81" s="10">
        <f t="shared" si="12"/>
        <v>44.3</v>
      </c>
      <c r="W81" s="10">
        <f t="shared" si="12"/>
        <v>42.4</v>
      </c>
      <c r="X81" s="10">
        <f t="shared" si="12"/>
        <v>42.9</v>
      </c>
      <c r="Y81" s="10">
        <f t="shared" si="12"/>
        <v>45.8</v>
      </c>
      <c r="Z81" s="10">
        <f t="shared" si="12"/>
        <v>50.499999999999993</v>
      </c>
      <c r="AA81" s="10">
        <f t="shared" si="12"/>
        <v>57.300000000000004</v>
      </c>
      <c r="AC81" s="9" t="s">
        <v>33</v>
      </c>
      <c r="AD81" s="10">
        <f>SUM(AD82:AD94)</f>
        <v>6035</v>
      </c>
      <c r="AE81" s="10">
        <f>SUM(AE82:AE94)</f>
        <v>12381</v>
      </c>
      <c r="AF81" s="10">
        <f>SUM(AF82:AF94)</f>
        <v>12224.3</v>
      </c>
      <c r="AG81" s="10">
        <f>SUM(AG82:AG94)</f>
        <v>14329.3</v>
      </c>
      <c r="AH81" s="10">
        <f t="shared" ref="AH81:AO81" si="13">SUM(AH82:AH94)</f>
        <v>18628.599999999999</v>
      </c>
      <c r="AI81" s="10">
        <f t="shared" si="13"/>
        <v>24450.400000000001</v>
      </c>
      <c r="AJ81" s="10">
        <f t="shared" si="13"/>
        <v>28434.399999999998</v>
      </c>
      <c r="AK81" s="10">
        <f t="shared" si="13"/>
        <v>25587.4</v>
      </c>
      <c r="AL81" s="10">
        <f t="shared" si="13"/>
        <v>23456.300000000003</v>
      </c>
      <c r="AM81" s="10">
        <f t="shared" si="13"/>
        <v>20637.800000000003</v>
      </c>
      <c r="AN81" s="10">
        <f t="shared" si="13"/>
        <v>18764.3</v>
      </c>
      <c r="AO81" s="10">
        <f t="shared" si="13"/>
        <v>17497.699999999997</v>
      </c>
    </row>
    <row r="82" spans="1:41" x14ac:dyDescent="0.3">
      <c r="A82" t="s">
        <v>34</v>
      </c>
      <c r="B82">
        <v>556</v>
      </c>
      <c r="C82">
        <v>11</v>
      </c>
      <c r="D82">
        <v>14</v>
      </c>
      <c r="E82">
        <v>11.8</v>
      </c>
      <c r="F82">
        <v>15.7</v>
      </c>
      <c r="G82">
        <v>20.9</v>
      </c>
      <c r="H82">
        <v>27.9</v>
      </c>
      <c r="I82">
        <v>20.6</v>
      </c>
      <c r="J82">
        <v>15.2</v>
      </c>
      <c r="K82">
        <v>11.2</v>
      </c>
      <c r="L82">
        <v>8.3000000000000007</v>
      </c>
      <c r="M82">
        <v>6.1</v>
      </c>
      <c r="O82" t="s">
        <v>34</v>
      </c>
      <c r="P82">
        <v>4</v>
      </c>
      <c r="Q82">
        <v>2</v>
      </c>
      <c r="R82">
        <v>2</v>
      </c>
      <c r="S82">
        <v>1.8</v>
      </c>
      <c r="T82">
        <v>1.4</v>
      </c>
      <c r="U82">
        <v>1.2</v>
      </c>
      <c r="V82">
        <v>1</v>
      </c>
      <c r="W82">
        <v>0.8</v>
      </c>
      <c r="X82">
        <v>0.6</v>
      </c>
      <c r="Y82">
        <v>0.5</v>
      </c>
      <c r="Z82">
        <v>0.4</v>
      </c>
      <c r="AA82">
        <v>0.4</v>
      </c>
      <c r="AC82" t="s">
        <v>34</v>
      </c>
      <c r="AD82">
        <f t="shared" ref="AD82:AO94" si="14">B82-P82</f>
        <v>552</v>
      </c>
      <c r="AE82">
        <f t="shared" si="14"/>
        <v>9</v>
      </c>
      <c r="AF82">
        <f t="shared" si="14"/>
        <v>12</v>
      </c>
      <c r="AG82">
        <f t="shared" si="14"/>
        <v>10</v>
      </c>
      <c r="AH82">
        <f t="shared" si="14"/>
        <v>14.299999999999999</v>
      </c>
      <c r="AI82">
        <f t="shared" si="14"/>
        <v>19.7</v>
      </c>
      <c r="AJ82">
        <f t="shared" si="14"/>
        <v>26.9</v>
      </c>
      <c r="AK82">
        <f t="shared" si="14"/>
        <v>19.8</v>
      </c>
      <c r="AL82">
        <f t="shared" si="14"/>
        <v>14.6</v>
      </c>
      <c r="AM82">
        <f t="shared" si="14"/>
        <v>10.7</v>
      </c>
      <c r="AN82">
        <f t="shared" si="14"/>
        <v>7.9</v>
      </c>
      <c r="AO82">
        <f t="shared" si="14"/>
        <v>5.6999999999999993</v>
      </c>
    </row>
    <row r="83" spans="1:41" x14ac:dyDescent="0.3">
      <c r="A83" t="s">
        <v>113</v>
      </c>
      <c r="B83">
        <v>0</v>
      </c>
      <c r="C83">
        <v>11</v>
      </c>
      <c r="D83">
        <v>12</v>
      </c>
      <c r="E83">
        <v>11.4</v>
      </c>
      <c r="F83">
        <v>8.4</v>
      </c>
      <c r="G83">
        <v>6.2</v>
      </c>
      <c r="H83">
        <v>4.5999999999999996</v>
      </c>
      <c r="I83">
        <v>3.4</v>
      </c>
      <c r="J83">
        <v>2.5</v>
      </c>
      <c r="K83">
        <v>1.8</v>
      </c>
      <c r="L83">
        <v>1.4</v>
      </c>
      <c r="M83">
        <v>1</v>
      </c>
      <c r="O83" t="s">
        <v>113</v>
      </c>
      <c r="P83">
        <v>0</v>
      </c>
      <c r="Q83">
        <v>8</v>
      </c>
      <c r="R83">
        <v>9</v>
      </c>
      <c r="S83">
        <v>8</v>
      </c>
      <c r="T83">
        <v>6.5</v>
      </c>
      <c r="U83">
        <v>5.3</v>
      </c>
      <c r="V83">
        <v>4.3</v>
      </c>
      <c r="W83">
        <v>3.5</v>
      </c>
      <c r="X83">
        <v>3.7</v>
      </c>
      <c r="Y83">
        <v>4.5</v>
      </c>
      <c r="Z83">
        <v>5.5</v>
      </c>
      <c r="AA83">
        <v>6.6</v>
      </c>
      <c r="AC83" t="s">
        <v>113</v>
      </c>
      <c r="AD83">
        <f t="shared" si="14"/>
        <v>0</v>
      </c>
      <c r="AE83">
        <f t="shared" si="14"/>
        <v>3</v>
      </c>
      <c r="AF83">
        <f t="shared" si="14"/>
        <v>3</v>
      </c>
      <c r="AG83">
        <f t="shared" si="14"/>
        <v>3.4000000000000004</v>
      </c>
      <c r="AH83">
        <f t="shared" si="14"/>
        <v>1.9000000000000004</v>
      </c>
      <c r="AI83">
        <f t="shared" si="14"/>
        <v>0.90000000000000036</v>
      </c>
      <c r="AJ83">
        <f t="shared" si="14"/>
        <v>0.29999999999999982</v>
      </c>
      <c r="AK83">
        <f t="shared" si="14"/>
        <v>-0.10000000000000009</v>
      </c>
      <c r="AL83">
        <f t="shared" si="14"/>
        <v>-1.2000000000000002</v>
      </c>
      <c r="AM83">
        <f t="shared" si="14"/>
        <v>-2.7</v>
      </c>
      <c r="AN83">
        <f t="shared" si="14"/>
        <v>-4.0999999999999996</v>
      </c>
      <c r="AO83">
        <f t="shared" si="14"/>
        <v>-5.6</v>
      </c>
    </row>
    <row r="84" spans="1:41" x14ac:dyDescent="0.3">
      <c r="A84" t="s">
        <v>36</v>
      </c>
      <c r="B84">
        <v>366</v>
      </c>
      <c r="C84">
        <v>3078</v>
      </c>
      <c r="D84">
        <v>2953.1</v>
      </c>
      <c r="E84">
        <v>3506.5</v>
      </c>
      <c r="F84">
        <v>4670.2</v>
      </c>
      <c r="G84">
        <v>6220.3</v>
      </c>
      <c r="H84">
        <v>8284.7999999999993</v>
      </c>
      <c r="I84">
        <v>6429.2</v>
      </c>
      <c r="J84">
        <v>4743.8</v>
      </c>
      <c r="K84">
        <v>3500</v>
      </c>
      <c r="L84">
        <v>2582.3000000000002</v>
      </c>
      <c r="M84">
        <v>1905.2</v>
      </c>
      <c r="O84" t="s">
        <v>36</v>
      </c>
      <c r="P84">
        <v>11</v>
      </c>
      <c r="Q84">
        <v>37</v>
      </c>
      <c r="R84">
        <v>37</v>
      </c>
      <c r="S84">
        <v>32.700000000000003</v>
      </c>
      <c r="T84">
        <v>26.7</v>
      </c>
      <c r="U84">
        <v>21.7</v>
      </c>
      <c r="V84">
        <v>17.7</v>
      </c>
      <c r="W84">
        <v>14.5</v>
      </c>
      <c r="X84">
        <v>11.8</v>
      </c>
      <c r="Y84">
        <v>9.6</v>
      </c>
      <c r="Z84">
        <v>7.8</v>
      </c>
      <c r="AA84">
        <v>6.4</v>
      </c>
      <c r="AC84" t="s">
        <v>36</v>
      </c>
      <c r="AD84">
        <f t="shared" si="14"/>
        <v>355</v>
      </c>
      <c r="AE84">
        <f t="shared" si="14"/>
        <v>3041</v>
      </c>
      <c r="AF84">
        <f t="shared" si="14"/>
        <v>2916.1</v>
      </c>
      <c r="AG84">
        <f t="shared" si="14"/>
        <v>3473.8</v>
      </c>
      <c r="AH84">
        <f t="shared" si="14"/>
        <v>4643.5</v>
      </c>
      <c r="AI84">
        <f t="shared" si="14"/>
        <v>6198.6</v>
      </c>
      <c r="AJ84">
        <f t="shared" si="14"/>
        <v>8267.0999999999985</v>
      </c>
      <c r="AK84">
        <f t="shared" si="14"/>
        <v>6414.7</v>
      </c>
      <c r="AL84">
        <f t="shared" si="14"/>
        <v>4732</v>
      </c>
      <c r="AM84">
        <f t="shared" si="14"/>
        <v>3490.4</v>
      </c>
      <c r="AN84">
        <f t="shared" si="14"/>
        <v>2574.5</v>
      </c>
      <c r="AO84">
        <f t="shared" si="14"/>
        <v>1898.8</v>
      </c>
    </row>
    <row r="85" spans="1:41" x14ac:dyDescent="0.3">
      <c r="A85" t="s">
        <v>38</v>
      </c>
      <c r="B85">
        <v>4981</v>
      </c>
      <c r="C85">
        <v>5982</v>
      </c>
      <c r="D85">
        <v>5770.2</v>
      </c>
      <c r="E85">
        <v>6852.6</v>
      </c>
      <c r="F85">
        <v>9126.9</v>
      </c>
      <c r="G85">
        <v>12156.2</v>
      </c>
      <c r="H85">
        <v>13916.4</v>
      </c>
      <c r="I85">
        <v>13664.7</v>
      </c>
      <c r="J85">
        <v>13849.1</v>
      </c>
      <c r="K85">
        <v>13328</v>
      </c>
      <c r="L85">
        <v>13118.5</v>
      </c>
      <c r="M85">
        <v>13047.5</v>
      </c>
      <c r="O85" t="s">
        <v>38</v>
      </c>
      <c r="P85">
        <v>2</v>
      </c>
      <c r="Q85">
        <v>1</v>
      </c>
      <c r="R85">
        <v>1</v>
      </c>
      <c r="S85">
        <v>0.9</v>
      </c>
      <c r="T85">
        <v>0.7</v>
      </c>
      <c r="U85">
        <v>0.6</v>
      </c>
      <c r="V85">
        <v>0.5</v>
      </c>
      <c r="W85">
        <v>0.4</v>
      </c>
      <c r="X85">
        <v>0.3</v>
      </c>
      <c r="Y85">
        <v>0.3</v>
      </c>
      <c r="Z85">
        <v>0.2</v>
      </c>
      <c r="AA85">
        <v>0.2</v>
      </c>
      <c r="AC85" t="s">
        <v>38</v>
      </c>
      <c r="AD85">
        <f t="shared" si="14"/>
        <v>4979</v>
      </c>
      <c r="AE85">
        <f t="shared" si="14"/>
        <v>5981</v>
      </c>
      <c r="AF85">
        <f t="shared" si="14"/>
        <v>5769.2</v>
      </c>
      <c r="AG85">
        <f t="shared" si="14"/>
        <v>6851.7000000000007</v>
      </c>
      <c r="AH85">
        <f t="shared" si="14"/>
        <v>9126.1999999999989</v>
      </c>
      <c r="AI85">
        <f t="shared" si="14"/>
        <v>12155.6</v>
      </c>
      <c r="AJ85">
        <f t="shared" si="14"/>
        <v>13915.9</v>
      </c>
      <c r="AK85">
        <f t="shared" si="14"/>
        <v>13664.300000000001</v>
      </c>
      <c r="AL85">
        <f t="shared" si="14"/>
        <v>13848.800000000001</v>
      </c>
      <c r="AM85">
        <f t="shared" si="14"/>
        <v>13327.7</v>
      </c>
      <c r="AN85">
        <f t="shared" si="14"/>
        <v>13118.3</v>
      </c>
      <c r="AO85">
        <f t="shared" si="14"/>
        <v>13047.3</v>
      </c>
    </row>
    <row r="86" spans="1:41" x14ac:dyDescent="0.3">
      <c r="A86" t="s">
        <v>40</v>
      </c>
      <c r="B86">
        <v>0</v>
      </c>
      <c r="C86">
        <v>57</v>
      </c>
      <c r="D86">
        <v>68</v>
      </c>
      <c r="E86">
        <v>80.400000000000006</v>
      </c>
      <c r="F86">
        <v>107.1</v>
      </c>
      <c r="G86">
        <v>142.6</v>
      </c>
      <c r="H86">
        <v>189.9</v>
      </c>
      <c r="I86">
        <v>163.1</v>
      </c>
      <c r="J86">
        <v>217</v>
      </c>
      <c r="K86">
        <v>289</v>
      </c>
      <c r="L86">
        <v>384.6</v>
      </c>
      <c r="M86">
        <v>503.5</v>
      </c>
      <c r="O86" t="s">
        <v>40</v>
      </c>
      <c r="P86">
        <v>7</v>
      </c>
      <c r="Q86">
        <v>6</v>
      </c>
      <c r="R86">
        <v>4</v>
      </c>
      <c r="S86">
        <v>3.5</v>
      </c>
      <c r="T86">
        <v>2.9</v>
      </c>
      <c r="U86">
        <v>2.4</v>
      </c>
      <c r="V86">
        <v>1.9</v>
      </c>
      <c r="W86">
        <v>1.6</v>
      </c>
      <c r="X86">
        <v>1.3</v>
      </c>
      <c r="Y86">
        <v>1</v>
      </c>
      <c r="Z86">
        <v>0.9</v>
      </c>
      <c r="AA86">
        <v>0.7</v>
      </c>
      <c r="AC86" t="s">
        <v>40</v>
      </c>
      <c r="AD86">
        <f t="shared" si="14"/>
        <v>-7</v>
      </c>
      <c r="AE86">
        <f t="shared" si="14"/>
        <v>51</v>
      </c>
      <c r="AF86">
        <f t="shared" si="14"/>
        <v>64</v>
      </c>
      <c r="AG86">
        <f t="shared" si="14"/>
        <v>76.900000000000006</v>
      </c>
      <c r="AH86">
        <f t="shared" si="14"/>
        <v>104.19999999999999</v>
      </c>
      <c r="AI86">
        <f t="shared" si="14"/>
        <v>140.19999999999999</v>
      </c>
      <c r="AJ86">
        <f t="shared" si="14"/>
        <v>188</v>
      </c>
      <c r="AK86">
        <f t="shared" si="14"/>
        <v>161.5</v>
      </c>
      <c r="AL86">
        <f t="shared" si="14"/>
        <v>215.7</v>
      </c>
      <c r="AM86">
        <f t="shared" si="14"/>
        <v>288</v>
      </c>
      <c r="AN86">
        <f t="shared" si="14"/>
        <v>383.70000000000005</v>
      </c>
      <c r="AO86">
        <f t="shared" si="14"/>
        <v>502.8</v>
      </c>
    </row>
    <row r="87" spans="1:41" x14ac:dyDescent="0.3">
      <c r="A87" t="s">
        <v>114</v>
      </c>
      <c r="B87">
        <v>0</v>
      </c>
      <c r="C87">
        <v>403</v>
      </c>
      <c r="D87">
        <v>449</v>
      </c>
      <c r="E87">
        <v>458.5</v>
      </c>
      <c r="F87">
        <v>338.3</v>
      </c>
      <c r="G87">
        <v>249.6</v>
      </c>
      <c r="H87">
        <v>184.2</v>
      </c>
      <c r="I87">
        <v>135.9</v>
      </c>
      <c r="J87">
        <v>100.3</v>
      </c>
      <c r="K87">
        <v>74</v>
      </c>
      <c r="L87">
        <v>54.6</v>
      </c>
      <c r="M87">
        <v>40.299999999999997</v>
      </c>
      <c r="O87" t="s">
        <v>114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C87" t="s">
        <v>114</v>
      </c>
      <c r="AD87">
        <f t="shared" si="14"/>
        <v>0</v>
      </c>
      <c r="AE87">
        <f t="shared" si="14"/>
        <v>403</v>
      </c>
      <c r="AF87">
        <f t="shared" si="14"/>
        <v>449</v>
      </c>
      <c r="AG87">
        <f t="shared" si="14"/>
        <v>458.5</v>
      </c>
      <c r="AH87">
        <f t="shared" si="14"/>
        <v>338.3</v>
      </c>
      <c r="AI87">
        <f t="shared" si="14"/>
        <v>249.6</v>
      </c>
      <c r="AJ87">
        <f t="shared" si="14"/>
        <v>184.2</v>
      </c>
      <c r="AK87">
        <f t="shared" si="14"/>
        <v>135.9</v>
      </c>
      <c r="AL87">
        <f t="shared" si="14"/>
        <v>100.3</v>
      </c>
      <c r="AM87">
        <f t="shared" si="14"/>
        <v>74</v>
      </c>
      <c r="AN87">
        <f t="shared" si="14"/>
        <v>54.6</v>
      </c>
      <c r="AO87">
        <f t="shared" si="14"/>
        <v>40.299999999999997</v>
      </c>
    </row>
    <row r="88" spans="1:41" x14ac:dyDescent="0.3">
      <c r="A88" t="s">
        <v>115</v>
      </c>
      <c r="B88">
        <v>2</v>
      </c>
      <c r="C88">
        <v>4</v>
      </c>
      <c r="D88">
        <v>4</v>
      </c>
      <c r="E88">
        <v>4.4000000000000004</v>
      </c>
      <c r="F88">
        <v>3.3</v>
      </c>
      <c r="G88">
        <v>2.4</v>
      </c>
      <c r="H88">
        <v>1.8</v>
      </c>
      <c r="I88">
        <v>1.3</v>
      </c>
      <c r="J88">
        <v>1</v>
      </c>
      <c r="K88">
        <v>0.7</v>
      </c>
      <c r="L88">
        <v>0.6</v>
      </c>
      <c r="M88">
        <v>0.4</v>
      </c>
      <c r="O88" t="s">
        <v>115</v>
      </c>
      <c r="P88">
        <v>0</v>
      </c>
      <c r="Q88">
        <v>1</v>
      </c>
      <c r="R88">
        <v>1</v>
      </c>
      <c r="S88">
        <v>0.9</v>
      </c>
      <c r="T88">
        <v>0.7</v>
      </c>
      <c r="U88">
        <v>0.6</v>
      </c>
      <c r="V88">
        <v>0.5</v>
      </c>
      <c r="W88">
        <v>0.4</v>
      </c>
      <c r="X88">
        <v>0.3</v>
      </c>
      <c r="Y88">
        <v>0.3</v>
      </c>
      <c r="Z88">
        <v>0.2</v>
      </c>
      <c r="AA88">
        <v>0.2</v>
      </c>
      <c r="AC88" t="s">
        <v>115</v>
      </c>
      <c r="AD88">
        <f t="shared" si="14"/>
        <v>2</v>
      </c>
      <c r="AE88">
        <f t="shared" si="14"/>
        <v>3</v>
      </c>
      <c r="AF88">
        <f t="shared" si="14"/>
        <v>3</v>
      </c>
      <c r="AG88">
        <f t="shared" si="14"/>
        <v>3.5000000000000004</v>
      </c>
      <c r="AH88">
        <f t="shared" si="14"/>
        <v>2.5999999999999996</v>
      </c>
      <c r="AI88">
        <f t="shared" si="14"/>
        <v>1.7999999999999998</v>
      </c>
      <c r="AJ88">
        <f t="shared" si="14"/>
        <v>1.3</v>
      </c>
      <c r="AK88">
        <f t="shared" si="14"/>
        <v>0.9</v>
      </c>
      <c r="AL88">
        <f t="shared" si="14"/>
        <v>0.7</v>
      </c>
      <c r="AM88">
        <f t="shared" si="14"/>
        <v>0.39999999999999997</v>
      </c>
      <c r="AN88">
        <f t="shared" si="14"/>
        <v>0.39999999999999997</v>
      </c>
      <c r="AO88">
        <f t="shared" si="14"/>
        <v>0.2</v>
      </c>
    </row>
    <row r="89" spans="1:41" x14ac:dyDescent="0.3">
      <c r="A89" t="s">
        <v>116</v>
      </c>
      <c r="B89">
        <v>12</v>
      </c>
      <c r="C89">
        <v>149</v>
      </c>
      <c r="D89">
        <v>148</v>
      </c>
      <c r="E89">
        <v>149.69999999999999</v>
      </c>
      <c r="F89">
        <v>199.4</v>
      </c>
      <c r="G89">
        <v>265.60000000000002</v>
      </c>
      <c r="H89">
        <v>272.8</v>
      </c>
      <c r="I89">
        <v>262</v>
      </c>
      <c r="J89">
        <v>259.39999999999998</v>
      </c>
      <c r="K89">
        <v>238.2</v>
      </c>
      <c r="L89">
        <v>218</v>
      </c>
      <c r="M89">
        <v>197</v>
      </c>
      <c r="O89" t="s">
        <v>116</v>
      </c>
      <c r="P89">
        <v>0</v>
      </c>
      <c r="Q89">
        <v>3</v>
      </c>
      <c r="R89">
        <v>1</v>
      </c>
      <c r="S89">
        <v>0.9</v>
      </c>
      <c r="T89">
        <v>0.7</v>
      </c>
      <c r="U89">
        <v>0.6</v>
      </c>
      <c r="V89">
        <v>0.5</v>
      </c>
      <c r="W89">
        <v>0.4</v>
      </c>
      <c r="X89">
        <v>0.3</v>
      </c>
      <c r="Y89">
        <v>0.3</v>
      </c>
      <c r="Z89">
        <v>0.2</v>
      </c>
      <c r="AA89">
        <v>0.2</v>
      </c>
      <c r="AC89" t="s">
        <v>116</v>
      </c>
      <c r="AD89">
        <f t="shared" si="14"/>
        <v>12</v>
      </c>
      <c r="AE89">
        <f t="shared" si="14"/>
        <v>146</v>
      </c>
      <c r="AF89">
        <f t="shared" si="14"/>
        <v>147</v>
      </c>
      <c r="AG89">
        <f t="shared" si="14"/>
        <v>148.79999999999998</v>
      </c>
      <c r="AH89">
        <f t="shared" si="14"/>
        <v>198.70000000000002</v>
      </c>
      <c r="AI89">
        <f t="shared" si="14"/>
        <v>265</v>
      </c>
      <c r="AJ89">
        <f t="shared" si="14"/>
        <v>272.3</v>
      </c>
      <c r="AK89">
        <f t="shared" si="14"/>
        <v>261.60000000000002</v>
      </c>
      <c r="AL89">
        <f t="shared" si="14"/>
        <v>259.09999999999997</v>
      </c>
      <c r="AM89">
        <f t="shared" si="14"/>
        <v>237.89999999999998</v>
      </c>
      <c r="AN89">
        <f t="shared" si="14"/>
        <v>217.8</v>
      </c>
      <c r="AO89">
        <f t="shared" si="14"/>
        <v>196.8</v>
      </c>
    </row>
    <row r="90" spans="1:41" x14ac:dyDescent="0.3">
      <c r="A90" t="s">
        <v>117</v>
      </c>
      <c r="B90">
        <v>3</v>
      </c>
      <c r="C90">
        <v>10</v>
      </c>
      <c r="D90">
        <v>12</v>
      </c>
      <c r="E90">
        <v>10</v>
      </c>
      <c r="F90">
        <v>7.4</v>
      </c>
      <c r="G90">
        <v>5.5</v>
      </c>
      <c r="H90">
        <v>4</v>
      </c>
      <c r="I90">
        <v>3</v>
      </c>
      <c r="J90">
        <v>2.2000000000000002</v>
      </c>
      <c r="K90">
        <v>1.6</v>
      </c>
      <c r="L90">
        <v>1.2</v>
      </c>
      <c r="M90">
        <v>0.9</v>
      </c>
      <c r="O90" t="s">
        <v>117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C90" t="s">
        <v>117</v>
      </c>
      <c r="AD90">
        <f t="shared" si="14"/>
        <v>3</v>
      </c>
      <c r="AE90">
        <f t="shared" si="14"/>
        <v>10</v>
      </c>
      <c r="AF90">
        <f t="shared" si="14"/>
        <v>12</v>
      </c>
      <c r="AG90">
        <f t="shared" si="14"/>
        <v>10</v>
      </c>
      <c r="AH90">
        <f t="shared" si="14"/>
        <v>7.4</v>
      </c>
      <c r="AI90">
        <f t="shared" si="14"/>
        <v>5.5</v>
      </c>
      <c r="AJ90">
        <f t="shared" si="14"/>
        <v>4</v>
      </c>
      <c r="AK90">
        <f t="shared" si="14"/>
        <v>3</v>
      </c>
      <c r="AL90">
        <f t="shared" si="14"/>
        <v>2.2000000000000002</v>
      </c>
      <c r="AM90">
        <f t="shared" si="14"/>
        <v>1.6</v>
      </c>
      <c r="AN90">
        <f t="shared" si="14"/>
        <v>1.2</v>
      </c>
      <c r="AO90">
        <f t="shared" si="14"/>
        <v>0.9</v>
      </c>
    </row>
    <row r="91" spans="1:41" x14ac:dyDescent="0.3">
      <c r="A91" t="s">
        <v>42</v>
      </c>
      <c r="B91">
        <v>1</v>
      </c>
      <c r="C91">
        <v>11</v>
      </c>
      <c r="D91">
        <v>10</v>
      </c>
      <c r="E91">
        <v>8.3000000000000007</v>
      </c>
      <c r="F91">
        <v>6.1</v>
      </c>
      <c r="G91">
        <v>4.5</v>
      </c>
      <c r="H91">
        <v>3.3</v>
      </c>
      <c r="I91">
        <v>2.5</v>
      </c>
      <c r="J91">
        <v>1.8</v>
      </c>
      <c r="K91">
        <v>1.3</v>
      </c>
      <c r="L91">
        <v>1</v>
      </c>
      <c r="M91">
        <v>0.7</v>
      </c>
      <c r="O91" t="s">
        <v>42</v>
      </c>
      <c r="P91">
        <v>2</v>
      </c>
      <c r="Q91">
        <v>29</v>
      </c>
      <c r="R91">
        <v>32</v>
      </c>
      <c r="S91">
        <v>28.3</v>
      </c>
      <c r="T91">
        <v>23.1</v>
      </c>
      <c r="U91">
        <v>18.8</v>
      </c>
      <c r="V91">
        <v>15.5</v>
      </c>
      <c r="W91">
        <v>18.8</v>
      </c>
      <c r="X91">
        <v>22.9</v>
      </c>
      <c r="Y91">
        <v>27.8</v>
      </c>
      <c r="Z91">
        <v>33.799999999999997</v>
      </c>
      <c r="AA91">
        <v>41.2</v>
      </c>
      <c r="AC91" t="s">
        <v>42</v>
      </c>
      <c r="AD91">
        <f t="shared" si="14"/>
        <v>-1</v>
      </c>
      <c r="AE91">
        <f t="shared" si="14"/>
        <v>-18</v>
      </c>
      <c r="AF91">
        <f t="shared" si="14"/>
        <v>-22</v>
      </c>
      <c r="AG91">
        <f t="shared" si="14"/>
        <v>-20</v>
      </c>
      <c r="AH91">
        <f t="shared" si="14"/>
        <v>-17</v>
      </c>
      <c r="AI91">
        <f t="shared" si="14"/>
        <v>-14.3</v>
      </c>
      <c r="AJ91">
        <f t="shared" si="14"/>
        <v>-12.2</v>
      </c>
      <c r="AK91">
        <f t="shared" si="14"/>
        <v>-16.3</v>
      </c>
      <c r="AL91">
        <f t="shared" si="14"/>
        <v>-21.099999999999998</v>
      </c>
      <c r="AM91">
        <f t="shared" si="14"/>
        <v>-26.5</v>
      </c>
      <c r="AN91">
        <f t="shared" si="14"/>
        <v>-32.799999999999997</v>
      </c>
      <c r="AO91">
        <f t="shared" si="14"/>
        <v>-40.5</v>
      </c>
    </row>
    <row r="92" spans="1:41" x14ac:dyDescent="0.3">
      <c r="A92" t="s">
        <v>118</v>
      </c>
      <c r="B92">
        <v>2</v>
      </c>
      <c r="C92">
        <v>485</v>
      </c>
      <c r="D92">
        <v>412</v>
      </c>
      <c r="E92">
        <v>416.9</v>
      </c>
      <c r="F92">
        <v>385.5</v>
      </c>
      <c r="G92">
        <v>360.8</v>
      </c>
      <c r="H92">
        <v>358.4</v>
      </c>
      <c r="I92">
        <v>340.1</v>
      </c>
      <c r="J92">
        <v>336.3</v>
      </c>
      <c r="K92">
        <v>308.10000000000002</v>
      </c>
      <c r="L92">
        <v>282.8</v>
      </c>
      <c r="M92">
        <v>257.60000000000002</v>
      </c>
      <c r="O92" t="s">
        <v>118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C92" t="s">
        <v>118</v>
      </c>
      <c r="AD92">
        <f t="shared" si="14"/>
        <v>2</v>
      </c>
      <c r="AE92">
        <f t="shared" si="14"/>
        <v>485</v>
      </c>
      <c r="AF92">
        <f t="shared" si="14"/>
        <v>412</v>
      </c>
      <c r="AG92">
        <f t="shared" si="14"/>
        <v>416.9</v>
      </c>
      <c r="AH92">
        <f t="shared" si="14"/>
        <v>385.5</v>
      </c>
      <c r="AI92">
        <f t="shared" si="14"/>
        <v>360.8</v>
      </c>
      <c r="AJ92">
        <f t="shared" si="14"/>
        <v>358.4</v>
      </c>
      <c r="AK92">
        <f t="shared" si="14"/>
        <v>340.1</v>
      </c>
      <c r="AL92">
        <f t="shared" si="14"/>
        <v>336.3</v>
      </c>
      <c r="AM92">
        <f t="shared" si="14"/>
        <v>308.10000000000002</v>
      </c>
      <c r="AN92">
        <f t="shared" si="14"/>
        <v>282.8</v>
      </c>
      <c r="AO92">
        <f t="shared" si="14"/>
        <v>257.60000000000002</v>
      </c>
    </row>
    <row r="93" spans="1:41" x14ac:dyDescent="0.3">
      <c r="A93" t="s">
        <v>119</v>
      </c>
      <c r="B93">
        <v>168</v>
      </c>
      <c r="C93">
        <v>2210</v>
      </c>
      <c r="D93">
        <v>2391</v>
      </c>
      <c r="E93">
        <v>2839.4</v>
      </c>
      <c r="F93">
        <v>3781.7</v>
      </c>
      <c r="G93">
        <v>5036.8999999999996</v>
      </c>
      <c r="H93">
        <v>5206.2</v>
      </c>
      <c r="I93">
        <v>4586</v>
      </c>
      <c r="J93">
        <v>3957.3</v>
      </c>
      <c r="K93">
        <v>2919.9</v>
      </c>
      <c r="L93">
        <v>2154.3000000000002</v>
      </c>
      <c r="M93">
        <v>1589.5</v>
      </c>
      <c r="O93" t="s">
        <v>119</v>
      </c>
      <c r="P93">
        <v>1</v>
      </c>
      <c r="Q93">
        <v>4</v>
      </c>
      <c r="R93">
        <v>4</v>
      </c>
      <c r="S93">
        <v>3.5</v>
      </c>
      <c r="T93">
        <v>2.9</v>
      </c>
      <c r="U93">
        <v>2.4</v>
      </c>
      <c r="V93">
        <v>1.9</v>
      </c>
      <c r="W93">
        <v>1.6</v>
      </c>
      <c r="X93">
        <v>1.3</v>
      </c>
      <c r="Y93">
        <v>1</v>
      </c>
      <c r="Z93">
        <v>0.9</v>
      </c>
      <c r="AA93">
        <v>0.7</v>
      </c>
      <c r="AC93" t="s">
        <v>119</v>
      </c>
      <c r="AD93">
        <f t="shared" si="14"/>
        <v>167</v>
      </c>
      <c r="AE93">
        <f t="shared" si="14"/>
        <v>2206</v>
      </c>
      <c r="AF93">
        <f t="shared" si="14"/>
        <v>2387</v>
      </c>
      <c r="AG93">
        <f t="shared" si="14"/>
        <v>2835.9</v>
      </c>
      <c r="AH93">
        <f t="shared" si="14"/>
        <v>3778.7999999999997</v>
      </c>
      <c r="AI93">
        <f t="shared" si="14"/>
        <v>5034.5</v>
      </c>
      <c r="AJ93">
        <f t="shared" si="14"/>
        <v>5204.3</v>
      </c>
      <c r="AK93">
        <f t="shared" si="14"/>
        <v>4584.3999999999996</v>
      </c>
      <c r="AL93">
        <f t="shared" si="14"/>
        <v>3956</v>
      </c>
      <c r="AM93">
        <f t="shared" si="14"/>
        <v>2918.9</v>
      </c>
      <c r="AN93">
        <f t="shared" si="14"/>
        <v>2153.4</v>
      </c>
      <c r="AO93">
        <f t="shared" si="14"/>
        <v>1588.8</v>
      </c>
    </row>
    <row r="94" spans="1:41" x14ac:dyDescent="0.3">
      <c r="A94" t="s">
        <v>120</v>
      </c>
      <c r="B94">
        <v>1</v>
      </c>
      <c r="C94">
        <v>62</v>
      </c>
      <c r="D94">
        <v>73</v>
      </c>
      <c r="E94">
        <v>60.8</v>
      </c>
      <c r="F94">
        <v>44.9</v>
      </c>
      <c r="G94">
        <v>33.1</v>
      </c>
      <c r="H94">
        <v>24.4</v>
      </c>
      <c r="I94">
        <v>18</v>
      </c>
      <c r="J94">
        <v>13.3</v>
      </c>
      <c r="K94">
        <v>9.8000000000000007</v>
      </c>
      <c r="L94">
        <v>7.2</v>
      </c>
      <c r="M94">
        <v>5.3</v>
      </c>
      <c r="O94" t="s">
        <v>120</v>
      </c>
      <c r="P94">
        <v>30</v>
      </c>
      <c r="Q94">
        <v>1</v>
      </c>
      <c r="R94">
        <v>1</v>
      </c>
      <c r="S94">
        <v>0.9</v>
      </c>
      <c r="T94">
        <v>0.7</v>
      </c>
      <c r="U94">
        <v>0.6</v>
      </c>
      <c r="V94">
        <v>0.5</v>
      </c>
      <c r="W94">
        <v>0.4</v>
      </c>
      <c r="X94">
        <v>0.4</v>
      </c>
      <c r="Y94">
        <v>0.5</v>
      </c>
      <c r="Z94">
        <v>0.6</v>
      </c>
      <c r="AA94">
        <v>0.7</v>
      </c>
      <c r="AC94" t="s">
        <v>120</v>
      </c>
      <c r="AD94">
        <f t="shared" si="14"/>
        <v>-29</v>
      </c>
      <c r="AE94">
        <f t="shared" si="14"/>
        <v>61</v>
      </c>
      <c r="AF94">
        <f t="shared" si="14"/>
        <v>72</v>
      </c>
      <c r="AG94">
        <f t="shared" si="14"/>
        <v>59.9</v>
      </c>
      <c r="AH94">
        <f t="shared" si="14"/>
        <v>44.199999999999996</v>
      </c>
      <c r="AI94">
        <f t="shared" si="14"/>
        <v>32.5</v>
      </c>
      <c r="AJ94">
        <f t="shared" si="14"/>
        <v>23.9</v>
      </c>
      <c r="AK94">
        <f t="shared" si="14"/>
        <v>17.600000000000001</v>
      </c>
      <c r="AL94">
        <f t="shared" si="14"/>
        <v>12.9</v>
      </c>
      <c r="AM94">
        <f t="shared" si="14"/>
        <v>9.3000000000000007</v>
      </c>
      <c r="AN94">
        <f t="shared" si="14"/>
        <v>6.6000000000000005</v>
      </c>
      <c r="AO94">
        <f t="shared" si="14"/>
        <v>4.5999999999999996</v>
      </c>
    </row>
    <row r="95" spans="1:41" x14ac:dyDescent="0.3">
      <c r="A95" s="1" t="s">
        <v>215</v>
      </c>
      <c r="B95" s="2"/>
      <c r="D95" s="2"/>
      <c r="O95" s="1" t="s">
        <v>216</v>
      </c>
      <c r="P95" s="2"/>
      <c r="R95" s="2"/>
      <c r="AC95" s="1" t="s">
        <v>213</v>
      </c>
      <c r="AD95" s="2"/>
      <c r="AF95" s="2"/>
    </row>
    <row r="96" spans="1:41" x14ac:dyDescent="0.3">
      <c r="B96" s="2" t="s">
        <v>1</v>
      </c>
      <c r="D96" s="2" t="s">
        <v>2</v>
      </c>
      <c r="P96" s="2" t="s">
        <v>1</v>
      </c>
      <c r="R96" s="2" t="s">
        <v>2</v>
      </c>
      <c r="AD96" s="2" t="s">
        <v>1</v>
      </c>
      <c r="AF96" s="2" t="s">
        <v>2</v>
      </c>
    </row>
    <row r="97" spans="1:41" x14ac:dyDescent="0.3">
      <c r="A97" s="5" t="s">
        <v>4</v>
      </c>
      <c r="B97" s="5">
        <v>1992</v>
      </c>
      <c r="C97" s="5">
        <v>2017</v>
      </c>
      <c r="D97" s="8">
        <v>2017</v>
      </c>
      <c r="E97" s="8">
        <v>2020</v>
      </c>
      <c r="F97" s="8">
        <v>2025</v>
      </c>
      <c r="G97" s="8">
        <v>2030</v>
      </c>
      <c r="H97" s="8">
        <v>2035</v>
      </c>
      <c r="I97" s="8">
        <v>2040</v>
      </c>
      <c r="J97" s="8">
        <v>2045</v>
      </c>
      <c r="K97" s="8">
        <v>2050</v>
      </c>
      <c r="L97" s="8">
        <v>2055</v>
      </c>
      <c r="M97" s="8">
        <v>2060</v>
      </c>
      <c r="O97" s="5" t="s">
        <v>4</v>
      </c>
      <c r="P97" s="5">
        <v>1992</v>
      </c>
      <c r="Q97" s="5">
        <v>2017</v>
      </c>
      <c r="R97" s="8">
        <v>2017</v>
      </c>
      <c r="S97" s="8">
        <v>2020</v>
      </c>
      <c r="T97" s="8">
        <v>2025</v>
      </c>
      <c r="U97" s="8">
        <v>2030</v>
      </c>
      <c r="V97" s="8">
        <v>2035</v>
      </c>
      <c r="W97" s="8">
        <v>2040</v>
      </c>
      <c r="X97" s="8">
        <v>2045</v>
      </c>
      <c r="Y97" s="8">
        <v>2050</v>
      </c>
      <c r="Z97" s="8">
        <v>2055</v>
      </c>
      <c r="AA97" s="8">
        <v>2060</v>
      </c>
      <c r="AC97" s="5" t="s">
        <v>4</v>
      </c>
      <c r="AD97" s="5">
        <v>1992</v>
      </c>
      <c r="AE97" s="5">
        <v>2017</v>
      </c>
      <c r="AF97" s="8">
        <v>2017</v>
      </c>
      <c r="AG97" s="8">
        <v>2020</v>
      </c>
      <c r="AH97" s="8">
        <v>2025</v>
      </c>
      <c r="AI97" s="8">
        <v>2030</v>
      </c>
      <c r="AJ97" s="8">
        <v>2035</v>
      </c>
      <c r="AK97" s="8">
        <v>2040</v>
      </c>
      <c r="AL97" s="8">
        <v>2045</v>
      </c>
      <c r="AM97" s="8">
        <v>2050</v>
      </c>
      <c r="AN97" s="8">
        <v>2055</v>
      </c>
      <c r="AO97" s="8">
        <v>2060</v>
      </c>
    </row>
    <row r="98" spans="1:41" x14ac:dyDescent="0.3">
      <c r="A98" s="9" t="s">
        <v>44</v>
      </c>
      <c r="B98" s="10">
        <f>SUM(B99:B137)+B185+B186+B189+B190+B191+B196+B197+B199</f>
        <v>22822</v>
      </c>
      <c r="C98" s="10">
        <f>SUM(C99:C137)+C185+C186+C189+C190+C191+C196+C197+C199</f>
        <v>24083</v>
      </c>
      <c r="D98" s="10">
        <f>SUM(D99:D137)+D185+D186+D189+D190+D191+D196+D197+D199</f>
        <v>24197</v>
      </c>
      <c r="E98" s="10">
        <f>SUM(E99:E137)+E185+E186+E189+E190+E191+E196+E197+E199</f>
        <v>25070.7</v>
      </c>
      <c r="F98" s="10">
        <f t="shared" ref="F98:M98" si="15">SUM(F99:F137)+F185+F186+F189+F190+F191+F196+F197+F199</f>
        <v>24412.300000000003</v>
      </c>
      <c r="G98" s="10">
        <f t="shared" si="15"/>
        <v>23165.9</v>
      </c>
      <c r="H98" s="10">
        <f t="shared" si="15"/>
        <v>22733.8</v>
      </c>
      <c r="I98" s="10">
        <f t="shared" si="15"/>
        <v>21421.100000000006</v>
      </c>
      <c r="J98" s="10">
        <f t="shared" si="15"/>
        <v>21711.9</v>
      </c>
      <c r="K98" s="10">
        <f t="shared" si="15"/>
        <v>22352.100000000006</v>
      </c>
      <c r="L98" s="10">
        <f t="shared" si="15"/>
        <v>23189.500000000007</v>
      </c>
      <c r="M98" s="10">
        <f t="shared" si="15"/>
        <v>23883.8</v>
      </c>
      <c r="O98" s="9" t="s">
        <v>44</v>
      </c>
      <c r="P98" s="10">
        <f>SUM(P99:P137)+P185+P186+P189+P190+P191+P196+P197+P199</f>
        <v>61767</v>
      </c>
      <c r="Q98" s="10">
        <f>SUM(Q99:Q137)+Q185+Q186+Q189+Q190+Q191+Q196+Q197+Q199</f>
        <v>119835</v>
      </c>
      <c r="R98" s="10">
        <f>SUM(R99:R137)+R185+R186+R189+R190+R191+R196+R197+R199</f>
        <v>121048.5</v>
      </c>
      <c r="S98" s="10">
        <f>SUM(S99:S137)+S185+S186+S189+S190+S191+S196+S197+S199</f>
        <v>124944.90000000001</v>
      </c>
      <c r="T98" s="10">
        <f t="shared" ref="T98:AA98" si="16">SUM(T99:T137)+T185+T186+T189+T190+T191+T196+T197+T199</f>
        <v>140175.00000000006</v>
      </c>
      <c r="U98" s="10">
        <f t="shared" si="16"/>
        <v>160502.2999999999</v>
      </c>
      <c r="V98" s="10">
        <f t="shared" si="16"/>
        <v>183790.10000000003</v>
      </c>
      <c r="W98" s="10">
        <f t="shared" si="16"/>
        <v>191394.09999999995</v>
      </c>
      <c r="X98" s="10">
        <f t="shared" si="16"/>
        <v>184992.49999999997</v>
      </c>
      <c r="Y98" s="10">
        <f t="shared" si="16"/>
        <v>163465.70000000004</v>
      </c>
      <c r="Z98" s="10">
        <f t="shared" si="16"/>
        <v>145806.19999999995</v>
      </c>
      <c r="AA98" s="10">
        <f t="shared" si="16"/>
        <v>130368.89999999997</v>
      </c>
      <c r="AC98" s="9" t="s">
        <v>44</v>
      </c>
      <c r="AD98" s="10">
        <f>SUM(AD99:AD137)+AD185+AD186+AD189+AD190+AD191+AD196+AD197+AD199</f>
        <v>-38945</v>
      </c>
      <c r="AE98" s="10">
        <f>SUM(AE99:AE137)+AE185+AE186+AE189+AE190+AE191+AE196+AE197+AE199</f>
        <v>-95752</v>
      </c>
      <c r="AF98" s="10">
        <f>SUM(AF99:AF137)+AF185+AF186+AF189+AF190+AF191+AF196+AF197+AF199</f>
        <v>-96851.5</v>
      </c>
      <c r="AG98" s="10">
        <f>SUM(AG99:AG137)+AG185+AG186+AG189+AG190+AG191+AG196+AG197+AG199</f>
        <v>-99874.199999999968</v>
      </c>
      <c r="AH98" s="10">
        <f t="shared" ref="AH98:AO98" si="17">SUM(AH99:AH137)+AH185+AH186+AH189+AH190+AH191+AH196+AH197+AH199</f>
        <v>-115762.69999999997</v>
      </c>
      <c r="AI98" s="10">
        <f t="shared" si="17"/>
        <v>-137336.39999999997</v>
      </c>
      <c r="AJ98" s="10">
        <f t="shared" si="17"/>
        <v>-161056.29999999999</v>
      </c>
      <c r="AK98" s="10">
        <f t="shared" si="17"/>
        <v>-169973.00000000009</v>
      </c>
      <c r="AL98" s="10">
        <f t="shared" si="17"/>
        <v>-163280.60000000006</v>
      </c>
      <c r="AM98" s="10">
        <f t="shared" si="17"/>
        <v>-141113.60000000003</v>
      </c>
      <c r="AN98" s="10">
        <f t="shared" si="17"/>
        <v>-122616.7</v>
      </c>
      <c r="AO98" s="10">
        <f t="shared" si="17"/>
        <v>-106485.09999999998</v>
      </c>
    </row>
    <row r="99" spans="1:41" x14ac:dyDescent="0.3">
      <c r="A99" t="s">
        <v>121</v>
      </c>
      <c r="B99">
        <v>0</v>
      </c>
      <c r="C99">
        <v>5</v>
      </c>
      <c r="D99">
        <v>5</v>
      </c>
      <c r="E99">
        <v>5.4</v>
      </c>
      <c r="F99">
        <v>4</v>
      </c>
      <c r="G99">
        <v>2.9</v>
      </c>
      <c r="H99">
        <v>2.2000000000000002</v>
      </c>
      <c r="I99">
        <v>1.6</v>
      </c>
      <c r="J99">
        <v>0</v>
      </c>
      <c r="K99">
        <v>0</v>
      </c>
      <c r="L99">
        <v>0</v>
      </c>
      <c r="M99">
        <v>0</v>
      </c>
      <c r="O99" t="s">
        <v>121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C99" t="s">
        <v>121</v>
      </c>
      <c r="AD99">
        <f t="shared" ref="AD99:AO120" si="18">B99-P99</f>
        <v>0</v>
      </c>
      <c r="AE99">
        <f t="shared" si="18"/>
        <v>5</v>
      </c>
      <c r="AF99">
        <f t="shared" si="18"/>
        <v>5</v>
      </c>
      <c r="AG99">
        <f t="shared" si="18"/>
        <v>5.4</v>
      </c>
      <c r="AH99">
        <f t="shared" si="18"/>
        <v>4</v>
      </c>
      <c r="AI99">
        <f t="shared" si="18"/>
        <v>2.9</v>
      </c>
      <c r="AJ99">
        <f t="shared" si="18"/>
        <v>2.2000000000000002</v>
      </c>
      <c r="AK99">
        <f t="shared" si="18"/>
        <v>1.6</v>
      </c>
      <c r="AL99">
        <f t="shared" si="18"/>
        <v>0</v>
      </c>
      <c r="AM99">
        <f t="shared" si="18"/>
        <v>0</v>
      </c>
      <c r="AN99">
        <f t="shared" si="18"/>
        <v>0</v>
      </c>
      <c r="AO99">
        <f t="shared" si="18"/>
        <v>0</v>
      </c>
    </row>
    <row r="100" spans="1:41" x14ac:dyDescent="0.3">
      <c r="A100" t="s">
        <v>122</v>
      </c>
      <c r="B100">
        <v>0</v>
      </c>
      <c r="C100">
        <v>1</v>
      </c>
      <c r="D100">
        <v>1</v>
      </c>
      <c r="E100">
        <v>0.8</v>
      </c>
      <c r="F100">
        <v>0.6</v>
      </c>
      <c r="G100">
        <v>0.5</v>
      </c>
      <c r="H100">
        <v>0.3</v>
      </c>
      <c r="I100">
        <v>0.2</v>
      </c>
      <c r="J100">
        <v>0.2</v>
      </c>
      <c r="K100">
        <v>0.1</v>
      </c>
      <c r="L100">
        <v>0.1</v>
      </c>
      <c r="M100">
        <v>0.1</v>
      </c>
      <c r="O100" t="s">
        <v>122</v>
      </c>
      <c r="P100">
        <v>1</v>
      </c>
      <c r="Q100">
        <v>5</v>
      </c>
      <c r="R100">
        <v>5</v>
      </c>
      <c r="S100">
        <v>4.7</v>
      </c>
      <c r="T100">
        <v>4.5</v>
      </c>
      <c r="U100">
        <v>4.4000000000000004</v>
      </c>
      <c r="V100">
        <v>4.2</v>
      </c>
      <c r="W100">
        <v>4.0999999999999996</v>
      </c>
      <c r="X100">
        <v>3.9</v>
      </c>
      <c r="Y100">
        <v>3.6</v>
      </c>
      <c r="Z100">
        <v>3.3</v>
      </c>
      <c r="AA100">
        <v>2.9</v>
      </c>
      <c r="AC100" t="s">
        <v>122</v>
      </c>
      <c r="AD100">
        <f t="shared" si="18"/>
        <v>-1</v>
      </c>
      <c r="AE100">
        <f t="shared" si="18"/>
        <v>-4</v>
      </c>
      <c r="AF100">
        <f t="shared" si="18"/>
        <v>-4</v>
      </c>
      <c r="AG100">
        <f t="shared" si="18"/>
        <v>-3.9000000000000004</v>
      </c>
      <c r="AH100">
        <f t="shared" si="18"/>
        <v>-3.9</v>
      </c>
      <c r="AI100">
        <f t="shared" si="18"/>
        <v>-3.9000000000000004</v>
      </c>
      <c r="AJ100">
        <f t="shared" si="18"/>
        <v>-3.9000000000000004</v>
      </c>
      <c r="AK100">
        <f t="shared" si="18"/>
        <v>-3.8999999999999995</v>
      </c>
      <c r="AL100">
        <f t="shared" si="18"/>
        <v>-3.6999999999999997</v>
      </c>
      <c r="AM100">
        <f t="shared" si="18"/>
        <v>-3.5</v>
      </c>
      <c r="AN100">
        <f t="shared" si="18"/>
        <v>-3.1999999999999997</v>
      </c>
      <c r="AO100">
        <f t="shared" si="18"/>
        <v>-2.8</v>
      </c>
    </row>
    <row r="101" spans="1:41" x14ac:dyDescent="0.3">
      <c r="A101" t="s">
        <v>124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O101" t="s">
        <v>124</v>
      </c>
      <c r="P101">
        <v>19</v>
      </c>
      <c r="Q101">
        <v>88</v>
      </c>
      <c r="R101">
        <v>71</v>
      </c>
      <c r="S101">
        <v>65</v>
      </c>
      <c r="T101">
        <v>53</v>
      </c>
      <c r="U101">
        <v>43.2</v>
      </c>
      <c r="V101">
        <v>35.200000000000003</v>
      </c>
      <c r="W101">
        <v>33.200000000000003</v>
      </c>
      <c r="X101">
        <v>37.6</v>
      </c>
      <c r="Y101">
        <v>45.7</v>
      </c>
      <c r="Z101">
        <v>55.6</v>
      </c>
      <c r="AA101">
        <v>67.599999999999994</v>
      </c>
      <c r="AC101" t="s">
        <v>124</v>
      </c>
      <c r="AD101">
        <f t="shared" si="18"/>
        <v>-19</v>
      </c>
      <c r="AE101">
        <f t="shared" si="18"/>
        <v>-88</v>
      </c>
      <c r="AF101">
        <f t="shared" si="18"/>
        <v>-71</v>
      </c>
      <c r="AG101">
        <f t="shared" si="18"/>
        <v>-65</v>
      </c>
      <c r="AH101">
        <f t="shared" si="18"/>
        <v>-53</v>
      </c>
      <c r="AI101">
        <f t="shared" si="18"/>
        <v>-43.2</v>
      </c>
      <c r="AJ101">
        <f t="shared" si="18"/>
        <v>-35.200000000000003</v>
      </c>
      <c r="AK101">
        <f t="shared" si="18"/>
        <v>-33.200000000000003</v>
      </c>
      <c r="AL101">
        <f t="shared" si="18"/>
        <v>-37.6</v>
      </c>
      <c r="AM101">
        <f t="shared" si="18"/>
        <v>-45.7</v>
      </c>
      <c r="AN101">
        <f t="shared" si="18"/>
        <v>-55.6</v>
      </c>
      <c r="AO101">
        <f t="shared" si="18"/>
        <v>-67.599999999999994</v>
      </c>
    </row>
    <row r="102" spans="1:41" x14ac:dyDescent="0.3">
      <c r="A102" t="s">
        <v>125</v>
      </c>
      <c r="B102">
        <v>0</v>
      </c>
      <c r="C102">
        <v>3</v>
      </c>
      <c r="D102">
        <v>3</v>
      </c>
      <c r="E102">
        <v>2.6</v>
      </c>
      <c r="F102">
        <v>1.9</v>
      </c>
      <c r="G102">
        <v>1.4</v>
      </c>
      <c r="H102">
        <v>1</v>
      </c>
      <c r="I102">
        <v>0.8</v>
      </c>
      <c r="J102">
        <v>0.6</v>
      </c>
      <c r="K102">
        <v>0.4</v>
      </c>
      <c r="L102">
        <v>0.3</v>
      </c>
      <c r="M102">
        <v>0.3</v>
      </c>
      <c r="O102" t="s">
        <v>125</v>
      </c>
      <c r="P102">
        <v>0</v>
      </c>
      <c r="Q102">
        <v>3</v>
      </c>
      <c r="R102">
        <v>3</v>
      </c>
      <c r="S102">
        <v>2.7</v>
      </c>
      <c r="T102">
        <v>2.2000000000000002</v>
      </c>
      <c r="U102">
        <v>1.8</v>
      </c>
      <c r="V102">
        <v>1.4</v>
      </c>
      <c r="W102">
        <v>1.2</v>
      </c>
      <c r="X102">
        <v>1</v>
      </c>
      <c r="Y102">
        <v>0.8</v>
      </c>
      <c r="Z102">
        <v>0.6</v>
      </c>
      <c r="AA102">
        <v>0.5</v>
      </c>
      <c r="AC102" t="s">
        <v>125</v>
      </c>
      <c r="AD102">
        <f t="shared" si="18"/>
        <v>0</v>
      </c>
      <c r="AE102">
        <f t="shared" si="18"/>
        <v>0</v>
      </c>
      <c r="AF102">
        <f t="shared" si="18"/>
        <v>0</v>
      </c>
      <c r="AG102">
        <f t="shared" si="18"/>
        <v>-0.10000000000000009</v>
      </c>
      <c r="AH102">
        <f t="shared" si="18"/>
        <v>-0.30000000000000027</v>
      </c>
      <c r="AI102">
        <f t="shared" si="18"/>
        <v>-0.40000000000000013</v>
      </c>
      <c r="AJ102">
        <f t="shared" si="18"/>
        <v>-0.39999999999999991</v>
      </c>
      <c r="AK102">
        <f t="shared" si="18"/>
        <v>-0.39999999999999991</v>
      </c>
      <c r="AL102">
        <f t="shared" si="18"/>
        <v>-0.4</v>
      </c>
      <c r="AM102">
        <f t="shared" si="18"/>
        <v>-0.4</v>
      </c>
      <c r="AN102">
        <f t="shared" si="18"/>
        <v>-0.3</v>
      </c>
      <c r="AO102">
        <f t="shared" si="18"/>
        <v>-0.2</v>
      </c>
    </row>
    <row r="103" spans="1:41" x14ac:dyDescent="0.3">
      <c r="A103" t="s">
        <v>126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O103" t="s">
        <v>126</v>
      </c>
      <c r="P103">
        <v>1</v>
      </c>
      <c r="Q103">
        <v>4</v>
      </c>
      <c r="R103">
        <v>4</v>
      </c>
      <c r="S103">
        <v>3.5</v>
      </c>
      <c r="T103">
        <v>2.9</v>
      </c>
      <c r="U103">
        <v>2.4</v>
      </c>
      <c r="V103">
        <v>1.9</v>
      </c>
      <c r="W103">
        <v>1.6</v>
      </c>
      <c r="X103">
        <v>1.3</v>
      </c>
      <c r="Y103">
        <v>1</v>
      </c>
      <c r="Z103">
        <v>0.9</v>
      </c>
      <c r="AA103">
        <v>0.7</v>
      </c>
      <c r="AC103" t="s">
        <v>126</v>
      </c>
      <c r="AD103">
        <f t="shared" si="18"/>
        <v>-1</v>
      </c>
      <c r="AE103">
        <f t="shared" si="18"/>
        <v>-4</v>
      </c>
      <c r="AF103">
        <f t="shared" si="18"/>
        <v>-4</v>
      </c>
      <c r="AG103">
        <f t="shared" si="18"/>
        <v>-3.5</v>
      </c>
      <c r="AH103">
        <f t="shared" si="18"/>
        <v>-2.9</v>
      </c>
      <c r="AI103">
        <f t="shared" si="18"/>
        <v>-2.4</v>
      </c>
      <c r="AJ103">
        <f t="shared" si="18"/>
        <v>-1.9</v>
      </c>
      <c r="AK103">
        <f t="shared" si="18"/>
        <v>-1.6</v>
      </c>
      <c r="AL103">
        <f t="shared" si="18"/>
        <v>-1.3</v>
      </c>
      <c r="AM103">
        <f t="shared" si="18"/>
        <v>-1</v>
      </c>
      <c r="AN103">
        <f t="shared" si="18"/>
        <v>-0.9</v>
      </c>
      <c r="AO103">
        <f t="shared" si="18"/>
        <v>-0.7</v>
      </c>
    </row>
    <row r="104" spans="1:41" x14ac:dyDescent="0.3">
      <c r="A104" t="s">
        <v>127</v>
      </c>
      <c r="B104">
        <v>506</v>
      </c>
      <c r="C104">
        <v>11</v>
      </c>
      <c r="D104">
        <v>19</v>
      </c>
      <c r="E104">
        <v>17.600000000000001</v>
      </c>
      <c r="F104">
        <v>13</v>
      </c>
      <c r="G104">
        <v>9.6</v>
      </c>
      <c r="H104">
        <v>7.1</v>
      </c>
      <c r="I104">
        <v>5.2</v>
      </c>
      <c r="J104">
        <v>3.9</v>
      </c>
      <c r="K104">
        <v>2.9</v>
      </c>
      <c r="L104">
        <v>2.1</v>
      </c>
      <c r="M104">
        <v>1.6</v>
      </c>
      <c r="O104" t="s">
        <v>127</v>
      </c>
      <c r="P104">
        <v>0</v>
      </c>
      <c r="Q104">
        <v>4</v>
      </c>
      <c r="R104">
        <v>7</v>
      </c>
      <c r="S104">
        <v>6.2</v>
      </c>
      <c r="T104">
        <v>5</v>
      </c>
      <c r="U104">
        <v>4.0999999999999996</v>
      </c>
      <c r="V104">
        <v>3.4</v>
      </c>
      <c r="W104">
        <v>2.7</v>
      </c>
      <c r="X104">
        <v>2.2000000000000002</v>
      </c>
      <c r="Y104">
        <v>1.8</v>
      </c>
      <c r="Z104">
        <v>1.5</v>
      </c>
      <c r="AA104">
        <v>1.2</v>
      </c>
      <c r="AC104" t="s">
        <v>127</v>
      </c>
      <c r="AD104">
        <f t="shared" si="18"/>
        <v>506</v>
      </c>
      <c r="AE104">
        <f t="shared" si="18"/>
        <v>7</v>
      </c>
      <c r="AF104">
        <f t="shared" si="18"/>
        <v>12</v>
      </c>
      <c r="AG104">
        <f t="shared" si="18"/>
        <v>11.400000000000002</v>
      </c>
      <c r="AH104">
        <f t="shared" si="18"/>
        <v>8</v>
      </c>
      <c r="AI104">
        <f t="shared" si="18"/>
        <v>5.5</v>
      </c>
      <c r="AJ104">
        <f t="shared" si="18"/>
        <v>3.6999999999999997</v>
      </c>
      <c r="AK104">
        <f t="shared" si="18"/>
        <v>2.5</v>
      </c>
      <c r="AL104">
        <f t="shared" si="18"/>
        <v>1.6999999999999997</v>
      </c>
      <c r="AM104">
        <f t="shared" si="18"/>
        <v>1.0999999999999999</v>
      </c>
      <c r="AN104">
        <f t="shared" si="18"/>
        <v>0.60000000000000009</v>
      </c>
      <c r="AO104">
        <f t="shared" si="18"/>
        <v>0.40000000000000013</v>
      </c>
    </row>
    <row r="105" spans="1:41" x14ac:dyDescent="0.3">
      <c r="A105" t="s">
        <v>46</v>
      </c>
      <c r="B105">
        <v>1609</v>
      </c>
      <c r="C105">
        <v>130</v>
      </c>
      <c r="D105">
        <v>160.80000000000001</v>
      </c>
      <c r="E105">
        <v>134</v>
      </c>
      <c r="F105">
        <v>98.9</v>
      </c>
      <c r="G105">
        <v>73</v>
      </c>
      <c r="H105">
        <v>53.8</v>
      </c>
      <c r="I105">
        <v>39.700000000000003</v>
      </c>
      <c r="J105">
        <v>29.3</v>
      </c>
      <c r="K105">
        <v>21.6</v>
      </c>
      <c r="L105">
        <v>16</v>
      </c>
      <c r="M105">
        <v>11.8</v>
      </c>
      <c r="O105" t="s">
        <v>46</v>
      </c>
      <c r="P105">
        <v>9589</v>
      </c>
      <c r="Q105">
        <v>75564</v>
      </c>
      <c r="R105">
        <v>76044.800000000003</v>
      </c>
      <c r="S105">
        <v>82553.2</v>
      </c>
      <c r="T105">
        <v>100442.5</v>
      </c>
      <c r="U105">
        <v>122208.4</v>
      </c>
      <c r="V105">
        <v>145472.4</v>
      </c>
      <c r="W105">
        <v>151429.1</v>
      </c>
      <c r="X105">
        <v>142523.29999999999</v>
      </c>
      <c r="Y105">
        <v>117201</v>
      </c>
      <c r="Z105">
        <v>95565.7</v>
      </c>
      <c r="AA105">
        <v>77924.3</v>
      </c>
      <c r="AC105" t="s">
        <v>46</v>
      </c>
      <c r="AD105">
        <f t="shared" si="18"/>
        <v>-7980</v>
      </c>
      <c r="AE105">
        <f t="shared" si="18"/>
        <v>-75434</v>
      </c>
      <c r="AF105">
        <f t="shared" si="18"/>
        <v>-75884</v>
      </c>
      <c r="AG105">
        <f t="shared" si="18"/>
        <v>-82419.199999999997</v>
      </c>
      <c r="AH105">
        <f t="shared" si="18"/>
        <v>-100343.6</v>
      </c>
      <c r="AI105">
        <f t="shared" si="18"/>
        <v>-122135.4</v>
      </c>
      <c r="AJ105">
        <f t="shared" si="18"/>
        <v>-145418.6</v>
      </c>
      <c r="AK105">
        <f t="shared" si="18"/>
        <v>-151389.4</v>
      </c>
      <c r="AL105">
        <f t="shared" si="18"/>
        <v>-142494</v>
      </c>
      <c r="AM105">
        <f t="shared" si="18"/>
        <v>-117179.4</v>
      </c>
      <c r="AN105">
        <f t="shared" si="18"/>
        <v>-95549.7</v>
      </c>
      <c r="AO105">
        <f t="shared" si="18"/>
        <v>-77912.5</v>
      </c>
    </row>
    <row r="106" spans="1:41" x14ac:dyDescent="0.3">
      <c r="A106" t="s">
        <v>128</v>
      </c>
      <c r="B106">
        <v>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O106" t="s">
        <v>128</v>
      </c>
      <c r="P106">
        <v>4</v>
      </c>
      <c r="Q106">
        <v>1</v>
      </c>
      <c r="R106">
        <v>2</v>
      </c>
      <c r="S106">
        <v>1.8</v>
      </c>
      <c r="T106">
        <v>2.2000000000000002</v>
      </c>
      <c r="U106">
        <v>2.7</v>
      </c>
      <c r="V106">
        <v>2.2000000000000002</v>
      </c>
      <c r="W106">
        <v>1.8</v>
      </c>
      <c r="X106">
        <v>1.5</v>
      </c>
      <c r="Y106">
        <v>1.3</v>
      </c>
      <c r="Z106">
        <v>1.3</v>
      </c>
      <c r="AA106">
        <v>1</v>
      </c>
      <c r="AC106" t="s">
        <v>128</v>
      </c>
      <c r="AD106">
        <f t="shared" si="18"/>
        <v>-3</v>
      </c>
      <c r="AE106">
        <f t="shared" si="18"/>
        <v>-1</v>
      </c>
      <c r="AF106">
        <f t="shared" si="18"/>
        <v>-2</v>
      </c>
      <c r="AG106">
        <f t="shared" si="18"/>
        <v>-1.8</v>
      </c>
      <c r="AH106">
        <f t="shared" si="18"/>
        <v>-2.2000000000000002</v>
      </c>
      <c r="AI106">
        <f t="shared" si="18"/>
        <v>-2.7</v>
      </c>
      <c r="AJ106">
        <f t="shared" si="18"/>
        <v>-2.2000000000000002</v>
      </c>
      <c r="AK106">
        <f t="shared" si="18"/>
        <v>-1.8</v>
      </c>
      <c r="AL106">
        <f t="shared" si="18"/>
        <v>-1.5</v>
      </c>
      <c r="AM106">
        <f t="shared" si="18"/>
        <v>-1.3</v>
      </c>
      <c r="AN106">
        <f t="shared" si="18"/>
        <v>-1.3</v>
      </c>
      <c r="AO106">
        <f t="shared" si="18"/>
        <v>-1</v>
      </c>
    </row>
    <row r="107" spans="1:41" x14ac:dyDescent="0.3">
      <c r="A107" t="s">
        <v>129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O107" t="s">
        <v>129</v>
      </c>
      <c r="P107">
        <v>0</v>
      </c>
      <c r="Q107">
        <v>1</v>
      </c>
      <c r="R107">
        <v>1</v>
      </c>
      <c r="S107">
        <v>1</v>
      </c>
      <c r="T107">
        <v>0.8</v>
      </c>
      <c r="U107">
        <v>0.7</v>
      </c>
      <c r="V107">
        <v>0.6</v>
      </c>
      <c r="W107">
        <v>0.5</v>
      </c>
      <c r="X107">
        <v>0.4</v>
      </c>
      <c r="Y107">
        <v>0.4</v>
      </c>
      <c r="Z107">
        <v>0.4</v>
      </c>
      <c r="AA107">
        <v>0.5</v>
      </c>
      <c r="AC107" t="s">
        <v>129</v>
      </c>
      <c r="AD107">
        <f t="shared" si="18"/>
        <v>0</v>
      </c>
      <c r="AE107">
        <f t="shared" si="18"/>
        <v>-1</v>
      </c>
      <c r="AF107">
        <f t="shared" si="18"/>
        <v>-1</v>
      </c>
      <c r="AG107">
        <f t="shared" si="18"/>
        <v>-1</v>
      </c>
      <c r="AH107">
        <f t="shared" si="18"/>
        <v>-0.8</v>
      </c>
      <c r="AI107">
        <f t="shared" si="18"/>
        <v>-0.7</v>
      </c>
      <c r="AJ107">
        <f t="shared" si="18"/>
        <v>-0.6</v>
      </c>
      <c r="AK107">
        <f t="shared" si="18"/>
        <v>-0.5</v>
      </c>
      <c r="AL107">
        <f t="shared" si="18"/>
        <v>-0.4</v>
      </c>
      <c r="AM107">
        <f t="shared" si="18"/>
        <v>-0.4</v>
      </c>
      <c r="AN107">
        <f t="shared" si="18"/>
        <v>-0.4</v>
      </c>
      <c r="AO107">
        <f t="shared" si="18"/>
        <v>-0.5</v>
      </c>
    </row>
    <row r="108" spans="1:41" x14ac:dyDescent="0.3">
      <c r="A108" t="s">
        <v>48</v>
      </c>
      <c r="B108">
        <v>8</v>
      </c>
      <c r="C108">
        <v>20</v>
      </c>
      <c r="D108">
        <v>15</v>
      </c>
      <c r="E108">
        <v>12.5</v>
      </c>
      <c r="F108">
        <v>9.1999999999999993</v>
      </c>
      <c r="G108">
        <v>6.8</v>
      </c>
      <c r="H108">
        <v>5</v>
      </c>
      <c r="I108">
        <v>3.7</v>
      </c>
      <c r="J108">
        <v>2.7</v>
      </c>
      <c r="K108">
        <v>2</v>
      </c>
      <c r="L108">
        <v>1.5</v>
      </c>
      <c r="M108">
        <v>1.1000000000000001</v>
      </c>
      <c r="O108" t="s">
        <v>48</v>
      </c>
      <c r="P108">
        <v>727</v>
      </c>
      <c r="Q108">
        <v>4643</v>
      </c>
      <c r="R108">
        <v>5047.8999999999996</v>
      </c>
      <c r="S108">
        <v>5678.3</v>
      </c>
      <c r="T108">
        <v>6908.8</v>
      </c>
      <c r="U108">
        <v>8405.9</v>
      </c>
      <c r="V108">
        <v>10227.5</v>
      </c>
      <c r="W108">
        <v>12443.8</v>
      </c>
      <c r="X108">
        <v>15140.4</v>
      </c>
      <c r="Y108">
        <v>18421.3</v>
      </c>
      <c r="Z108">
        <v>22413.200000000001</v>
      </c>
      <c r="AA108">
        <v>27270.1</v>
      </c>
      <c r="AC108" t="s">
        <v>48</v>
      </c>
      <c r="AD108">
        <f t="shared" si="18"/>
        <v>-719</v>
      </c>
      <c r="AE108">
        <f t="shared" si="18"/>
        <v>-4623</v>
      </c>
      <c r="AF108">
        <f t="shared" si="18"/>
        <v>-5032.8999999999996</v>
      </c>
      <c r="AG108">
        <f t="shared" si="18"/>
        <v>-5665.8</v>
      </c>
      <c r="AH108">
        <f t="shared" si="18"/>
        <v>-6899.6</v>
      </c>
      <c r="AI108">
        <f t="shared" si="18"/>
        <v>-8399.1</v>
      </c>
      <c r="AJ108">
        <f t="shared" si="18"/>
        <v>-10222.5</v>
      </c>
      <c r="AK108">
        <f t="shared" si="18"/>
        <v>-12440.099999999999</v>
      </c>
      <c r="AL108">
        <f t="shared" si="18"/>
        <v>-15137.699999999999</v>
      </c>
      <c r="AM108">
        <f t="shared" si="18"/>
        <v>-18419.3</v>
      </c>
      <c r="AN108">
        <f t="shared" si="18"/>
        <v>-22411.7</v>
      </c>
      <c r="AO108">
        <f t="shared" si="18"/>
        <v>-27269</v>
      </c>
    </row>
    <row r="109" spans="1:41" x14ac:dyDescent="0.3">
      <c r="A109" t="s">
        <v>50</v>
      </c>
      <c r="B109">
        <v>561</v>
      </c>
      <c r="C109">
        <v>2008</v>
      </c>
      <c r="D109">
        <v>2174</v>
      </c>
      <c r="E109">
        <v>2006.3</v>
      </c>
      <c r="F109">
        <v>2672.1</v>
      </c>
      <c r="G109">
        <v>3559</v>
      </c>
      <c r="H109">
        <v>4740.3</v>
      </c>
      <c r="I109">
        <v>5378.2</v>
      </c>
      <c r="J109">
        <v>5385.9</v>
      </c>
      <c r="K109">
        <v>5493</v>
      </c>
      <c r="L109">
        <v>5172.5</v>
      </c>
      <c r="M109">
        <v>4240.8999999999996</v>
      </c>
      <c r="O109" t="s">
        <v>50</v>
      </c>
      <c r="P109">
        <v>68</v>
      </c>
      <c r="Q109">
        <v>1178</v>
      </c>
      <c r="R109">
        <v>939.1</v>
      </c>
      <c r="S109">
        <v>830.8</v>
      </c>
      <c r="T109">
        <v>677.4</v>
      </c>
      <c r="U109">
        <v>552.4</v>
      </c>
      <c r="V109">
        <v>450.4</v>
      </c>
      <c r="W109">
        <v>367.3</v>
      </c>
      <c r="X109">
        <v>299.5</v>
      </c>
      <c r="Y109">
        <v>244.2</v>
      </c>
      <c r="Z109">
        <v>199.1</v>
      </c>
      <c r="AA109">
        <v>162.4</v>
      </c>
      <c r="AC109" t="s">
        <v>50</v>
      </c>
      <c r="AD109">
        <f t="shared" si="18"/>
        <v>493</v>
      </c>
      <c r="AE109">
        <f t="shared" si="18"/>
        <v>830</v>
      </c>
      <c r="AF109">
        <f t="shared" si="18"/>
        <v>1234.9000000000001</v>
      </c>
      <c r="AG109">
        <f t="shared" si="18"/>
        <v>1175.5</v>
      </c>
      <c r="AH109">
        <f t="shared" si="18"/>
        <v>1994.6999999999998</v>
      </c>
      <c r="AI109">
        <f t="shared" si="18"/>
        <v>3006.6</v>
      </c>
      <c r="AJ109">
        <f t="shared" si="18"/>
        <v>4289.9000000000005</v>
      </c>
      <c r="AK109">
        <f t="shared" si="18"/>
        <v>5010.8999999999996</v>
      </c>
      <c r="AL109">
        <f t="shared" si="18"/>
        <v>5086.3999999999996</v>
      </c>
      <c r="AM109">
        <f t="shared" si="18"/>
        <v>5248.8</v>
      </c>
      <c r="AN109">
        <f t="shared" si="18"/>
        <v>4973.3999999999996</v>
      </c>
      <c r="AO109">
        <f t="shared" si="18"/>
        <v>4078.4999999999995</v>
      </c>
    </row>
    <row r="110" spans="1:41" x14ac:dyDescent="0.3">
      <c r="A110" t="s">
        <v>130</v>
      </c>
      <c r="B110">
        <v>0</v>
      </c>
      <c r="C110">
        <v>2</v>
      </c>
      <c r="D110">
        <v>2</v>
      </c>
      <c r="E110">
        <v>1.7</v>
      </c>
      <c r="F110">
        <v>1.2</v>
      </c>
      <c r="G110">
        <v>0.9</v>
      </c>
      <c r="H110">
        <v>0.7</v>
      </c>
      <c r="I110">
        <v>0.5</v>
      </c>
      <c r="J110">
        <v>0.4</v>
      </c>
      <c r="K110">
        <v>0.3</v>
      </c>
      <c r="L110">
        <v>0.2</v>
      </c>
      <c r="M110">
        <v>0.2</v>
      </c>
      <c r="O110" t="s">
        <v>130</v>
      </c>
      <c r="P110">
        <v>21</v>
      </c>
      <c r="Q110">
        <v>10</v>
      </c>
      <c r="R110">
        <v>13</v>
      </c>
      <c r="S110">
        <v>11.5</v>
      </c>
      <c r="T110">
        <v>9.4</v>
      </c>
      <c r="U110">
        <v>7.7</v>
      </c>
      <c r="V110">
        <v>6.3</v>
      </c>
      <c r="W110">
        <v>5.0999999999999996</v>
      </c>
      <c r="X110">
        <v>4.2</v>
      </c>
      <c r="Y110">
        <v>3.4</v>
      </c>
      <c r="Z110">
        <v>2.8</v>
      </c>
      <c r="AA110">
        <v>2.2999999999999998</v>
      </c>
      <c r="AC110" t="s">
        <v>130</v>
      </c>
      <c r="AD110">
        <f t="shared" si="18"/>
        <v>-21</v>
      </c>
      <c r="AE110">
        <f t="shared" si="18"/>
        <v>-8</v>
      </c>
      <c r="AF110">
        <f t="shared" si="18"/>
        <v>-11</v>
      </c>
      <c r="AG110">
        <f t="shared" si="18"/>
        <v>-9.8000000000000007</v>
      </c>
      <c r="AH110">
        <f t="shared" si="18"/>
        <v>-8.2000000000000011</v>
      </c>
      <c r="AI110">
        <f t="shared" si="18"/>
        <v>-6.8</v>
      </c>
      <c r="AJ110">
        <f t="shared" si="18"/>
        <v>-5.6</v>
      </c>
      <c r="AK110">
        <f t="shared" si="18"/>
        <v>-4.5999999999999996</v>
      </c>
      <c r="AL110">
        <f t="shared" si="18"/>
        <v>-3.8000000000000003</v>
      </c>
      <c r="AM110">
        <f t="shared" si="18"/>
        <v>-3.1</v>
      </c>
      <c r="AN110">
        <f t="shared" si="18"/>
        <v>-2.5999999999999996</v>
      </c>
      <c r="AO110">
        <f t="shared" si="18"/>
        <v>-2.0999999999999996</v>
      </c>
    </row>
    <row r="111" spans="1:41" x14ac:dyDescent="0.3">
      <c r="A111" t="s">
        <v>131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O111" t="s">
        <v>131</v>
      </c>
      <c r="P111">
        <v>0</v>
      </c>
      <c r="Q111">
        <v>2</v>
      </c>
      <c r="R111">
        <v>2</v>
      </c>
      <c r="S111">
        <v>2.2000000000000002</v>
      </c>
      <c r="T111">
        <v>2.7</v>
      </c>
      <c r="U111">
        <v>3.3</v>
      </c>
      <c r="V111">
        <v>4</v>
      </c>
      <c r="W111">
        <v>4.8</v>
      </c>
      <c r="X111">
        <v>5.9</v>
      </c>
      <c r="Y111">
        <v>7.1</v>
      </c>
      <c r="Z111">
        <v>8.6999999999999993</v>
      </c>
      <c r="AA111">
        <v>10.6</v>
      </c>
      <c r="AC111" t="s">
        <v>131</v>
      </c>
      <c r="AD111">
        <f t="shared" si="18"/>
        <v>0</v>
      </c>
      <c r="AE111">
        <f t="shared" si="18"/>
        <v>-2</v>
      </c>
      <c r="AF111">
        <f t="shared" si="18"/>
        <v>-2</v>
      </c>
      <c r="AG111">
        <f t="shared" si="18"/>
        <v>-2.2000000000000002</v>
      </c>
      <c r="AH111">
        <f t="shared" si="18"/>
        <v>-2.7</v>
      </c>
      <c r="AI111">
        <f t="shared" si="18"/>
        <v>-3.3</v>
      </c>
      <c r="AJ111">
        <f t="shared" si="18"/>
        <v>-4</v>
      </c>
      <c r="AK111">
        <f t="shared" si="18"/>
        <v>-4.8</v>
      </c>
      <c r="AL111">
        <f t="shared" si="18"/>
        <v>-5.9</v>
      </c>
      <c r="AM111">
        <f t="shared" si="18"/>
        <v>-7.1</v>
      </c>
      <c r="AN111">
        <f t="shared" si="18"/>
        <v>-8.6999999999999993</v>
      </c>
      <c r="AO111">
        <f t="shared" si="18"/>
        <v>-10.6</v>
      </c>
    </row>
    <row r="112" spans="1:41" x14ac:dyDescent="0.3">
      <c r="A112" t="s">
        <v>132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O112" t="s">
        <v>132</v>
      </c>
      <c r="P112">
        <v>292</v>
      </c>
      <c r="Q112">
        <v>10</v>
      </c>
      <c r="R112">
        <v>10</v>
      </c>
      <c r="S112">
        <v>8.9</v>
      </c>
      <c r="T112">
        <v>7.2</v>
      </c>
      <c r="U112">
        <v>5.9</v>
      </c>
      <c r="V112">
        <v>4.8</v>
      </c>
      <c r="W112">
        <v>3.9</v>
      </c>
      <c r="X112">
        <v>3.2</v>
      </c>
      <c r="Y112">
        <v>2.6</v>
      </c>
      <c r="Z112">
        <v>2.1</v>
      </c>
      <c r="AA112">
        <v>1.7</v>
      </c>
      <c r="AC112" t="s">
        <v>132</v>
      </c>
      <c r="AD112">
        <f t="shared" si="18"/>
        <v>-292</v>
      </c>
      <c r="AE112">
        <f t="shared" si="18"/>
        <v>-10</v>
      </c>
      <c r="AF112">
        <f t="shared" si="18"/>
        <v>-10</v>
      </c>
      <c r="AG112">
        <f t="shared" si="18"/>
        <v>-8.9</v>
      </c>
      <c r="AH112">
        <f t="shared" si="18"/>
        <v>-7.2</v>
      </c>
      <c r="AI112">
        <f t="shared" si="18"/>
        <v>-5.9</v>
      </c>
      <c r="AJ112">
        <f t="shared" si="18"/>
        <v>-4.8</v>
      </c>
      <c r="AK112">
        <f t="shared" si="18"/>
        <v>-3.9</v>
      </c>
      <c r="AL112">
        <f t="shared" si="18"/>
        <v>-3.2</v>
      </c>
      <c r="AM112">
        <f t="shared" si="18"/>
        <v>-2.6</v>
      </c>
      <c r="AN112">
        <f t="shared" si="18"/>
        <v>-2.1</v>
      </c>
      <c r="AO112">
        <f t="shared" si="18"/>
        <v>-1.7</v>
      </c>
    </row>
    <row r="113" spans="1:41" x14ac:dyDescent="0.3">
      <c r="A113" t="s">
        <v>51</v>
      </c>
      <c r="B113">
        <v>38</v>
      </c>
      <c r="C113">
        <v>977</v>
      </c>
      <c r="D113">
        <v>868.1</v>
      </c>
      <c r="E113">
        <v>723.3</v>
      </c>
      <c r="F113">
        <v>533.70000000000005</v>
      </c>
      <c r="G113">
        <v>393.7</v>
      </c>
      <c r="H113">
        <v>290.5</v>
      </c>
      <c r="I113">
        <v>214.3</v>
      </c>
      <c r="J113">
        <v>158.1</v>
      </c>
      <c r="K113">
        <v>116.7</v>
      </c>
      <c r="L113">
        <v>86.1</v>
      </c>
      <c r="M113">
        <v>63.5</v>
      </c>
      <c r="O113" t="s">
        <v>51</v>
      </c>
      <c r="P113">
        <v>38895</v>
      </c>
      <c r="Q113">
        <v>24833</v>
      </c>
      <c r="R113">
        <v>24927.5</v>
      </c>
      <c r="S113">
        <v>22054.400000000001</v>
      </c>
      <c r="T113">
        <v>17983.099999999999</v>
      </c>
      <c r="U113">
        <v>14663.4</v>
      </c>
      <c r="V113">
        <v>11956.6</v>
      </c>
      <c r="W113">
        <v>9749.4</v>
      </c>
      <c r="X113">
        <v>7949.7</v>
      </c>
      <c r="Y113">
        <v>6482.2</v>
      </c>
      <c r="Z113">
        <v>5285.6</v>
      </c>
      <c r="AA113">
        <v>4309.8</v>
      </c>
      <c r="AC113" t="s">
        <v>51</v>
      </c>
      <c r="AD113">
        <f t="shared" si="18"/>
        <v>-38857</v>
      </c>
      <c r="AE113">
        <f t="shared" si="18"/>
        <v>-23856</v>
      </c>
      <c r="AF113">
        <f t="shared" si="18"/>
        <v>-24059.4</v>
      </c>
      <c r="AG113">
        <f t="shared" si="18"/>
        <v>-21331.100000000002</v>
      </c>
      <c r="AH113">
        <f t="shared" si="18"/>
        <v>-17449.399999999998</v>
      </c>
      <c r="AI113">
        <f t="shared" si="18"/>
        <v>-14269.699999999999</v>
      </c>
      <c r="AJ113">
        <f t="shared" si="18"/>
        <v>-11666.1</v>
      </c>
      <c r="AK113">
        <f t="shared" si="18"/>
        <v>-9535.1</v>
      </c>
      <c r="AL113">
        <f t="shared" si="18"/>
        <v>-7791.5999999999995</v>
      </c>
      <c r="AM113">
        <f t="shared" si="18"/>
        <v>-6365.5</v>
      </c>
      <c r="AN113">
        <f t="shared" si="18"/>
        <v>-5199.5</v>
      </c>
      <c r="AO113">
        <f t="shared" si="18"/>
        <v>-4246.3</v>
      </c>
    </row>
    <row r="114" spans="1:41" x14ac:dyDescent="0.3">
      <c r="A114" t="s">
        <v>133</v>
      </c>
      <c r="B114">
        <v>0</v>
      </c>
      <c r="C114">
        <v>1</v>
      </c>
      <c r="D114">
        <v>1</v>
      </c>
      <c r="E114">
        <v>0.8</v>
      </c>
      <c r="F114">
        <v>0.6</v>
      </c>
      <c r="G114">
        <v>0.5</v>
      </c>
      <c r="H114">
        <v>0.3</v>
      </c>
      <c r="I114">
        <v>0.3</v>
      </c>
      <c r="J114">
        <v>0.2</v>
      </c>
      <c r="K114">
        <v>0.1</v>
      </c>
      <c r="L114">
        <v>0.1</v>
      </c>
      <c r="M114">
        <v>0.1</v>
      </c>
      <c r="O114" t="s">
        <v>133</v>
      </c>
      <c r="P114">
        <v>6</v>
      </c>
      <c r="Q114">
        <v>2</v>
      </c>
      <c r="R114">
        <v>2</v>
      </c>
      <c r="S114">
        <v>2.1</v>
      </c>
      <c r="T114">
        <v>1.7</v>
      </c>
      <c r="U114">
        <v>1.4</v>
      </c>
      <c r="V114">
        <v>1.1000000000000001</v>
      </c>
      <c r="W114">
        <v>0.9</v>
      </c>
      <c r="X114">
        <v>0.8</v>
      </c>
      <c r="Y114">
        <v>0.6</v>
      </c>
      <c r="Z114">
        <v>0.7</v>
      </c>
      <c r="AA114">
        <v>0.8</v>
      </c>
      <c r="AC114" t="s">
        <v>133</v>
      </c>
      <c r="AD114">
        <f t="shared" si="18"/>
        <v>-6</v>
      </c>
      <c r="AE114">
        <f t="shared" si="18"/>
        <v>-1</v>
      </c>
      <c r="AF114">
        <f t="shared" si="18"/>
        <v>-1</v>
      </c>
      <c r="AG114">
        <f t="shared" si="18"/>
        <v>-1.3</v>
      </c>
      <c r="AH114">
        <f t="shared" si="18"/>
        <v>-1.1000000000000001</v>
      </c>
      <c r="AI114">
        <f t="shared" si="18"/>
        <v>-0.89999999999999991</v>
      </c>
      <c r="AJ114">
        <f t="shared" si="18"/>
        <v>-0.8</v>
      </c>
      <c r="AK114">
        <f t="shared" si="18"/>
        <v>-0.60000000000000009</v>
      </c>
      <c r="AL114">
        <f t="shared" si="18"/>
        <v>-0.60000000000000009</v>
      </c>
      <c r="AM114">
        <f t="shared" si="18"/>
        <v>-0.5</v>
      </c>
      <c r="AN114">
        <f t="shared" si="18"/>
        <v>-0.6</v>
      </c>
      <c r="AO114">
        <f t="shared" si="18"/>
        <v>-0.70000000000000007</v>
      </c>
    </row>
    <row r="115" spans="1:41" x14ac:dyDescent="0.3">
      <c r="A115" t="s">
        <v>134</v>
      </c>
      <c r="B115">
        <v>92</v>
      </c>
      <c r="C115">
        <v>84</v>
      </c>
      <c r="D115">
        <v>128</v>
      </c>
      <c r="E115">
        <v>151.9</v>
      </c>
      <c r="F115">
        <v>202.4</v>
      </c>
      <c r="G115">
        <v>269.5</v>
      </c>
      <c r="H115">
        <v>359</v>
      </c>
      <c r="I115">
        <v>478.1</v>
      </c>
      <c r="J115">
        <v>636.79999999999995</v>
      </c>
      <c r="K115">
        <v>814.6</v>
      </c>
      <c r="L115">
        <v>810.4</v>
      </c>
      <c r="M115">
        <v>793</v>
      </c>
      <c r="O115" t="s">
        <v>134</v>
      </c>
      <c r="P115">
        <v>0</v>
      </c>
      <c r="Q115">
        <v>4</v>
      </c>
      <c r="R115">
        <v>5</v>
      </c>
      <c r="S115">
        <v>4.4000000000000004</v>
      </c>
      <c r="T115">
        <v>3.6</v>
      </c>
      <c r="U115">
        <v>2.9</v>
      </c>
      <c r="V115">
        <v>2.4</v>
      </c>
      <c r="W115">
        <v>2</v>
      </c>
      <c r="X115">
        <v>1.6</v>
      </c>
      <c r="Y115">
        <v>1.3</v>
      </c>
      <c r="Z115">
        <v>1.1000000000000001</v>
      </c>
      <c r="AA115">
        <v>0.9</v>
      </c>
      <c r="AC115" t="s">
        <v>134</v>
      </c>
      <c r="AD115">
        <f t="shared" si="18"/>
        <v>92</v>
      </c>
      <c r="AE115">
        <f t="shared" si="18"/>
        <v>80</v>
      </c>
      <c r="AF115">
        <f t="shared" si="18"/>
        <v>123</v>
      </c>
      <c r="AG115">
        <f t="shared" si="18"/>
        <v>147.5</v>
      </c>
      <c r="AH115">
        <f t="shared" si="18"/>
        <v>198.8</v>
      </c>
      <c r="AI115">
        <f t="shared" si="18"/>
        <v>266.60000000000002</v>
      </c>
      <c r="AJ115">
        <f t="shared" si="18"/>
        <v>356.6</v>
      </c>
      <c r="AK115">
        <f t="shared" si="18"/>
        <v>476.1</v>
      </c>
      <c r="AL115">
        <f t="shared" si="18"/>
        <v>635.19999999999993</v>
      </c>
      <c r="AM115">
        <f t="shared" si="18"/>
        <v>813.30000000000007</v>
      </c>
      <c r="AN115">
        <f t="shared" si="18"/>
        <v>809.3</v>
      </c>
      <c r="AO115">
        <f t="shared" si="18"/>
        <v>792.1</v>
      </c>
    </row>
    <row r="116" spans="1:41" x14ac:dyDescent="0.3">
      <c r="A116" t="s">
        <v>135</v>
      </c>
      <c r="B116">
        <v>6</v>
      </c>
      <c r="C116">
        <v>8</v>
      </c>
      <c r="D116">
        <v>10</v>
      </c>
      <c r="E116">
        <v>8.3000000000000007</v>
      </c>
      <c r="F116">
        <v>6.1</v>
      </c>
      <c r="G116">
        <v>4.5</v>
      </c>
      <c r="H116">
        <v>3.3</v>
      </c>
      <c r="I116">
        <v>2.5</v>
      </c>
      <c r="J116">
        <v>1.8</v>
      </c>
      <c r="K116">
        <v>1.3</v>
      </c>
      <c r="L116">
        <v>1</v>
      </c>
      <c r="M116">
        <v>0.7</v>
      </c>
      <c r="O116" t="s">
        <v>135</v>
      </c>
      <c r="P116">
        <v>8313</v>
      </c>
      <c r="Q116">
        <v>5331</v>
      </c>
      <c r="R116">
        <v>5662.8</v>
      </c>
      <c r="S116">
        <v>5669</v>
      </c>
      <c r="T116">
        <v>5805.5</v>
      </c>
      <c r="U116">
        <v>5850.8</v>
      </c>
      <c r="V116">
        <v>5967.3</v>
      </c>
      <c r="W116">
        <v>6401.2</v>
      </c>
      <c r="X116">
        <v>6421</v>
      </c>
      <c r="Y116">
        <v>6372.2</v>
      </c>
      <c r="Z116">
        <v>6244.5</v>
      </c>
      <c r="AA116">
        <v>6016</v>
      </c>
      <c r="AC116" t="s">
        <v>135</v>
      </c>
      <c r="AD116">
        <f t="shared" si="18"/>
        <v>-8307</v>
      </c>
      <c r="AE116">
        <f t="shared" si="18"/>
        <v>-5323</v>
      </c>
      <c r="AF116">
        <f t="shared" si="18"/>
        <v>-5652.8</v>
      </c>
      <c r="AG116">
        <f t="shared" si="18"/>
        <v>-5660.7</v>
      </c>
      <c r="AH116">
        <f t="shared" si="18"/>
        <v>-5799.4</v>
      </c>
      <c r="AI116">
        <f t="shared" si="18"/>
        <v>-5846.3</v>
      </c>
      <c r="AJ116">
        <f t="shared" si="18"/>
        <v>-5964</v>
      </c>
      <c r="AK116">
        <f t="shared" si="18"/>
        <v>-6398.7</v>
      </c>
      <c r="AL116">
        <f t="shared" si="18"/>
        <v>-6419.2</v>
      </c>
      <c r="AM116">
        <f t="shared" si="18"/>
        <v>-6370.9</v>
      </c>
      <c r="AN116">
        <f t="shared" si="18"/>
        <v>-6243.5</v>
      </c>
      <c r="AO116">
        <f t="shared" si="18"/>
        <v>-6015.3</v>
      </c>
    </row>
    <row r="117" spans="1:41" x14ac:dyDescent="0.3">
      <c r="A117" t="s">
        <v>136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O117" t="s">
        <v>136</v>
      </c>
      <c r="P117">
        <v>11</v>
      </c>
      <c r="Q117">
        <v>26</v>
      </c>
      <c r="R117">
        <v>20</v>
      </c>
      <c r="S117">
        <v>18.5</v>
      </c>
      <c r="T117">
        <v>15</v>
      </c>
      <c r="U117">
        <v>12.3</v>
      </c>
      <c r="V117">
        <v>10</v>
      </c>
      <c r="W117">
        <v>8.1999999999999993</v>
      </c>
      <c r="X117">
        <v>6.7</v>
      </c>
      <c r="Y117">
        <v>5.5</v>
      </c>
      <c r="Z117">
        <v>6.5</v>
      </c>
      <c r="AA117">
        <v>8</v>
      </c>
      <c r="AC117" t="s">
        <v>136</v>
      </c>
      <c r="AD117">
        <f t="shared" si="18"/>
        <v>-11</v>
      </c>
      <c r="AE117">
        <f t="shared" si="18"/>
        <v>-26</v>
      </c>
      <c r="AF117">
        <f t="shared" si="18"/>
        <v>-20</v>
      </c>
      <c r="AG117">
        <f t="shared" si="18"/>
        <v>-18.5</v>
      </c>
      <c r="AH117">
        <f t="shared" si="18"/>
        <v>-15</v>
      </c>
      <c r="AI117">
        <f t="shared" si="18"/>
        <v>-12.3</v>
      </c>
      <c r="AJ117">
        <f t="shared" si="18"/>
        <v>-10</v>
      </c>
      <c r="AK117">
        <f t="shared" si="18"/>
        <v>-8.1999999999999993</v>
      </c>
      <c r="AL117">
        <f t="shared" si="18"/>
        <v>-6.7</v>
      </c>
      <c r="AM117">
        <f t="shared" si="18"/>
        <v>-5.5</v>
      </c>
      <c r="AN117">
        <f t="shared" si="18"/>
        <v>-6.5</v>
      </c>
      <c r="AO117">
        <f t="shared" si="18"/>
        <v>-8</v>
      </c>
    </row>
    <row r="118" spans="1:41" x14ac:dyDescent="0.3">
      <c r="A118" t="s">
        <v>137</v>
      </c>
      <c r="B118">
        <v>91</v>
      </c>
      <c r="C118">
        <v>221</v>
      </c>
      <c r="D118">
        <v>221</v>
      </c>
      <c r="E118">
        <v>262</v>
      </c>
      <c r="F118">
        <v>349</v>
      </c>
      <c r="G118">
        <v>464.8</v>
      </c>
      <c r="H118">
        <v>619.1</v>
      </c>
      <c r="I118">
        <v>824.6</v>
      </c>
      <c r="J118">
        <v>1098.3</v>
      </c>
      <c r="K118">
        <v>1454</v>
      </c>
      <c r="L118">
        <v>1555.9</v>
      </c>
      <c r="M118">
        <v>1423.5</v>
      </c>
      <c r="O118" t="s">
        <v>137</v>
      </c>
      <c r="P118">
        <v>0</v>
      </c>
      <c r="Q118">
        <v>1</v>
      </c>
      <c r="R118">
        <v>1</v>
      </c>
      <c r="S118">
        <v>0.9</v>
      </c>
      <c r="T118">
        <v>0.7</v>
      </c>
      <c r="U118">
        <v>0.6</v>
      </c>
      <c r="V118">
        <v>0.5</v>
      </c>
      <c r="W118">
        <v>0.4</v>
      </c>
      <c r="X118">
        <v>0.3</v>
      </c>
      <c r="Y118">
        <v>0.3</v>
      </c>
      <c r="Z118">
        <v>0.2</v>
      </c>
      <c r="AA118">
        <v>0.2</v>
      </c>
      <c r="AC118" t="s">
        <v>137</v>
      </c>
      <c r="AD118">
        <f t="shared" si="18"/>
        <v>91</v>
      </c>
      <c r="AE118">
        <f t="shared" si="18"/>
        <v>220</v>
      </c>
      <c r="AF118">
        <f t="shared" si="18"/>
        <v>220</v>
      </c>
      <c r="AG118">
        <f t="shared" si="18"/>
        <v>261.10000000000002</v>
      </c>
      <c r="AH118">
        <f t="shared" si="18"/>
        <v>348.3</v>
      </c>
      <c r="AI118">
        <f t="shared" si="18"/>
        <v>464.2</v>
      </c>
      <c r="AJ118">
        <f t="shared" si="18"/>
        <v>618.6</v>
      </c>
      <c r="AK118">
        <f t="shared" si="18"/>
        <v>824.2</v>
      </c>
      <c r="AL118">
        <f t="shared" si="18"/>
        <v>1098</v>
      </c>
      <c r="AM118">
        <f t="shared" si="18"/>
        <v>1453.7</v>
      </c>
      <c r="AN118">
        <f t="shared" si="18"/>
        <v>1555.7</v>
      </c>
      <c r="AO118">
        <f t="shared" si="18"/>
        <v>1423.3</v>
      </c>
    </row>
    <row r="119" spans="1:41" x14ac:dyDescent="0.3">
      <c r="A119" t="s">
        <v>138</v>
      </c>
      <c r="B119">
        <v>0</v>
      </c>
      <c r="C119">
        <v>1</v>
      </c>
      <c r="D119">
        <v>1</v>
      </c>
      <c r="E119">
        <v>0.8</v>
      </c>
      <c r="F119">
        <v>0.6</v>
      </c>
      <c r="G119">
        <v>0.5</v>
      </c>
      <c r="H119">
        <v>0.3</v>
      </c>
      <c r="I119">
        <v>0.2</v>
      </c>
      <c r="J119">
        <v>0.2</v>
      </c>
      <c r="K119">
        <v>0.1</v>
      </c>
      <c r="L119">
        <v>0.1</v>
      </c>
      <c r="M119">
        <v>0.1</v>
      </c>
      <c r="O119" t="s">
        <v>138</v>
      </c>
      <c r="P119">
        <v>1</v>
      </c>
      <c r="Q119">
        <v>2</v>
      </c>
      <c r="R119">
        <v>2</v>
      </c>
      <c r="S119">
        <v>1.8</v>
      </c>
      <c r="T119">
        <v>1.5</v>
      </c>
      <c r="U119">
        <v>1.2</v>
      </c>
      <c r="V119">
        <v>1</v>
      </c>
      <c r="W119">
        <v>0.8</v>
      </c>
      <c r="X119">
        <v>0.7</v>
      </c>
      <c r="Y119">
        <v>0.6</v>
      </c>
      <c r="Z119">
        <v>0.5</v>
      </c>
      <c r="AA119">
        <v>0.4</v>
      </c>
      <c r="AC119" t="s">
        <v>138</v>
      </c>
      <c r="AD119">
        <f t="shared" si="18"/>
        <v>-1</v>
      </c>
      <c r="AE119">
        <f t="shared" si="18"/>
        <v>-1</v>
      </c>
      <c r="AF119">
        <f t="shared" si="18"/>
        <v>-1</v>
      </c>
      <c r="AG119">
        <f t="shared" si="18"/>
        <v>-1</v>
      </c>
      <c r="AH119">
        <f t="shared" si="18"/>
        <v>-0.9</v>
      </c>
      <c r="AI119">
        <f t="shared" si="18"/>
        <v>-0.7</v>
      </c>
      <c r="AJ119">
        <f t="shared" si="18"/>
        <v>-0.7</v>
      </c>
      <c r="AK119">
        <f t="shared" si="18"/>
        <v>-0.60000000000000009</v>
      </c>
      <c r="AL119">
        <f t="shared" si="18"/>
        <v>-0.49999999999999994</v>
      </c>
      <c r="AM119">
        <f t="shared" si="18"/>
        <v>-0.5</v>
      </c>
      <c r="AN119">
        <f t="shared" si="18"/>
        <v>-0.4</v>
      </c>
      <c r="AO119">
        <f t="shared" si="18"/>
        <v>-0.30000000000000004</v>
      </c>
    </row>
    <row r="120" spans="1:41" x14ac:dyDescent="0.3">
      <c r="A120" t="s">
        <v>139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O120" t="s">
        <v>139</v>
      </c>
      <c r="P120">
        <v>0</v>
      </c>
      <c r="Q120">
        <v>1</v>
      </c>
      <c r="R120">
        <v>1</v>
      </c>
      <c r="S120">
        <v>1</v>
      </c>
      <c r="T120">
        <v>1.2</v>
      </c>
      <c r="U120">
        <v>1.5</v>
      </c>
      <c r="V120">
        <v>1.8</v>
      </c>
      <c r="W120">
        <v>2.1</v>
      </c>
      <c r="X120">
        <v>2.6</v>
      </c>
      <c r="Y120">
        <v>3</v>
      </c>
      <c r="Z120">
        <v>3.3</v>
      </c>
      <c r="AA120">
        <v>3.7</v>
      </c>
      <c r="AC120" t="s">
        <v>139</v>
      </c>
      <c r="AD120">
        <f t="shared" si="18"/>
        <v>0</v>
      </c>
      <c r="AE120">
        <f t="shared" si="18"/>
        <v>-1</v>
      </c>
      <c r="AF120">
        <f t="shared" si="18"/>
        <v>-1</v>
      </c>
      <c r="AG120">
        <f t="shared" ref="AG120:AO137" si="19">E120-S120</f>
        <v>-1</v>
      </c>
      <c r="AH120">
        <f t="shared" si="19"/>
        <v>-1.2</v>
      </c>
      <c r="AI120">
        <f t="shared" si="19"/>
        <v>-1.5</v>
      </c>
      <c r="AJ120">
        <f t="shared" si="19"/>
        <v>-1.8</v>
      </c>
      <c r="AK120">
        <f t="shared" si="19"/>
        <v>-2.1</v>
      </c>
      <c r="AL120">
        <f t="shared" si="19"/>
        <v>-2.6</v>
      </c>
      <c r="AM120">
        <f t="shared" si="19"/>
        <v>-3</v>
      </c>
      <c r="AN120">
        <f t="shared" si="19"/>
        <v>-3.3</v>
      </c>
      <c r="AO120">
        <f t="shared" si="19"/>
        <v>-3.7</v>
      </c>
    </row>
    <row r="121" spans="1:41" x14ac:dyDescent="0.3">
      <c r="A121" t="s">
        <v>53</v>
      </c>
      <c r="B121">
        <v>17981</v>
      </c>
      <c r="C121">
        <v>3200</v>
      </c>
      <c r="D121">
        <v>3276.7</v>
      </c>
      <c r="E121">
        <v>3890.2</v>
      </c>
      <c r="F121">
        <v>4125.3999999999996</v>
      </c>
      <c r="G121">
        <v>4246.8999999999996</v>
      </c>
      <c r="H121">
        <v>4121.6000000000004</v>
      </c>
      <c r="I121">
        <v>3465.7</v>
      </c>
      <c r="J121">
        <v>2942.9</v>
      </c>
      <c r="K121">
        <v>2171.3000000000002</v>
      </c>
      <c r="L121">
        <v>1602</v>
      </c>
      <c r="M121">
        <v>1182</v>
      </c>
      <c r="O121" t="s">
        <v>53</v>
      </c>
      <c r="P121">
        <v>58</v>
      </c>
      <c r="Q121">
        <v>17</v>
      </c>
      <c r="R121">
        <v>20</v>
      </c>
      <c r="S121">
        <v>17.7</v>
      </c>
      <c r="T121">
        <v>14.4</v>
      </c>
      <c r="U121">
        <v>11.8</v>
      </c>
      <c r="V121">
        <v>9.6</v>
      </c>
      <c r="W121">
        <v>7.8</v>
      </c>
      <c r="X121">
        <v>6.4</v>
      </c>
      <c r="Y121">
        <v>5.2</v>
      </c>
      <c r="Z121">
        <v>4.2</v>
      </c>
      <c r="AA121">
        <v>3.5</v>
      </c>
      <c r="AC121" t="s">
        <v>53</v>
      </c>
      <c r="AD121">
        <f t="shared" ref="AD121:AF137" si="20">B121-P121</f>
        <v>17923</v>
      </c>
      <c r="AE121">
        <f t="shared" si="20"/>
        <v>3183</v>
      </c>
      <c r="AF121">
        <f t="shared" si="20"/>
        <v>3256.7</v>
      </c>
      <c r="AG121">
        <f t="shared" si="19"/>
        <v>3872.5</v>
      </c>
      <c r="AH121">
        <f t="shared" si="19"/>
        <v>4111</v>
      </c>
      <c r="AI121">
        <f t="shared" si="19"/>
        <v>4235.0999999999995</v>
      </c>
      <c r="AJ121">
        <f t="shared" si="19"/>
        <v>4112</v>
      </c>
      <c r="AK121">
        <f t="shared" si="19"/>
        <v>3457.8999999999996</v>
      </c>
      <c r="AL121">
        <f t="shared" si="19"/>
        <v>2936.5</v>
      </c>
      <c r="AM121">
        <f t="shared" si="19"/>
        <v>2166.1000000000004</v>
      </c>
      <c r="AN121">
        <f t="shared" si="19"/>
        <v>1597.8</v>
      </c>
      <c r="AO121">
        <f t="shared" si="19"/>
        <v>1178.5</v>
      </c>
    </row>
    <row r="122" spans="1:41" x14ac:dyDescent="0.3">
      <c r="A122" t="s">
        <v>140</v>
      </c>
      <c r="B122">
        <v>6</v>
      </c>
      <c r="C122">
        <v>1</v>
      </c>
      <c r="D122">
        <v>1</v>
      </c>
      <c r="E122">
        <v>0.8</v>
      </c>
      <c r="F122">
        <v>0.6</v>
      </c>
      <c r="G122">
        <v>0.5</v>
      </c>
      <c r="H122">
        <v>0.3</v>
      </c>
      <c r="I122">
        <v>0.2</v>
      </c>
      <c r="J122">
        <v>0.2</v>
      </c>
      <c r="K122">
        <v>0.1</v>
      </c>
      <c r="L122">
        <v>0.1</v>
      </c>
      <c r="M122">
        <v>0.1</v>
      </c>
      <c r="O122" t="s">
        <v>140</v>
      </c>
      <c r="P122">
        <v>0</v>
      </c>
      <c r="Q122">
        <v>2</v>
      </c>
      <c r="R122">
        <v>2</v>
      </c>
      <c r="S122">
        <v>2</v>
      </c>
      <c r="T122">
        <v>1.6</v>
      </c>
      <c r="U122">
        <v>1.3</v>
      </c>
      <c r="V122">
        <v>1.1000000000000001</v>
      </c>
      <c r="W122">
        <v>0.9</v>
      </c>
      <c r="X122">
        <v>0.8</v>
      </c>
      <c r="Y122">
        <v>0.6</v>
      </c>
      <c r="Z122">
        <v>0.5</v>
      </c>
      <c r="AA122">
        <v>0.5</v>
      </c>
      <c r="AC122" t="s">
        <v>140</v>
      </c>
      <c r="AD122">
        <f t="shared" si="20"/>
        <v>6</v>
      </c>
      <c r="AE122">
        <f t="shared" si="20"/>
        <v>-1</v>
      </c>
      <c r="AF122">
        <f t="shared" si="20"/>
        <v>-1</v>
      </c>
      <c r="AG122">
        <f t="shared" si="19"/>
        <v>-1.2</v>
      </c>
      <c r="AH122">
        <f t="shared" si="19"/>
        <v>-1</v>
      </c>
      <c r="AI122">
        <f t="shared" si="19"/>
        <v>-0.8</v>
      </c>
      <c r="AJ122">
        <f t="shared" si="19"/>
        <v>-0.8</v>
      </c>
      <c r="AK122">
        <f t="shared" si="19"/>
        <v>-0.7</v>
      </c>
      <c r="AL122">
        <f t="shared" si="19"/>
        <v>-0.60000000000000009</v>
      </c>
      <c r="AM122">
        <f t="shared" si="19"/>
        <v>-0.5</v>
      </c>
      <c r="AN122">
        <f t="shared" si="19"/>
        <v>-0.4</v>
      </c>
      <c r="AO122">
        <f t="shared" si="19"/>
        <v>-0.4</v>
      </c>
    </row>
    <row r="123" spans="1:41" x14ac:dyDescent="0.3">
      <c r="A123" t="s">
        <v>141</v>
      </c>
      <c r="B123">
        <v>1343</v>
      </c>
      <c r="C123">
        <v>43</v>
      </c>
      <c r="D123">
        <v>213</v>
      </c>
      <c r="E123">
        <v>211.7</v>
      </c>
      <c r="F123">
        <v>156.19999999999999</v>
      </c>
      <c r="G123">
        <v>115.2</v>
      </c>
      <c r="H123">
        <v>85</v>
      </c>
      <c r="I123">
        <v>62.7</v>
      </c>
      <c r="J123">
        <v>46.3</v>
      </c>
      <c r="K123">
        <v>34.200000000000003</v>
      </c>
      <c r="L123">
        <v>25.2</v>
      </c>
      <c r="M123">
        <v>18.600000000000001</v>
      </c>
      <c r="O123" t="s">
        <v>141</v>
      </c>
      <c r="P123">
        <v>0</v>
      </c>
      <c r="Q123">
        <v>1</v>
      </c>
      <c r="R123">
        <v>1</v>
      </c>
      <c r="S123">
        <v>0.9</v>
      </c>
      <c r="T123">
        <v>0.7</v>
      </c>
      <c r="U123">
        <v>0.6</v>
      </c>
      <c r="V123">
        <v>0.5</v>
      </c>
      <c r="W123">
        <v>0.4</v>
      </c>
      <c r="X123">
        <v>0.3</v>
      </c>
      <c r="Y123">
        <v>0.3</v>
      </c>
      <c r="Z123">
        <v>0.2</v>
      </c>
      <c r="AA123">
        <v>0.2</v>
      </c>
      <c r="AC123" t="s">
        <v>141</v>
      </c>
      <c r="AD123">
        <f t="shared" si="20"/>
        <v>1343</v>
      </c>
      <c r="AE123">
        <f t="shared" si="20"/>
        <v>42</v>
      </c>
      <c r="AF123">
        <f t="shared" si="20"/>
        <v>212</v>
      </c>
      <c r="AG123">
        <f t="shared" si="19"/>
        <v>210.79999999999998</v>
      </c>
      <c r="AH123">
        <f t="shared" si="19"/>
        <v>155.5</v>
      </c>
      <c r="AI123">
        <f t="shared" si="19"/>
        <v>114.60000000000001</v>
      </c>
      <c r="AJ123">
        <f t="shared" si="19"/>
        <v>84.5</v>
      </c>
      <c r="AK123">
        <f t="shared" si="19"/>
        <v>62.300000000000004</v>
      </c>
      <c r="AL123">
        <f t="shared" si="19"/>
        <v>46</v>
      </c>
      <c r="AM123">
        <f t="shared" si="19"/>
        <v>33.900000000000006</v>
      </c>
      <c r="AN123">
        <f t="shared" si="19"/>
        <v>25</v>
      </c>
      <c r="AO123">
        <f t="shared" si="19"/>
        <v>18.400000000000002</v>
      </c>
    </row>
    <row r="124" spans="1:41" x14ac:dyDescent="0.3">
      <c r="A124" t="s">
        <v>142</v>
      </c>
      <c r="B124">
        <v>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O124" t="s">
        <v>142</v>
      </c>
      <c r="P124">
        <v>0</v>
      </c>
      <c r="Q124">
        <v>17</v>
      </c>
      <c r="R124">
        <v>11</v>
      </c>
      <c r="S124">
        <v>9.9</v>
      </c>
      <c r="T124">
        <v>8</v>
      </c>
      <c r="U124">
        <v>6.6</v>
      </c>
      <c r="V124">
        <v>5.4</v>
      </c>
      <c r="W124">
        <v>4.4000000000000004</v>
      </c>
      <c r="X124">
        <v>5.3</v>
      </c>
      <c r="Y124">
        <v>6.5</v>
      </c>
      <c r="Z124">
        <v>7.8</v>
      </c>
      <c r="AA124">
        <v>9.5</v>
      </c>
      <c r="AC124" t="s">
        <v>142</v>
      </c>
      <c r="AD124">
        <f t="shared" si="20"/>
        <v>1</v>
      </c>
      <c r="AE124">
        <f t="shared" si="20"/>
        <v>-17</v>
      </c>
      <c r="AF124">
        <f t="shared" si="20"/>
        <v>-11</v>
      </c>
      <c r="AG124">
        <f t="shared" si="19"/>
        <v>-9.9</v>
      </c>
      <c r="AH124">
        <f t="shared" si="19"/>
        <v>-8</v>
      </c>
      <c r="AI124">
        <f t="shared" si="19"/>
        <v>-6.6</v>
      </c>
      <c r="AJ124">
        <f t="shared" si="19"/>
        <v>-5.4</v>
      </c>
      <c r="AK124">
        <f t="shared" si="19"/>
        <v>-4.4000000000000004</v>
      </c>
      <c r="AL124">
        <f t="shared" si="19"/>
        <v>-5.3</v>
      </c>
      <c r="AM124">
        <f t="shared" si="19"/>
        <v>-6.5</v>
      </c>
      <c r="AN124">
        <f t="shared" si="19"/>
        <v>-7.8</v>
      </c>
      <c r="AO124">
        <f t="shared" si="19"/>
        <v>-9.5</v>
      </c>
    </row>
    <row r="125" spans="1:41" x14ac:dyDescent="0.3">
      <c r="A125" t="s">
        <v>143</v>
      </c>
      <c r="B125">
        <v>0</v>
      </c>
      <c r="C125">
        <v>1</v>
      </c>
      <c r="D125">
        <v>1</v>
      </c>
      <c r="E125">
        <v>0.8</v>
      </c>
      <c r="F125">
        <v>0.6</v>
      </c>
      <c r="G125">
        <v>0.5</v>
      </c>
      <c r="H125">
        <v>0.3</v>
      </c>
      <c r="I125">
        <v>0.2</v>
      </c>
      <c r="J125">
        <v>0.2</v>
      </c>
      <c r="K125">
        <v>0.1</v>
      </c>
      <c r="L125">
        <v>0.1</v>
      </c>
      <c r="M125">
        <v>0.1</v>
      </c>
      <c r="O125" t="s">
        <v>143</v>
      </c>
      <c r="P125">
        <v>1</v>
      </c>
      <c r="Q125">
        <v>29</v>
      </c>
      <c r="R125">
        <v>29</v>
      </c>
      <c r="S125">
        <v>26.1</v>
      </c>
      <c r="T125">
        <v>21.3</v>
      </c>
      <c r="U125">
        <v>17.399999999999999</v>
      </c>
      <c r="V125">
        <v>14.2</v>
      </c>
      <c r="W125">
        <v>11.6</v>
      </c>
      <c r="X125">
        <v>9.4</v>
      </c>
      <c r="Y125">
        <v>7.7</v>
      </c>
      <c r="Z125">
        <v>9.3000000000000007</v>
      </c>
      <c r="AA125">
        <v>11.3</v>
      </c>
      <c r="AC125" t="s">
        <v>143</v>
      </c>
      <c r="AD125">
        <f t="shared" si="20"/>
        <v>-1</v>
      </c>
      <c r="AE125">
        <f t="shared" si="20"/>
        <v>-28</v>
      </c>
      <c r="AF125">
        <f t="shared" si="20"/>
        <v>-28</v>
      </c>
      <c r="AG125">
        <f t="shared" si="19"/>
        <v>-25.3</v>
      </c>
      <c r="AH125">
        <f t="shared" si="19"/>
        <v>-20.7</v>
      </c>
      <c r="AI125">
        <f t="shared" si="19"/>
        <v>-16.899999999999999</v>
      </c>
      <c r="AJ125">
        <f t="shared" si="19"/>
        <v>-13.899999999999999</v>
      </c>
      <c r="AK125">
        <f t="shared" si="19"/>
        <v>-11.4</v>
      </c>
      <c r="AL125">
        <f t="shared" si="19"/>
        <v>-9.2000000000000011</v>
      </c>
      <c r="AM125">
        <f t="shared" si="19"/>
        <v>-7.6000000000000005</v>
      </c>
      <c r="AN125">
        <f t="shared" si="19"/>
        <v>-9.2000000000000011</v>
      </c>
      <c r="AO125">
        <f t="shared" si="19"/>
        <v>-11.200000000000001</v>
      </c>
    </row>
    <row r="126" spans="1:41" x14ac:dyDescent="0.3">
      <c r="A126" t="s">
        <v>144</v>
      </c>
      <c r="B126">
        <v>1</v>
      </c>
      <c r="C126">
        <v>1</v>
      </c>
      <c r="D126">
        <v>1</v>
      </c>
      <c r="E126">
        <v>0.8</v>
      </c>
      <c r="F126">
        <v>0.6</v>
      </c>
      <c r="G126">
        <v>0.5</v>
      </c>
      <c r="H126">
        <v>0.3</v>
      </c>
      <c r="I126">
        <v>0.2</v>
      </c>
      <c r="J126">
        <v>0.2</v>
      </c>
      <c r="K126">
        <v>0.1</v>
      </c>
      <c r="L126">
        <v>0.1</v>
      </c>
      <c r="M126">
        <v>0.1</v>
      </c>
      <c r="O126" t="s">
        <v>144</v>
      </c>
      <c r="P126">
        <v>77</v>
      </c>
      <c r="Q126">
        <v>204</v>
      </c>
      <c r="R126">
        <v>198</v>
      </c>
      <c r="S126">
        <v>191.6</v>
      </c>
      <c r="T126">
        <v>203.1</v>
      </c>
      <c r="U126">
        <v>165.7</v>
      </c>
      <c r="V126">
        <v>201.6</v>
      </c>
      <c r="W126">
        <v>245.3</v>
      </c>
      <c r="X126">
        <v>298.39999999999998</v>
      </c>
      <c r="Y126">
        <v>363</v>
      </c>
      <c r="Z126">
        <v>441.7</v>
      </c>
      <c r="AA126">
        <v>537.29999999999995</v>
      </c>
      <c r="AC126" t="s">
        <v>144</v>
      </c>
      <c r="AD126">
        <f t="shared" si="20"/>
        <v>-76</v>
      </c>
      <c r="AE126">
        <f t="shared" si="20"/>
        <v>-203</v>
      </c>
      <c r="AF126">
        <f t="shared" si="20"/>
        <v>-197</v>
      </c>
      <c r="AG126">
        <f t="shared" si="19"/>
        <v>-190.79999999999998</v>
      </c>
      <c r="AH126">
        <f t="shared" si="19"/>
        <v>-202.5</v>
      </c>
      <c r="AI126">
        <f t="shared" si="19"/>
        <v>-165.2</v>
      </c>
      <c r="AJ126">
        <f t="shared" si="19"/>
        <v>-201.29999999999998</v>
      </c>
      <c r="AK126">
        <f t="shared" si="19"/>
        <v>-245.10000000000002</v>
      </c>
      <c r="AL126">
        <f t="shared" si="19"/>
        <v>-298.2</v>
      </c>
      <c r="AM126">
        <f t="shared" si="19"/>
        <v>-362.9</v>
      </c>
      <c r="AN126">
        <f t="shared" si="19"/>
        <v>-441.59999999999997</v>
      </c>
      <c r="AO126">
        <f t="shared" si="19"/>
        <v>-537.19999999999993</v>
      </c>
    </row>
    <row r="127" spans="1:41" x14ac:dyDescent="0.3">
      <c r="A127" t="s">
        <v>55</v>
      </c>
      <c r="B127">
        <v>19</v>
      </c>
      <c r="C127">
        <v>11</v>
      </c>
      <c r="D127">
        <v>7</v>
      </c>
      <c r="E127">
        <v>5.8</v>
      </c>
      <c r="F127">
        <v>4.3</v>
      </c>
      <c r="G127">
        <v>3.2</v>
      </c>
      <c r="H127">
        <v>2.2999999999999998</v>
      </c>
      <c r="I127">
        <v>1.7</v>
      </c>
      <c r="J127">
        <v>1.3</v>
      </c>
      <c r="K127">
        <v>0.9</v>
      </c>
      <c r="L127">
        <v>0.7</v>
      </c>
      <c r="M127">
        <v>0.5</v>
      </c>
      <c r="O127" t="s">
        <v>55</v>
      </c>
      <c r="P127">
        <v>549</v>
      </c>
      <c r="Q127">
        <v>93</v>
      </c>
      <c r="R127">
        <v>100</v>
      </c>
      <c r="S127">
        <v>88.5</v>
      </c>
      <c r="T127">
        <v>72.2</v>
      </c>
      <c r="U127">
        <v>58.9</v>
      </c>
      <c r="V127">
        <v>48</v>
      </c>
      <c r="W127">
        <v>39.200000000000003</v>
      </c>
      <c r="X127">
        <v>31.9</v>
      </c>
      <c r="Y127">
        <v>26</v>
      </c>
      <c r="Z127">
        <v>21.2</v>
      </c>
      <c r="AA127">
        <v>17.3</v>
      </c>
      <c r="AC127" t="s">
        <v>55</v>
      </c>
      <c r="AD127">
        <f t="shared" si="20"/>
        <v>-530</v>
      </c>
      <c r="AE127">
        <f t="shared" si="20"/>
        <v>-82</v>
      </c>
      <c r="AF127">
        <f t="shared" si="20"/>
        <v>-93</v>
      </c>
      <c r="AG127">
        <f t="shared" si="19"/>
        <v>-82.7</v>
      </c>
      <c r="AH127">
        <f t="shared" si="19"/>
        <v>-67.900000000000006</v>
      </c>
      <c r="AI127">
        <f t="shared" si="19"/>
        <v>-55.699999999999996</v>
      </c>
      <c r="AJ127">
        <f t="shared" si="19"/>
        <v>-45.7</v>
      </c>
      <c r="AK127">
        <f t="shared" si="19"/>
        <v>-37.5</v>
      </c>
      <c r="AL127">
        <f t="shared" si="19"/>
        <v>-30.599999999999998</v>
      </c>
      <c r="AM127">
        <f t="shared" si="19"/>
        <v>-25.1</v>
      </c>
      <c r="AN127">
        <f t="shared" si="19"/>
        <v>-20.5</v>
      </c>
      <c r="AO127">
        <f t="shared" si="19"/>
        <v>-16.8</v>
      </c>
    </row>
    <row r="128" spans="1:41" x14ac:dyDescent="0.3">
      <c r="A128" t="s">
        <v>145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O128" t="s">
        <v>145</v>
      </c>
      <c r="P128">
        <v>0</v>
      </c>
      <c r="Q128">
        <v>9</v>
      </c>
      <c r="R128">
        <v>13</v>
      </c>
      <c r="S128">
        <v>12.4</v>
      </c>
      <c r="T128">
        <v>10.1</v>
      </c>
      <c r="U128">
        <v>8.1999999999999993</v>
      </c>
      <c r="V128">
        <v>6.7</v>
      </c>
      <c r="W128">
        <v>5.5</v>
      </c>
      <c r="X128">
        <v>4.5</v>
      </c>
      <c r="Y128">
        <v>3.7</v>
      </c>
      <c r="Z128">
        <v>4.4000000000000004</v>
      </c>
      <c r="AA128">
        <v>5.3</v>
      </c>
      <c r="AC128" t="s">
        <v>145</v>
      </c>
      <c r="AD128">
        <f t="shared" si="20"/>
        <v>0</v>
      </c>
      <c r="AE128">
        <f t="shared" si="20"/>
        <v>-9</v>
      </c>
      <c r="AF128">
        <f t="shared" si="20"/>
        <v>-13</v>
      </c>
      <c r="AG128">
        <f t="shared" si="19"/>
        <v>-12.4</v>
      </c>
      <c r="AH128">
        <f t="shared" si="19"/>
        <v>-10.1</v>
      </c>
      <c r="AI128">
        <f t="shared" si="19"/>
        <v>-8.1999999999999993</v>
      </c>
      <c r="AJ128">
        <f t="shared" si="19"/>
        <v>-6.7</v>
      </c>
      <c r="AK128">
        <f t="shared" si="19"/>
        <v>-5.5</v>
      </c>
      <c r="AL128">
        <f t="shared" si="19"/>
        <v>-4.5</v>
      </c>
      <c r="AM128">
        <f t="shared" si="19"/>
        <v>-3.7</v>
      </c>
      <c r="AN128">
        <f t="shared" si="19"/>
        <v>-4.4000000000000004</v>
      </c>
      <c r="AO128">
        <f t="shared" si="19"/>
        <v>-5.3</v>
      </c>
    </row>
    <row r="129" spans="1:41" x14ac:dyDescent="0.3">
      <c r="A129" t="s">
        <v>146</v>
      </c>
      <c r="B129">
        <v>0</v>
      </c>
      <c r="C129">
        <v>2</v>
      </c>
      <c r="D129">
        <v>2</v>
      </c>
      <c r="E129">
        <v>1.7</v>
      </c>
      <c r="F129">
        <v>1.2</v>
      </c>
      <c r="G129">
        <v>0.9</v>
      </c>
      <c r="H129">
        <v>0.7</v>
      </c>
      <c r="I129">
        <v>0.5</v>
      </c>
      <c r="J129">
        <v>0.7</v>
      </c>
      <c r="K129">
        <v>0.9</v>
      </c>
      <c r="L129">
        <v>1.3</v>
      </c>
      <c r="M129">
        <v>1.7</v>
      </c>
      <c r="O129" t="s">
        <v>146</v>
      </c>
      <c r="P129">
        <v>21</v>
      </c>
      <c r="Q129">
        <v>10</v>
      </c>
      <c r="R129">
        <v>12</v>
      </c>
      <c r="S129">
        <v>10.6</v>
      </c>
      <c r="T129">
        <v>9</v>
      </c>
      <c r="U129">
        <v>7.8</v>
      </c>
      <c r="V129">
        <v>6.6</v>
      </c>
      <c r="W129">
        <v>5.4</v>
      </c>
      <c r="X129">
        <v>4.4000000000000004</v>
      </c>
      <c r="Y129">
        <v>3.6</v>
      </c>
      <c r="Z129">
        <v>2.9</v>
      </c>
      <c r="AA129">
        <v>2.4</v>
      </c>
      <c r="AC129" t="s">
        <v>146</v>
      </c>
      <c r="AD129">
        <f t="shared" si="20"/>
        <v>-21</v>
      </c>
      <c r="AE129">
        <f t="shared" si="20"/>
        <v>-8</v>
      </c>
      <c r="AF129">
        <f t="shared" si="20"/>
        <v>-10</v>
      </c>
      <c r="AG129">
        <f t="shared" si="19"/>
        <v>-8.9</v>
      </c>
      <c r="AH129">
        <f t="shared" si="19"/>
        <v>-7.8</v>
      </c>
      <c r="AI129">
        <f t="shared" si="19"/>
        <v>-6.8999999999999995</v>
      </c>
      <c r="AJ129">
        <f t="shared" si="19"/>
        <v>-5.8999999999999995</v>
      </c>
      <c r="AK129">
        <f t="shared" si="19"/>
        <v>-4.9000000000000004</v>
      </c>
      <c r="AL129">
        <f t="shared" si="19"/>
        <v>-3.7</v>
      </c>
      <c r="AM129">
        <f t="shared" si="19"/>
        <v>-2.7</v>
      </c>
      <c r="AN129">
        <f t="shared" si="19"/>
        <v>-1.5999999999999999</v>
      </c>
      <c r="AO129">
        <f t="shared" si="19"/>
        <v>-0.7</v>
      </c>
    </row>
    <row r="130" spans="1:41" x14ac:dyDescent="0.3">
      <c r="A130" t="s">
        <v>147</v>
      </c>
      <c r="B130">
        <v>210</v>
      </c>
      <c r="C130">
        <v>138</v>
      </c>
      <c r="D130">
        <v>143</v>
      </c>
      <c r="E130">
        <v>69.7</v>
      </c>
      <c r="F130">
        <v>51.4</v>
      </c>
      <c r="G130">
        <v>37.9</v>
      </c>
      <c r="H130">
        <v>28</v>
      </c>
      <c r="I130">
        <v>20.6</v>
      </c>
      <c r="J130">
        <v>15.2</v>
      </c>
      <c r="K130">
        <v>11.2</v>
      </c>
      <c r="L130">
        <v>8.3000000000000007</v>
      </c>
      <c r="M130">
        <v>6.1</v>
      </c>
      <c r="O130" t="s">
        <v>147</v>
      </c>
      <c r="P130">
        <v>83</v>
      </c>
      <c r="Q130">
        <v>81</v>
      </c>
      <c r="R130">
        <v>61.9</v>
      </c>
      <c r="S130">
        <v>69.7</v>
      </c>
      <c r="T130">
        <v>56.8</v>
      </c>
      <c r="U130">
        <v>57.6</v>
      </c>
      <c r="V130">
        <v>70.099999999999994</v>
      </c>
      <c r="W130">
        <v>85.2</v>
      </c>
      <c r="X130">
        <v>103.7</v>
      </c>
      <c r="Y130">
        <v>126.2</v>
      </c>
      <c r="Z130">
        <v>153.5</v>
      </c>
      <c r="AA130">
        <v>186.8</v>
      </c>
      <c r="AC130" t="s">
        <v>147</v>
      </c>
      <c r="AD130">
        <f t="shared" si="20"/>
        <v>127</v>
      </c>
      <c r="AE130">
        <f t="shared" si="20"/>
        <v>57</v>
      </c>
      <c r="AF130">
        <f t="shared" si="20"/>
        <v>81.099999999999994</v>
      </c>
      <c r="AG130">
        <f t="shared" si="19"/>
        <v>0</v>
      </c>
      <c r="AH130">
        <f t="shared" si="19"/>
        <v>-5.3999999999999986</v>
      </c>
      <c r="AI130">
        <f t="shared" si="19"/>
        <v>-19.700000000000003</v>
      </c>
      <c r="AJ130">
        <f t="shared" si="19"/>
        <v>-42.099999999999994</v>
      </c>
      <c r="AK130">
        <f t="shared" si="19"/>
        <v>-64.599999999999994</v>
      </c>
      <c r="AL130">
        <f t="shared" si="19"/>
        <v>-88.5</v>
      </c>
      <c r="AM130">
        <f t="shared" si="19"/>
        <v>-115</v>
      </c>
      <c r="AN130">
        <f t="shared" si="19"/>
        <v>-145.19999999999999</v>
      </c>
      <c r="AO130">
        <f t="shared" si="19"/>
        <v>-180.70000000000002</v>
      </c>
    </row>
    <row r="131" spans="1:41" x14ac:dyDescent="0.3">
      <c r="A131" t="s">
        <v>148</v>
      </c>
      <c r="B131">
        <v>2</v>
      </c>
      <c r="C131">
        <v>4</v>
      </c>
      <c r="D131">
        <v>4</v>
      </c>
      <c r="E131">
        <v>4.2</v>
      </c>
      <c r="F131">
        <v>3.1</v>
      </c>
      <c r="G131">
        <v>2.2999999999999998</v>
      </c>
      <c r="H131">
        <v>1.7</v>
      </c>
      <c r="I131">
        <v>1.2</v>
      </c>
      <c r="J131">
        <v>1</v>
      </c>
      <c r="K131">
        <v>0.7</v>
      </c>
      <c r="L131">
        <v>0.6</v>
      </c>
      <c r="M131">
        <v>0.4</v>
      </c>
      <c r="O131" t="s">
        <v>148</v>
      </c>
      <c r="P131">
        <v>8</v>
      </c>
      <c r="Q131">
        <v>3</v>
      </c>
      <c r="R131">
        <v>3</v>
      </c>
      <c r="S131">
        <v>2.7</v>
      </c>
      <c r="T131">
        <v>2.2000000000000002</v>
      </c>
      <c r="U131">
        <v>1.8</v>
      </c>
      <c r="V131">
        <v>1.4</v>
      </c>
      <c r="W131">
        <v>1.2</v>
      </c>
      <c r="X131">
        <v>1</v>
      </c>
      <c r="Y131">
        <v>0.8</v>
      </c>
      <c r="Z131">
        <v>0.6</v>
      </c>
      <c r="AA131">
        <v>0.5</v>
      </c>
      <c r="AC131" t="s">
        <v>148</v>
      </c>
      <c r="AD131">
        <f t="shared" si="20"/>
        <v>-6</v>
      </c>
      <c r="AE131">
        <f t="shared" si="20"/>
        <v>1</v>
      </c>
      <c r="AF131">
        <f t="shared" si="20"/>
        <v>1</v>
      </c>
      <c r="AG131">
        <f t="shared" si="19"/>
        <v>1.5</v>
      </c>
      <c r="AH131">
        <f t="shared" si="19"/>
        <v>0.89999999999999991</v>
      </c>
      <c r="AI131">
        <f t="shared" si="19"/>
        <v>0.49999999999999978</v>
      </c>
      <c r="AJ131">
        <f t="shared" si="19"/>
        <v>0.30000000000000004</v>
      </c>
      <c r="AK131">
        <f t="shared" si="19"/>
        <v>0</v>
      </c>
      <c r="AL131">
        <f t="shared" si="19"/>
        <v>0</v>
      </c>
      <c r="AM131">
        <f t="shared" si="19"/>
        <v>-0.10000000000000009</v>
      </c>
      <c r="AN131">
        <f t="shared" si="19"/>
        <v>0</v>
      </c>
      <c r="AO131">
        <f t="shared" si="19"/>
        <v>-9.9999999999999978E-2</v>
      </c>
    </row>
    <row r="132" spans="1:41" x14ac:dyDescent="0.3">
      <c r="A132" t="s">
        <v>149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O132" t="s">
        <v>149</v>
      </c>
      <c r="P132">
        <v>3</v>
      </c>
      <c r="Q132">
        <v>8</v>
      </c>
      <c r="R132">
        <v>6</v>
      </c>
      <c r="S132">
        <v>5.7</v>
      </c>
      <c r="T132">
        <v>7</v>
      </c>
      <c r="U132">
        <v>8.5</v>
      </c>
      <c r="V132">
        <v>10.3</v>
      </c>
      <c r="W132">
        <v>12.5</v>
      </c>
      <c r="X132">
        <v>12.8</v>
      </c>
      <c r="Y132">
        <v>11.4</v>
      </c>
      <c r="Z132">
        <v>9.4</v>
      </c>
      <c r="AA132">
        <v>7.7</v>
      </c>
      <c r="AC132" t="s">
        <v>149</v>
      </c>
      <c r="AD132">
        <f t="shared" si="20"/>
        <v>-3</v>
      </c>
      <c r="AE132">
        <f t="shared" si="20"/>
        <v>-8</v>
      </c>
      <c r="AF132">
        <f t="shared" si="20"/>
        <v>-6</v>
      </c>
      <c r="AG132">
        <f t="shared" si="19"/>
        <v>-5.7</v>
      </c>
      <c r="AH132">
        <f t="shared" si="19"/>
        <v>-7</v>
      </c>
      <c r="AI132">
        <f t="shared" si="19"/>
        <v>-8.5</v>
      </c>
      <c r="AJ132">
        <f t="shared" si="19"/>
        <v>-10.3</v>
      </c>
      <c r="AK132">
        <f t="shared" si="19"/>
        <v>-12.5</v>
      </c>
      <c r="AL132">
        <f t="shared" si="19"/>
        <v>-12.8</v>
      </c>
      <c r="AM132">
        <f t="shared" si="19"/>
        <v>-11.4</v>
      </c>
      <c r="AN132">
        <f t="shared" si="19"/>
        <v>-9.4</v>
      </c>
      <c r="AO132">
        <f t="shared" si="19"/>
        <v>-7.7</v>
      </c>
    </row>
    <row r="133" spans="1:41" x14ac:dyDescent="0.3">
      <c r="A133" t="s">
        <v>150</v>
      </c>
      <c r="B133">
        <v>236</v>
      </c>
      <c r="C133">
        <v>3282</v>
      </c>
      <c r="D133">
        <v>3567.9</v>
      </c>
      <c r="E133">
        <v>4236.8999999999996</v>
      </c>
      <c r="F133">
        <v>3126</v>
      </c>
      <c r="G133">
        <v>2306.3000000000002</v>
      </c>
      <c r="H133">
        <v>1701.6</v>
      </c>
      <c r="I133">
        <v>1257.9000000000001</v>
      </c>
      <c r="J133">
        <v>1634.3</v>
      </c>
      <c r="K133">
        <v>2153.6</v>
      </c>
      <c r="L133">
        <v>2868.3</v>
      </c>
      <c r="M133">
        <v>3820.2</v>
      </c>
      <c r="O133" t="s">
        <v>150</v>
      </c>
      <c r="P133">
        <v>2040</v>
      </c>
      <c r="Q133">
        <v>51</v>
      </c>
      <c r="R133">
        <v>68.900000000000006</v>
      </c>
      <c r="S133">
        <v>61</v>
      </c>
      <c r="T133">
        <v>49.7</v>
      </c>
      <c r="U133">
        <v>40.5</v>
      </c>
      <c r="V133">
        <v>33.1</v>
      </c>
      <c r="W133">
        <v>27</v>
      </c>
      <c r="X133">
        <v>22</v>
      </c>
      <c r="Y133">
        <v>17.899999999999999</v>
      </c>
      <c r="Z133">
        <v>14.6</v>
      </c>
      <c r="AA133">
        <v>11.9</v>
      </c>
      <c r="AC133" t="s">
        <v>150</v>
      </c>
      <c r="AD133">
        <f t="shared" si="20"/>
        <v>-1804</v>
      </c>
      <c r="AE133">
        <f t="shared" si="20"/>
        <v>3231</v>
      </c>
      <c r="AF133">
        <f t="shared" si="20"/>
        <v>3499</v>
      </c>
      <c r="AG133">
        <f t="shared" si="19"/>
        <v>4175.8999999999996</v>
      </c>
      <c r="AH133">
        <f t="shared" si="19"/>
        <v>3076.3</v>
      </c>
      <c r="AI133">
        <f t="shared" si="19"/>
        <v>2265.8000000000002</v>
      </c>
      <c r="AJ133">
        <f t="shared" si="19"/>
        <v>1668.5</v>
      </c>
      <c r="AK133">
        <f t="shared" si="19"/>
        <v>1230.9000000000001</v>
      </c>
      <c r="AL133">
        <f t="shared" si="19"/>
        <v>1612.3</v>
      </c>
      <c r="AM133">
        <f t="shared" si="19"/>
        <v>2135.6999999999998</v>
      </c>
      <c r="AN133">
        <f t="shared" si="19"/>
        <v>2853.7000000000003</v>
      </c>
      <c r="AO133">
        <f t="shared" si="19"/>
        <v>3808.2999999999997</v>
      </c>
    </row>
    <row r="134" spans="1:41" x14ac:dyDescent="0.3">
      <c r="A134" t="s">
        <v>151</v>
      </c>
      <c r="B134">
        <v>3</v>
      </c>
      <c r="C134">
        <v>27</v>
      </c>
      <c r="D134">
        <v>32</v>
      </c>
      <c r="E134">
        <v>26.6</v>
      </c>
      <c r="F134">
        <v>19.7</v>
      </c>
      <c r="G134">
        <v>14.5</v>
      </c>
      <c r="H134">
        <v>10.7</v>
      </c>
      <c r="I134">
        <v>7.9</v>
      </c>
      <c r="J134">
        <v>5.8</v>
      </c>
      <c r="K134">
        <v>4.3</v>
      </c>
      <c r="L134">
        <v>3.2</v>
      </c>
      <c r="M134">
        <v>2.2999999999999998</v>
      </c>
      <c r="O134" t="s">
        <v>151</v>
      </c>
      <c r="P134">
        <v>974</v>
      </c>
      <c r="Q134">
        <v>3476</v>
      </c>
      <c r="R134">
        <v>3770</v>
      </c>
      <c r="S134">
        <v>3902</v>
      </c>
      <c r="T134">
        <v>4747.5</v>
      </c>
      <c r="U134">
        <v>5776.3</v>
      </c>
      <c r="V134">
        <v>7028</v>
      </c>
      <c r="W134">
        <v>8551</v>
      </c>
      <c r="X134">
        <v>10404</v>
      </c>
      <c r="Y134">
        <v>12658.6</v>
      </c>
      <c r="Z134">
        <v>14081.3</v>
      </c>
      <c r="AA134">
        <v>12669</v>
      </c>
      <c r="AC134" t="s">
        <v>151</v>
      </c>
      <c r="AD134">
        <f t="shared" si="20"/>
        <v>-971</v>
      </c>
      <c r="AE134">
        <f t="shared" si="20"/>
        <v>-3449</v>
      </c>
      <c r="AF134">
        <f t="shared" si="20"/>
        <v>-3738</v>
      </c>
      <c r="AG134">
        <f t="shared" si="19"/>
        <v>-3875.4</v>
      </c>
      <c r="AH134">
        <f t="shared" si="19"/>
        <v>-4727.8</v>
      </c>
      <c r="AI134">
        <f t="shared" si="19"/>
        <v>-5761.8</v>
      </c>
      <c r="AJ134">
        <f t="shared" si="19"/>
        <v>-7017.3</v>
      </c>
      <c r="AK134">
        <f t="shared" si="19"/>
        <v>-8543.1</v>
      </c>
      <c r="AL134">
        <f t="shared" si="19"/>
        <v>-10398.200000000001</v>
      </c>
      <c r="AM134">
        <f t="shared" si="19"/>
        <v>-12654.300000000001</v>
      </c>
      <c r="AN134">
        <f t="shared" si="19"/>
        <v>-14078.099999999999</v>
      </c>
      <c r="AO134">
        <f t="shared" si="19"/>
        <v>-12666.7</v>
      </c>
    </row>
    <row r="135" spans="1:41" x14ac:dyDescent="0.3">
      <c r="A135" t="s">
        <v>152</v>
      </c>
      <c r="B135">
        <v>1</v>
      </c>
      <c r="C135">
        <v>30</v>
      </c>
      <c r="D135">
        <v>31</v>
      </c>
      <c r="E135">
        <v>25.8</v>
      </c>
      <c r="F135">
        <v>19</v>
      </c>
      <c r="G135">
        <v>14</v>
      </c>
      <c r="H135">
        <v>10.4</v>
      </c>
      <c r="I135">
        <v>7.6</v>
      </c>
      <c r="J135">
        <v>5.6</v>
      </c>
      <c r="K135">
        <v>4.2</v>
      </c>
      <c r="L135">
        <v>3.1</v>
      </c>
      <c r="M135">
        <v>2.2999999999999998</v>
      </c>
      <c r="O135" t="s">
        <v>152</v>
      </c>
      <c r="P135">
        <v>4</v>
      </c>
      <c r="Q135">
        <v>147</v>
      </c>
      <c r="R135">
        <v>168</v>
      </c>
      <c r="S135">
        <v>188.5</v>
      </c>
      <c r="T135">
        <v>153.69999999999999</v>
      </c>
      <c r="U135">
        <v>125.3</v>
      </c>
      <c r="V135">
        <v>102.2</v>
      </c>
      <c r="W135">
        <v>83.3</v>
      </c>
      <c r="X135">
        <v>68</v>
      </c>
      <c r="Y135">
        <v>55.4</v>
      </c>
      <c r="Z135">
        <v>67.400000000000006</v>
      </c>
      <c r="AA135">
        <v>82</v>
      </c>
      <c r="AC135" t="s">
        <v>152</v>
      </c>
      <c r="AD135">
        <f t="shared" si="20"/>
        <v>-3</v>
      </c>
      <c r="AE135">
        <f t="shared" si="20"/>
        <v>-117</v>
      </c>
      <c r="AF135">
        <f t="shared" si="20"/>
        <v>-137</v>
      </c>
      <c r="AG135">
        <f t="shared" si="19"/>
        <v>-162.69999999999999</v>
      </c>
      <c r="AH135">
        <f t="shared" si="19"/>
        <v>-134.69999999999999</v>
      </c>
      <c r="AI135">
        <f t="shared" si="19"/>
        <v>-111.3</v>
      </c>
      <c r="AJ135">
        <f t="shared" si="19"/>
        <v>-91.8</v>
      </c>
      <c r="AK135">
        <f t="shared" si="19"/>
        <v>-75.7</v>
      </c>
      <c r="AL135">
        <f t="shared" si="19"/>
        <v>-62.4</v>
      </c>
      <c r="AM135">
        <f t="shared" si="19"/>
        <v>-51.199999999999996</v>
      </c>
      <c r="AN135">
        <f t="shared" si="19"/>
        <v>-64.300000000000011</v>
      </c>
      <c r="AO135">
        <f t="shared" si="19"/>
        <v>-79.7</v>
      </c>
    </row>
    <row r="136" spans="1:41" x14ac:dyDescent="0.3">
      <c r="A136" t="s">
        <v>153</v>
      </c>
      <c r="B136">
        <v>95</v>
      </c>
      <c r="C136">
        <v>13870</v>
      </c>
      <c r="D136">
        <v>13308.5</v>
      </c>
      <c r="E136">
        <v>13267.7</v>
      </c>
      <c r="F136">
        <v>13010.9</v>
      </c>
      <c r="G136">
        <v>11635.6</v>
      </c>
      <c r="H136">
        <v>10688</v>
      </c>
      <c r="I136">
        <v>9644.7999999999993</v>
      </c>
      <c r="J136">
        <v>9739.7999999999993</v>
      </c>
      <c r="K136">
        <v>10063.4</v>
      </c>
      <c r="L136">
        <v>11030.2</v>
      </c>
      <c r="M136">
        <v>12312.5</v>
      </c>
      <c r="O136" t="s">
        <v>153</v>
      </c>
      <c r="P136">
        <v>0</v>
      </c>
      <c r="Q136">
        <v>3549</v>
      </c>
      <c r="R136">
        <v>3391.6</v>
      </c>
      <c r="S136">
        <v>3000.6</v>
      </c>
      <c r="T136">
        <v>2446.6999999999998</v>
      </c>
      <c r="U136">
        <v>1995</v>
      </c>
      <c r="V136">
        <v>1626.7</v>
      </c>
      <c r="W136">
        <v>1326.4</v>
      </c>
      <c r="X136">
        <v>1081.5999999999999</v>
      </c>
      <c r="Y136">
        <v>881.9</v>
      </c>
      <c r="Z136">
        <v>719.1</v>
      </c>
      <c r="AA136">
        <v>586.4</v>
      </c>
      <c r="AC136" t="s">
        <v>153</v>
      </c>
      <c r="AD136">
        <f t="shared" si="20"/>
        <v>95</v>
      </c>
      <c r="AE136">
        <f t="shared" si="20"/>
        <v>10321</v>
      </c>
      <c r="AF136">
        <f t="shared" si="20"/>
        <v>9916.9</v>
      </c>
      <c r="AG136">
        <f t="shared" si="19"/>
        <v>10267.1</v>
      </c>
      <c r="AH136">
        <f t="shared" si="19"/>
        <v>10564.2</v>
      </c>
      <c r="AI136">
        <f t="shared" si="19"/>
        <v>9640.6</v>
      </c>
      <c r="AJ136">
        <f t="shared" si="19"/>
        <v>9061.2999999999993</v>
      </c>
      <c r="AK136">
        <f t="shared" si="19"/>
        <v>8318.4</v>
      </c>
      <c r="AL136">
        <f t="shared" si="19"/>
        <v>8658.1999999999989</v>
      </c>
      <c r="AM136">
        <f t="shared" si="19"/>
        <v>9181.5</v>
      </c>
      <c r="AN136">
        <f t="shared" si="19"/>
        <v>10311.1</v>
      </c>
      <c r="AO136">
        <f t="shared" si="19"/>
        <v>11726.1</v>
      </c>
    </row>
    <row r="137" spans="1:41" x14ac:dyDescent="0.3">
      <c r="A137" t="s">
        <v>154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O137" t="s">
        <v>154</v>
      </c>
      <c r="P137">
        <v>1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C137" t="s">
        <v>154</v>
      </c>
      <c r="AD137">
        <f t="shared" si="20"/>
        <v>-1</v>
      </c>
      <c r="AE137">
        <f t="shared" si="20"/>
        <v>0</v>
      </c>
      <c r="AF137">
        <f t="shared" si="20"/>
        <v>0</v>
      </c>
      <c r="AG137">
        <f t="shared" si="19"/>
        <v>0</v>
      </c>
      <c r="AH137">
        <f t="shared" si="19"/>
        <v>0</v>
      </c>
      <c r="AI137">
        <f t="shared" si="19"/>
        <v>0</v>
      </c>
      <c r="AJ137">
        <f t="shared" si="19"/>
        <v>0</v>
      </c>
      <c r="AK137">
        <f t="shared" si="19"/>
        <v>0</v>
      </c>
      <c r="AL137">
        <f t="shared" si="19"/>
        <v>0</v>
      </c>
      <c r="AM137">
        <f t="shared" si="19"/>
        <v>0</v>
      </c>
      <c r="AN137">
        <f t="shared" si="19"/>
        <v>0</v>
      </c>
      <c r="AO137">
        <f t="shared" si="19"/>
        <v>0</v>
      </c>
    </row>
    <row r="138" spans="1:41" x14ac:dyDescent="0.3">
      <c r="A138" s="9" t="s">
        <v>57</v>
      </c>
      <c r="B138" s="10">
        <f>SUM(B139:B149)</f>
        <v>12896</v>
      </c>
      <c r="C138" s="10">
        <f>SUM(C139:C149)</f>
        <v>44271</v>
      </c>
      <c r="D138" s="10">
        <f>SUM(D139:D149)</f>
        <v>45450.8</v>
      </c>
      <c r="E138" s="10">
        <f>SUM(E139:E149)</f>
        <v>46898.80000000001</v>
      </c>
      <c r="F138" s="10">
        <f t="shared" ref="F138:M138" si="21">SUM(F139:F149)</f>
        <v>45665.1</v>
      </c>
      <c r="G138" s="10">
        <f t="shared" si="21"/>
        <v>44567.5</v>
      </c>
      <c r="H138" s="10">
        <f t="shared" si="21"/>
        <v>42605.700000000012</v>
      </c>
      <c r="I138" s="10">
        <f t="shared" si="21"/>
        <v>39820</v>
      </c>
      <c r="J138" s="10">
        <f t="shared" si="21"/>
        <v>39057.599999999999</v>
      </c>
      <c r="K138" s="10">
        <f t="shared" si="21"/>
        <v>38083.899999999994</v>
      </c>
      <c r="L138" s="10">
        <f t="shared" si="21"/>
        <v>37475.399999999994</v>
      </c>
      <c r="M138" s="10">
        <f t="shared" si="21"/>
        <v>36863.599999999991</v>
      </c>
      <c r="O138" s="9" t="s">
        <v>57</v>
      </c>
      <c r="P138" s="10">
        <f>SUM(P139:P149)</f>
        <v>32</v>
      </c>
      <c r="Q138" s="10">
        <f>SUM(Q139:Q149)</f>
        <v>46</v>
      </c>
      <c r="R138" s="10">
        <f>SUM(R139:R149)</f>
        <v>41</v>
      </c>
      <c r="S138" s="10">
        <f>SUM(S139:S149)</f>
        <v>40.1</v>
      </c>
      <c r="T138" s="10">
        <f t="shared" ref="T138:AA138" si="22">SUM(T139:T149)</f>
        <v>32.599999999999994</v>
      </c>
      <c r="U138" s="10">
        <f t="shared" si="22"/>
        <v>26.8</v>
      </c>
      <c r="V138" s="10">
        <f t="shared" si="22"/>
        <v>21.7</v>
      </c>
      <c r="W138" s="10">
        <f t="shared" si="22"/>
        <v>21.200000000000003</v>
      </c>
      <c r="X138" s="10">
        <f t="shared" si="22"/>
        <v>22.1</v>
      </c>
      <c r="Y138" s="10">
        <f t="shared" si="22"/>
        <v>23.8</v>
      </c>
      <c r="Z138" s="10">
        <f t="shared" si="22"/>
        <v>26.599999999999998</v>
      </c>
      <c r="AA138" s="10">
        <f t="shared" si="22"/>
        <v>30.599999999999998</v>
      </c>
      <c r="AC138" s="9" t="s">
        <v>57</v>
      </c>
      <c r="AD138" s="10">
        <f>SUM(AD139:AD149)</f>
        <v>12864</v>
      </c>
      <c r="AE138" s="10">
        <f>SUM(AE139:AE149)</f>
        <v>44225</v>
      </c>
      <c r="AF138" s="10">
        <f>SUM(AF139:AF149)</f>
        <v>45409.8</v>
      </c>
      <c r="AG138" s="10">
        <f>SUM(AG139:AG149)</f>
        <v>46858.700000000004</v>
      </c>
      <c r="AH138" s="10">
        <f t="shared" ref="AH138:AO138" si="23">SUM(AH139:AH149)</f>
        <v>45632.5</v>
      </c>
      <c r="AI138" s="10">
        <f t="shared" si="23"/>
        <v>44540.7</v>
      </c>
      <c r="AJ138" s="10">
        <f t="shared" si="23"/>
        <v>42584.000000000007</v>
      </c>
      <c r="AK138" s="10">
        <f t="shared" si="23"/>
        <v>39798.800000000003</v>
      </c>
      <c r="AL138" s="10">
        <f t="shared" si="23"/>
        <v>39035.5</v>
      </c>
      <c r="AM138" s="10">
        <f t="shared" si="23"/>
        <v>38060.1</v>
      </c>
      <c r="AN138" s="10">
        <f t="shared" si="23"/>
        <v>37448.799999999988</v>
      </c>
      <c r="AO138" s="10">
        <f t="shared" si="23"/>
        <v>36832.999999999993</v>
      </c>
    </row>
    <row r="139" spans="1:41" x14ac:dyDescent="0.3">
      <c r="A139" t="s">
        <v>59</v>
      </c>
      <c r="B139">
        <v>5348</v>
      </c>
      <c r="C139">
        <v>18166</v>
      </c>
      <c r="D139">
        <v>18036.5</v>
      </c>
      <c r="E139">
        <v>19210.2</v>
      </c>
      <c r="F139">
        <v>19845.7</v>
      </c>
      <c r="G139">
        <v>21113.1</v>
      </c>
      <c r="H139">
        <v>22290.3</v>
      </c>
      <c r="I139">
        <v>22748.1</v>
      </c>
      <c r="J139">
        <v>24207.3</v>
      </c>
      <c r="K139">
        <v>25237.7</v>
      </c>
      <c r="L139">
        <v>26121</v>
      </c>
      <c r="M139">
        <v>26634.1</v>
      </c>
      <c r="O139" t="s">
        <v>59</v>
      </c>
      <c r="P139">
        <v>15</v>
      </c>
      <c r="Q139">
        <v>8</v>
      </c>
      <c r="R139">
        <v>8</v>
      </c>
      <c r="S139">
        <v>7.1</v>
      </c>
      <c r="T139">
        <v>5.8</v>
      </c>
      <c r="U139">
        <v>4.7</v>
      </c>
      <c r="V139">
        <v>3.8</v>
      </c>
      <c r="W139">
        <v>3.1</v>
      </c>
      <c r="X139">
        <v>2.6</v>
      </c>
      <c r="Y139">
        <v>2.1</v>
      </c>
      <c r="Z139">
        <v>1.7</v>
      </c>
      <c r="AA139">
        <v>1.4</v>
      </c>
      <c r="AC139" t="s">
        <v>59</v>
      </c>
      <c r="AD139">
        <f t="shared" ref="AD139:AO149" si="24">B139-P139</f>
        <v>5333</v>
      </c>
      <c r="AE139">
        <f t="shared" si="24"/>
        <v>18158</v>
      </c>
      <c r="AF139">
        <f t="shared" si="24"/>
        <v>18028.5</v>
      </c>
      <c r="AG139">
        <f t="shared" si="24"/>
        <v>19203.100000000002</v>
      </c>
      <c r="AH139">
        <f t="shared" si="24"/>
        <v>19839.900000000001</v>
      </c>
      <c r="AI139">
        <f t="shared" si="24"/>
        <v>21108.399999999998</v>
      </c>
      <c r="AJ139">
        <f t="shared" si="24"/>
        <v>22286.5</v>
      </c>
      <c r="AK139">
        <f t="shared" si="24"/>
        <v>22745</v>
      </c>
      <c r="AL139">
        <f t="shared" si="24"/>
        <v>24204.7</v>
      </c>
      <c r="AM139">
        <f t="shared" si="24"/>
        <v>25235.600000000002</v>
      </c>
      <c r="AN139">
        <f t="shared" si="24"/>
        <v>26119.3</v>
      </c>
      <c r="AO139">
        <f t="shared" si="24"/>
        <v>26632.699999999997</v>
      </c>
    </row>
    <row r="140" spans="1:41" x14ac:dyDescent="0.3">
      <c r="A140" t="s">
        <v>155</v>
      </c>
      <c r="B140">
        <v>2</v>
      </c>
      <c r="C140">
        <v>1</v>
      </c>
      <c r="D140">
        <v>1</v>
      </c>
      <c r="E140">
        <v>1</v>
      </c>
      <c r="F140">
        <v>1.2</v>
      </c>
      <c r="G140">
        <v>1.3</v>
      </c>
      <c r="H140">
        <v>1.3</v>
      </c>
      <c r="I140">
        <v>1.3</v>
      </c>
      <c r="J140">
        <v>1.3</v>
      </c>
      <c r="K140">
        <v>1.3</v>
      </c>
      <c r="L140">
        <v>1.3</v>
      </c>
      <c r="M140">
        <v>1.3</v>
      </c>
      <c r="O140" t="s">
        <v>155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C140" t="s">
        <v>155</v>
      </c>
      <c r="AD140">
        <f t="shared" si="24"/>
        <v>2</v>
      </c>
      <c r="AE140">
        <f t="shared" si="24"/>
        <v>1</v>
      </c>
      <c r="AF140">
        <f t="shared" si="24"/>
        <v>1</v>
      </c>
      <c r="AG140">
        <f t="shared" si="24"/>
        <v>1</v>
      </c>
      <c r="AH140">
        <f t="shared" si="24"/>
        <v>1.2</v>
      </c>
      <c r="AI140">
        <f t="shared" si="24"/>
        <v>1.3</v>
      </c>
      <c r="AJ140">
        <f t="shared" si="24"/>
        <v>1.3</v>
      </c>
      <c r="AK140">
        <f t="shared" si="24"/>
        <v>1.3</v>
      </c>
      <c r="AL140">
        <f t="shared" si="24"/>
        <v>1.3</v>
      </c>
      <c r="AM140">
        <f t="shared" si="24"/>
        <v>1.3</v>
      </c>
      <c r="AN140">
        <f t="shared" si="24"/>
        <v>1.3</v>
      </c>
      <c r="AO140">
        <f t="shared" si="24"/>
        <v>1.3</v>
      </c>
    </row>
    <row r="141" spans="1:41" x14ac:dyDescent="0.3">
      <c r="A141" t="s">
        <v>156</v>
      </c>
      <c r="B141">
        <v>309</v>
      </c>
      <c r="C141">
        <v>131</v>
      </c>
      <c r="D141">
        <v>196</v>
      </c>
      <c r="E141">
        <v>193.9</v>
      </c>
      <c r="F141">
        <v>226</v>
      </c>
      <c r="G141">
        <v>273.89999999999998</v>
      </c>
      <c r="H141">
        <v>309.39999999999998</v>
      </c>
      <c r="I141">
        <v>345.5</v>
      </c>
      <c r="J141">
        <v>422.7</v>
      </c>
      <c r="K141">
        <v>324</v>
      </c>
      <c r="L141">
        <v>243.6</v>
      </c>
      <c r="M141">
        <v>179.8</v>
      </c>
      <c r="O141" t="s">
        <v>156</v>
      </c>
      <c r="P141">
        <v>0</v>
      </c>
      <c r="Q141">
        <v>2</v>
      </c>
      <c r="R141">
        <v>2</v>
      </c>
      <c r="S141">
        <v>1.8</v>
      </c>
      <c r="T141">
        <v>1.4</v>
      </c>
      <c r="U141">
        <v>1.2</v>
      </c>
      <c r="V141">
        <v>1</v>
      </c>
      <c r="W141">
        <v>0.8</v>
      </c>
      <c r="X141">
        <v>0.6</v>
      </c>
      <c r="Y141">
        <v>0.5</v>
      </c>
      <c r="Z141">
        <v>0.4</v>
      </c>
      <c r="AA141">
        <v>0.4</v>
      </c>
      <c r="AC141" t="s">
        <v>156</v>
      </c>
      <c r="AD141">
        <f t="shared" si="24"/>
        <v>309</v>
      </c>
      <c r="AE141">
        <f t="shared" si="24"/>
        <v>129</v>
      </c>
      <c r="AF141">
        <f t="shared" si="24"/>
        <v>194</v>
      </c>
      <c r="AG141">
        <f t="shared" si="24"/>
        <v>192.1</v>
      </c>
      <c r="AH141">
        <f t="shared" si="24"/>
        <v>224.6</v>
      </c>
      <c r="AI141">
        <f t="shared" si="24"/>
        <v>272.7</v>
      </c>
      <c r="AJ141">
        <f t="shared" si="24"/>
        <v>308.39999999999998</v>
      </c>
      <c r="AK141">
        <f t="shared" si="24"/>
        <v>344.7</v>
      </c>
      <c r="AL141">
        <f t="shared" si="24"/>
        <v>422.09999999999997</v>
      </c>
      <c r="AM141">
        <f t="shared" si="24"/>
        <v>323.5</v>
      </c>
      <c r="AN141">
        <f t="shared" si="24"/>
        <v>243.2</v>
      </c>
      <c r="AO141">
        <f t="shared" si="24"/>
        <v>179.4</v>
      </c>
    </row>
    <row r="142" spans="1:41" x14ac:dyDescent="0.3">
      <c r="A142" t="s">
        <v>157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O142" t="s">
        <v>157</v>
      </c>
      <c r="P142">
        <v>1</v>
      </c>
      <c r="Q142">
        <v>3</v>
      </c>
      <c r="R142">
        <v>2</v>
      </c>
      <c r="S142">
        <v>2</v>
      </c>
      <c r="T142">
        <v>1.7</v>
      </c>
      <c r="U142">
        <v>1.4</v>
      </c>
      <c r="V142">
        <v>1.1000000000000001</v>
      </c>
      <c r="W142">
        <v>0.9</v>
      </c>
      <c r="X142">
        <v>0.8</v>
      </c>
      <c r="Y142">
        <v>0.6</v>
      </c>
      <c r="Z142">
        <v>0.7</v>
      </c>
      <c r="AA142">
        <v>0.8</v>
      </c>
      <c r="AC142" t="s">
        <v>157</v>
      </c>
      <c r="AD142">
        <f t="shared" si="24"/>
        <v>-1</v>
      </c>
      <c r="AE142">
        <f t="shared" si="24"/>
        <v>-3</v>
      </c>
      <c r="AF142">
        <f t="shared" si="24"/>
        <v>-2</v>
      </c>
      <c r="AG142">
        <f t="shared" si="24"/>
        <v>-2</v>
      </c>
      <c r="AH142">
        <f t="shared" si="24"/>
        <v>-1.7</v>
      </c>
      <c r="AI142">
        <f t="shared" si="24"/>
        <v>-1.4</v>
      </c>
      <c r="AJ142">
        <f t="shared" si="24"/>
        <v>-1.1000000000000001</v>
      </c>
      <c r="AK142">
        <f t="shared" si="24"/>
        <v>-0.9</v>
      </c>
      <c r="AL142">
        <f t="shared" si="24"/>
        <v>-0.8</v>
      </c>
      <c r="AM142">
        <f t="shared" si="24"/>
        <v>-0.6</v>
      </c>
      <c r="AN142">
        <f t="shared" si="24"/>
        <v>-0.7</v>
      </c>
      <c r="AO142">
        <f t="shared" si="24"/>
        <v>-0.8</v>
      </c>
    </row>
    <row r="143" spans="1:41" x14ac:dyDescent="0.3">
      <c r="A143" t="s">
        <v>158</v>
      </c>
      <c r="B143">
        <v>0</v>
      </c>
      <c r="C143">
        <v>1</v>
      </c>
      <c r="D143">
        <v>1</v>
      </c>
      <c r="E143">
        <v>0.8</v>
      </c>
      <c r="F143">
        <v>0.6</v>
      </c>
      <c r="G143">
        <v>0.5</v>
      </c>
      <c r="H143">
        <v>0.3</v>
      </c>
      <c r="I143">
        <v>0.2</v>
      </c>
      <c r="J143">
        <v>0.2</v>
      </c>
      <c r="K143">
        <v>0.1</v>
      </c>
      <c r="L143">
        <v>0.1</v>
      </c>
      <c r="M143">
        <v>0.1</v>
      </c>
      <c r="O143" t="s">
        <v>158</v>
      </c>
      <c r="P143">
        <v>1</v>
      </c>
      <c r="Q143">
        <v>4</v>
      </c>
      <c r="R143">
        <v>3</v>
      </c>
      <c r="S143">
        <v>3.1</v>
      </c>
      <c r="T143">
        <v>2.5</v>
      </c>
      <c r="U143">
        <v>2.1</v>
      </c>
      <c r="V143">
        <v>1.7</v>
      </c>
      <c r="W143">
        <v>1.4</v>
      </c>
      <c r="X143">
        <v>1.6</v>
      </c>
      <c r="Y143">
        <v>1.9</v>
      </c>
      <c r="Z143">
        <v>2.2999999999999998</v>
      </c>
      <c r="AA143">
        <v>2.8</v>
      </c>
      <c r="AC143" t="s">
        <v>158</v>
      </c>
      <c r="AD143">
        <f t="shared" si="24"/>
        <v>-1</v>
      </c>
      <c r="AE143">
        <f t="shared" si="24"/>
        <v>-3</v>
      </c>
      <c r="AF143">
        <f t="shared" si="24"/>
        <v>-2</v>
      </c>
      <c r="AG143">
        <f t="shared" si="24"/>
        <v>-2.2999999999999998</v>
      </c>
      <c r="AH143">
        <f t="shared" si="24"/>
        <v>-1.9</v>
      </c>
      <c r="AI143">
        <f t="shared" si="24"/>
        <v>-1.6</v>
      </c>
      <c r="AJ143">
        <f t="shared" si="24"/>
        <v>-1.4</v>
      </c>
      <c r="AK143">
        <f t="shared" si="24"/>
        <v>-1.2</v>
      </c>
      <c r="AL143">
        <f t="shared" si="24"/>
        <v>-1.4000000000000001</v>
      </c>
      <c r="AM143">
        <f t="shared" si="24"/>
        <v>-1.7999999999999998</v>
      </c>
      <c r="AN143">
        <f t="shared" si="24"/>
        <v>-2.1999999999999997</v>
      </c>
      <c r="AO143">
        <f t="shared" si="24"/>
        <v>-2.6999999999999997</v>
      </c>
    </row>
    <row r="144" spans="1:41" x14ac:dyDescent="0.3">
      <c r="A144" t="s">
        <v>61</v>
      </c>
      <c r="B144">
        <v>4793</v>
      </c>
      <c r="C144">
        <v>19675</v>
      </c>
      <c r="D144">
        <v>20693.3</v>
      </c>
      <c r="E144">
        <v>20835.5</v>
      </c>
      <c r="F144">
        <v>18227.900000000001</v>
      </c>
      <c r="G144">
        <v>14957.2</v>
      </c>
      <c r="H144">
        <v>11814.5</v>
      </c>
      <c r="I144">
        <v>8716.7000000000007</v>
      </c>
      <c r="J144">
        <v>6431.3</v>
      </c>
      <c r="K144">
        <v>4745</v>
      </c>
      <c r="L144">
        <v>3500.9</v>
      </c>
      <c r="M144">
        <v>2583</v>
      </c>
      <c r="O144" t="s">
        <v>61</v>
      </c>
      <c r="P144">
        <v>12</v>
      </c>
      <c r="Q144">
        <v>15</v>
      </c>
      <c r="R144">
        <v>11</v>
      </c>
      <c r="S144">
        <v>9.6999999999999993</v>
      </c>
      <c r="T144">
        <v>7.9</v>
      </c>
      <c r="U144">
        <v>6.5</v>
      </c>
      <c r="V144">
        <v>5.3</v>
      </c>
      <c r="W144">
        <v>4.3</v>
      </c>
      <c r="X144">
        <v>3.5</v>
      </c>
      <c r="Y144">
        <v>2.9</v>
      </c>
      <c r="Z144">
        <v>2.2999999999999998</v>
      </c>
      <c r="AA144">
        <v>1.9</v>
      </c>
      <c r="AC144" t="s">
        <v>61</v>
      </c>
      <c r="AD144">
        <f t="shared" si="24"/>
        <v>4781</v>
      </c>
      <c r="AE144">
        <f t="shared" si="24"/>
        <v>19660</v>
      </c>
      <c r="AF144">
        <f t="shared" si="24"/>
        <v>20682.3</v>
      </c>
      <c r="AG144">
        <f t="shared" si="24"/>
        <v>20825.8</v>
      </c>
      <c r="AH144">
        <f t="shared" si="24"/>
        <v>18220</v>
      </c>
      <c r="AI144">
        <f t="shared" si="24"/>
        <v>14950.7</v>
      </c>
      <c r="AJ144">
        <f t="shared" si="24"/>
        <v>11809.2</v>
      </c>
      <c r="AK144">
        <f t="shared" si="24"/>
        <v>8712.4000000000015</v>
      </c>
      <c r="AL144">
        <f t="shared" si="24"/>
        <v>6427.8</v>
      </c>
      <c r="AM144">
        <f t="shared" si="24"/>
        <v>4742.1000000000004</v>
      </c>
      <c r="AN144">
        <f t="shared" si="24"/>
        <v>3498.6</v>
      </c>
      <c r="AO144">
        <f t="shared" si="24"/>
        <v>2581.1</v>
      </c>
    </row>
    <row r="145" spans="1:41" x14ac:dyDescent="0.3">
      <c r="A145" t="s">
        <v>159</v>
      </c>
      <c r="B145">
        <v>1929</v>
      </c>
      <c r="C145">
        <v>3134</v>
      </c>
      <c r="D145">
        <v>3541</v>
      </c>
      <c r="E145">
        <v>3633.9</v>
      </c>
      <c r="F145">
        <v>4151.2</v>
      </c>
      <c r="G145">
        <v>4793.2</v>
      </c>
      <c r="H145">
        <v>4868</v>
      </c>
      <c r="I145">
        <v>4850</v>
      </c>
      <c r="J145">
        <v>4937.6000000000004</v>
      </c>
      <c r="K145">
        <v>4897.8999999999996</v>
      </c>
      <c r="L145">
        <v>4885.6000000000004</v>
      </c>
      <c r="M145">
        <v>4883.5</v>
      </c>
      <c r="O145" t="s">
        <v>159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C145" t="s">
        <v>159</v>
      </c>
      <c r="AD145">
        <f t="shared" si="24"/>
        <v>1929</v>
      </c>
      <c r="AE145">
        <f t="shared" si="24"/>
        <v>3134</v>
      </c>
      <c r="AF145">
        <f t="shared" si="24"/>
        <v>3541</v>
      </c>
      <c r="AG145">
        <f t="shared" si="24"/>
        <v>3633.9</v>
      </c>
      <c r="AH145">
        <f t="shared" si="24"/>
        <v>4151.2</v>
      </c>
      <c r="AI145">
        <f t="shared" si="24"/>
        <v>4793.2</v>
      </c>
      <c r="AJ145">
        <f t="shared" si="24"/>
        <v>4868</v>
      </c>
      <c r="AK145">
        <f t="shared" si="24"/>
        <v>4850</v>
      </c>
      <c r="AL145">
        <f t="shared" si="24"/>
        <v>4937.6000000000004</v>
      </c>
      <c r="AM145">
        <f t="shared" si="24"/>
        <v>4897.8999999999996</v>
      </c>
      <c r="AN145">
        <f t="shared" si="24"/>
        <v>4885.6000000000004</v>
      </c>
      <c r="AO145">
        <f t="shared" si="24"/>
        <v>4883.5</v>
      </c>
    </row>
    <row r="146" spans="1:41" x14ac:dyDescent="0.3">
      <c r="A146" t="s">
        <v>160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O146" t="s">
        <v>160</v>
      </c>
      <c r="P146">
        <v>1</v>
      </c>
      <c r="Q146">
        <v>3</v>
      </c>
      <c r="R146">
        <v>2</v>
      </c>
      <c r="S146">
        <v>2.1</v>
      </c>
      <c r="T146">
        <v>1.7</v>
      </c>
      <c r="U146">
        <v>1.4</v>
      </c>
      <c r="V146">
        <v>1.1000000000000001</v>
      </c>
      <c r="W146">
        <v>1.3</v>
      </c>
      <c r="X146">
        <v>1.6</v>
      </c>
      <c r="Y146">
        <v>1.9</v>
      </c>
      <c r="Z146">
        <v>2.2999999999999998</v>
      </c>
      <c r="AA146">
        <v>2.8</v>
      </c>
      <c r="AC146" t="s">
        <v>160</v>
      </c>
      <c r="AD146">
        <f t="shared" si="24"/>
        <v>-1</v>
      </c>
      <c r="AE146">
        <f t="shared" si="24"/>
        <v>-3</v>
      </c>
      <c r="AF146">
        <f t="shared" si="24"/>
        <v>-2</v>
      </c>
      <c r="AG146">
        <f t="shared" si="24"/>
        <v>-2.1</v>
      </c>
      <c r="AH146">
        <f t="shared" si="24"/>
        <v>-1.7</v>
      </c>
      <c r="AI146">
        <f t="shared" si="24"/>
        <v>-1.4</v>
      </c>
      <c r="AJ146">
        <f t="shared" si="24"/>
        <v>-1.1000000000000001</v>
      </c>
      <c r="AK146">
        <f t="shared" si="24"/>
        <v>-1.3</v>
      </c>
      <c r="AL146">
        <f t="shared" si="24"/>
        <v>-1.6</v>
      </c>
      <c r="AM146">
        <f t="shared" si="24"/>
        <v>-1.9</v>
      </c>
      <c r="AN146">
        <f t="shared" si="24"/>
        <v>-2.2999999999999998</v>
      </c>
      <c r="AO146">
        <f t="shared" si="24"/>
        <v>-2.8</v>
      </c>
    </row>
    <row r="147" spans="1:41" x14ac:dyDescent="0.3">
      <c r="A147" t="s">
        <v>161</v>
      </c>
      <c r="B147">
        <v>515</v>
      </c>
      <c r="C147">
        <v>3161</v>
      </c>
      <c r="D147">
        <v>2980</v>
      </c>
      <c r="E147">
        <v>3021.9</v>
      </c>
      <c r="F147">
        <v>3211.3</v>
      </c>
      <c r="G147">
        <v>3427.3</v>
      </c>
      <c r="H147">
        <v>3321.3</v>
      </c>
      <c r="I147">
        <v>3157.8</v>
      </c>
      <c r="J147">
        <v>3056.8</v>
      </c>
      <c r="K147">
        <v>2877.7</v>
      </c>
      <c r="L147">
        <v>2722.7</v>
      </c>
      <c r="M147">
        <v>2581.6</v>
      </c>
      <c r="O147" t="s">
        <v>161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C147" t="s">
        <v>161</v>
      </c>
      <c r="AD147">
        <f t="shared" si="24"/>
        <v>515</v>
      </c>
      <c r="AE147">
        <f t="shared" si="24"/>
        <v>3161</v>
      </c>
      <c r="AF147">
        <f t="shared" si="24"/>
        <v>2980</v>
      </c>
      <c r="AG147">
        <f t="shared" si="24"/>
        <v>3021.9</v>
      </c>
      <c r="AH147">
        <f t="shared" si="24"/>
        <v>3211.3</v>
      </c>
      <c r="AI147">
        <f t="shared" si="24"/>
        <v>3427.3</v>
      </c>
      <c r="AJ147">
        <f t="shared" si="24"/>
        <v>3321.3</v>
      </c>
      <c r="AK147">
        <f t="shared" si="24"/>
        <v>3157.8</v>
      </c>
      <c r="AL147">
        <f t="shared" si="24"/>
        <v>3056.8</v>
      </c>
      <c r="AM147">
        <f t="shared" si="24"/>
        <v>2877.7</v>
      </c>
      <c r="AN147">
        <f t="shared" si="24"/>
        <v>2722.7</v>
      </c>
      <c r="AO147">
        <f t="shared" si="24"/>
        <v>2581.6</v>
      </c>
    </row>
    <row r="148" spans="1:41" x14ac:dyDescent="0.3">
      <c r="A148" t="s">
        <v>162</v>
      </c>
      <c r="B148">
        <v>0</v>
      </c>
      <c r="C148">
        <v>1</v>
      </c>
      <c r="D148">
        <v>1</v>
      </c>
      <c r="E148">
        <v>0.8</v>
      </c>
      <c r="F148">
        <v>0.6</v>
      </c>
      <c r="G148">
        <v>0.5</v>
      </c>
      <c r="H148">
        <v>0.3</v>
      </c>
      <c r="I148">
        <v>0.2</v>
      </c>
      <c r="J148">
        <v>0.2</v>
      </c>
      <c r="K148">
        <v>0.1</v>
      </c>
      <c r="L148">
        <v>0.1</v>
      </c>
      <c r="M148">
        <v>0.1</v>
      </c>
      <c r="O148" t="s">
        <v>162</v>
      </c>
      <c r="P148">
        <v>2</v>
      </c>
      <c r="Q148">
        <v>11</v>
      </c>
      <c r="R148">
        <v>13</v>
      </c>
      <c r="S148">
        <v>14.3</v>
      </c>
      <c r="T148">
        <v>11.6</v>
      </c>
      <c r="U148">
        <v>9.5</v>
      </c>
      <c r="V148">
        <v>7.7</v>
      </c>
      <c r="W148">
        <v>9.4</v>
      </c>
      <c r="X148">
        <v>11.4</v>
      </c>
      <c r="Y148">
        <v>13.9</v>
      </c>
      <c r="Z148">
        <v>16.899999999999999</v>
      </c>
      <c r="AA148">
        <v>20.5</v>
      </c>
      <c r="AC148" t="s">
        <v>162</v>
      </c>
      <c r="AD148">
        <f t="shared" si="24"/>
        <v>-2</v>
      </c>
      <c r="AE148">
        <f t="shared" si="24"/>
        <v>-10</v>
      </c>
      <c r="AF148">
        <f t="shared" si="24"/>
        <v>-12</v>
      </c>
      <c r="AG148">
        <f t="shared" si="24"/>
        <v>-13.5</v>
      </c>
      <c r="AH148">
        <f t="shared" si="24"/>
        <v>-11</v>
      </c>
      <c r="AI148">
        <f t="shared" si="24"/>
        <v>-9</v>
      </c>
      <c r="AJ148">
        <f t="shared" si="24"/>
        <v>-7.4</v>
      </c>
      <c r="AK148">
        <f t="shared" si="24"/>
        <v>-9.2000000000000011</v>
      </c>
      <c r="AL148">
        <f t="shared" si="24"/>
        <v>-11.200000000000001</v>
      </c>
      <c r="AM148">
        <f t="shared" si="24"/>
        <v>-13.8</v>
      </c>
      <c r="AN148">
        <f t="shared" si="24"/>
        <v>-16.799999999999997</v>
      </c>
      <c r="AO148">
        <f t="shared" si="24"/>
        <v>-20.399999999999999</v>
      </c>
    </row>
    <row r="149" spans="1:41" x14ac:dyDescent="0.3">
      <c r="A149" t="s">
        <v>163</v>
      </c>
      <c r="B149">
        <v>0</v>
      </c>
      <c r="C149">
        <v>1</v>
      </c>
      <c r="D149">
        <v>1</v>
      </c>
      <c r="E149">
        <v>0.8</v>
      </c>
      <c r="F149">
        <v>0.6</v>
      </c>
      <c r="G149">
        <v>0.5</v>
      </c>
      <c r="H149">
        <v>0.3</v>
      </c>
      <c r="I149">
        <v>0.2</v>
      </c>
      <c r="J149">
        <v>0.2</v>
      </c>
      <c r="K149">
        <v>0.1</v>
      </c>
      <c r="L149">
        <v>0.1</v>
      </c>
      <c r="M149">
        <v>0.1</v>
      </c>
      <c r="O149" t="s">
        <v>163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C149" t="s">
        <v>163</v>
      </c>
      <c r="AD149">
        <f t="shared" si="24"/>
        <v>0</v>
      </c>
      <c r="AE149">
        <f t="shared" si="24"/>
        <v>1</v>
      </c>
      <c r="AF149">
        <f t="shared" si="24"/>
        <v>1</v>
      </c>
      <c r="AG149">
        <f t="shared" si="24"/>
        <v>0.8</v>
      </c>
      <c r="AH149">
        <f t="shared" si="24"/>
        <v>0.6</v>
      </c>
      <c r="AI149">
        <f t="shared" si="24"/>
        <v>0.5</v>
      </c>
      <c r="AJ149">
        <f t="shared" si="24"/>
        <v>0.3</v>
      </c>
      <c r="AK149">
        <f t="shared" si="24"/>
        <v>0.2</v>
      </c>
      <c r="AL149">
        <f t="shared" si="24"/>
        <v>0.2</v>
      </c>
      <c r="AM149">
        <f t="shared" si="24"/>
        <v>0.1</v>
      </c>
      <c r="AN149">
        <f t="shared" si="24"/>
        <v>0.1</v>
      </c>
      <c r="AO149">
        <f t="shared" si="24"/>
        <v>0.1</v>
      </c>
    </row>
    <row r="150" spans="1:41" x14ac:dyDescent="0.3">
      <c r="A150" s="1" t="s">
        <v>215</v>
      </c>
      <c r="B150" s="2"/>
      <c r="D150" s="2"/>
      <c r="O150" s="1" t="s">
        <v>216</v>
      </c>
      <c r="P150" s="2"/>
      <c r="R150" s="2"/>
      <c r="AC150" s="1" t="s">
        <v>213</v>
      </c>
      <c r="AD150" s="2"/>
      <c r="AF150" s="2"/>
    </row>
    <row r="151" spans="1:41" x14ac:dyDescent="0.3">
      <c r="B151" s="2" t="s">
        <v>1</v>
      </c>
      <c r="D151" s="2" t="s">
        <v>2</v>
      </c>
      <c r="P151" s="2" t="s">
        <v>1</v>
      </c>
      <c r="R151" s="2" t="s">
        <v>2</v>
      </c>
      <c r="AD151" s="2" t="s">
        <v>1</v>
      </c>
      <c r="AF151" s="2" t="s">
        <v>2</v>
      </c>
    </row>
    <row r="152" spans="1:41" x14ac:dyDescent="0.3">
      <c r="A152" s="5" t="s">
        <v>4</v>
      </c>
      <c r="B152" s="5">
        <v>1992</v>
      </c>
      <c r="C152" s="5">
        <v>2017</v>
      </c>
      <c r="D152" s="8">
        <v>2017</v>
      </c>
      <c r="E152" s="8">
        <v>2020</v>
      </c>
      <c r="F152" s="8">
        <v>2025</v>
      </c>
      <c r="G152" s="8">
        <v>2030</v>
      </c>
      <c r="H152" s="8">
        <v>2035</v>
      </c>
      <c r="I152" s="8">
        <v>2040</v>
      </c>
      <c r="J152" s="8">
        <v>2045</v>
      </c>
      <c r="K152" s="8">
        <v>2050</v>
      </c>
      <c r="L152" s="8">
        <v>2055</v>
      </c>
      <c r="M152" s="8">
        <v>2060</v>
      </c>
      <c r="O152" s="5" t="s">
        <v>4</v>
      </c>
      <c r="P152" s="5">
        <v>1992</v>
      </c>
      <c r="Q152" s="5">
        <v>2017</v>
      </c>
      <c r="R152" s="8">
        <v>2017</v>
      </c>
      <c r="S152" s="8">
        <v>2020</v>
      </c>
      <c r="T152" s="8">
        <v>2025</v>
      </c>
      <c r="U152" s="8">
        <v>2030</v>
      </c>
      <c r="V152" s="8">
        <v>2035</v>
      </c>
      <c r="W152" s="8">
        <v>2040</v>
      </c>
      <c r="X152" s="8">
        <v>2045</v>
      </c>
      <c r="Y152" s="8">
        <v>2050</v>
      </c>
      <c r="Z152" s="8">
        <v>2055</v>
      </c>
      <c r="AA152" s="8">
        <v>2060</v>
      </c>
      <c r="AC152" s="5" t="s">
        <v>4</v>
      </c>
      <c r="AD152" s="5">
        <v>1992</v>
      </c>
      <c r="AE152" s="5">
        <v>2017</v>
      </c>
      <c r="AF152" s="8">
        <v>2017</v>
      </c>
      <c r="AG152" s="8">
        <v>2020</v>
      </c>
      <c r="AH152" s="8">
        <v>2025</v>
      </c>
      <c r="AI152" s="8">
        <v>2030</v>
      </c>
      <c r="AJ152" s="8">
        <v>2035</v>
      </c>
      <c r="AK152" s="8">
        <v>2040</v>
      </c>
      <c r="AL152" s="8">
        <v>2045</v>
      </c>
      <c r="AM152" s="8">
        <v>2050</v>
      </c>
      <c r="AN152" s="8">
        <v>2055</v>
      </c>
      <c r="AO152" s="8">
        <v>2060</v>
      </c>
    </row>
    <row r="153" spans="1:41" x14ac:dyDescent="0.3">
      <c r="A153" s="9" t="s">
        <v>63</v>
      </c>
      <c r="B153" s="10">
        <f>SUM(B154:B183)+B187+B188+B192+B193+B194+B195+B198</f>
        <v>36955</v>
      </c>
      <c r="C153" s="10">
        <f>SUM(C154:C183)+C187+C188+C192+C193+C194+C195+C198</f>
        <v>84030</v>
      </c>
      <c r="D153" s="10">
        <f>SUM(D154:D183)+D187+D188+D192+D193+D194+D195+D198</f>
        <v>85234.300000000017</v>
      </c>
      <c r="E153" s="10">
        <f>SUM(E154:E183)+E187+E188+E192+E193+E194+E195+E198</f>
        <v>81152.399999999994</v>
      </c>
      <c r="F153" s="10">
        <f t="shared" ref="F153:M153" si="25">SUM(F154:F183)+F187+F188+F192+F193+F194+F195+F198</f>
        <v>84208.799999999988</v>
      </c>
      <c r="G153" s="10">
        <f t="shared" si="25"/>
        <v>91985.599999999991</v>
      </c>
      <c r="H153" s="10">
        <f t="shared" si="25"/>
        <v>102646.00000000001</v>
      </c>
      <c r="I153" s="10">
        <f t="shared" si="25"/>
        <v>111711.29999999999</v>
      </c>
      <c r="J153" s="10">
        <f t="shared" si="25"/>
        <v>101850.4</v>
      </c>
      <c r="K153" s="10">
        <f t="shared" si="25"/>
        <v>93561.7</v>
      </c>
      <c r="L153" s="10">
        <f t="shared" si="25"/>
        <v>87068.099999999991</v>
      </c>
      <c r="M153" s="10">
        <f t="shared" si="25"/>
        <v>84067.199999999983</v>
      </c>
      <c r="O153" s="9" t="s">
        <v>63</v>
      </c>
      <c r="P153" s="10">
        <f>SUM(P154:P183)+P187+P188+P192+P193+P194+P195+P198</f>
        <v>37140</v>
      </c>
      <c r="Q153" s="10">
        <f>SUM(Q154:Q183)+Q187+Q188+Q192+Q193+Q194+Q195+Q198</f>
        <v>73219</v>
      </c>
      <c r="R153" s="10">
        <f>SUM(R154:R183)+R187+R188+R192+R193+R194+R195+R198</f>
        <v>77002.2</v>
      </c>
      <c r="S153" s="10">
        <f>SUM(S154:S183)+S187+S188+S192+S193+S194+S195+S198</f>
        <v>76581.500000000015</v>
      </c>
      <c r="T153" s="10">
        <f t="shared" ref="T153:AA153" si="26">SUM(T154:T183)+T187+T188+T192+T193+T194+T195+T198</f>
        <v>73992.699999999983</v>
      </c>
      <c r="U153" s="10">
        <f t="shared" si="26"/>
        <v>75143</v>
      </c>
      <c r="V153" s="10">
        <f t="shared" si="26"/>
        <v>76963.900000000009</v>
      </c>
      <c r="W153" s="10">
        <f t="shared" si="26"/>
        <v>88103.7</v>
      </c>
      <c r="X153" s="10">
        <f t="shared" si="26"/>
        <v>100965.30000000003</v>
      </c>
      <c r="Y153" s="10">
        <f t="shared" si="26"/>
        <v>116952.69999999998</v>
      </c>
      <c r="Z153" s="10">
        <f t="shared" si="26"/>
        <v>136876.40000000005</v>
      </c>
      <c r="AA153" s="10">
        <f t="shared" si="26"/>
        <v>159343.19999999998</v>
      </c>
      <c r="AC153" s="9" t="s">
        <v>63</v>
      </c>
      <c r="AD153" s="10">
        <f>SUM(AD154:AD183)+AD187+AD188+AD192+AD193+AD194+AD195+AD198</f>
        <v>-185</v>
      </c>
      <c r="AE153" s="10">
        <f>SUM(AE154:AE183)+AE187+AE188+AE192+AE193+AE194+AE195+AE198</f>
        <v>10811</v>
      </c>
      <c r="AF153" s="10">
        <f>SUM(AF154:AF183)+AF187+AF188+AF192+AF193+AF194+AF195+AF198</f>
        <v>8232.1000000000022</v>
      </c>
      <c r="AG153" s="10">
        <f>SUM(AG154:AG183)+AG187+AG188+AG192+AG193+AG194+AG195+AG198</f>
        <v>4570.9000000000024</v>
      </c>
      <c r="AH153" s="10">
        <f t="shared" ref="AH153:AO153" si="27">SUM(AH154:AH183)+AH187+AH188+AH192+AH193+AH194+AH195+AH198</f>
        <v>10216.100000000006</v>
      </c>
      <c r="AI153" s="10">
        <f t="shared" si="27"/>
        <v>16842.600000000002</v>
      </c>
      <c r="AJ153" s="10">
        <f t="shared" si="27"/>
        <v>25682.099999999988</v>
      </c>
      <c r="AK153" s="10">
        <f t="shared" si="27"/>
        <v>23607.599999999999</v>
      </c>
      <c r="AL153" s="10">
        <f t="shared" si="27"/>
        <v>885.09999999999718</v>
      </c>
      <c r="AM153" s="10">
        <f t="shared" si="27"/>
        <v>-23390.999999999996</v>
      </c>
      <c r="AN153" s="10">
        <f t="shared" si="27"/>
        <v>-49808.3</v>
      </c>
      <c r="AO153" s="10">
        <f t="shared" si="27"/>
        <v>-75276.000000000029</v>
      </c>
    </row>
    <row r="154" spans="1:41" x14ac:dyDescent="0.3">
      <c r="A154" t="s">
        <v>164</v>
      </c>
      <c r="B154">
        <v>1</v>
      </c>
      <c r="C154">
        <v>42</v>
      </c>
      <c r="D154">
        <v>42</v>
      </c>
      <c r="E154">
        <v>43.3</v>
      </c>
      <c r="F154">
        <v>44.7</v>
      </c>
      <c r="G154">
        <v>45.9</v>
      </c>
      <c r="H154">
        <v>46.7</v>
      </c>
      <c r="I154">
        <v>47.2</v>
      </c>
      <c r="J154">
        <v>49.7</v>
      </c>
      <c r="K154">
        <v>51.8</v>
      </c>
      <c r="L154">
        <v>55.6</v>
      </c>
      <c r="M154">
        <v>61.6</v>
      </c>
      <c r="O154" t="s">
        <v>164</v>
      </c>
      <c r="P154">
        <v>0</v>
      </c>
      <c r="Q154">
        <v>20</v>
      </c>
      <c r="R154">
        <v>20</v>
      </c>
      <c r="S154">
        <v>17.7</v>
      </c>
      <c r="T154">
        <v>14.4</v>
      </c>
      <c r="U154">
        <v>11.8</v>
      </c>
      <c r="V154">
        <v>9.6</v>
      </c>
      <c r="W154">
        <v>7.8</v>
      </c>
      <c r="X154">
        <v>6.4</v>
      </c>
      <c r="Y154">
        <v>5.2</v>
      </c>
      <c r="Z154">
        <v>4.2</v>
      </c>
      <c r="AA154">
        <v>3.5</v>
      </c>
      <c r="AC154" t="s">
        <v>164</v>
      </c>
      <c r="AD154">
        <f t="shared" ref="AD154:AO175" si="28">B154-P154</f>
        <v>1</v>
      </c>
      <c r="AE154">
        <f t="shared" si="28"/>
        <v>22</v>
      </c>
      <c r="AF154">
        <f t="shared" si="28"/>
        <v>22</v>
      </c>
      <c r="AG154">
        <f t="shared" si="28"/>
        <v>25.599999999999998</v>
      </c>
      <c r="AH154">
        <f t="shared" si="28"/>
        <v>30.300000000000004</v>
      </c>
      <c r="AI154">
        <f t="shared" si="28"/>
        <v>34.099999999999994</v>
      </c>
      <c r="AJ154">
        <f t="shared" si="28"/>
        <v>37.1</v>
      </c>
      <c r="AK154">
        <f t="shared" si="28"/>
        <v>39.400000000000006</v>
      </c>
      <c r="AL154">
        <f t="shared" si="28"/>
        <v>43.300000000000004</v>
      </c>
      <c r="AM154">
        <f t="shared" si="28"/>
        <v>46.599999999999994</v>
      </c>
      <c r="AN154">
        <f t="shared" si="28"/>
        <v>51.4</v>
      </c>
      <c r="AO154">
        <f t="shared" si="28"/>
        <v>58.1</v>
      </c>
    </row>
    <row r="155" spans="1:41" x14ac:dyDescent="0.3">
      <c r="A155" t="s">
        <v>65</v>
      </c>
      <c r="B155">
        <v>1143</v>
      </c>
      <c r="C155">
        <v>1436</v>
      </c>
      <c r="D155">
        <v>1523.5</v>
      </c>
      <c r="E155">
        <v>1269.4000000000001</v>
      </c>
      <c r="F155">
        <v>936.5</v>
      </c>
      <c r="G155">
        <v>691</v>
      </c>
      <c r="H155">
        <v>509.8</v>
      </c>
      <c r="I155">
        <v>376.1</v>
      </c>
      <c r="J155">
        <v>277.5</v>
      </c>
      <c r="K155">
        <v>204.8</v>
      </c>
      <c r="L155">
        <v>151.1</v>
      </c>
      <c r="M155">
        <v>111.5</v>
      </c>
      <c r="O155" t="s">
        <v>65</v>
      </c>
      <c r="P155">
        <v>5707</v>
      </c>
      <c r="Q155">
        <v>10650</v>
      </c>
      <c r="R155">
        <v>11469.2</v>
      </c>
      <c r="S155">
        <v>11436.5</v>
      </c>
      <c r="T155">
        <v>12766.3</v>
      </c>
      <c r="U155">
        <v>14904</v>
      </c>
      <c r="V155">
        <v>15425.4</v>
      </c>
      <c r="W155">
        <v>18635.099999999999</v>
      </c>
      <c r="X155">
        <v>21600.6</v>
      </c>
      <c r="Y155">
        <v>25885.8</v>
      </c>
      <c r="Z155">
        <v>31100.400000000001</v>
      </c>
      <c r="AA155">
        <v>34889.199999999997</v>
      </c>
      <c r="AC155" t="s">
        <v>65</v>
      </c>
      <c r="AD155">
        <f t="shared" si="28"/>
        <v>-4564</v>
      </c>
      <c r="AE155">
        <f t="shared" si="28"/>
        <v>-9214</v>
      </c>
      <c r="AF155">
        <f t="shared" si="28"/>
        <v>-9945.7000000000007</v>
      </c>
      <c r="AG155">
        <f t="shared" si="28"/>
        <v>-10167.1</v>
      </c>
      <c r="AH155">
        <f t="shared" si="28"/>
        <v>-11829.8</v>
      </c>
      <c r="AI155">
        <f t="shared" si="28"/>
        <v>-14213</v>
      </c>
      <c r="AJ155">
        <f t="shared" si="28"/>
        <v>-14915.6</v>
      </c>
      <c r="AK155">
        <f t="shared" si="28"/>
        <v>-18259</v>
      </c>
      <c r="AL155">
        <f t="shared" si="28"/>
        <v>-21323.1</v>
      </c>
      <c r="AM155">
        <f t="shared" si="28"/>
        <v>-25681</v>
      </c>
      <c r="AN155">
        <f t="shared" si="28"/>
        <v>-30949.300000000003</v>
      </c>
      <c r="AO155">
        <f t="shared" si="28"/>
        <v>-34777.699999999997</v>
      </c>
    </row>
    <row r="156" spans="1:41" x14ac:dyDescent="0.3">
      <c r="A156" t="s">
        <v>165</v>
      </c>
      <c r="B156">
        <v>0</v>
      </c>
      <c r="C156">
        <v>1785</v>
      </c>
      <c r="D156">
        <v>1757.2</v>
      </c>
      <c r="E156">
        <v>1464.1</v>
      </c>
      <c r="F156">
        <v>1080.2</v>
      </c>
      <c r="G156">
        <v>797</v>
      </c>
      <c r="H156">
        <v>588</v>
      </c>
      <c r="I156">
        <v>433.8</v>
      </c>
      <c r="J156">
        <v>320.10000000000002</v>
      </c>
      <c r="K156">
        <v>236.2</v>
      </c>
      <c r="L156">
        <v>174.2</v>
      </c>
      <c r="M156">
        <v>128.6</v>
      </c>
      <c r="O156" t="s">
        <v>165</v>
      </c>
      <c r="P156">
        <v>0</v>
      </c>
      <c r="Q156">
        <v>4747</v>
      </c>
      <c r="R156">
        <v>4866.2</v>
      </c>
      <c r="S156">
        <v>4305.2</v>
      </c>
      <c r="T156">
        <v>3510.4</v>
      </c>
      <c r="U156">
        <v>3297.7</v>
      </c>
      <c r="V156">
        <v>3319.2</v>
      </c>
      <c r="W156">
        <v>3533</v>
      </c>
      <c r="X156">
        <v>3817.6</v>
      </c>
      <c r="Y156">
        <v>3940.2</v>
      </c>
      <c r="Z156">
        <v>3333.5</v>
      </c>
      <c r="AA156">
        <v>2718.1</v>
      </c>
      <c r="AC156" t="s">
        <v>165</v>
      </c>
      <c r="AD156">
        <f t="shared" si="28"/>
        <v>0</v>
      </c>
      <c r="AE156">
        <f t="shared" si="28"/>
        <v>-2962</v>
      </c>
      <c r="AF156">
        <f t="shared" si="28"/>
        <v>-3109</v>
      </c>
      <c r="AG156">
        <f t="shared" si="28"/>
        <v>-2841.1</v>
      </c>
      <c r="AH156">
        <f t="shared" si="28"/>
        <v>-2430.1999999999998</v>
      </c>
      <c r="AI156">
        <f t="shared" si="28"/>
        <v>-2500.6999999999998</v>
      </c>
      <c r="AJ156">
        <f t="shared" si="28"/>
        <v>-2731.2</v>
      </c>
      <c r="AK156">
        <f t="shared" si="28"/>
        <v>-3099.2</v>
      </c>
      <c r="AL156">
        <f t="shared" si="28"/>
        <v>-3497.5</v>
      </c>
      <c r="AM156">
        <f t="shared" si="28"/>
        <v>-3704</v>
      </c>
      <c r="AN156">
        <f t="shared" si="28"/>
        <v>-3159.3</v>
      </c>
      <c r="AO156">
        <f t="shared" si="28"/>
        <v>-2589.5</v>
      </c>
    </row>
    <row r="157" spans="1:41" x14ac:dyDescent="0.3">
      <c r="A157" t="s">
        <v>166</v>
      </c>
      <c r="B157">
        <v>3</v>
      </c>
      <c r="C157">
        <v>116</v>
      </c>
      <c r="D157">
        <v>103</v>
      </c>
      <c r="E157">
        <v>122</v>
      </c>
      <c r="F157">
        <v>97.4</v>
      </c>
      <c r="G157">
        <v>72.599999999999994</v>
      </c>
      <c r="H157">
        <v>96.7</v>
      </c>
      <c r="I157">
        <v>128.80000000000001</v>
      </c>
      <c r="J157">
        <v>171.3</v>
      </c>
      <c r="K157">
        <v>126.5</v>
      </c>
      <c r="L157">
        <v>93.5</v>
      </c>
      <c r="M157">
        <v>88.8</v>
      </c>
      <c r="O157" t="s">
        <v>166</v>
      </c>
      <c r="P157">
        <v>0</v>
      </c>
      <c r="Q157">
        <v>42</v>
      </c>
      <c r="R157">
        <v>61.9</v>
      </c>
      <c r="S157">
        <v>54.8</v>
      </c>
      <c r="T157">
        <v>44.7</v>
      </c>
      <c r="U157">
        <v>36.4</v>
      </c>
      <c r="V157">
        <v>29.7</v>
      </c>
      <c r="W157">
        <v>24.2</v>
      </c>
      <c r="X157">
        <v>19.8</v>
      </c>
      <c r="Y157">
        <v>16.100000000000001</v>
      </c>
      <c r="Z157">
        <v>13.1</v>
      </c>
      <c r="AA157">
        <v>10.7</v>
      </c>
      <c r="AC157" t="s">
        <v>166</v>
      </c>
      <c r="AD157">
        <f t="shared" si="28"/>
        <v>3</v>
      </c>
      <c r="AE157">
        <f t="shared" si="28"/>
        <v>74</v>
      </c>
      <c r="AF157">
        <f t="shared" si="28"/>
        <v>41.1</v>
      </c>
      <c r="AG157">
        <f t="shared" si="28"/>
        <v>67.2</v>
      </c>
      <c r="AH157">
        <f t="shared" si="28"/>
        <v>52.7</v>
      </c>
      <c r="AI157">
        <f t="shared" si="28"/>
        <v>36.199999999999996</v>
      </c>
      <c r="AJ157">
        <f t="shared" si="28"/>
        <v>67</v>
      </c>
      <c r="AK157">
        <f t="shared" si="28"/>
        <v>104.60000000000001</v>
      </c>
      <c r="AL157">
        <f t="shared" si="28"/>
        <v>151.5</v>
      </c>
      <c r="AM157">
        <f t="shared" si="28"/>
        <v>110.4</v>
      </c>
      <c r="AN157">
        <f t="shared" si="28"/>
        <v>80.400000000000006</v>
      </c>
      <c r="AO157">
        <f t="shared" si="28"/>
        <v>78.099999999999994</v>
      </c>
    </row>
    <row r="158" spans="1:41" x14ac:dyDescent="0.3">
      <c r="A158" t="s">
        <v>167</v>
      </c>
      <c r="B158">
        <v>61</v>
      </c>
      <c r="C158">
        <v>810</v>
      </c>
      <c r="D158">
        <v>558</v>
      </c>
      <c r="E158">
        <v>662.5</v>
      </c>
      <c r="F158">
        <v>882.4</v>
      </c>
      <c r="G158">
        <v>1175.2</v>
      </c>
      <c r="H158">
        <v>1565.3</v>
      </c>
      <c r="I158">
        <v>2029.5</v>
      </c>
      <c r="J158">
        <v>2522.1</v>
      </c>
      <c r="K158">
        <v>2879.1</v>
      </c>
      <c r="L158">
        <v>3234.7</v>
      </c>
      <c r="M158">
        <v>3570</v>
      </c>
      <c r="O158" t="s">
        <v>167</v>
      </c>
      <c r="P158">
        <v>132</v>
      </c>
      <c r="Q158">
        <v>20</v>
      </c>
      <c r="R158">
        <v>16</v>
      </c>
      <c r="S158">
        <v>14.1</v>
      </c>
      <c r="T158">
        <v>11.5</v>
      </c>
      <c r="U158">
        <v>9.4</v>
      </c>
      <c r="V158">
        <v>7.7</v>
      </c>
      <c r="W158">
        <v>6.3</v>
      </c>
      <c r="X158">
        <v>5.0999999999999996</v>
      </c>
      <c r="Y158">
        <v>4.2</v>
      </c>
      <c r="Z158">
        <v>3.4</v>
      </c>
      <c r="AA158">
        <v>2.8</v>
      </c>
      <c r="AC158" t="s">
        <v>167</v>
      </c>
      <c r="AD158">
        <f t="shared" si="28"/>
        <v>-71</v>
      </c>
      <c r="AE158">
        <f t="shared" si="28"/>
        <v>790</v>
      </c>
      <c r="AF158">
        <f t="shared" si="28"/>
        <v>542</v>
      </c>
      <c r="AG158">
        <f t="shared" si="28"/>
        <v>648.4</v>
      </c>
      <c r="AH158">
        <f t="shared" si="28"/>
        <v>870.9</v>
      </c>
      <c r="AI158">
        <f t="shared" si="28"/>
        <v>1165.8</v>
      </c>
      <c r="AJ158">
        <f t="shared" si="28"/>
        <v>1557.6</v>
      </c>
      <c r="AK158">
        <f t="shared" si="28"/>
        <v>2023.2</v>
      </c>
      <c r="AL158">
        <f t="shared" si="28"/>
        <v>2517</v>
      </c>
      <c r="AM158">
        <f t="shared" si="28"/>
        <v>2874.9</v>
      </c>
      <c r="AN158">
        <f t="shared" si="28"/>
        <v>3231.2999999999997</v>
      </c>
      <c r="AO158">
        <f t="shared" si="28"/>
        <v>3567.2</v>
      </c>
    </row>
    <row r="159" spans="1:41" x14ac:dyDescent="0.3">
      <c r="A159" t="s">
        <v>169</v>
      </c>
      <c r="B159">
        <v>257</v>
      </c>
      <c r="C159">
        <v>1124</v>
      </c>
      <c r="D159">
        <v>1188</v>
      </c>
      <c r="E159">
        <v>1410.8</v>
      </c>
      <c r="F159">
        <v>1879.1</v>
      </c>
      <c r="G159">
        <v>2353.8000000000002</v>
      </c>
      <c r="H159">
        <v>3017</v>
      </c>
      <c r="I159">
        <v>3319.5</v>
      </c>
      <c r="J159">
        <v>3414</v>
      </c>
      <c r="K159">
        <v>3407</v>
      </c>
      <c r="L159">
        <v>3411.4</v>
      </c>
      <c r="M159">
        <v>3416.8</v>
      </c>
      <c r="O159" t="s">
        <v>169</v>
      </c>
      <c r="P159">
        <v>32</v>
      </c>
      <c r="Q159">
        <v>123</v>
      </c>
      <c r="R159">
        <v>124.9</v>
      </c>
      <c r="S159">
        <v>110.5</v>
      </c>
      <c r="T159">
        <v>90.1</v>
      </c>
      <c r="U159">
        <v>73.5</v>
      </c>
      <c r="V159">
        <v>59.9</v>
      </c>
      <c r="W159">
        <v>48.8</v>
      </c>
      <c r="X159">
        <v>39.799999999999997</v>
      </c>
      <c r="Y159">
        <v>32.5</v>
      </c>
      <c r="Z159">
        <v>26.5</v>
      </c>
      <c r="AA159">
        <v>21.6</v>
      </c>
      <c r="AC159" t="s">
        <v>169</v>
      </c>
      <c r="AD159">
        <f t="shared" si="28"/>
        <v>225</v>
      </c>
      <c r="AE159">
        <f t="shared" si="28"/>
        <v>1001</v>
      </c>
      <c r="AF159">
        <f t="shared" si="28"/>
        <v>1063.0999999999999</v>
      </c>
      <c r="AG159">
        <f t="shared" si="28"/>
        <v>1300.3</v>
      </c>
      <c r="AH159">
        <f t="shared" si="28"/>
        <v>1789</v>
      </c>
      <c r="AI159">
        <f t="shared" si="28"/>
        <v>2280.3000000000002</v>
      </c>
      <c r="AJ159">
        <f t="shared" si="28"/>
        <v>2957.1</v>
      </c>
      <c r="AK159">
        <f t="shared" si="28"/>
        <v>3270.7</v>
      </c>
      <c r="AL159">
        <f t="shared" si="28"/>
        <v>3374.2</v>
      </c>
      <c r="AM159">
        <f t="shared" si="28"/>
        <v>3374.5</v>
      </c>
      <c r="AN159">
        <f t="shared" si="28"/>
        <v>3384.9</v>
      </c>
      <c r="AO159">
        <f t="shared" si="28"/>
        <v>3395.2000000000003</v>
      </c>
    </row>
    <row r="160" spans="1:41" x14ac:dyDescent="0.3">
      <c r="A160" t="s">
        <v>66</v>
      </c>
      <c r="B160">
        <v>0</v>
      </c>
      <c r="C160">
        <v>7235</v>
      </c>
      <c r="D160">
        <v>6776.3</v>
      </c>
      <c r="E160">
        <v>6697.4</v>
      </c>
      <c r="F160">
        <v>6928.6</v>
      </c>
      <c r="G160">
        <v>6937.6</v>
      </c>
      <c r="H160">
        <v>5118.6000000000004</v>
      </c>
      <c r="I160">
        <v>3776.5</v>
      </c>
      <c r="J160">
        <v>2786.3</v>
      </c>
      <c r="K160">
        <v>2055.6999999999998</v>
      </c>
      <c r="L160">
        <v>1516.7</v>
      </c>
      <c r="M160">
        <v>1119</v>
      </c>
      <c r="O160" t="s">
        <v>66</v>
      </c>
      <c r="P160">
        <v>0</v>
      </c>
      <c r="Q160">
        <v>2679</v>
      </c>
      <c r="R160">
        <v>2630.4</v>
      </c>
      <c r="S160">
        <v>2327.1</v>
      </c>
      <c r="T160">
        <v>1897.5</v>
      </c>
      <c r="U160">
        <v>1547.2</v>
      </c>
      <c r="V160">
        <v>1261.5999999999999</v>
      </c>
      <c r="W160">
        <v>1028.7</v>
      </c>
      <c r="X160">
        <v>838.8</v>
      </c>
      <c r="Y160">
        <v>684</v>
      </c>
      <c r="Z160">
        <v>832.2</v>
      </c>
      <c r="AA160">
        <v>1012.5</v>
      </c>
      <c r="AC160" t="s">
        <v>66</v>
      </c>
      <c r="AD160">
        <f t="shared" si="28"/>
        <v>0</v>
      </c>
      <c r="AE160">
        <f t="shared" si="28"/>
        <v>4556</v>
      </c>
      <c r="AF160">
        <f t="shared" si="28"/>
        <v>4145.8999999999996</v>
      </c>
      <c r="AG160">
        <f t="shared" si="28"/>
        <v>4370.2999999999993</v>
      </c>
      <c r="AH160">
        <f t="shared" si="28"/>
        <v>5031.1000000000004</v>
      </c>
      <c r="AI160">
        <f t="shared" si="28"/>
        <v>5390.4000000000005</v>
      </c>
      <c r="AJ160">
        <f t="shared" si="28"/>
        <v>3857.0000000000005</v>
      </c>
      <c r="AK160">
        <f t="shared" si="28"/>
        <v>2747.8</v>
      </c>
      <c r="AL160">
        <f t="shared" si="28"/>
        <v>1947.5000000000002</v>
      </c>
      <c r="AM160">
        <f t="shared" si="28"/>
        <v>1371.6999999999998</v>
      </c>
      <c r="AN160">
        <f t="shared" si="28"/>
        <v>684.5</v>
      </c>
      <c r="AO160">
        <f t="shared" si="28"/>
        <v>106.5</v>
      </c>
    </row>
    <row r="161" spans="1:41" x14ac:dyDescent="0.3">
      <c r="A161" t="s">
        <v>171</v>
      </c>
      <c r="B161">
        <v>574</v>
      </c>
      <c r="C161">
        <v>699</v>
      </c>
      <c r="D161">
        <v>699</v>
      </c>
      <c r="E161">
        <v>830.2</v>
      </c>
      <c r="F161">
        <v>858.7</v>
      </c>
      <c r="G161">
        <v>633.6</v>
      </c>
      <c r="H161">
        <v>542.9</v>
      </c>
      <c r="I161">
        <v>587.79999999999995</v>
      </c>
      <c r="J161">
        <v>668.3</v>
      </c>
      <c r="K161">
        <v>731.2</v>
      </c>
      <c r="L161">
        <v>750.6</v>
      </c>
      <c r="M161">
        <v>706.8</v>
      </c>
      <c r="O161" t="s">
        <v>171</v>
      </c>
      <c r="P161">
        <v>458</v>
      </c>
      <c r="Q161">
        <v>673</v>
      </c>
      <c r="R161">
        <v>672.3</v>
      </c>
      <c r="S161">
        <v>594.79999999999995</v>
      </c>
      <c r="T161">
        <v>485</v>
      </c>
      <c r="U161">
        <v>395.5</v>
      </c>
      <c r="V161">
        <v>322.5</v>
      </c>
      <c r="W161">
        <v>262.89999999999998</v>
      </c>
      <c r="X161">
        <v>214.4</v>
      </c>
      <c r="Y161">
        <v>174.8</v>
      </c>
      <c r="Z161">
        <v>142.6</v>
      </c>
      <c r="AA161">
        <v>116.2</v>
      </c>
      <c r="AC161" t="s">
        <v>171</v>
      </c>
      <c r="AD161">
        <f t="shared" si="28"/>
        <v>116</v>
      </c>
      <c r="AE161">
        <f t="shared" si="28"/>
        <v>26</v>
      </c>
      <c r="AF161">
        <f t="shared" si="28"/>
        <v>26.700000000000045</v>
      </c>
      <c r="AG161">
        <f t="shared" si="28"/>
        <v>235.40000000000009</v>
      </c>
      <c r="AH161">
        <f t="shared" si="28"/>
        <v>373.70000000000005</v>
      </c>
      <c r="AI161">
        <f t="shared" si="28"/>
        <v>238.10000000000002</v>
      </c>
      <c r="AJ161">
        <f t="shared" si="28"/>
        <v>220.39999999999998</v>
      </c>
      <c r="AK161">
        <f t="shared" si="28"/>
        <v>324.89999999999998</v>
      </c>
      <c r="AL161">
        <f t="shared" si="28"/>
        <v>453.9</v>
      </c>
      <c r="AM161">
        <f t="shared" si="28"/>
        <v>556.40000000000009</v>
      </c>
      <c r="AN161">
        <f t="shared" si="28"/>
        <v>608</v>
      </c>
      <c r="AO161">
        <f t="shared" si="28"/>
        <v>590.59999999999991</v>
      </c>
    </row>
    <row r="162" spans="1:41" x14ac:dyDescent="0.3">
      <c r="A162" t="s">
        <v>68</v>
      </c>
      <c r="B162">
        <v>667</v>
      </c>
      <c r="C162">
        <v>1115</v>
      </c>
      <c r="D162">
        <v>1240.8</v>
      </c>
      <c r="E162">
        <v>1033.8</v>
      </c>
      <c r="F162">
        <v>762.7</v>
      </c>
      <c r="G162">
        <v>562.79999999999995</v>
      </c>
      <c r="H162">
        <v>415.2</v>
      </c>
      <c r="I162">
        <v>306.3</v>
      </c>
      <c r="J162">
        <v>226</v>
      </c>
      <c r="K162">
        <v>166.8</v>
      </c>
      <c r="L162">
        <v>123</v>
      </c>
      <c r="M162">
        <v>90.8</v>
      </c>
      <c r="O162" t="s">
        <v>68</v>
      </c>
      <c r="P162">
        <v>6086</v>
      </c>
      <c r="Q162">
        <v>7674</v>
      </c>
      <c r="R162">
        <v>8895.7000000000007</v>
      </c>
      <c r="S162">
        <v>10006.5</v>
      </c>
      <c r="T162">
        <v>8159.3</v>
      </c>
      <c r="U162">
        <v>6653.1</v>
      </c>
      <c r="V162">
        <v>5425</v>
      </c>
      <c r="W162">
        <v>6600.6</v>
      </c>
      <c r="X162">
        <v>8030.9</v>
      </c>
      <c r="Y162">
        <v>9771.2000000000007</v>
      </c>
      <c r="Z162">
        <v>11888.6</v>
      </c>
      <c r="AA162">
        <v>14464.8</v>
      </c>
      <c r="AC162" t="s">
        <v>68</v>
      </c>
      <c r="AD162">
        <f t="shared" si="28"/>
        <v>-5419</v>
      </c>
      <c r="AE162">
        <f t="shared" si="28"/>
        <v>-6559</v>
      </c>
      <c r="AF162">
        <f t="shared" si="28"/>
        <v>-7654.9000000000005</v>
      </c>
      <c r="AG162">
        <f t="shared" si="28"/>
        <v>-8972.7000000000007</v>
      </c>
      <c r="AH162">
        <f t="shared" si="28"/>
        <v>-7396.6</v>
      </c>
      <c r="AI162">
        <f t="shared" si="28"/>
        <v>-6090.3</v>
      </c>
      <c r="AJ162">
        <f t="shared" si="28"/>
        <v>-5009.8</v>
      </c>
      <c r="AK162">
        <f t="shared" si="28"/>
        <v>-6294.3</v>
      </c>
      <c r="AL162">
        <f t="shared" si="28"/>
        <v>-7804.9</v>
      </c>
      <c r="AM162">
        <f t="shared" si="28"/>
        <v>-9604.4000000000015</v>
      </c>
      <c r="AN162">
        <f t="shared" si="28"/>
        <v>-11765.6</v>
      </c>
      <c r="AO162">
        <f t="shared" si="28"/>
        <v>-14374</v>
      </c>
    </row>
    <row r="163" spans="1:41" x14ac:dyDescent="0.3">
      <c r="A163" t="s">
        <v>70</v>
      </c>
      <c r="B163">
        <v>5236</v>
      </c>
      <c r="C163">
        <v>5037</v>
      </c>
      <c r="D163">
        <v>4962.1000000000004</v>
      </c>
      <c r="E163">
        <v>4946</v>
      </c>
      <c r="F163">
        <v>3649.1</v>
      </c>
      <c r="G163">
        <v>2692.3</v>
      </c>
      <c r="H163">
        <v>2577.4</v>
      </c>
      <c r="I163">
        <v>1901.9</v>
      </c>
      <c r="J163">
        <v>2183</v>
      </c>
      <c r="K163">
        <v>1610.8</v>
      </c>
      <c r="L163">
        <v>1204.3</v>
      </c>
      <c r="M163">
        <v>1603.8</v>
      </c>
      <c r="O163" t="s">
        <v>70</v>
      </c>
      <c r="P163">
        <v>2795</v>
      </c>
      <c r="Q163">
        <v>2630</v>
      </c>
      <c r="R163">
        <v>2830.2</v>
      </c>
      <c r="S163">
        <v>2503.9</v>
      </c>
      <c r="T163">
        <v>2041.6</v>
      </c>
      <c r="U163">
        <v>1664.8</v>
      </c>
      <c r="V163">
        <v>1357.4</v>
      </c>
      <c r="W163">
        <v>1106.9000000000001</v>
      </c>
      <c r="X163">
        <v>902.5</v>
      </c>
      <c r="Y163">
        <v>735.9</v>
      </c>
      <c r="Z163">
        <v>600.1</v>
      </c>
      <c r="AA163">
        <v>489.3</v>
      </c>
      <c r="AC163" t="s">
        <v>70</v>
      </c>
      <c r="AD163">
        <f t="shared" si="28"/>
        <v>2441</v>
      </c>
      <c r="AE163">
        <f t="shared" si="28"/>
        <v>2407</v>
      </c>
      <c r="AF163">
        <f t="shared" si="28"/>
        <v>2131.9000000000005</v>
      </c>
      <c r="AG163">
        <f t="shared" si="28"/>
        <v>2442.1</v>
      </c>
      <c r="AH163">
        <f t="shared" si="28"/>
        <v>1607.5</v>
      </c>
      <c r="AI163">
        <f t="shared" si="28"/>
        <v>1027.5000000000002</v>
      </c>
      <c r="AJ163">
        <f t="shared" si="28"/>
        <v>1220</v>
      </c>
      <c r="AK163">
        <f t="shared" si="28"/>
        <v>795</v>
      </c>
      <c r="AL163">
        <f t="shared" si="28"/>
        <v>1280.5</v>
      </c>
      <c r="AM163">
        <f t="shared" si="28"/>
        <v>874.9</v>
      </c>
      <c r="AN163">
        <f t="shared" si="28"/>
        <v>604.19999999999993</v>
      </c>
      <c r="AO163">
        <f t="shared" si="28"/>
        <v>1114.5</v>
      </c>
    </row>
    <row r="164" spans="1:41" x14ac:dyDescent="0.3">
      <c r="A164" t="s">
        <v>72</v>
      </c>
      <c r="B164">
        <v>8506</v>
      </c>
      <c r="C164">
        <v>6817</v>
      </c>
      <c r="D164">
        <v>7062.9</v>
      </c>
      <c r="E164">
        <v>5884.8</v>
      </c>
      <c r="F164">
        <v>4341.8</v>
      </c>
      <c r="G164">
        <v>3203.4</v>
      </c>
      <c r="H164">
        <v>2363.5</v>
      </c>
      <c r="I164">
        <v>1743.8</v>
      </c>
      <c r="J164">
        <v>1286.5999999999999</v>
      </c>
      <c r="K164">
        <v>949.2</v>
      </c>
      <c r="L164">
        <v>700.3</v>
      </c>
      <c r="M164">
        <v>516.70000000000005</v>
      </c>
      <c r="O164" t="s">
        <v>72</v>
      </c>
      <c r="P164">
        <v>2612</v>
      </c>
      <c r="Q164">
        <v>10939</v>
      </c>
      <c r="R164">
        <v>10747.1</v>
      </c>
      <c r="S164">
        <v>10313.5</v>
      </c>
      <c r="T164">
        <v>12548.5</v>
      </c>
      <c r="U164">
        <v>15267.7</v>
      </c>
      <c r="V164">
        <v>18576.2</v>
      </c>
      <c r="W164">
        <v>22601.7</v>
      </c>
      <c r="X164">
        <v>27499.4</v>
      </c>
      <c r="Y164">
        <v>33458.6</v>
      </c>
      <c r="Z164">
        <v>40709</v>
      </c>
      <c r="AA164">
        <v>49530.7</v>
      </c>
      <c r="AC164" t="s">
        <v>72</v>
      </c>
      <c r="AD164">
        <f t="shared" si="28"/>
        <v>5894</v>
      </c>
      <c r="AE164">
        <f t="shared" si="28"/>
        <v>-4122</v>
      </c>
      <c r="AF164">
        <f t="shared" si="28"/>
        <v>-3684.2000000000007</v>
      </c>
      <c r="AG164">
        <f t="shared" si="28"/>
        <v>-4428.7</v>
      </c>
      <c r="AH164">
        <f t="shared" si="28"/>
        <v>-8206.7000000000007</v>
      </c>
      <c r="AI164">
        <f t="shared" si="28"/>
        <v>-12064.300000000001</v>
      </c>
      <c r="AJ164">
        <f t="shared" si="28"/>
        <v>-16212.7</v>
      </c>
      <c r="AK164">
        <f t="shared" si="28"/>
        <v>-20857.900000000001</v>
      </c>
      <c r="AL164">
        <f t="shared" si="28"/>
        <v>-26212.800000000003</v>
      </c>
      <c r="AM164">
        <f t="shared" si="28"/>
        <v>-32509.399999999998</v>
      </c>
      <c r="AN164">
        <f t="shared" si="28"/>
        <v>-40008.699999999997</v>
      </c>
      <c r="AO164">
        <f t="shared" si="28"/>
        <v>-49014</v>
      </c>
    </row>
    <row r="165" spans="1:41" x14ac:dyDescent="0.3">
      <c r="A165" t="s">
        <v>172</v>
      </c>
      <c r="B165">
        <v>186</v>
      </c>
      <c r="C165">
        <v>25</v>
      </c>
      <c r="D165">
        <v>25</v>
      </c>
      <c r="E165">
        <v>20.8</v>
      </c>
      <c r="F165">
        <v>15.4</v>
      </c>
      <c r="G165">
        <v>11.3</v>
      </c>
      <c r="H165">
        <v>8.4</v>
      </c>
      <c r="I165">
        <v>6.2</v>
      </c>
      <c r="J165">
        <v>4.5999999999999996</v>
      </c>
      <c r="K165">
        <v>3.4</v>
      </c>
      <c r="L165">
        <v>2.5</v>
      </c>
      <c r="M165">
        <v>3.3</v>
      </c>
      <c r="O165" t="s">
        <v>172</v>
      </c>
      <c r="P165">
        <v>211</v>
      </c>
      <c r="Q165">
        <v>127</v>
      </c>
      <c r="R165">
        <v>127</v>
      </c>
      <c r="S165">
        <v>142.6</v>
      </c>
      <c r="T165">
        <v>173.5</v>
      </c>
      <c r="U165">
        <v>211.1</v>
      </c>
      <c r="V165">
        <v>201.8</v>
      </c>
      <c r="W165">
        <v>164.9</v>
      </c>
      <c r="X165">
        <v>134.5</v>
      </c>
      <c r="Y165">
        <v>109.7</v>
      </c>
      <c r="Z165">
        <v>89.4</v>
      </c>
      <c r="AA165">
        <v>72.900000000000006</v>
      </c>
      <c r="AC165" t="s">
        <v>172</v>
      </c>
      <c r="AD165">
        <f t="shared" si="28"/>
        <v>-25</v>
      </c>
      <c r="AE165">
        <f t="shared" si="28"/>
        <v>-102</v>
      </c>
      <c r="AF165">
        <f t="shared" si="28"/>
        <v>-102</v>
      </c>
      <c r="AG165">
        <f t="shared" si="28"/>
        <v>-121.8</v>
      </c>
      <c r="AH165">
        <f t="shared" si="28"/>
        <v>-158.1</v>
      </c>
      <c r="AI165">
        <f t="shared" si="28"/>
        <v>-199.79999999999998</v>
      </c>
      <c r="AJ165">
        <f t="shared" si="28"/>
        <v>-193.4</v>
      </c>
      <c r="AK165">
        <f t="shared" si="28"/>
        <v>-158.70000000000002</v>
      </c>
      <c r="AL165">
        <f t="shared" si="28"/>
        <v>-129.9</v>
      </c>
      <c r="AM165">
        <f t="shared" si="28"/>
        <v>-106.3</v>
      </c>
      <c r="AN165">
        <f t="shared" si="28"/>
        <v>-86.9</v>
      </c>
      <c r="AO165">
        <f t="shared" si="28"/>
        <v>-69.600000000000009</v>
      </c>
    </row>
    <row r="166" spans="1:41" x14ac:dyDescent="0.3">
      <c r="A166" t="s">
        <v>173</v>
      </c>
      <c r="B166">
        <v>1100</v>
      </c>
      <c r="C166">
        <v>926</v>
      </c>
      <c r="D166">
        <v>926</v>
      </c>
      <c r="E166">
        <v>771.9</v>
      </c>
      <c r="F166">
        <v>569.6</v>
      </c>
      <c r="G166">
        <v>596.1</v>
      </c>
      <c r="H166">
        <v>793.9</v>
      </c>
      <c r="I166">
        <v>959.6</v>
      </c>
      <c r="J166">
        <v>1149.2</v>
      </c>
      <c r="K166">
        <v>1247.2</v>
      </c>
      <c r="L166">
        <v>1366.2</v>
      </c>
      <c r="M166">
        <v>1504.1</v>
      </c>
      <c r="O166" t="s">
        <v>173</v>
      </c>
      <c r="P166">
        <v>47</v>
      </c>
      <c r="Q166">
        <v>797</v>
      </c>
      <c r="R166">
        <v>796.2</v>
      </c>
      <c r="S166">
        <v>704.4</v>
      </c>
      <c r="T166">
        <v>574.4</v>
      </c>
      <c r="U166">
        <v>468.3</v>
      </c>
      <c r="V166">
        <v>381.9</v>
      </c>
      <c r="W166">
        <v>311.39999999999998</v>
      </c>
      <c r="X166">
        <v>253.9</v>
      </c>
      <c r="Y166">
        <v>207</v>
      </c>
      <c r="Z166">
        <v>168.8</v>
      </c>
      <c r="AA166">
        <v>137.69999999999999</v>
      </c>
      <c r="AC166" t="s">
        <v>173</v>
      </c>
      <c r="AD166">
        <f t="shared" si="28"/>
        <v>1053</v>
      </c>
      <c r="AE166">
        <f t="shared" si="28"/>
        <v>129</v>
      </c>
      <c r="AF166">
        <f t="shared" si="28"/>
        <v>129.79999999999995</v>
      </c>
      <c r="AG166">
        <f t="shared" si="28"/>
        <v>67.5</v>
      </c>
      <c r="AH166">
        <f t="shared" si="28"/>
        <v>-4.7999999999999545</v>
      </c>
      <c r="AI166">
        <f t="shared" si="28"/>
        <v>127.80000000000001</v>
      </c>
      <c r="AJ166">
        <f t="shared" si="28"/>
        <v>412</v>
      </c>
      <c r="AK166">
        <f t="shared" si="28"/>
        <v>648.20000000000005</v>
      </c>
      <c r="AL166">
        <f t="shared" si="28"/>
        <v>895.30000000000007</v>
      </c>
      <c r="AM166">
        <f t="shared" si="28"/>
        <v>1040.2</v>
      </c>
      <c r="AN166">
        <f t="shared" si="28"/>
        <v>1197.4000000000001</v>
      </c>
      <c r="AO166">
        <f t="shared" si="28"/>
        <v>1366.3999999999999</v>
      </c>
    </row>
    <row r="167" spans="1:41" x14ac:dyDescent="0.3">
      <c r="A167" t="s">
        <v>174</v>
      </c>
      <c r="B167">
        <v>0</v>
      </c>
      <c r="C167">
        <v>517</v>
      </c>
      <c r="D167">
        <v>520.5</v>
      </c>
      <c r="E167">
        <v>433.7</v>
      </c>
      <c r="F167">
        <v>320</v>
      </c>
      <c r="G167">
        <v>236.1</v>
      </c>
      <c r="H167">
        <v>174.2</v>
      </c>
      <c r="I167">
        <v>128.5</v>
      </c>
      <c r="J167">
        <v>94.8</v>
      </c>
      <c r="K167">
        <v>70</v>
      </c>
      <c r="L167">
        <v>51.6</v>
      </c>
      <c r="M167">
        <v>38.1</v>
      </c>
      <c r="O167" t="s">
        <v>174</v>
      </c>
      <c r="P167">
        <v>0</v>
      </c>
      <c r="Q167">
        <v>1096</v>
      </c>
      <c r="R167">
        <v>990.7</v>
      </c>
      <c r="S167">
        <v>965.2</v>
      </c>
      <c r="T167">
        <v>865.8</v>
      </c>
      <c r="U167">
        <v>767.1</v>
      </c>
      <c r="V167">
        <v>744.7</v>
      </c>
      <c r="W167">
        <v>893.7</v>
      </c>
      <c r="X167">
        <v>1087.3</v>
      </c>
      <c r="Y167">
        <v>1322.9</v>
      </c>
      <c r="Z167">
        <v>1609.6</v>
      </c>
      <c r="AA167">
        <v>1958.4</v>
      </c>
      <c r="AC167" t="s">
        <v>174</v>
      </c>
      <c r="AD167">
        <f t="shared" si="28"/>
        <v>0</v>
      </c>
      <c r="AE167">
        <f t="shared" si="28"/>
        <v>-579</v>
      </c>
      <c r="AF167">
        <f t="shared" si="28"/>
        <v>-470.20000000000005</v>
      </c>
      <c r="AG167">
        <f t="shared" si="28"/>
        <v>-531.5</v>
      </c>
      <c r="AH167">
        <f t="shared" si="28"/>
        <v>-545.79999999999995</v>
      </c>
      <c r="AI167">
        <f t="shared" si="28"/>
        <v>-531</v>
      </c>
      <c r="AJ167">
        <f t="shared" si="28"/>
        <v>-570.5</v>
      </c>
      <c r="AK167">
        <f t="shared" si="28"/>
        <v>-765.2</v>
      </c>
      <c r="AL167">
        <f t="shared" si="28"/>
        <v>-992.5</v>
      </c>
      <c r="AM167">
        <f t="shared" si="28"/>
        <v>-1252.9000000000001</v>
      </c>
      <c r="AN167">
        <f t="shared" si="28"/>
        <v>-1558</v>
      </c>
      <c r="AO167">
        <f t="shared" si="28"/>
        <v>-1920.3000000000002</v>
      </c>
    </row>
    <row r="168" spans="1:41" x14ac:dyDescent="0.3">
      <c r="A168" t="s">
        <v>175</v>
      </c>
      <c r="B168">
        <v>629</v>
      </c>
      <c r="C168">
        <v>152</v>
      </c>
      <c r="D168">
        <v>253.7</v>
      </c>
      <c r="E168">
        <v>211.4</v>
      </c>
      <c r="F168">
        <v>156</v>
      </c>
      <c r="G168">
        <v>115.1</v>
      </c>
      <c r="H168">
        <v>84.9</v>
      </c>
      <c r="I168">
        <v>62.6</v>
      </c>
      <c r="J168">
        <v>46.2</v>
      </c>
      <c r="K168">
        <v>34.1</v>
      </c>
      <c r="L168">
        <v>25.2</v>
      </c>
      <c r="M168">
        <v>18.600000000000001</v>
      </c>
      <c r="O168" t="s">
        <v>175</v>
      </c>
      <c r="P168">
        <v>21</v>
      </c>
      <c r="Q168">
        <v>443</v>
      </c>
      <c r="R168">
        <v>433</v>
      </c>
      <c r="S168">
        <v>430</v>
      </c>
      <c r="T168">
        <v>523.20000000000005</v>
      </c>
      <c r="U168">
        <v>636.6</v>
      </c>
      <c r="V168">
        <v>774.5</v>
      </c>
      <c r="W168">
        <v>942.4</v>
      </c>
      <c r="X168">
        <v>1146.5999999999999</v>
      </c>
      <c r="Y168">
        <v>1395</v>
      </c>
      <c r="Z168">
        <v>1697.3</v>
      </c>
      <c r="AA168">
        <v>2065.1999999999998</v>
      </c>
      <c r="AC168" t="s">
        <v>175</v>
      </c>
      <c r="AD168">
        <f t="shared" si="28"/>
        <v>608</v>
      </c>
      <c r="AE168">
        <f t="shared" si="28"/>
        <v>-291</v>
      </c>
      <c r="AF168">
        <f t="shared" si="28"/>
        <v>-179.3</v>
      </c>
      <c r="AG168">
        <f t="shared" si="28"/>
        <v>-218.6</v>
      </c>
      <c r="AH168">
        <f t="shared" si="28"/>
        <v>-367.20000000000005</v>
      </c>
      <c r="AI168">
        <f t="shared" si="28"/>
        <v>-521.5</v>
      </c>
      <c r="AJ168">
        <f t="shared" si="28"/>
        <v>-689.6</v>
      </c>
      <c r="AK168">
        <f t="shared" si="28"/>
        <v>-879.8</v>
      </c>
      <c r="AL168">
        <f t="shared" si="28"/>
        <v>-1100.3999999999999</v>
      </c>
      <c r="AM168">
        <f t="shared" si="28"/>
        <v>-1360.9</v>
      </c>
      <c r="AN168">
        <f t="shared" si="28"/>
        <v>-1672.1</v>
      </c>
      <c r="AO168">
        <f t="shared" si="28"/>
        <v>-2046.6</v>
      </c>
    </row>
    <row r="169" spans="1:41" x14ac:dyDescent="0.3">
      <c r="A169" t="s">
        <v>74</v>
      </c>
      <c r="B169">
        <v>37</v>
      </c>
      <c r="C169">
        <v>212</v>
      </c>
      <c r="D169">
        <v>212.8</v>
      </c>
      <c r="E169">
        <v>177.3</v>
      </c>
      <c r="F169">
        <v>130.80000000000001</v>
      </c>
      <c r="G169">
        <v>96.5</v>
      </c>
      <c r="H169">
        <v>71.2</v>
      </c>
      <c r="I169">
        <v>52.5</v>
      </c>
      <c r="J169">
        <v>38.799999999999997</v>
      </c>
      <c r="K169">
        <v>28.6</v>
      </c>
      <c r="L169">
        <v>21.1</v>
      </c>
      <c r="M169">
        <v>15.6</v>
      </c>
      <c r="O169" t="s">
        <v>74</v>
      </c>
      <c r="P169">
        <v>6145</v>
      </c>
      <c r="Q169">
        <v>3268</v>
      </c>
      <c r="R169">
        <v>3413.9</v>
      </c>
      <c r="S169">
        <v>3840.2</v>
      </c>
      <c r="T169">
        <v>4672.3999999999996</v>
      </c>
      <c r="U169">
        <v>5684.9</v>
      </c>
      <c r="V169">
        <v>6169</v>
      </c>
      <c r="W169">
        <v>6295.4</v>
      </c>
      <c r="X169">
        <v>5978.7</v>
      </c>
      <c r="Y169">
        <v>4921.2</v>
      </c>
      <c r="Z169">
        <v>4012.7</v>
      </c>
      <c r="AA169">
        <v>3272</v>
      </c>
      <c r="AC169" t="s">
        <v>74</v>
      </c>
      <c r="AD169">
        <f t="shared" si="28"/>
        <v>-6108</v>
      </c>
      <c r="AE169">
        <f t="shared" si="28"/>
        <v>-3056</v>
      </c>
      <c r="AF169">
        <f t="shared" si="28"/>
        <v>-3201.1</v>
      </c>
      <c r="AG169">
        <f t="shared" si="28"/>
        <v>-3662.8999999999996</v>
      </c>
      <c r="AH169">
        <f t="shared" si="28"/>
        <v>-4541.5999999999995</v>
      </c>
      <c r="AI169">
        <f t="shared" si="28"/>
        <v>-5588.4</v>
      </c>
      <c r="AJ169">
        <f t="shared" si="28"/>
        <v>-6097.8</v>
      </c>
      <c r="AK169">
        <f t="shared" si="28"/>
        <v>-6242.9</v>
      </c>
      <c r="AL169">
        <f t="shared" si="28"/>
        <v>-5939.9</v>
      </c>
      <c r="AM169">
        <f t="shared" si="28"/>
        <v>-4892.5999999999995</v>
      </c>
      <c r="AN169">
        <f t="shared" si="28"/>
        <v>-3991.6</v>
      </c>
      <c r="AO169">
        <f t="shared" si="28"/>
        <v>-3256.4</v>
      </c>
    </row>
    <row r="170" spans="1:41" x14ac:dyDescent="0.3">
      <c r="A170" t="s">
        <v>176</v>
      </c>
      <c r="B170">
        <v>0</v>
      </c>
      <c r="C170">
        <v>1</v>
      </c>
      <c r="D170">
        <v>1</v>
      </c>
      <c r="E170">
        <v>0.8</v>
      </c>
      <c r="F170">
        <v>0.6</v>
      </c>
      <c r="G170">
        <v>0.5</v>
      </c>
      <c r="H170">
        <v>0.3</v>
      </c>
      <c r="I170">
        <v>0.2</v>
      </c>
      <c r="J170">
        <v>0.2</v>
      </c>
      <c r="K170">
        <v>0.1</v>
      </c>
      <c r="L170">
        <v>0.1</v>
      </c>
      <c r="M170">
        <v>0.1</v>
      </c>
      <c r="O170" t="s">
        <v>176</v>
      </c>
      <c r="P170">
        <v>0</v>
      </c>
      <c r="Q170">
        <v>43</v>
      </c>
      <c r="R170">
        <v>41</v>
      </c>
      <c r="S170">
        <v>45.6</v>
      </c>
      <c r="T170">
        <v>37.200000000000003</v>
      </c>
      <c r="U170">
        <v>30.3</v>
      </c>
      <c r="V170">
        <v>24.7</v>
      </c>
      <c r="W170">
        <v>20.2</v>
      </c>
      <c r="X170">
        <v>19.899999999999999</v>
      </c>
      <c r="Y170">
        <v>24.1</v>
      </c>
      <c r="Z170">
        <v>29.4</v>
      </c>
      <c r="AA170">
        <v>35.700000000000003</v>
      </c>
      <c r="AC170" t="s">
        <v>176</v>
      </c>
      <c r="AD170">
        <f t="shared" si="28"/>
        <v>0</v>
      </c>
      <c r="AE170">
        <f t="shared" si="28"/>
        <v>-42</v>
      </c>
      <c r="AF170">
        <f t="shared" si="28"/>
        <v>-40</v>
      </c>
      <c r="AG170">
        <f t="shared" si="28"/>
        <v>-44.800000000000004</v>
      </c>
      <c r="AH170">
        <f t="shared" si="28"/>
        <v>-36.6</v>
      </c>
      <c r="AI170">
        <f t="shared" si="28"/>
        <v>-29.8</v>
      </c>
      <c r="AJ170">
        <f t="shared" si="28"/>
        <v>-24.4</v>
      </c>
      <c r="AK170">
        <f t="shared" si="28"/>
        <v>-20</v>
      </c>
      <c r="AL170">
        <f t="shared" si="28"/>
        <v>-19.7</v>
      </c>
      <c r="AM170">
        <f t="shared" si="28"/>
        <v>-24</v>
      </c>
      <c r="AN170">
        <f t="shared" si="28"/>
        <v>-29.299999999999997</v>
      </c>
      <c r="AO170">
        <f t="shared" si="28"/>
        <v>-35.6</v>
      </c>
    </row>
    <row r="171" spans="1:41" x14ac:dyDescent="0.3">
      <c r="A171" t="s">
        <v>177</v>
      </c>
      <c r="B171">
        <v>0</v>
      </c>
      <c r="C171">
        <v>100</v>
      </c>
      <c r="D171">
        <v>132</v>
      </c>
      <c r="E171">
        <v>156.80000000000001</v>
      </c>
      <c r="F171">
        <v>208.8</v>
      </c>
      <c r="G171">
        <v>278.10000000000002</v>
      </c>
      <c r="H171">
        <v>370.5</v>
      </c>
      <c r="I171">
        <v>493.4</v>
      </c>
      <c r="J171">
        <v>642.6</v>
      </c>
      <c r="K171">
        <v>685.7</v>
      </c>
      <c r="L171">
        <v>730.1</v>
      </c>
      <c r="M171">
        <v>764.5</v>
      </c>
      <c r="O171" t="s">
        <v>177</v>
      </c>
      <c r="P171">
        <v>0</v>
      </c>
      <c r="Q171">
        <v>1</v>
      </c>
      <c r="R171">
        <v>2</v>
      </c>
      <c r="S171">
        <v>1.8</v>
      </c>
      <c r="T171">
        <v>1.4</v>
      </c>
      <c r="U171">
        <v>1.2</v>
      </c>
      <c r="V171">
        <v>1</v>
      </c>
      <c r="W171">
        <v>0.8</v>
      </c>
      <c r="X171">
        <v>0.6</v>
      </c>
      <c r="Y171">
        <v>0.5</v>
      </c>
      <c r="Z171">
        <v>0.4</v>
      </c>
      <c r="AA171">
        <v>0.4</v>
      </c>
      <c r="AC171" t="s">
        <v>177</v>
      </c>
      <c r="AD171">
        <f t="shared" si="28"/>
        <v>0</v>
      </c>
      <c r="AE171">
        <f t="shared" si="28"/>
        <v>99</v>
      </c>
      <c r="AF171">
        <f t="shared" si="28"/>
        <v>130</v>
      </c>
      <c r="AG171">
        <f t="shared" si="28"/>
        <v>155</v>
      </c>
      <c r="AH171">
        <f t="shared" si="28"/>
        <v>207.4</v>
      </c>
      <c r="AI171">
        <f t="shared" si="28"/>
        <v>276.90000000000003</v>
      </c>
      <c r="AJ171">
        <f t="shared" si="28"/>
        <v>369.5</v>
      </c>
      <c r="AK171">
        <f t="shared" si="28"/>
        <v>492.59999999999997</v>
      </c>
      <c r="AL171">
        <f t="shared" si="28"/>
        <v>642</v>
      </c>
      <c r="AM171">
        <f t="shared" si="28"/>
        <v>685.2</v>
      </c>
      <c r="AN171">
        <f t="shared" si="28"/>
        <v>729.7</v>
      </c>
      <c r="AO171">
        <f t="shared" si="28"/>
        <v>764.1</v>
      </c>
    </row>
    <row r="172" spans="1:41" x14ac:dyDescent="0.3">
      <c r="A172" t="s">
        <v>178</v>
      </c>
      <c r="B172">
        <v>1050</v>
      </c>
      <c r="C172">
        <v>872</v>
      </c>
      <c r="D172">
        <v>848.1</v>
      </c>
      <c r="E172">
        <v>706.7</v>
      </c>
      <c r="F172">
        <v>726</v>
      </c>
      <c r="G172">
        <v>535.70000000000005</v>
      </c>
      <c r="H172">
        <v>395.2</v>
      </c>
      <c r="I172">
        <v>291.7</v>
      </c>
      <c r="J172">
        <v>228.5</v>
      </c>
      <c r="K172">
        <v>175.8</v>
      </c>
      <c r="L172">
        <v>129.69999999999999</v>
      </c>
      <c r="M172">
        <v>112.3</v>
      </c>
      <c r="O172" t="s">
        <v>178</v>
      </c>
      <c r="P172">
        <v>977</v>
      </c>
      <c r="Q172">
        <v>709</v>
      </c>
      <c r="R172">
        <v>722.3</v>
      </c>
      <c r="S172">
        <v>639</v>
      </c>
      <c r="T172">
        <v>521</v>
      </c>
      <c r="U172">
        <v>425.2</v>
      </c>
      <c r="V172">
        <v>346.7</v>
      </c>
      <c r="W172">
        <v>282.7</v>
      </c>
      <c r="X172">
        <v>230.5</v>
      </c>
      <c r="Y172">
        <v>188</v>
      </c>
      <c r="Z172">
        <v>153.30000000000001</v>
      </c>
      <c r="AA172">
        <v>125</v>
      </c>
      <c r="AC172" t="s">
        <v>178</v>
      </c>
      <c r="AD172">
        <f t="shared" si="28"/>
        <v>73</v>
      </c>
      <c r="AE172">
        <f t="shared" si="28"/>
        <v>163</v>
      </c>
      <c r="AF172">
        <f t="shared" si="28"/>
        <v>125.80000000000007</v>
      </c>
      <c r="AG172">
        <f t="shared" si="28"/>
        <v>67.700000000000045</v>
      </c>
      <c r="AH172">
        <f t="shared" si="28"/>
        <v>205</v>
      </c>
      <c r="AI172">
        <f t="shared" si="28"/>
        <v>110.50000000000006</v>
      </c>
      <c r="AJ172">
        <f t="shared" si="28"/>
        <v>48.5</v>
      </c>
      <c r="AK172">
        <f t="shared" si="28"/>
        <v>9</v>
      </c>
      <c r="AL172">
        <f t="shared" si="28"/>
        <v>-2</v>
      </c>
      <c r="AM172">
        <f t="shared" si="28"/>
        <v>-12.199999999999989</v>
      </c>
      <c r="AN172">
        <f t="shared" si="28"/>
        <v>-23.600000000000023</v>
      </c>
      <c r="AO172">
        <f t="shared" si="28"/>
        <v>-12.700000000000003</v>
      </c>
    </row>
    <row r="173" spans="1:41" x14ac:dyDescent="0.3">
      <c r="A173" t="s">
        <v>76</v>
      </c>
      <c r="B173">
        <v>844</v>
      </c>
      <c r="C173">
        <v>4420</v>
      </c>
      <c r="D173">
        <v>4334.8</v>
      </c>
      <c r="E173">
        <v>5147.3999999999996</v>
      </c>
      <c r="F173">
        <v>6855.8</v>
      </c>
      <c r="G173">
        <v>9131.2000000000007</v>
      </c>
      <c r="H173">
        <v>11575.6</v>
      </c>
      <c r="I173">
        <v>13051.3</v>
      </c>
      <c r="J173">
        <v>13977</v>
      </c>
      <c r="K173">
        <v>14450</v>
      </c>
      <c r="L173">
        <v>14984.6</v>
      </c>
      <c r="M173">
        <v>15542.3</v>
      </c>
      <c r="O173" t="s">
        <v>76</v>
      </c>
      <c r="P173">
        <v>1417</v>
      </c>
      <c r="Q173">
        <v>1156</v>
      </c>
      <c r="R173">
        <v>1278.7</v>
      </c>
      <c r="S173">
        <v>1131.3</v>
      </c>
      <c r="T173">
        <v>922.5</v>
      </c>
      <c r="U173">
        <v>752.2</v>
      </c>
      <c r="V173">
        <v>613.29999999999995</v>
      </c>
      <c r="W173">
        <v>500.1</v>
      </c>
      <c r="X173">
        <v>407.8</v>
      </c>
      <c r="Y173">
        <v>332.5</v>
      </c>
      <c r="Z173">
        <v>271.10000000000002</v>
      </c>
      <c r="AA173">
        <v>221.1</v>
      </c>
      <c r="AC173" t="s">
        <v>76</v>
      </c>
      <c r="AD173">
        <f t="shared" si="28"/>
        <v>-573</v>
      </c>
      <c r="AE173">
        <f t="shared" si="28"/>
        <v>3264</v>
      </c>
      <c r="AF173">
        <f t="shared" si="28"/>
        <v>3056.1000000000004</v>
      </c>
      <c r="AG173">
        <f t="shared" si="28"/>
        <v>4016.0999999999995</v>
      </c>
      <c r="AH173">
        <f t="shared" si="28"/>
        <v>5933.3</v>
      </c>
      <c r="AI173">
        <f t="shared" si="28"/>
        <v>8379</v>
      </c>
      <c r="AJ173">
        <f t="shared" si="28"/>
        <v>10962.300000000001</v>
      </c>
      <c r="AK173">
        <f t="shared" si="28"/>
        <v>12551.199999999999</v>
      </c>
      <c r="AL173">
        <f t="shared" si="28"/>
        <v>13569.2</v>
      </c>
      <c r="AM173">
        <f t="shared" si="28"/>
        <v>14117.5</v>
      </c>
      <c r="AN173">
        <f t="shared" si="28"/>
        <v>14713.5</v>
      </c>
      <c r="AO173">
        <f t="shared" si="28"/>
        <v>15321.199999999999</v>
      </c>
    </row>
    <row r="174" spans="1:41" x14ac:dyDescent="0.3">
      <c r="A174" t="s">
        <v>78</v>
      </c>
      <c r="B174">
        <v>1089</v>
      </c>
      <c r="C174">
        <v>3639</v>
      </c>
      <c r="D174">
        <v>4312.5</v>
      </c>
      <c r="E174">
        <v>4233.1000000000004</v>
      </c>
      <c r="F174">
        <v>3123.2</v>
      </c>
      <c r="G174">
        <v>2304.3000000000002</v>
      </c>
      <c r="H174">
        <v>1700.1</v>
      </c>
      <c r="I174">
        <v>1254.3</v>
      </c>
      <c r="J174">
        <v>1670.5</v>
      </c>
      <c r="K174">
        <v>2224.8000000000002</v>
      </c>
      <c r="L174">
        <v>1641.6</v>
      </c>
      <c r="M174">
        <v>1211.2</v>
      </c>
      <c r="O174" t="s">
        <v>78</v>
      </c>
      <c r="P174">
        <v>17</v>
      </c>
      <c r="Q174">
        <v>3290</v>
      </c>
      <c r="R174">
        <v>3501.5</v>
      </c>
      <c r="S174">
        <v>3097.8</v>
      </c>
      <c r="T174">
        <v>2525.9</v>
      </c>
      <c r="U174">
        <v>2059.6</v>
      </c>
      <c r="V174">
        <v>1679.4</v>
      </c>
      <c r="W174">
        <v>1369.4</v>
      </c>
      <c r="X174">
        <v>1116.5999999999999</v>
      </c>
      <c r="Y174">
        <v>910.5</v>
      </c>
      <c r="Z174">
        <v>742.4</v>
      </c>
      <c r="AA174">
        <v>605.4</v>
      </c>
      <c r="AC174" t="s">
        <v>78</v>
      </c>
      <c r="AD174">
        <f t="shared" si="28"/>
        <v>1072</v>
      </c>
      <c r="AE174">
        <f t="shared" si="28"/>
        <v>349</v>
      </c>
      <c r="AF174">
        <f t="shared" si="28"/>
        <v>811</v>
      </c>
      <c r="AG174">
        <f t="shared" si="28"/>
        <v>1135.3000000000002</v>
      </c>
      <c r="AH174">
        <f t="shared" si="28"/>
        <v>597.29999999999973</v>
      </c>
      <c r="AI174">
        <f t="shared" si="28"/>
        <v>244.70000000000027</v>
      </c>
      <c r="AJ174">
        <f t="shared" si="28"/>
        <v>20.699999999999818</v>
      </c>
      <c r="AK174">
        <f t="shared" si="28"/>
        <v>-115.10000000000014</v>
      </c>
      <c r="AL174">
        <f t="shared" si="28"/>
        <v>553.90000000000009</v>
      </c>
      <c r="AM174">
        <f t="shared" si="28"/>
        <v>1314.3000000000002</v>
      </c>
      <c r="AN174">
        <f t="shared" si="28"/>
        <v>899.19999999999993</v>
      </c>
      <c r="AO174">
        <f t="shared" si="28"/>
        <v>605.80000000000007</v>
      </c>
    </row>
    <row r="175" spans="1:41" x14ac:dyDescent="0.3">
      <c r="A175" t="s">
        <v>179</v>
      </c>
      <c r="B175">
        <v>748</v>
      </c>
      <c r="C175">
        <v>561</v>
      </c>
      <c r="D175">
        <v>562.4</v>
      </c>
      <c r="E175">
        <v>468.6</v>
      </c>
      <c r="F175">
        <v>345.8</v>
      </c>
      <c r="G175">
        <v>255.1</v>
      </c>
      <c r="H175">
        <v>188.2</v>
      </c>
      <c r="I175">
        <v>138.9</v>
      </c>
      <c r="J175">
        <v>102.5</v>
      </c>
      <c r="K175">
        <v>75.599999999999994</v>
      </c>
      <c r="L175">
        <v>55.8</v>
      </c>
      <c r="M175">
        <v>41.1</v>
      </c>
      <c r="O175" t="s">
        <v>179</v>
      </c>
      <c r="P175">
        <v>642</v>
      </c>
      <c r="Q175">
        <v>3779</v>
      </c>
      <c r="R175">
        <v>3824.2</v>
      </c>
      <c r="S175">
        <v>4301.7</v>
      </c>
      <c r="T175">
        <v>4444.2</v>
      </c>
      <c r="U175">
        <v>4834.1000000000004</v>
      </c>
      <c r="V175">
        <v>5881.7</v>
      </c>
      <c r="W175">
        <v>7156.3</v>
      </c>
      <c r="X175">
        <v>8707</v>
      </c>
      <c r="Y175">
        <v>10593.8</v>
      </c>
      <c r="Z175">
        <v>12889.5</v>
      </c>
      <c r="AA175">
        <v>15682.7</v>
      </c>
      <c r="AC175" t="s">
        <v>179</v>
      </c>
      <c r="AD175">
        <f t="shared" si="28"/>
        <v>106</v>
      </c>
      <c r="AE175">
        <f t="shared" si="28"/>
        <v>-3218</v>
      </c>
      <c r="AF175">
        <f t="shared" si="28"/>
        <v>-3261.7999999999997</v>
      </c>
      <c r="AG175">
        <f t="shared" ref="AG175:AO183" si="29">E175-S175</f>
        <v>-3833.1</v>
      </c>
      <c r="AH175">
        <f t="shared" si="29"/>
        <v>-4098.3999999999996</v>
      </c>
      <c r="AI175">
        <f t="shared" si="29"/>
        <v>-4579</v>
      </c>
      <c r="AJ175">
        <f t="shared" si="29"/>
        <v>-5693.5</v>
      </c>
      <c r="AK175">
        <f t="shared" si="29"/>
        <v>-7017.4000000000005</v>
      </c>
      <c r="AL175">
        <f t="shared" si="29"/>
        <v>-8604.5</v>
      </c>
      <c r="AM175">
        <f t="shared" si="29"/>
        <v>-10518.199999999999</v>
      </c>
      <c r="AN175">
        <f t="shared" si="29"/>
        <v>-12833.7</v>
      </c>
      <c r="AO175">
        <f t="shared" si="29"/>
        <v>-15641.6</v>
      </c>
    </row>
    <row r="176" spans="1:41" x14ac:dyDescent="0.3">
      <c r="A176" t="s">
        <v>180</v>
      </c>
      <c r="B176">
        <v>4</v>
      </c>
      <c r="C176">
        <v>128</v>
      </c>
      <c r="D176">
        <v>115.9</v>
      </c>
      <c r="E176">
        <v>96.6</v>
      </c>
      <c r="F176">
        <v>71.2</v>
      </c>
      <c r="G176">
        <v>52.6</v>
      </c>
      <c r="H176">
        <v>38.799999999999997</v>
      </c>
      <c r="I176">
        <v>28.6</v>
      </c>
      <c r="J176">
        <v>21.1</v>
      </c>
      <c r="K176">
        <v>15.6</v>
      </c>
      <c r="L176">
        <v>11.5</v>
      </c>
      <c r="M176">
        <v>8.5</v>
      </c>
      <c r="O176" t="s">
        <v>180</v>
      </c>
      <c r="P176">
        <v>135</v>
      </c>
      <c r="Q176">
        <v>1614</v>
      </c>
      <c r="R176">
        <v>1635.2</v>
      </c>
      <c r="S176">
        <v>1571.3</v>
      </c>
      <c r="T176">
        <v>1911.9</v>
      </c>
      <c r="U176">
        <v>2326.1999999999998</v>
      </c>
      <c r="V176">
        <v>2830.2</v>
      </c>
      <c r="W176">
        <v>3443.5</v>
      </c>
      <c r="X176">
        <v>4189.7</v>
      </c>
      <c r="Y176">
        <v>5097.7</v>
      </c>
      <c r="Z176">
        <v>6202.3</v>
      </c>
      <c r="AA176">
        <v>7546.4</v>
      </c>
      <c r="AC176" t="s">
        <v>180</v>
      </c>
      <c r="AD176">
        <f t="shared" ref="AD176:AF183" si="30">B176-P176</f>
        <v>-131</v>
      </c>
      <c r="AE176">
        <f t="shared" si="30"/>
        <v>-1486</v>
      </c>
      <c r="AF176">
        <f t="shared" si="30"/>
        <v>-1519.3</v>
      </c>
      <c r="AG176">
        <f t="shared" si="29"/>
        <v>-1474.7</v>
      </c>
      <c r="AH176">
        <f t="shared" si="29"/>
        <v>-1840.7</v>
      </c>
      <c r="AI176">
        <f t="shared" si="29"/>
        <v>-2273.6</v>
      </c>
      <c r="AJ176">
        <f t="shared" si="29"/>
        <v>-2791.3999999999996</v>
      </c>
      <c r="AK176">
        <f t="shared" si="29"/>
        <v>-3414.9</v>
      </c>
      <c r="AL176">
        <f t="shared" si="29"/>
        <v>-4168.5999999999995</v>
      </c>
      <c r="AM176">
        <f t="shared" si="29"/>
        <v>-5082.0999999999995</v>
      </c>
      <c r="AN176">
        <f t="shared" si="29"/>
        <v>-6190.8</v>
      </c>
      <c r="AO176">
        <f t="shared" si="29"/>
        <v>-7537.9</v>
      </c>
    </row>
    <row r="177" spans="1:41" x14ac:dyDescent="0.3">
      <c r="A177" t="s">
        <v>181</v>
      </c>
      <c r="B177">
        <v>0</v>
      </c>
      <c r="C177">
        <v>2741</v>
      </c>
      <c r="D177">
        <v>2680.5</v>
      </c>
      <c r="E177">
        <v>2731.6</v>
      </c>
      <c r="F177">
        <v>2015.4</v>
      </c>
      <c r="G177">
        <v>1487</v>
      </c>
      <c r="H177">
        <v>1097.0999999999999</v>
      </c>
      <c r="I177">
        <v>809.4</v>
      </c>
      <c r="J177">
        <v>597.20000000000005</v>
      </c>
      <c r="K177">
        <v>440.6</v>
      </c>
      <c r="L177">
        <v>325.10000000000002</v>
      </c>
      <c r="M177">
        <v>239.9</v>
      </c>
      <c r="O177" t="s">
        <v>181</v>
      </c>
      <c r="P177">
        <v>0</v>
      </c>
      <c r="Q177">
        <v>1137</v>
      </c>
      <c r="R177">
        <v>1150.8</v>
      </c>
      <c r="S177">
        <v>1018.2</v>
      </c>
      <c r="T177">
        <v>830.2</v>
      </c>
      <c r="U177">
        <v>677</v>
      </c>
      <c r="V177">
        <v>552</v>
      </c>
      <c r="W177">
        <v>450.1</v>
      </c>
      <c r="X177">
        <v>367</v>
      </c>
      <c r="Y177">
        <v>299.3</v>
      </c>
      <c r="Z177">
        <v>364.1</v>
      </c>
      <c r="AA177">
        <v>443</v>
      </c>
      <c r="AC177" t="s">
        <v>181</v>
      </c>
      <c r="AD177">
        <f t="shared" si="30"/>
        <v>0</v>
      </c>
      <c r="AE177">
        <f t="shared" si="30"/>
        <v>1604</v>
      </c>
      <c r="AF177">
        <f t="shared" si="30"/>
        <v>1529.7</v>
      </c>
      <c r="AG177">
        <f t="shared" si="29"/>
        <v>1713.3999999999999</v>
      </c>
      <c r="AH177">
        <f t="shared" si="29"/>
        <v>1185.2</v>
      </c>
      <c r="AI177">
        <f t="shared" si="29"/>
        <v>810</v>
      </c>
      <c r="AJ177">
        <f t="shared" si="29"/>
        <v>545.09999999999991</v>
      </c>
      <c r="AK177">
        <f t="shared" si="29"/>
        <v>359.29999999999995</v>
      </c>
      <c r="AL177">
        <f t="shared" si="29"/>
        <v>230.20000000000005</v>
      </c>
      <c r="AM177">
        <f t="shared" si="29"/>
        <v>141.30000000000001</v>
      </c>
      <c r="AN177">
        <f t="shared" si="29"/>
        <v>-39</v>
      </c>
      <c r="AO177">
        <f t="shared" si="29"/>
        <v>-203.1</v>
      </c>
    </row>
    <row r="178" spans="1:41" x14ac:dyDescent="0.3">
      <c r="A178" t="s">
        <v>182</v>
      </c>
      <c r="B178">
        <v>293</v>
      </c>
      <c r="C178">
        <v>2946</v>
      </c>
      <c r="D178">
        <v>3174.3</v>
      </c>
      <c r="E178">
        <v>3207.4</v>
      </c>
      <c r="F178">
        <v>2366.4</v>
      </c>
      <c r="G178">
        <v>1745.9</v>
      </c>
      <c r="H178">
        <v>1288.2</v>
      </c>
      <c r="I178">
        <v>950.4</v>
      </c>
      <c r="J178">
        <v>701.2</v>
      </c>
      <c r="K178">
        <v>517.4</v>
      </c>
      <c r="L178">
        <v>381.7</v>
      </c>
      <c r="M178">
        <v>281.60000000000002</v>
      </c>
      <c r="O178" t="s">
        <v>182</v>
      </c>
      <c r="P178">
        <v>251</v>
      </c>
      <c r="Q178">
        <v>617</v>
      </c>
      <c r="R178">
        <v>605.4</v>
      </c>
      <c r="S178">
        <v>535.6</v>
      </c>
      <c r="T178">
        <v>436.7</v>
      </c>
      <c r="U178">
        <v>356.1</v>
      </c>
      <c r="V178">
        <v>290.39999999999998</v>
      </c>
      <c r="W178">
        <v>236.8</v>
      </c>
      <c r="X178">
        <v>193.1</v>
      </c>
      <c r="Y178">
        <v>157.4</v>
      </c>
      <c r="Z178">
        <v>128.4</v>
      </c>
      <c r="AA178">
        <v>104.7</v>
      </c>
      <c r="AC178" t="s">
        <v>182</v>
      </c>
      <c r="AD178">
        <f t="shared" si="30"/>
        <v>42</v>
      </c>
      <c r="AE178">
        <f t="shared" si="30"/>
        <v>2329</v>
      </c>
      <c r="AF178">
        <f t="shared" si="30"/>
        <v>2568.9</v>
      </c>
      <c r="AG178">
        <f t="shared" si="29"/>
        <v>2671.8</v>
      </c>
      <c r="AH178">
        <f t="shared" si="29"/>
        <v>1929.7</v>
      </c>
      <c r="AI178">
        <f t="shared" si="29"/>
        <v>1389.8000000000002</v>
      </c>
      <c r="AJ178">
        <f t="shared" si="29"/>
        <v>997.80000000000007</v>
      </c>
      <c r="AK178">
        <f t="shared" si="29"/>
        <v>713.59999999999991</v>
      </c>
      <c r="AL178">
        <f t="shared" si="29"/>
        <v>508.1</v>
      </c>
      <c r="AM178">
        <f t="shared" si="29"/>
        <v>360</v>
      </c>
      <c r="AN178">
        <f t="shared" si="29"/>
        <v>253.29999999999998</v>
      </c>
      <c r="AO178">
        <f t="shared" si="29"/>
        <v>176.90000000000003</v>
      </c>
    </row>
    <row r="179" spans="1:41" x14ac:dyDescent="0.3">
      <c r="A179" t="s">
        <v>81</v>
      </c>
      <c r="B179">
        <v>73</v>
      </c>
      <c r="C179">
        <v>1882</v>
      </c>
      <c r="D179">
        <v>2114.1</v>
      </c>
      <c r="E179">
        <v>2510.6</v>
      </c>
      <c r="F179">
        <v>3343.9</v>
      </c>
      <c r="G179">
        <v>4453.7</v>
      </c>
      <c r="H179">
        <v>5931.9</v>
      </c>
      <c r="I179">
        <v>7900.7</v>
      </c>
      <c r="J179">
        <v>10522.9</v>
      </c>
      <c r="K179">
        <v>12788.1</v>
      </c>
      <c r="L179">
        <v>14230.3</v>
      </c>
      <c r="M179">
        <v>15348.2</v>
      </c>
      <c r="O179" t="s">
        <v>81</v>
      </c>
      <c r="P179">
        <v>2373</v>
      </c>
      <c r="Q179">
        <v>749</v>
      </c>
      <c r="R179">
        <v>764.2</v>
      </c>
      <c r="S179">
        <v>676.1</v>
      </c>
      <c r="T179">
        <v>551.29999999999995</v>
      </c>
      <c r="U179">
        <v>449.5</v>
      </c>
      <c r="V179">
        <v>366.6</v>
      </c>
      <c r="W179">
        <v>298.89999999999998</v>
      </c>
      <c r="X179">
        <v>243.7</v>
      </c>
      <c r="Y179">
        <v>198.7</v>
      </c>
      <c r="Z179">
        <v>162</v>
      </c>
      <c r="AA179">
        <v>132.1</v>
      </c>
      <c r="AC179" t="s">
        <v>81</v>
      </c>
      <c r="AD179">
        <f t="shared" si="30"/>
        <v>-2300</v>
      </c>
      <c r="AE179">
        <f t="shared" si="30"/>
        <v>1133</v>
      </c>
      <c r="AF179">
        <f t="shared" si="30"/>
        <v>1349.8999999999999</v>
      </c>
      <c r="AG179">
        <f t="shared" si="29"/>
        <v>1834.5</v>
      </c>
      <c r="AH179">
        <f t="shared" si="29"/>
        <v>2792.6000000000004</v>
      </c>
      <c r="AI179">
        <f t="shared" si="29"/>
        <v>4004.2</v>
      </c>
      <c r="AJ179">
        <f t="shared" si="29"/>
        <v>5565.2999999999993</v>
      </c>
      <c r="AK179">
        <f t="shared" si="29"/>
        <v>7601.8</v>
      </c>
      <c r="AL179">
        <f t="shared" si="29"/>
        <v>10279.199999999999</v>
      </c>
      <c r="AM179">
        <f t="shared" si="29"/>
        <v>12589.4</v>
      </c>
      <c r="AN179">
        <f t="shared" si="29"/>
        <v>14068.3</v>
      </c>
      <c r="AO179">
        <f t="shared" si="29"/>
        <v>15216.1</v>
      </c>
    </row>
    <row r="180" spans="1:41" x14ac:dyDescent="0.3">
      <c r="A180" t="s">
        <v>83</v>
      </c>
      <c r="B180">
        <v>974</v>
      </c>
      <c r="C180">
        <v>1282</v>
      </c>
      <c r="D180">
        <v>1088.9000000000001</v>
      </c>
      <c r="E180">
        <v>907.3</v>
      </c>
      <c r="F180">
        <v>669.4</v>
      </c>
      <c r="G180">
        <v>493.9</v>
      </c>
      <c r="H180">
        <v>364.4</v>
      </c>
      <c r="I180">
        <v>268.8</v>
      </c>
      <c r="J180">
        <v>198.4</v>
      </c>
      <c r="K180">
        <v>146.30000000000001</v>
      </c>
      <c r="L180">
        <v>108</v>
      </c>
      <c r="M180">
        <v>79.7</v>
      </c>
      <c r="O180" t="s">
        <v>83</v>
      </c>
      <c r="P180">
        <v>5678</v>
      </c>
      <c r="Q180">
        <v>9443</v>
      </c>
      <c r="R180">
        <v>10382.5</v>
      </c>
      <c r="S180">
        <v>11193.2</v>
      </c>
      <c r="T180">
        <v>9127</v>
      </c>
      <c r="U180">
        <v>7442.1</v>
      </c>
      <c r="V180">
        <v>6068.3</v>
      </c>
      <c r="W180">
        <v>7383.3</v>
      </c>
      <c r="X180">
        <v>8983.2999999999993</v>
      </c>
      <c r="Y180">
        <v>10930</v>
      </c>
      <c r="Z180">
        <v>13298.5</v>
      </c>
      <c r="AA180">
        <v>16180.3</v>
      </c>
      <c r="AC180" t="s">
        <v>83</v>
      </c>
      <c r="AD180">
        <f t="shared" si="30"/>
        <v>-4704</v>
      </c>
      <c r="AE180">
        <f t="shared" si="30"/>
        <v>-8161</v>
      </c>
      <c r="AF180">
        <f t="shared" si="30"/>
        <v>-9293.6</v>
      </c>
      <c r="AG180">
        <f t="shared" si="29"/>
        <v>-10285.900000000001</v>
      </c>
      <c r="AH180">
        <f t="shared" si="29"/>
        <v>-8457.6</v>
      </c>
      <c r="AI180">
        <f t="shared" si="29"/>
        <v>-6948.2000000000007</v>
      </c>
      <c r="AJ180">
        <f t="shared" si="29"/>
        <v>-5703.9000000000005</v>
      </c>
      <c r="AK180">
        <f t="shared" si="29"/>
        <v>-7114.5</v>
      </c>
      <c r="AL180">
        <f t="shared" si="29"/>
        <v>-8784.9</v>
      </c>
      <c r="AM180">
        <f t="shared" si="29"/>
        <v>-10783.7</v>
      </c>
      <c r="AN180">
        <f t="shared" si="29"/>
        <v>-13190.5</v>
      </c>
      <c r="AO180">
        <f t="shared" si="29"/>
        <v>-16100.599999999999</v>
      </c>
    </row>
    <row r="181" spans="1:41" x14ac:dyDescent="0.3">
      <c r="A181" t="s">
        <v>183</v>
      </c>
      <c r="B181">
        <v>1196</v>
      </c>
      <c r="C181">
        <v>624</v>
      </c>
      <c r="D181">
        <v>685.3</v>
      </c>
      <c r="E181">
        <v>571</v>
      </c>
      <c r="F181">
        <v>421.3</v>
      </c>
      <c r="G181">
        <v>310.8</v>
      </c>
      <c r="H181">
        <v>229.3</v>
      </c>
      <c r="I181">
        <v>169.2</v>
      </c>
      <c r="J181">
        <v>124.8</v>
      </c>
      <c r="K181">
        <v>92.1</v>
      </c>
      <c r="L181">
        <v>68</v>
      </c>
      <c r="M181">
        <v>50.1</v>
      </c>
      <c r="O181" t="s">
        <v>183</v>
      </c>
      <c r="P181">
        <v>1014</v>
      </c>
      <c r="Q181">
        <v>861</v>
      </c>
      <c r="R181">
        <v>798</v>
      </c>
      <c r="S181">
        <v>706.1</v>
      </c>
      <c r="T181">
        <v>794.9</v>
      </c>
      <c r="U181">
        <v>893.5</v>
      </c>
      <c r="V181">
        <v>1087.2</v>
      </c>
      <c r="W181">
        <v>1322.7</v>
      </c>
      <c r="X181">
        <v>1609.3</v>
      </c>
      <c r="Y181">
        <v>1958.1</v>
      </c>
      <c r="Z181">
        <v>2382.4</v>
      </c>
      <c r="AA181">
        <v>2898.7</v>
      </c>
      <c r="AC181" t="s">
        <v>183</v>
      </c>
      <c r="AD181">
        <f t="shared" si="30"/>
        <v>182</v>
      </c>
      <c r="AE181">
        <f t="shared" si="30"/>
        <v>-237</v>
      </c>
      <c r="AF181">
        <f t="shared" si="30"/>
        <v>-112.70000000000005</v>
      </c>
      <c r="AG181">
        <f t="shared" si="29"/>
        <v>-135.10000000000002</v>
      </c>
      <c r="AH181">
        <f t="shared" si="29"/>
        <v>-373.59999999999997</v>
      </c>
      <c r="AI181">
        <f t="shared" si="29"/>
        <v>-582.70000000000005</v>
      </c>
      <c r="AJ181">
        <f t="shared" si="29"/>
        <v>-857.90000000000009</v>
      </c>
      <c r="AK181">
        <f t="shared" si="29"/>
        <v>-1153.5</v>
      </c>
      <c r="AL181">
        <f t="shared" si="29"/>
        <v>-1484.5</v>
      </c>
      <c r="AM181">
        <f t="shared" si="29"/>
        <v>-1866</v>
      </c>
      <c r="AN181">
        <f t="shared" si="29"/>
        <v>-2314.4</v>
      </c>
      <c r="AO181">
        <f t="shared" si="29"/>
        <v>-2848.6</v>
      </c>
    </row>
    <row r="182" spans="1:41" x14ac:dyDescent="0.3">
      <c r="A182" t="s">
        <v>85</v>
      </c>
      <c r="B182">
        <v>294</v>
      </c>
      <c r="C182">
        <v>473</v>
      </c>
      <c r="D182">
        <v>483.5</v>
      </c>
      <c r="E182">
        <v>402.9</v>
      </c>
      <c r="F182">
        <v>297.2</v>
      </c>
      <c r="G182">
        <v>219.3</v>
      </c>
      <c r="H182">
        <v>161.80000000000001</v>
      </c>
      <c r="I182">
        <v>119.4</v>
      </c>
      <c r="J182">
        <v>88.1</v>
      </c>
      <c r="K182">
        <v>65</v>
      </c>
      <c r="L182">
        <v>47.9</v>
      </c>
      <c r="M182">
        <v>35.4</v>
      </c>
      <c r="O182" t="s">
        <v>85</v>
      </c>
      <c r="P182">
        <v>365</v>
      </c>
      <c r="Q182">
        <v>507</v>
      </c>
      <c r="R182">
        <v>737</v>
      </c>
      <c r="S182">
        <v>829</v>
      </c>
      <c r="T182">
        <v>1008.6</v>
      </c>
      <c r="U182">
        <v>1227.2</v>
      </c>
      <c r="V182">
        <v>1493.1</v>
      </c>
      <c r="W182">
        <v>1816.7</v>
      </c>
      <c r="X182">
        <v>2210.4</v>
      </c>
      <c r="Y182">
        <v>2689.3</v>
      </c>
      <c r="Z182">
        <v>3272.1</v>
      </c>
      <c r="AA182">
        <v>3981.2</v>
      </c>
      <c r="AC182" t="s">
        <v>85</v>
      </c>
      <c r="AD182">
        <f t="shared" si="30"/>
        <v>-71</v>
      </c>
      <c r="AE182">
        <f t="shared" si="30"/>
        <v>-34</v>
      </c>
      <c r="AF182">
        <f t="shared" si="30"/>
        <v>-253.5</v>
      </c>
      <c r="AG182">
        <f t="shared" si="29"/>
        <v>-426.1</v>
      </c>
      <c r="AH182">
        <f t="shared" si="29"/>
        <v>-711.40000000000009</v>
      </c>
      <c r="AI182">
        <f t="shared" si="29"/>
        <v>-1007.9000000000001</v>
      </c>
      <c r="AJ182">
        <f t="shared" si="29"/>
        <v>-1331.3</v>
      </c>
      <c r="AK182">
        <f t="shared" si="29"/>
        <v>-1697.3</v>
      </c>
      <c r="AL182">
        <f t="shared" si="29"/>
        <v>-2122.3000000000002</v>
      </c>
      <c r="AM182">
        <f t="shared" si="29"/>
        <v>-2624.3</v>
      </c>
      <c r="AN182">
        <f t="shared" si="29"/>
        <v>-3224.2</v>
      </c>
      <c r="AO182">
        <f t="shared" si="29"/>
        <v>-3945.7999999999997</v>
      </c>
    </row>
    <row r="183" spans="1:41" x14ac:dyDescent="0.3">
      <c r="A183" t="s">
        <v>184</v>
      </c>
      <c r="B183">
        <v>0</v>
      </c>
      <c r="C183">
        <v>71</v>
      </c>
      <c r="D183">
        <v>68.900000000000006</v>
      </c>
      <c r="E183">
        <v>57.4</v>
      </c>
      <c r="F183">
        <v>42.4</v>
      </c>
      <c r="G183">
        <v>31.3</v>
      </c>
      <c r="H183">
        <v>23.1</v>
      </c>
      <c r="I183">
        <v>17</v>
      </c>
      <c r="J183">
        <v>12.6</v>
      </c>
      <c r="K183">
        <v>9.3000000000000007</v>
      </c>
      <c r="L183">
        <v>6.8</v>
      </c>
      <c r="M183">
        <v>5</v>
      </c>
      <c r="O183" t="s">
        <v>184</v>
      </c>
      <c r="P183">
        <v>0</v>
      </c>
      <c r="Q183">
        <v>111</v>
      </c>
      <c r="R183">
        <v>117</v>
      </c>
      <c r="S183">
        <v>104.2</v>
      </c>
      <c r="T183">
        <v>84.9</v>
      </c>
      <c r="U183">
        <v>69.3</v>
      </c>
      <c r="V183">
        <v>56.5</v>
      </c>
      <c r="W183">
        <v>46.1</v>
      </c>
      <c r="X183">
        <v>37.6</v>
      </c>
      <c r="Y183">
        <v>30.7</v>
      </c>
      <c r="Z183">
        <v>25</v>
      </c>
      <c r="AA183">
        <v>20.399999999999999</v>
      </c>
      <c r="AC183" t="s">
        <v>184</v>
      </c>
      <c r="AD183">
        <f t="shared" si="30"/>
        <v>0</v>
      </c>
      <c r="AE183">
        <f t="shared" si="30"/>
        <v>-40</v>
      </c>
      <c r="AF183">
        <f t="shared" si="30"/>
        <v>-48.099999999999994</v>
      </c>
      <c r="AG183">
        <f t="shared" si="29"/>
        <v>-46.800000000000004</v>
      </c>
      <c r="AH183">
        <f t="shared" si="29"/>
        <v>-42.500000000000007</v>
      </c>
      <c r="AI183">
        <f t="shared" si="29"/>
        <v>-38</v>
      </c>
      <c r="AJ183">
        <f t="shared" si="29"/>
        <v>-33.4</v>
      </c>
      <c r="AK183">
        <f t="shared" si="29"/>
        <v>-29.1</v>
      </c>
      <c r="AL183">
        <f t="shared" si="29"/>
        <v>-25</v>
      </c>
      <c r="AM183">
        <f t="shared" si="29"/>
        <v>-21.4</v>
      </c>
      <c r="AN183">
        <f t="shared" si="29"/>
        <v>-18.2</v>
      </c>
      <c r="AO183">
        <f t="shared" si="29"/>
        <v>-15.399999999999999</v>
      </c>
    </row>
    <row r="184" spans="1:41" x14ac:dyDescent="0.3">
      <c r="A184" s="9" t="s">
        <v>185</v>
      </c>
      <c r="B184" s="10">
        <f>0</f>
        <v>0</v>
      </c>
      <c r="C184" s="10">
        <f>0</f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O184" s="9" t="s">
        <v>185</v>
      </c>
      <c r="P184" s="10">
        <f>0</f>
        <v>0</v>
      </c>
      <c r="Q184" s="10">
        <f>0</f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C184" s="9" t="s">
        <v>185</v>
      </c>
      <c r="AD184" s="10">
        <f>0</f>
        <v>0</v>
      </c>
      <c r="AE184" s="10">
        <f>0</f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</row>
    <row r="185" spans="1:41" x14ac:dyDescent="0.3">
      <c r="A185" t="s">
        <v>186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O185" t="s">
        <v>186</v>
      </c>
      <c r="P185">
        <v>0</v>
      </c>
      <c r="Q185">
        <v>2</v>
      </c>
      <c r="R185">
        <v>2</v>
      </c>
      <c r="S185">
        <v>2</v>
      </c>
      <c r="T185">
        <v>2.4</v>
      </c>
      <c r="U185">
        <v>2.9</v>
      </c>
      <c r="V185">
        <v>3.5</v>
      </c>
      <c r="W185">
        <v>4</v>
      </c>
      <c r="X185">
        <v>4.2</v>
      </c>
      <c r="Y185">
        <v>4.0999999999999996</v>
      </c>
      <c r="Z185">
        <v>3.6</v>
      </c>
      <c r="AA185">
        <v>3</v>
      </c>
      <c r="AC185" t="s">
        <v>186</v>
      </c>
      <c r="AD185">
        <f t="shared" ref="AD185:AO199" si="31">B185-P185</f>
        <v>0</v>
      </c>
      <c r="AE185">
        <f t="shared" si="31"/>
        <v>-2</v>
      </c>
      <c r="AF185">
        <f t="shared" si="31"/>
        <v>-2</v>
      </c>
      <c r="AG185">
        <f t="shared" si="31"/>
        <v>-2</v>
      </c>
      <c r="AH185">
        <f t="shared" si="31"/>
        <v>-2.4</v>
      </c>
      <c r="AI185">
        <f t="shared" si="31"/>
        <v>-2.9</v>
      </c>
      <c r="AJ185">
        <f t="shared" si="31"/>
        <v>-3.5</v>
      </c>
      <c r="AK185">
        <f t="shared" si="31"/>
        <v>-4</v>
      </c>
      <c r="AL185">
        <f t="shared" si="31"/>
        <v>-4.2</v>
      </c>
      <c r="AM185">
        <f t="shared" si="31"/>
        <v>-4.0999999999999996</v>
      </c>
      <c r="AN185">
        <f t="shared" si="31"/>
        <v>-3.6</v>
      </c>
      <c r="AO185">
        <f t="shared" si="31"/>
        <v>-3</v>
      </c>
    </row>
    <row r="186" spans="1:41" x14ac:dyDescent="0.3">
      <c r="A186" t="s">
        <v>187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O186" t="s">
        <v>187</v>
      </c>
      <c r="P186">
        <v>0</v>
      </c>
      <c r="Q186">
        <v>4</v>
      </c>
      <c r="R186">
        <v>4</v>
      </c>
      <c r="S186">
        <v>4.4000000000000004</v>
      </c>
      <c r="T186">
        <v>5.4</v>
      </c>
      <c r="U186">
        <v>6.6</v>
      </c>
      <c r="V186">
        <v>8</v>
      </c>
      <c r="W186">
        <v>9.6999999999999993</v>
      </c>
      <c r="X186">
        <v>11.8</v>
      </c>
      <c r="Y186">
        <v>14.4</v>
      </c>
      <c r="Z186">
        <v>17.5</v>
      </c>
      <c r="AA186">
        <v>21.3</v>
      </c>
      <c r="AC186" t="s">
        <v>187</v>
      </c>
      <c r="AD186">
        <f t="shared" si="31"/>
        <v>0</v>
      </c>
      <c r="AE186">
        <f t="shared" si="31"/>
        <v>-4</v>
      </c>
      <c r="AF186">
        <f t="shared" si="31"/>
        <v>-4</v>
      </c>
      <c r="AG186">
        <f t="shared" si="31"/>
        <v>-4.4000000000000004</v>
      </c>
      <c r="AH186">
        <f t="shared" si="31"/>
        <v>-5.4</v>
      </c>
      <c r="AI186">
        <f t="shared" si="31"/>
        <v>-6.6</v>
      </c>
      <c r="AJ186">
        <f t="shared" si="31"/>
        <v>-8</v>
      </c>
      <c r="AK186">
        <f t="shared" si="31"/>
        <v>-9.6999999999999993</v>
      </c>
      <c r="AL186">
        <f t="shared" si="31"/>
        <v>-11.8</v>
      </c>
      <c r="AM186">
        <f t="shared" si="31"/>
        <v>-14.4</v>
      </c>
      <c r="AN186">
        <f t="shared" si="31"/>
        <v>-17.5</v>
      </c>
      <c r="AO186">
        <f t="shared" si="31"/>
        <v>-21.3</v>
      </c>
    </row>
    <row r="187" spans="1:41" x14ac:dyDescent="0.3">
      <c r="A187" t="s">
        <v>188</v>
      </c>
      <c r="B187">
        <v>128</v>
      </c>
      <c r="C187">
        <v>3798</v>
      </c>
      <c r="D187">
        <v>3767</v>
      </c>
      <c r="E187">
        <v>4119.8999999999996</v>
      </c>
      <c r="F187">
        <v>4396.7</v>
      </c>
      <c r="G187">
        <v>4476.7</v>
      </c>
      <c r="H187">
        <v>3302.9</v>
      </c>
      <c r="I187">
        <v>2436.9</v>
      </c>
      <c r="J187">
        <v>1798</v>
      </c>
      <c r="K187">
        <v>1326.5</v>
      </c>
      <c r="L187">
        <v>978.7</v>
      </c>
      <c r="M187">
        <v>722.1</v>
      </c>
      <c r="O187" t="s">
        <v>188</v>
      </c>
      <c r="P187">
        <v>0</v>
      </c>
      <c r="Q187">
        <v>50</v>
      </c>
      <c r="R187">
        <v>43</v>
      </c>
      <c r="S187">
        <v>38</v>
      </c>
      <c r="T187">
        <v>31</v>
      </c>
      <c r="U187">
        <v>25.3</v>
      </c>
      <c r="V187">
        <v>20.6</v>
      </c>
      <c r="W187">
        <v>16.8</v>
      </c>
      <c r="X187">
        <v>13.7</v>
      </c>
      <c r="Y187">
        <v>11.2</v>
      </c>
      <c r="Z187">
        <v>13.6</v>
      </c>
      <c r="AA187">
        <v>16.5</v>
      </c>
      <c r="AC187" t="s">
        <v>188</v>
      </c>
      <c r="AD187">
        <f t="shared" si="31"/>
        <v>128</v>
      </c>
      <c r="AE187">
        <f t="shared" si="31"/>
        <v>3748</v>
      </c>
      <c r="AF187">
        <f t="shared" si="31"/>
        <v>3724</v>
      </c>
      <c r="AG187">
        <f t="shared" si="31"/>
        <v>4081.8999999999996</v>
      </c>
      <c r="AH187">
        <f t="shared" si="31"/>
        <v>4365.7</v>
      </c>
      <c r="AI187">
        <f t="shared" si="31"/>
        <v>4451.3999999999996</v>
      </c>
      <c r="AJ187">
        <f t="shared" si="31"/>
        <v>3282.3</v>
      </c>
      <c r="AK187">
        <f t="shared" si="31"/>
        <v>2420.1</v>
      </c>
      <c r="AL187">
        <f t="shared" si="31"/>
        <v>1784.3</v>
      </c>
      <c r="AM187">
        <f t="shared" si="31"/>
        <v>1315.3</v>
      </c>
      <c r="AN187">
        <f t="shared" si="31"/>
        <v>965.1</v>
      </c>
      <c r="AO187">
        <f t="shared" si="31"/>
        <v>705.6</v>
      </c>
    </row>
    <row r="188" spans="1:41" x14ac:dyDescent="0.3">
      <c r="A188" t="s">
        <v>189</v>
      </c>
      <c r="B188">
        <v>531</v>
      </c>
      <c r="C188">
        <v>3300</v>
      </c>
      <c r="D188">
        <v>3249.5</v>
      </c>
      <c r="E188">
        <v>3358.8</v>
      </c>
      <c r="F188">
        <v>3766</v>
      </c>
      <c r="G188">
        <v>4624.6000000000004</v>
      </c>
      <c r="H188">
        <v>5378.8</v>
      </c>
      <c r="I188">
        <v>5648.5</v>
      </c>
      <c r="J188">
        <v>6185.3</v>
      </c>
      <c r="K188">
        <v>6299.8</v>
      </c>
      <c r="L188">
        <v>6395.7</v>
      </c>
      <c r="M188">
        <v>6581.5</v>
      </c>
      <c r="O188" t="s">
        <v>189</v>
      </c>
      <c r="P188">
        <v>0</v>
      </c>
      <c r="Q188">
        <v>310</v>
      </c>
      <c r="R188">
        <v>316.7</v>
      </c>
      <c r="S188">
        <v>280.2</v>
      </c>
      <c r="T188">
        <v>228.5</v>
      </c>
      <c r="U188">
        <v>186.3</v>
      </c>
      <c r="V188">
        <v>151.9</v>
      </c>
      <c r="W188">
        <v>123.9</v>
      </c>
      <c r="X188">
        <v>101</v>
      </c>
      <c r="Y188">
        <v>82.4</v>
      </c>
      <c r="Z188">
        <v>67.2</v>
      </c>
      <c r="AA188">
        <v>54.8</v>
      </c>
      <c r="AC188" t="s">
        <v>189</v>
      </c>
      <c r="AD188">
        <f t="shared" si="31"/>
        <v>531</v>
      </c>
      <c r="AE188">
        <f t="shared" si="31"/>
        <v>2990</v>
      </c>
      <c r="AF188">
        <f t="shared" si="31"/>
        <v>2932.8</v>
      </c>
      <c r="AG188">
        <f t="shared" si="31"/>
        <v>3078.6000000000004</v>
      </c>
      <c r="AH188">
        <f t="shared" si="31"/>
        <v>3537.5</v>
      </c>
      <c r="AI188">
        <f t="shared" si="31"/>
        <v>4438.3</v>
      </c>
      <c r="AJ188">
        <f t="shared" si="31"/>
        <v>5226.9000000000005</v>
      </c>
      <c r="AK188">
        <f t="shared" si="31"/>
        <v>5524.6</v>
      </c>
      <c r="AL188">
        <f t="shared" si="31"/>
        <v>6084.3</v>
      </c>
      <c r="AM188">
        <f t="shared" si="31"/>
        <v>6217.4000000000005</v>
      </c>
      <c r="AN188">
        <f t="shared" si="31"/>
        <v>6328.5</v>
      </c>
      <c r="AO188">
        <f t="shared" si="31"/>
        <v>6526.7</v>
      </c>
    </row>
    <row r="189" spans="1:41" x14ac:dyDescent="0.3">
      <c r="A189" t="s">
        <v>190</v>
      </c>
      <c r="B189">
        <v>5</v>
      </c>
      <c r="C189">
        <v>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O189" t="s">
        <v>190</v>
      </c>
      <c r="P189">
        <v>0</v>
      </c>
      <c r="Q189">
        <v>28</v>
      </c>
      <c r="R189">
        <v>29</v>
      </c>
      <c r="S189">
        <v>26</v>
      </c>
      <c r="T189">
        <v>21.3</v>
      </c>
      <c r="U189">
        <v>25.9</v>
      </c>
      <c r="V189">
        <v>31.4</v>
      </c>
      <c r="W189">
        <v>25.7</v>
      </c>
      <c r="X189">
        <v>21</v>
      </c>
      <c r="Y189">
        <v>17.100000000000001</v>
      </c>
      <c r="Z189">
        <v>14</v>
      </c>
      <c r="AA189">
        <v>11.4</v>
      </c>
      <c r="AC189" t="s">
        <v>190</v>
      </c>
      <c r="AD189">
        <f t="shared" si="31"/>
        <v>5</v>
      </c>
      <c r="AE189">
        <f t="shared" si="31"/>
        <v>-27</v>
      </c>
      <c r="AF189">
        <f t="shared" si="31"/>
        <v>-29</v>
      </c>
      <c r="AG189">
        <f t="shared" si="31"/>
        <v>-26</v>
      </c>
      <c r="AH189">
        <f t="shared" si="31"/>
        <v>-21.3</v>
      </c>
      <c r="AI189">
        <f t="shared" si="31"/>
        <v>-25.9</v>
      </c>
      <c r="AJ189">
        <f t="shared" si="31"/>
        <v>-31.4</v>
      </c>
      <c r="AK189">
        <f t="shared" si="31"/>
        <v>-25.7</v>
      </c>
      <c r="AL189">
        <f t="shared" si="31"/>
        <v>-21</v>
      </c>
      <c r="AM189">
        <f t="shared" si="31"/>
        <v>-17.100000000000001</v>
      </c>
      <c r="AN189">
        <f t="shared" si="31"/>
        <v>-14</v>
      </c>
      <c r="AO189">
        <f t="shared" si="31"/>
        <v>-11.4</v>
      </c>
    </row>
    <row r="190" spans="1:41" x14ac:dyDescent="0.3">
      <c r="A190" t="s">
        <v>191</v>
      </c>
      <c r="B190">
        <v>7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O190" t="s">
        <v>191</v>
      </c>
      <c r="P190">
        <v>0</v>
      </c>
      <c r="Q190">
        <v>131</v>
      </c>
      <c r="R190">
        <v>131</v>
      </c>
      <c r="S190">
        <v>116.1</v>
      </c>
      <c r="T190">
        <v>110.9</v>
      </c>
      <c r="U190">
        <v>135</v>
      </c>
      <c r="V190">
        <v>159.19999999999999</v>
      </c>
      <c r="W190">
        <v>175.3</v>
      </c>
      <c r="X190">
        <v>154.4</v>
      </c>
      <c r="Y190">
        <v>126.1</v>
      </c>
      <c r="Z190">
        <v>102.8</v>
      </c>
      <c r="AA190">
        <v>83.8</v>
      </c>
      <c r="AC190" t="s">
        <v>191</v>
      </c>
      <c r="AD190">
        <f t="shared" si="31"/>
        <v>7</v>
      </c>
      <c r="AE190">
        <f t="shared" si="31"/>
        <v>-131</v>
      </c>
      <c r="AF190">
        <f t="shared" si="31"/>
        <v>-131</v>
      </c>
      <c r="AG190">
        <f t="shared" si="31"/>
        <v>-116.1</v>
      </c>
      <c r="AH190">
        <f t="shared" si="31"/>
        <v>-110.9</v>
      </c>
      <c r="AI190">
        <f t="shared" si="31"/>
        <v>-135</v>
      </c>
      <c r="AJ190">
        <f t="shared" si="31"/>
        <v>-159.19999999999999</v>
      </c>
      <c r="AK190">
        <f t="shared" si="31"/>
        <v>-175.3</v>
      </c>
      <c r="AL190">
        <f t="shared" si="31"/>
        <v>-154.4</v>
      </c>
      <c r="AM190">
        <f t="shared" si="31"/>
        <v>-126.1</v>
      </c>
      <c r="AN190">
        <f t="shared" si="31"/>
        <v>-102.8</v>
      </c>
      <c r="AO190">
        <f t="shared" si="31"/>
        <v>-83.8</v>
      </c>
    </row>
    <row r="191" spans="1:41" x14ac:dyDescent="0.3">
      <c r="A191" t="s">
        <v>192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O191" t="s">
        <v>192</v>
      </c>
      <c r="P191">
        <v>0</v>
      </c>
      <c r="Q191">
        <v>13</v>
      </c>
      <c r="R191">
        <v>10</v>
      </c>
      <c r="S191">
        <v>11.2</v>
      </c>
      <c r="T191">
        <v>13.7</v>
      </c>
      <c r="U191">
        <v>16.600000000000001</v>
      </c>
      <c r="V191">
        <v>20.2</v>
      </c>
      <c r="W191">
        <v>24.6</v>
      </c>
      <c r="X191">
        <v>26.6</v>
      </c>
      <c r="Y191">
        <v>21.7</v>
      </c>
      <c r="Z191">
        <v>17.8</v>
      </c>
      <c r="AA191">
        <v>14.5</v>
      </c>
      <c r="AC191" t="s">
        <v>192</v>
      </c>
      <c r="AD191">
        <f t="shared" si="31"/>
        <v>0</v>
      </c>
      <c r="AE191">
        <f t="shared" si="31"/>
        <v>-13</v>
      </c>
      <c r="AF191">
        <f t="shared" si="31"/>
        <v>-10</v>
      </c>
      <c r="AG191">
        <f t="shared" si="31"/>
        <v>-11.2</v>
      </c>
      <c r="AH191">
        <f t="shared" si="31"/>
        <v>-13.7</v>
      </c>
      <c r="AI191">
        <f t="shared" si="31"/>
        <v>-16.600000000000001</v>
      </c>
      <c r="AJ191">
        <f t="shared" si="31"/>
        <v>-20.2</v>
      </c>
      <c r="AK191">
        <f t="shared" si="31"/>
        <v>-24.6</v>
      </c>
      <c r="AL191">
        <f t="shared" si="31"/>
        <v>-26.6</v>
      </c>
      <c r="AM191">
        <f t="shared" si="31"/>
        <v>-21.7</v>
      </c>
      <c r="AN191">
        <f t="shared" si="31"/>
        <v>-17.8</v>
      </c>
      <c r="AO191">
        <f t="shared" si="31"/>
        <v>-14.5</v>
      </c>
    </row>
    <row r="192" spans="1:41" x14ac:dyDescent="0.3">
      <c r="A192" t="s">
        <v>193</v>
      </c>
      <c r="B192">
        <v>530</v>
      </c>
      <c r="C192">
        <v>4523</v>
      </c>
      <c r="D192">
        <v>4566</v>
      </c>
      <c r="E192">
        <v>4839.3999999999996</v>
      </c>
      <c r="F192">
        <v>5128.3999999999996</v>
      </c>
      <c r="G192">
        <v>5430.6</v>
      </c>
      <c r="H192">
        <v>6131.5</v>
      </c>
      <c r="I192">
        <v>6376.1</v>
      </c>
      <c r="J192">
        <v>6924.7</v>
      </c>
      <c r="K192">
        <v>7053</v>
      </c>
      <c r="L192">
        <v>7224.8</v>
      </c>
      <c r="M192">
        <v>7393</v>
      </c>
      <c r="O192" t="s">
        <v>193</v>
      </c>
      <c r="P192">
        <v>1</v>
      </c>
      <c r="Q192">
        <v>1442</v>
      </c>
      <c r="R192">
        <v>1552.4</v>
      </c>
      <c r="S192">
        <v>1373.5</v>
      </c>
      <c r="T192">
        <v>1119.9000000000001</v>
      </c>
      <c r="U192">
        <v>913.2</v>
      </c>
      <c r="V192">
        <v>744.6</v>
      </c>
      <c r="W192">
        <v>607.20000000000005</v>
      </c>
      <c r="X192">
        <v>495.1</v>
      </c>
      <c r="Y192">
        <v>403.7</v>
      </c>
      <c r="Z192">
        <v>329.2</v>
      </c>
      <c r="AA192">
        <v>268.39999999999998</v>
      </c>
      <c r="AC192" t="s">
        <v>193</v>
      </c>
      <c r="AD192">
        <f t="shared" si="31"/>
        <v>529</v>
      </c>
      <c r="AE192">
        <f t="shared" si="31"/>
        <v>3081</v>
      </c>
      <c r="AF192">
        <f t="shared" si="31"/>
        <v>3013.6</v>
      </c>
      <c r="AG192">
        <f t="shared" si="31"/>
        <v>3465.8999999999996</v>
      </c>
      <c r="AH192">
        <f t="shared" si="31"/>
        <v>4008.4999999999995</v>
      </c>
      <c r="AI192">
        <f t="shared" si="31"/>
        <v>4517.4000000000005</v>
      </c>
      <c r="AJ192">
        <f t="shared" si="31"/>
        <v>5386.9</v>
      </c>
      <c r="AK192">
        <f t="shared" si="31"/>
        <v>5768.9000000000005</v>
      </c>
      <c r="AL192">
        <f t="shared" si="31"/>
        <v>6429.5999999999995</v>
      </c>
      <c r="AM192">
        <f t="shared" si="31"/>
        <v>6649.3</v>
      </c>
      <c r="AN192">
        <f t="shared" si="31"/>
        <v>6895.6</v>
      </c>
      <c r="AO192">
        <f t="shared" si="31"/>
        <v>7124.6</v>
      </c>
    </row>
    <row r="193" spans="1:41" x14ac:dyDescent="0.3">
      <c r="A193" t="s">
        <v>194</v>
      </c>
      <c r="B193">
        <v>290</v>
      </c>
      <c r="C193">
        <v>1832</v>
      </c>
      <c r="D193">
        <v>1765.7</v>
      </c>
      <c r="E193">
        <v>1549.7</v>
      </c>
      <c r="F193">
        <v>1256.2</v>
      </c>
      <c r="G193">
        <v>1174.8</v>
      </c>
      <c r="H193">
        <v>1321.5</v>
      </c>
      <c r="I193">
        <v>1425.6</v>
      </c>
      <c r="J193">
        <v>1713.6</v>
      </c>
      <c r="K193">
        <v>1869.8</v>
      </c>
      <c r="L193">
        <v>1859.9</v>
      </c>
      <c r="M193">
        <v>1879.7</v>
      </c>
      <c r="O193" t="s">
        <v>194</v>
      </c>
      <c r="P193">
        <v>1</v>
      </c>
      <c r="Q193">
        <v>1451</v>
      </c>
      <c r="R193">
        <v>1403.6</v>
      </c>
      <c r="S193">
        <v>1241.8</v>
      </c>
      <c r="T193">
        <v>1012.5</v>
      </c>
      <c r="U193">
        <v>825.6</v>
      </c>
      <c r="V193">
        <v>673.2</v>
      </c>
      <c r="W193">
        <v>548.9</v>
      </c>
      <c r="X193">
        <v>447.6</v>
      </c>
      <c r="Y193">
        <v>365</v>
      </c>
      <c r="Z193">
        <v>297.60000000000002</v>
      </c>
      <c r="AA193">
        <v>242.7</v>
      </c>
      <c r="AC193" t="s">
        <v>194</v>
      </c>
      <c r="AD193">
        <f t="shared" si="31"/>
        <v>289</v>
      </c>
      <c r="AE193">
        <f t="shared" si="31"/>
        <v>381</v>
      </c>
      <c r="AF193">
        <f t="shared" si="31"/>
        <v>362.10000000000014</v>
      </c>
      <c r="AG193">
        <f t="shared" si="31"/>
        <v>307.90000000000009</v>
      </c>
      <c r="AH193">
        <f t="shared" si="31"/>
        <v>243.70000000000005</v>
      </c>
      <c r="AI193">
        <f t="shared" si="31"/>
        <v>349.19999999999993</v>
      </c>
      <c r="AJ193">
        <f t="shared" si="31"/>
        <v>648.29999999999995</v>
      </c>
      <c r="AK193">
        <f t="shared" si="31"/>
        <v>876.69999999999993</v>
      </c>
      <c r="AL193">
        <f t="shared" si="31"/>
        <v>1266</v>
      </c>
      <c r="AM193">
        <f t="shared" si="31"/>
        <v>1504.8</v>
      </c>
      <c r="AN193">
        <f t="shared" si="31"/>
        <v>1562.3000000000002</v>
      </c>
      <c r="AO193">
        <f t="shared" si="31"/>
        <v>1637</v>
      </c>
    </row>
    <row r="194" spans="1:41" x14ac:dyDescent="0.3">
      <c r="A194" t="s">
        <v>195</v>
      </c>
      <c r="B194">
        <v>13</v>
      </c>
      <c r="C194">
        <v>0</v>
      </c>
      <c r="D194">
        <v>1</v>
      </c>
      <c r="E194">
        <v>0.8</v>
      </c>
      <c r="F194">
        <v>0.6</v>
      </c>
      <c r="G194">
        <v>0.5</v>
      </c>
      <c r="H194">
        <v>0.3</v>
      </c>
      <c r="I194">
        <v>0.2</v>
      </c>
      <c r="J194">
        <v>0.2</v>
      </c>
      <c r="K194">
        <v>0.1</v>
      </c>
      <c r="L194">
        <v>0.1</v>
      </c>
      <c r="M194">
        <v>0.1</v>
      </c>
      <c r="O194" t="s">
        <v>195</v>
      </c>
      <c r="P194">
        <v>0</v>
      </c>
      <c r="Q194">
        <v>5</v>
      </c>
      <c r="R194">
        <v>9</v>
      </c>
      <c r="S194">
        <v>9.8000000000000007</v>
      </c>
      <c r="T194">
        <v>8</v>
      </c>
      <c r="U194">
        <v>6.5</v>
      </c>
      <c r="V194">
        <v>5.3</v>
      </c>
      <c r="W194">
        <v>6.5</v>
      </c>
      <c r="X194">
        <v>7.8</v>
      </c>
      <c r="Y194">
        <v>9.5</v>
      </c>
      <c r="Z194">
        <v>11.6</v>
      </c>
      <c r="AA194">
        <v>14.1</v>
      </c>
      <c r="AC194" t="s">
        <v>195</v>
      </c>
      <c r="AD194">
        <f t="shared" si="31"/>
        <v>13</v>
      </c>
      <c r="AE194">
        <f t="shared" si="31"/>
        <v>-5</v>
      </c>
      <c r="AF194">
        <f t="shared" si="31"/>
        <v>-8</v>
      </c>
      <c r="AG194">
        <f t="shared" si="31"/>
        <v>-9</v>
      </c>
      <c r="AH194">
        <f t="shared" si="31"/>
        <v>-7.4</v>
      </c>
      <c r="AI194">
        <f t="shared" si="31"/>
        <v>-6</v>
      </c>
      <c r="AJ194">
        <f t="shared" si="31"/>
        <v>-5</v>
      </c>
      <c r="AK194">
        <f t="shared" si="31"/>
        <v>-6.3</v>
      </c>
      <c r="AL194">
        <f t="shared" si="31"/>
        <v>-7.6</v>
      </c>
      <c r="AM194">
        <f t="shared" si="31"/>
        <v>-9.4</v>
      </c>
      <c r="AN194">
        <f t="shared" si="31"/>
        <v>-11.5</v>
      </c>
      <c r="AO194">
        <f t="shared" si="31"/>
        <v>-14</v>
      </c>
    </row>
    <row r="195" spans="1:41" x14ac:dyDescent="0.3">
      <c r="A195" t="s">
        <v>80</v>
      </c>
      <c r="B195">
        <v>10497</v>
      </c>
      <c r="C195">
        <v>21737</v>
      </c>
      <c r="D195">
        <v>21789.1</v>
      </c>
      <c r="E195">
        <v>18155.3</v>
      </c>
      <c r="F195">
        <v>24181.1</v>
      </c>
      <c r="G195">
        <v>32206.799999999999</v>
      </c>
      <c r="H195">
        <v>42896.2</v>
      </c>
      <c r="I195">
        <v>52506.400000000001</v>
      </c>
      <c r="J195">
        <v>38739.5</v>
      </c>
      <c r="K195">
        <v>28582</v>
      </c>
      <c r="L195">
        <v>21087.8</v>
      </c>
      <c r="M195">
        <v>15558.6</v>
      </c>
      <c r="O195" t="s">
        <v>80</v>
      </c>
      <c r="P195">
        <v>23</v>
      </c>
      <c r="Q195">
        <v>6</v>
      </c>
      <c r="R195">
        <v>7</v>
      </c>
      <c r="S195">
        <v>6.2</v>
      </c>
      <c r="T195">
        <v>5</v>
      </c>
      <c r="U195">
        <v>4.0999999999999996</v>
      </c>
      <c r="V195">
        <v>3.4</v>
      </c>
      <c r="W195">
        <v>2.7</v>
      </c>
      <c r="X195">
        <v>2.2000000000000002</v>
      </c>
      <c r="Y195">
        <v>1.8</v>
      </c>
      <c r="Z195">
        <v>1.5</v>
      </c>
      <c r="AA195">
        <v>1.2</v>
      </c>
      <c r="AC195" t="s">
        <v>80</v>
      </c>
      <c r="AD195">
        <f t="shared" si="31"/>
        <v>10474</v>
      </c>
      <c r="AE195">
        <f t="shared" si="31"/>
        <v>21731</v>
      </c>
      <c r="AF195">
        <f t="shared" si="31"/>
        <v>21782.1</v>
      </c>
      <c r="AG195">
        <f t="shared" si="31"/>
        <v>18149.099999999999</v>
      </c>
      <c r="AH195">
        <f t="shared" si="31"/>
        <v>24176.1</v>
      </c>
      <c r="AI195">
        <f t="shared" si="31"/>
        <v>32202.7</v>
      </c>
      <c r="AJ195">
        <f t="shared" si="31"/>
        <v>42892.799999999996</v>
      </c>
      <c r="AK195">
        <f t="shared" si="31"/>
        <v>52503.700000000004</v>
      </c>
      <c r="AL195">
        <f t="shared" si="31"/>
        <v>38737.300000000003</v>
      </c>
      <c r="AM195">
        <f t="shared" si="31"/>
        <v>28580.2</v>
      </c>
      <c r="AN195">
        <f t="shared" si="31"/>
        <v>21086.3</v>
      </c>
      <c r="AO195">
        <f t="shared" si="31"/>
        <v>15557.4</v>
      </c>
    </row>
    <row r="196" spans="1:41" x14ac:dyDescent="0.3">
      <c r="A196" t="s">
        <v>196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O196" t="s">
        <v>196</v>
      </c>
      <c r="P196">
        <v>0</v>
      </c>
      <c r="Q196">
        <v>16</v>
      </c>
      <c r="R196">
        <v>16</v>
      </c>
      <c r="S196">
        <v>18</v>
      </c>
      <c r="T196">
        <v>21.9</v>
      </c>
      <c r="U196">
        <v>26.6</v>
      </c>
      <c r="V196">
        <v>21.7</v>
      </c>
      <c r="W196">
        <v>17.7</v>
      </c>
      <c r="X196">
        <v>14.5</v>
      </c>
      <c r="Y196">
        <v>11.8</v>
      </c>
      <c r="Z196">
        <v>14.3</v>
      </c>
      <c r="AA196">
        <v>17.399999999999999</v>
      </c>
      <c r="AC196" t="s">
        <v>196</v>
      </c>
      <c r="AD196">
        <f t="shared" si="31"/>
        <v>0</v>
      </c>
      <c r="AE196">
        <f t="shared" si="31"/>
        <v>-16</v>
      </c>
      <c r="AF196">
        <f t="shared" si="31"/>
        <v>-16</v>
      </c>
      <c r="AG196">
        <f t="shared" si="31"/>
        <v>-18</v>
      </c>
      <c r="AH196">
        <f t="shared" si="31"/>
        <v>-21.9</v>
      </c>
      <c r="AI196">
        <f t="shared" si="31"/>
        <v>-26.6</v>
      </c>
      <c r="AJ196">
        <f t="shared" si="31"/>
        <v>-21.7</v>
      </c>
      <c r="AK196">
        <f t="shared" si="31"/>
        <v>-17.7</v>
      </c>
      <c r="AL196">
        <f t="shared" si="31"/>
        <v>-14.5</v>
      </c>
      <c r="AM196">
        <f t="shared" si="31"/>
        <v>-11.8</v>
      </c>
      <c r="AN196">
        <f t="shared" si="31"/>
        <v>-14.3</v>
      </c>
      <c r="AO196">
        <f t="shared" si="31"/>
        <v>-17.399999999999999</v>
      </c>
    </row>
    <row r="197" spans="1:41" x14ac:dyDescent="0.3">
      <c r="A197" t="s">
        <v>197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O197" t="s">
        <v>197</v>
      </c>
      <c r="P197">
        <v>0</v>
      </c>
      <c r="Q197">
        <v>13</v>
      </c>
      <c r="R197">
        <v>13</v>
      </c>
      <c r="S197">
        <v>12.6</v>
      </c>
      <c r="T197">
        <v>10.3</v>
      </c>
      <c r="U197">
        <v>8.4</v>
      </c>
      <c r="V197">
        <v>6.8</v>
      </c>
      <c r="W197">
        <v>5.6</v>
      </c>
      <c r="X197">
        <v>4.5999999999999996</v>
      </c>
      <c r="Y197">
        <v>3.8</v>
      </c>
      <c r="Z197">
        <v>4.5</v>
      </c>
      <c r="AA197">
        <v>5.5</v>
      </c>
      <c r="AC197" t="s">
        <v>197</v>
      </c>
      <c r="AD197">
        <f t="shared" si="31"/>
        <v>0</v>
      </c>
      <c r="AE197">
        <f t="shared" si="31"/>
        <v>-13</v>
      </c>
      <c r="AF197">
        <f t="shared" si="31"/>
        <v>-13</v>
      </c>
      <c r="AG197">
        <f t="shared" si="31"/>
        <v>-12.6</v>
      </c>
      <c r="AH197">
        <f t="shared" si="31"/>
        <v>-10.3</v>
      </c>
      <c r="AI197">
        <f t="shared" si="31"/>
        <v>-8.4</v>
      </c>
      <c r="AJ197">
        <f t="shared" si="31"/>
        <v>-6.8</v>
      </c>
      <c r="AK197">
        <f t="shared" si="31"/>
        <v>-5.6</v>
      </c>
      <c r="AL197">
        <f t="shared" si="31"/>
        <v>-4.5999999999999996</v>
      </c>
      <c r="AM197">
        <f t="shared" si="31"/>
        <v>-3.8</v>
      </c>
      <c r="AN197">
        <f t="shared" si="31"/>
        <v>-4.5</v>
      </c>
      <c r="AO197">
        <f t="shared" si="31"/>
        <v>-5.5</v>
      </c>
    </row>
    <row r="198" spans="1:41" x14ac:dyDescent="0.3">
      <c r="A198" t="s">
        <v>198</v>
      </c>
      <c r="B198">
        <v>1</v>
      </c>
      <c r="C198">
        <v>1052</v>
      </c>
      <c r="D198">
        <v>1643</v>
      </c>
      <c r="E198">
        <v>1950.9</v>
      </c>
      <c r="F198">
        <v>2339.4</v>
      </c>
      <c r="G198">
        <v>2551.9</v>
      </c>
      <c r="H198">
        <v>2276.6</v>
      </c>
      <c r="I198">
        <v>1963.7</v>
      </c>
      <c r="J198">
        <v>2363</v>
      </c>
      <c r="K198">
        <v>2941.7</v>
      </c>
      <c r="L198">
        <v>3917.9</v>
      </c>
      <c r="M198">
        <v>5218.2</v>
      </c>
      <c r="O198" t="s">
        <v>198</v>
      </c>
      <c r="P198">
        <v>0</v>
      </c>
      <c r="Q198">
        <v>10</v>
      </c>
      <c r="R198">
        <v>16</v>
      </c>
      <c r="S198">
        <v>14.1</v>
      </c>
      <c r="T198">
        <v>11.5</v>
      </c>
      <c r="U198">
        <v>9.4</v>
      </c>
      <c r="V198">
        <v>7.7</v>
      </c>
      <c r="W198">
        <v>6.3</v>
      </c>
      <c r="X198">
        <v>5.0999999999999996</v>
      </c>
      <c r="Y198">
        <v>4.2</v>
      </c>
      <c r="Z198">
        <v>3.4</v>
      </c>
      <c r="AA198">
        <v>2.8</v>
      </c>
      <c r="AC198" t="s">
        <v>198</v>
      </c>
      <c r="AD198">
        <f t="shared" si="31"/>
        <v>1</v>
      </c>
      <c r="AE198">
        <f t="shared" si="31"/>
        <v>1042</v>
      </c>
      <c r="AF198">
        <f t="shared" si="31"/>
        <v>1627</v>
      </c>
      <c r="AG198">
        <f t="shared" si="31"/>
        <v>1936.8000000000002</v>
      </c>
      <c r="AH198">
        <f t="shared" si="31"/>
        <v>2327.9</v>
      </c>
      <c r="AI198">
        <f t="shared" si="31"/>
        <v>2542.5</v>
      </c>
      <c r="AJ198">
        <f t="shared" si="31"/>
        <v>2268.9</v>
      </c>
      <c r="AK198">
        <f t="shared" si="31"/>
        <v>1957.4</v>
      </c>
      <c r="AL198">
        <f t="shared" si="31"/>
        <v>2357.9</v>
      </c>
      <c r="AM198">
        <f t="shared" si="31"/>
        <v>2937.5</v>
      </c>
      <c r="AN198">
        <f t="shared" si="31"/>
        <v>3914.5</v>
      </c>
      <c r="AO198">
        <f t="shared" si="31"/>
        <v>5215.3999999999996</v>
      </c>
    </row>
    <row r="199" spans="1:41" x14ac:dyDescent="0.3">
      <c r="A199" t="s">
        <v>199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O199" t="s">
        <v>199</v>
      </c>
      <c r="P199">
        <v>0</v>
      </c>
      <c r="Q199">
        <v>218</v>
      </c>
      <c r="R199">
        <v>217</v>
      </c>
      <c r="S199">
        <v>242.8</v>
      </c>
      <c r="T199">
        <v>254.2</v>
      </c>
      <c r="U199">
        <v>220</v>
      </c>
      <c r="V199">
        <v>218.8</v>
      </c>
      <c r="W199">
        <v>260.3</v>
      </c>
      <c r="X199">
        <v>293.10000000000002</v>
      </c>
      <c r="Y199">
        <v>298</v>
      </c>
      <c r="Z199">
        <v>296</v>
      </c>
      <c r="AA199">
        <v>294.8</v>
      </c>
      <c r="AC199" t="s">
        <v>199</v>
      </c>
      <c r="AD199">
        <f t="shared" si="31"/>
        <v>0</v>
      </c>
      <c r="AE199">
        <f t="shared" si="31"/>
        <v>-218</v>
      </c>
      <c r="AF199">
        <f t="shared" si="31"/>
        <v>-217</v>
      </c>
      <c r="AG199">
        <f t="shared" si="31"/>
        <v>-242.8</v>
      </c>
      <c r="AH199">
        <f t="shared" si="31"/>
        <v>-254.2</v>
      </c>
      <c r="AI199">
        <f t="shared" si="31"/>
        <v>-220</v>
      </c>
      <c r="AJ199">
        <f t="shared" si="31"/>
        <v>-218.8</v>
      </c>
      <c r="AK199">
        <f t="shared" si="31"/>
        <v>-260.3</v>
      </c>
      <c r="AL199">
        <f t="shared" si="31"/>
        <v>-293.10000000000002</v>
      </c>
      <c r="AM199">
        <f t="shared" si="31"/>
        <v>-298</v>
      </c>
      <c r="AN199">
        <f t="shared" si="31"/>
        <v>-296</v>
      </c>
      <c r="AO199">
        <f t="shared" si="31"/>
        <v>-294.8</v>
      </c>
    </row>
    <row r="200" spans="1:41" x14ac:dyDescent="0.3">
      <c r="A200" s="9" t="s">
        <v>200</v>
      </c>
      <c r="B200" s="10">
        <f>B45+B62+B80+B113+B112+B139+B144+B153+B185+B186+B189+B190+B191+B196+B197+B199</f>
        <v>77459</v>
      </c>
      <c r="C200" s="10">
        <f>C45+C62+C80+C113+C112+C139+C144+C153+C185+C186+C189+C190+C191+C196+C197+C199</f>
        <v>153640</v>
      </c>
      <c r="D200" s="10">
        <f>D45+D62+D80+D113+D112+D139+D144+D153+D185+D186+D189+D190+D191+D196+D197+D199</f>
        <v>154886.30000000002</v>
      </c>
      <c r="E200" s="10">
        <f t="shared" ref="E200:M200" si="32">E45+E62+E80+E113+E112+E139+E144+E153+E185+E186+E189+E190+E191+E196+E197+E199</f>
        <v>154226.09999999998</v>
      </c>
      <c r="F200" s="10">
        <f t="shared" si="32"/>
        <v>161072.09999999998</v>
      </c>
      <c r="G200" s="10">
        <f t="shared" si="32"/>
        <v>175740</v>
      </c>
      <c r="H200" s="10">
        <f t="shared" si="32"/>
        <v>196571.7</v>
      </c>
      <c r="I200" s="10">
        <f t="shared" si="32"/>
        <v>219781.59999999998</v>
      </c>
      <c r="J200" s="10">
        <f t="shared" si="32"/>
        <v>228048.40000000002</v>
      </c>
      <c r="K200" s="10">
        <f t="shared" si="32"/>
        <v>225187.8</v>
      </c>
      <c r="L200" s="10">
        <f t="shared" si="32"/>
        <v>228968.09999999998</v>
      </c>
      <c r="M200" s="10">
        <f t="shared" si="32"/>
        <v>237129.99999999997</v>
      </c>
      <c r="O200" s="9" t="s">
        <v>200</v>
      </c>
      <c r="P200" s="10">
        <f>P45+P62+P80+P113+P112+P139+P144+P153+P185+P186+P189+P190+P191+P196+P197+P199</f>
        <v>83308</v>
      </c>
      <c r="Q200" s="10">
        <f>Q45+Q62+Q80+Q113+Q112+Q139+Q144+Q153+Q185+Q186+Q189+Q190+Q191+Q196+Q197+Q199</f>
        <v>108138</v>
      </c>
      <c r="R200" s="10">
        <f>R45+R62+R80+R113+R112+R139+R144+R153+R185+R186+R189+R190+R191+R196+R197+R199</f>
        <v>112232.1</v>
      </c>
      <c r="S200" s="10">
        <f t="shared" ref="S200:AA200" si="33">S45+S62+S80+S113+S112+S139+S144+S153+S185+S186+S189+S190+S191+S196+S197+S199</f>
        <v>107810.50000000003</v>
      </c>
      <c r="T200" s="10">
        <f t="shared" si="33"/>
        <v>99543.699999999953</v>
      </c>
      <c r="U200" s="10">
        <f t="shared" si="33"/>
        <v>96060.5</v>
      </c>
      <c r="V200" s="10">
        <f t="shared" si="33"/>
        <v>94129.2</v>
      </c>
      <c r="W200" s="10">
        <f t="shared" si="33"/>
        <v>102240.3</v>
      </c>
      <c r="X200" s="10">
        <f t="shared" si="33"/>
        <v>112596.20000000004</v>
      </c>
      <c r="Y200" s="10">
        <f t="shared" si="33"/>
        <v>126501.3</v>
      </c>
      <c r="Z200" s="10">
        <f t="shared" si="33"/>
        <v>144727.60000000003</v>
      </c>
      <c r="AA200" s="10">
        <f t="shared" si="33"/>
        <v>165813.09999999995</v>
      </c>
      <c r="AC200" s="9" t="s">
        <v>200</v>
      </c>
      <c r="AD200" s="10">
        <f>AD45+AD62+AD80+AD113+AD112+AD139+AD144+AD153+AD185+AD186+AD189+AD190+AD191+AD196+AD197+AD199</f>
        <v>-5849</v>
      </c>
      <c r="AE200" s="10">
        <f>AE45+AE62+AE80+AE113+AE112+AE139+AE144+AE153+AE185+AE186+AE189+AE190+AE191+AE196+AE197+AE199</f>
        <v>45502</v>
      </c>
      <c r="AF200" s="10">
        <f>AF45+AF62+AF80+AF113+AF112+AF139+AF144+AF153+AF185+AF186+AF189+AF190+AF191+AF196+AF197+AF199</f>
        <v>42654.2</v>
      </c>
      <c r="AG200" s="10">
        <f t="shared" ref="AG200:AO200" si="34">AG45+AG62+AG80+AG113+AG112+AG139+AG144+AG153+AG185+AG186+AG189+AG190+AG191+AG196+AG197+AG199</f>
        <v>46415.600000000006</v>
      </c>
      <c r="AH200" s="10">
        <f t="shared" si="34"/>
        <v>61528.4</v>
      </c>
      <c r="AI200" s="10">
        <f t="shared" si="34"/>
        <v>79679.5</v>
      </c>
      <c r="AJ200" s="10">
        <f t="shared" si="34"/>
        <v>102442.5</v>
      </c>
      <c r="AK200" s="10">
        <f t="shared" si="34"/>
        <v>117541.3</v>
      </c>
      <c r="AL200" s="10">
        <f t="shared" si="34"/>
        <v>115452.19999999998</v>
      </c>
      <c r="AM200" s="10">
        <f t="shared" si="34"/>
        <v>98686.5</v>
      </c>
      <c r="AN200" s="10">
        <f t="shared" si="34"/>
        <v>84240.499999999971</v>
      </c>
      <c r="AO200" s="10">
        <f t="shared" si="34"/>
        <v>71316.89999999998</v>
      </c>
    </row>
    <row r="201" spans="1:41" x14ac:dyDescent="0.3">
      <c r="A201" s="9" t="s">
        <v>201</v>
      </c>
      <c r="B201" s="10">
        <f>B202-B200</f>
        <v>35654</v>
      </c>
      <c r="C201" s="10">
        <f>C202-C200</f>
        <v>49499</v>
      </c>
      <c r="D201" s="10">
        <f>D202-D200</f>
        <v>49787.199999999983</v>
      </c>
      <c r="E201" s="10">
        <f t="shared" ref="E201:M201" si="35">E202-E200</f>
        <v>52797.800000000017</v>
      </c>
      <c r="F201" s="10">
        <f t="shared" si="35"/>
        <v>57009.400000000023</v>
      </c>
      <c r="G201" s="10">
        <f t="shared" si="35"/>
        <v>62566.899999999965</v>
      </c>
      <c r="H201" s="10">
        <f t="shared" si="35"/>
        <v>65897.900000000023</v>
      </c>
      <c r="I201" s="10">
        <f t="shared" si="35"/>
        <v>60741.100000000035</v>
      </c>
      <c r="J201" s="10">
        <f t="shared" si="35"/>
        <v>58437.699999999953</v>
      </c>
      <c r="K201" s="10">
        <f t="shared" si="35"/>
        <v>55448.200000000012</v>
      </c>
      <c r="L201" s="10">
        <f t="shared" si="35"/>
        <v>53817.900000000023</v>
      </c>
      <c r="M201" s="10">
        <f t="shared" si="35"/>
        <v>52739.399999999936</v>
      </c>
      <c r="O201" s="9" t="s">
        <v>201</v>
      </c>
      <c r="P201" s="10">
        <f>P202-P200</f>
        <v>23423</v>
      </c>
      <c r="Q201" s="10">
        <f>Q202-Q200</f>
        <v>95511</v>
      </c>
      <c r="R201" s="10">
        <f>R202-R200</f>
        <v>96572.9</v>
      </c>
      <c r="S201" s="10">
        <f t="shared" ref="S201:AA201" si="36">S202-S200</f>
        <v>103345.60000000001</v>
      </c>
      <c r="T201" s="10">
        <f t="shared" si="36"/>
        <v>122668.7000000001</v>
      </c>
      <c r="U201" s="10">
        <f t="shared" si="36"/>
        <v>146377.7999999999</v>
      </c>
      <c r="V201" s="10">
        <f t="shared" si="36"/>
        <v>172472.20000000007</v>
      </c>
      <c r="W201" s="10">
        <f t="shared" si="36"/>
        <v>182414.69999999995</v>
      </c>
      <c r="X201" s="10">
        <f t="shared" si="36"/>
        <v>178020.4</v>
      </c>
      <c r="Y201" s="10">
        <f t="shared" si="36"/>
        <v>158266.29999999999</v>
      </c>
      <c r="Z201" s="10">
        <f t="shared" si="36"/>
        <v>142187.99999999994</v>
      </c>
      <c r="AA201" s="10">
        <f t="shared" si="36"/>
        <v>128188.00000000003</v>
      </c>
      <c r="AC201" s="9" t="s">
        <v>201</v>
      </c>
      <c r="AD201" s="10">
        <f>AD202-AD200</f>
        <v>12231</v>
      </c>
      <c r="AE201" s="10">
        <f>AE202-AE200</f>
        <v>-46012</v>
      </c>
      <c r="AF201" s="10">
        <f>AF202-AF200</f>
        <v>-46785.7</v>
      </c>
      <c r="AG201" s="10">
        <f t="shared" ref="AG201:AO201" si="37">AG202-AG200</f>
        <v>-50547.799999999974</v>
      </c>
      <c r="AH201" s="10">
        <f t="shared" si="37"/>
        <v>-65659.299999999959</v>
      </c>
      <c r="AI201" s="10">
        <f t="shared" si="37"/>
        <v>-83810.899999999951</v>
      </c>
      <c r="AJ201" s="10">
        <f t="shared" si="37"/>
        <v>-106574.3</v>
      </c>
      <c r="AK201" s="10">
        <f t="shared" si="37"/>
        <v>-121673.60000000006</v>
      </c>
      <c r="AL201" s="10">
        <f t="shared" si="37"/>
        <v>-119582.70000000006</v>
      </c>
      <c r="AM201" s="10">
        <f t="shared" si="37"/>
        <v>-102818.10000000002</v>
      </c>
      <c r="AN201" s="10">
        <f t="shared" si="37"/>
        <v>-88370.099999999991</v>
      </c>
      <c r="AO201" s="10">
        <f t="shared" si="37"/>
        <v>-75448.60000000002</v>
      </c>
    </row>
    <row r="202" spans="1:41" x14ac:dyDescent="0.3">
      <c r="A202" s="9" t="s">
        <v>87</v>
      </c>
      <c r="B202" s="10">
        <f>SUM(B4,B58,B81,B98,B138,B153,B184)</f>
        <v>113113</v>
      </c>
      <c r="C202" s="10">
        <f>SUM(C4,C58,C81,C98,C138,C153,C184)</f>
        <v>203139</v>
      </c>
      <c r="D202" s="10">
        <f>SUM(D4,D58,D81,D98,D138,D153,D184)</f>
        <v>204673.5</v>
      </c>
      <c r="E202" s="10">
        <f t="shared" ref="E202:M202" si="38">SUM(E4,E58,E81,E98,E138,E153,E184)</f>
        <v>207023.9</v>
      </c>
      <c r="F202" s="10">
        <f t="shared" si="38"/>
        <v>218081.5</v>
      </c>
      <c r="G202" s="10">
        <f t="shared" si="38"/>
        <v>238306.89999999997</v>
      </c>
      <c r="H202" s="10">
        <f t="shared" si="38"/>
        <v>262469.60000000003</v>
      </c>
      <c r="I202" s="10">
        <f t="shared" si="38"/>
        <v>280522.7</v>
      </c>
      <c r="J202" s="10">
        <f t="shared" si="38"/>
        <v>286486.09999999998</v>
      </c>
      <c r="K202" s="10">
        <f t="shared" si="38"/>
        <v>280636</v>
      </c>
      <c r="L202" s="10">
        <f t="shared" si="38"/>
        <v>282786</v>
      </c>
      <c r="M202" s="10">
        <f t="shared" si="38"/>
        <v>289869.39999999991</v>
      </c>
      <c r="O202" s="9" t="s">
        <v>87</v>
      </c>
      <c r="P202" s="10">
        <f>SUM(P4,P58,P81,P98,P138,P153,P184)</f>
        <v>106731</v>
      </c>
      <c r="Q202" s="10">
        <f>SUM(Q4,Q58,Q81,Q98,Q138,Q153,Q184)</f>
        <v>203649</v>
      </c>
      <c r="R202" s="10">
        <f>SUM(R4,R58,R81,R98,R138,R153,R184)</f>
        <v>208805</v>
      </c>
      <c r="S202" s="10">
        <f t="shared" ref="S202:AA202" si="39">SUM(S4,S58,S81,S98,S138,S153,S184)</f>
        <v>211156.10000000003</v>
      </c>
      <c r="T202" s="10">
        <f t="shared" si="39"/>
        <v>222212.40000000005</v>
      </c>
      <c r="U202" s="10">
        <f t="shared" si="39"/>
        <v>242438.2999999999</v>
      </c>
      <c r="V202" s="10">
        <f t="shared" si="39"/>
        <v>266601.40000000008</v>
      </c>
      <c r="W202" s="10">
        <f t="shared" si="39"/>
        <v>284654.99999999994</v>
      </c>
      <c r="X202" s="10">
        <f t="shared" si="39"/>
        <v>290616.60000000003</v>
      </c>
      <c r="Y202" s="10">
        <f t="shared" si="39"/>
        <v>284767.59999999998</v>
      </c>
      <c r="Z202" s="10">
        <f t="shared" si="39"/>
        <v>286915.59999999998</v>
      </c>
      <c r="AA202" s="10">
        <f t="shared" si="39"/>
        <v>294001.09999999998</v>
      </c>
      <c r="AC202" s="9" t="s">
        <v>87</v>
      </c>
      <c r="AD202" s="10">
        <f>SUM(AD4,AD58,AD81,AD98,AD138,AD153,AD184)</f>
        <v>6382</v>
      </c>
      <c r="AE202" s="10">
        <f>SUM(AE4,AE58,AE81,AE98,AE138,AE153,AE184)</f>
        <v>-510</v>
      </c>
      <c r="AF202" s="10">
        <f>SUM(AF4,AF58,AF81,AF98,AF138,AF153,AF184)</f>
        <v>-4131.4999999999964</v>
      </c>
      <c r="AG202" s="10">
        <f t="shared" ref="AG202:AO202" si="40">SUM(AG4,AG58,AG81,AG98,AG138,AG153,AG184)</f>
        <v>-4132.1999999999671</v>
      </c>
      <c r="AH202" s="10">
        <f t="shared" si="40"/>
        <v>-4130.8999999999651</v>
      </c>
      <c r="AI202" s="10">
        <f t="shared" si="40"/>
        <v>-4131.3999999999542</v>
      </c>
      <c r="AJ202" s="10">
        <f t="shared" si="40"/>
        <v>-4131.7999999999993</v>
      </c>
      <c r="AK202" s="10">
        <f t="shared" si="40"/>
        <v>-4132.3000000000684</v>
      </c>
      <c r="AL202" s="10">
        <f t="shared" si="40"/>
        <v>-4130.5000000000673</v>
      </c>
      <c r="AM202" s="10">
        <f t="shared" si="40"/>
        <v>-4131.600000000024</v>
      </c>
      <c r="AN202" s="10">
        <f t="shared" si="40"/>
        <v>-4129.6000000000204</v>
      </c>
      <c r="AO202" s="10">
        <f t="shared" si="40"/>
        <v>-4131.7000000000407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51209-D7BD-49A6-9B44-6F5EEAD1817C}">
  <dimension ref="A1:DG256"/>
  <sheetViews>
    <sheetView topLeftCell="M154" workbookViewId="0">
      <selection activeCell="BC40" sqref="A1:XFD1048576"/>
    </sheetView>
  </sheetViews>
  <sheetFormatPr defaultRowHeight="14.4" x14ac:dyDescent="0.3"/>
  <cols>
    <col min="2" max="4" width="9.21875" style="2" customWidth="1"/>
    <col min="5" max="13" width="11.5546875" style="2" bestFit="1" customWidth="1"/>
    <col min="14" max="17" width="9.21875" style="2" hidden="1" customWidth="1"/>
    <col min="18" max="18" width="10" style="2" hidden="1" customWidth="1"/>
    <col min="19" max="21" width="9.21875" style="2" hidden="1" customWidth="1"/>
    <col min="23" max="23" width="22.77734375" bestFit="1" customWidth="1"/>
    <col min="24" max="24" width="10.5546875" bestFit="1" customWidth="1"/>
    <col min="25" max="29" width="12.21875" bestFit="1" customWidth="1"/>
    <col min="30" max="31" width="10.77734375" customWidth="1"/>
    <col min="32" max="32" width="12.44140625" customWidth="1"/>
    <col min="33" max="33" width="14.44140625" customWidth="1"/>
    <col min="34" max="34" width="9.5546875" bestFit="1" customWidth="1"/>
    <col min="35" max="35" width="10.77734375" bestFit="1" customWidth="1"/>
    <col min="40" max="40" width="8.77734375" customWidth="1"/>
    <col min="41" max="41" width="10.44140625" bestFit="1" customWidth="1"/>
    <col min="42" max="46" width="8" bestFit="1" customWidth="1"/>
    <col min="47" max="47" width="6.77734375" customWidth="1"/>
    <col min="48" max="48" width="7.5546875" bestFit="1" customWidth="1"/>
    <col min="54" max="54" width="9.77734375" bestFit="1" customWidth="1"/>
  </cols>
  <sheetData>
    <row r="1" spans="1:106" x14ac:dyDescent="0.3">
      <c r="A1" s="1" t="s">
        <v>218</v>
      </c>
      <c r="C1"/>
      <c r="X1">
        <v>5</v>
      </c>
      <c r="Y1">
        <v>6</v>
      </c>
      <c r="Z1">
        <v>7</v>
      </c>
      <c r="AA1">
        <v>8</v>
      </c>
      <c r="AB1">
        <v>9</v>
      </c>
      <c r="AC1">
        <v>10</v>
      </c>
      <c r="AD1">
        <v>11</v>
      </c>
      <c r="AE1">
        <v>12</v>
      </c>
      <c r="AF1">
        <v>13</v>
      </c>
      <c r="AH1">
        <v>5</v>
      </c>
      <c r="AI1">
        <v>6</v>
      </c>
      <c r="AJ1">
        <v>7</v>
      </c>
      <c r="AK1">
        <v>8</v>
      </c>
      <c r="AL1">
        <v>9</v>
      </c>
      <c r="AM1">
        <v>10</v>
      </c>
      <c r="AN1">
        <v>11</v>
      </c>
      <c r="AO1">
        <v>12</v>
      </c>
      <c r="AP1">
        <v>13</v>
      </c>
      <c r="AR1">
        <v>5</v>
      </c>
      <c r="AS1">
        <v>6</v>
      </c>
      <c r="AT1">
        <v>7</v>
      </c>
      <c r="AU1">
        <v>8</v>
      </c>
      <c r="AV1">
        <v>9</v>
      </c>
      <c r="AW1">
        <v>10</v>
      </c>
      <c r="AX1">
        <v>11</v>
      </c>
      <c r="AY1">
        <v>12</v>
      </c>
      <c r="AZ1">
        <v>13</v>
      </c>
      <c r="BB1">
        <v>5</v>
      </c>
      <c r="BC1">
        <v>6</v>
      </c>
      <c r="BD1">
        <v>7</v>
      </c>
      <c r="BE1">
        <v>8</v>
      </c>
      <c r="BF1">
        <v>9</v>
      </c>
      <c r="BG1">
        <v>10</v>
      </c>
      <c r="BH1">
        <v>11</v>
      </c>
      <c r="BI1">
        <v>12</v>
      </c>
      <c r="BJ1">
        <v>13</v>
      </c>
    </row>
    <row r="2" spans="1:106" x14ac:dyDescent="0.3">
      <c r="B2" s="2" t="s">
        <v>1</v>
      </c>
      <c r="D2" s="2" t="s">
        <v>2</v>
      </c>
      <c r="X2" s="80" t="s">
        <v>3</v>
      </c>
      <c r="Y2" s="80"/>
      <c r="Z2" s="80"/>
      <c r="AA2" s="80"/>
      <c r="AB2" s="80"/>
      <c r="AC2" s="80"/>
      <c r="AD2" s="80"/>
      <c r="AE2" s="80"/>
      <c r="AF2" s="80"/>
      <c r="AH2" s="80" t="s">
        <v>244</v>
      </c>
      <c r="AI2" s="80"/>
      <c r="AJ2" s="80"/>
      <c r="AK2" s="80"/>
      <c r="AL2" s="80"/>
      <c r="AM2" s="80"/>
      <c r="AN2" s="80"/>
      <c r="AO2" s="80"/>
      <c r="AP2" s="80"/>
      <c r="AQ2" s="4"/>
      <c r="AR2" s="80" t="s">
        <v>245</v>
      </c>
      <c r="AS2" s="80"/>
      <c r="AT2" s="80"/>
      <c r="AU2" s="80"/>
      <c r="AV2" s="80"/>
      <c r="AW2" s="80"/>
      <c r="AX2" s="80"/>
      <c r="AY2" s="80"/>
      <c r="AZ2" s="80"/>
      <c r="BA2" s="4"/>
      <c r="BB2" s="80" t="s">
        <v>246</v>
      </c>
      <c r="BC2" s="80"/>
      <c r="BD2" s="80"/>
      <c r="BE2" s="80"/>
      <c r="BF2" s="80"/>
      <c r="BG2" s="80"/>
      <c r="BH2" s="80"/>
      <c r="BI2" s="80"/>
      <c r="BJ2" s="80"/>
      <c r="BK2" s="4"/>
      <c r="BL2" s="80"/>
      <c r="BM2" s="80"/>
      <c r="BN2" s="80"/>
      <c r="BO2" s="80"/>
      <c r="BP2" s="80"/>
      <c r="BQ2" s="80"/>
      <c r="BR2" s="80"/>
      <c r="BS2" s="80"/>
      <c r="BT2" s="80"/>
      <c r="BU2" s="4"/>
      <c r="BV2" s="80"/>
      <c r="BW2" s="80"/>
      <c r="BX2" s="80"/>
      <c r="BY2" s="80"/>
      <c r="BZ2" s="80"/>
      <c r="CA2" s="80"/>
      <c r="CB2" s="80"/>
      <c r="CC2" s="80"/>
      <c r="CD2" s="80"/>
      <c r="CF2" s="80"/>
      <c r="CG2" s="80"/>
      <c r="CH2" s="80"/>
      <c r="CI2" s="80"/>
      <c r="CJ2" s="80"/>
      <c r="CK2" s="80"/>
      <c r="CL2" s="80"/>
      <c r="CM2" s="80"/>
      <c r="CN2" s="80"/>
      <c r="CR2" s="4"/>
      <c r="CS2" s="4"/>
      <c r="CT2" s="4"/>
      <c r="CZ2" s="4"/>
      <c r="DA2" s="4"/>
      <c r="DB2" s="4"/>
    </row>
    <row r="3" spans="1:106" x14ac:dyDescent="0.3">
      <c r="A3" s="5" t="s">
        <v>4</v>
      </c>
      <c r="B3" s="6">
        <v>1992</v>
      </c>
      <c r="C3" s="6">
        <v>2017</v>
      </c>
      <c r="D3" s="7">
        <v>2017</v>
      </c>
      <c r="E3" s="7">
        <v>2020</v>
      </c>
      <c r="F3" s="7">
        <v>2025</v>
      </c>
      <c r="G3" s="7">
        <v>2030</v>
      </c>
      <c r="H3" s="7">
        <v>2035</v>
      </c>
      <c r="I3" s="7">
        <v>2040</v>
      </c>
      <c r="J3" s="7">
        <v>2045</v>
      </c>
      <c r="K3" s="7">
        <v>2050</v>
      </c>
      <c r="L3" s="7">
        <v>2055</v>
      </c>
      <c r="M3" s="7">
        <v>2060</v>
      </c>
      <c r="N3" s="7">
        <v>2065</v>
      </c>
      <c r="O3" s="7">
        <v>2070</v>
      </c>
      <c r="P3" s="7">
        <v>2075</v>
      </c>
      <c r="Q3" s="7">
        <v>2080</v>
      </c>
      <c r="R3" s="7">
        <v>2085</v>
      </c>
      <c r="S3" s="7">
        <v>2090</v>
      </c>
      <c r="T3" s="7">
        <v>2095</v>
      </c>
      <c r="U3" s="7">
        <v>2100</v>
      </c>
      <c r="W3" t="s">
        <v>219</v>
      </c>
      <c r="X3" s="4">
        <v>2020</v>
      </c>
      <c r="Y3" s="4">
        <v>2025</v>
      </c>
      <c r="Z3" s="4">
        <v>2030</v>
      </c>
      <c r="AA3" s="4">
        <v>2035</v>
      </c>
      <c r="AB3" s="4">
        <v>2040</v>
      </c>
      <c r="AC3" s="4">
        <v>2045</v>
      </c>
      <c r="AD3" s="4">
        <v>2050</v>
      </c>
      <c r="AE3" s="4">
        <v>2055</v>
      </c>
      <c r="AF3" s="4">
        <v>2060</v>
      </c>
      <c r="AH3" s="4">
        <v>2020</v>
      </c>
      <c r="AI3" s="4">
        <v>2025</v>
      </c>
      <c r="AJ3" s="4">
        <v>2030</v>
      </c>
      <c r="AK3" s="4">
        <v>2035</v>
      </c>
      <c r="AL3" s="4">
        <v>2040</v>
      </c>
      <c r="AM3" s="4">
        <v>2045</v>
      </c>
      <c r="AN3" s="4">
        <v>2050</v>
      </c>
      <c r="AO3" s="4">
        <v>2055</v>
      </c>
      <c r="AP3" s="4">
        <v>2060</v>
      </c>
      <c r="AQ3" s="4"/>
      <c r="AR3" s="4">
        <v>2020</v>
      </c>
      <c r="AS3" s="4">
        <v>2025</v>
      </c>
      <c r="AT3" s="4">
        <v>2030</v>
      </c>
      <c r="AU3" s="4">
        <v>2035</v>
      </c>
      <c r="AV3" s="4">
        <v>2040</v>
      </c>
      <c r="AW3" s="4">
        <v>2045</v>
      </c>
      <c r="AX3" s="4">
        <v>2050</v>
      </c>
      <c r="AY3" s="4">
        <v>2055</v>
      </c>
      <c r="AZ3" s="4">
        <v>2060</v>
      </c>
      <c r="BA3" s="4"/>
      <c r="BB3" s="4">
        <v>2020</v>
      </c>
      <c r="BC3" s="4">
        <v>2025</v>
      </c>
      <c r="BD3" s="4">
        <v>2030</v>
      </c>
      <c r="BE3" s="4">
        <v>2035</v>
      </c>
      <c r="BF3" s="4">
        <v>2040</v>
      </c>
      <c r="BG3" s="4">
        <v>2045</v>
      </c>
      <c r="BH3" s="4">
        <v>2050</v>
      </c>
      <c r="BI3" s="4">
        <v>2055</v>
      </c>
      <c r="BJ3" s="4">
        <v>2060</v>
      </c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F3" s="4"/>
      <c r="CG3" s="4"/>
      <c r="CH3" s="4"/>
      <c r="CI3" s="4"/>
      <c r="CJ3" s="4"/>
      <c r="CK3" s="4"/>
      <c r="CL3" s="4"/>
      <c r="CM3" s="4"/>
      <c r="CN3" s="4"/>
      <c r="CR3" s="4"/>
      <c r="CS3" s="4"/>
      <c r="CT3" s="4"/>
      <c r="CZ3" s="4"/>
      <c r="DA3" s="4"/>
      <c r="DB3" s="4"/>
    </row>
    <row r="4" spans="1:106" x14ac:dyDescent="0.3">
      <c r="A4" s="9" t="s">
        <v>6</v>
      </c>
      <c r="B4" s="10" t="s">
        <v>220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 t="e">
        <f t="shared" ref="N4:U4" si="0">SUM(N5:N54)</f>
        <v>#REF!</v>
      </c>
      <c r="O4" s="10" t="e">
        <f t="shared" si="0"/>
        <v>#REF!</v>
      </c>
      <c r="P4" s="10" t="e">
        <f t="shared" si="0"/>
        <v>#REF!</v>
      </c>
      <c r="Q4" s="10" t="e">
        <f t="shared" si="0"/>
        <v>#REF!</v>
      </c>
      <c r="R4" s="10" t="e">
        <f t="shared" si="0"/>
        <v>#REF!</v>
      </c>
      <c r="S4" s="10" t="e">
        <f t="shared" si="0"/>
        <v>#REF!</v>
      </c>
      <c r="T4" s="10" t="e">
        <f t="shared" si="0"/>
        <v>#REF!</v>
      </c>
      <c r="U4" s="10" t="e">
        <f t="shared" si="0"/>
        <v>#REF!</v>
      </c>
      <c r="W4" s="4" t="s">
        <v>6</v>
      </c>
      <c r="X4" s="11">
        <f t="shared" ref="X4:AF19" si="1">VLOOKUP($W4,$A$4:$M$202,X$1,FALSE)/1</f>
        <v>0</v>
      </c>
      <c r="Y4" s="11">
        <f t="shared" si="1"/>
        <v>0</v>
      </c>
      <c r="Z4" s="11">
        <f t="shared" si="1"/>
        <v>0</v>
      </c>
      <c r="AA4" s="11">
        <f t="shared" si="1"/>
        <v>0</v>
      </c>
      <c r="AB4" s="11">
        <f t="shared" si="1"/>
        <v>0</v>
      </c>
      <c r="AC4" s="11">
        <f t="shared" si="1"/>
        <v>0</v>
      </c>
      <c r="AD4" s="11">
        <f t="shared" si="1"/>
        <v>0</v>
      </c>
      <c r="AE4" s="11">
        <f t="shared" si="1"/>
        <v>0</v>
      </c>
      <c r="AF4" s="11">
        <f t="shared" si="1"/>
        <v>0</v>
      </c>
      <c r="AG4" s="11"/>
      <c r="AH4" s="11">
        <f>VLOOKUP($W4,Total_Rndwd_Avg_Price_AF!$A$4:$M$202,AH$1,FALSE)/1</f>
        <v>0</v>
      </c>
      <c r="AI4" s="11">
        <f>VLOOKUP($W4,Total_Rndwd_Avg_Price_AF!$A$4:$M$202,AI$1,FALSE)/1</f>
        <v>0</v>
      </c>
      <c r="AJ4" s="11">
        <f>VLOOKUP($W4,Total_Rndwd_Avg_Price_AF!$A$4:$M$202,AJ$1,FALSE)/1</f>
        <v>0</v>
      </c>
      <c r="AK4" s="11">
        <f>VLOOKUP($W4,Total_Rndwd_Avg_Price_AF!$A$4:$M$202,AK$1,FALSE)/1</f>
        <v>0</v>
      </c>
      <c r="AL4" s="11">
        <f>VLOOKUP($W4,Total_Rndwd_Avg_Price_AF!$A$4:$M$202,AL$1,FALSE)/1</f>
        <v>0</v>
      </c>
      <c r="AM4" s="11">
        <f>VLOOKUP($W4,Total_Rndwd_Avg_Price_AF!$A$4:$M$202,AM$1,FALSE)/1</f>
        <v>0</v>
      </c>
      <c r="AN4" s="11">
        <f>VLOOKUP($W4,Total_Rndwd_Avg_Price_AF!$A$4:$M$202,AN$1,FALSE)/1</f>
        <v>0</v>
      </c>
      <c r="AO4" s="11">
        <f>VLOOKUP($W4,Total_Rndwd_Avg_Price_AF!$A$4:$M$202,AO$1,FALSE)/1</f>
        <v>0</v>
      </c>
      <c r="AP4" s="11">
        <f>VLOOKUP($W4,Total_Rndwd_Avg_Price_AF!$A$4:$M$202,AP$1,FALSE)/1</f>
        <v>0</v>
      </c>
      <c r="AQ4" s="11"/>
      <c r="AR4" s="11">
        <f>VLOOKUP($W4,Total_Rndwd_Avg_Price_BF!$A$4:$M$202,AR$1,FALSE)/1</f>
        <v>0</v>
      </c>
      <c r="AS4" s="11">
        <f>VLOOKUP($W4,Total_Rndwd_Avg_Price_BF!$A$4:$M$202,AS$1,FALSE)/1</f>
        <v>0</v>
      </c>
      <c r="AT4" s="11">
        <f>VLOOKUP($W4,Total_Rndwd_Avg_Price_BF!$A$4:$M$202,AT$1,FALSE)/1</f>
        <v>0</v>
      </c>
      <c r="AU4" s="11">
        <f>VLOOKUP($W4,Total_Rndwd_Avg_Price_BF!$A$4:$M$202,AU$1,FALSE)/1</f>
        <v>0</v>
      </c>
      <c r="AV4" s="11">
        <f>VLOOKUP($W4,Total_Rndwd_Avg_Price_BF!$A$4:$M$202,AV$1,FALSE)/1</f>
        <v>0</v>
      </c>
      <c r="AW4" s="11">
        <f>VLOOKUP($W4,Total_Rndwd_Avg_Price_BF!$A$4:$M$202,AW$1,FALSE)/1</f>
        <v>0</v>
      </c>
      <c r="AX4" s="11">
        <f>VLOOKUP($W4,Total_Rndwd_Avg_Price_BF!$A$4:$M$202,AX$1,FALSE)/1</f>
        <v>0</v>
      </c>
      <c r="AY4" s="11">
        <f>VLOOKUP($W4,Total_Rndwd_Avg_Price_BF!$A$4:$M$202,AY$1,FALSE)/1</f>
        <v>0</v>
      </c>
      <c r="AZ4" s="11">
        <f>VLOOKUP($W4,Total_Rndwd_Avg_Price_BF!$A$4:$M$202,AZ$1,FALSE)/1</f>
        <v>0</v>
      </c>
      <c r="BA4" s="11"/>
      <c r="BB4" s="11">
        <f>VLOOKUP($W4,Total_Rndwd_Avg_Price_BAC!$A$4:$M$202,BB$1,FALSE)/1</f>
        <v>0</v>
      </c>
      <c r="BC4" s="11">
        <f>VLOOKUP($W4,Total_Rndwd_Avg_Price_BAC!$A$4:$M$202,BC$1,FALSE)/1</f>
        <v>0</v>
      </c>
      <c r="BD4" s="11">
        <f>VLOOKUP($W4,Total_Rndwd_Avg_Price_BAC!$A$4:$M$202,BD$1,FALSE)/1</f>
        <v>0</v>
      </c>
      <c r="BE4" s="11">
        <f>VLOOKUP($W4,Total_Rndwd_Avg_Price_BAC!$A$4:$M$202,BE$1,FALSE)/1</f>
        <v>0</v>
      </c>
      <c r="BF4" s="11">
        <f>VLOOKUP($W4,Total_Rndwd_Avg_Price_BAC!$A$4:$M$202,BF$1,FALSE)/1</f>
        <v>0</v>
      </c>
      <c r="BG4" s="11">
        <f>VLOOKUP($W4,Total_Rndwd_Avg_Price_BAC!$A$4:$M$202,BG$1,FALSE)/1</f>
        <v>0</v>
      </c>
      <c r="BH4" s="11">
        <f>VLOOKUP($W4,Total_Rndwd_Avg_Price_BAC!$A$4:$M$202,BH$1,FALSE)/1</f>
        <v>0</v>
      </c>
      <c r="BI4" s="11">
        <f>VLOOKUP($W4,Total_Rndwd_Avg_Price_BAC!$A$4:$M$202,BI$1,FALSE)/1</f>
        <v>0</v>
      </c>
      <c r="BJ4" s="11">
        <f>VLOOKUP($W4,Total_Rndwd_Avg_Price_BAC!$A$4:$M$202,BJ$1,FALSE)/1</f>
        <v>0</v>
      </c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F4" s="11"/>
      <c r="CG4" s="11"/>
      <c r="CH4" s="11"/>
      <c r="CI4" s="11"/>
      <c r="CJ4" s="11"/>
      <c r="CK4" s="11"/>
      <c r="CL4" s="11"/>
      <c r="CM4" s="11"/>
      <c r="CN4" s="11"/>
      <c r="CR4" s="11"/>
      <c r="CS4" s="11"/>
      <c r="CT4" s="11"/>
      <c r="CZ4" s="11"/>
      <c r="DA4" s="11"/>
      <c r="DB4" s="11"/>
    </row>
    <row r="5" spans="1:106" x14ac:dyDescent="0.3">
      <c r="A5" t="s">
        <v>7</v>
      </c>
      <c r="B5" s="2">
        <v>128</v>
      </c>
      <c r="C5" s="2">
        <v>26.666666666666668</v>
      </c>
      <c r="D5" s="2">
        <v>92.589999999999989</v>
      </c>
      <c r="E5" s="2">
        <v>92.757201643080734</v>
      </c>
      <c r="F5" s="2">
        <v>96.429788651927083</v>
      </c>
      <c r="G5" s="2">
        <v>100.45098231015972</v>
      </c>
      <c r="H5" s="2">
        <v>100.01731701419264</v>
      </c>
      <c r="I5" s="2">
        <v>99.689453864436757</v>
      </c>
      <c r="J5" s="2">
        <v>99.558480513696395</v>
      </c>
      <c r="K5" s="2">
        <v>98.817863708045863</v>
      </c>
      <c r="L5" s="2">
        <v>98.851088221278886</v>
      </c>
      <c r="M5" s="2">
        <v>96.709344507749549</v>
      </c>
      <c r="N5" s="2" t="e">
        <f>#REF!*#REF!/10^3</f>
        <v>#REF!</v>
      </c>
      <c r="O5" s="2" t="e">
        <f>#REF!*#REF!/10^3</f>
        <v>#REF!</v>
      </c>
      <c r="P5" s="2" t="e">
        <f>#REF!*#REF!/10^3</f>
        <v>#REF!</v>
      </c>
      <c r="Q5" s="2" t="e">
        <f>#REF!*#REF!/10^3</f>
        <v>#REF!</v>
      </c>
      <c r="R5" s="2" t="e">
        <f>#REF!*#REF!/10^3</f>
        <v>#REF!</v>
      </c>
      <c r="S5" s="2" t="e">
        <f>#REF!*#REF!/10^3</f>
        <v>#REF!</v>
      </c>
      <c r="T5" s="2" t="e">
        <f>#REF!*#REF!/10^3</f>
        <v>#REF!</v>
      </c>
      <c r="U5" s="2" t="e">
        <f>#REF!*#REF!/10^3</f>
        <v>#REF!</v>
      </c>
      <c r="W5" t="s">
        <v>8</v>
      </c>
      <c r="X5" s="12">
        <f t="shared" si="1"/>
        <v>85.14053497641406</v>
      </c>
      <c r="Y5" s="12">
        <f t="shared" si="1"/>
        <v>88.70645531859374</v>
      </c>
      <c r="Z5" s="12">
        <f t="shared" si="1"/>
        <v>92.610982310159727</v>
      </c>
      <c r="AA5" s="12">
        <f t="shared" si="1"/>
        <v>92.185650347525964</v>
      </c>
      <c r="AB5" s="12">
        <f t="shared" si="1"/>
        <v>91.866120531103419</v>
      </c>
      <c r="AC5" s="12">
        <f t="shared" si="1"/>
        <v>91.741813847029732</v>
      </c>
      <c r="AD5" s="12">
        <f t="shared" si="1"/>
        <v>91.032863708045852</v>
      </c>
      <c r="AE5" s="12">
        <f t="shared" si="1"/>
        <v>91.094421554612225</v>
      </c>
      <c r="AF5" s="12">
        <f t="shared" si="1"/>
        <v>88.981011174416196</v>
      </c>
      <c r="AG5" s="12"/>
      <c r="AH5" s="12">
        <f>VLOOKUP($W5,Total_Rndwd_Avg_Price_AF!$A$4:$M$202,AH$1,FALSE)/1</f>
        <v>85.14053497641406</v>
      </c>
      <c r="AI5" s="12">
        <f>VLOOKUP($W5,Total_Rndwd_Avg_Price_AF!$A$4:$M$202,AI$1,FALSE)/1</f>
        <v>90.52862159481208</v>
      </c>
      <c r="AJ5" s="12">
        <f>VLOOKUP($W5,Total_Rndwd_Avg_Price_AF!$A$4:$M$202,AJ$1,FALSE)/1</f>
        <v>96.792663186516776</v>
      </c>
      <c r="AK5" s="12">
        <f>VLOOKUP($W5,Total_Rndwd_Avg_Price_AF!$A$4:$M$202,AK$1,FALSE)/1</f>
        <v>96.501281832143476</v>
      </c>
      <c r="AL5" s="12">
        <f>VLOOKUP($W5,Total_Rndwd_Avg_Price_AF!$A$4:$M$202,AL$1,FALSE)/1</f>
        <v>96.215388135156488</v>
      </c>
      <c r="AM5" s="12">
        <f>VLOOKUP($W5,Total_Rndwd_Avg_Price_AF!$A$4:$M$202,AM$1,FALSE)/1</f>
        <v>96.191319095532478</v>
      </c>
      <c r="AN5" s="12">
        <f>VLOOKUP($W5,Total_Rndwd_Avg_Price_AF!$A$4:$M$202,AN$1,FALSE)/1</f>
        <v>97.02495323492586</v>
      </c>
      <c r="AO5" s="12">
        <f>VLOOKUP($W5,Total_Rndwd_Avg_Price_AF!$A$4:$M$202,AO$1,FALSE)/1</f>
        <v>95.395129187409609</v>
      </c>
      <c r="AP5" s="12">
        <f>VLOOKUP($W5,Total_Rndwd_Avg_Price_AF!$A$4:$M$202,AP$1,FALSE)/1</f>
        <v>93.324010944566581</v>
      </c>
      <c r="AQ5" s="12"/>
      <c r="AR5" s="12">
        <f>VLOOKUP($W5,Total_Rndwd_Avg_Price_BF!$A$4:$M$202,AR$1,FALSE)/1</f>
        <v>85.14053497641406</v>
      </c>
      <c r="AS5" s="12">
        <f>VLOOKUP($W5,Total_Rndwd_Avg_Price_BF!$A$4:$M$202,AS$1,FALSE)/1</f>
        <v>92.742433779608447</v>
      </c>
      <c r="AT5" s="12">
        <f>VLOOKUP($W5,Total_Rndwd_Avg_Price_BF!$A$4:$M$202,AT$1,FALSE)/1</f>
        <v>101.47725957465822</v>
      </c>
      <c r="AU5" s="12">
        <f>VLOOKUP($W5,Total_Rndwd_Avg_Price_BF!$A$4:$M$202,AU$1,FALSE)/1</f>
        <v>101.22106362627494</v>
      </c>
      <c r="AV5" s="12">
        <f>VLOOKUP($W5,Total_Rndwd_Avg_Price_BF!$A$4:$M$202,AV$1,FALSE)/1</f>
        <v>100.61781138777469</v>
      </c>
      <c r="AW5" s="12">
        <f>VLOOKUP($W5,Total_Rndwd_Avg_Price_BF!$A$4:$M$202,AW$1,FALSE)/1</f>
        <v>99.613538712926967</v>
      </c>
      <c r="AX5" s="12">
        <f>VLOOKUP($W5,Total_Rndwd_Avg_Price_BF!$A$4:$M$202,AX$1,FALSE)/1</f>
        <v>101.64785977833151</v>
      </c>
      <c r="AY5" s="12">
        <f>VLOOKUP($W5,Total_Rndwd_Avg_Price_BF!$A$4:$M$202,AY$1,FALSE)/1</f>
        <v>97.148993387828114</v>
      </c>
      <c r="AZ5" s="12">
        <f>VLOOKUP($W5,Total_Rndwd_Avg_Price_BF!$A$4:$M$202,AZ$1,FALSE)/1</f>
        <v>96.636346450031809</v>
      </c>
      <c r="BA5" s="12"/>
      <c r="BB5" s="12">
        <f>VLOOKUP($W5,Total_Rndwd_Avg_Price_BAC!$A$4:$M$202,BB$1,FALSE)/1</f>
        <v>85.14053497641406</v>
      </c>
      <c r="BC5" s="12">
        <f>VLOOKUP($W5,Total_Rndwd_Avg_Price_BAC!$A$4:$M$202,BC$1,FALSE)/1</f>
        <v>90.113574022826427</v>
      </c>
      <c r="BD5" s="12">
        <f>VLOOKUP($W5,Total_Rndwd_Avg_Price_BAC!$A$4:$M$202,BD$1,FALSE)/1</f>
        <v>95.994128771625967</v>
      </c>
      <c r="BE5" s="12">
        <f>VLOOKUP($W5,Total_Rndwd_Avg_Price_BAC!$A$4:$M$202,BE$1,FALSE)/1</f>
        <v>95.619396516946253</v>
      </c>
      <c r="BF5" s="12">
        <f>VLOOKUP($W5,Total_Rndwd_Avg_Price_BAC!$A$4:$M$202,BF$1,FALSE)/1</f>
        <v>95.494711293713294</v>
      </c>
      <c r="BG5" s="12">
        <f>VLOOKUP($W5,Total_Rndwd_Avg_Price_BAC!$A$4:$M$202,BG$1,FALSE)/1</f>
        <v>94.898710711749743</v>
      </c>
      <c r="BH5" s="12">
        <f>VLOOKUP($W5,Total_Rndwd_Avg_Price_BAC!$A$4:$M$202,BH$1,FALSE)/1</f>
        <v>94.150777263631525</v>
      </c>
      <c r="BI5" s="12">
        <f>VLOOKUP($W5,Total_Rndwd_Avg_Price_BAC!$A$4:$M$202,BI$1,FALSE)/1</f>
        <v>94.408919813989215</v>
      </c>
      <c r="BJ5" s="12">
        <f>VLOOKUP($W5,Total_Rndwd_Avg_Price_BAC!$A$4:$M$202,BJ$1,FALSE)/1</f>
        <v>92.343929631125548</v>
      </c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F5" s="12"/>
      <c r="CG5" s="12"/>
      <c r="CH5" s="12"/>
      <c r="CI5" s="12"/>
      <c r="CJ5" s="12"/>
      <c r="CK5" s="12"/>
      <c r="CL5" s="12"/>
      <c r="CM5" s="12"/>
      <c r="CN5" s="12"/>
      <c r="CR5" s="12"/>
      <c r="CS5" s="12"/>
      <c r="CT5" s="12"/>
      <c r="CZ5" s="12"/>
      <c r="DA5" s="12"/>
      <c r="DB5" s="12"/>
    </row>
    <row r="6" spans="1:106" x14ac:dyDescent="0.3">
      <c r="A6" t="s">
        <v>8</v>
      </c>
      <c r="B6" s="2">
        <v>267.33333333333331</v>
      </c>
      <c r="C6" s="2">
        <v>107.33333333333333</v>
      </c>
      <c r="D6" s="2">
        <v>85</v>
      </c>
      <c r="E6" s="2">
        <v>85.14053497641406</v>
      </c>
      <c r="F6" s="2">
        <v>88.70645531859374</v>
      </c>
      <c r="G6" s="2">
        <v>92.610982310159727</v>
      </c>
      <c r="H6" s="2">
        <v>92.185650347525964</v>
      </c>
      <c r="I6" s="2">
        <v>91.866120531103419</v>
      </c>
      <c r="J6" s="2">
        <v>91.741813847029732</v>
      </c>
      <c r="K6" s="2">
        <v>91.032863708045852</v>
      </c>
      <c r="L6" s="2">
        <v>91.094421554612225</v>
      </c>
      <c r="M6" s="2">
        <v>88.981011174416196</v>
      </c>
      <c r="N6" s="2" t="e">
        <f>#REF!*#REF!/10^3</f>
        <v>#REF!</v>
      </c>
      <c r="O6" s="2" t="e">
        <f>#REF!*#REF!/10^3</f>
        <v>#REF!</v>
      </c>
      <c r="P6" s="2" t="e">
        <f>#REF!*#REF!/10^3</f>
        <v>#REF!</v>
      </c>
      <c r="Q6" s="2" t="e">
        <f>#REF!*#REF!/10^3</f>
        <v>#REF!</v>
      </c>
      <c r="R6" s="2" t="e">
        <f>#REF!*#REF!/10^3</f>
        <v>#REF!</v>
      </c>
      <c r="S6" s="2" t="e">
        <f>#REF!*#REF!/10^3</f>
        <v>#REF!</v>
      </c>
      <c r="T6" s="2" t="e">
        <f>#REF!*#REF!/10^3</f>
        <v>#REF!</v>
      </c>
      <c r="U6" s="2" t="e">
        <f>#REF!*#REF!/10^3</f>
        <v>#REF!</v>
      </c>
      <c r="W6" t="s">
        <v>9</v>
      </c>
      <c r="X6" s="12">
        <f t="shared" si="1"/>
        <v>85.14053497641406</v>
      </c>
      <c r="Y6" s="12">
        <f t="shared" si="1"/>
        <v>88.70645531859374</v>
      </c>
      <c r="Z6" s="12">
        <f t="shared" si="1"/>
        <v>92.610982310159727</v>
      </c>
      <c r="AA6" s="12">
        <f t="shared" si="1"/>
        <v>92.185650347525964</v>
      </c>
      <c r="AB6" s="12">
        <f t="shared" si="1"/>
        <v>91.866120531103419</v>
      </c>
      <c r="AC6" s="12">
        <f t="shared" si="1"/>
        <v>91.741813847029732</v>
      </c>
      <c r="AD6" s="12">
        <f t="shared" si="1"/>
        <v>91.032863708045852</v>
      </c>
      <c r="AE6" s="12">
        <f t="shared" si="1"/>
        <v>91.094421554612225</v>
      </c>
      <c r="AF6" s="12">
        <f t="shared" si="1"/>
        <v>88.981011174416196</v>
      </c>
      <c r="AH6" s="12">
        <f>VLOOKUP($W6,Total_Rndwd_Avg_Price_AF!$A$4:$M$202,AH$1,FALSE)/1</f>
        <v>85.14053497641406</v>
      </c>
      <c r="AI6" s="12">
        <f>VLOOKUP($W6,Total_Rndwd_Avg_Price_AF!$A$4:$M$202,AI$1,FALSE)/1</f>
        <v>90.52862159481208</v>
      </c>
      <c r="AJ6" s="12">
        <f>VLOOKUP($W6,Total_Rndwd_Avg_Price_AF!$A$4:$M$202,AJ$1,FALSE)/1</f>
        <v>96.792663186516776</v>
      </c>
      <c r="AK6" s="12">
        <f>VLOOKUP($W6,Total_Rndwd_Avg_Price_AF!$A$4:$M$202,AK$1,FALSE)/1</f>
        <v>96.501281832143476</v>
      </c>
      <c r="AL6" s="12">
        <f>VLOOKUP($W6,Total_Rndwd_Avg_Price_AF!$A$4:$M$202,AL$1,FALSE)/1</f>
        <v>96.215388135156488</v>
      </c>
      <c r="AM6" s="12">
        <f>VLOOKUP($W6,Total_Rndwd_Avg_Price_AF!$A$4:$M$202,AM$1,FALSE)/1</f>
        <v>96.191319095532478</v>
      </c>
      <c r="AN6" s="12">
        <f>VLOOKUP($W6,Total_Rndwd_Avg_Price_AF!$A$4:$M$202,AN$1,FALSE)/1</f>
        <v>97.02495323492586</v>
      </c>
      <c r="AO6" s="12">
        <f>VLOOKUP($W6,Total_Rndwd_Avg_Price_AF!$A$4:$M$202,AO$1,FALSE)/1</f>
        <v>95.395129187409609</v>
      </c>
      <c r="AP6" s="12">
        <f>VLOOKUP($W6,Total_Rndwd_Avg_Price_AF!$A$4:$M$202,AP$1,FALSE)/1</f>
        <v>93.324010944566581</v>
      </c>
      <c r="AQ6" s="12"/>
      <c r="AR6" s="12">
        <f>VLOOKUP($W6,Total_Rndwd_Avg_Price_BF!$A$4:$M$202,AR$1,FALSE)/1</f>
        <v>85.14053497641406</v>
      </c>
      <c r="AS6" s="12">
        <f>VLOOKUP($W6,Total_Rndwd_Avg_Price_BF!$A$4:$M$202,AS$1,FALSE)/1</f>
        <v>92.742433779608447</v>
      </c>
      <c r="AT6" s="12">
        <f>VLOOKUP($W6,Total_Rndwd_Avg_Price_BF!$A$4:$M$202,AT$1,FALSE)/1</f>
        <v>101.47725957465822</v>
      </c>
      <c r="AU6" s="12">
        <f>VLOOKUP($W6,Total_Rndwd_Avg_Price_BF!$A$4:$M$202,AU$1,FALSE)/1</f>
        <v>101.22106362627494</v>
      </c>
      <c r="AV6" s="12">
        <f>VLOOKUP($W6,Total_Rndwd_Avg_Price_BF!$A$4:$M$202,AV$1,FALSE)/1</f>
        <v>100.61781138777469</v>
      </c>
      <c r="AW6" s="12">
        <f>VLOOKUP($W6,Total_Rndwd_Avg_Price_BF!$A$4:$M$202,AW$1,FALSE)/1</f>
        <v>99.613538712926967</v>
      </c>
      <c r="AX6" s="12">
        <f>VLOOKUP($W6,Total_Rndwd_Avg_Price_BF!$A$4:$M$202,AX$1,FALSE)/1</f>
        <v>101.64785977833151</v>
      </c>
      <c r="AY6" s="12">
        <f>VLOOKUP($W6,Total_Rndwd_Avg_Price_BF!$A$4:$M$202,AY$1,FALSE)/1</f>
        <v>97.148993387828114</v>
      </c>
      <c r="AZ6" s="12">
        <f>VLOOKUP($W6,Total_Rndwd_Avg_Price_BF!$A$4:$M$202,AZ$1,FALSE)/1</f>
        <v>96.636346450031809</v>
      </c>
      <c r="BA6" s="12"/>
      <c r="BB6" s="12">
        <f>VLOOKUP($W6,Total_Rndwd_Avg_Price_BAC!$A$4:$M$202,BB$1,FALSE)/1</f>
        <v>85.14053497641406</v>
      </c>
      <c r="BC6" s="12">
        <f>VLOOKUP($W6,Total_Rndwd_Avg_Price_BAC!$A$4:$M$202,BC$1,FALSE)/1</f>
        <v>90.113574022826427</v>
      </c>
      <c r="BD6" s="12">
        <f>VLOOKUP($W6,Total_Rndwd_Avg_Price_BAC!$A$4:$M$202,BD$1,FALSE)/1</f>
        <v>95.994128771625967</v>
      </c>
      <c r="BE6" s="12">
        <f>VLOOKUP($W6,Total_Rndwd_Avg_Price_BAC!$A$4:$M$202,BE$1,FALSE)/1</f>
        <v>95.619396516946253</v>
      </c>
      <c r="BF6" s="12">
        <f>VLOOKUP($W6,Total_Rndwd_Avg_Price_BAC!$A$4:$M$202,BF$1,FALSE)/1</f>
        <v>95.494711293713294</v>
      </c>
      <c r="BG6" s="12">
        <f>VLOOKUP($W6,Total_Rndwd_Avg_Price_BAC!$A$4:$M$202,BG$1,FALSE)/1</f>
        <v>94.898710711749743</v>
      </c>
      <c r="BH6" s="12">
        <f>VLOOKUP($W6,Total_Rndwd_Avg_Price_BAC!$A$4:$M$202,BH$1,FALSE)/1</f>
        <v>94.150777263631525</v>
      </c>
      <c r="BI6" s="12">
        <f>VLOOKUP($W6,Total_Rndwd_Avg_Price_BAC!$A$4:$M$202,BI$1,FALSE)/1</f>
        <v>94.408919813989215</v>
      </c>
      <c r="BJ6" s="12">
        <f>VLOOKUP($W6,Total_Rndwd_Avg_Price_BAC!$A$4:$M$202,BJ$1,FALSE)/1</f>
        <v>92.343929631125548</v>
      </c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F6" s="12"/>
      <c r="CG6" s="12"/>
      <c r="CH6" s="12"/>
      <c r="CI6" s="12"/>
      <c r="CJ6" s="12"/>
      <c r="CK6" s="12"/>
      <c r="CL6" s="12"/>
      <c r="CM6" s="12"/>
      <c r="CN6" s="12"/>
      <c r="CR6" s="12"/>
      <c r="CS6" s="12"/>
      <c r="CT6" s="12"/>
      <c r="CZ6" s="12"/>
      <c r="DA6" s="12"/>
      <c r="DB6" s="12"/>
    </row>
    <row r="7" spans="1:106" x14ac:dyDescent="0.3">
      <c r="A7" t="s">
        <v>10</v>
      </c>
      <c r="B7" s="2">
        <v>0</v>
      </c>
      <c r="C7" s="2">
        <v>187</v>
      </c>
      <c r="D7" s="2">
        <v>85</v>
      </c>
      <c r="E7" s="2">
        <v>85.14053497641406</v>
      </c>
      <c r="F7" s="2">
        <v>88.70645531859374</v>
      </c>
      <c r="G7" s="2">
        <v>92.610982310159727</v>
      </c>
      <c r="H7" s="2">
        <v>92.185650347525964</v>
      </c>
      <c r="I7" s="2">
        <v>91.866120531103419</v>
      </c>
      <c r="J7" s="2">
        <v>91.741813847029732</v>
      </c>
      <c r="K7" s="2">
        <v>91.032863708045852</v>
      </c>
      <c r="L7" s="2">
        <v>91.094421554612225</v>
      </c>
      <c r="M7" s="2">
        <v>88.981011174416196</v>
      </c>
      <c r="N7" s="2" t="e">
        <f>#REF!*#REF!/10^3</f>
        <v>#REF!</v>
      </c>
      <c r="O7" s="2" t="e">
        <f>#REF!*#REF!/10^3</f>
        <v>#REF!</v>
      </c>
      <c r="P7" s="2" t="e">
        <f>#REF!*#REF!/10^3</f>
        <v>#REF!</v>
      </c>
      <c r="Q7" s="2" t="e">
        <f>#REF!*#REF!/10^3</f>
        <v>#REF!</v>
      </c>
      <c r="R7" s="2" t="e">
        <f>#REF!*#REF!/10^3</f>
        <v>#REF!</v>
      </c>
      <c r="S7" s="2" t="e">
        <f>#REF!*#REF!/10^3</f>
        <v>#REF!</v>
      </c>
      <c r="T7" s="2" t="e">
        <f>#REF!*#REF!/10^3</f>
        <v>#REF!</v>
      </c>
      <c r="U7" s="2" t="e">
        <f>#REF!*#REF!/10^3</f>
        <v>#REF!</v>
      </c>
      <c r="W7" t="s">
        <v>11</v>
      </c>
      <c r="X7" s="12">
        <f t="shared" si="1"/>
        <v>85.14053497641406</v>
      </c>
      <c r="Y7" s="12">
        <f t="shared" si="1"/>
        <v>88.70645531859374</v>
      </c>
      <c r="Z7" s="12">
        <f t="shared" si="1"/>
        <v>92.610982310159727</v>
      </c>
      <c r="AA7" s="12">
        <f t="shared" si="1"/>
        <v>92.185650347525964</v>
      </c>
      <c r="AB7" s="12">
        <f t="shared" si="1"/>
        <v>91.866120531103419</v>
      </c>
      <c r="AC7" s="12">
        <f t="shared" si="1"/>
        <v>91.741813847029732</v>
      </c>
      <c r="AD7" s="12">
        <f t="shared" si="1"/>
        <v>91.032863708045852</v>
      </c>
      <c r="AE7" s="12">
        <f t="shared" si="1"/>
        <v>91.094421554612225</v>
      </c>
      <c r="AF7" s="12">
        <f t="shared" si="1"/>
        <v>88.981011174416196</v>
      </c>
      <c r="AH7" s="12">
        <f>VLOOKUP($W7,Total_Rndwd_Avg_Price_AF!$A$4:$M$202,AH$1,FALSE)/1</f>
        <v>85.14053497641406</v>
      </c>
      <c r="AI7" s="12">
        <f>VLOOKUP($W7,Total_Rndwd_Avg_Price_AF!$A$4:$M$202,AI$1,FALSE)/1</f>
        <v>90.52862159481208</v>
      </c>
      <c r="AJ7" s="12">
        <f>VLOOKUP($W7,Total_Rndwd_Avg_Price_AF!$A$4:$M$202,AJ$1,FALSE)/1</f>
        <v>96.792663186516776</v>
      </c>
      <c r="AK7" s="12">
        <f>VLOOKUP($W7,Total_Rndwd_Avg_Price_AF!$A$4:$M$202,AK$1,FALSE)/1</f>
        <v>96.501281832143476</v>
      </c>
      <c r="AL7" s="12">
        <f>VLOOKUP($W7,Total_Rndwd_Avg_Price_AF!$A$4:$M$202,AL$1,FALSE)/1</f>
        <v>96.215388135156488</v>
      </c>
      <c r="AM7" s="12">
        <f>VLOOKUP($W7,Total_Rndwd_Avg_Price_AF!$A$4:$M$202,AM$1,FALSE)/1</f>
        <v>96.191319095532478</v>
      </c>
      <c r="AN7" s="12">
        <f>VLOOKUP($W7,Total_Rndwd_Avg_Price_AF!$A$4:$M$202,AN$1,FALSE)/1</f>
        <v>97.02495323492586</v>
      </c>
      <c r="AO7" s="12">
        <f>VLOOKUP($W7,Total_Rndwd_Avg_Price_AF!$A$4:$M$202,AO$1,FALSE)/1</f>
        <v>95.395129187409609</v>
      </c>
      <c r="AP7" s="12">
        <f>VLOOKUP($W7,Total_Rndwd_Avg_Price_AF!$A$4:$M$202,AP$1,FALSE)/1</f>
        <v>93.324010944566581</v>
      </c>
      <c r="AQ7" s="12"/>
      <c r="AR7" s="12">
        <f>VLOOKUP($W7,Total_Rndwd_Avg_Price_BF!$A$4:$M$202,AR$1,FALSE)/1</f>
        <v>85.14053497641406</v>
      </c>
      <c r="AS7" s="12">
        <f>VLOOKUP($W7,Total_Rndwd_Avg_Price_BF!$A$4:$M$202,AS$1,FALSE)/1</f>
        <v>92.742433779608447</v>
      </c>
      <c r="AT7" s="12">
        <f>VLOOKUP($W7,Total_Rndwd_Avg_Price_BF!$A$4:$M$202,AT$1,FALSE)/1</f>
        <v>101.47725957465822</v>
      </c>
      <c r="AU7" s="12">
        <f>VLOOKUP($W7,Total_Rndwd_Avg_Price_BF!$A$4:$M$202,AU$1,FALSE)/1</f>
        <v>101.22106362627494</v>
      </c>
      <c r="AV7" s="12">
        <f>VLOOKUP($W7,Total_Rndwd_Avg_Price_BF!$A$4:$M$202,AV$1,FALSE)/1</f>
        <v>100.61781138777469</v>
      </c>
      <c r="AW7" s="12">
        <f>VLOOKUP($W7,Total_Rndwd_Avg_Price_BF!$A$4:$M$202,AW$1,FALSE)/1</f>
        <v>99.613538712926967</v>
      </c>
      <c r="AX7" s="12">
        <f>VLOOKUP($W7,Total_Rndwd_Avg_Price_BF!$A$4:$M$202,AX$1,FALSE)/1</f>
        <v>101.64785977833151</v>
      </c>
      <c r="AY7" s="12">
        <f>VLOOKUP($W7,Total_Rndwd_Avg_Price_BF!$A$4:$M$202,AY$1,FALSE)/1</f>
        <v>97.148993387828114</v>
      </c>
      <c r="AZ7" s="12">
        <f>VLOOKUP($W7,Total_Rndwd_Avg_Price_BF!$A$4:$M$202,AZ$1,FALSE)/1</f>
        <v>96.636346450031809</v>
      </c>
      <c r="BA7" s="12"/>
      <c r="BB7" s="12">
        <f>VLOOKUP($W7,Total_Rndwd_Avg_Price_BAC!$A$4:$M$202,BB$1,FALSE)/1</f>
        <v>85.14053497641406</v>
      </c>
      <c r="BC7" s="12">
        <f>VLOOKUP($W7,Total_Rndwd_Avg_Price_BAC!$A$4:$M$202,BC$1,FALSE)/1</f>
        <v>90.113574022826427</v>
      </c>
      <c r="BD7" s="12">
        <f>VLOOKUP($W7,Total_Rndwd_Avg_Price_BAC!$A$4:$M$202,BD$1,FALSE)/1</f>
        <v>95.994128771625967</v>
      </c>
      <c r="BE7" s="12">
        <f>VLOOKUP($W7,Total_Rndwd_Avg_Price_BAC!$A$4:$M$202,BE$1,FALSE)/1</f>
        <v>95.619396516946253</v>
      </c>
      <c r="BF7" s="12">
        <f>VLOOKUP($W7,Total_Rndwd_Avg_Price_BAC!$A$4:$M$202,BF$1,FALSE)/1</f>
        <v>95.494711293713294</v>
      </c>
      <c r="BG7" s="12">
        <f>VLOOKUP($W7,Total_Rndwd_Avg_Price_BAC!$A$4:$M$202,BG$1,FALSE)/1</f>
        <v>94.898710711749743</v>
      </c>
      <c r="BH7" s="12">
        <f>VLOOKUP($W7,Total_Rndwd_Avg_Price_BAC!$A$4:$M$202,BH$1,FALSE)/1</f>
        <v>94.150777263631525</v>
      </c>
      <c r="BI7" s="12">
        <f>VLOOKUP($W7,Total_Rndwd_Avg_Price_BAC!$A$4:$M$202,BI$1,FALSE)/1</f>
        <v>94.408919813989215</v>
      </c>
      <c r="BJ7" s="12">
        <f>VLOOKUP($W7,Total_Rndwd_Avg_Price_BAC!$A$4:$M$202,BJ$1,FALSE)/1</f>
        <v>92.343929631125548</v>
      </c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F7" s="12"/>
      <c r="CG7" s="12"/>
      <c r="CH7" s="12"/>
      <c r="CI7" s="12"/>
      <c r="CJ7" s="12"/>
      <c r="CK7" s="12"/>
      <c r="CL7" s="12"/>
      <c r="CM7" s="12"/>
      <c r="CN7" s="12"/>
      <c r="CR7" s="12"/>
      <c r="CS7" s="12"/>
      <c r="CT7" s="12"/>
      <c r="CZ7" s="12"/>
      <c r="DA7" s="12"/>
      <c r="DB7" s="12"/>
    </row>
    <row r="8" spans="1:106" x14ac:dyDescent="0.3">
      <c r="A8" t="s">
        <v>12</v>
      </c>
      <c r="B8" s="2">
        <v>0</v>
      </c>
      <c r="C8" s="2">
        <v>47.666666666666664</v>
      </c>
      <c r="D8" s="2">
        <v>90.94</v>
      </c>
      <c r="E8" s="2">
        <v>91.080534976414057</v>
      </c>
      <c r="F8" s="2">
        <v>94.646455318593738</v>
      </c>
      <c r="G8" s="2">
        <v>98.550982310159725</v>
      </c>
      <c r="H8" s="2">
        <v>98.125650347525962</v>
      </c>
      <c r="I8" s="2">
        <v>97.806120531103417</v>
      </c>
      <c r="J8" s="2">
        <v>97.68181384702973</v>
      </c>
      <c r="K8" s="2">
        <v>96.97286370804585</v>
      </c>
      <c r="L8" s="2">
        <v>97.034421554612223</v>
      </c>
      <c r="M8" s="2">
        <v>94.921011174416208</v>
      </c>
      <c r="N8" s="2" t="e">
        <f>#REF!*#REF!/10^3</f>
        <v>#REF!</v>
      </c>
      <c r="O8" s="2" t="e">
        <f>#REF!*#REF!/10^3</f>
        <v>#REF!</v>
      </c>
      <c r="P8" s="2" t="e">
        <f>#REF!*#REF!/10^3</f>
        <v>#REF!</v>
      </c>
      <c r="Q8" s="2" t="e">
        <f>#REF!*#REF!/10^3</f>
        <v>#REF!</v>
      </c>
      <c r="R8" s="2" t="e">
        <f>#REF!*#REF!/10^3</f>
        <v>#REF!</v>
      </c>
      <c r="S8" s="2" t="e">
        <f>#REF!*#REF!/10^3</f>
        <v>#REF!</v>
      </c>
      <c r="T8" s="2" t="e">
        <f>#REF!*#REF!/10^3</f>
        <v>#REF!</v>
      </c>
      <c r="U8" s="2" t="e">
        <f>#REF!*#REF!/10^3</f>
        <v>#REF!</v>
      </c>
      <c r="W8" t="s">
        <v>13</v>
      </c>
      <c r="X8" s="12">
        <f t="shared" si="1"/>
        <v>85.14053497641406</v>
      </c>
      <c r="Y8" s="12">
        <f t="shared" si="1"/>
        <v>88.70645531859374</v>
      </c>
      <c r="Z8" s="12">
        <f t="shared" si="1"/>
        <v>92.610982310159727</v>
      </c>
      <c r="AA8" s="12">
        <f t="shared" si="1"/>
        <v>92.185650347525964</v>
      </c>
      <c r="AB8" s="12">
        <f t="shared" si="1"/>
        <v>91.866120531103419</v>
      </c>
      <c r="AC8" s="12">
        <f t="shared" si="1"/>
        <v>91.741813847029732</v>
      </c>
      <c r="AD8" s="12">
        <f t="shared" si="1"/>
        <v>96.97286370804585</v>
      </c>
      <c r="AE8" s="12">
        <f t="shared" si="1"/>
        <v>97.034421554612223</v>
      </c>
      <c r="AF8" s="12">
        <f t="shared" si="1"/>
        <v>94.921011174416208</v>
      </c>
      <c r="AH8" s="12">
        <f>VLOOKUP($W8,Total_Rndwd_Avg_Price_AF!$A$4:$M$202,AH$1,FALSE)/1</f>
        <v>85.14053497641406</v>
      </c>
      <c r="AI8" s="12">
        <f>VLOOKUP($W8,Total_Rndwd_Avg_Price_AF!$A$4:$M$202,AI$1,FALSE)/1</f>
        <v>90.52862159481208</v>
      </c>
      <c r="AJ8" s="12">
        <f>VLOOKUP($W8,Total_Rndwd_Avg_Price_AF!$A$4:$M$202,AJ$1,FALSE)/1</f>
        <v>96.792663186516776</v>
      </c>
      <c r="AK8" s="12">
        <f>VLOOKUP($W8,Total_Rndwd_Avg_Price_AF!$A$4:$M$202,AK$1,FALSE)/1</f>
        <v>96.501281832143476</v>
      </c>
      <c r="AL8" s="12">
        <f>VLOOKUP($W8,Total_Rndwd_Avg_Price_AF!$A$4:$M$202,AL$1,FALSE)/1</f>
        <v>96.215388135156488</v>
      </c>
      <c r="AM8" s="12">
        <f>VLOOKUP($W8,Total_Rndwd_Avg_Price_AF!$A$4:$M$202,AM$1,FALSE)/1</f>
        <v>96.191319095532478</v>
      </c>
      <c r="AN8" s="12">
        <f>VLOOKUP($W8,Total_Rndwd_Avg_Price_AF!$A$4:$M$202,AN$1,FALSE)/1</f>
        <v>102.96495323492586</v>
      </c>
      <c r="AO8" s="12">
        <f>VLOOKUP($W8,Total_Rndwd_Avg_Price_AF!$A$4:$M$202,AO$1,FALSE)/1</f>
        <v>101.33512918740961</v>
      </c>
      <c r="AP8" s="12">
        <f>VLOOKUP($W8,Total_Rndwd_Avg_Price_AF!$A$4:$M$202,AP$1,FALSE)/1</f>
        <v>99.264010944566579</v>
      </c>
      <c r="AQ8" s="12"/>
      <c r="AR8" s="12">
        <f>VLOOKUP($W8,Total_Rndwd_Avg_Price_BF!$A$4:$M$202,AR$1,FALSE)/1</f>
        <v>85.14053497641406</v>
      </c>
      <c r="AS8" s="12">
        <f>VLOOKUP($W8,Total_Rndwd_Avg_Price_BF!$A$4:$M$202,AS$1,FALSE)/1</f>
        <v>92.742433779608447</v>
      </c>
      <c r="AT8" s="12">
        <f>VLOOKUP($W8,Total_Rndwd_Avg_Price_BF!$A$4:$M$202,AT$1,FALSE)/1</f>
        <v>101.47725957465822</v>
      </c>
      <c r="AU8" s="12">
        <f>VLOOKUP($W8,Total_Rndwd_Avg_Price_BF!$A$4:$M$202,AU$1,FALSE)/1</f>
        <v>101.22106362627494</v>
      </c>
      <c r="AV8" s="12">
        <f>VLOOKUP($W8,Total_Rndwd_Avg_Price_BF!$A$4:$M$202,AV$1,FALSE)/1</f>
        <v>100.61781138777469</v>
      </c>
      <c r="AW8" s="12">
        <f>VLOOKUP($W8,Total_Rndwd_Avg_Price_BF!$A$4:$M$202,AW$1,FALSE)/1</f>
        <v>99.613538712926967</v>
      </c>
      <c r="AX8" s="12">
        <f>VLOOKUP($W8,Total_Rndwd_Avg_Price_BF!$A$4:$M$202,AX$1,FALSE)/1</f>
        <v>107.58785977833151</v>
      </c>
      <c r="AY8" s="12">
        <f>VLOOKUP($W8,Total_Rndwd_Avg_Price_BF!$A$4:$M$202,AY$1,FALSE)/1</f>
        <v>103.08899338782811</v>
      </c>
      <c r="AZ8" s="12">
        <f>VLOOKUP($W8,Total_Rndwd_Avg_Price_BF!$A$4:$M$202,AZ$1,FALSE)/1</f>
        <v>102.57634645003181</v>
      </c>
      <c r="BA8" s="12"/>
      <c r="BB8" s="12">
        <f>VLOOKUP($W8,Total_Rndwd_Avg_Price_BAC!$A$4:$M$202,BB$1,FALSE)/1</f>
        <v>85.14053497641406</v>
      </c>
      <c r="BC8" s="12">
        <f>VLOOKUP($W8,Total_Rndwd_Avg_Price_BAC!$A$4:$M$202,BC$1,FALSE)/1</f>
        <v>90.113574022826427</v>
      </c>
      <c r="BD8" s="12">
        <f>VLOOKUP($W8,Total_Rndwd_Avg_Price_BAC!$A$4:$M$202,BD$1,FALSE)/1</f>
        <v>95.994128771625967</v>
      </c>
      <c r="BE8" s="12">
        <f>VLOOKUP($W8,Total_Rndwd_Avg_Price_BAC!$A$4:$M$202,BE$1,FALSE)/1</f>
        <v>95.619396516946253</v>
      </c>
      <c r="BF8" s="12">
        <f>VLOOKUP($W8,Total_Rndwd_Avg_Price_BAC!$A$4:$M$202,BF$1,FALSE)/1</f>
        <v>95.494711293713294</v>
      </c>
      <c r="BG8" s="12">
        <f>VLOOKUP($W8,Total_Rndwd_Avg_Price_BAC!$A$4:$M$202,BG$1,FALSE)/1</f>
        <v>94.898710711749743</v>
      </c>
      <c r="BH8" s="12">
        <f>VLOOKUP($W8,Total_Rndwd_Avg_Price_BAC!$A$4:$M$202,BH$1,FALSE)/1</f>
        <v>100.09077726363152</v>
      </c>
      <c r="BI8" s="12">
        <f>VLOOKUP($W8,Total_Rndwd_Avg_Price_BAC!$A$4:$M$202,BI$1,FALSE)/1</f>
        <v>100.34891981398921</v>
      </c>
      <c r="BJ8" s="12">
        <f>VLOOKUP($W8,Total_Rndwd_Avg_Price_BAC!$A$4:$M$202,BJ$1,FALSE)/1</f>
        <v>98.283929631125545</v>
      </c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F8" s="12"/>
      <c r="CG8" s="12"/>
      <c r="CH8" s="12"/>
      <c r="CI8" s="12"/>
      <c r="CJ8" s="12"/>
      <c r="CK8" s="12"/>
      <c r="CL8" s="12"/>
      <c r="CM8" s="12"/>
      <c r="CN8" s="12"/>
      <c r="CR8" s="12"/>
      <c r="CS8" s="12"/>
      <c r="CT8" s="12"/>
      <c r="CZ8" s="12"/>
      <c r="DA8" s="12"/>
      <c r="DB8" s="12"/>
    </row>
    <row r="9" spans="1:106" x14ac:dyDescent="0.3">
      <c r="A9" t="s">
        <v>14</v>
      </c>
      <c r="B9" s="2">
        <v>0</v>
      </c>
      <c r="C9" s="2">
        <v>0</v>
      </c>
      <c r="D9" s="2">
        <v>97.529999999999987</v>
      </c>
      <c r="E9" s="2">
        <v>97.685534976414047</v>
      </c>
      <c r="F9" s="2">
        <v>101.4031219852604</v>
      </c>
      <c r="G9" s="2">
        <v>105.4676489768264</v>
      </c>
      <c r="H9" s="2">
        <v>105.02731701419265</v>
      </c>
      <c r="I9" s="2">
        <v>104.69612053110342</v>
      </c>
      <c r="J9" s="2">
        <v>104.56514718036307</v>
      </c>
      <c r="K9" s="2">
        <v>103.82619704137919</v>
      </c>
      <c r="L9" s="2">
        <v>103.86108822127891</v>
      </c>
      <c r="M9" s="2">
        <v>101.70601117441622</v>
      </c>
      <c r="N9" s="2" t="e">
        <f>#REF!*#REF!/10^3</f>
        <v>#REF!</v>
      </c>
      <c r="O9" s="2" t="e">
        <f>#REF!*#REF!/10^3</f>
        <v>#REF!</v>
      </c>
      <c r="P9" s="2" t="e">
        <f>#REF!*#REF!/10^3</f>
        <v>#REF!</v>
      </c>
      <c r="Q9" s="2" t="e">
        <f>#REF!*#REF!/10^3</f>
        <v>#REF!</v>
      </c>
      <c r="R9" s="2" t="e">
        <f>#REF!*#REF!/10^3</f>
        <v>#REF!</v>
      </c>
      <c r="S9" s="2" t="e">
        <f>#REF!*#REF!/10^3</f>
        <v>#REF!</v>
      </c>
      <c r="T9" s="2" t="e">
        <f>#REF!*#REF!/10^3</f>
        <v>#REF!</v>
      </c>
      <c r="U9" s="2" t="e">
        <f>#REF!*#REF!/10^3</f>
        <v>#REF!</v>
      </c>
      <c r="W9" t="s">
        <v>15</v>
      </c>
      <c r="X9" s="12">
        <f t="shared" si="1"/>
        <v>85.14053497641406</v>
      </c>
      <c r="Y9" s="12">
        <f t="shared" si="1"/>
        <v>88.70645531859374</v>
      </c>
      <c r="Z9" s="12">
        <f t="shared" si="1"/>
        <v>92.610982310159727</v>
      </c>
      <c r="AA9" s="12">
        <f t="shared" si="1"/>
        <v>92.185650347525964</v>
      </c>
      <c r="AB9" s="12">
        <f t="shared" si="1"/>
        <v>91.866120531103419</v>
      </c>
      <c r="AC9" s="12">
        <f t="shared" si="1"/>
        <v>91.741813847029732</v>
      </c>
      <c r="AD9" s="12">
        <f t="shared" si="1"/>
        <v>91.032863708045852</v>
      </c>
      <c r="AE9" s="12">
        <f t="shared" si="1"/>
        <v>91.094421554612225</v>
      </c>
      <c r="AF9" s="12">
        <f t="shared" si="1"/>
        <v>88.981011174416196</v>
      </c>
      <c r="AH9" s="12">
        <f>VLOOKUP($W9,Total_Rndwd_Avg_Price_AF!$A$4:$M$202,AH$1,FALSE)/1</f>
        <v>85.14053497641406</v>
      </c>
      <c r="AI9" s="12">
        <f>VLOOKUP($W9,Total_Rndwd_Avg_Price_AF!$A$4:$M$202,AI$1,FALSE)/1</f>
        <v>90.52862159481208</v>
      </c>
      <c r="AJ9" s="12">
        <f>VLOOKUP($W9,Total_Rndwd_Avg_Price_AF!$A$4:$M$202,AJ$1,FALSE)/1</f>
        <v>96.792663186516776</v>
      </c>
      <c r="AK9" s="12">
        <f>VLOOKUP($W9,Total_Rndwd_Avg_Price_AF!$A$4:$M$202,AK$1,FALSE)/1</f>
        <v>96.501281832143476</v>
      </c>
      <c r="AL9" s="12">
        <f>VLOOKUP($W9,Total_Rndwd_Avg_Price_AF!$A$4:$M$202,AL$1,FALSE)/1</f>
        <v>96.215388135156488</v>
      </c>
      <c r="AM9" s="12">
        <f>VLOOKUP($W9,Total_Rndwd_Avg_Price_AF!$A$4:$M$202,AM$1,FALSE)/1</f>
        <v>96.191319095532478</v>
      </c>
      <c r="AN9" s="12">
        <f>VLOOKUP($W9,Total_Rndwd_Avg_Price_AF!$A$4:$M$202,AN$1,FALSE)/1</f>
        <v>97.02495323492586</v>
      </c>
      <c r="AO9" s="12">
        <f>VLOOKUP($W9,Total_Rndwd_Avg_Price_AF!$A$4:$M$202,AO$1,FALSE)/1</f>
        <v>95.395129187409609</v>
      </c>
      <c r="AP9" s="12">
        <f>VLOOKUP($W9,Total_Rndwd_Avg_Price_AF!$A$4:$M$202,AP$1,FALSE)/1</f>
        <v>93.324010944566581</v>
      </c>
      <c r="AQ9" s="12"/>
      <c r="AR9" s="12">
        <f>VLOOKUP($W9,Total_Rndwd_Avg_Price_BF!$A$4:$M$202,AR$1,FALSE)/1</f>
        <v>85.14053497641406</v>
      </c>
      <c r="AS9" s="12">
        <f>VLOOKUP($W9,Total_Rndwd_Avg_Price_BF!$A$4:$M$202,AS$1,FALSE)/1</f>
        <v>92.742433779608447</v>
      </c>
      <c r="AT9" s="12">
        <f>VLOOKUP($W9,Total_Rndwd_Avg_Price_BF!$A$4:$M$202,AT$1,FALSE)/1</f>
        <v>101.47725957465822</v>
      </c>
      <c r="AU9" s="12">
        <f>VLOOKUP($W9,Total_Rndwd_Avg_Price_BF!$A$4:$M$202,AU$1,FALSE)/1</f>
        <v>101.22106362627494</v>
      </c>
      <c r="AV9" s="12">
        <f>VLOOKUP($W9,Total_Rndwd_Avg_Price_BF!$A$4:$M$202,AV$1,FALSE)/1</f>
        <v>100.61781138777469</v>
      </c>
      <c r="AW9" s="12">
        <f>VLOOKUP($W9,Total_Rndwd_Avg_Price_BF!$A$4:$M$202,AW$1,FALSE)/1</f>
        <v>99.613538712926967</v>
      </c>
      <c r="AX9" s="12">
        <f>VLOOKUP($W9,Total_Rndwd_Avg_Price_BF!$A$4:$M$202,AX$1,FALSE)/1</f>
        <v>101.64785977833151</v>
      </c>
      <c r="AY9" s="12">
        <f>VLOOKUP($W9,Total_Rndwd_Avg_Price_BF!$A$4:$M$202,AY$1,FALSE)/1</f>
        <v>97.148993387828114</v>
      </c>
      <c r="AZ9" s="12">
        <f>VLOOKUP($W9,Total_Rndwd_Avg_Price_BF!$A$4:$M$202,AZ$1,FALSE)/1</f>
        <v>96.636346450031809</v>
      </c>
      <c r="BA9" s="12"/>
      <c r="BB9" s="12">
        <f>VLOOKUP($W9,Total_Rndwd_Avg_Price_BAC!$A$4:$M$202,BB$1,FALSE)/1</f>
        <v>85.14053497641406</v>
      </c>
      <c r="BC9" s="12">
        <f>VLOOKUP($W9,Total_Rndwd_Avg_Price_BAC!$A$4:$M$202,BC$1,FALSE)/1</f>
        <v>90.113574022826427</v>
      </c>
      <c r="BD9" s="12">
        <f>VLOOKUP($W9,Total_Rndwd_Avg_Price_BAC!$A$4:$M$202,BD$1,FALSE)/1</f>
        <v>95.994128771625967</v>
      </c>
      <c r="BE9" s="12">
        <f>VLOOKUP($W9,Total_Rndwd_Avg_Price_BAC!$A$4:$M$202,BE$1,FALSE)/1</f>
        <v>95.619396516946253</v>
      </c>
      <c r="BF9" s="12">
        <f>VLOOKUP($W9,Total_Rndwd_Avg_Price_BAC!$A$4:$M$202,BF$1,FALSE)/1</f>
        <v>95.494711293713294</v>
      </c>
      <c r="BG9" s="12">
        <f>VLOOKUP($W9,Total_Rndwd_Avg_Price_BAC!$A$4:$M$202,BG$1,FALSE)/1</f>
        <v>94.898710711749743</v>
      </c>
      <c r="BH9" s="12">
        <f>VLOOKUP($W9,Total_Rndwd_Avg_Price_BAC!$A$4:$M$202,BH$1,FALSE)/1</f>
        <v>94.150777263631525</v>
      </c>
      <c r="BI9" s="12">
        <f>VLOOKUP($W9,Total_Rndwd_Avg_Price_BAC!$A$4:$M$202,BI$1,FALSE)/1</f>
        <v>94.408919813989215</v>
      </c>
      <c r="BJ9" s="12">
        <f>VLOOKUP($W9,Total_Rndwd_Avg_Price_BAC!$A$4:$M$202,BJ$1,FALSE)/1</f>
        <v>92.343929631125548</v>
      </c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F9" s="12"/>
      <c r="CG9" s="12"/>
      <c r="CH9" s="12"/>
      <c r="CI9" s="12"/>
      <c r="CJ9" s="12"/>
      <c r="CK9" s="12"/>
      <c r="CL9" s="12"/>
      <c r="CM9" s="12"/>
      <c r="CN9" s="12"/>
      <c r="CR9" s="12"/>
      <c r="CS9" s="12"/>
      <c r="CT9" s="12"/>
      <c r="CZ9" s="12"/>
      <c r="DA9" s="12"/>
      <c r="DB9" s="12"/>
    </row>
    <row r="10" spans="1:106" x14ac:dyDescent="0.3">
      <c r="A10" t="s">
        <v>16</v>
      </c>
      <c r="B10" s="2">
        <v>0</v>
      </c>
      <c r="C10" s="2">
        <v>0</v>
      </c>
      <c r="D10" s="2">
        <v>85</v>
      </c>
      <c r="E10" s="2">
        <v>85.14053497641406</v>
      </c>
      <c r="F10" s="2">
        <v>88.70645531859374</v>
      </c>
      <c r="G10" s="2">
        <v>92.610982310159727</v>
      </c>
      <c r="H10" s="2">
        <v>92.185650347525964</v>
      </c>
      <c r="I10" s="2">
        <v>97.806120531103417</v>
      </c>
      <c r="J10" s="2">
        <v>97.68181384702973</v>
      </c>
      <c r="K10" s="2">
        <v>96.97286370804585</v>
      </c>
      <c r="L10" s="2">
        <v>97.034421554612223</v>
      </c>
      <c r="M10" s="2">
        <v>94.921011174416208</v>
      </c>
      <c r="N10" s="2" t="e">
        <f>#REF!*#REF!/10^3</f>
        <v>#REF!</v>
      </c>
      <c r="O10" s="2" t="e">
        <f>#REF!*#REF!/10^3</f>
        <v>#REF!</v>
      </c>
      <c r="P10" s="2" t="e">
        <f>#REF!*#REF!/10^3</f>
        <v>#REF!</v>
      </c>
      <c r="Q10" s="2" t="e">
        <f>#REF!*#REF!/10^3</f>
        <v>#REF!</v>
      </c>
      <c r="R10" s="2" t="e">
        <f>#REF!*#REF!/10^3</f>
        <v>#REF!</v>
      </c>
      <c r="S10" s="2" t="e">
        <f>#REF!*#REF!/10^3</f>
        <v>#REF!</v>
      </c>
      <c r="T10" s="2" t="e">
        <f>#REF!*#REF!/10^3</f>
        <v>#REF!</v>
      </c>
      <c r="U10" s="2" t="e">
        <f>#REF!*#REF!/10^3</f>
        <v>#REF!</v>
      </c>
      <c r="W10" t="s">
        <v>17</v>
      </c>
      <c r="X10" s="12">
        <f t="shared" si="1"/>
        <v>85.14053497641406</v>
      </c>
      <c r="Y10" s="12">
        <f t="shared" si="1"/>
        <v>88.70645531859374</v>
      </c>
      <c r="Z10" s="12">
        <f t="shared" si="1"/>
        <v>92.610982310159727</v>
      </c>
      <c r="AA10" s="12">
        <f t="shared" si="1"/>
        <v>92.185650347525964</v>
      </c>
      <c r="AB10" s="12">
        <f t="shared" si="1"/>
        <v>91.866120531103419</v>
      </c>
      <c r="AC10" s="12">
        <f t="shared" si="1"/>
        <v>91.741813847029732</v>
      </c>
      <c r="AD10" s="12">
        <f t="shared" si="1"/>
        <v>91.032863708045852</v>
      </c>
      <c r="AE10" s="12">
        <f t="shared" si="1"/>
        <v>91.094421554612225</v>
      </c>
      <c r="AF10" s="12">
        <f t="shared" si="1"/>
        <v>88.981011174416196</v>
      </c>
      <c r="AH10" s="12">
        <f>VLOOKUP($W10,Total_Rndwd_Avg_Price_AF!$A$4:$M$202,AH$1,FALSE)/1</f>
        <v>85.14053497641406</v>
      </c>
      <c r="AI10" s="12">
        <f>VLOOKUP($W10,Total_Rndwd_Avg_Price_AF!$A$4:$M$202,AI$1,FALSE)/1</f>
        <v>90.52862159481208</v>
      </c>
      <c r="AJ10" s="12">
        <f>VLOOKUP($W10,Total_Rndwd_Avg_Price_AF!$A$4:$M$202,AJ$1,FALSE)/1</f>
        <v>96.792663186516776</v>
      </c>
      <c r="AK10" s="12">
        <f>VLOOKUP($W10,Total_Rndwd_Avg_Price_AF!$A$4:$M$202,AK$1,FALSE)/1</f>
        <v>96.501281832143476</v>
      </c>
      <c r="AL10" s="12">
        <f>VLOOKUP($W10,Total_Rndwd_Avg_Price_AF!$A$4:$M$202,AL$1,FALSE)/1</f>
        <v>96.215388135156488</v>
      </c>
      <c r="AM10" s="12">
        <f>VLOOKUP($W10,Total_Rndwd_Avg_Price_AF!$A$4:$M$202,AM$1,FALSE)/1</f>
        <v>96.191319095532478</v>
      </c>
      <c r="AN10" s="12">
        <f>VLOOKUP($W10,Total_Rndwd_Avg_Price_AF!$A$4:$M$202,AN$1,FALSE)/1</f>
        <v>97.02495323492586</v>
      </c>
      <c r="AO10" s="12">
        <f>VLOOKUP($W10,Total_Rndwd_Avg_Price_AF!$A$4:$M$202,AO$1,FALSE)/1</f>
        <v>95.395129187409609</v>
      </c>
      <c r="AP10" s="12">
        <f>VLOOKUP($W10,Total_Rndwd_Avg_Price_AF!$A$4:$M$202,AP$1,FALSE)/1</f>
        <v>93.324010944566581</v>
      </c>
      <c r="AQ10" s="12"/>
      <c r="AR10" s="12">
        <f>VLOOKUP($W10,Total_Rndwd_Avg_Price_BF!$A$4:$M$202,AR$1,FALSE)/1</f>
        <v>85.14053497641406</v>
      </c>
      <c r="AS10" s="12">
        <f>VLOOKUP($W10,Total_Rndwd_Avg_Price_BF!$A$4:$M$202,AS$1,FALSE)/1</f>
        <v>92.742433779608447</v>
      </c>
      <c r="AT10" s="12">
        <f>VLOOKUP($W10,Total_Rndwd_Avg_Price_BF!$A$4:$M$202,AT$1,FALSE)/1</f>
        <v>101.47725957465822</v>
      </c>
      <c r="AU10" s="12">
        <f>VLOOKUP($W10,Total_Rndwd_Avg_Price_BF!$A$4:$M$202,AU$1,FALSE)/1</f>
        <v>101.22106362627494</v>
      </c>
      <c r="AV10" s="12">
        <f>VLOOKUP($W10,Total_Rndwd_Avg_Price_BF!$A$4:$M$202,AV$1,FALSE)/1</f>
        <v>100.61781138777469</v>
      </c>
      <c r="AW10" s="12">
        <f>VLOOKUP($W10,Total_Rndwd_Avg_Price_BF!$A$4:$M$202,AW$1,FALSE)/1</f>
        <v>99.613538712926967</v>
      </c>
      <c r="AX10" s="12">
        <f>VLOOKUP($W10,Total_Rndwd_Avg_Price_BF!$A$4:$M$202,AX$1,FALSE)/1</f>
        <v>101.64785977833151</v>
      </c>
      <c r="AY10" s="12">
        <f>VLOOKUP($W10,Total_Rndwd_Avg_Price_BF!$A$4:$M$202,AY$1,FALSE)/1</f>
        <v>97.148993387828114</v>
      </c>
      <c r="AZ10" s="12">
        <f>VLOOKUP($W10,Total_Rndwd_Avg_Price_BF!$A$4:$M$202,AZ$1,FALSE)/1</f>
        <v>96.636346450031809</v>
      </c>
      <c r="BA10" s="12"/>
      <c r="BB10" s="12">
        <f>VLOOKUP($W10,Total_Rndwd_Avg_Price_BAC!$A$4:$M$202,BB$1,FALSE)/1</f>
        <v>85.14053497641406</v>
      </c>
      <c r="BC10" s="12">
        <f>VLOOKUP($W10,Total_Rndwd_Avg_Price_BAC!$A$4:$M$202,BC$1,FALSE)/1</f>
        <v>90.113574022826427</v>
      </c>
      <c r="BD10" s="12">
        <f>VLOOKUP($W10,Total_Rndwd_Avg_Price_BAC!$A$4:$M$202,BD$1,FALSE)/1</f>
        <v>95.994128771625967</v>
      </c>
      <c r="BE10" s="12">
        <f>VLOOKUP($W10,Total_Rndwd_Avg_Price_BAC!$A$4:$M$202,BE$1,FALSE)/1</f>
        <v>95.619396516946253</v>
      </c>
      <c r="BF10" s="12">
        <f>VLOOKUP($W10,Total_Rndwd_Avg_Price_BAC!$A$4:$M$202,BF$1,FALSE)/1</f>
        <v>95.494711293713294</v>
      </c>
      <c r="BG10" s="12">
        <f>VLOOKUP($W10,Total_Rndwd_Avg_Price_BAC!$A$4:$M$202,BG$1,FALSE)/1</f>
        <v>94.898710711749743</v>
      </c>
      <c r="BH10" s="12">
        <f>VLOOKUP($W10,Total_Rndwd_Avg_Price_BAC!$A$4:$M$202,BH$1,FALSE)/1</f>
        <v>94.150777263631525</v>
      </c>
      <c r="BI10" s="12">
        <f>VLOOKUP($W10,Total_Rndwd_Avg_Price_BAC!$A$4:$M$202,BI$1,FALSE)/1</f>
        <v>94.408919813989215</v>
      </c>
      <c r="BJ10" s="12">
        <f>VLOOKUP($W10,Total_Rndwd_Avg_Price_BAC!$A$4:$M$202,BJ$1,FALSE)/1</f>
        <v>92.343929631125548</v>
      </c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F10" s="12"/>
      <c r="CG10" s="12"/>
      <c r="CH10" s="12"/>
      <c r="CI10" s="12"/>
      <c r="CJ10" s="12"/>
      <c r="CK10" s="12"/>
      <c r="CL10" s="12"/>
      <c r="CM10" s="12"/>
      <c r="CN10" s="12"/>
      <c r="CR10" s="12"/>
      <c r="CS10" s="12"/>
      <c r="CT10" s="12"/>
      <c r="CZ10" s="12"/>
      <c r="DA10" s="12"/>
      <c r="DB10" s="12"/>
    </row>
    <row r="11" spans="1:106" x14ac:dyDescent="0.3">
      <c r="A11" t="s">
        <v>9</v>
      </c>
      <c r="B11" s="2">
        <v>161</v>
      </c>
      <c r="C11" s="2">
        <v>76.666666666666671</v>
      </c>
      <c r="D11" s="2">
        <v>85</v>
      </c>
      <c r="E11" s="2">
        <v>85.14053497641406</v>
      </c>
      <c r="F11" s="2">
        <v>88.70645531859374</v>
      </c>
      <c r="G11" s="2">
        <v>92.610982310159727</v>
      </c>
      <c r="H11" s="2">
        <v>92.185650347525964</v>
      </c>
      <c r="I11" s="2">
        <v>91.866120531103419</v>
      </c>
      <c r="J11" s="2">
        <v>91.741813847029732</v>
      </c>
      <c r="K11" s="2">
        <v>91.032863708045852</v>
      </c>
      <c r="L11" s="2">
        <v>91.094421554612225</v>
      </c>
      <c r="M11" s="2">
        <v>88.981011174416196</v>
      </c>
      <c r="N11" s="2" t="e">
        <f>#REF!*#REF!/10^3</f>
        <v>#REF!</v>
      </c>
      <c r="O11" s="2" t="e">
        <f>#REF!*#REF!/10^3</f>
        <v>#REF!</v>
      </c>
      <c r="P11" s="2" t="e">
        <f>#REF!*#REF!/10^3</f>
        <v>#REF!</v>
      </c>
      <c r="Q11" s="2" t="e">
        <f>#REF!*#REF!/10^3</f>
        <v>#REF!</v>
      </c>
      <c r="R11" s="2" t="e">
        <f>#REF!*#REF!/10^3</f>
        <v>#REF!</v>
      </c>
      <c r="S11" s="2" t="e">
        <f>#REF!*#REF!/10^3</f>
        <v>#REF!</v>
      </c>
      <c r="T11" s="2" t="e">
        <f>#REF!*#REF!/10^3</f>
        <v>#REF!</v>
      </c>
      <c r="U11" s="2" t="e">
        <f>#REF!*#REF!/10^3</f>
        <v>#REF!</v>
      </c>
      <c r="W11" t="s">
        <v>18</v>
      </c>
      <c r="X11" s="12">
        <f t="shared" si="1"/>
        <v>85.14053497641406</v>
      </c>
      <c r="Y11" s="12">
        <f t="shared" si="1"/>
        <v>88.70645531859374</v>
      </c>
      <c r="Z11" s="12">
        <f t="shared" si="1"/>
        <v>92.610982310159727</v>
      </c>
      <c r="AA11" s="12">
        <f t="shared" si="1"/>
        <v>92.185650347525964</v>
      </c>
      <c r="AB11" s="12">
        <f t="shared" si="1"/>
        <v>91.866120531103419</v>
      </c>
      <c r="AC11" s="12">
        <f t="shared" si="1"/>
        <v>91.741813847029732</v>
      </c>
      <c r="AD11" s="12">
        <f t="shared" si="1"/>
        <v>91.032863708045852</v>
      </c>
      <c r="AE11" s="12">
        <f t="shared" si="1"/>
        <v>91.094421554612225</v>
      </c>
      <c r="AF11" s="12">
        <f t="shared" si="1"/>
        <v>88.981011174416196</v>
      </c>
      <c r="AH11" s="12">
        <f>VLOOKUP($W11,Total_Rndwd_Avg_Price_AF!$A$4:$M$202,AH$1,FALSE)/1</f>
        <v>85.14053497641406</v>
      </c>
      <c r="AI11" s="12">
        <f>VLOOKUP($W11,Total_Rndwd_Avg_Price_AF!$A$4:$M$202,AI$1,FALSE)/1</f>
        <v>90.52862159481208</v>
      </c>
      <c r="AJ11" s="12">
        <f>VLOOKUP($W11,Total_Rndwd_Avg_Price_AF!$A$4:$M$202,AJ$1,FALSE)/1</f>
        <v>96.792663186516776</v>
      </c>
      <c r="AK11" s="12">
        <f>VLOOKUP($W11,Total_Rndwd_Avg_Price_AF!$A$4:$M$202,AK$1,FALSE)/1</f>
        <v>96.501281832143476</v>
      </c>
      <c r="AL11" s="12">
        <f>VLOOKUP($W11,Total_Rndwd_Avg_Price_AF!$A$4:$M$202,AL$1,FALSE)/1</f>
        <v>96.215388135156488</v>
      </c>
      <c r="AM11" s="12">
        <f>VLOOKUP($W11,Total_Rndwd_Avg_Price_AF!$A$4:$M$202,AM$1,FALSE)/1</f>
        <v>96.191319095532478</v>
      </c>
      <c r="AN11" s="12">
        <f>VLOOKUP($W11,Total_Rndwd_Avg_Price_AF!$A$4:$M$202,AN$1,FALSE)/1</f>
        <v>97.02495323492586</v>
      </c>
      <c r="AO11" s="12">
        <f>VLOOKUP($W11,Total_Rndwd_Avg_Price_AF!$A$4:$M$202,AO$1,FALSE)/1</f>
        <v>95.395129187409609</v>
      </c>
      <c r="AP11" s="12">
        <f>VLOOKUP($W11,Total_Rndwd_Avg_Price_AF!$A$4:$M$202,AP$1,FALSE)/1</f>
        <v>93.324010944566581</v>
      </c>
      <c r="AQ11" s="12"/>
      <c r="AR11" s="12">
        <f>VLOOKUP($W11,Total_Rndwd_Avg_Price_BF!$A$4:$M$202,AR$1,FALSE)/1</f>
        <v>85.14053497641406</v>
      </c>
      <c r="AS11" s="12">
        <f>VLOOKUP($W11,Total_Rndwd_Avg_Price_BF!$A$4:$M$202,AS$1,FALSE)/1</f>
        <v>92.742433779608447</v>
      </c>
      <c r="AT11" s="12">
        <f>VLOOKUP($W11,Total_Rndwd_Avg_Price_BF!$A$4:$M$202,AT$1,FALSE)/1</f>
        <v>101.47725957465822</v>
      </c>
      <c r="AU11" s="12">
        <f>VLOOKUP($W11,Total_Rndwd_Avg_Price_BF!$A$4:$M$202,AU$1,FALSE)/1</f>
        <v>101.22106362627494</v>
      </c>
      <c r="AV11" s="12">
        <f>VLOOKUP($W11,Total_Rndwd_Avg_Price_BF!$A$4:$M$202,AV$1,FALSE)/1</f>
        <v>100.61781138777469</v>
      </c>
      <c r="AW11" s="12">
        <f>VLOOKUP($W11,Total_Rndwd_Avg_Price_BF!$A$4:$M$202,AW$1,FALSE)/1</f>
        <v>99.613538712926967</v>
      </c>
      <c r="AX11" s="12">
        <f>VLOOKUP($W11,Total_Rndwd_Avg_Price_BF!$A$4:$M$202,AX$1,FALSE)/1</f>
        <v>101.64785977833151</v>
      </c>
      <c r="AY11" s="12">
        <f>VLOOKUP($W11,Total_Rndwd_Avg_Price_BF!$A$4:$M$202,AY$1,FALSE)/1</f>
        <v>97.148993387828114</v>
      </c>
      <c r="AZ11" s="12">
        <f>VLOOKUP($W11,Total_Rndwd_Avg_Price_BF!$A$4:$M$202,AZ$1,FALSE)/1</f>
        <v>96.636346450031809</v>
      </c>
      <c r="BA11" s="12"/>
      <c r="BB11" s="12">
        <f>VLOOKUP($W11,Total_Rndwd_Avg_Price_BAC!$A$4:$M$202,BB$1,FALSE)/1</f>
        <v>85.14053497641406</v>
      </c>
      <c r="BC11" s="12">
        <f>VLOOKUP($W11,Total_Rndwd_Avg_Price_BAC!$A$4:$M$202,BC$1,FALSE)/1</f>
        <v>90.113574022826427</v>
      </c>
      <c r="BD11" s="12">
        <f>VLOOKUP($W11,Total_Rndwd_Avg_Price_BAC!$A$4:$M$202,BD$1,FALSE)/1</f>
        <v>95.994128771625967</v>
      </c>
      <c r="BE11" s="12">
        <f>VLOOKUP($W11,Total_Rndwd_Avg_Price_BAC!$A$4:$M$202,BE$1,FALSE)/1</f>
        <v>95.619396516946253</v>
      </c>
      <c r="BF11" s="12">
        <f>VLOOKUP($W11,Total_Rndwd_Avg_Price_BAC!$A$4:$M$202,BF$1,FALSE)/1</f>
        <v>95.494711293713294</v>
      </c>
      <c r="BG11" s="12">
        <f>VLOOKUP($W11,Total_Rndwd_Avg_Price_BAC!$A$4:$M$202,BG$1,FALSE)/1</f>
        <v>94.898710711749743</v>
      </c>
      <c r="BH11" s="12">
        <f>VLOOKUP($W11,Total_Rndwd_Avg_Price_BAC!$A$4:$M$202,BH$1,FALSE)/1</f>
        <v>94.150777263631525</v>
      </c>
      <c r="BI11" s="12">
        <f>VLOOKUP($W11,Total_Rndwd_Avg_Price_BAC!$A$4:$M$202,BI$1,FALSE)/1</f>
        <v>94.408919813989215</v>
      </c>
      <c r="BJ11" s="12">
        <f>VLOOKUP($W11,Total_Rndwd_Avg_Price_BAC!$A$4:$M$202,BJ$1,FALSE)/1</f>
        <v>92.343929631125548</v>
      </c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F11" s="12"/>
      <c r="CG11" s="12"/>
      <c r="CH11" s="12"/>
      <c r="CI11" s="12"/>
      <c r="CJ11" s="12"/>
      <c r="CK11" s="12"/>
      <c r="CL11" s="12"/>
      <c r="CM11" s="12"/>
      <c r="CN11" s="12"/>
      <c r="CR11" s="12"/>
      <c r="CS11" s="12"/>
      <c r="CT11" s="12"/>
      <c r="CZ11" s="12"/>
      <c r="DA11" s="12"/>
      <c r="DB11" s="12"/>
    </row>
    <row r="12" spans="1:106" x14ac:dyDescent="0.3">
      <c r="A12" t="s">
        <v>19</v>
      </c>
      <c r="B12" s="2">
        <v>0</v>
      </c>
      <c r="C12" s="2">
        <v>0</v>
      </c>
      <c r="D12" s="2">
        <v>85</v>
      </c>
      <c r="E12" s="2">
        <v>85.14053497641406</v>
      </c>
      <c r="F12" s="2">
        <v>88.70645531859374</v>
      </c>
      <c r="G12" s="2">
        <v>92.610982310159727</v>
      </c>
      <c r="H12" s="2">
        <v>92.185650347525964</v>
      </c>
      <c r="I12" s="2">
        <v>91.866120531103419</v>
      </c>
      <c r="J12" s="2">
        <v>91.741813847029732</v>
      </c>
      <c r="K12" s="2">
        <v>91.032863708045852</v>
      </c>
      <c r="L12" s="2">
        <v>91.094421554612225</v>
      </c>
      <c r="M12" s="2">
        <v>88.981011174416196</v>
      </c>
      <c r="N12" s="2" t="e">
        <f>#REF!*#REF!/10^3</f>
        <v>#REF!</v>
      </c>
      <c r="O12" s="2" t="e">
        <f>#REF!*#REF!/10^3</f>
        <v>#REF!</v>
      </c>
      <c r="P12" s="2" t="e">
        <f>#REF!*#REF!/10^3</f>
        <v>#REF!</v>
      </c>
      <c r="Q12" s="2" t="e">
        <f>#REF!*#REF!/10^3</f>
        <v>#REF!</v>
      </c>
      <c r="R12" s="2" t="e">
        <f>#REF!*#REF!/10^3</f>
        <v>#REF!</v>
      </c>
      <c r="S12" s="2" t="e">
        <f>#REF!*#REF!/10^3</f>
        <v>#REF!</v>
      </c>
      <c r="T12" s="2" t="e">
        <f>#REF!*#REF!/10^3</f>
        <v>#REF!</v>
      </c>
      <c r="U12" s="2" t="e">
        <f>#REF!*#REF!/10^3</f>
        <v>#REF!</v>
      </c>
      <c r="W12" t="s">
        <v>20</v>
      </c>
      <c r="X12" s="12">
        <f t="shared" si="1"/>
        <v>85.14053497641406</v>
      </c>
      <c r="Y12" s="12">
        <f t="shared" si="1"/>
        <v>88.70645531859374</v>
      </c>
      <c r="Z12" s="12">
        <f t="shared" si="1"/>
        <v>92.610982310159727</v>
      </c>
      <c r="AA12" s="12">
        <f t="shared" si="1"/>
        <v>92.185650347525964</v>
      </c>
      <c r="AB12" s="12">
        <f t="shared" si="1"/>
        <v>91.866120531103419</v>
      </c>
      <c r="AC12" s="12">
        <f t="shared" si="1"/>
        <v>91.741813847029732</v>
      </c>
      <c r="AD12" s="12">
        <f t="shared" si="1"/>
        <v>91.032863708045852</v>
      </c>
      <c r="AE12" s="12">
        <f t="shared" si="1"/>
        <v>91.094421554612225</v>
      </c>
      <c r="AF12" s="12">
        <f t="shared" si="1"/>
        <v>88.981011174416196</v>
      </c>
      <c r="AH12" s="12">
        <f>VLOOKUP($W12,Total_Rndwd_Avg_Price_AF!$A$4:$M$202,AH$1,FALSE)/1</f>
        <v>85.14053497641406</v>
      </c>
      <c r="AI12" s="12">
        <f>VLOOKUP($W12,Total_Rndwd_Avg_Price_AF!$A$4:$M$202,AI$1,FALSE)/1</f>
        <v>90.52862159481208</v>
      </c>
      <c r="AJ12" s="12">
        <f>VLOOKUP($W12,Total_Rndwd_Avg_Price_AF!$A$4:$M$202,AJ$1,FALSE)/1</f>
        <v>96.792663186516776</v>
      </c>
      <c r="AK12" s="12">
        <f>VLOOKUP($W12,Total_Rndwd_Avg_Price_AF!$A$4:$M$202,AK$1,FALSE)/1</f>
        <v>96.501281832143476</v>
      </c>
      <c r="AL12" s="12">
        <f>VLOOKUP($W12,Total_Rndwd_Avg_Price_AF!$A$4:$M$202,AL$1,FALSE)/1</f>
        <v>96.215388135156488</v>
      </c>
      <c r="AM12" s="12">
        <f>VLOOKUP($W12,Total_Rndwd_Avg_Price_AF!$A$4:$M$202,AM$1,FALSE)/1</f>
        <v>96.191319095532478</v>
      </c>
      <c r="AN12" s="12">
        <f>VLOOKUP($W12,Total_Rndwd_Avg_Price_AF!$A$4:$M$202,AN$1,FALSE)/1</f>
        <v>97.02495323492586</v>
      </c>
      <c r="AO12" s="12">
        <f>VLOOKUP($W12,Total_Rndwd_Avg_Price_AF!$A$4:$M$202,AO$1,FALSE)/1</f>
        <v>95.395129187409609</v>
      </c>
      <c r="AP12" s="12">
        <f>VLOOKUP($W12,Total_Rndwd_Avg_Price_AF!$A$4:$M$202,AP$1,FALSE)/1</f>
        <v>93.324010944566581</v>
      </c>
      <c r="AQ12" s="12"/>
      <c r="AR12" s="12">
        <f>VLOOKUP($W12,Total_Rndwd_Avg_Price_BF!$A$4:$M$202,AR$1,FALSE)/1</f>
        <v>85.14053497641406</v>
      </c>
      <c r="AS12" s="12">
        <f>VLOOKUP($W12,Total_Rndwd_Avg_Price_BF!$A$4:$M$202,AS$1,FALSE)/1</f>
        <v>92.742433779608447</v>
      </c>
      <c r="AT12" s="12">
        <f>VLOOKUP($W12,Total_Rndwd_Avg_Price_BF!$A$4:$M$202,AT$1,FALSE)/1</f>
        <v>101.47725957465822</v>
      </c>
      <c r="AU12" s="12">
        <f>VLOOKUP($W12,Total_Rndwd_Avg_Price_BF!$A$4:$M$202,AU$1,FALSE)/1</f>
        <v>101.22106362627494</v>
      </c>
      <c r="AV12" s="12">
        <f>VLOOKUP($W12,Total_Rndwd_Avg_Price_BF!$A$4:$M$202,AV$1,FALSE)/1</f>
        <v>100.61781138777469</v>
      </c>
      <c r="AW12" s="12">
        <f>VLOOKUP($W12,Total_Rndwd_Avg_Price_BF!$A$4:$M$202,AW$1,FALSE)/1</f>
        <v>99.613538712926967</v>
      </c>
      <c r="AX12" s="12">
        <f>VLOOKUP($W12,Total_Rndwd_Avg_Price_BF!$A$4:$M$202,AX$1,FALSE)/1</f>
        <v>101.64785977833151</v>
      </c>
      <c r="AY12" s="12">
        <f>VLOOKUP($W12,Total_Rndwd_Avg_Price_BF!$A$4:$M$202,AY$1,FALSE)/1</f>
        <v>105.02066005449478</v>
      </c>
      <c r="AZ12" s="12">
        <f>VLOOKUP($W12,Total_Rndwd_Avg_Price_BF!$A$4:$M$202,AZ$1,FALSE)/1</f>
        <v>104.4863464500318</v>
      </c>
      <c r="BA12" s="12"/>
      <c r="BB12" s="12">
        <f>VLOOKUP($W12,Total_Rndwd_Avg_Price_BAC!$A$4:$M$202,BB$1,FALSE)/1</f>
        <v>85.14053497641406</v>
      </c>
      <c r="BC12" s="12">
        <f>VLOOKUP($W12,Total_Rndwd_Avg_Price_BAC!$A$4:$M$202,BC$1,FALSE)/1</f>
        <v>90.113574022826427</v>
      </c>
      <c r="BD12" s="12">
        <f>VLOOKUP($W12,Total_Rndwd_Avg_Price_BAC!$A$4:$M$202,BD$1,FALSE)/1</f>
        <v>95.994128771625967</v>
      </c>
      <c r="BE12" s="12">
        <f>VLOOKUP($W12,Total_Rndwd_Avg_Price_BAC!$A$4:$M$202,BE$1,FALSE)/1</f>
        <v>95.619396516946253</v>
      </c>
      <c r="BF12" s="12">
        <f>VLOOKUP($W12,Total_Rndwd_Avg_Price_BAC!$A$4:$M$202,BF$1,FALSE)/1</f>
        <v>95.494711293713294</v>
      </c>
      <c r="BG12" s="12">
        <f>VLOOKUP($W12,Total_Rndwd_Avg_Price_BAC!$A$4:$M$202,BG$1,FALSE)/1</f>
        <v>94.898710711749743</v>
      </c>
      <c r="BH12" s="12">
        <f>VLOOKUP($W12,Total_Rndwd_Avg_Price_BAC!$A$4:$M$202,BH$1,FALSE)/1</f>
        <v>94.150777263631525</v>
      </c>
      <c r="BI12" s="12">
        <f>VLOOKUP($W12,Total_Rndwd_Avg_Price_BAC!$A$4:$M$202,BI$1,FALSE)/1</f>
        <v>94.408919813989215</v>
      </c>
      <c r="BJ12" s="12">
        <f>VLOOKUP($W12,Total_Rndwd_Avg_Price_BAC!$A$4:$M$202,BJ$1,FALSE)/1</f>
        <v>92.343929631125548</v>
      </c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F12" s="12"/>
      <c r="CG12" s="12"/>
      <c r="CH12" s="12"/>
      <c r="CI12" s="12"/>
      <c r="CJ12" s="12"/>
      <c r="CK12" s="12"/>
      <c r="CL12" s="12"/>
      <c r="CM12" s="12"/>
      <c r="CN12" s="12"/>
      <c r="CR12" s="12"/>
      <c r="CS12" s="12"/>
      <c r="CT12" s="12"/>
      <c r="CZ12" s="12"/>
      <c r="DA12" s="12"/>
      <c r="DB12" s="12"/>
    </row>
    <row r="13" spans="1:106" x14ac:dyDescent="0.3">
      <c r="A13" t="s">
        <v>11</v>
      </c>
      <c r="B13" s="2">
        <v>114.66666666666667</v>
      </c>
      <c r="C13" s="2">
        <v>76.666666666666671</v>
      </c>
      <c r="D13" s="2">
        <v>85</v>
      </c>
      <c r="E13" s="2">
        <v>85.14053497641406</v>
      </c>
      <c r="F13" s="2">
        <v>88.70645531859374</v>
      </c>
      <c r="G13" s="2">
        <v>92.610982310159727</v>
      </c>
      <c r="H13" s="2">
        <v>92.185650347525964</v>
      </c>
      <c r="I13" s="2">
        <v>91.866120531103419</v>
      </c>
      <c r="J13" s="2">
        <v>91.741813847029732</v>
      </c>
      <c r="K13" s="2">
        <v>91.032863708045852</v>
      </c>
      <c r="L13" s="2">
        <v>91.094421554612225</v>
      </c>
      <c r="M13" s="2">
        <v>88.981011174416196</v>
      </c>
      <c r="N13" s="2" t="e">
        <f>#REF!*#REF!/10^3</f>
        <v>#REF!</v>
      </c>
      <c r="O13" s="2" t="e">
        <f>#REF!*#REF!/10^3</f>
        <v>#REF!</v>
      </c>
      <c r="P13" s="2" t="e">
        <f>#REF!*#REF!/10^3</f>
        <v>#REF!</v>
      </c>
      <c r="Q13" s="2" t="e">
        <f>#REF!*#REF!/10^3</f>
        <v>#REF!</v>
      </c>
      <c r="R13" s="2" t="e">
        <f>#REF!*#REF!/10^3</f>
        <v>#REF!</v>
      </c>
      <c r="S13" s="2" t="e">
        <f>#REF!*#REF!/10^3</f>
        <v>#REF!</v>
      </c>
      <c r="T13" s="2" t="e">
        <f>#REF!*#REF!/10^3</f>
        <v>#REF!</v>
      </c>
      <c r="U13" s="2" t="e">
        <f>#REF!*#REF!/10^3</f>
        <v>#REF!</v>
      </c>
      <c r="W13" t="s">
        <v>21</v>
      </c>
      <c r="X13" s="12">
        <f t="shared" si="1"/>
        <v>85.14053497641406</v>
      </c>
      <c r="Y13" s="12">
        <f t="shared" si="1"/>
        <v>88.70645531859374</v>
      </c>
      <c r="Z13" s="12">
        <f t="shared" si="1"/>
        <v>92.610982310159727</v>
      </c>
      <c r="AA13" s="12">
        <f t="shared" si="1"/>
        <v>92.185650347525964</v>
      </c>
      <c r="AB13" s="12">
        <f t="shared" si="1"/>
        <v>91.866120531103419</v>
      </c>
      <c r="AC13" s="12">
        <f t="shared" si="1"/>
        <v>91.741813847029732</v>
      </c>
      <c r="AD13" s="12">
        <f t="shared" si="1"/>
        <v>91.032863708045852</v>
      </c>
      <c r="AE13" s="12">
        <f t="shared" si="1"/>
        <v>91.094421554612225</v>
      </c>
      <c r="AF13" s="12">
        <f t="shared" si="1"/>
        <v>88.981011174416196</v>
      </c>
      <c r="AH13" s="12">
        <f>VLOOKUP($W13,Total_Rndwd_Avg_Price_AF!$A$4:$M$202,AH$1,FALSE)/1</f>
        <v>85.14053497641406</v>
      </c>
      <c r="AI13" s="12">
        <f>VLOOKUP($W13,Total_Rndwd_Avg_Price_AF!$A$4:$M$202,AI$1,FALSE)/1</f>
        <v>90.52862159481208</v>
      </c>
      <c r="AJ13" s="12">
        <f>VLOOKUP($W13,Total_Rndwd_Avg_Price_AF!$A$4:$M$202,AJ$1,FALSE)/1</f>
        <v>96.792663186516776</v>
      </c>
      <c r="AK13" s="12">
        <f>VLOOKUP($W13,Total_Rndwd_Avg_Price_AF!$A$4:$M$202,AK$1,FALSE)/1</f>
        <v>96.501281832143476</v>
      </c>
      <c r="AL13" s="12">
        <f>VLOOKUP($W13,Total_Rndwd_Avg_Price_AF!$A$4:$M$202,AL$1,FALSE)/1</f>
        <v>96.215388135156488</v>
      </c>
      <c r="AM13" s="12">
        <f>VLOOKUP($W13,Total_Rndwd_Avg_Price_AF!$A$4:$M$202,AM$1,FALSE)/1</f>
        <v>96.191319095532478</v>
      </c>
      <c r="AN13" s="12">
        <f>VLOOKUP($W13,Total_Rndwd_Avg_Price_AF!$A$4:$M$202,AN$1,FALSE)/1</f>
        <v>97.02495323492586</v>
      </c>
      <c r="AO13" s="12">
        <f>VLOOKUP($W13,Total_Rndwd_Avg_Price_AF!$A$4:$M$202,AO$1,FALSE)/1</f>
        <v>95.395129187409609</v>
      </c>
      <c r="AP13" s="12">
        <f>VLOOKUP($W13,Total_Rndwd_Avg_Price_AF!$A$4:$M$202,AP$1,FALSE)/1</f>
        <v>93.324010944566581</v>
      </c>
      <c r="AQ13" s="12"/>
      <c r="AR13" s="12">
        <f>VLOOKUP($W13,Total_Rndwd_Avg_Price_BF!$A$4:$M$202,AR$1,FALSE)/1</f>
        <v>85.14053497641406</v>
      </c>
      <c r="AS13" s="12">
        <f>VLOOKUP($W13,Total_Rndwd_Avg_Price_BF!$A$4:$M$202,AS$1,FALSE)/1</f>
        <v>92.742433779608447</v>
      </c>
      <c r="AT13" s="12">
        <f>VLOOKUP($W13,Total_Rndwd_Avg_Price_BF!$A$4:$M$202,AT$1,FALSE)/1</f>
        <v>101.47725957465822</v>
      </c>
      <c r="AU13" s="12">
        <f>VLOOKUP($W13,Total_Rndwd_Avg_Price_BF!$A$4:$M$202,AU$1,FALSE)/1</f>
        <v>101.22106362627494</v>
      </c>
      <c r="AV13" s="12">
        <f>VLOOKUP($W13,Total_Rndwd_Avg_Price_BF!$A$4:$M$202,AV$1,FALSE)/1</f>
        <v>100.61781138777469</v>
      </c>
      <c r="AW13" s="12">
        <f>VLOOKUP($W13,Total_Rndwd_Avg_Price_BF!$A$4:$M$202,AW$1,FALSE)/1</f>
        <v>99.613538712926967</v>
      </c>
      <c r="AX13" s="12">
        <f>VLOOKUP($W13,Total_Rndwd_Avg_Price_BF!$A$4:$M$202,AX$1,FALSE)/1</f>
        <v>101.64785977833151</v>
      </c>
      <c r="AY13" s="12">
        <f>VLOOKUP($W13,Total_Rndwd_Avg_Price_BF!$A$4:$M$202,AY$1,FALSE)/1</f>
        <v>97.148993387828114</v>
      </c>
      <c r="AZ13" s="12">
        <f>VLOOKUP($W13,Total_Rndwd_Avg_Price_BF!$A$4:$M$202,AZ$1,FALSE)/1</f>
        <v>96.636346450031809</v>
      </c>
      <c r="BA13" s="12"/>
      <c r="BB13" s="12">
        <f>VLOOKUP($W13,Total_Rndwd_Avg_Price_BAC!$A$4:$M$202,BB$1,FALSE)/1</f>
        <v>85.14053497641406</v>
      </c>
      <c r="BC13" s="12">
        <f>VLOOKUP($W13,Total_Rndwd_Avg_Price_BAC!$A$4:$M$202,BC$1,FALSE)/1</f>
        <v>90.113574022826427</v>
      </c>
      <c r="BD13" s="12">
        <f>VLOOKUP($W13,Total_Rndwd_Avg_Price_BAC!$A$4:$M$202,BD$1,FALSE)/1</f>
        <v>95.994128771625967</v>
      </c>
      <c r="BE13" s="12">
        <f>VLOOKUP($W13,Total_Rndwd_Avg_Price_BAC!$A$4:$M$202,BE$1,FALSE)/1</f>
        <v>95.619396516946253</v>
      </c>
      <c r="BF13" s="12">
        <f>VLOOKUP($W13,Total_Rndwd_Avg_Price_BAC!$A$4:$M$202,BF$1,FALSE)/1</f>
        <v>95.494711293713294</v>
      </c>
      <c r="BG13" s="12">
        <f>VLOOKUP($W13,Total_Rndwd_Avg_Price_BAC!$A$4:$M$202,BG$1,FALSE)/1</f>
        <v>94.898710711749743</v>
      </c>
      <c r="BH13" s="12">
        <f>VLOOKUP($W13,Total_Rndwd_Avg_Price_BAC!$A$4:$M$202,BH$1,FALSE)/1</f>
        <v>94.150777263631525</v>
      </c>
      <c r="BI13" s="12">
        <f>VLOOKUP($W13,Total_Rndwd_Avg_Price_BAC!$A$4:$M$202,BI$1,FALSE)/1</f>
        <v>94.408919813989215</v>
      </c>
      <c r="BJ13" s="12">
        <f>VLOOKUP($W13,Total_Rndwd_Avg_Price_BAC!$A$4:$M$202,BJ$1,FALSE)/1</f>
        <v>92.343929631125548</v>
      </c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F13" s="12"/>
      <c r="CG13" s="12"/>
      <c r="CH13" s="12"/>
      <c r="CI13" s="12"/>
      <c r="CJ13" s="12"/>
      <c r="CK13" s="12"/>
      <c r="CL13" s="12"/>
      <c r="CM13" s="12"/>
      <c r="CN13" s="12"/>
      <c r="CR13" s="12"/>
      <c r="CS13" s="12"/>
      <c r="CT13" s="12"/>
      <c r="CZ13" s="12"/>
      <c r="DA13" s="12"/>
      <c r="DB13" s="12"/>
    </row>
    <row r="14" spans="1:106" x14ac:dyDescent="0.3">
      <c r="A14" t="s">
        <v>22</v>
      </c>
      <c r="B14" s="2">
        <v>0</v>
      </c>
      <c r="C14" s="2">
        <v>0</v>
      </c>
      <c r="D14" s="2">
        <v>85</v>
      </c>
      <c r="E14" s="2">
        <v>101.14053497641406</v>
      </c>
      <c r="F14" s="2">
        <v>105.34645531859375</v>
      </c>
      <c r="G14" s="2">
        <v>109.95098231015972</v>
      </c>
      <c r="H14" s="2">
        <v>109.47565034752597</v>
      </c>
      <c r="I14" s="2">
        <v>109.10612053110343</v>
      </c>
      <c r="J14" s="2">
        <v>108.94181384702974</v>
      </c>
      <c r="K14" s="2">
        <v>108.04286370804584</v>
      </c>
      <c r="L14" s="2">
        <v>107.93442155461223</v>
      </c>
      <c r="M14" s="2">
        <v>105.65101117441621</v>
      </c>
      <c r="N14" s="2" t="e">
        <f>#REF!*#REF!/10^3</f>
        <v>#REF!</v>
      </c>
      <c r="O14" s="2" t="e">
        <f>#REF!*#REF!/10^3</f>
        <v>#REF!</v>
      </c>
      <c r="P14" s="2" t="e">
        <f>#REF!*#REF!/10^3</f>
        <v>#REF!</v>
      </c>
      <c r="Q14" s="2" t="e">
        <f>#REF!*#REF!/10^3</f>
        <v>#REF!</v>
      </c>
      <c r="R14" s="2" t="e">
        <f>#REF!*#REF!/10^3</f>
        <v>#REF!</v>
      </c>
      <c r="S14" s="2" t="e">
        <f>#REF!*#REF!/10^3</f>
        <v>#REF!</v>
      </c>
      <c r="T14" s="2" t="e">
        <f>#REF!*#REF!/10^3</f>
        <v>#REF!</v>
      </c>
      <c r="U14" s="2" t="e">
        <f>#REF!*#REF!/10^3</f>
        <v>#REF!</v>
      </c>
      <c r="W14" t="s">
        <v>23</v>
      </c>
      <c r="X14" s="12">
        <f t="shared" si="1"/>
        <v>89.130534976414069</v>
      </c>
      <c r="Y14" s="12">
        <f t="shared" si="1"/>
        <v>92.696455318593735</v>
      </c>
      <c r="Z14" s="12">
        <f t="shared" si="1"/>
        <v>96.600982310159722</v>
      </c>
      <c r="AA14" s="12">
        <f t="shared" si="1"/>
        <v>96.175650347525973</v>
      </c>
      <c r="AB14" s="12">
        <f t="shared" si="1"/>
        <v>95.856120531103429</v>
      </c>
      <c r="AC14" s="12">
        <f t="shared" si="1"/>
        <v>95.731813847029741</v>
      </c>
      <c r="AD14" s="12">
        <f t="shared" si="1"/>
        <v>91.032863708045852</v>
      </c>
      <c r="AE14" s="12">
        <f t="shared" si="1"/>
        <v>91.094421554612225</v>
      </c>
      <c r="AF14" s="12">
        <f t="shared" si="1"/>
        <v>88.981011174416196</v>
      </c>
      <c r="AH14" s="12">
        <f>VLOOKUP($W14,Total_Rndwd_Avg_Price_AF!$A$4:$M$202,AH$1,FALSE)/1</f>
        <v>89.130534976414069</v>
      </c>
      <c r="AI14" s="12">
        <f>VLOOKUP($W14,Total_Rndwd_Avg_Price_AF!$A$4:$M$202,AI$1,FALSE)/1</f>
        <v>94.518621594812089</v>
      </c>
      <c r="AJ14" s="12">
        <f>VLOOKUP($W14,Total_Rndwd_Avg_Price_AF!$A$4:$M$202,AJ$1,FALSE)/1</f>
        <v>100.78266318651679</v>
      </c>
      <c r="AK14" s="12">
        <f>VLOOKUP($W14,Total_Rndwd_Avg_Price_AF!$A$4:$M$202,AK$1,FALSE)/1</f>
        <v>100.49128183214349</v>
      </c>
      <c r="AL14" s="12">
        <f>VLOOKUP($W14,Total_Rndwd_Avg_Price_AF!$A$4:$M$202,AL$1,FALSE)/1</f>
        <v>100.2053881351565</v>
      </c>
      <c r="AM14" s="12">
        <f>VLOOKUP($W14,Total_Rndwd_Avg_Price_AF!$A$4:$M$202,AM$1,FALSE)/1</f>
        <v>100.18131909553249</v>
      </c>
      <c r="AN14" s="12">
        <f>VLOOKUP($W14,Total_Rndwd_Avg_Price_AF!$A$4:$M$202,AN$1,FALSE)/1</f>
        <v>97.02495323492586</v>
      </c>
      <c r="AO14" s="12">
        <f>VLOOKUP($W14,Total_Rndwd_Avg_Price_AF!$A$4:$M$202,AO$1,FALSE)/1</f>
        <v>95.395129187409609</v>
      </c>
      <c r="AP14" s="12">
        <f>VLOOKUP($W14,Total_Rndwd_Avg_Price_AF!$A$4:$M$202,AP$1,FALSE)/1</f>
        <v>93.324010944566581</v>
      </c>
      <c r="AQ14" s="12"/>
      <c r="AR14" s="12">
        <f>VLOOKUP($W14,Total_Rndwd_Avg_Price_BF!$A$4:$M$202,AR$1,FALSE)/1</f>
        <v>89.130534976414069</v>
      </c>
      <c r="AS14" s="12">
        <f>VLOOKUP($W14,Total_Rndwd_Avg_Price_BF!$A$4:$M$202,AS$1,FALSE)/1</f>
        <v>96.732433779608428</v>
      </c>
      <c r="AT14" s="12">
        <f>VLOOKUP($W14,Total_Rndwd_Avg_Price_BF!$A$4:$M$202,AT$1,FALSE)/1</f>
        <v>105.46725957465821</v>
      </c>
      <c r="AU14" s="12">
        <f>VLOOKUP($W14,Total_Rndwd_Avg_Price_BF!$A$4:$M$202,AU$1,FALSE)/1</f>
        <v>105.21106362627495</v>
      </c>
      <c r="AV14" s="12">
        <f>VLOOKUP($W14,Total_Rndwd_Avg_Price_BF!$A$4:$M$202,AV$1,FALSE)/1</f>
        <v>104.60781138777467</v>
      </c>
      <c r="AW14" s="12">
        <f>VLOOKUP($W14,Total_Rndwd_Avg_Price_BF!$A$4:$M$202,AW$1,FALSE)/1</f>
        <v>99.613538712926967</v>
      </c>
      <c r="AX14" s="12">
        <f>VLOOKUP($W14,Total_Rndwd_Avg_Price_BF!$A$4:$M$202,AX$1,FALSE)/1</f>
        <v>101.64785977833151</v>
      </c>
      <c r="AY14" s="12">
        <f>VLOOKUP($W14,Total_Rndwd_Avg_Price_BF!$A$4:$M$202,AY$1,FALSE)/1</f>
        <v>97.148993387828114</v>
      </c>
      <c r="AZ14" s="12">
        <f>VLOOKUP($W14,Total_Rndwd_Avg_Price_BF!$A$4:$M$202,AZ$1,FALSE)/1</f>
        <v>96.636346450031809</v>
      </c>
      <c r="BA14" s="12"/>
      <c r="BB14" s="12">
        <f>VLOOKUP($W14,Total_Rndwd_Avg_Price_BAC!$A$4:$M$202,BB$1,FALSE)/1</f>
        <v>89.130534976414069</v>
      </c>
      <c r="BC14" s="12">
        <f>VLOOKUP($W14,Total_Rndwd_Avg_Price_BAC!$A$4:$M$202,BC$1,FALSE)/1</f>
        <v>94.103574022826436</v>
      </c>
      <c r="BD14" s="12">
        <f>VLOOKUP($W14,Total_Rndwd_Avg_Price_BAC!$A$4:$M$202,BD$1,FALSE)/1</f>
        <v>99.984128771625976</v>
      </c>
      <c r="BE14" s="12">
        <f>VLOOKUP($W14,Total_Rndwd_Avg_Price_BAC!$A$4:$M$202,BE$1,FALSE)/1</f>
        <v>99.609396516946234</v>
      </c>
      <c r="BF14" s="12">
        <f>VLOOKUP($W14,Total_Rndwd_Avg_Price_BAC!$A$4:$M$202,BF$1,FALSE)/1</f>
        <v>99.484711293713303</v>
      </c>
      <c r="BG14" s="12">
        <f>VLOOKUP($W14,Total_Rndwd_Avg_Price_BAC!$A$4:$M$202,BG$1,FALSE)/1</f>
        <v>98.888710711749738</v>
      </c>
      <c r="BH14" s="12">
        <f>VLOOKUP($W14,Total_Rndwd_Avg_Price_BAC!$A$4:$M$202,BH$1,FALSE)/1</f>
        <v>94.150777263631525</v>
      </c>
      <c r="BI14" s="12">
        <f>VLOOKUP($W14,Total_Rndwd_Avg_Price_BAC!$A$4:$M$202,BI$1,FALSE)/1</f>
        <v>94.408919813989215</v>
      </c>
      <c r="BJ14" s="12">
        <f>VLOOKUP($W14,Total_Rndwd_Avg_Price_BAC!$A$4:$M$202,BJ$1,FALSE)/1</f>
        <v>92.343929631125548</v>
      </c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F14" s="12"/>
      <c r="CG14" s="12"/>
      <c r="CH14" s="12"/>
      <c r="CI14" s="12"/>
      <c r="CJ14" s="12"/>
      <c r="CK14" s="12"/>
      <c r="CL14" s="12"/>
      <c r="CM14" s="12"/>
      <c r="CN14" s="12"/>
      <c r="CR14" s="12"/>
      <c r="CS14" s="12"/>
      <c r="CT14" s="12"/>
      <c r="CZ14" s="12"/>
      <c r="DA14" s="12"/>
      <c r="DB14" s="12"/>
    </row>
    <row r="15" spans="1:106" x14ac:dyDescent="0.3">
      <c r="A15" t="s">
        <v>15</v>
      </c>
      <c r="B15" s="2">
        <v>123.66666666666667</v>
      </c>
      <c r="C15" s="2">
        <v>106.66666666666667</v>
      </c>
      <c r="D15" s="2">
        <v>85</v>
      </c>
      <c r="E15" s="2">
        <v>85.14053497641406</v>
      </c>
      <c r="F15" s="2">
        <v>88.70645531859374</v>
      </c>
      <c r="G15" s="2">
        <v>92.610982310159727</v>
      </c>
      <c r="H15" s="2">
        <v>92.185650347525964</v>
      </c>
      <c r="I15" s="2">
        <v>91.866120531103419</v>
      </c>
      <c r="J15" s="2">
        <v>91.741813847029732</v>
      </c>
      <c r="K15" s="2">
        <v>91.032863708045852</v>
      </c>
      <c r="L15" s="2">
        <v>91.094421554612225</v>
      </c>
      <c r="M15" s="2">
        <v>88.981011174416196</v>
      </c>
      <c r="N15" s="2" t="e">
        <f>#REF!*#REF!/10^3</f>
        <v>#REF!</v>
      </c>
      <c r="O15" s="2" t="e">
        <f>#REF!*#REF!/10^3</f>
        <v>#REF!</v>
      </c>
      <c r="P15" s="2" t="e">
        <f>#REF!*#REF!/10^3</f>
        <v>#REF!</v>
      </c>
      <c r="Q15" s="2" t="e">
        <f>#REF!*#REF!/10^3</f>
        <v>#REF!</v>
      </c>
      <c r="R15" s="2" t="e">
        <f>#REF!*#REF!/10^3</f>
        <v>#REF!</v>
      </c>
      <c r="S15" s="2" t="e">
        <f>#REF!*#REF!/10^3</f>
        <v>#REF!</v>
      </c>
      <c r="T15" s="2" t="e">
        <f>#REF!*#REF!/10^3</f>
        <v>#REF!</v>
      </c>
      <c r="U15" s="2" t="e">
        <f>#REF!*#REF!/10^3</f>
        <v>#REF!</v>
      </c>
      <c r="W15" s="9" t="s">
        <v>24</v>
      </c>
      <c r="X15" s="11">
        <f t="shared" si="1"/>
        <v>0</v>
      </c>
      <c r="Y15" s="11">
        <f t="shared" si="1"/>
        <v>0</v>
      </c>
      <c r="Z15" s="11">
        <f t="shared" si="1"/>
        <v>0</v>
      </c>
      <c r="AA15" s="11">
        <f t="shared" si="1"/>
        <v>0</v>
      </c>
      <c r="AB15" s="11">
        <f t="shared" si="1"/>
        <v>0</v>
      </c>
      <c r="AC15" s="11">
        <f t="shared" si="1"/>
        <v>0</v>
      </c>
      <c r="AD15" s="11">
        <f t="shared" si="1"/>
        <v>0</v>
      </c>
      <c r="AE15" s="11">
        <f t="shared" si="1"/>
        <v>0</v>
      </c>
      <c r="AF15" s="11">
        <f t="shared" si="1"/>
        <v>0</v>
      </c>
      <c r="AH15" s="11">
        <f>VLOOKUP($W15,Total_Rndwd_Avg_Price_AF!$A$4:$M$202,AH$1,FALSE)/1</f>
        <v>0</v>
      </c>
      <c r="AI15" s="11">
        <f>VLOOKUP($W15,Total_Rndwd_Avg_Price_AF!$A$4:$M$202,AI$1,FALSE)/1</f>
        <v>0</v>
      </c>
      <c r="AJ15" s="11">
        <f>VLOOKUP($W15,Total_Rndwd_Avg_Price_AF!$A$4:$M$202,AJ$1,FALSE)/1</f>
        <v>0</v>
      </c>
      <c r="AK15" s="11">
        <f>VLOOKUP($W15,Total_Rndwd_Avg_Price_AF!$A$4:$M$202,AK$1,FALSE)/1</f>
        <v>0</v>
      </c>
      <c r="AL15" s="11">
        <f>VLOOKUP($W15,Total_Rndwd_Avg_Price_AF!$A$4:$M$202,AL$1,FALSE)/1</f>
        <v>0</v>
      </c>
      <c r="AM15" s="11">
        <f>VLOOKUP($W15,Total_Rndwd_Avg_Price_AF!$A$4:$M$202,AM$1,FALSE)/1</f>
        <v>0</v>
      </c>
      <c r="AN15" s="11">
        <f>VLOOKUP($W15,Total_Rndwd_Avg_Price_AF!$A$4:$M$202,AN$1,FALSE)/1</f>
        <v>0</v>
      </c>
      <c r="AO15" s="11">
        <f>VLOOKUP($W15,Total_Rndwd_Avg_Price_AF!$A$4:$M$202,AO$1,FALSE)/1</f>
        <v>0</v>
      </c>
      <c r="AP15" s="11">
        <f>VLOOKUP($W15,Total_Rndwd_Avg_Price_AF!$A$4:$M$202,AP$1,FALSE)/1</f>
        <v>0</v>
      </c>
      <c r="AQ15" s="11"/>
      <c r="AR15" s="11">
        <f>VLOOKUP($W15,Total_Rndwd_Avg_Price_BF!$A$4:$M$202,AR$1,FALSE)/1</f>
        <v>0</v>
      </c>
      <c r="AS15" s="11">
        <f>VLOOKUP($W15,Total_Rndwd_Avg_Price_BF!$A$4:$M$202,AS$1,FALSE)/1</f>
        <v>0</v>
      </c>
      <c r="AT15" s="11">
        <f>VLOOKUP($W15,Total_Rndwd_Avg_Price_BF!$A$4:$M$202,AT$1,FALSE)/1</f>
        <v>0</v>
      </c>
      <c r="AU15" s="11">
        <f>VLOOKUP($W15,Total_Rndwd_Avg_Price_BF!$A$4:$M$202,AU$1,FALSE)/1</f>
        <v>0</v>
      </c>
      <c r="AV15" s="11">
        <f>VLOOKUP($W15,Total_Rndwd_Avg_Price_BF!$A$4:$M$202,AV$1,FALSE)/1</f>
        <v>0</v>
      </c>
      <c r="AW15" s="11">
        <f>VLOOKUP($W15,Total_Rndwd_Avg_Price_BF!$A$4:$M$202,AW$1,FALSE)/1</f>
        <v>0</v>
      </c>
      <c r="AX15" s="11">
        <f>VLOOKUP($W15,Total_Rndwd_Avg_Price_BF!$A$4:$M$202,AX$1,FALSE)/1</f>
        <v>0</v>
      </c>
      <c r="AY15" s="11">
        <f>VLOOKUP($W15,Total_Rndwd_Avg_Price_BF!$A$4:$M$202,AY$1,FALSE)/1</f>
        <v>0</v>
      </c>
      <c r="AZ15" s="11">
        <f>VLOOKUP($W15,Total_Rndwd_Avg_Price_BF!$A$4:$M$202,AZ$1,FALSE)/1</f>
        <v>0</v>
      </c>
      <c r="BA15" s="11"/>
      <c r="BB15" s="11">
        <f>VLOOKUP($W15,Total_Rndwd_Avg_Price_BAC!$A$4:$M$202,BB$1,FALSE)/1</f>
        <v>0</v>
      </c>
      <c r="BC15" s="11">
        <f>VLOOKUP($W15,Total_Rndwd_Avg_Price_BAC!$A$4:$M$202,BC$1,FALSE)/1</f>
        <v>0</v>
      </c>
      <c r="BD15" s="11">
        <f>VLOOKUP($W15,Total_Rndwd_Avg_Price_BAC!$A$4:$M$202,BD$1,FALSE)/1</f>
        <v>0</v>
      </c>
      <c r="BE15" s="11">
        <f>VLOOKUP($W15,Total_Rndwd_Avg_Price_BAC!$A$4:$M$202,BE$1,FALSE)/1</f>
        <v>0</v>
      </c>
      <c r="BF15" s="11">
        <f>VLOOKUP($W15,Total_Rndwd_Avg_Price_BAC!$A$4:$M$202,BF$1,FALSE)/1</f>
        <v>0</v>
      </c>
      <c r="BG15" s="11">
        <f>VLOOKUP($W15,Total_Rndwd_Avg_Price_BAC!$A$4:$M$202,BG$1,FALSE)/1</f>
        <v>0</v>
      </c>
      <c r="BH15" s="11">
        <f>VLOOKUP($W15,Total_Rndwd_Avg_Price_BAC!$A$4:$M$202,BH$1,FALSE)/1</f>
        <v>0</v>
      </c>
      <c r="BI15" s="11">
        <f>VLOOKUP($W15,Total_Rndwd_Avg_Price_BAC!$A$4:$M$202,BI$1,FALSE)/1</f>
        <v>0</v>
      </c>
      <c r="BJ15" s="11">
        <f>VLOOKUP($W15,Total_Rndwd_Avg_Price_BAC!$A$4:$M$202,BJ$1,FALSE)/1</f>
        <v>0</v>
      </c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F15" s="11"/>
      <c r="CG15" s="11"/>
      <c r="CH15" s="11"/>
      <c r="CI15" s="11"/>
      <c r="CJ15" s="11"/>
      <c r="CK15" s="11"/>
      <c r="CL15" s="11"/>
      <c r="CM15" s="11"/>
      <c r="CN15" s="11"/>
      <c r="CR15" s="11"/>
      <c r="CS15" s="11"/>
      <c r="CT15" s="11"/>
      <c r="CZ15" s="11"/>
      <c r="DA15" s="11"/>
      <c r="DB15" s="11"/>
    </row>
    <row r="16" spans="1:106" x14ac:dyDescent="0.3">
      <c r="A16" t="s">
        <v>17</v>
      </c>
      <c r="B16" s="2">
        <v>134.66666666666666</v>
      </c>
      <c r="C16" s="2">
        <v>131</v>
      </c>
      <c r="D16" s="2">
        <v>85</v>
      </c>
      <c r="E16" s="2">
        <v>85.14053497641406</v>
      </c>
      <c r="F16" s="2">
        <v>88.70645531859374</v>
      </c>
      <c r="G16" s="2">
        <v>92.610982310159727</v>
      </c>
      <c r="H16" s="2">
        <v>92.185650347525964</v>
      </c>
      <c r="I16" s="2">
        <v>91.866120531103419</v>
      </c>
      <c r="J16" s="2">
        <v>91.741813847029732</v>
      </c>
      <c r="K16" s="2">
        <v>91.032863708045852</v>
      </c>
      <c r="L16" s="2">
        <v>91.094421554612225</v>
      </c>
      <c r="M16" s="2">
        <v>88.981011174416196</v>
      </c>
      <c r="N16" s="2" t="e">
        <f>#REF!*#REF!/10^3</f>
        <v>#REF!</v>
      </c>
      <c r="O16" s="2" t="e">
        <f>#REF!*#REF!/10^3</f>
        <v>#REF!</v>
      </c>
      <c r="P16" s="2" t="e">
        <f>#REF!*#REF!/10^3</f>
        <v>#REF!</v>
      </c>
      <c r="Q16" s="2" t="e">
        <f>#REF!*#REF!/10^3</f>
        <v>#REF!</v>
      </c>
      <c r="R16" s="2" t="e">
        <f>#REF!*#REF!/10^3</f>
        <v>#REF!</v>
      </c>
      <c r="S16" s="2" t="e">
        <f>#REF!*#REF!/10^3</f>
        <v>#REF!</v>
      </c>
      <c r="T16" s="2" t="e">
        <f>#REF!*#REF!/10^3</f>
        <v>#REF!</v>
      </c>
      <c r="U16" s="2" t="e">
        <f>#REF!*#REF!/10^3</f>
        <v>#REF!</v>
      </c>
      <c r="W16" t="s">
        <v>25</v>
      </c>
      <c r="X16" s="12">
        <f t="shared" si="1"/>
        <v>91.080534976414057</v>
      </c>
      <c r="Y16" s="12">
        <f t="shared" si="1"/>
        <v>94.646455318593738</v>
      </c>
      <c r="Z16" s="12">
        <f t="shared" si="1"/>
        <v>98.550982310159725</v>
      </c>
      <c r="AA16" s="12">
        <f t="shared" si="1"/>
        <v>98.125650347525962</v>
      </c>
      <c r="AB16" s="12">
        <f t="shared" si="1"/>
        <v>97.806120531103417</v>
      </c>
      <c r="AC16" s="12">
        <f t="shared" si="1"/>
        <v>97.68181384702973</v>
      </c>
      <c r="AD16" s="12">
        <f t="shared" si="1"/>
        <v>96.97286370804585</v>
      </c>
      <c r="AE16" s="12">
        <f t="shared" si="1"/>
        <v>97.034421554612223</v>
      </c>
      <c r="AF16" s="12">
        <f t="shared" si="1"/>
        <v>94.921011174416208</v>
      </c>
      <c r="AH16" s="12">
        <f>VLOOKUP($W16,Total_Rndwd_Avg_Price_AF!$A$4:$M$202,AH$1,FALSE)/1</f>
        <v>91.080534976414057</v>
      </c>
      <c r="AI16" s="12">
        <f>VLOOKUP($W16,Total_Rndwd_Avg_Price_AF!$A$4:$M$202,AI$1,FALSE)/1</f>
        <v>96.468621594812078</v>
      </c>
      <c r="AJ16" s="12">
        <f>VLOOKUP($W16,Total_Rndwd_Avg_Price_AF!$A$4:$M$202,AJ$1,FALSE)/1</f>
        <v>102.73266318651677</v>
      </c>
      <c r="AK16" s="12">
        <f>VLOOKUP($W16,Total_Rndwd_Avg_Price_AF!$A$4:$M$202,AK$1,FALSE)/1</f>
        <v>102.44128183214347</v>
      </c>
      <c r="AL16" s="12">
        <f>VLOOKUP($W16,Total_Rndwd_Avg_Price_AF!$A$4:$M$202,AL$1,FALSE)/1</f>
        <v>102.15538813515646</v>
      </c>
      <c r="AM16" s="12">
        <f>VLOOKUP($W16,Total_Rndwd_Avg_Price_AF!$A$4:$M$202,AM$1,FALSE)/1</f>
        <v>102.13131909553248</v>
      </c>
      <c r="AN16" s="12">
        <f>VLOOKUP($W16,Total_Rndwd_Avg_Price_AF!$A$4:$M$202,AN$1,FALSE)/1</f>
        <v>102.96495323492586</v>
      </c>
      <c r="AO16" s="12">
        <f>VLOOKUP($W16,Total_Rndwd_Avg_Price_AF!$A$4:$M$202,AO$1,FALSE)/1</f>
        <v>101.33512918740961</v>
      </c>
      <c r="AP16" s="12">
        <f>VLOOKUP($W16,Total_Rndwd_Avg_Price_AF!$A$4:$M$202,AP$1,FALSE)/1</f>
        <v>99.264010944566579</v>
      </c>
      <c r="AQ16" s="12"/>
      <c r="AR16" s="12">
        <f>VLOOKUP($W16,Total_Rndwd_Avg_Price_BF!$A$4:$M$202,AR$1,FALSE)/1</f>
        <v>91.080534976414057</v>
      </c>
      <c r="AS16" s="12">
        <f>VLOOKUP($W16,Total_Rndwd_Avg_Price_BF!$A$4:$M$202,AS$1,FALSE)/1</f>
        <v>98.682433779608445</v>
      </c>
      <c r="AT16" s="12">
        <f>VLOOKUP($W16,Total_Rndwd_Avg_Price_BF!$A$4:$M$202,AT$1,FALSE)/1</f>
        <v>107.41725957465822</v>
      </c>
      <c r="AU16" s="12">
        <f>VLOOKUP($W16,Total_Rndwd_Avg_Price_BF!$A$4:$M$202,AU$1,FALSE)/1</f>
        <v>107.16106362627494</v>
      </c>
      <c r="AV16" s="12">
        <f>VLOOKUP($W16,Total_Rndwd_Avg_Price_BF!$A$4:$M$202,AV$1,FALSE)/1</f>
        <v>106.55781138777468</v>
      </c>
      <c r="AW16" s="12">
        <f>VLOOKUP($W16,Total_Rndwd_Avg_Price_BF!$A$4:$M$202,AW$1,FALSE)/1</f>
        <v>105.55353871292697</v>
      </c>
      <c r="AX16" s="12">
        <f>VLOOKUP($W16,Total_Rndwd_Avg_Price_BF!$A$4:$M$202,AX$1,FALSE)/1</f>
        <v>107.58785977833151</v>
      </c>
      <c r="AY16" s="12">
        <f>VLOOKUP($W16,Total_Rndwd_Avg_Price_BF!$A$4:$M$202,AY$1,FALSE)/1</f>
        <v>103.08899338782811</v>
      </c>
      <c r="AZ16" s="12">
        <f>VLOOKUP($W16,Total_Rndwd_Avg_Price_BF!$A$4:$M$202,AZ$1,FALSE)/1</f>
        <v>102.57634645003181</v>
      </c>
      <c r="BA16" s="12"/>
      <c r="BB16" s="12">
        <f>VLOOKUP($W16,Total_Rndwd_Avg_Price_BAC!$A$4:$M$202,BB$1,FALSE)/1</f>
        <v>91.080534976414057</v>
      </c>
      <c r="BC16" s="12">
        <f>VLOOKUP($W16,Total_Rndwd_Avg_Price_BAC!$A$4:$M$202,BC$1,FALSE)/1</f>
        <v>96.053574022826425</v>
      </c>
      <c r="BD16" s="12">
        <f>VLOOKUP($W16,Total_Rndwd_Avg_Price_BAC!$A$4:$M$202,BD$1,FALSE)/1</f>
        <v>101.93412877162596</v>
      </c>
      <c r="BE16" s="12">
        <f>VLOOKUP($W16,Total_Rndwd_Avg_Price_BAC!$A$4:$M$202,BE$1,FALSE)/1</f>
        <v>101.55939651694625</v>
      </c>
      <c r="BF16" s="12">
        <f>VLOOKUP($W16,Total_Rndwd_Avg_Price_BAC!$A$4:$M$202,BF$1,FALSE)/1</f>
        <v>101.43471129371331</v>
      </c>
      <c r="BG16" s="12">
        <f>VLOOKUP($W16,Total_Rndwd_Avg_Price_BAC!$A$4:$M$202,BG$1,FALSE)/1</f>
        <v>100.83871071174974</v>
      </c>
      <c r="BH16" s="12">
        <f>VLOOKUP($W16,Total_Rndwd_Avg_Price_BAC!$A$4:$M$202,BH$1,FALSE)/1</f>
        <v>100.09077726363152</v>
      </c>
      <c r="BI16" s="12">
        <f>VLOOKUP($W16,Total_Rndwd_Avg_Price_BAC!$A$4:$M$202,BI$1,FALSE)/1</f>
        <v>100.34891981398921</v>
      </c>
      <c r="BJ16" s="12">
        <f>VLOOKUP($W16,Total_Rndwd_Avg_Price_BAC!$A$4:$M$202,BJ$1,FALSE)/1</f>
        <v>98.283929631125545</v>
      </c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F16" s="12"/>
      <c r="CG16" s="12"/>
      <c r="CH16" s="12"/>
      <c r="CI16" s="12"/>
      <c r="CJ16" s="12"/>
      <c r="CK16" s="12"/>
      <c r="CL16" s="12"/>
      <c r="CM16" s="12"/>
      <c r="CN16" s="12"/>
      <c r="CR16" s="12"/>
      <c r="CS16" s="12"/>
      <c r="CT16" s="12"/>
      <c r="CZ16" s="12"/>
      <c r="DA16" s="12"/>
      <c r="DB16" s="12"/>
    </row>
    <row r="17" spans="1:106" x14ac:dyDescent="0.3">
      <c r="A17" t="s">
        <v>26</v>
      </c>
      <c r="B17" s="2">
        <v>0</v>
      </c>
      <c r="C17" s="2">
        <v>166.66666666666666</v>
      </c>
      <c r="D17" s="2">
        <v>99.52</v>
      </c>
      <c r="E17" s="2">
        <v>99.799201643080721</v>
      </c>
      <c r="F17" s="2">
        <v>103.91978865192708</v>
      </c>
      <c r="G17" s="2">
        <v>108.43098231015972</v>
      </c>
      <c r="H17" s="2">
        <v>107.96231701419264</v>
      </c>
      <c r="I17" s="2">
        <v>107.59945386443674</v>
      </c>
      <c r="J17" s="2">
        <v>107.4404805136964</v>
      </c>
      <c r="K17" s="2">
        <v>106.56686370804584</v>
      </c>
      <c r="L17" s="2">
        <v>106.48108822127891</v>
      </c>
      <c r="M17" s="2">
        <v>104.22034450774954</v>
      </c>
      <c r="N17" s="2" t="e">
        <f>#REF!*#REF!/10^3</f>
        <v>#REF!</v>
      </c>
      <c r="O17" s="2" t="e">
        <f>#REF!*#REF!/10^3</f>
        <v>#REF!</v>
      </c>
      <c r="P17" s="2" t="e">
        <f>#REF!*#REF!/10^3</f>
        <v>#REF!</v>
      </c>
      <c r="Q17" s="2" t="e">
        <f>#REF!*#REF!/10^3</f>
        <v>#REF!</v>
      </c>
      <c r="R17" s="2" t="e">
        <f>#REF!*#REF!/10^3</f>
        <v>#REF!</v>
      </c>
      <c r="S17" s="2" t="e">
        <f>#REF!*#REF!/10^3</f>
        <v>#REF!</v>
      </c>
      <c r="T17" s="2" t="e">
        <f>#REF!*#REF!/10^3</f>
        <v>#REF!</v>
      </c>
      <c r="U17" s="2" t="e">
        <f>#REF!*#REF!/10^3</f>
        <v>#REF!</v>
      </c>
      <c r="W17" t="s">
        <v>27</v>
      </c>
      <c r="X17" s="12">
        <f t="shared" si="1"/>
        <v>85.14053497641406</v>
      </c>
      <c r="Y17" s="12">
        <f t="shared" si="1"/>
        <v>88.70645531859374</v>
      </c>
      <c r="Z17" s="12">
        <f t="shared" si="1"/>
        <v>92.610982310159727</v>
      </c>
      <c r="AA17" s="12">
        <f t="shared" si="1"/>
        <v>92.185650347525964</v>
      </c>
      <c r="AB17" s="12">
        <f t="shared" si="1"/>
        <v>91.866120531103419</v>
      </c>
      <c r="AC17" s="12">
        <f t="shared" si="1"/>
        <v>91.741813847029732</v>
      </c>
      <c r="AD17" s="12">
        <f t="shared" si="1"/>
        <v>91.032863708045852</v>
      </c>
      <c r="AE17" s="12">
        <f t="shared" si="1"/>
        <v>91.094421554612225</v>
      </c>
      <c r="AF17" s="12">
        <f t="shared" si="1"/>
        <v>88.981011174416196</v>
      </c>
      <c r="AH17" s="12">
        <f>VLOOKUP($W17,Total_Rndwd_Avg_Price_AF!$A$4:$M$202,AH$1,FALSE)/1</f>
        <v>85.14053497641406</v>
      </c>
      <c r="AI17" s="12">
        <f>VLOOKUP($W17,Total_Rndwd_Avg_Price_AF!$A$4:$M$202,AI$1,FALSE)/1</f>
        <v>90.52862159481208</v>
      </c>
      <c r="AJ17" s="12">
        <f>VLOOKUP($W17,Total_Rndwd_Avg_Price_AF!$A$4:$M$202,AJ$1,FALSE)/1</f>
        <v>96.792663186516776</v>
      </c>
      <c r="AK17" s="12">
        <f>VLOOKUP($W17,Total_Rndwd_Avg_Price_AF!$A$4:$M$202,AK$1,FALSE)/1</f>
        <v>96.501281832143476</v>
      </c>
      <c r="AL17" s="12">
        <f>VLOOKUP($W17,Total_Rndwd_Avg_Price_AF!$A$4:$M$202,AL$1,FALSE)/1</f>
        <v>96.215388135156488</v>
      </c>
      <c r="AM17" s="12">
        <f>VLOOKUP($W17,Total_Rndwd_Avg_Price_AF!$A$4:$M$202,AM$1,FALSE)/1</f>
        <v>96.191319095532478</v>
      </c>
      <c r="AN17" s="12">
        <f>VLOOKUP($W17,Total_Rndwd_Avg_Price_AF!$A$4:$M$202,AN$1,FALSE)/1</f>
        <v>97.02495323492586</v>
      </c>
      <c r="AO17" s="12">
        <f>VLOOKUP($W17,Total_Rndwd_Avg_Price_AF!$A$4:$M$202,AO$1,FALSE)/1</f>
        <v>95.395129187409609</v>
      </c>
      <c r="AP17" s="12">
        <f>VLOOKUP($W17,Total_Rndwd_Avg_Price_AF!$A$4:$M$202,AP$1,FALSE)/1</f>
        <v>93.324010944566581</v>
      </c>
      <c r="AQ17" s="12"/>
      <c r="AR17" s="12">
        <f>VLOOKUP($W17,Total_Rndwd_Avg_Price_BF!$A$4:$M$202,AR$1,FALSE)/1</f>
        <v>85.14053497641406</v>
      </c>
      <c r="AS17" s="12">
        <f>VLOOKUP($W17,Total_Rndwd_Avg_Price_BF!$A$4:$M$202,AS$1,FALSE)/1</f>
        <v>92.742433779608447</v>
      </c>
      <c r="AT17" s="12">
        <f>VLOOKUP($W17,Total_Rndwd_Avg_Price_BF!$A$4:$M$202,AT$1,FALSE)/1</f>
        <v>101.47725957465822</v>
      </c>
      <c r="AU17" s="12">
        <f>VLOOKUP($W17,Total_Rndwd_Avg_Price_BF!$A$4:$M$202,AU$1,FALSE)/1</f>
        <v>101.22106362627494</v>
      </c>
      <c r="AV17" s="12">
        <f>VLOOKUP($W17,Total_Rndwd_Avg_Price_BF!$A$4:$M$202,AV$1,FALSE)/1</f>
        <v>100.61781138777469</v>
      </c>
      <c r="AW17" s="12">
        <f>VLOOKUP($W17,Total_Rndwd_Avg_Price_BF!$A$4:$M$202,AW$1,FALSE)/1</f>
        <v>99.613538712926967</v>
      </c>
      <c r="AX17" s="12">
        <f>VLOOKUP($W17,Total_Rndwd_Avg_Price_BF!$A$4:$M$202,AX$1,FALSE)/1</f>
        <v>101.64785977833151</v>
      </c>
      <c r="AY17" s="12">
        <f>VLOOKUP($W17,Total_Rndwd_Avg_Price_BF!$A$4:$M$202,AY$1,FALSE)/1</f>
        <v>97.148993387828114</v>
      </c>
      <c r="AZ17" s="12">
        <f>VLOOKUP($W17,Total_Rndwd_Avg_Price_BF!$A$4:$M$202,AZ$1,FALSE)/1</f>
        <v>96.636346450031809</v>
      </c>
      <c r="BA17" s="12"/>
      <c r="BB17" s="12">
        <f>VLOOKUP($W17,Total_Rndwd_Avg_Price_BAC!$A$4:$M$202,BB$1,FALSE)/1</f>
        <v>85.14053497641406</v>
      </c>
      <c r="BC17" s="12">
        <f>VLOOKUP($W17,Total_Rndwd_Avg_Price_BAC!$A$4:$M$202,BC$1,FALSE)/1</f>
        <v>90.113574022826427</v>
      </c>
      <c r="BD17" s="12">
        <f>VLOOKUP($W17,Total_Rndwd_Avg_Price_BAC!$A$4:$M$202,BD$1,FALSE)/1</f>
        <v>95.994128771625967</v>
      </c>
      <c r="BE17" s="12">
        <f>VLOOKUP($W17,Total_Rndwd_Avg_Price_BAC!$A$4:$M$202,BE$1,FALSE)/1</f>
        <v>95.619396516946253</v>
      </c>
      <c r="BF17" s="12">
        <f>VLOOKUP($W17,Total_Rndwd_Avg_Price_BAC!$A$4:$M$202,BF$1,FALSE)/1</f>
        <v>95.494711293713294</v>
      </c>
      <c r="BG17" s="12">
        <f>VLOOKUP($W17,Total_Rndwd_Avg_Price_BAC!$A$4:$M$202,BG$1,FALSE)/1</f>
        <v>94.898710711749743</v>
      </c>
      <c r="BH17" s="12">
        <f>VLOOKUP($W17,Total_Rndwd_Avg_Price_BAC!$A$4:$M$202,BH$1,FALSE)/1</f>
        <v>94.150777263631525</v>
      </c>
      <c r="BI17" s="12">
        <f>VLOOKUP($W17,Total_Rndwd_Avg_Price_BAC!$A$4:$M$202,BI$1,FALSE)/1</f>
        <v>94.408919813989215</v>
      </c>
      <c r="BJ17" s="12">
        <f>VLOOKUP($W17,Total_Rndwd_Avg_Price_BAC!$A$4:$M$202,BJ$1,FALSE)/1</f>
        <v>92.343929631125548</v>
      </c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F17" s="12"/>
      <c r="CG17" s="12"/>
      <c r="CH17" s="12"/>
      <c r="CI17" s="12"/>
      <c r="CJ17" s="12"/>
      <c r="CK17" s="12"/>
      <c r="CL17" s="12"/>
      <c r="CM17" s="12"/>
      <c r="CN17" s="12"/>
      <c r="CR17" s="12"/>
      <c r="CS17" s="12"/>
      <c r="CT17" s="12"/>
      <c r="CZ17" s="12"/>
      <c r="DA17" s="12"/>
      <c r="DB17" s="12"/>
    </row>
    <row r="18" spans="1:106" x14ac:dyDescent="0.3">
      <c r="A18" t="s">
        <v>28</v>
      </c>
      <c r="B18" s="2">
        <v>81.666666666666671</v>
      </c>
      <c r="C18" s="2">
        <v>47.333333333333336</v>
      </c>
      <c r="D18" s="2">
        <v>91.505714285714291</v>
      </c>
      <c r="E18" s="2">
        <v>91.655392119271198</v>
      </c>
      <c r="F18" s="2">
        <v>95.257883890022313</v>
      </c>
      <c r="G18" s="2">
        <v>99.202410881588278</v>
      </c>
      <c r="H18" s="2">
        <v>98.774221776097406</v>
      </c>
      <c r="I18" s="2">
        <v>98.451834816817708</v>
      </c>
      <c r="J18" s="2">
        <v>98.325242418458302</v>
      </c>
      <c r="K18" s="2">
        <v>97.60543513661726</v>
      </c>
      <c r="L18" s="2">
        <v>97.65727869746938</v>
      </c>
      <c r="M18" s="2">
        <v>95.534154031559069</v>
      </c>
      <c r="N18" s="2" t="e">
        <f>#REF!*#REF!/10^3</f>
        <v>#REF!</v>
      </c>
      <c r="O18" s="2" t="e">
        <f>#REF!*#REF!/10^3</f>
        <v>#REF!</v>
      </c>
      <c r="P18" s="2" t="e">
        <f>#REF!*#REF!/10^3</f>
        <v>#REF!</v>
      </c>
      <c r="Q18" s="2" t="e">
        <f>#REF!*#REF!/10^3</f>
        <v>#REF!</v>
      </c>
      <c r="R18" s="2" t="e">
        <f>#REF!*#REF!/10^3</f>
        <v>#REF!</v>
      </c>
      <c r="S18" s="2" t="e">
        <f>#REF!*#REF!/10^3</f>
        <v>#REF!</v>
      </c>
      <c r="T18" s="2" t="e">
        <f>#REF!*#REF!/10^3</f>
        <v>#REF!</v>
      </c>
      <c r="U18" s="2" t="e">
        <f>#REF!*#REF!/10^3</f>
        <v>#REF!</v>
      </c>
      <c r="W18" t="s">
        <v>29</v>
      </c>
      <c r="X18" s="12">
        <f t="shared" si="1"/>
        <v>85.14053497641406</v>
      </c>
      <c r="Y18" s="12">
        <f t="shared" si="1"/>
        <v>88.70645531859374</v>
      </c>
      <c r="Z18" s="12">
        <f t="shared" si="1"/>
        <v>92.610982310159727</v>
      </c>
      <c r="AA18" s="12">
        <f t="shared" si="1"/>
        <v>92.185650347525964</v>
      </c>
      <c r="AB18" s="12">
        <f t="shared" si="1"/>
        <v>91.866120531103419</v>
      </c>
      <c r="AC18" s="12">
        <f t="shared" si="1"/>
        <v>91.741813847029732</v>
      </c>
      <c r="AD18" s="12">
        <f t="shared" si="1"/>
        <v>91.032863708045852</v>
      </c>
      <c r="AE18" s="12">
        <f t="shared" si="1"/>
        <v>91.094421554612225</v>
      </c>
      <c r="AF18" s="12">
        <f t="shared" si="1"/>
        <v>88.981011174416196</v>
      </c>
      <c r="AH18" s="12">
        <f>VLOOKUP($W18,Total_Rndwd_Avg_Price_AF!$A$4:$M$202,AH$1,FALSE)/1</f>
        <v>85.14053497641406</v>
      </c>
      <c r="AI18" s="12">
        <f>VLOOKUP($W18,Total_Rndwd_Avg_Price_AF!$A$4:$M$202,AI$1,FALSE)/1</f>
        <v>90.52862159481208</v>
      </c>
      <c r="AJ18" s="12">
        <f>VLOOKUP($W18,Total_Rndwd_Avg_Price_AF!$A$4:$M$202,AJ$1,FALSE)/1</f>
        <v>96.792663186516776</v>
      </c>
      <c r="AK18" s="12">
        <f>VLOOKUP($W18,Total_Rndwd_Avg_Price_AF!$A$4:$M$202,AK$1,FALSE)/1</f>
        <v>96.501281832143476</v>
      </c>
      <c r="AL18" s="12">
        <f>VLOOKUP($W18,Total_Rndwd_Avg_Price_AF!$A$4:$M$202,AL$1,FALSE)/1</f>
        <v>96.215388135156488</v>
      </c>
      <c r="AM18" s="12">
        <f>VLOOKUP($W18,Total_Rndwd_Avg_Price_AF!$A$4:$M$202,AM$1,FALSE)/1</f>
        <v>96.191319095532478</v>
      </c>
      <c r="AN18" s="12">
        <f>VLOOKUP($W18,Total_Rndwd_Avg_Price_AF!$A$4:$M$202,AN$1,FALSE)/1</f>
        <v>97.02495323492586</v>
      </c>
      <c r="AO18" s="12">
        <f>VLOOKUP($W18,Total_Rndwd_Avg_Price_AF!$A$4:$M$202,AO$1,FALSE)/1</f>
        <v>95.395129187409609</v>
      </c>
      <c r="AP18" s="12">
        <f>VLOOKUP($W18,Total_Rndwd_Avg_Price_AF!$A$4:$M$202,AP$1,FALSE)/1</f>
        <v>93.324010944566581</v>
      </c>
      <c r="AQ18" s="12"/>
      <c r="AR18" s="12">
        <f>VLOOKUP($W18,Total_Rndwd_Avg_Price_BF!$A$4:$M$202,AR$1,FALSE)/1</f>
        <v>85.14053497641406</v>
      </c>
      <c r="AS18" s="12">
        <f>VLOOKUP($W18,Total_Rndwd_Avg_Price_BF!$A$4:$M$202,AS$1,FALSE)/1</f>
        <v>92.742433779608447</v>
      </c>
      <c r="AT18" s="12">
        <f>VLOOKUP($W18,Total_Rndwd_Avg_Price_BF!$A$4:$M$202,AT$1,FALSE)/1</f>
        <v>101.47725957465822</v>
      </c>
      <c r="AU18" s="12">
        <f>VLOOKUP($W18,Total_Rndwd_Avg_Price_BF!$A$4:$M$202,AU$1,FALSE)/1</f>
        <v>101.22106362627494</v>
      </c>
      <c r="AV18" s="12">
        <f>VLOOKUP($W18,Total_Rndwd_Avg_Price_BF!$A$4:$M$202,AV$1,FALSE)/1</f>
        <v>100.61781138777469</v>
      </c>
      <c r="AW18" s="12">
        <f>VLOOKUP($W18,Total_Rndwd_Avg_Price_BF!$A$4:$M$202,AW$1,FALSE)/1</f>
        <v>99.613538712926967</v>
      </c>
      <c r="AX18" s="12">
        <f>VLOOKUP($W18,Total_Rndwd_Avg_Price_BF!$A$4:$M$202,AX$1,FALSE)/1</f>
        <v>101.64785977833151</v>
      </c>
      <c r="AY18" s="12">
        <f>VLOOKUP($W18,Total_Rndwd_Avg_Price_BF!$A$4:$M$202,AY$1,FALSE)/1</f>
        <v>97.148993387828114</v>
      </c>
      <c r="AZ18" s="12">
        <f>VLOOKUP($W18,Total_Rndwd_Avg_Price_BF!$A$4:$M$202,AZ$1,FALSE)/1</f>
        <v>96.636346450031809</v>
      </c>
      <c r="BA18" s="12"/>
      <c r="BB18" s="12">
        <f>VLOOKUP($W18,Total_Rndwd_Avg_Price_BAC!$A$4:$M$202,BB$1,FALSE)/1</f>
        <v>85.14053497641406</v>
      </c>
      <c r="BC18" s="12">
        <f>VLOOKUP($W18,Total_Rndwd_Avg_Price_BAC!$A$4:$M$202,BC$1,FALSE)/1</f>
        <v>90.113574022826427</v>
      </c>
      <c r="BD18" s="12">
        <f>VLOOKUP($W18,Total_Rndwd_Avg_Price_BAC!$A$4:$M$202,BD$1,FALSE)/1</f>
        <v>95.994128771625967</v>
      </c>
      <c r="BE18" s="12">
        <f>VLOOKUP($W18,Total_Rndwd_Avg_Price_BAC!$A$4:$M$202,BE$1,FALSE)/1</f>
        <v>95.619396516946253</v>
      </c>
      <c r="BF18" s="12">
        <f>VLOOKUP($W18,Total_Rndwd_Avg_Price_BAC!$A$4:$M$202,BF$1,FALSE)/1</f>
        <v>95.494711293713294</v>
      </c>
      <c r="BG18" s="12">
        <f>VLOOKUP($W18,Total_Rndwd_Avg_Price_BAC!$A$4:$M$202,BG$1,FALSE)/1</f>
        <v>94.898710711749743</v>
      </c>
      <c r="BH18" s="12">
        <f>VLOOKUP($W18,Total_Rndwd_Avg_Price_BAC!$A$4:$M$202,BH$1,FALSE)/1</f>
        <v>94.150777263631525</v>
      </c>
      <c r="BI18" s="12">
        <f>VLOOKUP($W18,Total_Rndwd_Avg_Price_BAC!$A$4:$M$202,BI$1,FALSE)/1</f>
        <v>94.408919813989215</v>
      </c>
      <c r="BJ18" s="12">
        <f>VLOOKUP($W18,Total_Rndwd_Avg_Price_BAC!$A$4:$M$202,BJ$1,FALSE)/1</f>
        <v>92.343929631125548</v>
      </c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F18" s="12"/>
      <c r="CG18" s="12"/>
      <c r="CH18" s="12"/>
      <c r="CI18" s="12"/>
      <c r="CJ18" s="12"/>
      <c r="CK18" s="12"/>
      <c r="CL18" s="12"/>
      <c r="CM18" s="12"/>
      <c r="CN18" s="12"/>
      <c r="CR18" s="12"/>
      <c r="CS18" s="12"/>
      <c r="CT18" s="12"/>
      <c r="CZ18" s="12"/>
      <c r="DA18" s="12"/>
      <c r="DB18" s="12"/>
    </row>
    <row r="19" spans="1:106" x14ac:dyDescent="0.3">
      <c r="A19" t="s">
        <v>30</v>
      </c>
      <c r="B19" s="2">
        <v>104.33333333333333</v>
      </c>
      <c r="C19" s="2">
        <v>95.666666666666671</v>
      </c>
      <c r="D19" s="2">
        <v>85</v>
      </c>
      <c r="E19" s="2">
        <v>85.14053497641406</v>
      </c>
      <c r="F19" s="2">
        <v>88.70645531859374</v>
      </c>
      <c r="G19" s="2">
        <v>92.610982310159727</v>
      </c>
      <c r="H19" s="2">
        <v>92.185650347525964</v>
      </c>
      <c r="I19" s="2">
        <v>91.866120531103419</v>
      </c>
      <c r="J19" s="2">
        <v>91.741813847029732</v>
      </c>
      <c r="K19" s="2">
        <v>91.032863708045852</v>
      </c>
      <c r="L19" s="2">
        <v>91.094421554612225</v>
      </c>
      <c r="M19" s="2">
        <v>88.981011174416196</v>
      </c>
      <c r="N19" s="2" t="e">
        <f>#REF!*#REF!/10^3</f>
        <v>#REF!</v>
      </c>
      <c r="O19" s="2" t="e">
        <f>#REF!*#REF!/10^3</f>
        <v>#REF!</v>
      </c>
      <c r="P19" s="2" t="e">
        <f>#REF!*#REF!/10^3</f>
        <v>#REF!</v>
      </c>
      <c r="Q19" s="2" t="e">
        <f>#REF!*#REF!/10^3</f>
        <v>#REF!</v>
      </c>
      <c r="R19" s="2" t="e">
        <f>#REF!*#REF!/10^3</f>
        <v>#REF!</v>
      </c>
      <c r="S19" s="2" t="e">
        <f>#REF!*#REF!/10^3</f>
        <v>#REF!</v>
      </c>
      <c r="T19" s="2" t="e">
        <f>#REF!*#REF!/10^3</f>
        <v>#REF!</v>
      </c>
      <c r="U19" s="2" t="e">
        <f>#REF!*#REF!/10^3</f>
        <v>#REF!</v>
      </c>
      <c r="W19" t="s">
        <v>31</v>
      </c>
      <c r="X19" s="12">
        <f t="shared" si="1"/>
        <v>85.14053497641406</v>
      </c>
      <c r="Y19" s="12">
        <f t="shared" si="1"/>
        <v>88.70645531859374</v>
      </c>
      <c r="Z19" s="12">
        <f t="shared" si="1"/>
        <v>92.610982310159727</v>
      </c>
      <c r="AA19" s="12">
        <f t="shared" si="1"/>
        <v>92.185650347525964</v>
      </c>
      <c r="AB19" s="12">
        <f t="shared" si="1"/>
        <v>91.866120531103419</v>
      </c>
      <c r="AC19" s="12">
        <f t="shared" si="1"/>
        <v>91.741813847029732</v>
      </c>
      <c r="AD19" s="12">
        <f t="shared" si="1"/>
        <v>91.032863708045852</v>
      </c>
      <c r="AE19" s="12">
        <f t="shared" si="1"/>
        <v>91.094421554612225</v>
      </c>
      <c r="AF19" s="12">
        <f t="shared" si="1"/>
        <v>88.981011174416196</v>
      </c>
      <c r="AH19" s="12">
        <f>VLOOKUP($W19,Total_Rndwd_Avg_Price_AF!$A$4:$M$202,AH$1,FALSE)/1</f>
        <v>85.14053497641406</v>
      </c>
      <c r="AI19" s="12">
        <f>VLOOKUP($W19,Total_Rndwd_Avg_Price_AF!$A$4:$M$202,AI$1,FALSE)/1</f>
        <v>90.52862159481208</v>
      </c>
      <c r="AJ19" s="12">
        <f>VLOOKUP($W19,Total_Rndwd_Avg_Price_AF!$A$4:$M$202,AJ$1,FALSE)/1</f>
        <v>96.792663186516776</v>
      </c>
      <c r="AK19" s="12">
        <f>VLOOKUP($W19,Total_Rndwd_Avg_Price_AF!$A$4:$M$202,AK$1,FALSE)/1</f>
        <v>96.501281832143476</v>
      </c>
      <c r="AL19" s="12">
        <f>VLOOKUP($W19,Total_Rndwd_Avg_Price_AF!$A$4:$M$202,AL$1,FALSE)/1</f>
        <v>96.215388135156488</v>
      </c>
      <c r="AM19" s="12">
        <f>VLOOKUP($W19,Total_Rndwd_Avg_Price_AF!$A$4:$M$202,AM$1,FALSE)/1</f>
        <v>96.191319095532478</v>
      </c>
      <c r="AN19" s="12">
        <f>VLOOKUP($W19,Total_Rndwd_Avg_Price_AF!$A$4:$M$202,AN$1,FALSE)/1</f>
        <v>97.02495323492586</v>
      </c>
      <c r="AO19" s="12">
        <f>VLOOKUP($W19,Total_Rndwd_Avg_Price_AF!$A$4:$M$202,AO$1,FALSE)/1</f>
        <v>95.395129187409609</v>
      </c>
      <c r="AP19" s="12">
        <f>VLOOKUP($W19,Total_Rndwd_Avg_Price_AF!$A$4:$M$202,AP$1,FALSE)/1</f>
        <v>93.324010944566581</v>
      </c>
      <c r="AQ19" s="12"/>
      <c r="AR19" s="12">
        <f>VLOOKUP($W19,Total_Rndwd_Avg_Price_BF!$A$4:$M$202,AR$1,FALSE)/1</f>
        <v>85.14053497641406</v>
      </c>
      <c r="AS19" s="12">
        <f>VLOOKUP($W19,Total_Rndwd_Avg_Price_BF!$A$4:$M$202,AS$1,FALSE)/1</f>
        <v>92.742433779608447</v>
      </c>
      <c r="AT19" s="12">
        <f>VLOOKUP($W19,Total_Rndwd_Avg_Price_BF!$A$4:$M$202,AT$1,FALSE)/1</f>
        <v>101.47725957465822</v>
      </c>
      <c r="AU19" s="12">
        <f>VLOOKUP($W19,Total_Rndwd_Avg_Price_BF!$A$4:$M$202,AU$1,FALSE)/1</f>
        <v>101.22106362627494</v>
      </c>
      <c r="AV19" s="12">
        <f>VLOOKUP($W19,Total_Rndwd_Avg_Price_BF!$A$4:$M$202,AV$1,FALSE)/1</f>
        <v>100.61781138777469</v>
      </c>
      <c r="AW19" s="12">
        <f>VLOOKUP($W19,Total_Rndwd_Avg_Price_BF!$A$4:$M$202,AW$1,FALSE)/1</f>
        <v>99.613538712926967</v>
      </c>
      <c r="AX19" s="12">
        <f>VLOOKUP($W19,Total_Rndwd_Avg_Price_BF!$A$4:$M$202,AX$1,FALSE)/1</f>
        <v>101.64785977833151</v>
      </c>
      <c r="AY19" s="12">
        <f>VLOOKUP($W19,Total_Rndwd_Avg_Price_BF!$A$4:$M$202,AY$1,FALSE)/1</f>
        <v>97.148993387828114</v>
      </c>
      <c r="AZ19" s="12">
        <f>VLOOKUP($W19,Total_Rndwd_Avg_Price_BF!$A$4:$M$202,AZ$1,FALSE)/1</f>
        <v>96.636346450031809</v>
      </c>
      <c r="BA19" s="12"/>
      <c r="BB19" s="12">
        <f>VLOOKUP($W19,Total_Rndwd_Avg_Price_BAC!$A$4:$M$202,BB$1,FALSE)/1</f>
        <v>85.14053497641406</v>
      </c>
      <c r="BC19" s="12">
        <f>VLOOKUP($W19,Total_Rndwd_Avg_Price_BAC!$A$4:$M$202,BC$1,FALSE)/1</f>
        <v>90.113574022826427</v>
      </c>
      <c r="BD19" s="12">
        <f>VLOOKUP($W19,Total_Rndwd_Avg_Price_BAC!$A$4:$M$202,BD$1,FALSE)/1</f>
        <v>95.994128771625967</v>
      </c>
      <c r="BE19" s="12">
        <f>VLOOKUP($W19,Total_Rndwd_Avg_Price_BAC!$A$4:$M$202,BE$1,FALSE)/1</f>
        <v>95.619396516946253</v>
      </c>
      <c r="BF19" s="12">
        <f>VLOOKUP($W19,Total_Rndwd_Avg_Price_BAC!$A$4:$M$202,BF$1,FALSE)/1</f>
        <v>95.494711293713294</v>
      </c>
      <c r="BG19" s="12">
        <f>VLOOKUP($W19,Total_Rndwd_Avg_Price_BAC!$A$4:$M$202,BG$1,FALSE)/1</f>
        <v>94.898710711749743</v>
      </c>
      <c r="BH19" s="12">
        <f>VLOOKUP($W19,Total_Rndwd_Avg_Price_BAC!$A$4:$M$202,BH$1,FALSE)/1</f>
        <v>94.150777263631525</v>
      </c>
      <c r="BI19" s="12">
        <f>VLOOKUP($W19,Total_Rndwd_Avg_Price_BAC!$A$4:$M$202,BI$1,FALSE)/1</f>
        <v>94.408919813989215</v>
      </c>
      <c r="BJ19" s="12">
        <f>VLOOKUP($W19,Total_Rndwd_Avg_Price_BAC!$A$4:$M$202,BJ$1,FALSE)/1</f>
        <v>92.343929631125548</v>
      </c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F19" s="12"/>
      <c r="CG19" s="12"/>
      <c r="CH19" s="12"/>
      <c r="CI19" s="12"/>
      <c r="CJ19" s="12"/>
      <c r="CK19" s="12"/>
      <c r="CL19" s="12"/>
      <c r="CM19" s="12"/>
      <c r="CN19" s="12"/>
      <c r="CR19" s="12"/>
      <c r="CS19" s="12"/>
      <c r="CT19" s="12"/>
      <c r="CZ19" s="12"/>
      <c r="DA19" s="12"/>
      <c r="DB19" s="12"/>
    </row>
    <row r="20" spans="1:106" x14ac:dyDescent="0.3">
      <c r="A20" t="s">
        <v>32</v>
      </c>
      <c r="B20" s="2">
        <v>0</v>
      </c>
      <c r="C20" s="2">
        <v>111</v>
      </c>
      <c r="D20" s="2">
        <v>90.94</v>
      </c>
      <c r="E20" s="2">
        <v>91.080534976414057</v>
      </c>
      <c r="F20" s="2">
        <v>94.646455318593738</v>
      </c>
      <c r="G20" s="2">
        <v>98.550982310159725</v>
      </c>
      <c r="H20" s="2">
        <v>98.125650347525962</v>
      </c>
      <c r="I20" s="2">
        <v>97.806120531103417</v>
      </c>
      <c r="J20" s="2">
        <v>97.68181384702973</v>
      </c>
      <c r="K20" s="2">
        <v>96.97286370804585</v>
      </c>
      <c r="L20" s="2">
        <v>97.034421554612223</v>
      </c>
      <c r="M20" s="2">
        <v>94.921011174416208</v>
      </c>
      <c r="N20" s="2" t="e">
        <f>#REF!*#REF!/10^3</f>
        <v>#REF!</v>
      </c>
      <c r="O20" s="2" t="e">
        <f>#REF!*#REF!/10^3</f>
        <v>#REF!</v>
      </c>
      <c r="P20" s="2" t="e">
        <f>#REF!*#REF!/10^3</f>
        <v>#REF!</v>
      </c>
      <c r="Q20" s="2" t="e">
        <f>#REF!*#REF!/10^3</f>
        <v>#REF!</v>
      </c>
      <c r="R20" s="2" t="e">
        <f>#REF!*#REF!/10^3</f>
        <v>#REF!</v>
      </c>
      <c r="S20" s="2" t="e">
        <f>#REF!*#REF!/10^3</f>
        <v>#REF!</v>
      </c>
      <c r="T20" s="2" t="e">
        <f>#REF!*#REF!/10^3</f>
        <v>#REF!</v>
      </c>
      <c r="U20" s="2" t="e">
        <f>#REF!*#REF!/10^3</f>
        <v>#REF!</v>
      </c>
      <c r="W20" s="9" t="s">
        <v>33</v>
      </c>
      <c r="X20" s="11">
        <f t="shared" ref="X20:AF35" si="2">VLOOKUP($W20,$A$4:$M$202,X$1,FALSE)/1</f>
        <v>0</v>
      </c>
      <c r="Y20" s="11">
        <f t="shared" si="2"/>
        <v>0</v>
      </c>
      <c r="Z20" s="11">
        <f t="shared" si="2"/>
        <v>0</v>
      </c>
      <c r="AA20" s="11">
        <f t="shared" si="2"/>
        <v>0</v>
      </c>
      <c r="AB20" s="11">
        <f t="shared" si="2"/>
        <v>0</v>
      </c>
      <c r="AC20" s="11">
        <f t="shared" si="2"/>
        <v>0</v>
      </c>
      <c r="AD20" s="11">
        <f t="shared" si="2"/>
        <v>0</v>
      </c>
      <c r="AE20" s="11">
        <f t="shared" si="2"/>
        <v>0</v>
      </c>
      <c r="AF20" s="11">
        <f t="shared" si="2"/>
        <v>0</v>
      </c>
      <c r="AH20" s="11">
        <f>VLOOKUP($W20,Total_Rndwd_Avg_Price_AF!$A$4:$M$202,AH$1,FALSE)/1</f>
        <v>0</v>
      </c>
      <c r="AI20" s="11">
        <f>VLOOKUP($W20,Total_Rndwd_Avg_Price_AF!$A$4:$M$202,AI$1,FALSE)/1</f>
        <v>0</v>
      </c>
      <c r="AJ20" s="11">
        <f>VLOOKUP($W20,Total_Rndwd_Avg_Price_AF!$A$4:$M$202,AJ$1,FALSE)/1</f>
        <v>0</v>
      </c>
      <c r="AK20" s="11">
        <f>VLOOKUP($W20,Total_Rndwd_Avg_Price_AF!$A$4:$M$202,AK$1,FALSE)/1</f>
        <v>0</v>
      </c>
      <c r="AL20" s="11">
        <f>VLOOKUP($W20,Total_Rndwd_Avg_Price_AF!$A$4:$M$202,AL$1,FALSE)/1</f>
        <v>0</v>
      </c>
      <c r="AM20" s="11">
        <f>VLOOKUP($W20,Total_Rndwd_Avg_Price_AF!$A$4:$M$202,AM$1,FALSE)/1</f>
        <v>0</v>
      </c>
      <c r="AN20" s="11">
        <f>VLOOKUP($W20,Total_Rndwd_Avg_Price_AF!$A$4:$M$202,AN$1,FALSE)/1</f>
        <v>0</v>
      </c>
      <c r="AO20" s="11">
        <f>VLOOKUP($W20,Total_Rndwd_Avg_Price_AF!$A$4:$M$202,AO$1,FALSE)/1</f>
        <v>0</v>
      </c>
      <c r="AP20" s="11">
        <f>VLOOKUP($W20,Total_Rndwd_Avg_Price_AF!$A$4:$M$202,AP$1,FALSE)/1</f>
        <v>0</v>
      </c>
      <c r="AQ20" s="11"/>
      <c r="AR20" s="11">
        <f>VLOOKUP($W20,Total_Rndwd_Avg_Price_BF!$A$4:$M$202,AR$1,FALSE)/1</f>
        <v>0</v>
      </c>
      <c r="AS20" s="11">
        <f>VLOOKUP($W20,Total_Rndwd_Avg_Price_BF!$A$4:$M$202,AS$1,FALSE)/1</f>
        <v>0</v>
      </c>
      <c r="AT20" s="11">
        <f>VLOOKUP($W20,Total_Rndwd_Avg_Price_BF!$A$4:$M$202,AT$1,FALSE)/1</f>
        <v>0</v>
      </c>
      <c r="AU20" s="11">
        <f>VLOOKUP($W20,Total_Rndwd_Avg_Price_BF!$A$4:$M$202,AU$1,FALSE)/1</f>
        <v>0</v>
      </c>
      <c r="AV20" s="11">
        <f>VLOOKUP($W20,Total_Rndwd_Avg_Price_BF!$A$4:$M$202,AV$1,FALSE)/1</f>
        <v>0</v>
      </c>
      <c r="AW20" s="11">
        <f>VLOOKUP($W20,Total_Rndwd_Avg_Price_BF!$A$4:$M$202,AW$1,FALSE)/1</f>
        <v>0</v>
      </c>
      <c r="AX20" s="11">
        <f>VLOOKUP($W20,Total_Rndwd_Avg_Price_BF!$A$4:$M$202,AX$1,FALSE)/1</f>
        <v>0</v>
      </c>
      <c r="AY20" s="11">
        <f>VLOOKUP($W20,Total_Rndwd_Avg_Price_BF!$A$4:$M$202,AY$1,FALSE)/1</f>
        <v>0</v>
      </c>
      <c r="AZ20" s="11">
        <f>VLOOKUP($W20,Total_Rndwd_Avg_Price_BF!$A$4:$M$202,AZ$1,FALSE)/1</f>
        <v>0</v>
      </c>
      <c r="BA20" s="11"/>
      <c r="BB20" s="11">
        <f>VLOOKUP($W20,Total_Rndwd_Avg_Price_BAC!$A$4:$M$202,BB$1,FALSE)/1</f>
        <v>0</v>
      </c>
      <c r="BC20" s="11">
        <f>VLOOKUP($W20,Total_Rndwd_Avg_Price_BAC!$A$4:$M$202,BC$1,FALSE)/1</f>
        <v>0</v>
      </c>
      <c r="BD20" s="11">
        <f>VLOOKUP($W20,Total_Rndwd_Avg_Price_BAC!$A$4:$M$202,BD$1,FALSE)/1</f>
        <v>0</v>
      </c>
      <c r="BE20" s="11">
        <f>VLOOKUP($W20,Total_Rndwd_Avg_Price_BAC!$A$4:$M$202,BE$1,FALSE)/1</f>
        <v>0</v>
      </c>
      <c r="BF20" s="11">
        <f>VLOOKUP($W20,Total_Rndwd_Avg_Price_BAC!$A$4:$M$202,BF$1,FALSE)/1</f>
        <v>0</v>
      </c>
      <c r="BG20" s="11">
        <f>VLOOKUP($W20,Total_Rndwd_Avg_Price_BAC!$A$4:$M$202,BG$1,FALSE)/1</f>
        <v>0</v>
      </c>
      <c r="BH20" s="11">
        <f>VLOOKUP($W20,Total_Rndwd_Avg_Price_BAC!$A$4:$M$202,BH$1,FALSE)/1</f>
        <v>0</v>
      </c>
      <c r="BI20" s="11">
        <f>VLOOKUP($W20,Total_Rndwd_Avg_Price_BAC!$A$4:$M$202,BI$1,FALSE)/1</f>
        <v>0</v>
      </c>
      <c r="BJ20" s="11">
        <f>VLOOKUP($W20,Total_Rndwd_Avg_Price_BAC!$A$4:$M$202,BJ$1,FALSE)/1</f>
        <v>0</v>
      </c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F20" s="11"/>
      <c r="CG20" s="11"/>
      <c r="CH20" s="11"/>
      <c r="CI20" s="11"/>
      <c r="CJ20" s="11"/>
      <c r="CK20" s="11"/>
      <c r="CL20" s="11"/>
      <c r="CM20" s="11"/>
      <c r="CN20" s="11"/>
      <c r="CR20" s="11"/>
      <c r="CS20" s="11"/>
      <c r="CT20" s="11"/>
      <c r="CZ20" s="11"/>
      <c r="DA20" s="11"/>
      <c r="DB20" s="11"/>
    </row>
    <row r="21" spans="1:106" x14ac:dyDescent="0.3">
      <c r="A21" t="s">
        <v>18</v>
      </c>
      <c r="B21" s="2">
        <v>104</v>
      </c>
      <c r="C21" s="2">
        <v>512</v>
      </c>
      <c r="D21" s="2">
        <v>85</v>
      </c>
      <c r="E21" s="2">
        <v>85.14053497641406</v>
      </c>
      <c r="F21" s="2">
        <v>88.70645531859374</v>
      </c>
      <c r="G21" s="2">
        <v>92.610982310159727</v>
      </c>
      <c r="H21" s="2">
        <v>92.185650347525964</v>
      </c>
      <c r="I21" s="2">
        <v>91.866120531103419</v>
      </c>
      <c r="J21" s="2">
        <v>91.741813847029732</v>
      </c>
      <c r="K21" s="2">
        <v>91.032863708045852</v>
      </c>
      <c r="L21" s="2">
        <v>91.094421554612225</v>
      </c>
      <c r="M21" s="2">
        <v>88.981011174416196</v>
      </c>
      <c r="N21" s="2" t="e">
        <f>#REF!*#REF!/10^3</f>
        <v>#REF!</v>
      </c>
      <c r="O21" s="2" t="e">
        <f>#REF!*#REF!/10^3</f>
        <v>#REF!</v>
      </c>
      <c r="P21" s="2" t="e">
        <f>#REF!*#REF!/10^3</f>
        <v>#REF!</v>
      </c>
      <c r="Q21" s="2" t="e">
        <f>#REF!*#REF!/10^3</f>
        <v>#REF!</v>
      </c>
      <c r="R21" s="2" t="e">
        <f>#REF!*#REF!/10^3</f>
        <v>#REF!</v>
      </c>
      <c r="S21" s="2" t="e">
        <f>#REF!*#REF!/10^3</f>
        <v>#REF!</v>
      </c>
      <c r="T21" s="2" t="e">
        <f>#REF!*#REF!/10^3</f>
        <v>#REF!</v>
      </c>
      <c r="U21" s="2" t="e">
        <f>#REF!*#REF!/10^3</f>
        <v>#REF!</v>
      </c>
      <c r="W21" t="s">
        <v>34</v>
      </c>
      <c r="X21" s="12">
        <f t="shared" si="2"/>
        <v>85.14053497641406</v>
      </c>
      <c r="Y21" s="12">
        <f t="shared" si="2"/>
        <v>88.70645531859374</v>
      </c>
      <c r="Z21" s="12">
        <f t="shared" si="2"/>
        <v>92.610982310159727</v>
      </c>
      <c r="AA21" s="12">
        <f t="shared" si="2"/>
        <v>92.185650347525964</v>
      </c>
      <c r="AB21" s="12">
        <f t="shared" si="2"/>
        <v>91.866120531103419</v>
      </c>
      <c r="AC21" s="12">
        <f t="shared" si="2"/>
        <v>91.741813847029732</v>
      </c>
      <c r="AD21" s="12">
        <f t="shared" si="2"/>
        <v>91.032863708045852</v>
      </c>
      <c r="AE21" s="12">
        <f t="shared" si="2"/>
        <v>91.094421554612225</v>
      </c>
      <c r="AF21" s="12">
        <f>VLOOKUP($W21,$A$4:$M$202,AF$1,FALSE)/1</f>
        <v>88.981011174416196</v>
      </c>
      <c r="AH21" s="12">
        <f>VLOOKUP($W21,Total_Rndwd_Avg_Price_AF!$A$4:$M$202,AH$1,FALSE)/1</f>
        <v>85.14053497641406</v>
      </c>
      <c r="AI21" s="12">
        <f>VLOOKUP($W21,Total_Rndwd_Avg_Price_AF!$A$4:$M$202,AI$1,FALSE)/1</f>
        <v>90.52862159481208</v>
      </c>
      <c r="AJ21" s="12">
        <f>VLOOKUP($W21,Total_Rndwd_Avg_Price_AF!$A$4:$M$202,AJ$1,FALSE)/1</f>
        <v>96.792663186516776</v>
      </c>
      <c r="AK21" s="12">
        <f>VLOOKUP($W21,Total_Rndwd_Avg_Price_AF!$A$4:$M$202,AK$1,FALSE)/1</f>
        <v>96.501281832143476</v>
      </c>
      <c r="AL21" s="12">
        <f>VLOOKUP($W21,Total_Rndwd_Avg_Price_AF!$A$4:$M$202,AL$1,FALSE)/1</f>
        <v>96.215388135156488</v>
      </c>
      <c r="AM21" s="12">
        <f>VLOOKUP($W21,Total_Rndwd_Avg_Price_AF!$A$4:$M$202,AM$1,FALSE)/1</f>
        <v>96.191319095532478</v>
      </c>
      <c r="AN21" s="12">
        <f>VLOOKUP($W21,Total_Rndwd_Avg_Price_AF!$A$4:$M$202,AN$1,FALSE)/1</f>
        <v>97.02495323492586</v>
      </c>
      <c r="AO21" s="12">
        <f>VLOOKUP($W21,Total_Rndwd_Avg_Price_AF!$A$4:$M$202,AO$1,FALSE)/1</f>
        <v>95.395129187409609</v>
      </c>
      <c r="AP21" s="12">
        <f>VLOOKUP($W21,Total_Rndwd_Avg_Price_AF!$A$4:$M$202,AP$1,FALSE)/1</f>
        <v>93.324010944566581</v>
      </c>
      <c r="AQ21" s="12"/>
      <c r="AR21" s="12">
        <f>VLOOKUP($W21,Total_Rndwd_Avg_Price_BF!$A$4:$M$202,AR$1,FALSE)/1</f>
        <v>85.14053497641406</v>
      </c>
      <c r="AS21" s="12">
        <f>VLOOKUP($W21,Total_Rndwd_Avg_Price_BF!$A$4:$M$202,AS$1,FALSE)/1</f>
        <v>92.742433779608447</v>
      </c>
      <c r="AT21" s="12">
        <f>VLOOKUP($W21,Total_Rndwd_Avg_Price_BF!$A$4:$M$202,AT$1,FALSE)/1</f>
        <v>101.47725957465822</v>
      </c>
      <c r="AU21" s="12">
        <f>VLOOKUP($W21,Total_Rndwd_Avg_Price_BF!$A$4:$M$202,AU$1,FALSE)/1</f>
        <v>101.22106362627494</v>
      </c>
      <c r="AV21" s="12">
        <f>VLOOKUP($W21,Total_Rndwd_Avg_Price_BF!$A$4:$M$202,AV$1,FALSE)/1</f>
        <v>100.61781138777469</v>
      </c>
      <c r="AW21" s="12">
        <f>VLOOKUP($W21,Total_Rndwd_Avg_Price_BF!$A$4:$M$202,AW$1,FALSE)/1</f>
        <v>99.613538712926967</v>
      </c>
      <c r="AX21" s="12">
        <f>VLOOKUP($W21,Total_Rndwd_Avg_Price_BF!$A$4:$M$202,AX$1,FALSE)/1</f>
        <v>101.64785977833151</v>
      </c>
      <c r="AY21" s="12">
        <f>VLOOKUP($W21,Total_Rndwd_Avg_Price_BF!$A$4:$M$202,AY$1,FALSE)/1</f>
        <v>97.148993387828114</v>
      </c>
      <c r="AZ21" s="12">
        <f>VLOOKUP($W21,Total_Rndwd_Avg_Price_BF!$A$4:$M$202,AZ$1,FALSE)/1</f>
        <v>96.636346450031809</v>
      </c>
      <c r="BA21" s="12"/>
      <c r="BB21" s="12">
        <f>VLOOKUP($W21,Total_Rndwd_Avg_Price_BAC!$A$4:$M$202,BB$1,FALSE)/1</f>
        <v>85.14053497641406</v>
      </c>
      <c r="BC21" s="12">
        <f>VLOOKUP($W21,Total_Rndwd_Avg_Price_BAC!$A$4:$M$202,BC$1,FALSE)/1</f>
        <v>90.113574022826427</v>
      </c>
      <c r="BD21" s="12">
        <f>VLOOKUP($W21,Total_Rndwd_Avg_Price_BAC!$A$4:$M$202,BD$1,FALSE)/1</f>
        <v>95.994128771625967</v>
      </c>
      <c r="BE21" s="12">
        <f>VLOOKUP($W21,Total_Rndwd_Avg_Price_BAC!$A$4:$M$202,BE$1,FALSE)/1</f>
        <v>95.619396516946253</v>
      </c>
      <c r="BF21" s="12">
        <f>VLOOKUP($W21,Total_Rndwd_Avg_Price_BAC!$A$4:$M$202,BF$1,FALSE)/1</f>
        <v>95.494711293713294</v>
      </c>
      <c r="BG21" s="12">
        <f>VLOOKUP($W21,Total_Rndwd_Avg_Price_BAC!$A$4:$M$202,BG$1,FALSE)/1</f>
        <v>94.898710711749743</v>
      </c>
      <c r="BH21" s="12">
        <f>VLOOKUP($W21,Total_Rndwd_Avg_Price_BAC!$A$4:$M$202,BH$1,FALSE)/1</f>
        <v>94.150777263631525</v>
      </c>
      <c r="BI21" s="12">
        <f>VLOOKUP($W21,Total_Rndwd_Avg_Price_BAC!$A$4:$M$202,BI$1,FALSE)/1</f>
        <v>94.408919813989215</v>
      </c>
      <c r="BJ21" s="12">
        <f>VLOOKUP($W21,Total_Rndwd_Avg_Price_BAC!$A$4:$M$202,BJ$1,FALSE)/1</f>
        <v>92.343929631125548</v>
      </c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F21" s="12"/>
      <c r="CG21" s="12"/>
      <c r="CH21" s="12"/>
      <c r="CI21" s="12"/>
      <c r="CJ21" s="12"/>
      <c r="CK21" s="12"/>
      <c r="CL21" s="12"/>
      <c r="CM21" s="12"/>
      <c r="CN21" s="12"/>
      <c r="CR21" s="12"/>
      <c r="CS21" s="12"/>
      <c r="CT21" s="12"/>
      <c r="CZ21" s="12"/>
      <c r="DA21" s="12"/>
      <c r="DB21" s="12"/>
    </row>
    <row r="22" spans="1:106" x14ac:dyDescent="0.3">
      <c r="A22" t="s">
        <v>35</v>
      </c>
      <c r="B22" s="2">
        <v>0</v>
      </c>
      <c r="C22" s="2">
        <v>179.66666666666666</v>
      </c>
      <c r="D22" s="2">
        <v>92.314999999999998</v>
      </c>
      <c r="E22" s="2">
        <v>92.414701643080718</v>
      </c>
      <c r="F22" s="2">
        <v>96.138121985260412</v>
      </c>
      <c r="G22" s="2">
        <v>100.19431564349308</v>
      </c>
      <c r="H22" s="2">
        <v>99.745650347525967</v>
      </c>
      <c r="I22" s="2">
        <v>99.414453864436737</v>
      </c>
      <c r="J22" s="2">
        <v>99.290147180363078</v>
      </c>
      <c r="K22" s="2">
        <v>98.587030374712526</v>
      </c>
      <c r="L22" s="2">
        <v>98.654421554612227</v>
      </c>
      <c r="M22" s="2">
        <v>96.494344507749545</v>
      </c>
      <c r="N22" s="2" t="e">
        <f>#REF!*#REF!/10^3</f>
        <v>#REF!</v>
      </c>
      <c r="O22" s="2" t="e">
        <f>#REF!*#REF!/10^3</f>
        <v>#REF!</v>
      </c>
      <c r="P22" s="2" t="e">
        <f>#REF!*#REF!/10^3</f>
        <v>#REF!</v>
      </c>
      <c r="Q22" s="2" t="e">
        <f>#REF!*#REF!/10^3</f>
        <v>#REF!</v>
      </c>
      <c r="R22" s="2" t="e">
        <f>#REF!*#REF!/10^3</f>
        <v>#REF!</v>
      </c>
      <c r="S22" s="2" t="e">
        <f>#REF!*#REF!/10^3</f>
        <v>#REF!</v>
      </c>
      <c r="T22" s="2" t="e">
        <f>#REF!*#REF!/10^3</f>
        <v>#REF!</v>
      </c>
      <c r="U22" s="2" t="e">
        <f>#REF!*#REF!/10^3</f>
        <v>#REF!</v>
      </c>
      <c r="W22" t="s">
        <v>36</v>
      </c>
      <c r="X22" s="12">
        <f t="shared" si="2"/>
        <v>85.14053497641406</v>
      </c>
      <c r="Y22" s="12">
        <f t="shared" si="2"/>
        <v>88.70645531859374</v>
      </c>
      <c r="Z22" s="12">
        <f t="shared" si="2"/>
        <v>92.610982310159727</v>
      </c>
      <c r="AA22" s="12">
        <f t="shared" si="2"/>
        <v>92.185650347525964</v>
      </c>
      <c r="AB22" s="12">
        <f t="shared" si="2"/>
        <v>91.866120531103419</v>
      </c>
      <c r="AC22" s="12">
        <f t="shared" si="2"/>
        <v>91.741813847029732</v>
      </c>
      <c r="AD22" s="12">
        <f t="shared" si="2"/>
        <v>91.032863708045852</v>
      </c>
      <c r="AE22" s="12">
        <f t="shared" si="2"/>
        <v>91.094421554612225</v>
      </c>
      <c r="AF22" s="12">
        <f t="shared" si="2"/>
        <v>88.981011174416196</v>
      </c>
      <c r="AH22" s="12">
        <f>VLOOKUP($W22,Total_Rndwd_Avg_Price_AF!$A$4:$M$202,AH$1,FALSE)/1</f>
        <v>85.14053497641406</v>
      </c>
      <c r="AI22" s="12">
        <f>VLOOKUP($W22,Total_Rndwd_Avg_Price_AF!$A$4:$M$202,AI$1,FALSE)/1</f>
        <v>90.52862159481208</v>
      </c>
      <c r="AJ22" s="12">
        <f>VLOOKUP($W22,Total_Rndwd_Avg_Price_AF!$A$4:$M$202,AJ$1,FALSE)/1</f>
        <v>96.792663186516776</v>
      </c>
      <c r="AK22" s="12">
        <f>VLOOKUP($W22,Total_Rndwd_Avg_Price_AF!$A$4:$M$202,AK$1,FALSE)/1</f>
        <v>96.501281832143476</v>
      </c>
      <c r="AL22" s="12">
        <f>VLOOKUP($W22,Total_Rndwd_Avg_Price_AF!$A$4:$M$202,AL$1,FALSE)/1</f>
        <v>96.215388135156488</v>
      </c>
      <c r="AM22" s="12">
        <f>VLOOKUP($W22,Total_Rndwd_Avg_Price_AF!$A$4:$M$202,AM$1,FALSE)/1</f>
        <v>96.191319095532478</v>
      </c>
      <c r="AN22" s="12">
        <f>VLOOKUP($W22,Total_Rndwd_Avg_Price_AF!$A$4:$M$202,AN$1,FALSE)/1</f>
        <v>97.02495323492586</v>
      </c>
      <c r="AO22" s="12">
        <f>VLOOKUP($W22,Total_Rndwd_Avg_Price_AF!$A$4:$M$202,AO$1,FALSE)/1</f>
        <v>95.395129187409609</v>
      </c>
      <c r="AP22" s="12">
        <f>VLOOKUP($W22,Total_Rndwd_Avg_Price_AF!$A$4:$M$202,AP$1,FALSE)/1</f>
        <v>93.324010944566581</v>
      </c>
      <c r="AQ22" s="12"/>
      <c r="AR22" s="12">
        <f>VLOOKUP($W22,Total_Rndwd_Avg_Price_BF!$A$4:$M$202,AR$1,FALSE)/1</f>
        <v>85.14053497641406</v>
      </c>
      <c r="AS22" s="12">
        <f>VLOOKUP($W22,Total_Rndwd_Avg_Price_BF!$A$4:$M$202,AS$1,FALSE)/1</f>
        <v>92.742433779608447</v>
      </c>
      <c r="AT22" s="12">
        <f>VLOOKUP($W22,Total_Rndwd_Avg_Price_BF!$A$4:$M$202,AT$1,FALSE)/1</f>
        <v>101.47725957465822</v>
      </c>
      <c r="AU22" s="12">
        <f>VLOOKUP($W22,Total_Rndwd_Avg_Price_BF!$A$4:$M$202,AU$1,FALSE)/1</f>
        <v>101.22106362627494</v>
      </c>
      <c r="AV22" s="12">
        <f>VLOOKUP($W22,Total_Rndwd_Avg_Price_BF!$A$4:$M$202,AV$1,FALSE)/1</f>
        <v>100.61781138777469</v>
      </c>
      <c r="AW22" s="12">
        <f>VLOOKUP($W22,Total_Rndwd_Avg_Price_BF!$A$4:$M$202,AW$1,FALSE)/1</f>
        <v>99.613538712926967</v>
      </c>
      <c r="AX22" s="12">
        <f>VLOOKUP($W22,Total_Rndwd_Avg_Price_BF!$A$4:$M$202,AX$1,FALSE)/1</f>
        <v>101.64785977833151</v>
      </c>
      <c r="AY22" s="12">
        <f>VLOOKUP($W22,Total_Rndwd_Avg_Price_BF!$A$4:$M$202,AY$1,FALSE)/1</f>
        <v>97.148993387828114</v>
      </c>
      <c r="AZ22" s="12">
        <f>VLOOKUP($W22,Total_Rndwd_Avg_Price_BF!$A$4:$M$202,AZ$1,FALSE)/1</f>
        <v>96.636346450031809</v>
      </c>
      <c r="BA22" s="12"/>
      <c r="BB22" s="12">
        <f>VLOOKUP($W22,Total_Rndwd_Avg_Price_BAC!$A$4:$M$202,BB$1,FALSE)/1</f>
        <v>85.14053497641406</v>
      </c>
      <c r="BC22" s="12">
        <f>VLOOKUP($W22,Total_Rndwd_Avg_Price_BAC!$A$4:$M$202,BC$1,FALSE)/1</f>
        <v>90.113574022826427</v>
      </c>
      <c r="BD22" s="12">
        <f>VLOOKUP($W22,Total_Rndwd_Avg_Price_BAC!$A$4:$M$202,BD$1,FALSE)/1</f>
        <v>95.994128771625967</v>
      </c>
      <c r="BE22" s="12">
        <f>VLOOKUP($W22,Total_Rndwd_Avg_Price_BAC!$A$4:$M$202,BE$1,FALSE)/1</f>
        <v>95.619396516946253</v>
      </c>
      <c r="BF22" s="12">
        <f>VLOOKUP($W22,Total_Rndwd_Avg_Price_BAC!$A$4:$M$202,BF$1,FALSE)/1</f>
        <v>95.494711293713294</v>
      </c>
      <c r="BG22" s="12">
        <f>VLOOKUP($W22,Total_Rndwd_Avg_Price_BAC!$A$4:$M$202,BG$1,FALSE)/1</f>
        <v>94.898710711749743</v>
      </c>
      <c r="BH22" s="12">
        <f>VLOOKUP($W22,Total_Rndwd_Avg_Price_BAC!$A$4:$M$202,BH$1,FALSE)/1</f>
        <v>94.150777263631525</v>
      </c>
      <c r="BI22" s="12">
        <f>VLOOKUP($W22,Total_Rndwd_Avg_Price_BAC!$A$4:$M$202,BI$1,FALSE)/1</f>
        <v>94.408919813989215</v>
      </c>
      <c r="BJ22" s="12">
        <f>VLOOKUP($W22,Total_Rndwd_Avg_Price_BAC!$A$4:$M$202,BJ$1,FALSE)/1</f>
        <v>92.343929631125548</v>
      </c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F22" s="12"/>
      <c r="CG22" s="12"/>
      <c r="CH22" s="12"/>
      <c r="CI22" s="12"/>
      <c r="CJ22" s="12"/>
      <c r="CK22" s="12"/>
      <c r="CL22" s="12"/>
      <c r="CM22" s="12"/>
      <c r="CN22" s="12"/>
      <c r="CR22" s="12"/>
      <c r="CS22" s="12"/>
      <c r="CT22" s="12"/>
      <c r="CZ22" s="12"/>
      <c r="DA22" s="12"/>
      <c r="DB22" s="12"/>
    </row>
    <row r="23" spans="1:106" x14ac:dyDescent="0.3">
      <c r="A23" t="s">
        <v>37</v>
      </c>
      <c r="B23" s="2">
        <v>129.66666666666666</v>
      </c>
      <c r="C23" s="2">
        <v>122.66666666666667</v>
      </c>
      <c r="D23" s="2">
        <v>85</v>
      </c>
      <c r="E23" s="2">
        <v>85.14053497641406</v>
      </c>
      <c r="F23" s="2">
        <v>88.70645531859374</v>
      </c>
      <c r="G23" s="2">
        <v>92.610982310159727</v>
      </c>
      <c r="H23" s="2">
        <v>92.185650347525964</v>
      </c>
      <c r="I23" s="2">
        <v>91.866120531103419</v>
      </c>
      <c r="J23" s="2">
        <v>91.741813847029732</v>
      </c>
      <c r="K23" s="2">
        <v>91.032863708045852</v>
      </c>
      <c r="L23" s="2">
        <v>91.094421554612225</v>
      </c>
      <c r="M23" s="2">
        <v>88.981011174416196</v>
      </c>
      <c r="N23" s="2" t="e">
        <f>#REF!*#REF!/10^3</f>
        <v>#REF!</v>
      </c>
      <c r="O23" s="2" t="e">
        <f>#REF!*#REF!/10^3</f>
        <v>#REF!</v>
      </c>
      <c r="P23" s="2" t="e">
        <f>#REF!*#REF!/10^3</f>
        <v>#REF!</v>
      </c>
      <c r="Q23" s="2" t="e">
        <f>#REF!*#REF!/10^3</f>
        <v>#REF!</v>
      </c>
      <c r="R23" s="2" t="e">
        <f>#REF!*#REF!/10^3</f>
        <v>#REF!</v>
      </c>
      <c r="S23" s="2" t="e">
        <f>#REF!*#REF!/10^3</f>
        <v>#REF!</v>
      </c>
      <c r="T23" s="2" t="e">
        <f>#REF!*#REF!/10^3</f>
        <v>#REF!</v>
      </c>
      <c r="U23" s="2" t="e">
        <f>#REF!*#REF!/10^3</f>
        <v>#REF!</v>
      </c>
      <c r="W23" t="s">
        <v>38</v>
      </c>
      <c r="X23" s="12">
        <f t="shared" si="2"/>
        <v>85.14053497641406</v>
      </c>
      <c r="Y23" s="12">
        <f t="shared" si="2"/>
        <v>88.70645531859374</v>
      </c>
      <c r="Z23" s="12">
        <f t="shared" si="2"/>
        <v>92.610982310159727</v>
      </c>
      <c r="AA23" s="12">
        <f t="shared" si="2"/>
        <v>92.185650347525964</v>
      </c>
      <c r="AB23" s="12">
        <f t="shared" si="2"/>
        <v>91.866120531103419</v>
      </c>
      <c r="AC23" s="12">
        <f t="shared" si="2"/>
        <v>91.741813847029732</v>
      </c>
      <c r="AD23" s="12">
        <f t="shared" si="2"/>
        <v>91.032863708045852</v>
      </c>
      <c r="AE23" s="12">
        <f t="shared" si="2"/>
        <v>91.094421554612225</v>
      </c>
      <c r="AF23" s="12">
        <f t="shared" si="2"/>
        <v>88.981011174416196</v>
      </c>
      <c r="AH23" s="12">
        <f>VLOOKUP($W23,Total_Rndwd_Avg_Price_AF!$A$4:$M$202,AH$1,FALSE)/1</f>
        <v>85.14053497641406</v>
      </c>
      <c r="AI23" s="12">
        <f>VLOOKUP($W23,Total_Rndwd_Avg_Price_AF!$A$4:$M$202,AI$1,FALSE)/1</f>
        <v>90.52862159481208</v>
      </c>
      <c r="AJ23" s="12">
        <f>VLOOKUP($W23,Total_Rndwd_Avg_Price_AF!$A$4:$M$202,AJ$1,FALSE)/1</f>
        <v>96.792663186516776</v>
      </c>
      <c r="AK23" s="12">
        <f>VLOOKUP($W23,Total_Rndwd_Avg_Price_AF!$A$4:$M$202,AK$1,FALSE)/1</f>
        <v>96.501281832143476</v>
      </c>
      <c r="AL23" s="12">
        <f>VLOOKUP($W23,Total_Rndwd_Avg_Price_AF!$A$4:$M$202,AL$1,FALSE)/1</f>
        <v>96.215388135156488</v>
      </c>
      <c r="AM23" s="12">
        <f>VLOOKUP($W23,Total_Rndwd_Avg_Price_AF!$A$4:$M$202,AM$1,FALSE)/1</f>
        <v>96.191319095532478</v>
      </c>
      <c r="AN23" s="12">
        <f>VLOOKUP($W23,Total_Rndwd_Avg_Price_AF!$A$4:$M$202,AN$1,FALSE)/1</f>
        <v>97.02495323492586</v>
      </c>
      <c r="AO23" s="12">
        <f>VLOOKUP($W23,Total_Rndwd_Avg_Price_AF!$A$4:$M$202,AO$1,FALSE)/1</f>
        <v>95.395129187409609</v>
      </c>
      <c r="AP23" s="12">
        <f>VLOOKUP($W23,Total_Rndwd_Avg_Price_AF!$A$4:$M$202,AP$1,FALSE)/1</f>
        <v>93.324010944566581</v>
      </c>
      <c r="AQ23" s="12"/>
      <c r="AR23" s="12">
        <f>VLOOKUP($W23,Total_Rndwd_Avg_Price_BF!$A$4:$M$202,AR$1,FALSE)/1</f>
        <v>85.14053497641406</v>
      </c>
      <c r="AS23" s="12">
        <f>VLOOKUP($W23,Total_Rndwd_Avg_Price_BF!$A$4:$M$202,AS$1,FALSE)/1</f>
        <v>92.742433779608447</v>
      </c>
      <c r="AT23" s="12">
        <f>VLOOKUP($W23,Total_Rndwd_Avg_Price_BF!$A$4:$M$202,AT$1,FALSE)/1</f>
        <v>101.47725957465822</v>
      </c>
      <c r="AU23" s="12">
        <f>VLOOKUP($W23,Total_Rndwd_Avg_Price_BF!$A$4:$M$202,AU$1,FALSE)/1</f>
        <v>101.22106362627494</v>
      </c>
      <c r="AV23" s="12">
        <f>VLOOKUP($W23,Total_Rndwd_Avg_Price_BF!$A$4:$M$202,AV$1,FALSE)/1</f>
        <v>100.61781138777469</v>
      </c>
      <c r="AW23" s="12">
        <f>VLOOKUP($W23,Total_Rndwd_Avg_Price_BF!$A$4:$M$202,AW$1,FALSE)/1</f>
        <v>99.613538712926967</v>
      </c>
      <c r="AX23" s="12">
        <f>VLOOKUP($W23,Total_Rndwd_Avg_Price_BF!$A$4:$M$202,AX$1,FALSE)/1</f>
        <v>101.64785977833151</v>
      </c>
      <c r="AY23" s="12">
        <f>VLOOKUP($W23,Total_Rndwd_Avg_Price_BF!$A$4:$M$202,AY$1,FALSE)/1</f>
        <v>97.148993387828114</v>
      </c>
      <c r="AZ23" s="12">
        <f>VLOOKUP($W23,Total_Rndwd_Avg_Price_BF!$A$4:$M$202,AZ$1,FALSE)/1</f>
        <v>96.636346450031809</v>
      </c>
      <c r="BA23" s="12"/>
      <c r="BB23" s="12">
        <f>VLOOKUP($W23,Total_Rndwd_Avg_Price_BAC!$A$4:$M$202,BB$1,FALSE)/1</f>
        <v>85.14053497641406</v>
      </c>
      <c r="BC23" s="12">
        <f>VLOOKUP($W23,Total_Rndwd_Avg_Price_BAC!$A$4:$M$202,BC$1,FALSE)/1</f>
        <v>90.113574022826427</v>
      </c>
      <c r="BD23" s="12">
        <f>VLOOKUP($W23,Total_Rndwd_Avg_Price_BAC!$A$4:$M$202,BD$1,FALSE)/1</f>
        <v>95.994128771625967</v>
      </c>
      <c r="BE23" s="12">
        <f>VLOOKUP($W23,Total_Rndwd_Avg_Price_BAC!$A$4:$M$202,BE$1,FALSE)/1</f>
        <v>95.619396516946253</v>
      </c>
      <c r="BF23" s="12">
        <f>VLOOKUP($W23,Total_Rndwd_Avg_Price_BAC!$A$4:$M$202,BF$1,FALSE)/1</f>
        <v>95.494711293713294</v>
      </c>
      <c r="BG23" s="12">
        <f>VLOOKUP($W23,Total_Rndwd_Avg_Price_BAC!$A$4:$M$202,BG$1,FALSE)/1</f>
        <v>94.898710711749743</v>
      </c>
      <c r="BH23" s="12">
        <f>VLOOKUP($W23,Total_Rndwd_Avg_Price_BAC!$A$4:$M$202,BH$1,FALSE)/1</f>
        <v>94.150777263631525</v>
      </c>
      <c r="BI23" s="12">
        <f>VLOOKUP($W23,Total_Rndwd_Avg_Price_BAC!$A$4:$M$202,BI$1,FALSE)/1</f>
        <v>94.408919813989215</v>
      </c>
      <c r="BJ23" s="12">
        <f>VLOOKUP($W23,Total_Rndwd_Avg_Price_BAC!$A$4:$M$202,BJ$1,FALSE)/1</f>
        <v>92.343929631125548</v>
      </c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F23" s="12"/>
      <c r="CG23" s="12"/>
      <c r="CH23" s="12"/>
      <c r="CI23" s="12"/>
      <c r="CJ23" s="12"/>
      <c r="CK23" s="12"/>
      <c r="CL23" s="12"/>
      <c r="CM23" s="12"/>
      <c r="CN23" s="12"/>
      <c r="CR23" s="12"/>
      <c r="CS23" s="12"/>
      <c r="CT23" s="12"/>
      <c r="CZ23" s="12"/>
      <c r="DA23" s="12"/>
      <c r="DB23" s="12"/>
    </row>
    <row r="24" spans="1:106" x14ac:dyDescent="0.3">
      <c r="A24" t="s">
        <v>39</v>
      </c>
      <c r="B24" s="2">
        <v>101.66666666666667</v>
      </c>
      <c r="C24" s="2">
        <v>166.66666666666666</v>
      </c>
      <c r="D24" s="2">
        <v>85</v>
      </c>
      <c r="E24" s="2">
        <v>85.14053497641406</v>
      </c>
      <c r="F24" s="2">
        <v>88.70645531859374</v>
      </c>
      <c r="G24" s="2">
        <v>92.610982310159727</v>
      </c>
      <c r="H24" s="2">
        <v>92.185650347525964</v>
      </c>
      <c r="I24" s="2">
        <v>91.866120531103419</v>
      </c>
      <c r="J24" s="2">
        <v>91.741813847029732</v>
      </c>
      <c r="K24" s="2">
        <v>91.032863708045852</v>
      </c>
      <c r="L24" s="2">
        <v>91.094421554612225</v>
      </c>
      <c r="M24" s="2">
        <v>88.981011174416196</v>
      </c>
      <c r="N24" s="2" t="e">
        <f>#REF!*#REF!/10^3</f>
        <v>#REF!</v>
      </c>
      <c r="O24" s="2" t="e">
        <f>#REF!*#REF!/10^3</f>
        <v>#REF!</v>
      </c>
      <c r="P24" s="2" t="e">
        <f>#REF!*#REF!/10^3</f>
        <v>#REF!</v>
      </c>
      <c r="Q24" s="2" t="e">
        <f>#REF!*#REF!/10^3</f>
        <v>#REF!</v>
      </c>
      <c r="R24" s="2" t="e">
        <f>#REF!*#REF!/10^3</f>
        <v>#REF!</v>
      </c>
      <c r="S24" s="2" t="e">
        <f>#REF!*#REF!/10^3</f>
        <v>#REF!</v>
      </c>
      <c r="T24" s="2" t="e">
        <f>#REF!*#REF!/10^3</f>
        <v>#REF!</v>
      </c>
      <c r="U24" s="2" t="e">
        <f>#REF!*#REF!/10^3</f>
        <v>#REF!</v>
      </c>
      <c r="W24" t="s">
        <v>40</v>
      </c>
      <c r="X24" s="12">
        <f t="shared" si="2"/>
        <v>85.14053497641406</v>
      </c>
      <c r="Y24" s="12">
        <f t="shared" si="2"/>
        <v>88.70645531859374</v>
      </c>
      <c r="Z24" s="12">
        <f t="shared" si="2"/>
        <v>92.610982310159727</v>
      </c>
      <c r="AA24" s="12">
        <f t="shared" si="2"/>
        <v>92.185650347525964</v>
      </c>
      <c r="AB24" s="12">
        <f t="shared" si="2"/>
        <v>91.866120531103419</v>
      </c>
      <c r="AC24" s="12">
        <f t="shared" si="2"/>
        <v>91.741813847029732</v>
      </c>
      <c r="AD24" s="12">
        <f t="shared" si="2"/>
        <v>91.032863708045852</v>
      </c>
      <c r="AE24" s="12">
        <f t="shared" si="2"/>
        <v>91.094421554612225</v>
      </c>
      <c r="AF24" s="12">
        <f t="shared" si="2"/>
        <v>88.981011174416196</v>
      </c>
      <c r="AH24" s="12">
        <f>VLOOKUP($W24,Total_Rndwd_Avg_Price_AF!$A$4:$M$202,AH$1,FALSE)/1</f>
        <v>85.14053497641406</v>
      </c>
      <c r="AI24" s="12">
        <f>VLOOKUP($W24,Total_Rndwd_Avg_Price_AF!$A$4:$M$202,AI$1,FALSE)/1</f>
        <v>90.52862159481208</v>
      </c>
      <c r="AJ24" s="12">
        <f>VLOOKUP($W24,Total_Rndwd_Avg_Price_AF!$A$4:$M$202,AJ$1,FALSE)/1</f>
        <v>96.792663186516776</v>
      </c>
      <c r="AK24" s="12">
        <f>VLOOKUP($W24,Total_Rndwd_Avg_Price_AF!$A$4:$M$202,AK$1,FALSE)/1</f>
        <v>96.501281832143476</v>
      </c>
      <c r="AL24" s="12">
        <f>VLOOKUP($W24,Total_Rndwd_Avg_Price_AF!$A$4:$M$202,AL$1,FALSE)/1</f>
        <v>96.215388135156488</v>
      </c>
      <c r="AM24" s="12">
        <f>VLOOKUP($W24,Total_Rndwd_Avg_Price_AF!$A$4:$M$202,AM$1,FALSE)/1</f>
        <v>96.191319095532478</v>
      </c>
      <c r="AN24" s="12">
        <f>VLOOKUP($W24,Total_Rndwd_Avg_Price_AF!$A$4:$M$202,AN$1,FALSE)/1</f>
        <v>97.02495323492586</v>
      </c>
      <c r="AO24" s="12">
        <f>VLOOKUP($W24,Total_Rndwd_Avg_Price_AF!$A$4:$M$202,AO$1,FALSE)/1</f>
        <v>95.395129187409609</v>
      </c>
      <c r="AP24" s="12">
        <f>VLOOKUP($W24,Total_Rndwd_Avg_Price_AF!$A$4:$M$202,AP$1,FALSE)/1</f>
        <v>93.324010944566581</v>
      </c>
      <c r="AQ24" s="12"/>
      <c r="AR24" s="12">
        <f>VLOOKUP($W24,Total_Rndwd_Avg_Price_BF!$A$4:$M$202,AR$1,FALSE)/1</f>
        <v>85.14053497641406</v>
      </c>
      <c r="AS24" s="12">
        <f>VLOOKUP($W24,Total_Rndwd_Avg_Price_BF!$A$4:$M$202,AS$1,FALSE)/1</f>
        <v>92.742433779608447</v>
      </c>
      <c r="AT24" s="12">
        <f>VLOOKUP($W24,Total_Rndwd_Avg_Price_BF!$A$4:$M$202,AT$1,FALSE)/1</f>
        <v>101.47725957465822</v>
      </c>
      <c r="AU24" s="12">
        <f>VLOOKUP($W24,Total_Rndwd_Avg_Price_BF!$A$4:$M$202,AU$1,FALSE)/1</f>
        <v>101.22106362627494</v>
      </c>
      <c r="AV24" s="12">
        <f>VLOOKUP($W24,Total_Rndwd_Avg_Price_BF!$A$4:$M$202,AV$1,FALSE)/1</f>
        <v>100.61781138777469</v>
      </c>
      <c r="AW24" s="12">
        <f>VLOOKUP($W24,Total_Rndwd_Avg_Price_BF!$A$4:$M$202,AW$1,FALSE)/1</f>
        <v>99.613538712926967</v>
      </c>
      <c r="AX24" s="12">
        <f>VLOOKUP($W24,Total_Rndwd_Avg_Price_BF!$A$4:$M$202,AX$1,FALSE)/1</f>
        <v>101.64785977833151</v>
      </c>
      <c r="AY24" s="12">
        <f>VLOOKUP($W24,Total_Rndwd_Avg_Price_BF!$A$4:$M$202,AY$1,FALSE)/1</f>
        <v>97.148993387828114</v>
      </c>
      <c r="AZ24" s="12">
        <f>VLOOKUP($W24,Total_Rndwd_Avg_Price_BF!$A$4:$M$202,AZ$1,FALSE)/1</f>
        <v>96.636346450031809</v>
      </c>
      <c r="BA24" s="12"/>
      <c r="BB24" s="12">
        <f>VLOOKUP($W24,Total_Rndwd_Avg_Price_BAC!$A$4:$M$202,BB$1,FALSE)/1</f>
        <v>85.14053497641406</v>
      </c>
      <c r="BC24" s="12">
        <f>VLOOKUP($W24,Total_Rndwd_Avg_Price_BAC!$A$4:$M$202,BC$1,FALSE)/1</f>
        <v>90.113574022826427</v>
      </c>
      <c r="BD24" s="12">
        <f>VLOOKUP($W24,Total_Rndwd_Avg_Price_BAC!$A$4:$M$202,BD$1,FALSE)/1</f>
        <v>95.994128771625967</v>
      </c>
      <c r="BE24" s="12">
        <f>VLOOKUP($W24,Total_Rndwd_Avg_Price_BAC!$A$4:$M$202,BE$1,FALSE)/1</f>
        <v>95.619396516946253</v>
      </c>
      <c r="BF24" s="12">
        <f>VLOOKUP($W24,Total_Rndwd_Avg_Price_BAC!$A$4:$M$202,BF$1,FALSE)/1</f>
        <v>95.494711293713294</v>
      </c>
      <c r="BG24" s="12">
        <f>VLOOKUP($W24,Total_Rndwd_Avg_Price_BAC!$A$4:$M$202,BG$1,FALSE)/1</f>
        <v>94.898710711749743</v>
      </c>
      <c r="BH24" s="12">
        <f>VLOOKUP($W24,Total_Rndwd_Avg_Price_BAC!$A$4:$M$202,BH$1,FALSE)/1</f>
        <v>94.150777263631525</v>
      </c>
      <c r="BI24" s="12">
        <f>VLOOKUP($W24,Total_Rndwd_Avg_Price_BAC!$A$4:$M$202,BI$1,FALSE)/1</f>
        <v>94.408919813989215</v>
      </c>
      <c r="BJ24" s="12">
        <f>VLOOKUP($W24,Total_Rndwd_Avg_Price_BAC!$A$4:$M$202,BJ$1,FALSE)/1</f>
        <v>92.343929631125548</v>
      </c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F24" s="12"/>
      <c r="CG24" s="12"/>
      <c r="CH24" s="12"/>
      <c r="CI24" s="12"/>
      <c r="CJ24" s="12"/>
      <c r="CK24" s="12"/>
      <c r="CL24" s="12"/>
      <c r="CM24" s="12"/>
      <c r="CN24" s="12"/>
      <c r="CR24" s="12"/>
      <c r="CS24" s="12"/>
      <c r="CT24" s="12"/>
      <c r="CZ24" s="12"/>
      <c r="DA24" s="12"/>
      <c r="DB24" s="12"/>
    </row>
    <row r="25" spans="1:106" x14ac:dyDescent="0.3">
      <c r="A25" t="s">
        <v>41</v>
      </c>
      <c r="B25" s="2">
        <v>118.66666666666667</v>
      </c>
      <c r="C25" s="2">
        <v>0</v>
      </c>
      <c r="D25" s="2">
        <v>85</v>
      </c>
      <c r="E25" s="2">
        <v>85.14053497641406</v>
      </c>
      <c r="F25" s="2">
        <v>88.70645531859374</v>
      </c>
      <c r="G25" s="2">
        <v>92.610982310159727</v>
      </c>
      <c r="H25" s="2">
        <v>92.185650347525964</v>
      </c>
      <c r="I25" s="2">
        <v>91.866120531103419</v>
      </c>
      <c r="J25" s="2">
        <v>91.741813847029732</v>
      </c>
      <c r="K25" s="2">
        <v>91.032863708045852</v>
      </c>
      <c r="L25" s="2">
        <v>91.094421554612225</v>
      </c>
      <c r="M25" s="2">
        <v>88.981011174416196</v>
      </c>
      <c r="N25" s="2" t="e">
        <f>#REF!*#REF!/10^3</f>
        <v>#REF!</v>
      </c>
      <c r="O25" s="2" t="e">
        <f>#REF!*#REF!/10^3</f>
        <v>#REF!</v>
      </c>
      <c r="P25" s="2" t="e">
        <f>#REF!*#REF!/10^3</f>
        <v>#REF!</v>
      </c>
      <c r="Q25" s="2" t="e">
        <f>#REF!*#REF!/10^3</f>
        <v>#REF!</v>
      </c>
      <c r="R25" s="2" t="e">
        <f>#REF!*#REF!/10^3</f>
        <v>#REF!</v>
      </c>
      <c r="S25" s="2" t="e">
        <f>#REF!*#REF!/10^3</f>
        <v>#REF!</v>
      </c>
      <c r="T25" s="2" t="e">
        <f>#REF!*#REF!/10^3</f>
        <v>#REF!</v>
      </c>
      <c r="U25" s="2" t="e">
        <f>#REF!*#REF!/10^3</f>
        <v>#REF!</v>
      </c>
      <c r="W25" t="s">
        <v>42</v>
      </c>
      <c r="X25" s="12">
        <f t="shared" si="2"/>
        <v>98.208534976414057</v>
      </c>
      <c r="Y25" s="12">
        <f t="shared" si="2"/>
        <v>101.95645531859374</v>
      </c>
      <c r="Z25" s="12">
        <f t="shared" si="2"/>
        <v>106.05298231015972</v>
      </c>
      <c r="AA25" s="12">
        <f t="shared" si="2"/>
        <v>105.60965034752597</v>
      </c>
      <c r="AB25" s="12">
        <f t="shared" si="2"/>
        <v>105.27612053110342</v>
      </c>
      <c r="AC25" s="12">
        <f t="shared" si="2"/>
        <v>105.14381384702973</v>
      </c>
      <c r="AD25" s="12">
        <f t="shared" si="2"/>
        <v>104.39886370804585</v>
      </c>
      <c r="AE25" s="12">
        <f t="shared" si="2"/>
        <v>104.42842155461223</v>
      </c>
      <c r="AF25" s="12">
        <f t="shared" si="2"/>
        <v>102.2650111744162</v>
      </c>
      <c r="AH25" s="12">
        <f>VLOOKUP($W25,Total_Rndwd_Avg_Price_AF!$A$4:$M$202,AH$1,FALSE)/1</f>
        <v>98.208534976414057</v>
      </c>
      <c r="AI25" s="12">
        <f>VLOOKUP($W25,Total_Rndwd_Avg_Price_AF!$A$4:$M$202,AI$1,FALSE)/1</f>
        <v>103.82662159481208</v>
      </c>
      <c r="AJ25" s="12">
        <f>VLOOKUP($W25,Total_Rndwd_Avg_Price_AF!$A$4:$M$202,AJ$1,FALSE)/1</f>
        <v>110.35266318651678</v>
      </c>
      <c r="AK25" s="12">
        <f>VLOOKUP($W25,Total_Rndwd_Avg_Price_AF!$A$4:$M$202,AK$1,FALSE)/1</f>
        <v>110.04528183214347</v>
      </c>
      <c r="AL25" s="12">
        <f>VLOOKUP($W25,Total_Rndwd_Avg_Price_AF!$A$4:$M$202,AL$1,FALSE)/1</f>
        <v>109.73938813515649</v>
      </c>
      <c r="AM25" s="12">
        <f>VLOOKUP($W25,Total_Rndwd_Avg_Price_AF!$A$4:$M$202,AM$1,FALSE)/1</f>
        <v>109.69931909553247</v>
      </c>
      <c r="AN25" s="12">
        <f>VLOOKUP($W25,Total_Rndwd_Avg_Price_AF!$A$4:$M$202,AN$1,FALSE)/1</f>
        <v>110.49495323492586</v>
      </c>
      <c r="AO25" s="12">
        <f>VLOOKUP($W25,Total_Rndwd_Avg_Price_AF!$A$4:$M$202,AO$1,FALSE)/1</f>
        <v>108.83512918740961</v>
      </c>
      <c r="AP25" s="12">
        <f>VLOOKUP($W25,Total_Rndwd_Avg_Price_AF!$A$4:$M$202,AP$1,FALSE)/1</f>
        <v>106.71801094456659</v>
      </c>
      <c r="AQ25" s="12"/>
      <c r="AR25" s="12">
        <f>VLOOKUP($W25,Total_Rndwd_Avg_Price_BF!$A$4:$M$202,AR$1,FALSE)/1</f>
        <v>98.208534976414057</v>
      </c>
      <c r="AS25" s="12">
        <f>VLOOKUP($W25,Total_Rndwd_Avg_Price_BF!$A$4:$M$202,AS$1,FALSE)/1</f>
        <v>106.12843377960843</v>
      </c>
      <c r="AT25" s="12">
        <f>VLOOKUP($W25,Total_Rndwd_Avg_Price_BF!$A$4:$M$202,AT$1,FALSE)/1</f>
        <v>115.23325957465822</v>
      </c>
      <c r="AU25" s="12">
        <f>VLOOKUP($W25,Total_Rndwd_Avg_Price_BF!$A$4:$M$202,AU$1,FALSE)/1</f>
        <v>114.95306362627495</v>
      </c>
      <c r="AV25" s="12">
        <f>VLOOKUP($W25,Total_Rndwd_Avg_Price_BF!$A$4:$M$202,AV$1,FALSE)/1</f>
        <v>114.27381138777469</v>
      </c>
      <c r="AW25" s="12">
        <f>VLOOKUP($W25,Total_Rndwd_Avg_Price_BF!$A$4:$M$202,AW$1,FALSE)/1</f>
        <v>113.25153871292696</v>
      </c>
      <c r="AX25" s="12">
        <f>VLOOKUP($W25,Total_Rndwd_Avg_Price_BF!$A$4:$M$202,AX$1,FALSE)/1</f>
        <v>115.24385977833151</v>
      </c>
      <c r="AY25" s="12">
        <f>VLOOKUP($W25,Total_Rndwd_Avg_Price_BF!$A$4:$M$202,AY$1,FALSE)/1</f>
        <v>110.68899338782812</v>
      </c>
      <c r="AZ25" s="12">
        <f>VLOOKUP($W25,Total_Rndwd_Avg_Price_BF!$A$4:$M$202,AZ$1,FALSE)/1</f>
        <v>110.1463464500318</v>
      </c>
      <c r="BA25" s="12"/>
      <c r="BB25" s="12">
        <f>VLOOKUP($W25,Total_Rndwd_Avg_Price_BAC!$A$4:$M$202,BB$1,FALSE)/1</f>
        <v>98.208534976414057</v>
      </c>
      <c r="BC25" s="12">
        <f>VLOOKUP($W25,Total_Rndwd_Avg_Price_BAC!$A$4:$M$202,BC$1,FALSE)/1</f>
        <v>103.40157402282642</v>
      </c>
      <c r="BD25" s="12">
        <f>VLOOKUP($W25,Total_Rndwd_Avg_Price_BAC!$A$4:$M$202,BD$1,FALSE)/1</f>
        <v>109.53612877162595</v>
      </c>
      <c r="BE25" s="12">
        <f>VLOOKUP($W25,Total_Rndwd_Avg_Price_BAC!$A$4:$M$202,BE$1,FALSE)/1</f>
        <v>109.13739651694624</v>
      </c>
      <c r="BF25" s="12">
        <f>VLOOKUP($W25,Total_Rndwd_Avg_Price_BAC!$A$4:$M$202,BF$1,FALSE)/1</f>
        <v>108.98671129371331</v>
      </c>
      <c r="BG25" s="12">
        <f>VLOOKUP($W25,Total_Rndwd_Avg_Price_BAC!$A$4:$M$202,BG$1,FALSE)/1</f>
        <v>108.38471071174975</v>
      </c>
      <c r="BH25" s="12">
        <f>VLOOKUP($W25,Total_Rndwd_Avg_Price_BAC!$A$4:$M$202,BH$1,FALSE)/1</f>
        <v>107.59677726363152</v>
      </c>
      <c r="BI25" s="12">
        <f>VLOOKUP($W25,Total_Rndwd_Avg_Price_BAC!$A$4:$M$202,BI$1,FALSE)/1</f>
        <v>107.82691981398922</v>
      </c>
      <c r="BJ25" s="12">
        <f>VLOOKUP($W25,Total_Rndwd_Avg_Price_BAC!$A$4:$M$202,BJ$1,FALSE)/1</f>
        <v>105.71792963112556</v>
      </c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F25" s="12"/>
      <c r="CG25" s="12"/>
      <c r="CH25" s="12"/>
      <c r="CI25" s="12"/>
      <c r="CJ25" s="12"/>
      <c r="CK25" s="12"/>
      <c r="CL25" s="12"/>
      <c r="CM25" s="12"/>
      <c r="CN25" s="12"/>
      <c r="CR25" s="12"/>
      <c r="CS25" s="12"/>
      <c r="CT25" s="12"/>
      <c r="CZ25" s="12"/>
      <c r="DA25" s="12"/>
      <c r="DB25" s="12"/>
    </row>
    <row r="26" spans="1:106" x14ac:dyDescent="0.3">
      <c r="A26" t="s">
        <v>43</v>
      </c>
      <c r="B26" s="2">
        <v>0</v>
      </c>
      <c r="C26" s="2">
        <v>0</v>
      </c>
      <c r="D26" s="2">
        <v>85</v>
      </c>
      <c r="E26" s="2">
        <v>85.14053497641406</v>
      </c>
      <c r="F26" s="2">
        <v>88.70645531859374</v>
      </c>
      <c r="G26" s="2">
        <v>92.610982310159727</v>
      </c>
      <c r="H26" s="2">
        <v>92.185650347525964</v>
      </c>
      <c r="I26" s="2">
        <v>91.866120531103419</v>
      </c>
      <c r="J26" s="2">
        <v>91.741813847029732</v>
      </c>
      <c r="K26" s="2">
        <v>91.032863708045852</v>
      </c>
      <c r="L26" s="2">
        <v>91.094421554612225</v>
      </c>
      <c r="M26" s="2">
        <v>88.981011174416196</v>
      </c>
      <c r="N26" s="2" t="e">
        <f>#REF!*#REF!/10^3</f>
        <v>#REF!</v>
      </c>
      <c r="O26" s="2" t="e">
        <f>#REF!*#REF!/10^3</f>
        <v>#REF!</v>
      </c>
      <c r="P26" s="2" t="e">
        <f>#REF!*#REF!/10^3</f>
        <v>#REF!</v>
      </c>
      <c r="Q26" s="2" t="e">
        <f>#REF!*#REF!/10^3</f>
        <v>#REF!</v>
      </c>
      <c r="R26" s="2" t="e">
        <f>#REF!*#REF!/10^3</f>
        <v>#REF!</v>
      </c>
      <c r="S26" s="2" t="e">
        <f>#REF!*#REF!/10^3</f>
        <v>#REF!</v>
      </c>
      <c r="T26" s="2" t="e">
        <f>#REF!*#REF!/10^3</f>
        <v>#REF!</v>
      </c>
      <c r="U26" s="2" t="e">
        <f>#REF!*#REF!/10^3</f>
        <v>#REF!</v>
      </c>
      <c r="W26" s="4" t="s">
        <v>44</v>
      </c>
      <c r="X26" s="11">
        <f t="shared" si="2"/>
        <v>0</v>
      </c>
      <c r="Y26" s="11">
        <f t="shared" si="2"/>
        <v>0</v>
      </c>
      <c r="Z26" s="11">
        <f t="shared" si="2"/>
        <v>0</v>
      </c>
      <c r="AA26" s="11">
        <f t="shared" si="2"/>
        <v>0</v>
      </c>
      <c r="AB26" s="11">
        <f t="shared" si="2"/>
        <v>0</v>
      </c>
      <c r="AC26" s="11">
        <f t="shared" si="2"/>
        <v>0</v>
      </c>
      <c r="AD26" s="11">
        <f t="shared" si="2"/>
        <v>0</v>
      </c>
      <c r="AE26" s="11">
        <f t="shared" si="2"/>
        <v>0</v>
      </c>
      <c r="AF26" s="11">
        <f t="shared" si="2"/>
        <v>0</v>
      </c>
      <c r="AG26" s="4"/>
      <c r="AH26" s="11">
        <f>VLOOKUP($W26,Total_Rndwd_Avg_Price_AF!$A$4:$M$202,AH$1,FALSE)/1</f>
        <v>0</v>
      </c>
      <c r="AI26" s="11">
        <f>VLOOKUP($W26,Total_Rndwd_Avg_Price_AF!$A$4:$M$202,AI$1,FALSE)/1</f>
        <v>0</v>
      </c>
      <c r="AJ26" s="11">
        <f>VLOOKUP($W26,Total_Rndwd_Avg_Price_AF!$A$4:$M$202,AJ$1,FALSE)/1</f>
        <v>0</v>
      </c>
      <c r="AK26" s="11">
        <f>VLOOKUP($W26,Total_Rndwd_Avg_Price_AF!$A$4:$M$202,AK$1,FALSE)/1</f>
        <v>0</v>
      </c>
      <c r="AL26" s="11">
        <f>VLOOKUP($W26,Total_Rndwd_Avg_Price_AF!$A$4:$M$202,AL$1,FALSE)/1</f>
        <v>0</v>
      </c>
      <c r="AM26" s="11">
        <f>VLOOKUP($W26,Total_Rndwd_Avg_Price_AF!$A$4:$M$202,AM$1,FALSE)/1</f>
        <v>0</v>
      </c>
      <c r="AN26" s="11">
        <f>VLOOKUP($W26,Total_Rndwd_Avg_Price_AF!$A$4:$M$202,AN$1,FALSE)/1</f>
        <v>0</v>
      </c>
      <c r="AO26" s="11">
        <f>VLOOKUP($W26,Total_Rndwd_Avg_Price_AF!$A$4:$M$202,AO$1,FALSE)/1</f>
        <v>0</v>
      </c>
      <c r="AP26" s="11">
        <f>VLOOKUP($W26,Total_Rndwd_Avg_Price_AF!$A$4:$M$202,AP$1,FALSE)/1</f>
        <v>0</v>
      </c>
      <c r="AQ26" s="11"/>
      <c r="AR26" s="11">
        <f>VLOOKUP($W26,Total_Rndwd_Avg_Price_BF!$A$4:$M$202,AR$1,FALSE)/1</f>
        <v>0</v>
      </c>
      <c r="AS26" s="11">
        <f>VLOOKUP($W26,Total_Rndwd_Avg_Price_BF!$A$4:$M$202,AS$1,FALSE)/1</f>
        <v>0</v>
      </c>
      <c r="AT26" s="11">
        <f>VLOOKUP($W26,Total_Rndwd_Avg_Price_BF!$A$4:$M$202,AT$1,FALSE)/1</f>
        <v>0</v>
      </c>
      <c r="AU26" s="11">
        <f>VLOOKUP($W26,Total_Rndwd_Avg_Price_BF!$A$4:$M$202,AU$1,FALSE)/1</f>
        <v>0</v>
      </c>
      <c r="AV26" s="11">
        <f>VLOOKUP($W26,Total_Rndwd_Avg_Price_BF!$A$4:$M$202,AV$1,FALSE)/1</f>
        <v>0</v>
      </c>
      <c r="AW26" s="11">
        <f>VLOOKUP($W26,Total_Rndwd_Avg_Price_BF!$A$4:$M$202,AW$1,FALSE)/1</f>
        <v>0</v>
      </c>
      <c r="AX26" s="11">
        <f>VLOOKUP($W26,Total_Rndwd_Avg_Price_BF!$A$4:$M$202,AX$1,FALSE)/1</f>
        <v>0</v>
      </c>
      <c r="AY26" s="11">
        <f>VLOOKUP($W26,Total_Rndwd_Avg_Price_BF!$A$4:$M$202,AY$1,FALSE)/1</f>
        <v>0</v>
      </c>
      <c r="AZ26" s="11">
        <f>VLOOKUP($W26,Total_Rndwd_Avg_Price_BF!$A$4:$M$202,AZ$1,FALSE)/1</f>
        <v>0</v>
      </c>
      <c r="BA26" s="11"/>
      <c r="BB26" s="11">
        <f>VLOOKUP($W26,Total_Rndwd_Avg_Price_BAC!$A$4:$M$202,BB$1,FALSE)/1</f>
        <v>0</v>
      </c>
      <c r="BC26" s="11">
        <f>VLOOKUP($W26,Total_Rndwd_Avg_Price_BAC!$A$4:$M$202,BC$1,FALSE)/1</f>
        <v>0</v>
      </c>
      <c r="BD26" s="11">
        <f>VLOOKUP($W26,Total_Rndwd_Avg_Price_BAC!$A$4:$M$202,BD$1,FALSE)/1</f>
        <v>0</v>
      </c>
      <c r="BE26" s="11">
        <f>VLOOKUP($W26,Total_Rndwd_Avg_Price_BAC!$A$4:$M$202,BE$1,FALSE)/1</f>
        <v>0</v>
      </c>
      <c r="BF26" s="11">
        <f>VLOOKUP($W26,Total_Rndwd_Avg_Price_BAC!$A$4:$M$202,BF$1,FALSE)/1</f>
        <v>0</v>
      </c>
      <c r="BG26" s="11">
        <f>VLOOKUP($W26,Total_Rndwd_Avg_Price_BAC!$A$4:$M$202,BG$1,FALSE)/1</f>
        <v>0</v>
      </c>
      <c r="BH26" s="11">
        <f>VLOOKUP($W26,Total_Rndwd_Avg_Price_BAC!$A$4:$M$202,BH$1,FALSE)/1</f>
        <v>0</v>
      </c>
      <c r="BI26" s="11">
        <f>VLOOKUP($W26,Total_Rndwd_Avg_Price_BAC!$A$4:$M$202,BI$1,FALSE)/1</f>
        <v>0</v>
      </c>
      <c r="BJ26" s="11">
        <f>VLOOKUP($W26,Total_Rndwd_Avg_Price_BAC!$A$4:$M$202,BJ$1,FALSE)/1</f>
        <v>0</v>
      </c>
      <c r="BK26" s="12"/>
      <c r="BL26" s="11"/>
      <c r="BM26" s="11"/>
      <c r="BN26" s="11"/>
      <c r="BO26" s="11"/>
      <c r="BP26" s="11"/>
      <c r="BQ26" s="11"/>
      <c r="BR26" s="11"/>
      <c r="BS26" s="11"/>
      <c r="BT26" s="11"/>
      <c r="BU26" s="12"/>
      <c r="BV26" s="11"/>
      <c r="BW26" s="11"/>
      <c r="BX26" s="11"/>
      <c r="BY26" s="11"/>
      <c r="BZ26" s="11"/>
      <c r="CA26" s="11"/>
      <c r="CB26" s="11"/>
      <c r="CC26" s="11"/>
      <c r="CD26" s="11"/>
      <c r="CF26" s="11"/>
      <c r="CG26" s="11"/>
      <c r="CH26" s="11"/>
      <c r="CI26" s="11"/>
      <c r="CJ26" s="11"/>
      <c r="CK26" s="11"/>
      <c r="CL26" s="11"/>
      <c r="CM26" s="11"/>
      <c r="CN26" s="11"/>
      <c r="CR26" s="12"/>
      <c r="CS26" s="12"/>
      <c r="CT26" s="12"/>
      <c r="CZ26" s="12"/>
      <c r="DA26" s="12"/>
      <c r="DB26" s="12"/>
    </row>
    <row r="27" spans="1:106" x14ac:dyDescent="0.3">
      <c r="A27" t="s">
        <v>45</v>
      </c>
      <c r="B27" s="2">
        <v>0</v>
      </c>
      <c r="C27" s="2">
        <v>111</v>
      </c>
      <c r="D27" s="2">
        <v>94.929999999999993</v>
      </c>
      <c r="E27" s="2">
        <v>95.070534976414066</v>
      </c>
      <c r="F27" s="2">
        <v>98.636455318593747</v>
      </c>
      <c r="G27" s="2">
        <v>102.54098231015973</v>
      </c>
      <c r="H27" s="2">
        <v>102.11565034752597</v>
      </c>
      <c r="I27" s="2">
        <v>101.79612053110343</v>
      </c>
      <c r="J27" s="2">
        <v>101.67181384702974</v>
      </c>
      <c r="K27" s="2">
        <v>100.96286370804586</v>
      </c>
      <c r="L27" s="2">
        <v>101.02442155461223</v>
      </c>
      <c r="M27" s="2">
        <v>98.911011174416217</v>
      </c>
      <c r="N27" s="2" t="e">
        <f>#REF!*#REF!/10^3</f>
        <v>#REF!</v>
      </c>
      <c r="O27" s="2" t="e">
        <f>#REF!*#REF!/10^3</f>
        <v>#REF!</v>
      </c>
      <c r="P27" s="2" t="e">
        <f>#REF!*#REF!/10^3</f>
        <v>#REF!</v>
      </c>
      <c r="Q27" s="2" t="e">
        <f>#REF!*#REF!/10^3</f>
        <v>#REF!</v>
      </c>
      <c r="R27" s="2" t="e">
        <f>#REF!*#REF!/10^3</f>
        <v>#REF!</v>
      </c>
      <c r="S27" s="2" t="e">
        <f>#REF!*#REF!/10^3</f>
        <v>#REF!</v>
      </c>
      <c r="T27" s="2" t="e">
        <f>#REF!*#REF!/10^3</f>
        <v>#REF!</v>
      </c>
      <c r="U27" s="2" t="e">
        <f>#REF!*#REF!/10^3</f>
        <v>#REF!</v>
      </c>
      <c r="W27" t="s">
        <v>46</v>
      </c>
      <c r="X27" s="12">
        <f t="shared" si="2"/>
        <v>95.070534976414066</v>
      </c>
      <c r="Y27" s="12">
        <f t="shared" si="2"/>
        <v>98.636455318593747</v>
      </c>
      <c r="Z27" s="12">
        <f t="shared" si="2"/>
        <v>102.54098231015973</v>
      </c>
      <c r="AA27" s="12">
        <f t="shared" si="2"/>
        <v>102.11565034752597</v>
      </c>
      <c r="AB27" s="12">
        <f t="shared" si="2"/>
        <v>101.79612053110343</v>
      </c>
      <c r="AC27" s="12">
        <f t="shared" si="2"/>
        <v>101.67181384702974</v>
      </c>
      <c r="AD27" s="12">
        <f t="shared" si="2"/>
        <v>100.96286370804586</v>
      </c>
      <c r="AE27" s="12">
        <f t="shared" si="2"/>
        <v>101.02442155461223</v>
      </c>
      <c r="AF27" s="12">
        <f t="shared" si="2"/>
        <v>98.911011174416217</v>
      </c>
      <c r="AH27" s="12">
        <f>VLOOKUP($W27,Total_Rndwd_Avg_Price_AF!$A$4:$M$202,AH$1,FALSE)/1</f>
        <v>95.070534976414066</v>
      </c>
      <c r="AI27" s="12">
        <f>VLOOKUP($W27,Total_Rndwd_Avg_Price_AF!$A$4:$M$202,AI$1,FALSE)/1</f>
        <v>100.45862159481209</v>
      </c>
      <c r="AJ27" s="12">
        <f>VLOOKUP($W27,Total_Rndwd_Avg_Price_AF!$A$4:$M$202,AJ$1,FALSE)/1</f>
        <v>106.72266318651678</v>
      </c>
      <c r="AK27" s="12">
        <f>VLOOKUP($W27,Total_Rndwd_Avg_Price_AF!$A$4:$M$202,AK$1,FALSE)/1</f>
        <v>106.43128183214348</v>
      </c>
      <c r="AL27" s="12">
        <f>VLOOKUP($W27,Total_Rndwd_Avg_Price_AF!$A$4:$M$202,AL$1,FALSE)/1</f>
        <v>106.14538813515647</v>
      </c>
      <c r="AM27" s="12">
        <f>VLOOKUP($W27,Total_Rndwd_Avg_Price_AF!$A$4:$M$202,AM$1,FALSE)/1</f>
        <v>106.12131909553246</v>
      </c>
      <c r="AN27" s="12">
        <f>VLOOKUP($W27,Total_Rndwd_Avg_Price_AF!$A$4:$M$202,AN$1,FALSE)/1</f>
        <v>106.95495323492587</v>
      </c>
      <c r="AO27" s="12">
        <f>VLOOKUP($W27,Total_Rndwd_Avg_Price_AF!$A$4:$M$202,AO$1,FALSE)/1</f>
        <v>105.32512918740962</v>
      </c>
      <c r="AP27" s="12">
        <f>VLOOKUP($W27,Total_Rndwd_Avg_Price_AF!$A$4:$M$202,AP$1,FALSE)/1</f>
        <v>103.25401094456659</v>
      </c>
      <c r="AQ27" s="12"/>
      <c r="AR27" s="12">
        <f>VLOOKUP($W27,Total_Rndwd_Avg_Price_BF!$A$4:$M$202,AR$1,FALSE)/1</f>
        <v>95.070534976414066</v>
      </c>
      <c r="AS27" s="12">
        <f>VLOOKUP($W27,Total_Rndwd_Avg_Price_BF!$A$4:$M$202,AS$1,FALSE)/1</f>
        <v>102.67243377960843</v>
      </c>
      <c r="AT27" s="12">
        <f>VLOOKUP($W27,Total_Rndwd_Avg_Price_BF!$A$4:$M$202,AT$1,FALSE)/1</f>
        <v>111.40725957465823</v>
      </c>
      <c r="AU27" s="12">
        <f>VLOOKUP($W27,Total_Rndwd_Avg_Price_BF!$A$4:$M$202,AU$1,FALSE)/1</f>
        <v>111.15106362627495</v>
      </c>
      <c r="AV27" s="12">
        <f>VLOOKUP($W27,Total_Rndwd_Avg_Price_BF!$A$4:$M$202,AV$1,FALSE)/1</f>
        <v>110.54781138777469</v>
      </c>
      <c r="AW27" s="12">
        <f>VLOOKUP($W27,Total_Rndwd_Avg_Price_BF!$A$4:$M$202,AW$1,FALSE)/1</f>
        <v>109.54353871292695</v>
      </c>
      <c r="AX27" s="12">
        <f>VLOOKUP($W27,Total_Rndwd_Avg_Price_BF!$A$4:$M$202,AX$1,FALSE)/1</f>
        <v>111.57785977833151</v>
      </c>
      <c r="AY27" s="12">
        <f>VLOOKUP($W27,Total_Rndwd_Avg_Price_BF!$A$4:$M$202,AY$1,FALSE)/1</f>
        <v>107.07899338782811</v>
      </c>
      <c r="AZ27" s="12">
        <f>VLOOKUP($W27,Total_Rndwd_Avg_Price_BF!$A$4:$M$202,AZ$1,FALSE)/1</f>
        <v>106.5663464500318</v>
      </c>
      <c r="BA27" s="12"/>
      <c r="BB27" s="12">
        <f>VLOOKUP($W27,Total_Rndwd_Avg_Price_BAC!$A$4:$M$202,BB$1,FALSE)/1</f>
        <v>95.070534976414066</v>
      </c>
      <c r="BC27" s="12">
        <f>VLOOKUP($W27,Total_Rndwd_Avg_Price_BAC!$A$4:$M$202,BC$1,FALSE)/1</f>
        <v>100.04357402282643</v>
      </c>
      <c r="BD27" s="12">
        <f>VLOOKUP($W27,Total_Rndwd_Avg_Price_BAC!$A$4:$M$202,BD$1,FALSE)/1</f>
        <v>105.92412877162594</v>
      </c>
      <c r="BE27" s="12">
        <f>VLOOKUP($W27,Total_Rndwd_Avg_Price_BAC!$A$4:$M$202,BE$1,FALSE)/1</f>
        <v>105.54939651694623</v>
      </c>
      <c r="BF27" s="12">
        <f>VLOOKUP($W27,Total_Rndwd_Avg_Price_BAC!$A$4:$M$202,BF$1,FALSE)/1</f>
        <v>105.4247112937133</v>
      </c>
      <c r="BG27" s="12">
        <f>VLOOKUP($W27,Total_Rndwd_Avg_Price_BAC!$A$4:$M$202,BG$1,FALSE)/1</f>
        <v>104.82871071174975</v>
      </c>
      <c r="BH27" s="12">
        <f>VLOOKUP($W27,Total_Rndwd_Avg_Price_BAC!$A$4:$M$202,BH$1,FALSE)/1</f>
        <v>104.08077726363153</v>
      </c>
      <c r="BI27" s="12">
        <f>VLOOKUP($W27,Total_Rndwd_Avg_Price_BAC!$A$4:$M$202,BI$1,FALSE)/1</f>
        <v>104.33891981398922</v>
      </c>
      <c r="BJ27" s="12">
        <f>VLOOKUP($W27,Total_Rndwd_Avg_Price_BAC!$A$4:$M$202,BJ$1,FALSE)/1</f>
        <v>102.27392963112555</v>
      </c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F27" s="12"/>
      <c r="CG27" s="12"/>
      <c r="CH27" s="12"/>
      <c r="CI27" s="12"/>
      <c r="CJ27" s="12"/>
      <c r="CK27" s="12"/>
      <c r="CL27" s="12"/>
      <c r="CM27" s="12"/>
      <c r="CN27" s="12"/>
      <c r="CR27" s="12"/>
      <c r="CS27" s="12"/>
      <c r="CT27" s="12"/>
      <c r="CZ27" s="12"/>
      <c r="DA27" s="12"/>
      <c r="DB27" s="12"/>
    </row>
    <row r="28" spans="1:106" x14ac:dyDescent="0.3">
      <c r="A28" t="s">
        <v>47</v>
      </c>
      <c r="B28" s="2">
        <v>60</v>
      </c>
      <c r="C28" s="2">
        <v>77.333333333333329</v>
      </c>
      <c r="D28" s="2">
        <v>85</v>
      </c>
      <c r="E28" s="2">
        <v>85.14053497641406</v>
      </c>
      <c r="F28" s="2">
        <v>88.70645531859374</v>
      </c>
      <c r="G28" s="2">
        <v>92.610982310159727</v>
      </c>
      <c r="H28" s="2">
        <v>92.185650347525964</v>
      </c>
      <c r="I28" s="2">
        <v>91.866120531103419</v>
      </c>
      <c r="J28" s="2">
        <v>91.741813847029732</v>
      </c>
      <c r="K28" s="2">
        <v>91.032863708045852</v>
      </c>
      <c r="L28" s="2">
        <v>91.094421554612225</v>
      </c>
      <c r="M28" s="2">
        <v>88.981011174416196</v>
      </c>
      <c r="N28" s="2" t="e">
        <f>#REF!*#REF!/10^3</f>
        <v>#REF!</v>
      </c>
      <c r="O28" s="2" t="e">
        <f>#REF!*#REF!/10^3</f>
        <v>#REF!</v>
      </c>
      <c r="P28" s="2" t="e">
        <f>#REF!*#REF!/10^3</f>
        <v>#REF!</v>
      </c>
      <c r="Q28" s="2" t="e">
        <f>#REF!*#REF!/10^3</f>
        <v>#REF!</v>
      </c>
      <c r="R28" s="2" t="e">
        <f>#REF!*#REF!/10^3</f>
        <v>#REF!</v>
      </c>
      <c r="S28" s="2" t="e">
        <f>#REF!*#REF!/10^3</f>
        <v>#REF!</v>
      </c>
      <c r="T28" s="2" t="e">
        <f>#REF!*#REF!/10^3</f>
        <v>#REF!</v>
      </c>
      <c r="U28" s="2" t="e">
        <f>#REF!*#REF!/10^3</f>
        <v>#REF!</v>
      </c>
      <c r="W28" t="s">
        <v>48</v>
      </c>
      <c r="X28" s="12">
        <f t="shared" si="2"/>
        <v>95.070534976414066</v>
      </c>
      <c r="Y28" s="12">
        <f t="shared" si="2"/>
        <v>98.636455318593747</v>
      </c>
      <c r="Z28" s="12">
        <f t="shared" si="2"/>
        <v>102.54098231015973</v>
      </c>
      <c r="AA28" s="12">
        <f t="shared" si="2"/>
        <v>102.11565034752597</v>
      </c>
      <c r="AB28" s="12">
        <f t="shared" si="2"/>
        <v>101.79612053110343</v>
      </c>
      <c r="AC28" s="12">
        <f t="shared" si="2"/>
        <v>101.67181384702974</v>
      </c>
      <c r="AD28" s="12">
        <f t="shared" si="2"/>
        <v>100.96286370804586</v>
      </c>
      <c r="AE28" s="12">
        <f t="shared" si="2"/>
        <v>101.02442155461223</v>
      </c>
      <c r="AF28" s="12">
        <f t="shared" si="2"/>
        <v>98.911011174416217</v>
      </c>
      <c r="AH28" s="12">
        <f>VLOOKUP($W28,Total_Rndwd_Avg_Price_AF!$A$4:$M$202,AH$1,FALSE)/1</f>
        <v>95.070534976414066</v>
      </c>
      <c r="AI28" s="12">
        <f>VLOOKUP($W28,Total_Rndwd_Avg_Price_AF!$A$4:$M$202,AI$1,FALSE)/1</f>
        <v>100.45862159481209</v>
      </c>
      <c r="AJ28" s="12">
        <f>VLOOKUP($W28,Total_Rndwd_Avg_Price_AF!$A$4:$M$202,AJ$1,FALSE)/1</f>
        <v>106.72266318651678</v>
      </c>
      <c r="AK28" s="12">
        <f>VLOOKUP($W28,Total_Rndwd_Avg_Price_AF!$A$4:$M$202,AK$1,FALSE)/1</f>
        <v>106.43128183214348</v>
      </c>
      <c r="AL28" s="12">
        <f>VLOOKUP($W28,Total_Rndwd_Avg_Price_AF!$A$4:$M$202,AL$1,FALSE)/1</f>
        <v>106.14538813515647</v>
      </c>
      <c r="AM28" s="12">
        <f>VLOOKUP($W28,Total_Rndwd_Avg_Price_AF!$A$4:$M$202,AM$1,FALSE)/1</f>
        <v>106.12131909553246</v>
      </c>
      <c r="AN28" s="12">
        <f>VLOOKUP($W28,Total_Rndwd_Avg_Price_AF!$A$4:$M$202,AN$1,FALSE)/1</f>
        <v>106.95495323492587</v>
      </c>
      <c r="AO28" s="12">
        <f>VLOOKUP($W28,Total_Rndwd_Avg_Price_AF!$A$4:$M$202,AO$1,FALSE)/1</f>
        <v>105.32512918740962</v>
      </c>
      <c r="AP28" s="12">
        <f>VLOOKUP($W28,Total_Rndwd_Avg_Price_AF!$A$4:$M$202,AP$1,FALSE)/1</f>
        <v>103.25401094456659</v>
      </c>
      <c r="AQ28" s="12"/>
      <c r="AR28" s="12">
        <f>VLOOKUP($W28,Total_Rndwd_Avg_Price_BF!$A$4:$M$202,AR$1,FALSE)/1</f>
        <v>95.070534976414066</v>
      </c>
      <c r="AS28" s="12">
        <f>VLOOKUP($W28,Total_Rndwd_Avg_Price_BF!$A$4:$M$202,AS$1,FALSE)/1</f>
        <v>102.67243377960843</v>
      </c>
      <c r="AT28" s="12">
        <f>VLOOKUP($W28,Total_Rndwd_Avg_Price_BF!$A$4:$M$202,AT$1,FALSE)/1</f>
        <v>111.40725957465823</v>
      </c>
      <c r="AU28" s="12">
        <f>VLOOKUP($W28,Total_Rndwd_Avg_Price_BF!$A$4:$M$202,AU$1,FALSE)/1</f>
        <v>111.15106362627495</v>
      </c>
      <c r="AV28" s="12">
        <f>VLOOKUP($W28,Total_Rndwd_Avg_Price_BF!$A$4:$M$202,AV$1,FALSE)/1</f>
        <v>110.54781138777469</v>
      </c>
      <c r="AW28" s="12">
        <f>VLOOKUP($W28,Total_Rndwd_Avg_Price_BF!$A$4:$M$202,AW$1,FALSE)/1</f>
        <v>109.54353871292695</v>
      </c>
      <c r="AX28" s="12">
        <f>VLOOKUP($W28,Total_Rndwd_Avg_Price_BF!$A$4:$M$202,AX$1,FALSE)/1</f>
        <v>111.57785977833151</v>
      </c>
      <c r="AY28" s="12">
        <f>VLOOKUP($W28,Total_Rndwd_Avg_Price_BF!$A$4:$M$202,AY$1,FALSE)/1</f>
        <v>107.07899338782811</v>
      </c>
      <c r="AZ28" s="12">
        <f>VLOOKUP($W28,Total_Rndwd_Avg_Price_BF!$A$4:$M$202,AZ$1,FALSE)/1</f>
        <v>106.5663464500318</v>
      </c>
      <c r="BA28" s="12"/>
      <c r="BB28" s="12">
        <f>VLOOKUP($W28,Total_Rndwd_Avg_Price_BAC!$A$4:$M$202,BB$1,FALSE)/1</f>
        <v>95.070534976414066</v>
      </c>
      <c r="BC28" s="12">
        <f>VLOOKUP($W28,Total_Rndwd_Avg_Price_BAC!$A$4:$M$202,BC$1,FALSE)/1</f>
        <v>100.04357402282643</v>
      </c>
      <c r="BD28" s="12">
        <f>VLOOKUP($W28,Total_Rndwd_Avg_Price_BAC!$A$4:$M$202,BD$1,FALSE)/1</f>
        <v>105.92412877162594</v>
      </c>
      <c r="BE28" s="12">
        <f>VLOOKUP($W28,Total_Rndwd_Avg_Price_BAC!$A$4:$M$202,BE$1,FALSE)/1</f>
        <v>105.54939651694623</v>
      </c>
      <c r="BF28" s="12">
        <f>VLOOKUP($W28,Total_Rndwd_Avg_Price_BAC!$A$4:$M$202,BF$1,FALSE)/1</f>
        <v>105.4247112937133</v>
      </c>
      <c r="BG28" s="12">
        <f>VLOOKUP($W28,Total_Rndwd_Avg_Price_BAC!$A$4:$M$202,BG$1,FALSE)/1</f>
        <v>104.82871071174975</v>
      </c>
      <c r="BH28" s="12">
        <f>VLOOKUP($W28,Total_Rndwd_Avg_Price_BAC!$A$4:$M$202,BH$1,FALSE)/1</f>
        <v>104.08077726363153</v>
      </c>
      <c r="BI28" s="12">
        <f>VLOOKUP($W28,Total_Rndwd_Avg_Price_BAC!$A$4:$M$202,BI$1,FALSE)/1</f>
        <v>104.33891981398922</v>
      </c>
      <c r="BJ28" s="12">
        <f>VLOOKUP($W28,Total_Rndwd_Avg_Price_BAC!$A$4:$M$202,BJ$1,FALSE)/1</f>
        <v>102.27392963112555</v>
      </c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F28" s="12"/>
      <c r="CG28" s="12"/>
      <c r="CH28" s="12"/>
      <c r="CI28" s="12"/>
      <c r="CJ28" s="12"/>
      <c r="CK28" s="12"/>
      <c r="CL28" s="12"/>
      <c r="CM28" s="12"/>
      <c r="CN28" s="12"/>
      <c r="CR28" s="12"/>
      <c r="CS28" s="12"/>
      <c r="CT28" s="12"/>
      <c r="CZ28" s="12"/>
      <c r="DA28" s="12"/>
      <c r="DB28" s="12"/>
    </row>
    <row r="29" spans="1:106" x14ac:dyDescent="0.3">
      <c r="A29" t="s">
        <v>49</v>
      </c>
      <c r="B29" s="2">
        <v>0</v>
      </c>
      <c r="C29" s="2">
        <v>15</v>
      </c>
      <c r="D29" s="2">
        <v>85</v>
      </c>
      <c r="E29" s="2">
        <v>85.14053497641406</v>
      </c>
      <c r="F29" s="2">
        <v>88.70645531859374</v>
      </c>
      <c r="G29" s="2">
        <v>92.610982310159727</v>
      </c>
      <c r="H29" s="2">
        <v>92.185650347525964</v>
      </c>
      <c r="I29" s="2">
        <v>91.866120531103419</v>
      </c>
      <c r="J29" s="2">
        <v>91.741813847029732</v>
      </c>
      <c r="K29" s="2">
        <v>91.032863708045852</v>
      </c>
      <c r="L29" s="2">
        <v>91.094421554612225</v>
      </c>
      <c r="M29" s="2">
        <v>88.981011174416196</v>
      </c>
      <c r="N29" s="2" t="e">
        <f>#REF!*#REF!/10^3</f>
        <v>#REF!</v>
      </c>
      <c r="O29" s="2" t="e">
        <f>#REF!*#REF!/10^3</f>
        <v>#REF!</v>
      </c>
      <c r="P29" s="2" t="e">
        <f>#REF!*#REF!/10^3</f>
        <v>#REF!</v>
      </c>
      <c r="Q29" s="2" t="e">
        <f>#REF!*#REF!/10^3</f>
        <v>#REF!</v>
      </c>
      <c r="R29" s="2" t="e">
        <f>#REF!*#REF!/10^3</f>
        <v>#REF!</v>
      </c>
      <c r="S29" s="2" t="e">
        <f>#REF!*#REF!/10^3</f>
        <v>#REF!</v>
      </c>
      <c r="T29" s="2" t="e">
        <f>#REF!*#REF!/10^3</f>
        <v>#REF!</v>
      </c>
      <c r="U29" s="2" t="e">
        <f>#REF!*#REF!/10^3</f>
        <v>#REF!</v>
      </c>
      <c r="W29" t="s">
        <v>50</v>
      </c>
      <c r="X29" s="12">
        <f t="shared" si="2"/>
        <v>85.14053497641406</v>
      </c>
      <c r="Y29" s="12">
        <f t="shared" si="2"/>
        <v>88.70645531859374</v>
      </c>
      <c r="Z29" s="12">
        <f t="shared" si="2"/>
        <v>92.610982310159727</v>
      </c>
      <c r="AA29" s="12">
        <f t="shared" si="2"/>
        <v>92.185650347525964</v>
      </c>
      <c r="AB29" s="12">
        <f t="shared" si="2"/>
        <v>91.866120531103419</v>
      </c>
      <c r="AC29" s="12">
        <f t="shared" si="2"/>
        <v>91.741813847029732</v>
      </c>
      <c r="AD29" s="12">
        <f t="shared" si="2"/>
        <v>91.032863708045852</v>
      </c>
      <c r="AE29" s="12">
        <f t="shared" si="2"/>
        <v>91.094421554612225</v>
      </c>
      <c r="AF29" s="12">
        <f t="shared" si="2"/>
        <v>88.981011174416196</v>
      </c>
      <c r="AH29" s="12">
        <f>VLOOKUP($W29,Total_Rndwd_Avg_Price_AF!$A$4:$M$202,AH$1,FALSE)/1</f>
        <v>85.14053497641406</v>
      </c>
      <c r="AI29" s="12">
        <f>VLOOKUP($W29,Total_Rndwd_Avg_Price_AF!$A$4:$M$202,AI$1,FALSE)/1</f>
        <v>90.52862159481208</v>
      </c>
      <c r="AJ29" s="12">
        <f>VLOOKUP($W29,Total_Rndwd_Avg_Price_AF!$A$4:$M$202,AJ$1,FALSE)/1</f>
        <v>96.792663186516776</v>
      </c>
      <c r="AK29" s="12">
        <f>VLOOKUP($W29,Total_Rndwd_Avg_Price_AF!$A$4:$M$202,AK$1,FALSE)/1</f>
        <v>96.501281832143476</v>
      </c>
      <c r="AL29" s="12">
        <f>VLOOKUP($W29,Total_Rndwd_Avg_Price_AF!$A$4:$M$202,AL$1,FALSE)/1</f>
        <v>96.215388135156488</v>
      </c>
      <c r="AM29" s="12">
        <f>VLOOKUP($W29,Total_Rndwd_Avg_Price_AF!$A$4:$M$202,AM$1,FALSE)/1</f>
        <v>96.191319095532478</v>
      </c>
      <c r="AN29" s="12">
        <f>VLOOKUP($W29,Total_Rndwd_Avg_Price_AF!$A$4:$M$202,AN$1,FALSE)/1</f>
        <v>97.02495323492586</v>
      </c>
      <c r="AO29" s="12">
        <f>VLOOKUP($W29,Total_Rndwd_Avg_Price_AF!$A$4:$M$202,AO$1,FALSE)/1</f>
        <v>95.395129187409609</v>
      </c>
      <c r="AP29" s="12">
        <f>VLOOKUP($W29,Total_Rndwd_Avg_Price_AF!$A$4:$M$202,AP$1,FALSE)/1</f>
        <v>93.324010944566581</v>
      </c>
      <c r="AQ29" s="12"/>
      <c r="AR29" s="12">
        <f>VLOOKUP($W29,Total_Rndwd_Avg_Price_BF!$A$4:$M$202,AR$1,FALSE)/1</f>
        <v>85.14053497641406</v>
      </c>
      <c r="AS29" s="12">
        <f>VLOOKUP($W29,Total_Rndwd_Avg_Price_BF!$A$4:$M$202,AS$1,FALSE)/1</f>
        <v>92.742433779608447</v>
      </c>
      <c r="AT29" s="12">
        <f>VLOOKUP($W29,Total_Rndwd_Avg_Price_BF!$A$4:$M$202,AT$1,FALSE)/1</f>
        <v>101.47725957465822</v>
      </c>
      <c r="AU29" s="12">
        <f>VLOOKUP($W29,Total_Rndwd_Avg_Price_BF!$A$4:$M$202,AU$1,FALSE)/1</f>
        <v>101.22106362627494</v>
      </c>
      <c r="AV29" s="12">
        <f>VLOOKUP($W29,Total_Rndwd_Avg_Price_BF!$A$4:$M$202,AV$1,FALSE)/1</f>
        <v>100.61781138777469</v>
      </c>
      <c r="AW29" s="12">
        <f>VLOOKUP($W29,Total_Rndwd_Avg_Price_BF!$A$4:$M$202,AW$1,FALSE)/1</f>
        <v>99.613538712926967</v>
      </c>
      <c r="AX29" s="12">
        <f>VLOOKUP($W29,Total_Rndwd_Avg_Price_BF!$A$4:$M$202,AX$1,FALSE)/1</f>
        <v>101.64785977833151</v>
      </c>
      <c r="AY29" s="12">
        <f>VLOOKUP($W29,Total_Rndwd_Avg_Price_BF!$A$4:$M$202,AY$1,FALSE)/1</f>
        <v>97.148993387828114</v>
      </c>
      <c r="AZ29" s="12">
        <f>VLOOKUP($W29,Total_Rndwd_Avg_Price_BF!$A$4:$M$202,AZ$1,FALSE)/1</f>
        <v>96.636346450031809</v>
      </c>
      <c r="BA29" s="12"/>
      <c r="BB29" s="12">
        <f>VLOOKUP($W29,Total_Rndwd_Avg_Price_BAC!$A$4:$M$202,BB$1,FALSE)/1</f>
        <v>85.14053497641406</v>
      </c>
      <c r="BC29" s="12">
        <f>VLOOKUP($W29,Total_Rndwd_Avg_Price_BAC!$A$4:$M$202,BC$1,FALSE)/1</f>
        <v>90.113574022826427</v>
      </c>
      <c r="BD29" s="12">
        <f>VLOOKUP($W29,Total_Rndwd_Avg_Price_BAC!$A$4:$M$202,BD$1,FALSE)/1</f>
        <v>95.994128771625967</v>
      </c>
      <c r="BE29" s="12">
        <f>VLOOKUP($W29,Total_Rndwd_Avg_Price_BAC!$A$4:$M$202,BE$1,FALSE)/1</f>
        <v>95.619396516946253</v>
      </c>
      <c r="BF29" s="12">
        <f>VLOOKUP($W29,Total_Rndwd_Avg_Price_BAC!$A$4:$M$202,BF$1,FALSE)/1</f>
        <v>95.494711293713294</v>
      </c>
      <c r="BG29" s="12">
        <f>VLOOKUP($W29,Total_Rndwd_Avg_Price_BAC!$A$4:$M$202,BG$1,FALSE)/1</f>
        <v>94.898710711749743</v>
      </c>
      <c r="BH29" s="12">
        <f>VLOOKUP($W29,Total_Rndwd_Avg_Price_BAC!$A$4:$M$202,BH$1,FALSE)/1</f>
        <v>94.150777263631525</v>
      </c>
      <c r="BI29" s="12">
        <f>VLOOKUP($W29,Total_Rndwd_Avg_Price_BAC!$A$4:$M$202,BI$1,FALSE)/1</f>
        <v>94.408919813989215</v>
      </c>
      <c r="BJ29" s="12">
        <f>VLOOKUP($W29,Total_Rndwd_Avg_Price_BAC!$A$4:$M$202,BJ$1,FALSE)/1</f>
        <v>92.343929631125548</v>
      </c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F29" s="12"/>
      <c r="CG29" s="12"/>
      <c r="CH29" s="12"/>
      <c r="CI29" s="12"/>
      <c r="CJ29" s="12"/>
      <c r="CK29" s="12"/>
      <c r="CL29" s="12"/>
      <c r="CM29" s="12"/>
      <c r="CN29" s="12"/>
      <c r="CR29" s="12"/>
      <c r="CS29" s="12"/>
      <c r="CT29" s="12"/>
      <c r="CZ29" s="12"/>
      <c r="DA29" s="12"/>
      <c r="DB29" s="12"/>
    </row>
    <row r="30" spans="1:106" x14ac:dyDescent="0.3">
      <c r="A30" t="s">
        <v>20</v>
      </c>
      <c r="B30" s="2">
        <v>0</v>
      </c>
      <c r="C30" s="2">
        <v>0</v>
      </c>
      <c r="D30" s="2">
        <v>85</v>
      </c>
      <c r="E30" s="2">
        <v>85.14053497641406</v>
      </c>
      <c r="F30" s="2">
        <v>88.70645531859374</v>
      </c>
      <c r="G30" s="2">
        <v>92.610982310159727</v>
      </c>
      <c r="H30" s="2">
        <v>92.185650347525964</v>
      </c>
      <c r="I30" s="2">
        <v>91.866120531103419</v>
      </c>
      <c r="J30" s="2">
        <v>91.741813847029732</v>
      </c>
      <c r="K30" s="2">
        <v>91.032863708045852</v>
      </c>
      <c r="L30" s="2">
        <v>91.094421554612225</v>
      </c>
      <c r="M30" s="2">
        <v>88.981011174416196</v>
      </c>
      <c r="N30" s="2" t="e">
        <f>#REF!*#REF!/10^3</f>
        <v>#REF!</v>
      </c>
      <c r="O30" s="2" t="e">
        <f>#REF!*#REF!/10^3</f>
        <v>#REF!</v>
      </c>
      <c r="P30" s="2" t="e">
        <f>#REF!*#REF!/10^3</f>
        <v>#REF!</v>
      </c>
      <c r="Q30" s="2" t="e">
        <f>#REF!*#REF!/10^3</f>
        <v>#REF!</v>
      </c>
      <c r="R30" s="2" t="e">
        <f>#REF!*#REF!/10^3</f>
        <v>#REF!</v>
      </c>
      <c r="S30" s="2" t="e">
        <f>#REF!*#REF!/10^3</f>
        <v>#REF!</v>
      </c>
      <c r="T30" s="2" t="e">
        <f>#REF!*#REF!/10^3</f>
        <v>#REF!</v>
      </c>
      <c r="U30" s="2" t="e">
        <f>#REF!*#REF!/10^3</f>
        <v>#REF!</v>
      </c>
      <c r="W30" t="s">
        <v>51</v>
      </c>
      <c r="X30" s="12">
        <f t="shared" si="2"/>
        <v>95.070534976414066</v>
      </c>
      <c r="Y30" s="12">
        <f t="shared" si="2"/>
        <v>98.636455318593747</v>
      </c>
      <c r="Z30" s="12">
        <f t="shared" si="2"/>
        <v>102.54098231015973</v>
      </c>
      <c r="AA30" s="12">
        <f t="shared" si="2"/>
        <v>102.11565034752597</v>
      </c>
      <c r="AB30" s="12">
        <f t="shared" si="2"/>
        <v>101.79612053110343</v>
      </c>
      <c r="AC30" s="12">
        <f t="shared" si="2"/>
        <v>101.67181384702974</v>
      </c>
      <c r="AD30" s="12">
        <f t="shared" si="2"/>
        <v>100.96286370804586</v>
      </c>
      <c r="AE30" s="12">
        <f t="shared" si="2"/>
        <v>101.02442155461223</v>
      </c>
      <c r="AF30" s="12">
        <f t="shared" si="2"/>
        <v>98.911011174416217</v>
      </c>
      <c r="AH30" s="12">
        <f>VLOOKUP($W30,Total_Rndwd_Avg_Price_AF!$A$4:$M$202,AH$1,FALSE)/1</f>
        <v>95.070534976414066</v>
      </c>
      <c r="AI30" s="12">
        <f>VLOOKUP($W30,Total_Rndwd_Avg_Price_AF!$A$4:$M$202,AI$1,FALSE)/1</f>
        <v>100.45862159481209</v>
      </c>
      <c r="AJ30" s="12">
        <f>VLOOKUP($W30,Total_Rndwd_Avg_Price_AF!$A$4:$M$202,AJ$1,FALSE)/1</f>
        <v>106.72266318651678</v>
      </c>
      <c r="AK30" s="12">
        <f>VLOOKUP($W30,Total_Rndwd_Avg_Price_AF!$A$4:$M$202,AK$1,FALSE)/1</f>
        <v>106.43128183214348</v>
      </c>
      <c r="AL30" s="12">
        <f>VLOOKUP($W30,Total_Rndwd_Avg_Price_AF!$A$4:$M$202,AL$1,FALSE)/1</f>
        <v>106.14538813515647</v>
      </c>
      <c r="AM30" s="12">
        <f>VLOOKUP($W30,Total_Rndwd_Avg_Price_AF!$A$4:$M$202,AM$1,FALSE)/1</f>
        <v>106.12131909553246</v>
      </c>
      <c r="AN30" s="12">
        <f>VLOOKUP($W30,Total_Rndwd_Avg_Price_AF!$A$4:$M$202,AN$1,FALSE)/1</f>
        <v>106.95495323492587</v>
      </c>
      <c r="AO30" s="12">
        <f>VLOOKUP($W30,Total_Rndwd_Avg_Price_AF!$A$4:$M$202,AO$1,FALSE)/1</f>
        <v>105.32512918740962</v>
      </c>
      <c r="AP30" s="12">
        <f>VLOOKUP($W30,Total_Rndwd_Avg_Price_AF!$A$4:$M$202,AP$1,FALSE)/1</f>
        <v>103.25401094456659</v>
      </c>
      <c r="AQ30" s="12"/>
      <c r="AR30" s="12">
        <f>VLOOKUP($W30,Total_Rndwd_Avg_Price_BF!$A$4:$M$202,AR$1,FALSE)/1</f>
        <v>95.070534976414066</v>
      </c>
      <c r="AS30" s="12">
        <f>VLOOKUP($W30,Total_Rndwd_Avg_Price_BF!$A$4:$M$202,AS$1,FALSE)/1</f>
        <v>102.67243377960843</v>
      </c>
      <c r="AT30" s="12">
        <f>VLOOKUP($W30,Total_Rndwd_Avg_Price_BF!$A$4:$M$202,AT$1,FALSE)/1</f>
        <v>111.40725957465823</v>
      </c>
      <c r="AU30" s="12">
        <f>VLOOKUP($W30,Total_Rndwd_Avg_Price_BF!$A$4:$M$202,AU$1,FALSE)/1</f>
        <v>111.15106362627495</v>
      </c>
      <c r="AV30" s="12">
        <f>VLOOKUP($W30,Total_Rndwd_Avg_Price_BF!$A$4:$M$202,AV$1,FALSE)/1</f>
        <v>110.54781138777469</v>
      </c>
      <c r="AW30" s="12">
        <f>VLOOKUP($W30,Total_Rndwd_Avg_Price_BF!$A$4:$M$202,AW$1,FALSE)/1</f>
        <v>109.54353871292695</v>
      </c>
      <c r="AX30" s="12">
        <f>VLOOKUP($W30,Total_Rndwd_Avg_Price_BF!$A$4:$M$202,AX$1,FALSE)/1</f>
        <v>111.57785977833151</v>
      </c>
      <c r="AY30" s="12">
        <f>VLOOKUP($W30,Total_Rndwd_Avg_Price_BF!$A$4:$M$202,AY$1,FALSE)/1</f>
        <v>107.07899338782811</v>
      </c>
      <c r="AZ30" s="12">
        <f>VLOOKUP($W30,Total_Rndwd_Avg_Price_BF!$A$4:$M$202,AZ$1,FALSE)/1</f>
        <v>106.5663464500318</v>
      </c>
      <c r="BA30" s="12"/>
      <c r="BB30" s="12">
        <f>VLOOKUP($W30,Total_Rndwd_Avg_Price_BAC!$A$4:$M$202,BB$1,FALSE)/1</f>
        <v>95.070534976414066</v>
      </c>
      <c r="BC30" s="12">
        <f>VLOOKUP($W30,Total_Rndwd_Avg_Price_BAC!$A$4:$M$202,BC$1,FALSE)/1</f>
        <v>100.04357402282643</v>
      </c>
      <c r="BD30" s="12">
        <f>VLOOKUP($W30,Total_Rndwd_Avg_Price_BAC!$A$4:$M$202,BD$1,FALSE)/1</f>
        <v>105.92412877162594</v>
      </c>
      <c r="BE30" s="12">
        <f>VLOOKUP($W30,Total_Rndwd_Avg_Price_BAC!$A$4:$M$202,BE$1,FALSE)/1</f>
        <v>105.54939651694623</v>
      </c>
      <c r="BF30" s="12">
        <f>VLOOKUP($W30,Total_Rndwd_Avg_Price_BAC!$A$4:$M$202,BF$1,FALSE)/1</f>
        <v>105.4247112937133</v>
      </c>
      <c r="BG30" s="12">
        <f>VLOOKUP($W30,Total_Rndwd_Avg_Price_BAC!$A$4:$M$202,BG$1,FALSE)/1</f>
        <v>104.82871071174975</v>
      </c>
      <c r="BH30" s="12">
        <f>VLOOKUP($W30,Total_Rndwd_Avg_Price_BAC!$A$4:$M$202,BH$1,FALSE)/1</f>
        <v>104.08077726363153</v>
      </c>
      <c r="BI30" s="12">
        <f>VLOOKUP($W30,Total_Rndwd_Avg_Price_BAC!$A$4:$M$202,BI$1,FALSE)/1</f>
        <v>104.33891981398922</v>
      </c>
      <c r="BJ30" s="12">
        <f>VLOOKUP($W30,Total_Rndwd_Avg_Price_BAC!$A$4:$M$202,BJ$1,FALSE)/1</f>
        <v>102.27392963112555</v>
      </c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F30" s="12"/>
      <c r="CG30" s="12"/>
      <c r="CH30" s="12"/>
      <c r="CI30" s="12"/>
      <c r="CJ30" s="12"/>
      <c r="CK30" s="12"/>
      <c r="CL30" s="12"/>
      <c r="CM30" s="12"/>
      <c r="CN30" s="12"/>
      <c r="CR30" s="12"/>
      <c r="CS30" s="12"/>
      <c r="CT30" s="12"/>
      <c r="CZ30" s="12"/>
      <c r="DA30" s="12"/>
      <c r="DB30" s="12"/>
    </row>
    <row r="31" spans="1:106" x14ac:dyDescent="0.3">
      <c r="A31" t="s">
        <v>52</v>
      </c>
      <c r="B31" s="2">
        <v>0</v>
      </c>
      <c r="C31" s="2">
        <v>333.33333333333331</v>
      </c>
      <c r="D31" s="2">
        <v>85</v>
      </c>
      <c r="E31" s="2">
        <v>85.14053497641406</v>
      </c>
      <c r="F31" s="2">
        <v>88.70645531859374</v>
      </c>
      <c r="G31" s="2">
        <v>92.610982310159727</v>
      </c>
      <c r="H31" s="2">
        <v>92.185650347525964</v>
      </c>
      <c r="I31" s="2">
        <v>91.866120531103419</v>
      </c>
      <c r="J31" s="2">
        <v>91.741813847029732</v>
      </c>
      <c r="K31" s="2">
        <v>91.032863708045852</v>
      </c>
      <c r="L31" s="2">
        <v>91.094421554612225</v>
      </c>
      <c r="M31" s="2">
        <v>88.981011174416196</v>
      </c>
      <c r="N31" s="2" t="e">
        <f>#REF!*#REF!/10^3</f>
        <v>#REF!</v>
      </c>
      <c r="O31" s="2" t="e">
        <f>#REF!*#REF!/10^3</f>
        <v>#REF!</v>
      </c>
      <c r="P31" s="2" t="e">
        <f>#REF!*#REF!/10^3</f>
        <v>#REF!</v>
      </c>
      <c r="Q31" s="2" t="e">
        <f>#REF!*#REF!/10^3</f>
        <v>#REF!</v>
      </c>
      <c r="R31" s="2" t="e">
        <f>#REF!*#REF!/10^3</f>
        <v>#REF!</v>
      </c>
      <c r="S31" s="2" t="e">
        <f>#REF!*#REF!/10^3</f>
        <v>#REF!</v>
      </c>
      <c r="T31" s="2" t="e">
        <f>#REF!*#REF!/10^3</f>
        <v>#REF!</v>
      </c>
      <c r="U31" s="2" t="e">
        <f>#REF!*#REF!/10^3</f>
        <v>#REF!</v>
      </c>
      <c r="W31" t="s">
        <v>53</v>
      </c>
      <c r="X31" s="12">
        <f t="shared" si="2"/>
        <v>85.14053497641406</v>
      </c>
      <c r="Y31" s="12">
        <f t="shared" si="2"/>
        <v>88.70645531859374</v>
      </c>
      <c r="Z31" s="12">
        <f t="shared" si="2"/>
        <v>92.610982310159727</v>
      </c>
      <c r="AA31" s="12">
        <f t="shared" si="2"/>
        <v>92.185650347525964</v>
      </c>
      <c r="AB31" s="12">
        <f t="shared" si="2"/>
        <v>91.866120531103419</v>
      </c>
      <c r="AC31" s="12">
        <f t="shared" si="2"/>
        <v>91.741813847029732</v>
      </c>
      <c r="AD31" s="12">
        <f t="shared" si="2"/>
        <v>91.032863708045852</v>
      </c>
      <c r="AE31" s="12">
        <f t="shared" si="2"/>
        <v>91.094421554612225</v>
      </c>
      <c r="AF31" s="12">
        <f t="shared" si="2"/>
        <v>88.981011174416196</v>
      </c>
      <c r="AH31" s="12">
        <f>VLOOKUP($W31,Total_Rndwd_Avg_Price_AF!$A$4:$M$202,AH$1,FALSE)/1</f>
        <v>85.14053497641406</v>
      </c>
      <c r="AI31" s="12">
        <f>VLOOKUP($W31,Total_Rndwd_Avg_Price_AF!$A$4:$M$202,AI$1,FALSE)/1</f>
        <v>90.52862159481208</v>
      </c>
      <c r="AJ31" s="12">
        <f>VLOOKUP($W31,Total_Rndwd_Avg_Price_AF!$A$4:$M$202,AJ$1,FALSE)/1</f>
        <v>96.792663186516776</v>
      </c>
      <c r="AK31" s="12">
        <f>VLOOKUP($W31,Total_Rndwd_Avg_Price_AF!$A$4:$M$202,AK$1,FALSE)/1</f>
        <v>96.501281832143476</v>
      </c>
      <c r="AL31" s="12">
        <f>VLOOKUP($W31,Total_Rndwd_Avg_Price_AF!$A$4:$M$202,AL$1,FALSE)/1</f>
        <v>96.215388135156488</v>
      </c>
      <c r="AM31" s="12">
        <f>VLOOKUP($W31,Total_Rndwd_Avg_Price_AF!$A$4:$M$202,AM$1,FALSE)/1</f>
        <v>96.191319095532478</v>
      </c>
      <c r="AN31" s="12">
        <f>VLOOKUP($W31,Total_Rndwd_Avg_Price_AF!$A$4:$M$202,AN$1,FALSE)/1</f>
        <v>97.02495323492586</v>
      </c>
      <c r="AO31" s="12">
        <f>VLOOKUP($W31,Total_Rndwd_Avg_Price_AF!$A$4:$M$202,AO$1,FALSE)/1</f>
        <v>95.395129187409609</v>
      </c>
      <c r="AP31" s="12">
        <f>VLOOKUP($W31,Total_Rndwd_Avg_Price_AF!$A$4:$M$202,AP$1,FALSE)/1</f>
        <v>93.324010944566581</v>
      </c>
      <c r="AQ31" s="12"/>
      <c r="AR31" s="12">
        <f>VLOOKUP($W31,Total_Rndwd_Avg_Price_BF!$A$4:$M$202,AR$1,FALSE)/1</f>
        <v>85.14053497641406</v>
      </c>
      <c r="AS31" s="12">
        <f>VLOOKUP($W31,Total_Rndwd_Avg_Price_BF!$A$4:$M$202,AS$1,FALSE)/1</f>
        <v>92.742433779608447</v>
      </c>
      <c r="AT31" s="12">
        <f>VLOOKUP($W31,Total_Rndwd_Avg_Price_BF!$A$4:$M$202,AT$1,FALSE)/1</f>
        <v>101.47725957465822</v>
      </c>
      <c r="AU31" s="12">
        <f>VLOOKUP($W31,Total_Rndwd_Avg_Price_BF!$A$4:$M$202,AU$1,FALSE)/1</f>
        <v>101.22106362627494</v>
      </c>
      <c r="AV31" s="12">
        <f>VLOOKUP($W31,Total_Rndwd_Avg_Price_BF!$A$4:$M$202,AV$1,FALSE)/1</f>
        <v>100.61781138777469</v>
      </c>
      <c r="AW31" s="12">
        <f>VLOOKUP($W31,Total_Rndwd_Avg_Price_BF!$A$4:$M$202,AW$1,FALSE)/1</f>
        <v>99.613538712926967</v>
      </c>
      <c r="AX31" s="12">
        <f>VLOOKUP($W31,Total_Rndwd_Avg_Price_BF!$A$4:$M$202,AX$1,FALSE)/1</f>
        <v>101.64785977833151</v>
      </c>
      <c r="AY31" s="12">
        <f>VLOOKUP($W31,Total_Rndwd_Avg_Price_BF!$A$4:$M$202,AY$1,FALSE)/1</f>
        <v>97.148993387828114</v>
      </c>
      <c r="AZ31" s="12">
        <f>VLOOKUP($W31,Total_Rndwd_Avg_Price_BF!$A$4:$M$202,AZ$1,FALSE)/1</f>
        <v>96.636346450031809</v>
      </c>
      <c r="BA31" s="12"/>
      <c r="BB31" s="12">
        <f>VLOOKUP($W31,Total_Rndwd_Avg_Price_BAC!$A$4:$M$202,BB$1,FALSE)/1</f>
        <v>85.14053497641406</v>
      </c>
      <c r="BC31" s="12">
        <f>VLOOKUP($W31,Total_Rndwd_Avg_Price_BAC!$A$4:$M$202,BC$1,FALSE)/1</f>
        <v>90.113574022826427</v>
      </c>
      <c r="BD31" s="12">
        <f>VLOOKUP($W31,Total_Rndwd_Avg_Price_BAC!$A$4:$M$202,BD$1,FALSE)/1</f>
        <v>95.994128771625967</v>
      </c>
      <c r="BE31" s="12">
        <f>VLOOKUP($W31,Total_Rndwd_Avg_Price_BAC!$A$4:$M$202,BE$1,FALSE)/1</f>
        <v>95.619396516946253</v>
      </c>
      <c r="BF31" s="12">
        <f>VLOOKUP($W31,Total_Rndwd_Avg_Price_BAC!$A$4:$M$202,BF$1,FALSE)/1</f>
        <v>95.494711293713294</v>
      </c>
      <c r="BG31" s="12">
        <f>VLOOKUP($W31,Total_Rndwd_Avg_Price_BAC!$A$4:$M$202,BG$1,FALSE)/1</f>
        <v>94.898710711749743</v>
      </c>
      <c r="BH31" s="12">
        <f>VLOOKUP($W31,Total_Rndwd_Avg_Price_BAC!$A$4:$M$202,BH$1,FALSE)/1</f>
        <v>94.150777263631525</v>
      </c>
      <c r="BI31" s="12">
        <f>VLOOKUP($W31,Total_Rndwd_Avg_Price_BAC!$A$4:$M$202,BI$1,FALSE)/1</f>
        <v>94.408919813989215</v>
      </c>
      <c r="BJ31" s="12">
        <f>VLOOKUP($W31,Total_Rndwd_Avg_Price_BAC!$A$4:$M$202,BJ$1,FALSE)/1</f>
        <v>92.343929631125548</v>
      </c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F31" s="12"/>
      <c r="CG31" s="12"/>
      <c r="CH31" s="12"/>
      <c r="CI31" s="12"/>
      <c r="CJ31" s="12"/>
      <c r="CK31" s="12"/>
      <c r="CL31" s="12"/>
      <c r="CM31" s="12"/>
      <c r="CN31" s="12"/>
      <c r="CR31" s="12"/>
      <c r="CS31" s="12"/>
      <c r="CT31" s="12"/>
      <c r="CZ31" s="12"/>
      <c r="DA31" s="12"/>
      <c r="DB31" s="12"/>
    </row>
    <row r="32" spans="1:106" x14ac:dyDescent="0.3">
      <c r="A32" t="s">
        <v>54</v>
      </c>
      <c r="B32" s="2">
        <v>0</v>
      </c>
      <c r="C32" s="2">
        <v>255.66666666666666</v>
      </c>
      <c r="D32" s="2">
        <v>85</v>
      </c>
      <c r="E32" s="2">
        <v>85.14053497641406</v>
      </c>
      <c r="F32" s="2">
        <v>88.70645531859374</v>
      </c>
      <c r="G32" s="2">
        <v>92.610982310159727</v>
      </c>
      <c r="H32" s="2">
        <v>92.185650347525964</v>
      </c>
      <c r="I32" s="2">
        <v>91.866120531103419</v>
      </c>
      <c r="J32" s="2">
        <v>91.741813847029732</v>
      </c>
      <c r="K32" s="2">
        <v>91.032863708045852</v>
      </c>
      <c r="L32" s="2">
        <v>91.094421554612225</v>
      </c>
      <c r="M32" s="2">
        <v>88.981011174416196</v>
      </c>
      <c r="N32" s="2" t="e">
        <f>#REF!*#REF!/10^3</f>
        <v>#REF!</v>
      </c>
      <c r="O32" s="2" t="e">
        <f>#REF!*#REF!/10^3</f>
        <v>#REF!</v>
      </c>
      <c r="P32" s="2" t="e">
        <f>#REF!*#REF!/10^3</f>
        <v>#REF!</v>
      </c>
      <c r="Q32" s="2" t="e">
        <f>#REF!*#REF!/10^3</f>
        <v>#REF!</v>
      </c>
      <c r="R32" s="2" t="e">
        <f>#REF!*#REF!/10^3</f>
        <v>#REF!</v>
      </c>
      <c r="S32" s="2" t="e">
        <f>#REF!*#REF!/10^3</f>
        <v>#REF!</v>
      </c>
      <c r="T32" s="2" t="e">
        <f>#REF!*#REF!/10^3</f>
        <v>#REF!</v>
      </c>
      <c r="U32" s="2" t="e">
        <f>#REF!*#REF!/10^3</f>
        <v>#REF!</v>
      </c>
      <c r="W32" t="s">
        <v>55</v>
      </c>
      <c r="X32" s="12">
        <f t="shared" si="2"/>
        <v>95.070534976414066</v>
      </c>
      <c r="Y32" s="12">
        <f t="shared" si="2"/>
        <v>98.636455318593747</v>
      </c>
      <c r="Z32" s="12">
        <f t="shared" si="2"/>
        <v>102.54098231015973</v>
      </c>
      <c r="AA32" s="12">
        <f t="shared" si="2"/>
        <v>102.11565034752597</v>
      </c>
      <c r="AB32" s="12">
        <f t="shared" si="2"/>
        <v>101.79612053110343</v>
      </c>
      <c r="AC32" s="12">
        <f t="shared" si="2"/>
        <v>101.67181384702974</v>
      </c>
      <c r="AD32" s="12">
        <f t="shared" si="2"/>
        <v>100.96286370804586</v>
      </c>
      <c r="AE32" s="12">
        <f t="shared" si="2"/>
        <v>101.02442155461223</v>
      </c>
      <c r="AF32" s="12">
        <f t="shared" si="2"/>
        <v>98.911011174416217</v>
      </c>
      <c r="AH32" s="12">
        <f>VLOOKUP($W32,Total_Rndwd_Avg_Price_AF!$A$4:$M$202,AH$1,FALSE)/1</f>
        <v>95.070534976414066</v>
      </c>
      <c r="AI32" s="12">
        <f>VLOOKUP($W32,Total_Rndwd_Avg_Price_AF!$A$4:$M$202,AI$1,FALSE)/1</f>
        <v>100.45862159481209</v>
      </c>
      <c r="AJ32" s="12">
        <f>VLOOKUP($W32,Total_Rndwd_Avg_Price_AF!$A$4:$M$202,AJ$1,FALSE)/1</f>
        <v>106.72266318651678</v>
      </c>
      <c r="AK32" s="12">
        <f>VLOOKUP($W32,Total_Rndwd_Avg_Price_AF!$A$4:$M$202,AK$1,FALSE)/1</f>
        <v>106.43128183214348</v>
      </c>
      <c r="AL32" s="12">
        <f>VLOOKUP($W32,Total_Rndwd_Avg_Price_AF!$A$4:$M$202,AL$1,FALSE)/1</f>
        <v>106.14538813515647</v>
      </c>
      <c r="AM32" s="12">
        <f>VLOOKUP($W32,Total_Rndwd_Avg_Price_AF!$A$4:$M$202,AM$1,FALSE)/1</f>
        <v>106.12131909553246</v>
      </c>
      <c r="AN32" s="12">
        <f>VLOOKUP($W32,Total_Rndwd_Avg_Price_AF!$A$4:$M$202,AN$1,FALSE)/1</f>
        <v>106.95495323492587</v>
      </c>
      <c r="AO32" s="12">
        <f>VLOOKUP($W32,Total_Rndwd_Avg_Price_AF!$A$4:$M$202,AO$1,FALSE)/1</f>
        <v>105.32512918740962</v>
      </c>
      <c r="AP32" s="12">
        <f>VLOOKUP($W32,Total_Rndwd_Avg_Price_AF!$A$4:$M$202,AP$1,FALSE)/1</f>
        <v>103.25401094456659</v>
      </c>
      <c r="AQ32" s="12"/>
      <c r="AR32" s="12">
        <f>VLOOKUP($W32,Total_Rndwd_Avg_Price_BF!$A$4:$M$202,AR$1,FALSE)/1</f>
        <v>95.070534976414066</v>
      </c>
      <c r="AS32" s="12">
        <f>VLOOKUP($W32,Total_Rndwd_Avg_Price_BF!$A$4:$M$202,AS$1,FALSE)/1</f>
        <v>102.67243377960843</v>
      </c>
      <c r="AT32" s="12">
        <f>VLOOKUP($W32,Total_Rndwd_Avg_Price_BF!$A$4:$M$202,AT$1,FALSE)/1</f>
        <v>111.40725957465823</v>
      </c>
      <c r="AU32" s="12">
        <f>VLOOKUP($W32,Total_Rndwd_Avg_Price_BF!$A$4:$M$202,AU$1,FALSE)/1</f>
        <v>111.15106362627495</v>
      </c>
      <c r="AV32" s="12">
        <f>VLOOKUP($W32,Total_Rndwd_Avg_Price_BF!$A$4:$M$202,AV$1,FALSE)/1</f>
        <v>110.54781138777469</v>
      </c>
      <c r="AW32" s="12">
        <f>VLOOKUP($W32,Total_Rndwd_Avg_Price_BF!$A$4:$M$202,AW$1,FALSE)/1</f>
        <v>109.54353871292695</v>
      </c>
      <c r="AX32" s="12">
        <f>VLOOKUP($W32,Total_Rndwd_Avg_Price_BF!$A$4:$M$202,AX$1,FALSE)/1</f>
        <v>111.57785977833151</v>
      </c>
      <c r="AY32" s="12">
        <f>VLOOKUP($W32,Total_Rndwd_Avg_Price_BF!$A$4:$M$202,AY$1,FALSE)/1</f>
        <v>107.07899338782811</v>
      </c>
      <c r="AZ32" s="12">
        <f>VLOOKUP($W32,Total_Rndwd_Avg_Price_BF!$A$4:$M$202,AZ$1,FALSE)/1</f>
        <v>106.5663464500318</v>
      </c>
      <c r="BA32" s="12"/>
      <c r="BB32" s="12">
        <f>VLOOKUP($W32,Total_Rndwd_Avg_Price_BAC!$A$4:$M$202,BB$1,FALSE)/1</f>
        <v>95.070534976414066</v>
      </c>
      <c r="BC32" s="12">
        <f>VLOOKUP($W32,Total_Rndwd_Avg_Price_BAC!$A$4:$M$202,BC$1,FALSE)/1</f>
        <v>100.04357402282643</v>
      </c>
      <c r="BD32" s="12">
        <f>VLOOKUP($W32,Total_Rndwd_Avg_Price_BAC!$A$4:$M$202,BD$1,FALSE)/1</f>
        <v>105.92412877162594</v>
      </c>
      <c r="BE32" s="12">
        <f>VLOOKUP($W32,Total_Rndwd_Avg_Price_BAC!$A$4:$M$202,BE$1,FALSE)/1</f>
        <v>105.54939651694623</v>
      </c>
      <c r="BF32" s="12">
        <f>VLOOKUP($W32,Total_Rndwd_Avg_Price_BAC!$A$4:$M$202,BF$1,FALSE)/1</f>
        <v>105.4247112937133</v>
      </c>
      <c r="BG32" s="12">
        <f>VLOOKUP($W32,Total_Rndwd_Avg_Price_BAC!$A$4:$M$202,BG$1,FALSE)/1</f>
        <v>104.82871071174975</v>
      </c>
      <c r="BH32" s="12">
        <f>VLOOKUP($W32,Total_Rndwd_Avg_Price_BAC!$A$4:$M$202,BH$1,FALSE)/1</f>
        <v>104.08077726363153</v>
      </c>
      <c r="BI32" s="12">
        <f>VLOOKUP($W32,Total_Rndwd_Avg_Price_BAC!$A$4:$M$202,BI$1,FALSE)/1</f>
        <v>104.33891981398922</v>
      </c>
      <c r="BJ32" s="12">
        <f>VLOOKUP($W32,Total_Rndwd_Avg_Price_BAC!$A$4:$M$202,BJ$1,FALSE)/1</f>
        <v>102.27392963112555</v>
      </c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F32" s="12"/>
      <c r="CG32" s="12"/>
      <c r="CH32" s="12"/>
      <c r="CI32" s="12"/>
      <c r="CJ32" s="12"/>
      <c r="CK32" s="12"/>
      <c r="CL32" s="12"/>
      <c r="CM32" s="12"/>
      <c r="CN32" s="12"/>
      <c r="CR32" s="12"/>
      <c r="CS32" s="12"/>
      <c r="CT32" s="12"/>
      <c r="CZ32" s="12"/>
      <c r="DA32" s="12"/>
      <c r="DB32" s="12"/>
    </row>
    <row r="33" spans="1:106" x14ac:dyDescent="0.3">
      <c r="A33" t="s">
        <v>56</v>
      </c>
      <c r="B33" s="2">
        <v>0</v>
      </c>
      <c r="C33" s="2">
        <v>29</v>
      </c>
      <c r="D33" s="2">
        <v>90.94</v>
      </c>
      <c r="E33" s="2">
        <v>91.080534976414057</v>
      </c>
      <c r="F33" s="2">
        <v>94.646455318593738</v>
      </c>
      <c r="G33" s="2">
        <v>98.550982310159725</v>
      </c>
      <c r="H33" s="2">
        <v>98.125650347525962</v>
      </c>
      <c r="I33" s="2">
        <v>97.806120531103417</v>
      </c>
      <c r="J33" s="2">
        <v>97.68181384702973</v>
      </c>
      <c r="K33" s="2">
        <v>96.97286370804585</v>
      </c>
      <c r="L33" s="2">
        <v>97.034421554612223</v>
      </c>
      <c r="M33" s="2">
        <v>94.921011174416208</v>
      </c>
      <c r="N33" s="2" t="e">
        <f>#REF!*#REF!/10^3</f>
        <v>#REF!</v>
      </c>
      <c r="O33" s="2" t="e">
        <f>#REF!*#REF!/10^3</f>
        <v>#REF!</v>
      </c>
      <c r="P33" s="2" t="e">
        <f>#REF!*#REF!/10^3</f>
        <v>#REF!</v>
      </c>
      <c r="Q33" s="2" t="e">
        <f>#REF!*#REF!/10^3</f>
        <v>#REF!</v>
      </c>
      <c r="R33" s="2" t="e">
        <f>#REF!*#REF!/10^3</f>
        <v>#REF!</v>
      </c>
      <c r="S33" s="2" t="e">
        <f>#REF!*#REF!/10^3</f>
        <v>#REF!</v>
      </c>
      <c r="T33" s="2" t="e">
        <f>#REF!*#REF!/10^3</f>
        <v>#REF!</v>
      </c>
      <c r="U33" s="2" t="e">
        <f>#REF!*#REF!/10^3</f>
        <v>#REF!</v>
      </c>
      <c r="W33" s="4" t="s">
        <v>57</v>
      </c>
      <c r="X33" s="11">
        <f t="shared" si="2"/>
        <v>0</v>
      </c>
      <c r="Y33" s="11">
        <f t="shared" si="2"/>
        <v>0</v>
      </c>
      <c r="Z33" s="11">
        <f t="shared" si="2"/>
        <v>0</v>
      </c>
      <c r="AA33" s="11">
        <f t="shared" si="2"/>
        <v>0</v>
      </c>
      <c r="AB33" s="11">
        <f t="shared" si="2"/>
        <v>0</v>
      </c>
      <c r="AC33" s="11">
        <f t="shared" si="2"/>
        <v>0</v>
      </c>
      <c r="AD33" s="11">
        <f t="shared" si="2"/>
        <v>0</v>
      </c>
      <c r="AE33" s="11">
        <f t="shared" si="2"/>
        <v>0</v>
      </c>
      <c r="AF33" s="11">
        <f t="shared" si="2"/>
        <v>0</v>
      </c>
      <c r="AH33" s="11">
        <f>VLOOKUP($W33,Total_Rndwd_Avg_Price_AF!$A$4:$M$202,AH$1,FALSE)/1</f>
        <v>0</v>
      </c>
      <c r="AI33" s="11">
        <f>VLOOKUP($W33,Total_Rndwd_Avg_Price_AF!$A$4:$M$202,AI$1,FALSE)/1</f>
        <v>0</v>
      </c>
      <c r="AJ33" s="11">
        <f>VLOOKUP($W33,Total_Rndwd_Avg_Price_AF!$A$4:$M$202,AJ$1,FALSE)/1</f>
        <v>0</v>
      </c>
      <c r="AK33" s="11">
        <f>VLOOKUP($W33,Total_Rndwd_Avg_Price_AF!$A$4:$M$202,AK$1,FALSE)/1</f>
        <v>0</v>
      </c>
      <c r="AL33" s="11">
        <f>VLOOKUP($W33,Total_Rndwd_Avg_Price_AF!$A$4:$M$202,AL$1,FALSE)/1</f>
        <v>0</v>
      </c>
      <c r="AM33" s="11">
        <f>VLOOKUP($W33,Total_Rndwd_Avg_Price_AF!$A$4:$M$202,AM$1,FALSE)/1</f>
        <v>0</v>
      </c>
      <c r="AN33" s="11">
        <f>VLOOKUP($W33,Total_Rndwd_Avg_Price_AF!$A$4:$M$202,AN$1,FALSE)/1</f>
        <v>0</v>
      </c>
      <c r="AO33" s="11">
        <f>VLOOKUP($W33,Total_Rndwd_Avg_Price_AF!$A$4:$M$202,AO$1,FALSE)/1</f>
        <v>0</v>
      </c>
      <c r="AP33" s="11">
        <f>VLOOKUP($W33,Total_Rndwd_Avg_Price_AF!$A$4:$M$202,AP$1,FALSE)/1</f>
        <v>0</v>
      </c>
      <c r="AQ33" s="11"/>
      <c r="AR33" s="11">
        <f>VLOOKUP($W33,Total_Rndwd_Avg_Price_BF!$A$4:$M$202,AR$1,FALSE)/1</f>
        <v>0</v>
      </c>
      <c r="AS33" s="11">
        <f>VLOOKUP($W33,Total_Rndwd_Avg_Price_BF!$A$4:$M$202,AS$1,FALSE)/1</f>
        <v>0</v>
      </c>
      <c r="AT33" s="11">
        <f>VLOOKUP($W33,Total_Rndwd_Avg_Price_BF!$A$4:$M$202,AT$1,FALSE)/1</f>
        <v>0</v>
      </c>
      <c r="AU33" s="11">
        <f>VLOOKUP($W33,Total_Rndwd_Avg_Price_BF!$A$4:$M$202,AU$1,FALSE)/1</f>
        <v>0</v>
      </c>
      <c r="AV33" s="11">
        <f>VLOOKUP($W33,Total_Rndwd_Avg_Price_BF!$A$4:$M$202,AV$1,FALSE)/1</f>
        <v>0</v>
      </c>
      <c r="AW33" s="11">
        <f>VLOOKUP($W33,Total_Rndwd_Avg_Price_BF!$A$4:$M$202,AW$1,FALSE)/1</f>
        <v>0</v>
      </c>
      <c r="AX33" s="11">
        <f>VLOOKUP($W33,Total_Rndwd_Avg_Price_BF!$A$4:$M$202,AX$1,FALSE)/1</f>
        <v>0</v>
      </c>
      <c r="AY33" s="11">
        <f>VLOOKUP($W33,Total_Rndwd_Avg_Price_BF!$A$4:$M$202,AY$1,FALSE)/1</f>
        <v>0</v>
      </c>
      <c r="AZ33" s="11">
        <f>VLOOKUP($W33,Total_Rndwd_Avg_Price_BF!$A$4:$M$202,AZ$1,FALSE)/1</f>
        <v>0</v>
      </c>
      <c r="BA33" s="11"/>
      <c r="BB33" s="11">
        <f>VLOOKUP($W33,Total_Rndwd_Avg_Price_BAC!$A$4:$M$202,BB$1,FALSE)/1</f>
        <v>0</v>
      </c>
      <c r="BC33" s="11">
        <f>VLOOKUP($W33,Total_Rndwd_Avg_Price_BAC!$A$4:$M$202,BC$1,FALSE)/1</f>
        <v>0</v>
      </c>
      <c r="BD33" s="11">
        <f>VLOOKUP($W33,Total_Rndwd_Avg_Price_BAC!$A$4:$M$202,BD$1,FALSE)/1</f>
        <v>0</v>
      </c>
      <c r="BE33" s="11">
        <f>VLOOKUP($W33,Total_Rndwd_Avg_Price_BAC!$A$4:$M$202,BE$1,FALSE)/1</f>
        <v>0</v>
      </c>
      <c r="BF33" s="11">
        <f>VLOOKUP($W33,Total_Rndwd_Avg_Price_BAC!$A$4:$M$202,BF$1,FALSE)/1</f>
        <v>0</v>
      </c>
      <c r="BG33" s="11">
        <f>VLOOKUP($W33,Total_Rndwd_Avg_Price_BAC!$A$4:$M$202,BG$1,FALSE)/1</f>
        <v>0</v>
      </c>
      <c r="BH33" s="11">
        <f>VLOOKUP($W33,Total_Rndwd_Avg_Price_BAC!$A$4:$M$202,BH$1,FALSE)/1</f>
        <v>0</v>
      </c>
      <c r="BI33" s="11">
        <f>VLOOKUP($W33,Total_Rndwd_Avg_Price_BAC!$A$4:$M$202,BI$1,FALSE)/1</f>
        <v>0</v>
      </c>
      <c r="BJ33" s="11">
        <f>VLOOKUP($W33,Total_Rndwd_Avg_Price_BAC!$A$4:$M$202,BJ$1,FALSE)/1</f>
        <v>0</v>
      </c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F33" s="11"/>
      <c r="CG33" s="11"/>
      <c r="CH33" s="11"/>
      <c r="CI33" s="11"/>
      <c r="CJ33" s="11"/>
      <c r="CK33" s="11"/>
      <c r="CL33" s="11"/>
      <c r="CM33" s="11"/>
      <c r="CN33" s="11"/>
      <c r="CR33" s="11"/>
      <c r="CS33" s="11"/>
      <c r="CT33" s="11"/>
      <c r="CZ33" s="11"/>
      <c r="DA33" s="11"/>
      <c r="DB33" s="11"/>
    </row>
    <row r="34" spans="1:106" x14ac:dyDescent="0.3">
      <c r="A34" t="s">
        <v>58</v>
      </c>
      <c r="B34" s="2">
        <v>82.333333333333329</v>
      </c>
      <c r="C34" s="2">
        <v>222.33333333333334</v>
      </c>
      <c r="D34" s="2">
        <v>90.94</v>
      </c>
      <c r="E34" s="2">
        <v>91.080534976414057</v>
      </c>
      <c r="F34" s="2">
        <v>94.646455318593738</v>
      </c>
      <c r="G34" s="2">
        <v>98.550982310159725</v>
      </c>
      <c r="H34" s="2">
        <v>98.125650347525962</v>
      </c>
      <c r="I34" s="2">
        <v>97.806120531103417</v>
      </c>
      <c r="J34" s="2">
        <v>97.68181384702973</v>
      </c>
      <c r="K34" s="2">
        <v>96.97286370804585</v>
      </c>
      <c r="L34" s="2">
        <v>97.034421554612223</v>
      </c>
      <c r="M34" s="2">
        <v>94.921011174416208</v>
      </c>
      <c r="N34" s="2" t="e">
        <f>#REF!*#REF!/10^3</f>
        <v>#REF!</v>
      </c>
      <c r="O34" s="2" t="e">
        <f>#REF!*#REF!/10^3</f>
        <v>#REF!</v>
      </c>
      <c r="P34" s="2" t="e">
        <f>#REF!*#REF!/10^3</f>
        <v>#REF!</v>
      </c>
      <c r="Q34" s="2" t="e">
        <f>#REF!*#REF!/10^3</f>
        <v>#REF!</v>
      </c>
      <c r="R34" s="2" t="e">
        <f>#REF!*#REF!/10^3</f>
        <v>#REF!</v>
      </c>
      <c r="S34" s="2" t="e">
        <f>#REF!*#REF!/10^3</f>
        <v>#REF!</v>
      </c>
      <c r="T34" s="2" t="e">
        <f>#REF!*#REF!/10^3</f>
        <v>#REF!</v>
      </c>
      <c r="U34" s="2" t="e">
        <f>#REF!*#REF!/10^3</f>
        <v>#REF!</v>
      </c>
      <c r="W34" t="s">
        <v>59</v>
      </c>
      <c r="X34" s="12">
        <f t="shared" si="2"/>
        <v>85.14053497641406</v>
      </c>
      <c r="Y34" s="12">
        <f t="shared" si="2"/>
        <v>88.70645531859374</v>
      </c>
      <c r="Z34" s="12">
        <f t="shared" si="2"/>
        <v>92.610982310159727</v>
      </c>
      <c r="AA34" s="12">
        <f t="shared" si="2"/>
        <v>92.185650347525964</v>
      </c>
      <c r="AB34" s="12">
        <f t="shared" si="2"/>
        <v>91.866120531103419</v>
      </c>
      <c r="AC34" s="12">
        <f t="shared" si="2"/>
        <v>91.741813847029732</v>
      </c>
      <c r="AD34" s="12">
        <f t="shared" si="2"/>
        <v>91.032863708045852</v>
      </c>
      <c r="AE34" s="12">
        <f t="shared" si="2"/>
        <v>91.094421554612225</v>
      </c>
      <c r="AF34" s="12">
        <f t="shared" si="2"/>
        <v>88.981011174416196</v>
      </c>
      <c r="AH34" s="12">
        <f>VLOOKUP($W34,Total_Rndwd_Avg_Price_AF!$A$4:$M$202,AH$1,FALSE)/1</f>
        <v>85.14053497641406</v>
      </c>
      <c r="AI34" s="12">
        <f>VLOOKUP($W34,Total_Rndwd_Avg_Price_AF!$A$4:$M$202,AI$1,FALSE)/1</f>
        <v>90.52862159481208</v>
      </c>
      <c r="AJ34" s="12">
        <f>VLOOKUP($W34,Total_Rndwd_Avg_Price_AF!$A$4:$M$202,AJ$1,FALSE)/1</f>
        <v>96.792663186516776</v>
      </c>
      <c r="AK34" s="12">
        <f>VLOOKUP($W34,Total_Rndwd_Avg_Price_AF!$A$4:$M$202,AK$1,FALSE)/1</f>
        <v>96.501281832143476</v>
      </c>
      <c r="AL34" s="12">
        <f>VLOOKUP($W34,Total_Rndwd_Avg_Price_AF!$A$4:$M$202,AL$1,FALSE)/1</f>
        <v>96.215388135156488</v>
      </c>
      <c r="AM34" s="12">
        <f>VLOOKUP($W34,Total_Rndwd_Avg_Price_AF!$A$4:$M$202,AM$1,FALSE)/1</f>
        <v>96.191319095532478</v>
      </c>
      <c r="AN34" s="12">
        <f>VLOOKUP($W34,Total_Rndwd_Avg_Price_AF!$A$4:$M$202,AN$1,FALSE)/1</f>
        <v>97.02495323492586</v>
      </c>
      <c r="AO34" s="12">
        <f>VLOOKUP($W34,Total_Rndwd_Avg_Price_AF!$A$4:$M$202,AO$1,FALSE)/1</f>
        <v>95.395129187409609</v>
      </c>
      <c r="AP34" s="12">
        <f>VLOOKUP($W34,Total_Rndwd_Avg_Price_AF!$A$4:$M$202,AP$1,FALSE)/1</f>
        <v>93.324010944566581</v>
      </c>
      <c r="AQ34" s="12"/>
      <c r="AR34" s="12">
        <f>VLOOKUP($W34,Total_Rndwd_Avg_Price_BF!$A$4:$M$202,AR$1,FALSE)/1</f>
        <v>85.14053497641406</v>
      </c>
      <c r="AS34" s="12">
        <f>VLOOKUP($W34,Total_Rndwd_Avg_Price_BF!$A$4:$M$202,AS$1,FALSE)/1</f>
        <v>92.742433779608447</v>
      </c>
      <c r="AT34" s="12">
        <f>VLOOKUP($W34,Total_Rndwd_Avg_Price_BF!$A$4:$M$202,AT$1,FALSE)/1</f>
        <v>101.47725957465822</v>
      </c>
      <c r="AU34" s="12">
        <f>VLOOKUP($W34,Total_Rndwd_Avg_Price_BF!$A$4:$M$202,AU$1,FALSE)/1</f>
        <v>101.22106362627494</v>
      </c>
      <c r="AV34" s="12">
        <f>VLOOKUP($W34,Total_Rndwd_Avg_Price_BF!$A$4:$M$202,AV$1,FALSE)/1</f>
        <v>100.61781138777469</v>
      </c>
      <c r="AW34" s="12">
        <f>VLOOKUP($W34,Total_Rndwd_Avg_Price_BF!$A$4:$M$202,AW$1,FALSE)/1</f>
        <v>99.613538712926967</v>
      </c>
      <c r="AX34" s="12">
        <f>VLOOKUP($W34,Total_Rndwd_Avg_Price_BF!$A$4:$M$202,AX$1,FALSE)/1</f>
        <v>101.64785977833151</v>
      </c>
      <c r="AY34" s="12">
        <f>VLOOKUP($W34,Total_Rndwd_Avg_Price_BF!$A$4:$M$202,AY$1,FALSE)/1</f>
        <v>97.148993387828114</v>
      </c>
      <c r="AZ34" s="12">
        <f>VLOOKUP($W34,Total_Rndwd_Avg_Price_BF!$A$4:$M$202,AZ$1,FALSE)/1</f>
        <v>96.636346450031809</v>
      </c>
      <c r="BA34" s="12"/>
      <c r="BB34" s="12">
        <f>VLOOKUP($W34,Total_Rndwd_Avg_Price_BAC!$A$4:$M$202,BB$1,FALSE)/1</f>
        <v>85.14053497641406</v>
      </c>
      <c r="BC34" s="12">
        <f>VLOOKUP($W34,Total_Rndwd_Avg_Price_BAC!$A$4:$M$202,BC$1,FALSE)/1</f>
        <v>90.113574022826427</v>
      </c>
      <c r="BD34" s="12">
        <f>VLOOKUP($W34,Total_Rndwd_Avg_Price_BAC!$A$4:$M$202,BD$1,FALSE)/1</f>
        <v>95.994128771625967</v>
      </c>
      <c r="BE34" s="12">
        <f>VLOOKUP($W34,Total_Rndwd_Avg_Price_BAC!$A$4:$M$202,BE$1,FALSE)/1</f>
        <v>95.619396516946253</v>
      </c>
      <c r="BF34" s="12">
        <f>VLOOKUP($W34,Total_Rndwd_Avg_Price_BAC!$A$4:$M$202,BF$1,FALSE)/1</f>
        <v>95.494711293713294</v>
      </c>
      <c r="BG34" s="12">
        <f>VLOOKUP($W34,Total_Rndwd_Avg_Price_BAC!$A$4:$M$202,BG$1,FALSE)/1</f>
        <v>94.898710711749743</v>
      </c>
      <c r="BH34" s="12">
        <f>VLOOKUP($W34,Total_Rndwd_Avg_Price_BAC!$A$4:$M$202,BH$1,FALSE)/1</f>
        <v>94.150777263631525</v>
      </c>
      <c r="BI34" s="12">
        <f>VLOOKUP($W34,Total_Rndwd_Avg_Price_BAC!$A$4:$M$202,BI$1,FALSE)/1</f>
        <v>94.408919813989215</v>
      </c>
      <c r="BJ34" s="12">
        <f>VLOOKUP($W34,Total_Rndwd_Avg_Price_BAC!$A$4:$M$202,BJ$1,FALSE)/1</f>
        <v>92.343929631125548</v>
      </c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F34" s="12"/>
      <c r="CG34" s="12"/>
      <c r="CH34" s="12"/>
      <c r="CI34" s="12"/>
      <c r="CJ34" s="12"/>
      <c r="CK34" s="12"/>
      <c r="CL34" s="12"/>
      <c r="CM34" s="12"/>
      <c r="CN34" s="12"/>
      <c r="CR34" s="12"/>
      <c r="CS34" s="12"/>
      <c r="CT34" s="12"/>
      <c r="CZ34" s="12"/>
      <c r="DA34" s="12"/>
      <c r="DB34" s="12"/>
    </row>
    <row r="35" spans="1:106" x14ac:dyDescent="0.3">
      <c r="A35" t="s">
        <v>60</v>
      </c>
      <c r="B35" s="2">
        <v>77.666666666666671</v>
      </c>
      <c r="C35" s="2">
        <v>26.666666666666668</v>
      </c>
      <c r="D35" s="2">
        <v>96.23</v>
      </c>
      <c r="E35" s="2">
        <v>96.378034976414042</v>
      </c>
      <c r="F35" s="2">
        <v>100.01978865192707</v>
      </c>
      <c r="G35" s="2">
        <v>104.00431564349306</v>
      </c>
      <c r="H35" s="2">
        <v>103.57148368085932</v>
      </c>
      <c r="I35" s="2">
        <v>103.24612053110341</v>
      </c>
      <c r="J35" s="2">
        <v>103.1184805136964</v>
      </c>
      <c r="K35" s="2">
        <v>102.39453037471253</v>
      </c>
      <c r="L35" s="2">
        <v>102.44275488794557</v>
      </c>
      <c r="M35" s="2">
        <v>100.30851117441621</v>
      </c>
      <c r="N35" s="2" t="e">
        <f>#REF!*#REF!/10^3</f>
        <v>#REF!</v>
      </c>
      <c r="O35" s="2" t="e">
        <f>#REF!*#REF!/10^3</f>
        <v>#REF!</v>
      </c>
      <c r="P35" s="2" t="e">
        <f>#REF!*#REF!/10^3</f>
        <v>#REF!</v>
      </c>
      <c r="Q35" s="2" t="e">
        <f>#REF!*#REF!/10^3</f>
        <v>#REF!</v>
      </c>
      <c r="R35" s="2" t="e">
        <f>#REF!*#REF!/10^3</f>
        <v>#REF!</v>
      </c>
      <c r="S35" s="2" t="e">
        <f>#REF!*#REF!/10^3</f>
        <v>#REF!</v>
      </c>
      <c r="T35" s="2" t="e">
        <f>#REF!*#REF!/10^3</f>
        <v>#REF!</v>
      </c>
      <c r="U35" s="2" t="e">
        <f>#REF!*#REF!/10^3</f>
        <v>#REF!</v>
      </c>
      <c r="W35" t="s">
        <v>61</v>
      </c>
      <c r="X35" s="12">
        <f t="shared" si="2"/>
        <v>85.14053497641406</v>
      </c>
      <c r="Y35" s="12">
        <f t="shared" si="2"/>
        <v>88.70645531859374</v>
      </c>
      <c r="Z35" s="12">
        <f t="shared" si="2"/>
        <v>92.610982310159727</v>
      </c>
      <c r="AA35" s="12">
        <f t="shared" si="2"/>
        <v>92.185650347525964</v>
      </c>
      <c r="AB35" s="12">
        <f t="shared" si="2"/>
        <v>91.866120531103419</v>
      </c>
      <c r="AC35" s="12">
        <f t="shared" si="2"/>
        <v>91.741813847029732</v>
      </c>
      <c r="AD35" s="12">
        <f t="shared" si="2"/>
        <v>91.032863708045852</v>
      </c>
      <c r="AE35" s="12">
        <f t="shared" si="2"/>
        <v>91.094421554612225</v>
      </c>
      <c r="AF35" s="12">
        <f t="shared" si="2"/>
        <v>88.981011174416196</v>
      </c>
      <c r="AH35" s="12">
        <f>VLOOKUP($W35,Total_Rndwd_Avg_Price_AF!$A$4:$M$202,AH$1,FALSE)/1</f>
        <v>85.14053497641406</v>
      </c>
      <c r="AI35" s="12">
        <f>VLOOKUP($W35,Total_Rndwd_Avg_Price_AF!$A$4:$M$202,AI$1,FALSE)/1</f>
        <v>90.52862159481208</v>
      </c>
      <c r="AJ35" s="12">
        <f>VLOOKUP($W35,Total_Rndwd_Avg_Price_AF!$A$4:$M$202,AJ$1,FALSE)/1</f>
        <v>96.792663186516776</v>
      </c>
      <c r="AK35" s="12">
        <f>VLOOKUP($W35,Total_Rndwd_Avg_Price_AF!$A$4:$M$202,AK$1,FALSE)/1</f>
        <v>96.501281832143476</v>
      </c>
      <c r="AL35" s="12">
        <f>VLOOKUP($W35,Total_Rndwd_Avg_Price_AF!$A$4:$M$202,AL$1,FALSE)/1</f>
        <v>96.215388135156488</v>
      </c>
      <c r="AM35" s="12">
        <f>VLOOKUP($W35,Total_Rndwd_Avg_Price_AF!$A$4:$M$202,AM$1,FALSE)/1</f>
        <v>96.191319095532478</v>
      </c>
      <c r="AN35" s="12">
        <f>VLOOKUP($W35,Total_Rndwd_Avg_Price_AF!$A$4:$M$202,AN$1,FALSE)/1</f>
        <v>97.02495323492586</v>
      </c>
      <c r="AO35" s="12">
        <f>VLOOKUP($W35,Total_Rndwd_Avg_Price_AF!$A$4:$M$202,AO$1,FALSE)/1</f>
        <v>95.395129187409609</v>
      </c>
      <c r="AP35" s="12">
        <f>VLOOKUP($W35,Total_Rndwd_Avg_Price_AF!$A$4:$M$202,AP$1,FALSE)/1</f>
        <v>93.324010944566581</v>
      </c>
      <c r="AQ35" s="12"/>
      <c r="AR35" s="12">
        <f>VLOOKUP($W35,Total_Rndwd_Avg_Price_BF!$A$4:$M$202,AR$1,FALSE)/1</f>
        <v>85.14053497641406</v>
      </c>
      <c r="AS35" s="12">
        <f>VLOOKUP($W35,Total_Rndwd_Avg_Price_BF!$A$4:$M$202,AS$1,FALSE)/1</f>
        <v>92.742433779608447</v>
      </c>
      <c r="AT35" s="12">
        <f>VLOOKUP($W35,Total_Rndwd_Avg_Price_BF!$A$4:$M$202,AT$1,FALSE)/1</f>
        <v>101.47725957465822</v>
      </c>
      <c r="AU35" s="12">
        <f>VLOOKUP($W35,Total_Rndwd_Avg_Price_BF!$A$4:$M$202,AU$1,FALSE)/1</f>
        <v>101.22106362627494</v>
      </c>
      <c r="AV35" s="12">
        <f>VLOOKUP($W35,Total_Rndwd_Avg_Price_BF!$A$4:$M$202,AV$1,FALSE)/1</f>
        <v>100.61781138777469</v>
      </c>
      <c r="AW35" s="12">
        <f>VLOOKUP($W35,Total_Rndwd_Avg_Price_BF!$A$4:$M$202,AW$1,FALSE)/1</f>
        <v>99.613538712926967</v>
      </c>
      <c r="AX35" s="12">
        <f>VLOOKUP($W35,Total_Rndwd_Avg_Price_BF!$A$4:$M$202,AX$1,FALSE)/1</f>
        <v>101.64785977833151</v>
      </c>
      <c r="AY35" s="12">
        <f>VLOOKUP($W35,Total_Rndwd_Avg_Price_BF!$A$4:$M$202,AY$1,FALSE)/1</f>
        <v>97.148993387828114</v>
      </c>
      <c r="AZ35" s="12">
        <f>VLOOKUP($W35,Total_Rndwd_Avg_Price_BF!$A$4:$M$202,AZ$1,FALSE)/1</f>
        <v>96.636346450031809</v>
      </c>
      <c r="BA35" s="12"/>
      <c r="BB35" s="12">
        <f>VLOOKUP($W35,Total_Rndwd_Avg_Price_BAC!$A$4:$M$202,BB$1,FALSE)/1</f>
        <v>85.14053497641406</v>
      </c>
      <c r="BC35" s="12">
        <f>VLOOKUP($W35,Total_Rndwd_Avg_Price_BAC!$A$4:$M$202,BC$1,FALSE)/1</f>
        <v>90.113574022826427</v>
      </c>
      <c r="BD35" s="12">
        <f>VLOOKUP($W35,Total_Rndwd_Avg_Price_BAC!$A$4:$M$202,BD$1,FALSE)/1</f>
        <v>95.994128771625967</v>
      </c>
      <c r="BE35" s="12">
        <f>VLOOKUP($W35,Total_Rndwd_Avg_Price_BAC!$A$4:$M$202,BE$1,FALSE)/1</f>
        <v>95.619396516946253</v>
      </c>
      <c r="BF35" s="12">
        <f>VLOOKUP($W35,Total_Rndwd_Avg_Price_BAC!$A$4:$M$202,BF$1,FALSE)/1</f>
        <v>95.494711293713294</v>
      </c>
      <c r="BG35" s="12">
        <f>VLOOKUP($W35,Total_Rndwd_Avg_Price_BAC!$A$4:$M$202,BG$1,FALSE)/1</f>
        <v>94.898710711749743</v>
      </c>
      <c r="BH35" s="12">
        <f>VLOOKUP($W35,Total_Rndwd_Avg_Price_BAC!$A$4:$M$202,BH$1,FALSE)/1</f>
        <v>94.150777263631525</v>
      </c>
      <c r="BI35" s="12">
        <f>VLOOKUP($W35,Total_Rndwd_Avg_Price_BAC!$A$4:$M$202,BI$1,FALSE)/1</f>
        <v>94.408919813989215</v>
      </c>
      <c r="BJ35" s="12">
        <f>VLOOKUP($W35,Total_Rndwd_Avg_Price_BAC!$A$4:$M$202,BJ$1,FALSE)/1</f>
        <v>92.343929631125548</v>
      </c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F35" s="12"/>
      <c r="CG35" s="12"/>
      <c r="CH35" s="12"/>
      <c r="CI35" s="12"/>
      <c r="CJ35" s="12"/>
      <c r="CK35" s="12"/>
      <c r="CL35" s="12"/>
      <c r="CM35" s="12"/>
      <c r="CN35" s="12"/>
      <c r="CR35" s="12"/>
      <c r="CS35" s="12"/>
      <c r="CT35" s="12"/>
      <c r="CZ35" s="12"/>
      <c r="DA35" s="12"/>
      <c r="DB35" s="12"/>
    </row>
    <row r="36" spans="1:106" x14ac:dyDescent="0.3">
      <c r="A36" t="s">
        <v>62</v>
      </c>
      <c r="B36" s="2">
        <v>107</v>
      </c>
      <c r="C36" s="2">
        <v>87.666666666666671</v>
      </c>
      <c r="D36" s="2">
        <v>85</v>
      </c>
      <c r="E36" s="2">
        <v>85.14053497641406</v>
      </c>
      <c r="F36" s="2">
        <v>88.70645531859374</v>
      </c>
      <c r="G36" s="2">
        <v>92.610982310159727</v>
      </c>
      <c r="H36" s="2">
        <v>92.185650347525964</v>
      </c>
      <c r="I36" s="2">
        <v>91.866120531103419</v>
      </c>
      <c r="J36" s="2">
        <v>91.741813847029732</v>
      </c>
      <c r="K36" s="2">
        <v>91.032863708045852</v>
      </c>
      <c r="L36" s="2">
        <v>91.094421554612225</v>
      </c>
      <c r="M36" s="2">
        <v>88.981011174416196</v>
      </c>
      <c r="N36" s="2" t="e">
        <f>#REF!*#REF!/10^3</f>
        <v>#REF!</v>
      </c>
      <c r="O36" s="2" t="e">
        <f>#REF!*#REF!/10^3</f>
        <v>#REF!</v>
      </c>
      <c r="P36" s="2" t="e">
        <f>#REF!*#REF!/10^3</f>
        <v>#REF!</v>
      </c>
      <c r="Q36" s="2" t="e">
        <f>#REF!*#REF!/10^3</f>
        <v>#REF!</v>
      </c>
      <c r="R36" s="2" t="e">
        <f>#REF!*#REF!/10^3</f>
        <v>#REF!</v>
      </c>
      <c r="S36" s="2" t="e">
        <f>#REF!*#REF!/10^3</f>
        <v>#REF!</v>
      </c>
      <c r="T36" s="2" t="e">
        <f>#REF!*#REF!/10^3</f>
        <v>#REF!</v>
      </c>
      <c r="U36" s="2" t="e">
        <f>#REF!*#REF!/10^3</f>
        <v>#REF!</v>
      </c>
      <c r="W36" s="4" t="s">
        <v>63</v>
      </c>
      <c r="X36" s="11">
        <f t="shared" ref="X36:AF49" si="3">VLOOKUP($W36,$A$4:$M$202,X$1,FALSE)/1</f>
        <v>0</v>
      </c>
      <c r="Y36" s="11">
        <f t="shared" si="3"/>
        <v>0</v>
      </c>
      <c r="Z36" s="11">
        <f t="shared" si="3"/>
        <v>0</v>
      </c>
      <c r="AA36" s="11">
        <f t="shared" si="3"/>
        <v>0</v>
      </c>
      <c r="AB36" s="11">
        <f t="shared" si="3"/>
        <v>0</v>
      </c>
      <c r="AC36" s="11">
        <f t="shared" si="3"/>
        <v>0</v>
      </c>
      <c r="AD36" s="11">
        <f t="shared" si="3"/>
        <v>0</v>
      </c>
      <c r="AE36" s="11">
        <f t="shared" si="3"/>
        <v>0</v>
      </c>
      <c r="AF36" s="11">
        <f t="shared" si="3"/>
        <v>0</v>
      </c>
      <c r="AH36" s="11">
        <f>VLOOKUP($W36,Total_Rndwd_Avg_Price_AF!$A$4:$M$202,AH$1,FALSE)/1</f>
        <v>0</v>
      </c>
      <c r="AI36" s="11">
        <f>VLOOKUP($W36,Total_Rndwd_Avg_Price_AF!$A$4:$M$202,AI$1,FALSE)/1</f>
        <v>0</v>
      </c>
      <c r="AJ36" s="11">
        <f>VLOOKUP($W36,Total_Rndwd_Avg_Price_AF!$A$4:$M$202,AJ$1,FALSE)/1</f>
        <v>0</v>
      </c>
      <c r="AK36" s="11">
        <f>VLOOKUP($W36,Total_Rndwd_Avg_Price_AF!$A$4:$M$202,AK$1,FALSE)/1</f>
        <v>0</v>
      </c>
      <c r="AL36" s="11">
        <f>VLOOKUP($W36,Total_Rndwd_Avg_Price_AF!$A$4:$M$202,AL$1,FALSE)/1</f>
        <v>0</v>
      </c>
      <c r="AM36" s="11">
        <f>VLOOKUP($W36,Total_Rndwd_Avg_Price_AF!$A$4:$M$202,AM$1,FALSE)/1</f>
        <v>0</v>
      </c>
      <c r="AN36" s="11">
        <f>VLOOKUP($W36,Total_Rndwd_Avg_Price_AF!$A$4:$M$202,AN$1,FALSE)/1</f>
        <v>0</v>
      </c>
      <c r="AO36" s="11">
        <f>VLOOKUP($W36,Total_Rndwd_Avg_Price_AF!$A$4:$M$202,AO$1,FALSE)/1</f>
        <v>0</v>
      </c>
      <c r="AP36" s="11">
        <f>VLOOKUP($W36,Total_Rndwd_Avg_Price_AF!$A$4:$M$202,AP$1,FALSE)/1</f>
        <v>0</v>
      </c>
      <c r="AQ36" s="11"/>
      <c r="AR36" s="11">
        <f>VLOOKUP($W36,Total_Rndwd_Avg_Price_BF!$A$4:$M$202,AR$1,FALSE)/1</f>
        <v>0</v>
      </c>
      <c r="AS36" s="11">
        <f>VLOOKUP($W36,Total_Rndwd_Avg_Price_BF!$A$4:$M$202,AS$1,FALSE)/1</f>
        <v>0</v>
      </c>
      <c r="AT36" s="11">
        <f>VLOOKUP($W36,Total_Rndwd_Avg_Price_BF!$A$4:$M$202,AT$1,FALSE)/1</f>
        <v>0</v>
      </c>
      <c r="AU36" s="11">
        <f>VLOOKUP($W36,Total_Rndwd_Avg_Price_BF!$A$4:$M$202,AU$1,FALSE)/1</f>
        <v>0</v>
      </c>
      <c r="AV36" s="11">
        <f>VLOOKUP($W36,Total_Rndwd_Avg_Price_BF!$A$4:$M$202,AV$1,FALSE)/1</f>
        <v>0</v>
      </c>
      <c r="AW36" s="11">
        <f>VLOOKUP($W36,Total_Rndwd_Avg_Price_BF!$A$4:$M$202,AW$1,FALSE)/1</f>
        <v>0</v>
      </c>
      <c r="AX36" s="11">
        <f>VLOOKUP($W36,Total_Rndwd_Avg_Price_BF!$A$4:$M$202,AX$1,FALSE)/1</f>
        <v>0</v>
      </c>
      <c r="AY36" s="11">
        <f>VLOOKUP($W36,Total_Rndwd_Avg_Price_BF!$A$4:$M$202,AY$1,FALSE)/1</f>
        <v>0</v>
      </c>
      <c r="AZ36" s="11">
        <f>VLOOKUP($W36,Total_Rndwd_Avg_Price_BF!$A$4:$M$202,AZ$1,FALSE)/1</f>
        <v>0</v>
      </c>
      <c r="BA36" s="11"/>
      <c r="BB36" s="11">
        <f>VLOOKUP($W36,Total_Rndwd_Avg_Price_BAC!$A$4:$M$202,BB$1,FALSE)/1</f>
        <v>0</v>
      </c>
      <c r="BC36" s="11">
        <f>VLOOKUP($W36,Total_Rndwd_Avg_Price_BAC!$A$4:$M$202,BC$1,FALSE)/1</f>
        <v>0</v>
      </c>
      <c r="BD36" s="11">
        <f>VLOOKUP($W36,Total_Rndwd_Avg_Price_BAC!$A$4:$M$202,BD$1,FALSE)/1</f>
        <v>0</v>
      </c>
      <c r="BE36" s="11">
        <f>VLOOKUP($W36,Total_Rndwd_Avg_Price_BAC!$A$4:$M$202,BE$1,FALSE)/1</f>
        <v>0</v>
      </c>
      <c r="BF36" s="11">
        <f>VLOOKUP($W36,Total_Rndwd_Avg_Price_BAC!$A$4:$M$202,BF$1,FALSE)/1</f>
        <v>0</v>
      </c>
      <c r="BG36" s="11">
        <f>VLOOKUP($W36,Total_Rndwd_Avg_Price_BAC!$A$4:$M$202,BG$1,FALSE)/1</f>
        <v>0</v>
      </c>
      <c r="BH36" s="11">
        <f>VLOOKUP($W36,Total_Rndwd_Avg_Price_BAC!$A$4:$M$202,BH$1,FALSE)/1</f>
        <v>0</v>
      </c>
      <c r="BI36" s="11">
        <f>VLOOKUP($W36,Total_Rndwd_Avg_Price_BAC!$A$4:$M$202,BI$1,FALSE)/1</f>
        <v>0</v>
      </c>
      <c r="BJ36" s="11">
        <f>VLOOKUP($W36,Total_Rndwd_Avg_Price_BAC!$A$4:$M$202,BJ$1,FALSE)/1</f>
        <v>0</v>
      </c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F36" s="11"/>
      <c r="CG36" s="11"/>
      <c r="CH36" s="11"/>
      <c r="CI36" s="11"/>
      <c r="CJ36" s="11"/>
      <c r="CK36" s="11"/>
      <c r="CL36" s="11"/>
      <c r="CM36" s="11"/>
      <c r="CN36" s="11"/>
      <c r="CR36" s="11"/>
      <c r="CS36" s="11"/>
      <c r="CT36" s="11"/>
      <c r="CZ36" s="11"/>
      <c r="DA36" s="11"/>
      <c r="DB36" s="11"/>
    </row>
    <row r="37" spans="1:106" x14ac:dyDescent="0.3">
      <c r="A37" t="s">
        <v>64</v>
      </c>
      <c r="B37" s="2">
        <v>0</v>
      </c>
      <c r="C37" s="2">
        <v>0</v>
      </c>
      <c r="D37" s="2">
        <v>92.589999999999989</v>
      </c>
      <c r="E37" s="2">
        <v>92.757201643080734</v>
      </c>
      <c r="F37" s="2">
        <v>96.429788651927083</v>
      </c>
      <c r="G37" s="2">
        <v>100.45098231015972</v>
      </c>
      <c r="H37" s="2">
        <v>100.01731701419264</v>
      </c>
      <c r="I37" s="2">
        <v>99.689453864436757</v>
      </c>
      <c r="J37" s="2">
        <v>99.558480513696395</v>
      </c>
      <c r="K37" s="2">
        <v>98.817863708045863</v>
      </c>
      <c r="L37" s="2">
        <v>98.851088221278886</v>
      </c>
      <c r="M37" s="2">
        <v>96.709344507749549</v>
      </c>
      <c r="N37" s="2" t="e">
        <f>#REF!*#REF!/10^3</f>
        <v>#REF!</v>
      </c>
      <c r="O37" s="2" t="e">
        <f>#REF!*#REF!/10^3</f>
        <v>#REF!</v>
      </c>
      <c r="P37" s="2" t="e">
        <f>#REF!*#REF!/10^3</f>
        <v>#REF!</v>
      </c>
      <c r="Q37" s="2" t="e">
        <f>#REF!*#REF!/10^3</f>
        <v>#REF!</v>
      </c>
      <c r="R37" s="2" t="e">
        <f>#REF!*#REF!/10^3</f>
        <v>#REF!</v>
      </c>
      <c r="S37" s="2" t="e">
        <f>#REF!*#REF!/10^3</f>
        <v>#REF!</v>
      </c>
      <c r="T37" s="2" t="e">
        <f>#REF!*#REF!/10^3</f>
        <v>#REF!</v>
      </c>
      <c r="U37" s="2" t="e">
        <f>#REF!*#REF!/10^3</f>
        <v>#REF!</v>
      </c>
      <c r="W37" t="s">
        <v>65</v>
      </c>
      <c r="X37" s="12">
        <f t="shared" si="3"/>
        <v>95.070534976414066</v>
      </c>
      <c r="Y37" s="12">
        <f t="shared" si="3"/>
        <v>98.636455318593747</v>
      </c>
      <c r="Z37" s="12">
        <f t="shared" si="3"/>
        <v>102.54098231015973</v>
      </c>
      <c r="AA37" s="12">
        <f t="shared" si="3"/>
        <v>102.11565034752597</v>
      </c>
      <c r="AB37" s="12">
        <f t="shared" si="3"/>
        <v>101.79612053110343</v>
      </c>
      <c r="AC37" s="12">
        <f t="shared" si="3"/>
        <v>101.67181384702974</v>
      </c>
      <c r="AD37" s="12">
        <f t="shared" si="3"/>
        <v>100.96286370804586</v>
      </c>
      <c r="AE37" s="12">
        <f t="shared" si="3"/>
        <v>101.02442155461223</v>
      </c>
      <c r="AF37" s="12">
        <f t="shared" si="3"/>
        <v>98.911011174416217</v>
      </c>
      <c r="AH37" s="12">
        <f>VLOOKUP($W37,Total_Rndwd_Avg_Price_AF!$A$4:$M$202,AH$1,FALSE)/1</f>
        <v>95.070534976414066</v>
      </c>
      <c r="AI37" s="12">
        <f>VLOOKUP($W37,Total_Rndwd_Avg_Price_AF!$A$4:$M$202,AI$1,FALSE)/1</f>
        <v>100.45862159481209</v>
      </c>
      <c r="AJ37" s="12">
        <f>VLOOKUP($W37,Total_Rndwd_Avg_Price_AF!$A$4:$M$202,AJ$1,FALSE)/1</f>
        <v>106.72266318651678</v>
      </c>
      <c r="AK37" s="12">
        <f>VLOOKUP($W37,Total_Rndwd_Avg_Price_AF!$A$4:$M$202,AK$1,FALSE)/1</f>
        <v>106.43128183214348</v>
      </c>
      <c r="AL37" s="12">
        <f>VLOOKUP($W37,Total_Rndwd_Avg_Price_AF!$A$4:$M$202,AL$1,FALSE)/1</f>
        <v>106.14538813515647</v>
      </c>
      <c r="AM37" s="12">
        <f>VLOOKUP($W37,Total_Rndwd_Avg_Price_AF!$A$4:$M$202,AM$1,FALSE)/1</f>
        <v>106.12131909553246</v>
      </c>
      <c r="AN37" s="12">
        <f>VLOOKUP($W37,Total_Rndwd_Avg_Price_AF!$A$4:$M$202,AN$1,FALSE)/1</f>
        <v>106.95495323492587</v>
      </c>
      <c r="AO37" s="12">
        <f>VLOOKUP($W37,Total_Rndwd_Avg_Price_AF!$A$4:$M$202,AO$1,FALSE)/1</f>
        <v>105.32512918740962</v>
      </c>
      <c r="AP37" s="12">
        <f>VLOOKUP($W37,Total_Rndwd_Avg_Price_AF!$A$4:$M$202,AP$1,FALSE)/1</f>
        <v>103.25401094456659</v>
      </c>
      <c r="AQ37" s="12"/>
      <c r="AR37" s="12">
        <f>VLOOKUP($W37,Total_Rndwd_Avg_Price_BF!$A$4:$M$202,AR$1,FALSE)/1</f>
        <v>95.070534976414066</v>
      </c>
      <c r="AS37" s="12">
        <f>VLOOKUP($W37,Total_Rndwd_Avg_Price_BF!$A$4:$M$202,AS$1,FALSE)/1</f>
        <v>102.67243377960843</v>
      </c>
      <c r="AT37" s="12">
        <f>VLOOKUP($W37,Total_Rndwd_Avg_Price_BF!$A$4:$M$202,AT$1,FALSE)/1</f>
        <v>111.40725957465823</v>
      </c>
      <c r="AU37" s="12">
        <f>VLOOKUP($W37,Total_Rndwd_Avg_Price_BF!$A$4:$M$202,AU$1,FALSE)/1</f>
        <v>111.15106362627495</v>
      </c>
      <c r="AV37" s="12">
        <f>VLOOKUP($W37,Total_Rndwd_Avg_Price_BF!$A$4:$M$202,AV$1,FALSE)/1</f>
        <v>110.54781138777469</v>
      </c>
      <c r="AW37" s="12">
        <f>VLOOKUP($W37,Total_Rndwd_Avg_Price_BF!$A$4:$M$202,AW$1,FALSE)/1</f>
        <v>109.54353871292695</v>
      </c>
      <c r="AX37" s="12">
        <f>VLOOKUP($W37,Total_Rndwd_Avg_Price_BF!$A$4:$M$202,AX$1,FALSE)/1</f>
        <v>111.57785977833151</v>
      </c>
      <c r="AY37" s="12">
        <f>VLOOKUP($W37,Total_Rndwd_Avg_Price_BF!$A$4:$M$202,AY$1,FALSE)/1</f>
        <v>107.07899338782811</v>
      </c>
      <c r="AZ37" s="12">
        <f>VLOOKUP($W37,Total_Rndwd_Avg_Price_BF!$A$4:$M$202,AZ$1,FALSE)/1</f>
        <v>106.5663464500318</v>
      </c>
      <c r="BA37" s="12"/>
      <c r="BB37" s="12">
        <f>VLOOKUP($W37,Total_Rndwd_Avg_Price_BAC!$A$4:$M$202,BB$1,FALSE)/1</f>
        <v>95.070534976414066</v>
      </c>
      <c r="BC37" s="12">
        <f>VLOOKUP($W37,Total_Rndwd_Avg_Price_BAC!$A$4:$M$202,BC$1,FALSE)/1</f>
        <v>100.04357402282643</v>
      </c>
      <c r="BD37" s="12">
        <f>VLOOKUP($W37,Total_Rndwd_Avg_Price_BAC!$A$4:$M$202,BD$1,FALSE)/1</f>
        <v>105.92412877162594</v>
      </c>
      <c r="BE37" s="12">
        <f>VLOOKUP($W37,Total_Rndwd_Avg_Price_BAC!$A$4:$M$202,BE$1,FALSE)/1</f>
        <v>105.54939651694623</v>
      </c>
      <c r="BF37" s="12">
        <f>VLOOKUP($W37,Total_Rndwd_Avg_Price_BAC!$A$4:$M$202,BF$1,FALSE)/1</f>
        <v>105.4247112937133</v>
      </c>
      <c r="BG37" s="12">
        <f>VLOOKUP($W37,Total_Rndwd_Avg_Price_BAC!$A$4:$M$202,BG$1,FALSE)/1</f>
        <v>104.82871071174975</v>
      </c>
      <c r="BH37" s="12">
        <f>VLOOKUP($W37,Total_Rndwd_Avg_Price_BAC!$A$4:$M$202,BH$1,FALSE)/1</f>
        <v>104.08077726363153</v>
      </c>
      <c r="BI37" s="12">
        <f>VLOOKUP($W37,Total_Rndwd_Avg_Price_BAC!$A$4:$M$202,BI$1,FALSE)/1</f>
        <v>104.33891981398922</v>
      </c>
      <c r="BJ37" s="12">
        <f>VLOOKUP($W37,Total_Rndwd_Avg_Price_BAC!$A$4:$M$202,BJ$1,FALSE)/1</f>
        <v>102.27392963112555</v>
      </c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F37" s="12"/>
      <c r="CG37" s="12"/>
      <c r="CH37" s="12"/>
      <c r="CI37" s="12"/>
      <c r="CJ37" s="12"/>
      <c r="CK37" s="12"/>
      <c r="CL37" s="12"/>
      <c r="CM37" s="12"/>
      <c r="CN37" s="12"/>
      <c r="CR37" s="12"/>
      <c r="CS37" s="12"/>
      <c r="CT37" s="12"/>
      <c r="CZ37" s="12"/>
      <c r="DA37" s="12"/>
      <c r="DB37" s="12"/>
    </row>
    <row r="38" spans="1:106" x14ac:dyDescent="0.3">
      <c r="A38" t="s">
        <v>21</v>
      </c>
      <c r="B38" s="2">
        <v>107</v>
      </c>
      <c r="C38" s="2">
        <v>231</v>
      </c>
      <c r="D38" s="2">
        <v>85</v>
      </c>
      <c r="E38" s="2">
        <v>85.14053497641406</v>
      </c>
      <c r="F38" s="2">
        <v>88.70645531859374</v>
      </c>
      <c r="G38" s="2">
        <v>92.610982310159727</v>
      </c>
      <c r="H38" s="2">
        <v>92.185650347525964</v>
      </c>
      <c r="I38" s="2">
        <v>91.866120531103419</v>
      </c>
      <c r="J38" s="2">
        <v>91.741813847029732</v>
      </c>
      <c r="K38" s="2">
        <v>91.032863708045852</v>
      </c>
      <c r="L38" s="2">
        <v>91.094421554612225</v>
      </c>
      <c r="M38" s="2">
        <v>88.981011174416196</v>
      </c>
      <c r="N38" s="2" t="e">
        <f>#REF!*#REF!/10^3</f>
        <v>#REF!</v>
      </c>
      <c r="O38" s="2" t="e">
        <f>#REF!*#REF!/10^3</f>
        <v>#REF!</v>
      </c>
      <c r="P38" s="2" t="e">
        <f>#REF!*#REF!/10^3</f>
        <v>#REF!</v>
      </c>
      <c r="Q38" s="2" t="e">
        <f>#REF!*#REF!/10^3</f>
        <v>#REF!</v>
      </c>
      <c r="R38" s="2" t="e">
        <f>#REF!*#REF!/10^3</f>
        <v>#REF!</v>
      </c>
      <c r="S38" s="2" t="e">
        <f>#REF!*#REF!/10^3</f>
        <v>#REF!</v>
      </c>
      <c r="T38" s="2" t="e">
        <f>#REF!*#REF!/10^3</f>
        <v>#REF!</v>
      </c>
      <c r="U38" s="2" t="e">
        <f>#REF!*#REF!/10^3</f>
        <v>#REF!</v>
      </c>
      <c r="W38" t="s">
        <v>66</v>
      </c>
      <c r="X38" s="12">
        <f t="shared" si="3"/>
        <v>85.14053497641406</v>
      </c>
      <c r="Y38" s="12">
        <f t="shared" si="3"/>
        <v>88.70645531859374</v>
      </c>
      <c r="Z38" s="12">
        <f t="shared" si="3"/>
        <v>92.610982310159727</v>
      </c>
      <c r="AA38" s="12">
        <f t="shared" si="3"/>
        <v>92.185650347525964</v>
      </c>
      <c r="AB38" s="12">
        <f t="shared" si="3"/>
        <v>91.866120531103419</v>
      </c>
      <c r="AC38" s="12">
        <f t="shared" si="3"/>
        <v>91.741813847029732</v>
      </c>
      <c r="AD38" s="12">
        <f t="shared" si="3"/>
        <v>91.032863708045852</v>
      </c>
      <c r="AE38" s="12">
        <f t="shared" si="3"/>
        <v>95.084421554612234</v>
      </c>
      <c r="AF38" s="12">
        <f t="shared" si="3"/>
        <v>98.911011174416217</v>
      </c>
      <c r="AH38" s="12">
        <f>VLOOKUP($W38,Total_Rndwd_Avg_Price_AF!$A$4:$M$202,AH$1,FALSE)/1</f>
        <v>85.14053497641406</v>
      </c>
      <c r="AI38" s="12">
        <f>VLOOKUP($W38,Total_Rndwd_Avg_Price_AF!$A$4:$M$202,AI$1,FALSE)/1</f>
        <v>90.52862159481208</v>
      </c>
      <c r="AJ38" s="12">
        <f>VLOOKUP($W38,Total_Rndwd_Avg_Price_AF!$A$4:$M$202,AJ$1,FALSE)/1</f>
        <v>96.792663186516776</v>
      </c>
      <c r="AK38" s="12">
        <f>VLOOKUP($W38,Total_Rndwd_Avg_Price_AF!$A$4:$M$202,AK$1,FALSE)/1</f>
        <v>96.501281832143476</v>
      </c>
      <c r="AL38" s="12">
        <f>VLOOKUP($W38,Total_Rndwd_Avg_Price_AF!$A$4:$M$202,AL$1,FALSE)/1</f>
        <v>96.215388135156488</v>
      </c>
      <c r="AM38" s="12">
        <f>VLOOKUP($W38,Total_Rndwd_Avg_Price_AF!$A$4:$M$202,AM$1,FALSE)/1</f>
        <v>96.191319095532478</v>
      </c>
      <c r="AN38" s="12">
        <f>VLOOKUP($W38,Total_Rndwd_Avg_Price_AF!$A$4:$M$202,AN$1,FALSE)/1</f>
        <v>97.02495323492586</v>
      </c>
      <c r="AO38" s="12">
        <f>VLOOKUP($W38,Total_Rndwd_Avg_Price_AF!$A$4:$M$202,AO$1,FALSE)/1</f>
        <v>99.385129187409618</v>
      </c>
      <c r="AP38" s="12">
        <f>VLOOKUP($W38,Total_Rndwd_Avg_Price_AF!$A$4:$M$202,AP$1,FALSE)/1</f>
        <v>97.31401094456659</v>
      </c>
      <c r="AQ38" s="12"/>
      <c r="AR38" s="12">
        <f>VLOOKUP($W38,Total_Rndwd_Avg_Price_BF!$A$4:$M$202,AR$1,FALSE)/1</f>
        <v>85.14053497641406</v>
      </c>
      <c r="AS38" s="12">
        <f>VLOOKUP($W38,Total_Rndwd_Avg_Price_BF!$A$4:$M$202,AS$1,FALSE)/1</f>
        <v>92.742433779608447</v>
      </c>
      <c r="AT38" s="12">
        <f>VLOOKUP($W38,Total_Rndwd_Avg_Price_BF!$A$4:$M$202,AT$1,FALSE)/1</f>
        <v>101.47725957465822</v>
      </c>
      <c r="AU38" s="12">
        <f>VLOOKUP($W38,Total_Rndwd_Avg_Price_BF!$A$4:$M$202,AU$1,FALSE)/1</f>
        <v>101.22106362627494</v>
      </c>
      <c r="AV38" s="12">
        <f>VLOOKUP($W38,Total_Rndwd_Avg_Price_BF!$A$4:$M$202,AV$1,FALSE)/1</f>
        <v>100.61781138777469</v>
      </c>
      <c r="AW38" s="12">
        <f>VLOOKUP($W38,Total_Rndwd_Avg_Price_BF!$A$4:$M$202,AW$1,FALSE)/1</f>
        <v>99.613538712926967</v>
      </c>
      <c r="AX38" s="12">
        <f>VLOOKUP($W38,Total_Rndwd_Avg_Price_BF!$A$4:$M$202,AX$1,FALSE)/1</f>
        <v>101.64785977833151</v>
      </c>
      <c r="AY38" s="12">
        <f>VLOOKUP($W38,Total_Rndwd_Avg_Price_BF!$A$4:$M$202,AY$1,FALSE)/1</f>
        <v>97.148993387828114</v>
      </c>
      <c r="AZ38" s="12">
        <f>VLOOKUP($W38,Total_Rndwd_Avg_Price_BF!$A$4:$M$202,AZ$1,FALSE)/1</f>
        <v>96.636346450031809</v>
      </c>
      <c r="BA38" s="12"/>
      <c r="BB38" s="12">
        <f>VLOOKUP($W38,Total_Rndwd_Avg_Price_BAC!$A$4:$M$202,BB$1,FALSE)/1</f>
        <v>85.14053497641406</v>
      </c>
      <c r="BC38" s="12">
        <f>VLOOKUP($W38,Total_Rndwd_Avg_Price_BAC!$A$4:$M$202,BC$1,FALSE)/1</f>
        <v>90.113574022826427</v>
      </c>
      <c r="BD38" s="12">
        <f>VLOOKUP($W38,Total_Rndwd_Avg_Price_BAC!$A$4:$M$202,BD$1,FALSE)/1</f>
        <v>95.994128771625967</v>
      </c>
      <c r="BE38" s="12">
        <f>VLOOKUP($W38,Total_Rndwd_Avg_Price_BAC!$A$4:$M$202,BE$1,FALSE)/1</f>
        <v>95.619396516946253</v>
      </c>
      <c r="BF38" s="12">
        <f>VLOOKUP($W38,Total_Rndwd_Avg_Price_BAC!$A$4:$M$202,BF$1,FALSE)/1</f>
        <v>95.494711293713294</v>
      </c>
      <c r="BG38" s="12">
        <f>VLOOKUP($W38,Total_Rndwd_Avg_Price_BAC!$A$4:$M$202,BG$1,FALSE)/1</f>
        <v>94.898710711749743</v>
      </c>
      <c r="BH38" s="12">
        <f>VLOOKUP($W38,Total_Rndwd_Avg_Price_BAC!$A$4:$M$202,BH$1,FALSE)/1</f>
        <v>94.150777263631525</v>
      </c>
      <c r="BI38" s="12">
        <f>VLOOKUP($W38,Total_Rndwd_Avg_Price_BAC!$A$4:$M$202,BI$1,FALSE)/1</f>
        <v>98.398919813989224</v>
      </c>
      <c r="BJ38" s="12">
        <f>VLOOKUP($W38,Total_Rndwd_Avg_Price_BAC!$A$4:$M$202,BJ$1,FALSE)/1</f>
        <v>96.333929631125557</v>
      </c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F38" s="12"/>
      <c r="CG38" s="12"/>
      <c r="CH38" s="12"/>
      <c r="CI38" s="12"/>
      <c r="CJ38" s="12"/>
      <c r="CK38" s="12"/>
      <c r="CL38" s="12"/>
      <c r="CM38" s="12"/>
      <c r="CN38" s="12"/>
      <c r="CR38" s="12"/>
      <c r="CS38" s="12"/>
      <c r="CT38" s="12"/>
      <c r="CZ38" s="12"/>
      <c r="DA38" s="12"/>
      <c r="DB38" s="12"/>
    </row>
    <row r="39" spans="1:106" x14ac:dyDescent="0.3">
      <c r="A39" t="s">
        <v>67</v>
      </c>
      <c r="B39" s="2">
        <v>0</v>
      </c>
      <c r="C39" s="2">
        <v>0</v>
      </c>
      <c r="D39" s="2">
        <v>85</v>
      </c>
      <c r="E39" s="2">
        <v>85.14053497641406</v>
      </c>
      <c r="F39" s="2">
        <v>88.70645531859374</v>
      </c>
      <c r="G39" s="2">
        <v>92.610982310159727</v>
      </c>
      <c r="H39" s="2">
        <v>92.185650347525964</v>
      </c>
      <c r="I39" s="2">
        <v>91.866120531103419</v>
      </c>
      <c r="J39" s="2">
        <v>91.741813847029732</v>
      </c>
      <c r="K39" s="2">
        <v>91.032863708045852</v>
      </c>
      <c r="L39" s="2">
        <v>91.094421554612225</v>
      </c>
      <c r="M39" s="2">
        <v>88.981011174416196</v>
      </c>
      <c r="N39" s="2" t="e">
        <f>#REF!*#REF!/10^3</f>
        <v>#REF!</v>
      </c>
      <c r="O39" s="2" t="e">
        <f>#REF!*#REF!/10^3</f>
        <v>#REF!</v>
      </c>
      <c r="P39" s="2" t="e">
        <f>#REF!*#REF!/10^3</f>
        <v>#REF!</v>
      </c>
      <c r="Q39" s="2" t="e">
        <f>#REF!*#REF!/10^3</f>
        <v>#REF!</v>
      </c>
      <c r="R39" s="2" t="e">
        <f>#REF!*#REF!/10^3</f>
        <v>#REF!</v>
      </c>
      <c r="S39" s="2" t="e">
        <f>#REF!*#REF!/10^3</f>
        <v>#REF!</v>
      </c>
      <c r="T39" s="2" t="e">
        <f>#REF!*#REF!/10^3</f>
        <v>#REF!</v>
      </c>
      <c r="U39" s="2" t="e">
        <f>#REF!*#REF!/10^3</f>
        <v>#REF!</v>
      </c>
      <c r="W39" t="s">
        <v>68</v>
      </c>
      <c r="X39" s="12">
        <f t="shared" si="3"/>
        <v>91.080534976414057</v>
      </c>
      <c r="Y39" s="12">
        <f t="shared" si="3"/>
        <v>94.646455318593738</v>
      </c>
      <c r="Z39" s="12">
        <f t="shared" si="3"/>
        <v>98.550982310159725</v>
      </c>
      <c r="AA39" s="12">
        <f t="shared" si="3"/>
        <v>98.125650347525962</v>
      </c>
      <c r="AB39" s="12">
        <f t="shared" si="3"/>
        <v>97.806120531103417</v>
      </c>
      <c r="AC39" s="12">
        <f t="shared" si="3"/>
        <v>97.68181384702973</v>
      </c>
      <c r="AD39" s="12">
        <f t="shared" si="3"/>
        <v>96.97286370804585</v>
      </c>
      <c r="AE39" s="12">
        <f t="shared" si="3"/>
        <v>97.034421554612223</v>
      </c>
      <c r="AF39" s="12">
        <f t="shared" si="3"/>
        <v>94.921011174416208</v>
      </c>
      <c r="AH39" s="12">
        <f>VLOOKUP($W39,Total_Rndwd_Avg_Price_AF!$A$4:$M$202,AH$1,FALSE)/1</f>
        <v>91.080534976414057</v>
      </c>
      <c r="AI39" s="12">
        <f>VLOOKUP($W39,Total_Rndwd_Avg_Price_AF!$A$4:$M$202,AI$1,FALSE)/1</f>
        <v>96.468621594812078</v>
      </c>
      <c r="AJ39" s="12">
        <f>VLOOKUP($W39,Total_Rndwd_Avg_Price_AF!$A$4:$M$202,AJ$1,FALSE)/1</f>
        <v>102.73266318651677</v>
      </c>
      <c r="AK39" s="12">
        <f>VLOOKUP($W39,Total_Rndwd_Avg_Price_AF!$A$4:$M$202,AK$1,FALSE)/1</f>
        <v>102.44128183214347</v>
      </c>
      <c r="AL39" s="12">
        <f>VLOOKUP($W39,Total_Rndwd_Avg_Price_AF!$A$4:$M$202,AL$1,FALSE)/1</f>
        <v>102.15538813515646</v>
      </c>
      <c r="AM39" s="12">
        <f>VLOOKUP($W39,Total_Rndwd_Avg_Price_AF!$A$4:$M$202,AM$1,FALSE)/1</f>
        <v>102.13131909553248</v>
      </c>
      <c r="AN39" s="12">
        <f>VLOOKUP($W39,Total_Rndwd_Avg_Price_AF!$A$4:$M$202,AN$1,FALSE)/1</f>
        <v>102.96495323492586</v>
      </c>
      <c r="AO39" s="12">
        <f>VLOOKUP($W39,Total_Rndwd_Avg_Price_AF!$A$4:$M$202,AO$1,FALSE)/1</f>
        <v>101.33512918740961</v>
      </c>
      <c r="AP39" s="12">
        <f>VLOOKUP($W39,Total_Rndwd_Avg_Price_AF!$A$4:$M$202,AP$1,FALSE)/1</f>
        <v>99.264010944566579</v>
      </c>
      <c r="AQ39" s="12"/>
      <c r="AR39" s="12">
        <f>VLOOKUP($W39,Total_Rndwd_Avg_Price_BF!$A$4:$M$202,AR$1,FALSE)/1</f>
        <v>91.080534976414057</v>
      </c>
      <c r="AS39" s="12">
        <f>VLOOKUP($W39,Total_Rndwd_Avg_Price_BF!$A$4:$M$202,AS$1,FALSE)/1</f>
        <v>98.682433779608445</v>
      </c>
      <c r="AT39" s="12">
        <f>VLOOKUP($W39,Total_Rndwd_Avg_Price_BF!$A$4:$M$202,AT$1,FALSE)/1</f>
        <v>107.41725957465822</v>
      </c>
      <c r="AU39" s="12">
        <f>VLOOKUP($W39,Total_Rndwd_Avg_Price_BF!$A$4:$M$202,AU$1,FALSE)/1</f>
        <v>107.16106362627494</v>
      </c>
      <c r="AV39" s="12">
        <f>VLOOKUP($W39,Total_Rndwd_Avg_Price_BF!$A$4:$M$202,AV$1,FALSE)/1</f>
        <v>106.55781138777468</v>
      </c>
      <c r="AW39" s="12">
        <f>VLOOKUP($W39,Total_Rndwd_Avg_Price_BF!$A$4:$M$202,AW$1,FALSE)/1</f>
        <v>105.55353871292697</v>
      </c>
      <c r="AX39" s="12">
        <f>VLOOKUP($W39,Total_Rndwd_Avg_Price_BF!$A$4:$M$202,AX$1,FALSE)/1</f>
        <v>107.58785977833151</v>
      </c>
      <c r="AY39" s="12">
        <f>VLOOKUP($W39,Total_Rndwd_Avg_Price_BF!$A$4:$M$202,AY$1,FALSE)/1</f>
        <v>103.08899338782811</v>
      </c>
      <c r="AZ39" s="12">
        <f>VLOOKUP($W39,Total_Rndwd_Avg_Price_BF!$A$4:$M$202,AZ$1,FALSE)/1</f>
        <v>102.57634645003181</v>
      </c>
      <c r="BA39" s="12"/>
      <c r="BB39" s="12">
        <f>VLOOKUP($W39,Total_Rndwd_Avg_Price_BAC!$A$4:$M$202,BB$1,FALSE)/1</f>
        <v>91.080534976414057</v>
      </c>
      <c r="BC39" s="12">
        <f>VLOOKUP($W39,Total_Rndwd_Avg_Price_BAC!$A$4:$M$202,BC$1,FALSE)/1</f>
        <v>96.053574022826425</v>
      </c>
      <c r="BD39" s="12">
        <f>VLOOKUP($W39,Total_Rndwd_Avg_Price_BAC!$A$4:$M$202,BD$1,FALSE)/1</f>
        <v>101.93412877162596</v>
      </c>
      <c r="BE39" s="12">
        <f>VLOOKUP($W39,Total_Rndwd_Avg_Price_BAC!$A$4:$M$202,BE$1,FALSE)/1</f>
        <v>101.55939651694625</v>
      </c>
      <c r="BF39" s="12">
        <f>VLOOKUP($W39,Total_Rndwd_Avg_Price_BAC!$A$4:$M$202,BF$1,FALSE)/1</f>
        <v>101.43471129371331</v>
      </c>
      <c r="BG39" s="12">
        <f>VLOOKUP($W39,Total_Rndwd_Avg_Price_BAC!$A$4:$M$202,BG$1,FALSE)/1</f>
        <v>100.83871071174974</v>
      </c>
      <c r="BH39" s="12">
        <f>VLOOKUP($W39,Total_Rndwd_Avg_Price_BAC!$A$4:$M$202,BH$1,FALSE)/1</f>
        <v>100.09077726363152</v>
      </c>
      <c r="BI39" s="12">
        <f>VLOOKUP($W39,Total_Rndwd_Avg_Price_BAC!$A$4:$M$202,BI$1,FALSE)/1</f>
        <v>100.34891981398921</v>
      </c>
      <c r="BJ39" s="12">
        <f>VLOOKUP($W39,Total_Rndwd_Avg_Price_BAC!$A$4:$M$202,BJ$1,FALSE)/1</f>
        <v>98.283929631125545</v>
      </c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F39" s="12"/>
      <c r="CG39" s="12"/>
      <c r="CH39" s="12"/>
      <c r="CI39" s="12"/>
      <c r="CJ39" s="12"/>
      <c r="CK39" s="12"/>
      <c r="CL39" s="12"/>
      <c r="CM39" s="12"/>
      <c r="CN39" s="12"/>
      <c r="CR39" s="12"/>
      <c r="CS39" s="12"/>
      <c r="CT39" s="12"/>
      <c r="CZ39" s="12"/>
      <c r="DA39" s="12"/>
      <c r="DB39" s="12"/>
    </row>
    <row r="40" spans="1:106" x14ac:dyDescent="0.3">
      <c r="A40" t="s">
        <v>69</v>
      </c>
      <c r="B40" s="2">
        <v>0</v>
      </c>
      <c r="C40" s="2">
        <v>0</v>
      </c>
      <c r="D40" s="2">
        <v>85</v>
      </c>
      <c r="E40" s="2">
        <v>85.14053497641406</v>
      </c>
      <c r="F40" s="2">
        <v>88.70645531859374</v>
      </c>
      <c r="G40" s="2">
        <v>92.610982310159727</v>
      </c>
      <c r="H40" s="2">
        <v>92.185650347525964</v>
      </c>
      <c r="I40" s="2">
        <v>91.866120531103419</v>
      </c>
      <c r="J40" s="2">
        <v>97.68181384702973</v>
      </c>
      <c r="K40" s="2">
        <v>96.97286370804585</v>
      </c>
      <c r="L40" s="2">
        <v>97.034421554612223</v>
      </c>
      <c r="M40" s="2">
        <v>94.921011174416208</v>
      </c>
      <c r="N40" s="2" t="e">
        <f>#REF!*#REF!/10^3</f>
        <v>#REF!</v>
      </c>
      <c r="O40" s="2" t="e">
        <f>#REF!*#REF!/10^3</f>
        <v>#REF!</v>
      </c>
      <c r="P40" s="2" t="e">
        <f>#REF!*#REF!/10^3</f>
        <v>#REF!</v>
      </c>
      <c r="Q40" s="2" t="e">
        <f>#REF!*#REF!/10^3</f>
        <v>#REF!</v>
      </c>
      <c r="R40" s="2" t="e">
        <f>#REF!*#REF!/10^3</f>
        <v>#REF!</v>
      </c>
      <c r="S40" s="2" t="e">
        <f>#REF!*#REF!/10^3</f>
        <v>#REF!</v>
      </c>
      <c r="T40" s="2" t="e">
        <f>#REF!*#REF!/10^3</f>
        <v>#REF!</v>
      </c>
      <c r="U40" s="2" t="e">
        <f>#REF!*#REF!/10^3</f>
        <v>#REF!</v>
      </c>
      <c r="W40" t="s">
        <v>70</v>
      </c>
      <c r="X40" s="12">
        <f t="shared" si="3"/>
        <v>85.14053497641406</v>
      </c>
      <c r="Y40" s="12">
        <f t="shared" si="3"/>
        <v>88.70645531859374</v>
      </c>
      <c r="Z40" s="12">
        <f t="shared" si="3"/>
        <v>92.610982310159727</v>
      </c>
      <c r="AA40" s="12">
        <f t="shared" si="3"/>
        <v>92.185650347525964</v>
      </c>
      <c r="AB40" s="12">
        <f t="shared" si="3"/>
        <v>91.866120531103419</v>
      </c>
      <c r="AC40" s="12">
        <f t="shared" si="3"/>
        <v>91.741813847029732</v>
      </c>
      <c r="AD40" s="12">
        <f t="shared" si="3"/>
        <v>91.032863708045852</v>
      </c>
      <c r="AE40" s="12">
        <f t="shared" si="3"/>
        <v>91.094421554612225</v>
      </c>
      <c r="AF40" s="12">
        <f t="shared" si="3"/>
        <v>88.981011174416196</v>
      </c>
      <c r="AH40" s="12">
        <f>VLOOKUP($W40,Total_Rndwd_Avg_Price_AF!$A$4:$M$202,AH$1,FALSE)/1</f>
        <v>85.14053497641406</v>
      </c>
      <c r="AI40" s="12">
        <f>VLOOKUP($W40,Total_Rndwd_Avg_Price_AF!$A$4:$M$202,AI$1,FALSE)/1</f>
        <v>90.52862159481208</v>
      </c>
      <c r="AJ40" s="12">
        <f>VLOOKUP($W40,Total_Rndwd_Avg_Price_AF!$A$4:$M$202,AJ$1,FALSE)/1</f>
        <v>96.792663186516776</v>
      </c>
      <c r="AK40" s="12">
        <f>VLOOKUP($W40,Total_Rndwd_Avg_Price_AF!$A$4:$M$202,AK$1,FALSE)/1</f>
        <v>96.501281832143476</v>
      </c>
      <c r="AL40" s="12">
        <f>VLOOKUP($W40,Total_Rndwd_Avg_Price_AF!$A$4:$M$202,AL$1,FALSE)/1</f>
        <v>96.215388135156488</v>
      </c>
      <c r="AM40" s="12">
        <f>VLOOKUP($W40,Total_Rndwd_Avg_Price_AF!$A$4:$M$202,AM$1,FALSE)/1</f>
        <v>96.191319095532478</v>
      </c>
      <c r="AN40" s="12">
        <f>VLOOKUP($W40,Total_Rndwd_Avg_Price_AF!$A$4:$M$202,AN$1,FALSE)/1</f>
        <v>97.02495323492586</v>
      </c>
      <c r="AO40" s="12">
        <f>VLOOKUP($W40,Total_Rndwd_Avg_Price_AF!$A$4:$M$202,AO$1,FALSE)/1</f>
        <v>95.395129187409609</v>
      </c>
      <c r="AP40" s="12">
        <f>VLOOKUP($W40,Total_Rndwd_Avg_Price_AF!$A$4:$M$202,AP$1,FALSE)/1</f>
        <v>93.324010944566581</v>
      </c>
      <c r="AQ40" s="12"/>
      <c r="AR40" s="12">
        <f>VLOOKUP($W40,Total_Rndwd_Avg_Price_BF!$A$4:$M$202,AR$1,FALSE)/1</f>
        <v>85.14053497641406</v>
      </c>
      <c r="AS40" s="12">
        <f>VLOOKUP($W40,Total_Rndwd_Avg_Price_BF!$A$4:$M$202,AS$1,FALSE)/1</f>
        <v>92.742433779608447</v>
      </c>
      <c r="AT40" s="12">
        <f>VLOOKUP($W40,Total_Rndwd_Avg_Price_BF!$A$4:$M$202,AT$1,FALSE)/1</f>
        <v>101.47725957465822</v>
      </c>
      <c r="AU40" s="12">
        <f>VLOOKUP($W40,Total_Rndwd_Avg_Price_BF!$A$4:$M$202,AU$1,FALSE)/1</f>
        <v>101.22106362627494</v>
      </c>
      <c r="AV40" s="12">
        <f>VLOOKUP($W40,Total_Rndwd_Avg_Price_BF!$A$4:$M$202,AV$1,FALSE)/1</f>
        <v>100.61781138777469</v>
      </c>
      <c r="AW40" s="12">
        <f>VLOOKUP($W40,Total_Rndwd_Avg_Price_BF!$A$4:$M$202,AW$1,FALSE)/1</f>
        <v>99.613538712926967</v>
      </c>
      <c r="AX40" s="12">
        <f>VLOOKUP($W40,Total_Rndwd_Avg_Price_BF!$A$4:$M$202,AX$1,FALSE)/1</f>
        <v>101.64785977833151</v>
      </c>
      <c r="AY40" s="12">
        <f>VLOOKUP($W40,Total_Rndwd_Avg_Price_BF!$A$4:$M$202,AY$1,FALSE)/1</f>
        <v>97.148993387828114</v>
      </c>
      <c r="AZ40" s="12">
        <f>VLOOKUP($W40,Total_Rndwd_Avg_Price_BF!$A$4:$M$202,AZ$1,FALSE)/1</f>
        <v>96.636346450031809</v>
      </c>
      <c r="BA40" s="12"/>
      <c r="BB40" s="12">
        <f>VLOOKUP($W40,Total_Rndwd_Avg_Price_BAC!$A$4:$M$202,BB$1,FALSE)/1</f>
        <v>85.14053497641406</v>
      </c>
      <c r="BC40" s="12">
        <f>VLOOKUP($W40,Total_Rndwd_Avg_Price_BAC!$A$4:$M$202,BC$1,FALSE)/1</f>
        <v>90.113574022826427</v>
      </c>
      <c r="BD40" s="12">
        <f>VLOOKUP($W40,Total_Rndwd_Avg_Price_BAC!$A$4:$M$202,BD$1,FALSE)/1</f>
        <v>95.994128771625967</v>
      </c>
      <c r="BE40" s="12">
        <f>VLOOKUP($W40,Total_Rndwd_Avg_Price_BAC!$A$4:$M$202,BE$1,FALSE)/1</f>
        <v>95.619396516946253</v>
      </c>
      <c r="BF40" s="12">
        <f>VLOOKUP($W40,Total_Rndwd_Avg_Price_BAC!$A$4:$M$202,BF$1,FALSE)/1</f>
        <v>95.494711293713294</v>
      </c>
      <c r="BG40" s="12">
        <f>VLOOKUP($W40,Total_Rndwd_Avg_Price_BAC!$A$4:$M$202,BG$1,FALSE)/1</f>
        <v>94.898710711749743</v>
      </c>
      <c r="BH40" s="12">
        <f>VLOOKUP($W40,Total_Rndwd_Avg_Price_BAC!$A$4:$M$202,BH$1,FALSE)/1</f>
        <v>94.150777263631525</v>
      </c>
      <c r="BI40" s="12">
        <f>VLOOKUP($W40,Total_Rndwd_Avg_Price_BAC!$A$4:$M$202,BI$1,FALSE)/1</f>
        <v>94.408919813989215</v>
      </c>
      <c r="BJ40" s="12">
        <f>VLOOKUP($W40,Total_Rndwd_Avg_Price_BAC!$A$4:$M$202,BJ$1,FALSE)/1</f>
        <v>92.343929631125548</v>
      </c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F40" s="12"/>
      <c r="CG40" s="12"/>
      <c r="CH40" s="12"/>
      <c r="CI40" s="12"/>
      <c r="CJ40" s="12"/>
      <c r="CK40" s="12"/>
      <c r="CL40" s="12"/>
      <c r="CM40" s="12"/>
      <c r="CN40" s="12"/>
      <c r="CR40" s="12"/>
      <c r="CS40" s="12"/>
      <c r="CT40" s="12"/>
      <c r="CZ40" s="12"/>
      <c r="DA40" s="12"/>
      <c r="DB40" s="12"/>
    </row>
    <row r="41" spans="1:106" x14ac:dyDescent="0.3">
      <c r="A41" t="s">
        <v>71</v>
      </c>
      <c r="B41" s="2">
        <v>0</v>
      </c>
      <c r="C41" s="2">
        <v>0</v>
      </c>
      <c r="D41" s="2">
        <v>85</v>
      </c>
      <c r="E41" s="2">
        <v>85.14053497641406</v>
      </c>
      <c r="F41" s="2">
        <v>88.70645531859374</v>
      </c>
      <c r="G41" s="2">
        <v>92.610982310159727</v>
      </c>
      <c r="H41" s="2">
        <v>92.185650347525964</v>
      </c>
      <c r="I41" s="2">
        <v>91.866120531103419</v>
      </c>
      <c r="J41" s="2">
        <v>91.741813847029732</v>
      </c>
      <c r="K41" s="2">
        <v>91.032863708045852</v>
      </c>
      <c r="L41" s="2">
        <v>91.094421554612225</v>
      </c>
      <c r="M41" s="2">
        <v>88.981011174416196</v>
      </c>
      <c r="N41" s="2" t="e">
        <f>#REF!*#REF!/10^3</f>
        <v>#REF!</v>
      </c>
      <c r="O41" s="2" t="e">
        <f>#REF!*#REF!/10^3</f>
        <v>#REF!</v>
      </c>
      <c r="P41" s="2" t="e">
        <f>#REF!*#REF!/10^3</f>
        <v>#REF!</v>
      </c>
      <c r="Q41" s="2" t="e">
        <f>#REF!*#REF!/10^3</f>
        <v>#REF!</v>
      </c>
      <c r="R41" s="2" t="e">
        <f>#REF!*#REF!/10^3</f>
        <v>#REF!</v>
      </c>
      <c r="S41" s="2" t="e">
        <f>#REF!*#REF!/10^3</f>
        <v>#REF!</v>
      </c>
      <c r="T41" s="2" t="e">
        <f>#REF!*#REF!/10^3</f>
        <v>#REF!</v>
      </c>
      <c r="U41" s="2" t="e">
        <f>#REF!*#REF!/10^3</f>
        <v>#REF!</v>
      </c>
      <c r="W41" t="s">
        <v>72</v>
      </c>
      <c r="X41" s="12">
        <f t="shared" si="3"/>
        <v>95.070534976414066</v>
      </c>
      <c r="Y41" s="12">
        <f t="shared" si="3"/>
        <v>98.636455318593747</v>
      </c>
      <c r="Z41" s="12">
        <f t="shared" si="3"/>
        <v>102.54098231015973</v>
      </c>
      <c r="AA41" s="12">
        <f t="shared" si="3"/>
        <v>102.11565034752597</v>
      </c>
      <c r="AB41" s="12">
        <f t="shared" si="3"/>
        <v>101.79612053110343</v>
      </c>
      <c r="AC41" s="12">
        <f t="shared" si="3"/>
        <v>101.67181384702974</v>
      </c>
      <c r="AD41" s="12">
        <f t="shared" si="3"/>
        <v>100.96286370804586</v>
      </c>
      <c r="AE41" s="12">
        <f t="shared" si="3"/>
        <v>101.02442155461223</v>
      </c>
      <c r="AF41" s="12">
        <f t="shared" si="3"/>
        <v>98.911011174416217</v>
      </c>
      <c r="AH41" s="12">
        <f>VLOOKUP($W41,Total_Rndwd_Avg_Price_AF!$A$4:$M$202,AH$1,FALSE)/1</f>
        <v>95.070534976414066</v>
      </c>
      <c r="AI41" s="12">
        <f>VLOOKUP($W41,Total_Rndwd_Avg_Price_AF!$A$4:$M$202,AI$1,FALSE)/1</f>
        <v>100.45862159481209</v>
      </c>
      <c r="AJ41" s="12">
        <f>VLOOKUP($W41,Total_Rndwd_Avg_Price_AF!$A$4:$M$202,AJ$1,FALSE)/1</f>
        <v>106.72266318651678</v>
      </c>
      <c r="AK41" s="12">
        <f>VLOOKUP($W41,Total_Rndwd_Avg_Price_AF!$A$4:$M$202,AK$1,FALSE)/1</f>
        <v>106.43128183214348</v>
      </c>
      <c r="AL41" s="12">
        <f>VLOOKUP($W41,Total_Rndwd_Avg_Price_AF!$A$4:$M$202,AL$1,FALSE)/1</f>
        <v>106.14538813515647</v>
      </c>
      <c r="AM41" s="12">
        <f>VLOOKUP($W41,Total_Rndwd_Avg_Price_AF!$A$4:$M$202,AM$1,FALSE)/1</f>
        <v>106.12131909553246</v>
      </c>
      <c r="AN41" s="12">
        <f>VLOOKUP($W41,Total_Rndwd_Avg_Price_AF!$A$4:$M$202,AN$1,FALSE)/1</f>
        <v>106.95495323492587</v>
      </c>
      <c r="AO41" s="12">
        <f>VLOOKUP($W41,Total_Rndwd_Avg_Price_AF!$A$4:$M$202,AO$1,FALSE)/1</f>
        <v>105.32512918740962</v>
      </c>
      <c r="AP41" s="12">
        <f>VLOOKUP($W41,Total_Rndwd_Avg_Price_AF!$A$4:$M$202,AP$1,FALSE)/1</f>
        <v>103.25401094456659</v>
      </c>
      <c r="AQ41" s="12"/>
      <c r="AR41" s="12">
        <f>VLOOKUP($W41,Total_Rndwd_Avg_Price_BF!$A$4:$M$202,AR$1,FALSE)/1</f>
        <v>95.070534976414066</v>
      </c>
      <c r="AS41" s="12">
        <f>VLOOKUP($W41,Total_Rndwd_Avg_Price_BF!$A$4:$M$202,AS$1,FALSE)/1</f>
        <v>102.67243377960843</v>
      </c>
      <c r="AT41" s="12">
        <f>VLOOKUP($W41,Total_Rndwd_Avg_Price_BF!$A$4:$M$202,AT$1,FALSE)/1</f>
        <v>111.40725957465823</v>
      </c>
      <c r="AU41" s="12">
        <f>VLOOKUP($W41,Total_Rndwd_Avg_Price_BF!$A$4:$M$202,AU$1,FALSE)/1</f>
        <v>111.15106362627495</v>
      </c>
      <c r="AV41" s="12">
        <f>VLOOKUP($W41,Total_Rndwd_Avg_Price_BF!$A$4:$M$202,AV$1,FALSE)/1</f>
        <v>110.54781138777469</v>
      </c>
      <c r="AW41" s="12">
        <f>VLOOKUP($W41,Total_Rndwd_Avg_Price_BF!$A$4:$M$202,AW$1,FALSE)/1</f>
        <v>109.54353871292695</v>
      </c>
      <c r="AX41" s="12">
        <f>VLOOKUP($W41,Total_Rndwd_Avg_Price_BF!$A$4:$M$202,AX$1,FALSE)/1</f>
        <v>111.57785977833151</v>
      </c>
      <c r="AY41" s="12">
        <f>VLOOKUP($W41,Total_Rndwd_Avg_Price_BF!$A$4:$M$202,AY$1,FALSE)/1</f>
        <v>107.07899338782811</v>
      </c>
      <c r="AZ41" s="12">
        <f>VLOOKUP($W41,Total_Rndwd_Avg_Price_BF!$A$4:$M$202,AZ$1,FALSE)/1</f>
        <v>106.5663464500318</v>
      </c>
      <c r="BA41" s="12"/>
      <c r="BB41" s="12">
        <f>VLOOKUP($W41,Total_Rndwd_Avg_Price_BAC!$A$4:$M$202,BB$1,FALSE)/1</f>
        <v>95.070534976414066</v>
      </c>
      <c r="BC41" s="12">
        <f>VLOOKUP($W41,Total_Rndwd_Avg_Price_BAC!$A$4:$M$202,BC$1,FALSE)/1</f>
        <v>100.04357402282643</v>
      </c>
      <c r="BD41" s="12">
        <f>VLOOKUP($W41,Total_Rndwd_Avg_Price_BAC!$A$4:$M$202,BD$1,FALSE)/1</f>
        <v>105.92412877162594</v>
      </c>
      <c r="BE41" s="12">
        <f>VLOOKUP($W41,Total_Rndwd_Avg_Price_BAC!$A$4:$M$202,BE$1,FALSE)/1</f>
        <v>105.54939651694623</v>
      </c>
      <c r="BF41" s="12">
        <f>VLOOKUP($W41,Total_Rndwd_Avg_Price_BAC!$A$4:$M$202,BF$1,FALSE)/1</f>
        <v>105.4247112937133</v>
      </c>
      <c r="BG41" s="12">
        <f>VLOOKUP($W41,Total_Rndwd_Avg_Price_BAC!$A$4:$M$202,BG$1,FALSE)/1</f>
        <v>104.82871071174975</v>
      </c>
      <c r="BH41" s="12">
        <f>VLOOKUP($W41,Total_Rndwd_Avg_Price_BAC!$A$4:$M$202,BH$1,FALSE)/1</f>
        <v>104.08077726363153</v>
      </c>
      <c r="BI41" s="12">
        <f>VLOOKUP($W41,Total_Rndwd_Avg_Price_BAC!$A$4:$M$202,BI$1,FALSE)/1</f>
        <v>104.33891981398922</v>
      </c>
      <c r="BJ41" s="12">
        <f>VLOOKUP($W41,Total_Rndwd_Avg_Price_BAC!$A$4:$M$202,BJ$1,FALSE)/1</f>
        <v>102.27392963112555</v>
      </c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F41" s="12"/>
      <c r="CG41" s="12"/>
      <c r="CH41" s="12"/>
      <c r="CI41" s="12"/>
      <c r="CJ41" s="12"/>
      <c r="CK41" s="12"/>
      <c r="CL41" s="12"/>
      <c r="CM41" s="12"/>
      <c r="CN41" s="12"/>
      <c r="CR41" s="12"/>
      <c r="CS41" s="12"/>
      <c r="CT41" s="12"/>
      <c r="CZ41" s="12"/>
      <c r="DA41" s="12"/>
      <c r="DB41" s="12"/>
    </row>
    <row r="42" spans="1:106" x14ac:dyDescent="0.3">
      <c r="A42" t="s">
        <v>73</v>
      </c>
      <c r="B42" s="2">
        <v>0</v>
      </c>
      <c r="C42" s="2">
        <v>1000</v>
      </c>
      <c r="D42" s="2">
        <v>85</v>
      </c>
      <c r="E42" s="2">
        <v>92.757201643080734</v>
      </c>
      <c r="F42" s="2">
        <v>96.429788651927083</v>
      </c>
      <c r="G42" s="2">
        <v>100.45098231015972</v>
      </c>
      <c r="H42" s="2">
        <v>100.01731701419264</v>
      </c>
      <c r="I42" s="2">
        <v>99.689453864436757</v>
      </c>
      <c r="J42" s="2">
        <v>99.558480513696395</v>
      </c>
      <c r="K42" s="2">
        <v>98.817863708045863</v>
      </c>
      <c r="L42" s="2">
        <v>98.851088221278886</v>
      </c>
      <c r="M42" s="2">
        <v>96.709344507749549</v>
      </c>
      <c r="N42" s="2" t="e">
        <f>#REF!*#REF!/10^3</f>
        <v>#REF!</v>
      </c>
      <c r="O42" s="2" t="e">
        <f>#REF!*#REF!/10^3</f>
        <v>#REF!</v>
      </c>
      <c r="P42" s="2" t="e">
        <f>#REF!*#REF!/10^3</f>
        <v>#REF!</v>
      </c>
      <c r="Q42" s="2" t="e">
        <f>#REF!*#REF!/10^3</f>
        <v>#REF!</v>
      </c>
      <c r="R42" s="2" t="e">
        <f>#REF!*#REF!/10^3</f>
        <v>#REF!</v>
      </c>
      <c r="S42" s="2" t="e">
        <f>#REF!*#REF!/10^3</f>
        <v>#REF!</v>
      </c>
      <c r="T42" s="2" t="e">
        <f>#REF!*#REF!/10^3</f>
        <v>#REF!</v>
      </c>
      <c r="U42" s="2" t="e">
        <f>#REF!*#REF!/10^3</f>
        <v>#REF!</v>
      </c>
      <c r="W42" t="s">
        <v>74</v>
      </c>
      <c r="X42" s="12">
        <f t="shared" si="3"/>
        <v>95.070534976414066</v>
      </c>
      <c r="Y42" s="12">
        <f t="shared" si="3"/>
        <v>98.636455318593747</v>
      </c>
      <c r="Z42" s="12">
        <f t="shared" si="3"/>
        <v>102.54098231015973</v>
      </c>
      <c r="AA42" s="12">
        <f t="shared" si="3"/>
        <v>102.11565034752597</v>
      </c>
      <c r="AB42" s="12">
        <f t="shared" si="3"/>
        <v>101.79612053110343</v>
      </c>
      <c r="AC42" s="12">
        <f t="shared" si="3"/>
        <v>101.67181384702974</v>
      </c>
      <c r="AD42" s="12">
        <f t="shared" si="3"/>
        <v>100.96286370804586</v>
      </c>
      <c r="AE42" s="12">
        <f t="shared" si="3"/>
        <v>101.02442155461223</v>
      </c>
      <c r="AF42" s="12">
        <f t="shared" si="3"/>
        <v>98.911011174416217</v>
      </c>
      <c r="AH42" s="12">
        <f>VLOOKUP($W42,Total_Rndwd_Avg_Price_AF!$A$4:$M$202,AH$1,FALSE)/1</f>
        <v>95.070534976414066</v>
      </c>
      <c r="AI42" s="12">
        <f>VLOOKUP($W42,Total_Rndwd_Avg_Price_AF!$A$4:$M$202,AI$1,FALSE)/1</f>
        <v>100.45862159481209</v>
      </c>
      <c r="AJ42" s="12">
        <f>VLOOKUP($W42,Total_Rndwd_Avg_Price_AF!$A$4:$M$202,AJ$1,FALSE)/1</f>
        <v>106.72266318651678</v>
      </c>
      <c r="AK42" s="12">
        <f>VLOOKUP($W42,Total_Rndwd_Avg_Price_AF!$A$4:$M$202,AK$1,FALSE)/1</f>
        <v>106.43128183214348</v>
      </c>
      <c r="AL42" s="12">
        <f>VLOOKUP($W42,Total_Rndwd_Avg_Price_AF!$A$4:$M$202,AL$1,FALSE)/1</f>
        <v>106.14538813515647</v>
      </c>
      <c r="AM42" s="12">
        <f>VLOOKUP($W42,Total_Rndwd_Avg_Price_AF!$A$4:$M$202,AM$1,FALSE)/1</f>
        <v>106.12131909553246</v>
      </c>
      <c r="AN42" s="12">
        <f>VLOOKUP($W42,Total_Rndwd_Avg_Price_AF!$A$4:$M$202,AN$1,FALSE)/1</f>
        <v>106.95495323492587</v>
      </c>
      <c r="AO42" s="12">
        <f>VLOOKUP($W42,Total_Rndwd_Avg_Price_AF!$A$4:$M$202,AO$1,FALSE)/1</f>
        <v>105.32512918740962</v>
      </c>
      <c r="AP42" s="12">
        <f>VLOOKUP($W42,Total_Rndwd_Avg_Price_AF!$A$4:$M$202,AP$1,FALSE)/1</f>
        <v>103.25401094456659</v>
      </c>
      <c r="AQ42" s="12"/>
      <c r="AR42" s="12">
        <f>VLOOKUP($W42,Total_Rndwd_Avg_Price_BF!$A$4:$M$202,AR$1,FALSE)/1</f>
        <v>95.070534976414066</v>
      </c>
      <c r="AS42" s="12">
        <f>VLOOKUP($W42,Total_Rndwd_Avg_Price_BF!$A$4:$M$202,AS$1,FALSE)/1</f>
        <v>102.67243377960843</v>
      </c>
      <c r="AT42" s="12">
        <f>VLOOKUP($W42,Total_Rndwd_Avg_Price_BF!$A$4:$M$202,AT$1,FALSE)/1</f>
        <v>111.40725957465823</v>
      </c>
      <c r="AU42" s="12">
        <f>VLOOKUP($W42,Total_Rndwd_Avg_Price_BF!$A$4:$M$202,AU$1,FALSE)/1</f>
        <v>111.15106362627495</v>
      </c>
      <c r="AV42" s="12">
        <f>VLOOKUP($W42,Total_Rndwd_Avg_Price_BF!$A$4:$M$202,AV$1,FALSE)/1</f>
        <v>110.54781138777469</v>
      </c>
      <c r="AW42" s="12">
        <f>VLOOKUP($W42,Total_Rndwd_Avg_Price_BF!$A$4:$M$202,AW$1,FALSE)/1</f>
        <v>109.54353871292695</v>
      </c>
      <c r="AX42" s="12">
        <f>VLOOKUP($W42,Total_Rndwd_Avg_Price_BF!$A$4:$M$202,AX$1,FALSE)/1</f>
        <v>111.57785977833151</v>
      </c>
      <c r="AY42" s="12">
        <f>VLOOKUP($W42,Total_Rndwd_Avg_Price_BF!$A$4:$M$202,AY$1,FALSE)/1</f>
        <v>107.07899338782811</v>
      </c>
      <c r="AZ42" s="12">
        <f>VLOOKUP($W42,Total_Rndwd_Avg_Price_BF!$A$4:$M$202,AZ$1,FALSE)/1</f>
        <v>106.5663464500318</v>
      </c>
      <c r="BA42" s="12"/>
      <c r="BB42" s="12">
        <f>VLOOKUP($W42,Total_Rndwd_Avg_Price_BAC!$A$4:$M$202,BB$1,FALSE)/1</f>
        <v>95.070534976414066</v>
      </c>
      <c r="BC42" s="12">
        <f>VLOOKUP($W42,Total_Rndwd_Avg_Price_BAC!$A$4:$M$202,BC$1,FALSE)/1</f>
        <v>100.04357402282643</v>
      </c>
      <c r="BD42" s="12">
        <f>VLOOKUP($W42,Total_Rndwd_Avg_Price_BAC!$A$4:$M$202,BD$1,FALSE)/1</f>
        <v>105.92412877162594</v>
      </c>
      <c r="BE42" s="12">
        <f>VLOOKUP($W42,Total_Rndwd_Avg_Price_BAC!$A$4:$M$202,BE$1,FALSE)/1</f>
        <v>105.54939651694623</v>
      </c>
      <c r="BF42" s="12">
        <f>VLOOKUP($W42,Total_Rndwd_Avg_Price_BAC!$A$4:$M$202,BF$1,FALSE)/1</f>
        <v>105.4247112937133</v>
      </c>
      <c r="BG42" s="12">
        <f>VLOOKUP($W42,Total_Rndwd_Avg_Price_BAC!$A$4:$M$202,BG$1,FALSE)/1</f>
        <v>104.82871071174975</v>
      </c>
      <c r="BH42" s="12">
        <f>VLOOKUP($W42,Total_Rndwd_Avg_Price_BAC!$A$4:$M$202,BH$1,FALSE)/1</f>
        <v>104.08077726363153</v>
      </c>
      <c r="BI42" s="12">
        <f>VLOOKUP($W42,Total_Rndwd_Avg_Price_BAC!$A$4:$M$202,BI$1,FALSE)/1</f>
        <v>104.33891981398922</v>
      </c>
      <c r="BJ42" s="12">
        <f>VLOOKUP($W42,Total_Rndwd_Avg_Price_BAC!$A$4:$M$202,BJ$1,FALSE)/1</f>
        <v>102.27392963112555</v>
      </c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F42" s="12"/>
      <c r="CG42" s="12"/>
      <c r="CH42" s="12"/>
      <c r="CI42" s="12"/>
      <c r="CJ42" s="12"/>
      <c r="CK42" s="12"/>
      <c r="CL42" s="12"/>
      <c r="CM42" s="12"/>
      <c r="CN42" s="12"/>
      <c r="CR42" s="12"/>
      <c r="CS42" s="12"/>
      <c r="CT42" s="12"/>
      <c r="CZ42" s="12"/>
      <c r="DA42" s="12"/>
      <c r="DB42" s="12"/>
    </row>
    <row r="43" spans="1:106" x14ac:dyDescent="0.3">
      <c r="A43" t="s">
        <v>75</v>
      </c>
      <c r="B43" s="2">
        <v>0</v>
      </c>
      <c r="C43" s="2">
        <v>171.66666666666666</v>
      </c>
      <c r="D43" s="2">
        <v>85</v>
      </c>
      <c r="E43" s="2">
        <v>85.14053497641406</v>
      </c>
      <c r="F43" s="2">
        <v>88.70645531859374</v>
      </c>
      <c r="G43" s="2">
        <v>92.610982310159727</v>
      </c>
      <c r="H43" s="2">
        <v>92.185650347525964</v>
      </c>
      <c r="I43" s="2">
        <v>91.866120531103419</v>
      </c>
      <c r="J43" s="2">
        <v>91.741813847029732</v>
      </c>
      <c r="K43" s="2">
        <v>91.032863708045852</v>
      </c>
      <c r="L43" s="2">
        <v>91.094421554612225</v>
      </c>
      <c r="M43" s="2">
        <v>88.981011174416196</v>
      </c>
      <c r="N43" s="2" t="e">
        <f>#REF!*#REF!/10^3</f>
        <v>#REF!</v>
      </c>
      <c r="O43" s="2" t="e">
        <f>#REF!*#REF!/10^3</f>
        <v>#REF!</v>
      </c>
      <c r="P43" s="2" t="e">
        <f>#REF!*#REF!/10^3</f>
        <v>#REF!</v>
      </c>
      <c r="Q43" s="2" t="e">
        <f>#REF!*#REF!/10^3</f>
        <v>#REF!</v>
      </c>
      <c r="R43" s="2" t="e">
        <f>#REF!*#REF!/10^3</f>
        <v>#REF!</v>
      </c>
      <c r="S43" s="2" t="e">
        <f>#REF!*#REF!/10^3</f>
        <v>#REF!</v>
      </c>
      <c r="T43" s="2" t="e">
        <f>#REF!*#REF!/10^3</f>
        <v>#REF!</v>
      </c>
      <c r="U43" s="2" t="e">
        <f>#REF!*#REF!/10^3</f>
        <v>#REF!</v>
      </c>
      <c r="W43" t="s">
        <v>76</v>
      </c>
      <c r="X43" s="12">
        <f t="shared" si="3"/>
        <v>89.130534976414069</v>
      </c>
      <c r="Y43" s="12">
        <f t="shared" si="3"/>
        <v>92.696455318593735</v>
      </c>
      <c r="Z43" s="12">
        <f t="shared" si="3"/>
        <v>96.600982310159722</v>
      </c>
      <c r="AA43" s="12">
        <f t="shared" si="3"/>
        <v>96.175650347525973</v>
      </c>
      <c r="AB43" s="12">
        <f t="shared" si="3"/>
        <v>95.856120531103429</v>
      </c>
      <c r="AC43" s="12">
        <f t="shared" si="3"/>
        <v>95.731813847029741</v>
      </c>
      <c r="AD43" s="12">
        <f t="shared" si="3"/>
        <v>95.022863708045861</v>
      </c>
      <c r="AE43" s="12">
        <f t="shared" si="3"/>
        <v>95.084421554612234</v>
      </c>
      <c r="AF43" s="12">
        <f t="shared" si="3"/>
        <v>92.971011174416205</v>
      </c>
      <c r="AH43" s="12">
        <f>VLOOKUP($W43,Total_Rndwd_Avg_Price_AF!$A$4:$M$202,AH$1,FALSE)/1</f>
        <v>89.130534976414069</v>
      </c>
      <c r="AI43" s="12">
        <f>VLOOKUP($W43,Total_Rndwd_Avg_Price_AF!$A$4:$M$202,AI$1,FALSE)/1</f>
        <v>94.518621594812089</v>
      </c>
      <c r="AJ43" s="12">
        <f>VLOOKUP($W43,Total_Rndwd_Avg_Price_AF!$A$4:$M$202,AJ$1,FALSE)/1</f>
        <v>100.78266318651679</v>
      </c>
      <c r="AK43" s="12">
        <f>VLOOKUP($W43,Total_Rndwd_Avg_Price_AF!$A$4:$M$202,AK$1,FALSE)/1</f>
        <v>100.49128183214349</v>
      </c>
      <c r="AL43" s="12">
        <f>VLOOKUP($W43,Total_Rndwd_Avg_Price_AF!$A$4:$M$202,AL$1,FALSE)/1</f>
        <v>100.2053881351565</v>
      </c>
      <c r="AM43" s="12">
        <f>VLOOKUP($W43,Total_Rndwd_Avg_Price_AF!$A$4:$M$202,AM$1,FALSE)/1</f>
        <v>100.18131909553249</v>
      </c>
      <c r="AN43" s="12">
        <f>VLOOKUP($W43,Total_Rndwd_Avg_Price_AF!$A$4:$M$202,AN$1,FALSE)/1</f>
        <v>101.01495323492584</v>
      </c>
      <c r="AO43" s="12">
        <f>VLOOKUP($W43,Total_Rndwd_Avg_Price_AF!$A$4:$M$202,AO$1,FALSE)/1</f>
        <v>99.385129187409618</v>
      </c>
      <c r="AP43" s="12">
        <f>VLOOKUP($W43,Total_Rndwd_Avg_Price_AF!$A$4:$M$202,AP$1,FALSE)/1</f>
        <v>97.31401094456659</v>
      </c>
      <c r="AQ43" s="12"/>
      <c r="AR43" s="12">
        <f>VLOOKUP($W43,Total_Rndwd_Avg_Price_BF!$A$4:$M$202,AR$1,FALSE)/1</f>
        <v>89.130534976414069</v>
      </c>
      <c r="AS43" s="12">
        <f>VLOOKUP($W43,Total_Rndwd_Avg_Price_BF!$A$4:$M$202,AS$1,FALSE)/1</f>
        <v>96.732433779608428</v>
      </c>
      <c r="AT43" s="12">
        <f>VLOOKUP($W43,Total_Rndwd_Avg_Price_BF!$A$4:$M$202,AT$1,FALSE)/1</f>
        <v>105.46725957465821</v>
      </c>
      <c r="AU43" s="12">
        <f>VLOOKUP($W43,Total_Rndwd_Avg_Price_BF!$A$4:$M$202,AU$1,FALSE)/1</f>
        <v>101.22106362627494</v>
      </c>
      <c r="AV43" s="12">
        <f>VLOOKUP($W43,Total_Rndwd_Avg_Price_BF!$A$4:$M$202,AV$1,FALSE)/1</f>
        <v>100.61781138777469</v>
      </c>
      <c r="AW43" s="12">
        <f>VLOOKUP($W43,Total_Rndwd_Avg_Price_BF!$A$4:$M$202,AW$1,FALSE)/1</f>
        <v>99.613538712926967</v>
      </c>
      <c r="AX43" s="12">
        <f>VLOOKUP($W43,Total_Rndwd_Avg_Price_BF!$A$4:$M$202,AX$1,FALSE)/1</f>
        <v>101.64785977833151</v>
      </c>
      <c r="AY43" s="12">
        <f>VLOOKUP($W43,Total_Rndwd_Avg_Price_BF!$A$4:$M$202,AY$1,FALSE)/1</f>
        <v>97.148993387828114</v>
      </c>
      <c r="AZ43" s="12">
        <f>VLOOKUP($W43,Total_Rndwd_Avg_Price_BF!$A$4:$M$202,AZ$1,FALSE)/1</f>
        <v>96.636346450031809</v>
      </c>
      <c r="BA43" s="12"/>
      <c r="BB43" s="12">
        <f>VLOOKUP($W43,Total_Rndwd_Avg_Price_BAC!$A$4:$M$202,BB$1,FALSE)/1</f>
        <v>89.130534976414069</v>
      </c>
      <c r="BC43" s="12">
        <f>VLOOKUP($W43,Total_Rndwd_Avg_Price_BAC!$A$4:$M$202,BC$1,FALSE)/1</f>
        <v>94.103574022826436</v>
      </c>
      <c r="BD43" s="12">
        <f>VLOOKUP($W43,Total_Rndwd_Avg_Price_BAC!$A$4:$M$202,BD$1,FALSE)/1</f>
        <v>99.984128771625976</v>
      </c>
      <c r="BE43" s="12">
        <f>VLOOKUP($W43,Total_Rndwd_Avg_Price_BAC!$A$4:$M$202,BE$1,FALSE)/1</f>
        <v>99.609396516946234</v>
      </c>
      <c r="BF43" s="12">
        <f>VLOOKUP($W43,Total_Rndwd_Avg_Price_BAC!$A$4:$M$202,BF$1,FALSE)/1</f>
        <v>99.484711293713303</v>
      </c>
      <c r="BG43" s="12">
        <f>VLOOKUP($W43,Total_Rndwd_Avg_Price_BAC!$A$4:$M$202,BG$1,FALSE)/1</f>
        <v>98.888710711749738</v>
      </c>
      <c r="BH43" s="12">
        <f>VLOOKUP($W43,Total_Rndwd_Avg_Price_BAC!$A$4:$M$202,BH$1,FALSE)/1</f>
        <v>98.140777263631534</v>
      </c>
      <c r="BI43" s="12">
        <f>VLOOKUP($W43,Total_Rndwd_Avg_Price_BAC!$A$4:$M$202,BI$1,FALSE)/1</f>
        <v>98.398919813989224</v>
      </c>
      <c r="BJ43" s="12">
        <f>VLOOKUP($W43,Total_Rndwd_Avg_Price_BAC!$A$4:$M$202,BJ$1,FALSE)/1</f>
        <v>96.333929631125557</v>
      </c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F43" s="12"/>
      <c r="CG43" s="12"/>
      <c r="CH43" s="12"/>
      <c r="CI43" s="12"/>
      <c r="CJ43" s="12"/>
      <c r="CK43" s="12"/>
      <c r="CL43" s="12"/>
      <c r="CM43" s="12"/>
      <c r="CN43" s="12"/>
      <c r="CR43" s="12"/>
      <c r="CS43" s="12"/>
      <c r="CT43" s="12"/>
      <c r="CZ43" s="12"/>
      <c r="DA43" s="12"/>
      <c r="DB43" s="12"/>
    </row>
    <row r="44" spans="1:106" x14ac:dyDescent="0.3">
      <c r="A44" t="s">
        <v>77</v>
      </c>
      <c r="B44" s="2">
        <v>0</v>
      </c>
      <c r="C44" s="2">
        <v>0</v>
      </c>
      <c r="D44" s="2">
        <v>85</v>
      </c>
      <c r="E44" s="2">
        <v>85.14053497641406</v>
      </c>
      <c r="F44" s="2">
        <v>88.70645531859374</v>
      </c>
      <c r="G44" s="2">
        <v>92.610982310159727</v>
      </c>
      <c r="H44" s="2">
        <v>92.185650347525964</v>
      </c>
      <c r="I44" s="2">
        <v>91.866120531103419</v>
      </c>
      <c r="J44" s="2">
        <v>91.741813847029732</v>
      </c>
      <c r="K44" s="2">
        <v>91.032863708045852</v>
      </c>
      <c r="L44" s="2">
        <v>91.094421554612225</v>
      </c>
      <c r="M44" s="2">
        <v>88.981011174416196</v>
      </c>
      <c r="N44" s="2" t="e">
        <f>#REF!*#REF!/10^3</f>
        <v>#REF!</v>
      </c>
      <c r="O44" s="2" t="e">
        <f>#REF!*#REF!/10^3</f>
        <v>#REF!</v>
      </c>
      <c r="P44" s="2" t="e">
        <f>#REF!*#REF!/10^3</f>
        <v>#REF!</v>
      </c>
      <c r="Q44" s="2" t="e">
        <f>#REF!*#REF!/10^3</f>
        <v>#REF!</v>
      </c>
      <c r="R44" s="2" t="e">
        <f>#REF!*#REF!/10^3</f>
        <v>#REF!</v>
      </c>
      <c r="S44" s="2" t="e">
        <f>#REF!*#REF!/10^3</f>
        <v>#REF!</v>
      </c>
      <c r="T44" s="2" t="e">
        <f>#REF!*#REF!/10^3</f>
        <v>#REF!</v>
      </c>
      <c r="U44" s="2" t="e">
        <f>#REF!*#REF!/10^3</f>
        <v>#REF!</v>
      </c>
      <c r="W44" t="s">
        <v>78</v>
      </c>
      <c r="X44" s="12">
        <f t="shared" si="3"/>
        <v>85.14053497641406</v>
      </c>
      <c r="Y44" s="12">
        <f t="shared" si="3"/>
        <v>88.70645531859374</v>
      </c>
      <c r="Z44" s="12">
        <f t="shared" si="3"/>
        <v>92.610982310159727</v>
      </c>
      <c r="AA44" s="12">
        <f t="shared" si="3"/>
        <v>96.175650347525973</v>
      </c>
      <c r="AB44" s="12">
        <f t="shared" si="3"/>
        <v>101.79612053110343</v>
      </c>
      <c r="AC44" s="12">
        <f t="shared" si="3"/>
        <v>95.731813847029741</v>
      </c>
      <c r="AD44" s="12">
        <f t="shared" si="3"/>
        <v>100.96286370804586</v>
      </c>
      <c r="AE44" s="12">
        <f t="shared" si="3"/>
        <v>101.02442155461223</v>
      </c>
      <c r="AF44" s="12">
        <f t="shared" si="3"/>
        <v>98.911011174416217</v>
      </c>
      <c r="AH44" s="12">
        <f>VLOOKUP($W44,Total_Rndwd_Avg_Price_AF!$A$4:$M$202,AH$1,FALSE)/1</f>
        <v>85.14053497641406</v>
      </c>
      <c r="AI44" s="12">
        <f>VLOOKUP($W44,Total_Rndwd_Avg_Price_AF!$A$4:$M$202,AI$1,FALSE)/1</f>
        <v>90.52862159481208</v>
      </c>
      <c r="AJ44" s="12">
        <f>VLOOKUP($W44,Total_Rndwd_Avg_Price_AF!$A$4:$M$202,AJ$1,FALSE)/1</f>
        <v>96.792663186516776</v>
      </c>
      <c r="AK44" s="12">
        <f>VLOOKUP($W44,Total_Rndwd_Avg_Price_AF!$A$4:$M$202,AK$1,FALSE)/1</f>
        <v>100.49128183214349</v>
      </c>
      <c r="AL44" s="12">
        <f>VLOOKUP($W44,Total_Rndwd_Avg_Price_AF!$A$4:$M$202,AL$1,FALSE)/1</f>
        <v>106.14538813515647</v>
      </c>
      <c r="AM44" s="12">
        <f>VLOOKUP($W44,Total_Rndwd_Avg_Price_AF!$A$4:$M$202,AM$1,FALSE)/1</f>
        <v>100.18131909553249</v>
      </c>
      <c r="AN44" s="12">
        <f>VLOOKUP($W44,Total_Rndwd_Avg_Price_AF!$A$4:$M$202,AN$1,FALSE)/1</f>
        <v>101.01495323492584</v>
      </c>
      <c r="AO44" s="12">
        <f>VLOOKUP($W44,Total_Rndwd_Avg_Price_AF!$A$4:$M$202,AO$1,FALSE)/1</f>
        <v>99.385129187409618</v>
      </c>
      <c r="AP44" s="12">
        <f>VLOOKUP($W44,Total_Rndwd_Avg_Price_AF!$A$4:$M$202,AP$1,FALSE)/1</f>
        <v>97.31401094456659</v>
      </c>
      <c r="AQ44" s="12"/>
      <c r="AR44" s="12">
        <f>VLOOKUP($W44,Total_Rndwd_Avg_Price_BF!$A$4:$M$202,AR$1,FALSE)/1</f>
        <v>85.14053497641406</v>
      </c>
      <c r="AS44" s="12">
        <f>VLOOKUP($W44,Total_Rndwd_Avg_Price_BF!$A$4:$M$202,AS$1,FALSE)/1</f>
        <v>92.742433779608447</v>
      </c>
      <c r="AT44" s="12">
        <f>VLOOKUP($W44,Total_Rndwd_Avg_Price_BF!$A$4:$M$202,AT$1,FALSE)/1</f>
        <v>101.47725957465822</v>
      </c>
      <c r="AU44" s="12">
        <f>VLOOKUP($W44,Total_Rndwd_Avg_Price_BF!$A$4:$M$202,AU$1,FALSE)/1</f>
        <v>105.21106362627495</v>
      </c>
      <c r="AV44" s="12">
        <f>VLOOKUP($W44,Total_Rndwd_Avg_Price_BF!$A$4:$M$202,AV$1,FALSE)/1</f>
        <v>110.54781138777469</v>
      </c>
      <c r="AW44" s="12">
        <f>VLOOKUP($W44,Total_Rndwd_Avg_Price_BF!$A$4:$M$202,AW$1,FALSE)/1</f>
        <v>103.60353871292698</v>
      </c>
      <c r="AX44" s="12">
        <f>VLOOKUP($W44,Total_Rndwd_Avg_Price_BF!$A$4:$M$202,AX$1,FALSE)/1</f>
        <v>105.6378597783315</v>
      </c>
      <c r="AY44" s="12">
        <f>VLOOKUP($W44,Total_Rndwd_Avg_Price_BF!$A$4:$M$202,AY$1,FALSE)/1</f>
        <v>101.13899338782812</v>
      </c>
      <c r="AZ44" s="12">
        <f>VLOOKUP($W44,Total_Rndwd_Avg_Price_BF!$A$4:$M$202,AZ$1,FALSE)/1</f>
        <v>100.62634645003182</v>
      </c>
      <c r="BA44" s="12"/>
      <c r="BB44" s="12">
        <f>VLOOKUP($W44,Total_Rndwd_Avg_Price_BAC!$A$4:$M$202,BB$1,FALSE)/1</f>
        <v>85.14053497641406</v>
      </c>
      <c r="BC44" s="12">
        <f>VLOOKUP($W44,Total_Rndwd_Avg_Price_BAC!$A$4:$M$202,BC$1,FALSE)/1</f>
        <v>90.113574022826427</v>
      </c>
      <c r="BD44" s="12">
        <f>VLOOKUP($W44,Total_Rndwd_Avg_Price_BAC!$A$4:$M$202,BD$1,FALSE)/1</f>
        <v>95.994128771625967</v>
      </c>
      <c r="BE44" s="12">
        <f>VLOOKUP($W44,Total_Rndwd_Avg_Price_BAC!$A$4:$M$202,BE$1,FALSE)/1</f>
        <v>99.609396516946234</v>
      </c>
      <c r="BF44" s="12">
        <f>VLOOKUP($W44,Total_Rndwd_Avg_Price_BAC!$A$4:$M$202,BF$1,FALSE)/1</f>
        <v>105.4247112937133</v>
      </c>
      <c r="BG44" s="12">
        <f>VLOOKUP($W44,Total_Rndwd_Avg_Price_BAC!$A$4:$M$202,BG$1,FALSE)/1</f>
        <v>98.888710711749738</v>
      </c>
      <c r="BH44" s="12">
        <f>VLOOKUP($W44,Total_Rndwd_Avg_Price_BAC!$A$4:$M$202,BH$1,FALSE)/1</f>
        <v>98.140777263631534</v>
      </c>
      <c r="BI44" s="12">
        <f>VLOOKUP($W44,Total_Rndwd_Avg_Price_BAC!$A$4:$M$202,BI$1,FALSE)/1</f>
        <v>98.398919813989224</v>
      </c>
      <c r="BJ44" s="12">
        <f>VLOOKUP($W44,Total_Rndwd_Avg_Price_BAC!$A$4:$M$202,BJ$1,FALSE)/1</f>
        <v>96.333929631125557</v>
      </c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F44" s="12"/>
      <c r="CG44" s="12"/>
      <c r="CH44" s="12"/>
      <c r="CI44" s="12"/>
      <c r="CJ44" s="12"/>
      <c r="CK44" s="12"/>
      <c r="CL44" s="12"/>
      <c r="CM44" s="12"/>
      <c r="CN44" s="12"/>
      <c r="CR44" s="12"/>
      <c r="CS44" s="12"/>
      <c r="CT44" s="12"/>
      <c r="CZ44" s="12"/>
      <c r="DA44" s="12"/>
      <c r="DB44" s="12"/>
    </row>
    <row r="45" spans="1:106" x14ac:dyDescent="0.3">
      <c r="A45" t="s">
        <v>79</v>
      </c>
      <c r="B45" s="2">
        <v>48.333333333333336</v>
      </c>
      <c r="C45" s="2">
        <v>45.333333333333336</v>
      </c>
      <c r="D45" s="2">
        <v>88.990000000000009</v>
      </c>
      <c r="E45" s="2">
        <v>89.130534976414069</v>
      </c>
      <c r="F45" s="2">
        <v>92.696455318593735</v>
      </c>
      <c r="G45" s="2">
        <v>96.600982310159722</v>
      </c>
      <c r="H45" s="2">
        <v>96.175650347525973</v>
      </c>
      <c r="I45" s="2">
        <v>95.856120531103429</v>
      </c>
      <c r="J45" s="2">
        <v>95.731813847029741</v>
      </c>
      <c r="K45" s="2">
        <v>95.022863708045861</v>
      </c>
      <c r="L45" s="2">
        <v>95.084421554612234</v>
      </c>
      <c r="M45" s="2">
        <v>92.971011174416205</v>
      </c>
      <c r="N45" s="2" t="e">
        <f>#REF!*#REF!/10^3</f>
        <v>#REF!</v>
      </c>
      <c r="O45" s="2" t="e">
        <f>#REF!*#REF!/10^3</f>
        <v>#REF!</v>
      </c>
      <c r="P45" s="2" t="e">
        <f>#REF!*#REF!/10^3</f>
        <v>#REF!</v>
      </c>
      <c r="Q45" s="2" t="e">
        <f>#REF!*#REF!/10^3</f>
        <v>#REF!</v>
      </c>
      <c r="R45" s="2" t="e">
        <f>#REF!*#REF!/10^3</f>
        <v>#REF!</v>
      </c>
      <c r="S45" s="2" t="e">
        <f>#REF!*#REF!/10^3</f>
        <v>#REF!</v>
      </c>
      <c r="T45" s="2" t="e">
        <f>#REF!*#REF!/10^3</f>
        <v>#REF!</v>
      </c>
      <c r="U45" s="2" t="e">
        <f>#REF!*#REF!/10^3</f>
        <v>#REF!</v>
      </c>
      <c r="W45" t="s">
        <v>80</v>
      </c>
      <c r="X45" s="12">
        <f t="shared" si="3"/>
        <v>85.14053497641406</v>
      </c>
      <c r="Y45" s="12">
        <f t="shared" si="3"/>
        <v>88.70645531859374</v>
      </c>
      <c r="Z45" s="12">
        <f t="shared" si="3"/>
        <v>92.610982310159727</v>
      </c>
      <c r="AA45" s="12">
        <f t="shared" si="3"/>
        <v>92.185650347525964</v>
      </c>
      <c r="AB45" s="12">
        <f t="shared" si="3"/>
        <v>91.866120531103419</v>
      </c>
      <c r="AC45" s="12">
        <f t="shared" si="3"/>
        <v>91.741813847029732</v>
      </c>
      <c r="AD45" s="12">
        <f t="shared" si="3"/>
        <v>91.032863708045852</v>
      </c>
      <c r="AE45" s="12">
        <f t="shared" si="3"/>
        <v>91.094421554612225</v>
      </c>
      <c r="AF45" s="12">
        <f t="shared" si="3"/>
        <v>88.981011174416196</v>
      </c>
      <c r="AH45" s="12">
        <f>VLOOKUP($W45,Total_Rndwd_Avg_Price_AF!$A$4:$M$202,AH$1,FALSE)/1</f>
        <v>85.14053497641406</v>
      </c>
      <c r="AI45" s="12">
        <f>VLOOKUP($W45,Total_Rndwd_Avg_Price_AF!$A$4:$M$202,AI$1,FALSE)/1</f>
        <v>90.52862159481208</v>
      </c>
      <c r="AJ45" s="12">
        <f>VLOOKUP($W45,Total_Rndwd_Avg_Price_AF!$A$4:$M$202,AJ$1,FALSE)/1</f>
        <v>96.792663186516776</v>
      </c>
      <c r="AK45" s="12">
        <f>VLOOKUP($W45,Total_Rndwd_Avg_Price_AF!$A$4:$M$202,AK$1,FALSE)/1</f>
        <v>96.501281832143476</v>
      </c>
      <c r="AL45" s="12">
        <f>VLOOKUP($W45,Total_Rndwd_Avg_Price_AF!$A$4:$M$202,AL$1,FALSE)/1</f>
        <v>96.215388135156488</v>
      </c>
      <c r="AM45" s="12">
        <f>VLOOKUP($W45,Total_Rndwd_Avg_Price_AF!$A$4:$M$202,AM$1,FALSE)/1</f>
        <v>96.191319095532478</v>
      </c>
      <c r="AN45" s="12">
        <f>VLOOKUP($W45,Total_Rndwd_Avg_Price_AF!$A$4:$M$202,AN$1,FALSE)/1</f>
        <v>97.02495323492586</v>
      </c>
      <c r="AO45" s="12">
        <f>VLOOKUP($W45,Total_Rndwd_Avg_Price_AF!$A$4:$M$202,AO$1,FALSE)/1</f>
        <v>95.395129187409609</v>
      </c>
      <c r="AP45" s="12">
        <f>VLOOKUP($W45,Total_Rndwd_Avg_Price_AF!$A$4:$M$202,AP$1,FALSE)/1</f>
        <v>93.324010944566581</v>
      </c>
      <c r="AQ45" s="12"/>
      <c r="AR45" s="12">
        <f>VLOOKUP($W45,Total_Rndwd_Avg_Price_BF!$A$4:$M$202,AR$1,FALSE)/1</f>
        <v>85.14053497641406</v>
      </c>
      <c r="AS45" s="12">
        <f>VLOOKUP($W45,Total_Rndwd_Avg_Price_BF!$A$4:$M$202,AS$1,FALSE)/1</f>
        <v>92.742433779608447</v>
      </c>
      <c r="AT45" s="12">
        <f>VLOOKUP($W45,Total_Rndwd_Avg_Price_BF!$A$4:$M$202,AT$1,FALSE)/1</f>
        <v>101.47725957465822</v>
      </c>
      <c r="AU45" s="12">
        <f>VLOOKUP($W45,Total_Rndwd_Avg_Price_BF!$A$4:$M$202,AU$1,FALSE)/1</f>
        <v>101.22106362627494</v>
      </c>
      <c r="AV45" s="12">
        <f>VLOOKUP($W45,Total_Rndwd_Avg_Price_BF!$A$4:$M$202,AV$1,FALSE)/1</f>
        <v>100.61781138777469</v>
      </c>
      <c r="AW45" s="12">
        <f>VLOOKUP($W45,Total_Rndwd_Avg_Price_BF!$A$4:$M$202,AW$1,FALSE)/1</f>
        <v>99.613538712926967</v>
      </c>
      <c r="AX45" s="12">
        <f>VLOOKUP($W45,Total_Rndwd_Avg_Price_BF!$A$4:$M$202,AX$1,FALSE)/1</f>
        <v>101.64785977833151</v>
      </c>
      <c r="AY45" s="12">
        <f>VLOOKUP($W45,Total_Rndwd_Avg_Price_BF!$A$4:$M$202,AY$1,FALSE)/1</f>
        <v>97.148993387828114</v>
      </c>
      <c r="AZ45" s="12">
        <f>VLOOKUP($W45,Total_Rndwd_Avg_Price_BF!$A$4:$M$202,AZ$1,FALSE)/1</f>
        <v>96.636346450031809</v>
      </c>
      <c r="BA45" s="12"/>
      <c r="BB45" s="12">
        <f>VLOOKUP($W45,Total_Rndwd_Avg_Price_BAC!$A$4:$M$202,BB$1,FALSE)/1</f>
        <v>85.14053497641406</v>
      </c>
      <c r="BC45" s="12">
        <f>VLOOKUP($W45,Total_Rndwd_Avg_Price_BAC!$A$4:$M$202,BC$1,FALSE)/1</f>
        <v>90.113574022826427</v>
      </c>
      <c r="BD45" s="12">
        <f>VLOOKUP($W45,Total_Rndwd_Avg_Price_BAC!$A$4:$M$202,BD$1,FALSE)/1</f>
        <v>95.994128771625967</v>
      </c>
      <c r="BE45" s="12">
        <f>VLOOKUP($W45,Total_Rndwd_Avg_Price_BAC!$A$4:$M$202,BE$1,FALSE)/1</f>
        <v>95.619396516946253</v>
      </c>
      <c r="BF45" s="12">
        <f>VLOOKUP($W45,Total_Rndwd_Avg_Price_BAC!$A$4:$M$202,BF$1,FALSE)/1</f>
        <v>95.494711293713294</v>
      </c>
      <c r="BG45" s="12">
        <f>VLOOKUP($W45,Total_Rndwd_Avg_Price_BAC!$A$4:$M$202,BG$1,FALSE)/1</f>
        <v>94.898710711749743</v>
      </c>
      <c r="BH45" s="12">
        <f>VLOOKUP($W45,Total_Rndwd_Avg_Price_BAC!$A$4:$M$202,BH$1,FALSE)/1</f>
        <v>94.150777263631525</v>
      </c>
      <c r="BI45" s="12">
        <f>VLOOKUP($W45,Total_Rndwd_Avg_Price_BAC!$A$4:$M$202,BI$1,FALSE)/1</f>
        <v>94.408919813989215</v>
      </c>
      <c r="BJ45" s="12">
        <f>VLOOKUP($W45,Total_Rndwd_Avg_Price_BAC!$A$4:$M$202,BJ$1,FALSE)/1</f>
        <v>92.343929631125548</v>
      </c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F45" s="12"/>
      <c r="CG45" s="12"/>
      <c r="CH45" s="12"/>
      <c r="CI45" s="12"/>
      <c r="CJ45" s="12"/>
      <c r="CK45" s="12"/>
      <c r="CL45" s="12"/>
      <c r="CM45" s="12"/>
      <c r="CN45" s="12"/>
      <c r="CR45" s="12"/>
      <c r="CS45" s="12"/>
      <c r="CT45" s="12"/>
      <c r="CZ45" s="12"/>
      <c r="DA45" s="12"/>
      <c r="DB45" s="12"/>
    </row>
    <row r="46" spans="1:106" x14ac:dyDescent="0.3">
      <c r="A46" t="s">
        <v>23</v>
      </c>
      <c r="B46" s="2">
        <v>0</v>
      </c>
      <c r="C46" s="2">
        <v>47.666666666666664</v>
      </c>
      <c r="D46" s="2">
        <v>88.990000000000009</v>
      </c>
      <c r="E46" s="2">
        <v>89.130534976414069</v>
      </c>
      <c r="F46" s="2">
        <v>92.696455318593735</v>
      </c>
      <c r="G46" s="2">
        <v>96.600982310159722</v>
      </c>
      <c r="H46" s="2">
        <v>96.175650347525973</v>
      </c>
      <c r="I46" s="2">
        <v>95.856120531103429</v>
      </c>
      <c r="J46" s="2">
        <v>95.731813847029741</v>
      </c>
      <c r="K46" s="2">
        <v>91.032863708045852</v>
      </c>
      <c r="L46" s="2">
        <v>91.094421554612225</v>
      </c>
      <c r="M46" s="2">
        <v>88.981011174416196</v>
      </c>
      <c r="N46" s="2" t="e">
        <f>#REF!*#REF!/10^3</f>
        <v>#REF!</v>
      </c>
      <c r="O46" s="2" t="e">
        <f>#REF!*#REF!/10^3</f>
        <v>#REF!</v>
      </c>
      <c r="P46" s="2" t="e">
        <f>#REF!*#REF!/10^3</f>
        <v>#REF!</v>
      </c>
      <c r="Q46" s="2" t="e">
        <f>#REF!*#REF!/10^3</f>
        <v>#REF!</v>
      </c>
      <c r="R46" s="2" t="e">
        <f>#REF!*#REF!/10^3</f>
        <v>#REF!</v>
      </c>
      <c r="S46" s="2" t="e">
        <f>#REF!*#REF!/10^3</f>
        <v>#REF!</v>
      </c>
      <c r="T46" s="2" t="e">
        <f>#REF!*#REF!/10^3</f>
        <v>#REF!</v>
      </c>
      <c r="U46" s="2" t="e">
        <f>#REF!*#REF!/10^3</f>
        <v>#REF!</v>
      </c>
      <c r="W46" t="s">
        <v>81</v>
      </c>
      <c r="X46" s="12">
        <f t="shared" si="3"/>
        <v>85.14053497641406</v>
      </c>
      <c r="Y46" s="12">
        <f t="shared" si="3"/>
        <v>88.70645531859374</v>
      </c>
      <c r="Z46" s="12">
        <f t="shared" si="3"/>
        <v>92.610982310159727</v>
      </c>
      <c r="AA46" s="12">
        <f t="shared" si="3"/>
        <v>92.185650347525964</v>
      </c>
      <c r="AB46" s="12">
        <f t="shared" si="3"/>
        <v>91.866120531103419</v>
      </c>
      <c r="AC46" s="12">
        <f t="shared" si="3"/>
        <v>91.741813847029732</v>
      </c>
      <c r="AD46" s="12">
        <f t="shared" si="3"/>
        <v>91.032863708045852</v>
      </c>
      <c r="AE46" s="12">
        <f t="shared" si="3"/>
        <v>91.094421554612225</v>
      </c>
      <c r="AF46" s="12">
        <f t="shared" si="3"/>
        <v>88.981011174416196</v>
      </c>
      <c r="AH46" s="12">
        <f>VLOOKUP($W46,Total_Rndwd_Avg_Price_AF!$A$4:$M$202,AH$1,FALSE)/1</f>
        <v>85.14053497641406</v>
      </c>
      <c r="AI46" s="12">
        <f>VLOOKUP($W46,Total_Rndwd_Avg_Price_AF!$A$4:$M$202,AI$1,FALSE)/1</f>
        <v>90.52862159481208</v>
      </c>
      <c r="AJ46" s="12">
        <f>VLOOKUP($W46,Total_Rndwd_Avg_Price_AF!$A$4:$M$202,AJ$1,FALSE)/1</f>
        <v>96.792663186516776</v>
      </c>
      <c r="AK46" s="12">
        <f>VLOOKUP($W46,Total_Rndwd_Avg_Price_AF!$A$4:$M$202,AK$1,FALSE)/1</f>
        <v>96.501281832143476</v>
      </c>
      <c r="AL46" s="12">
        <f>VLOOKUP($W46,Total_Rndwd_Avg_Price_AF!$A$4:$M$202,AL$1,FALSE)/1</f>
        <v>96.215388135156488</v>
      </c>
      <c r="AM46" s="12">
        <f>VLOOKUP($W46,Total_Rndwd_Avg_Price_AF!$A$4:$M$202,AM$1,FALSE)/1</f>
        <v>96.191319095532478</v>
      </c>
      <c r="AN46" s="12">
        <f>VLOOKUP($W46,Total_Rndwd_Avg_Price_AF!$A$4:$M$202,AN$1,FALSE)/1</f>
        <v>97.02495323492586</v>
      </c>
      <c r="AO46" s="12">
        <f>VLOOKUP($W46,Total_Rndwd_Avg_Price_AF!$A$4:$M$202,AO$1,FALSE)/1</f>
        <v>95.395129187409609</v>
      </c>
      <c r="AP46" s="12">
        <f>VLOOKUP($W46,Total_Rndwd_Avg_Price_AF!$A$4:$M$202,AP$1,FALSE)/1</f>
        <v>93.324010944566581</v>
      </c>
      <c r="AQ46" s="12"/>
      <c r="AR46" s="12">
        <f>VLOOKUP($W46,Total_Rndwd_Avg_Price_BF!$A$4:$M$202,AR$1,FALSE)/1</f>
        <v>85.14053497641406</v>
      </c>
      <c r="AS46" s="12">
        <f>VLOOKUP($W46,Total_Rndwd_Avg_Price_BF!$A$4:$M$202,AS$1,FALSE)/1</f>
        <v>92.742433779608447</v>
      </c>
      <c r="AT46" s="12">
        <f>VLOOKUP($W46,Total_Rndwd_Avg_Price_BF!$A$4:$M$202,AT$1,FALSE)/1</f>
        <v>101.47725957465822</v>
      </c>
      <c r="AU46" s="12">
        <f>VLOOKUP($W46,Total_Rndwd_Avg_Price_BF!$A$4:$M$202,AU$1,FALSE)/1</f>
        <v>101.22106362627494</v>
      </c>
      <c r="AV46" s="12">
        <f>VLOOKUP($W46,Total_Rndwd_Avg_Price_BF!$A$4:$M$202,AV$1,FALSE)/1</f>
        <v>100.61781138777469</v>
      </c>
      <c r="AW46" s="12">
        <f>VLOOKUP($W46,Total_Rndwd_Avg_Price_BF!$A$4:$M$202,AW$1,FALSE)/1</f>
        <v>99.613538712926967</v>
      </c>
      <c r="AX46" s="12">
        <f>VLOOKUP($W46,Total_Rndwd_Avg_Price_BF!$A$4:$M$202,AX$1,FALSE)/1</f>
        <v>101.64785977833151</v>
      </c>
      <c r="AY46" s="12">
        <f>VLOOKUP($W46,Total_Rndwd_Avg_Price_BF!$A$4:$M$202,AY$1,FALSE)/1</f>
        <v>97.148993387828114</v>
      </c>
      <c r="AZ46" s="12">
        <f>VLOOKUP($W46,Total_Rndwd_Avg_Price_BF!$A$4:$M$202,AZ$1,FALSE)/1</f>
        <v>96.636346450031809</v>
      </c>
      <c r="BA46" s="12"/>
      <c r="BB46" s="12">
        <f>VLOOKUP($W46,Total_Rndwd_Avg_Price_BAC!$A$4:$M$202,BB$1,FALSE)/1</f>
        <v>85.14053497641406</v>
      </c>
      <c r="BC46" s="12">
        <f>VLOOKUP($W46,Total_Rndwd_Avg_Price_BAC!$A$4:$M$202,BC$1,FALSE)/1</f>
        <v>90.113574022826427</v>
      </c>
      <c r="BD46" s="12">
        <f>VLOOKUP($W46,Total_Rndwd_Avg_Price_BAC!$A$4:$M$202,BD$1,FALSE)/1</f>
        <v>95.994128771625967</v>
      </c>
      <c r="BE46" s="12">
        <f>VLOOKUP($W46,Total_Rndwd_Avg_Price_BAC!$A$4:$M$202,BE$1,FALSE)/1</f>
        <v>95.619396516946253</v>
      </c>
      <c r="BF46" s="12">
        <f>VLOOKUP($W46,Total_Rndwd_Avg_Price_BAC!$A$4:$M$202,BF$1,FALSE)/1</f>
        <v>95.494711293713294</v>
      </c>
      <c r="BG46" s="12">
        <f>VLOOKUP($W46,Total_Rndwd_Avg_Price_BAC!$A$4:$M$202,BG$1,FALSE)/1</f>
        <v>94.898710711749743</v>
      </c>
      <c r="BH46" s="12">
        <f>VLOOKUP($W46,Total_Rndwd_Avg_Price_BAC!$A$4:$M$202,BH$1,FALSE)/1</f>
        <v>94.150777263631525</v>
      </c>
      <c r="BI46" s="12">
        <f>VLOOKUP($W46,Total_Rndwd_Avg_Price_BAC!$A$4:$M$202,BI$1,FALSE)/1</f>
        <v>94.408919813989215</v>
      </c>
      <c r="BJ46" s="12">
        <f>VLOOKUP($W46,Total_Rndwd_Avg_Price_BAC!$A$4:$M$202,BJ$1,FALSE)/1</f>
        <v>92.343929631125548</v>
      </c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F46" s="12"/>
      <c r="CG46" s="12"/>
      <c r="CH46" s="12"/>
      <c r="CI46" s="12"/>
      <c r="CJ46" s="12"/>
      <c r="CK46" s="12"/>
      <c r="CL46" s="12"/>
      <c r="CM46" s="12"/>
      <c r="CN46" s="12"/>
      <c r="CR46" s="12"/>
      <c r="CS46" s="12"/>
      <c r="CT46" s="12"/>
      <c r="CZ46" s="12"/>
      <c r="DA46" s="12"/>
      <c r="DB46" s="12"/>
    </row>
    <row r="47" spans="1:106" x14ac:dyDescent="0.3">
      <c r="A47" t="s">
        <v>82</v>
      </c>
      <c r="B47" s="2">
        <v>0</v>
      </c>
      <c r="C47" s="2">
        <v>82</v>
      </c>
      <c r="D47" s="2">
        <v>85</v>
      </c>
      <c r="E47" s="2">
        <v>85.14053497641406</v>
      </c>
      <c r="F47" s="2">
        <v>88.70645531859374</v>
      </c>
      <c r="G47" s="2">
        <v>92.610982310159727</v>
      </c>
      <c r="H47" s="2">
        <v>92.185650347525964</v>
      </c>
      <c r="I47" s="2">
        <v>97.806120531103417</v>
      </c>
      <c r="J47" s="2">
        <v>97.68181384702973</v>
      </c>
      <c r="K47" s="2">
        <v>96.97286370804585</v>
      </c>
      <c r="L47" s="2">
        <v>97.034421554612223</v>
      </c>
      <c r="M47" s="2">
        <v>94.921011174416208</v>
      </c>
      <c r="N47" s="2" t="e">
        <f>#REF!*#REF!/10^3</f>
        <v>#REF!</v>
      </c>
      <c r="O47" s="2" t="e">
        <f>#REF!*#REF!/10^3</f>
        <v>#REF!</v>
      </c>
      <c r="P47" s="2" t="e">
        <f>#REF!*#REF!/10^3</f>
        <v>#REF!</v>
      </c>
      <c r="Q47" s="2" t="e">
        <f>#REF!*#REF!/10^3</f>
        <v>#REF!</v>
      </c>
      <c r="R47" s="2" t="e">
        <f>#REF!*#REF!/10^3</f>
        <v>#REF!</v>
      </c>
      <c r="S47" s="2" t="e">
        <f>#REF!*#REF!/10^3</f>
        <v>#REF!</v>
      </c>
      <c r="T47" s="2" t="e">
        <f>#REF!*#REF!/10^3</f>
        <v>#REF!</v>
      </c>
      <c r="U47" s="2" t="e">
        <f>#REF!*#REF!/10^3</f>
        <v>#REF!</v>
      </c>
      <c r="W47" t="s">
        <v>83</v>
      </c>
      <c r="X47" s="12">
        <f t="shared" si="3"/>
        <v>95.070534976414066</v>
      </c>
      <c r="Y47" s="12">
        <f t="shared" si="3"/>
        <v>98.636455318593747</v>
      </c>
      <c r="Z47" s="12">
        <f t="shared" si="3"/>
        <v>102.54098231015973</v>
      </c>
      <c r="AA47" s="12">
        <f t="shared" si="3"/>
        <v>102.11565034752597</v>
      </c>
      <c r="AB47" s="12">
        <f t="shared" si="3"/>
        <v>101.79612053110343</v>
      </c>
      <c r="AC47" s="12">
        <f t="shared" si="3"/>
        <v>101.67181384702974</v>
      </c>
      <c r="AD47" s="12">
        <f t="shared" si="3"/>
        <v>100.96286370804586</v>
      </c>
      <c r="AE47" s="12">
        <f t="shared" si="3"/>
        <v>101.02442155461223</v>
      </c>
      <c r="AF47" s="12">
        <f t="shared" si="3"/>
        <v>98.911011174416217</v>
      </c>
      <c r="AH47" s="12">
        <f>VLOOKUP($W47,Total_Rndwd_Avg_Price_AF!$A$4:$M$202,AH$1,FALSE)/1</f>
        <v>95.070534976414066</v>
      </c>
      <c r="AI47" s="12">
        <f>VLOOKUP($W47,Total_Rndwd_Avg_Price_AF!$A$4:$M$202,AI$1,FALSE)/1</f>
        <v>100.45862159481209</v>
      </c>
      <c r="AJ47" s="12">
        <f>VLOOKUP($W47,Total_Rndwd_Avg_Price_AF!$A$4:$M$202,AJ$1,FALSE)/1</f>
        <v>106.72266318651678</v>
      </c>
      <c r="AK47" s="12">
        <f>VLOOKUP($W47,Total_Rndwd_Avg_Price_AF!$A$4:$M$202,AK$1,FALSE)/1</f>
        <v>106.43128183214348</v>
      </c>
      <c r="AL47" s="12">
        <f>VLOOKUP($W47,Total_Rndwd_Avg_Price_AF!$A$4:$M$202,AL$1,FALSE)/1</f>
        <v>106.14538813515647</v>
      </c>
      <c r="AM47" s="12">
        <f>VLOOKUP($W47,Total_Rndwd_Avg_Price_AF!$A$4:$M$202,AM$1,FALSE)/1</f>
        <v>106.12131909553246</v>
      </c>
      <c r="AN47" s="12">
        <f>VLOOKUP($W47,Total_Rndwd_Avg_Price_AF!$A$4:$M$202,AN$1,FALSE)/1</f>
        <v>106.95495323492587</v>
      </c>
      <c r="AO47" s="12">
        <f>VLOOKUP($W47,Total_Rndwd_Avg_Price_AF!$A$4:$M$202,AO$1,FALSE)/1</f>
        <v>105.32512918740962</v>
      </c>
      <c r="AP47" s="12">
        <f>VLOOKUP($W47,Total_Rndwd_Avg_Price_AF!$A$4:$M$202,AP$1,FALSE)/1</f>
        <v>103.25401094456659</v>
      </c>
      <c r="AQ47" s="12"/>
      <c r="AR47" s="12">
        <f>VLOOKUP($W47,Total_Rndwd_Avg_Price_BF!$A$4:$M$202,AR$1,FALSE)/1</f>
        <v>95.070534976414066</v>
      </c>
      <c r="AS47" s="12">
        <f>VLOOKUP($W47,Total_Rndwd_Avg_Price_BF!$A$4:$M$202,AS$1,FALSE)/1</f>
        <v>102.67243377960843</v>
      </c>
      <c r="AT47" s="12">
        <f>VLOOKUP($W47,Total_Rndwd_Avg_Price_BF!$A$4:$M$202,AT$1,FALSE)/1</f>
        <v>111.40725957465823</v>
      </c>
      <c r="AU47" s="12">
        <f>VLOOKUP($W47,Total_Rndwd_Avg_Price_BF!$A$4:$M$202,AU$1,FALSE)/1</f>
        <v>111.15106362627495</v>
      </c>
      <c r="AV47" s="12">
        <f>VLOOKUP($W47,Total_Rndwd_Avg_Price_BF!$A$4:$M$202,AV$1,FALSE)/1</f>
        <v>110.54781138777469</v>
      </c>
      <c r="AW47" s="12">
        <f>VLOOKUP($W47,Total_Rndwd_Avg_Price_BF!$A$4:$M$202,AW$1,FALSE)/1</f>
        <v>109.54353871292695</v>
      </c>
      <c r="AX47" s="12">
        <f>VLOOKUP($W47,Total_Rndwd_Avg_Price_BF!$A$4:$M$202,AX$1,FALSE)/1</f>
        <v>111.57785977833151</v>
      </c>
      <c r="AY47" s="12">
        <f>VLOOKUP($W47,Total_Rndwd_Avg_Price_BF!$A$4:$M$202,AY$1,FALSE)/1</f>
        <v>107.07899338782811</v>
      </c>
      <c r="AZ47" s="12">
        <f>VLOOKUP($W47,Total_Rndwd_Avg_Price_BF!$A$4:$M$202,AZ$1,FALSE)/1</f>
        <v>106.5663464500318</v>
      </c>
      <c r="BA47" s="12"/>
      <c r="BB47" s="12">
        <f>VLOOKUP($W47,Total_Rndwd_Avg_Price_BAC!$A$4:$M$202,BB$1,FALSE)/1</f>
        <v>95.070534976414066</v>
      </c>
      <c r="BC47" s="12">
        <f>VLOOKUP($W47,Total_Rndwd_Avg_Price_BAC!$A$4:$M$202,BC$1,FALSE)/1</f>
        <v>100.04357402282643</v>
      </c>
      <c r="BD47" s="12">
        <f>VLOOKUP($W47,Total_Rndwd_Avg_Price_BAC!$A$4:$M$202,BD$1,FALSE)/1</f>
        <v>105.92412877162594</v>
      </c>
      <c r="BE47" s="12">
        <f>VLOOKUP($W47,Total_Rndwd_Avg_Price_BAC!$A$4:$M$202,BE$1,FALSE)/1</f>
        <v>105.54939651694623</v>
      </c>
      <c r="BF47" s="12">
        <f>VLOOKUP($W47,Total_Rndwd_Avg_Price_BAC!$A$4:$M$202,BF$1,FALSE)/1</f>
        <v>105.4247112937133</v>
      </c>
      <c r="BG47" s="12">
        <f>VLOOKUP($W47,Total_Rndwd_Avg_Price_BAC!$A$4:$M$202,BG$1,FALSE)/1</f>
        <v>104.82871071174975</v>
      </c>
      <c r="BH47" s="12">
        <f>VLOOKUP($W47,Total_Rndwd_Avg_Price_BAC!$A$4:$M$202,BH$1,FALSE)/1</f>
        <v>104.08077726363153</v>
      </c>
      <c r="BI47" s="12">
        <f>VLOOKUP($W47,Total_Rndwd_Avg_Price_BAC!$A$4:$M$202,BI$1,FALSE)/1</f>
        <v>104.33891981398922</v>
      </c>
      <c r="BJ47" s="12">
        <f>VLOOKUP($W47,Total_Rndwd_Avg_Price_BAC!$A$4:$M$202,BJ$1,FALSE)/1</f>
        <v>102.27392963112555</v>
      </c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F47" s="12"/>
      <c r="CG47" s="12"/>
      <c r="CH47" s="12"/>
      <c r="CI47" s="12"/>
      <c r="CJ47" s="12"/>
      <c r="CK47" s="12"/>
      <c r="CL47" s="12"/>
      <c r="CM47" s="12"/>
      <c r="CN47" s="12"/>
      <c r="CR47" s="12"/>
      <c r="CS47" s="12"/>
      <c r="CT47" s="12"/>
      <c r="CZ47" s="12"/>
      <c r="DA47" s="12"/>
      <c r="DB47" s="12"/>
    </row>
    <row r="48" spans="1:106" x14ac:dyDescent="0.3">
      <c r="A48" t="s">
        <v>84</v>
      </c>
      <c r="B48" s="2">
        <v>188.66666666666666</v>
      </c>
      <c r="C48" s="2">
        <v>30.333333333333332</v>
      </c>
      <c r="D48" s="2">
        <v>90.94</v>
      </c>
      <c r="E48" s="2">
        <v>91.080534976414057</v>
      </c>
      <c r="F48" s="2">
        <v>94.646455318593738</v>
      </c>
      <c r="G48" s="2">
        <v>98.550982310159725</v>
      </c>
      <c r="H48" s="2">
        <v>98.125650347525962</v>
      </c>
      <c r="I48" s="2">
        <v>97.806120531103417</v>
      </c>
      <c r="J48" s="2">
        <v>97.68181384702973</v>
      </c>
      <c r="K48" s="2">
        <v>96.97286370804585</v>
      </c>
      <c r="L48" s="2">
        <v>97.034421554612223</v>
      </c>
      <c r="M48" s="2">
        <v>94.921011174416208</v>
      </c>
      <c r="N48" s="2" t="e">
        <f>#REF!*#REF!/10^3</f>
        <v>#REF!</v>
      </c>
      <c r="O48" s="2" t="e">
        <f>#REF!*#REF!/10^3</f>
        <v>#REF!</v>
      </c>
      <c r="P48" s="2" t="e">
        <f>#REF!*#REF!/10^3</f>
        <v>#REF!</v>
      </c>
      <c r="Q48" s="2" t="e">
        <f>#REF!*#REF!/10^3</f>
        <v>#REF!</v>
      </c>
      <c r="R48" s="2" t="e">
        <f>#REF!*#REF!/10^3</f>
        <v>#REF!</v>
      </c>
      <c r="S48" s="2" t="e">
        <f>#REF!*#REF!/10^3</f>
        <v>#REF!</v>
      </c>
      <c r="T48" s="2" t="e">
        <f>#REF!*#REF!/10^3</f>
        <v>#REF!</v>
      </c>
      <c r="U48" s="2" t="e">
        <f>#REF!*#REF!/10^3</f>
        <v>#REF!</v>
      </c>
      <c r="W48" t="s">
        <v>85</v>
      </c>
      <c r="X48" s="12">
        <f t="shared" si="3"/>
        <v>92.070534976414066</v>
      </c>
      <c r="Y48" s="12">
        <f t="shared" si="3"/>
        <v>95.636455318593747</v>
      </c>
      <c r="Z48" s="12">
        <f t="shared" si="3"/>
        <v>99.540982310159734</v>
      </c>
      <c r="AA48" s="12">
        <f t="shared" si="3"/>
        <v>99.115650347525971</v>
      </c>
      <c r="AB48" s="12">
        <f t="shared" si="3"/>
        <v>98.796120531103426</v>
      </c>
      <c r="AC48" s="12">
        <f t="shared" si="3"/>
        <v>98.671813847029739</v>
      </c>
      <c r="AD48" s="12">
        <f t="shared" si="3"/>
        <v>97.962863708045845</v>
      </c>
      <c r="AE48" s="12">
        <f t="shared" si="3"/>
        <v>98.024421554612232</v>
      </c>
      <c r="AF48" s="12">
        <f t="shared" si="3"/>
        <v>95.911011174416217</v>
      </c>
      <c r="AH48" s="12">
        <f>VLOOKUP($W48,Total_Rndwd_Avg_Price_AF!$A$4:$M$202,AH$1,FALSE)/1</f>
        <v>92.070534976414066</v>
      </c>
      <c r="AI48" s="12">
        <f>VLOOKUP($W48,Total_Rndwd_Avg_Price_AF!$A$4:$M$202,AI$1,FALSE)/1</f>
        <v>97.458621594812087</v>
      </c>
      <c r="AJ48" s="12">
        <f>VLOOKUP($W48,Total_Rndwd_Avg_Price_AF!$A$4:$M$202,AJ$1,FALSE)/1</f>
        <v>103.72266318651678</v>
      </c>
      <c r="AK48" s="12">
        <f>VLOOKUP($W48,Total_Rndwd_Avg_Price_AF!$A$4:$M$202,AK$1,FALSE)/1</f>
        <v>103.43128183214348</v>
      </c>
      <c r="AL48" s="12">
        <f>VLOOKUP($W48,Total_Rndwd_Avg_Price_AF!$A$4:$M$202,AL$1,FALSE)/1</f>
        <v>103.14538813515647</v>
      </c>
      <c r="AM48" s="12">
        <f>VLOOKUP($W48,Total_Rndwd_Avg_Price_AF!$A$4:$M$202,AM$1,FALSE)/1</f>
        <v>103.12131909553246</v>
      </c>
      <c r="AN48" s="12">
        <f>VLOOKUP($W48,Total_Rndwd_Avg_Price_AF!$A$4:$M$202,AN$1,FALSE)/1</f>
        <v>103.95495323492587</v>
      </c>
      <c r="AO48" s="12">
        <f>VLOOKUP($W48,Total_Rndwd_Avg_Price_AF!$A$4:$M$202,AO$1,FALSE)/1</f>
        <v>102.32512918740962</v>
      </c>
      <c r="AP48" s="12">
        <f>VLOOKUP($W48,Total_Rndwd_Avg_Price_AF!$A$4:$M$202,AP$1,FALSE)/1</f>
        <v>100.25401094456659</v>
      </c>
      <c r="AQ48" s="12"/>
      <c r="AR48" s="12">
        <f>VLOOKUP($W48,Total_Rndwd_Avg_Price_BF!$A$4:$M$202,AR$1,FALSE)/1</f>
        <v>92.070534976414066</v>
      </c>
      <c r="AS48" s="12">
        <f>VLOOKUP($W48,Total_Rndwd_Avg_Price_BF!$A$4:$M$202,AS$1,FALSE)/1</f>
        <v>99.672433779608426</v>
      </c>
      <c r="AT48" s="12">
        <f>VLOOKUP($W48,Total_Rndwd_Avg_Price_BF!$A$4:$M$202,AT$1,FALSE)/1</f>
        <v>108.40725957465823</v>
      </c>
      <c r="AU48" s="12">
        <f>VLOOKUP($W48,Total_Rndwd_Avg_Price_BF!$A$4:$M$202,AU$1,FALSE)/1</f>
        <v>108.15106362627495</v>
      </c>
      <c r="AV48" s="12">
        <f>VLOOKUP($W48,Total_Rndwd_Avg_Price_BF!$A$4:$M$202,AV$1,FALSE)/1</f>
        <v>107.54781138777469</v>
      </c>
      <c r="AW48" s="12">
        <f>VLOOKUP($W48,Total_Rndwd_Avg_Price_BF!$A$4:$M$202,AW$1,FALSE)/1</f>
        <v>106.54353871292695</v>
      </c>
      <c r="AX48" s="12">
        <f>VLOOKUP($W48,Total_Rndwd_Avg_Price_BF!$A$4:$M$202,AX$1,FALSE)/1</f>
        <v>108.57785977833151</v>
      </c>
      <c r="AY48" s="12">
        <f>VLOOKUP($W48,Total_Rndwd_Avg_Price_BF!$A$4:$M$202,AY$1,FALSE)/1</f>
        <v>104.07899338782811</v>
      </c>
      <c r="AZ48" s="12">
        <f>VLOOKUP($W48,Total_Rndwd_Avg_Price_BF!$A$4:$M$202,AZ$1,FALSE)/1</f>
        <v>103.5663464500318</v>
      </c>
      <c r="BA48" s="12"/>
      <c r="BB48" s="12">
        <f>VLOOKUP($W48,Total_Rndwd_Avg_Price_BAC!$A$4:$M$202,BB$1,FALSE)/1</f>
        <v>92.070534976414066</v>
      </c>
      <c r="BC48" s="12">
        <f>VLOOKUP($W48,Total_Rndwd_Avg_Price_BAC!$A$4:$M$202,BC$1,FALSE)/1</f>
        <v>97.043574022826434</v>
      </c>
      <c r="BD48" s="12">
        <f>VLOOKUP($W48,Total_Rndwd_Avg_Price_BAC!$A$4:$M$202,BD$1,FALSE)/1</f>
        <v>102.92412877162594</v>
      </c>
      <c r="BE48" s="12">
        <f>VLOOKUP($W48,Total_Rndwd_Avg_Price_BAC!$A$4:$M$202,BE$1,FALSE)/1</f>
        <v>102.54939651694623</v>
      </c>
      <c r="BF48" s="12">
        <f>VLOOKUP($W48,Total_Rndwd_Avg_Price_BAC!$A$4:$M$202,BF$1,FALSE)/1</f>
        <v>102.4247112937133</v>
      </c>
      <c r="BG48" s="12">
        <f>VLOOKUP($W48,Total_Rndwd_Avg_Price_BAC!$A$4:$M$202,BG$1,FALSE)/1</f>
        <v>101.82871071174974</v>
      </c>
      <c r="BH48" s="12">
        <f>VLOOKUP($W48,Total_Rndwd_Avg_Price_BAC!$A$4:$M$202,BH$1,FALSE)/1</f>
        <v>101.08077726363153</v>
      </c>
      <c r="BI48" s="12">
        <f>VLOOKUP($W48,Total_Rndwd_Avg_Price_BAC!$A$4:$M$202,BI$1,FALSE)/1</f>
        <v>101.33891981398922</v>
      </c>
      <c r="BJ48" s="12">
        <f>VLOOKUP($W48,Total_Rndwd_Avg_Price_BAC!$A$4:$M$202,BJ$1,FALSE)/1</f>
        <v>99.273929631125554</v>
      </c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F48" s="12"/>
      <c r="CG48" s="12"/>
      <c r="CH48" s="12"/>
      <c r="CI48" s="12"/>
      <c r="CJ48" s="12"/>
      <c r="CK48" s="12"/>
      <c r="CL48" s="12"/>
      <c r="CM48" s="12"/>
      <c r="CN48" s="12"/>
      <c r="CR48" s="12"/>
      <c r="CS48" s="12"/>
      <c r="CT48" s="12"/>
      <c r="CZ48" s="12"/>
      <c r="DA48" s="12"/>
      <c r="DB48" s="12"/>
    </row>
    <row r="49" spans="1:111" x14ac:dyDescent="0.3">
      <c r="A49" t="s">
        <v>86</v>
      </c>
      <c r="B49" s="2">
        <v>0</v>
      </c>
      <c r="C49" s="2">
        <v>126.66666666666667</v>
      </c>
      <c r="D49" s="2">
        <v>85</v>
      </c>
      <c r="E49" s="2">
        <v>85.14053497641406</v>
      </c>
      <c r="F49" s="2">
        <v>88.70645531859374</v>
      </c>
      <c r="G49" s="2">
        <v>92.610982310159727</v>
      </c>
      <c r="H49" s="2">
        <v>92.185650347525964</v>
      </c>
      <c r="I49" s="2">
        <v>91.866120531103419</v>
      </c>
      <c r="J49" s="2">
        <v>91.741813847029732</v>
      </c>
      <c r="K49" s="2">
        <v>91.032863708045852</v>
      </c>
      <c r="L49" s="2">
        <v>91.094421554612225</v>
      </c>
      <c r="M49" s="2">
        <v>88.981011174416196</v>
      </c>
      <c r="N49" s="2" t="e">
        <f>#REF!*#REF!/10^3</f>
        <v>#REF!</v>
      </c>
      <c r="O49" s="2" t="e">
        <f>#REF!*#REF!/10^3</f>
        <v>#REF!</v>
      </c>
      <c r="P49" s="2" t="e">
        <f>#REF!*#REF!/10^3</f>
        <v>#REF!</v>
      </c>
      <c r="Q49" s="2" t="e">
        <f>#REF!*#REF!/10^3</f>
        <v>#REF!</v>
      </c>
      <c r="R49" s="2" t="e">
        <f>#REF!*#REF!/10^3</f>
        <v>#REF!</v>
      </c>
      <c r="S49" s="2" t="e">
        <f>#REF!*#REF!/10^3</f>
        <v>#REF!</v>
      </c>
      <c r="T49" s="2" t="e">
        <f>#REF!*#REF!/10^3</f>
        <v>#REF!</v>
      </c>
      <c r="U49" s="2" t="e">
        <f>#REF!*#REF!/10^3</f>
        <v>#REF!</v>
      </c>
      <c r="W49" s="4" t="s">
        <v>87</v>
      </c>
      <c r="X49" s="11">
        <f t="shared" si="3"/>
        <v>85.14053497641406</v>
      </c>
      <c r="Y49" s="11">
        <f t="shared" si="3"/>
        <v>88.70645531859374</v>
      </c>
      <c r="Z49" s="11">
        <f t="shared" si="3"/>
        <v>92.610982310159727</v>
      </c>
      <c r="AA49" s="11">
        <f t="shared" si="3"/>
        <v>92.185650347525964</v>
      </c>
      <c r="AB49" s="11">
        <f t="shared" si="3"/>
        <v>91.866120531103419</v>
      </c>
      <c r="AC49" s="11">
        <f t="shared" si="3"/>
        <v>91.741813847029732</v>
      </c>
      <c r="AD49" s="11">
        <f t="shared" si="3"/>
        <v>91.032863708045852</v>
      </c>
      <c r="AE49" s="11">
        <f t="shared" si="3"/>
        <v>91.094421554612225</v>
      </c>
      <c r="AF49" s="11">
        <f t="shared" si="3"/>
        <v>88.981011174416196</v>
      </c>
      <c r="AH49" s="11">
        <f>VLOOKUP($W49,Total_Rndwd_Avg_Price_AF!$A$4:$M$202,AH$1,FALSE)/1</f>
        <v>85.14053497641406</v>
      </c>
      <c r="AI49" s="11">
        <f>VLOOKUP($W49,Total_Rndwd_Avg_Price_AF!$A$4:$M$202,AI$1,FALSE)/1</f>
        <v>90.52862159481208</v>
      </c>
      <c r="AJ49" s="11">
        <f>VLOOKUP($W49,Total_Rndwd_Avg_Price_AF!$A$4:$M$202,AJ$1,FALSE)/1</f>
        <v>96.792663186516776</v>
      </c>
      <c r="AK49" s="11">
        <f>VLOOKUP($W49,Total_Rndwd_Avg_Price_AF!$A$4:$M$202,AK$1,FALSE)/1</f>
        <v>96.501281832143476</v>
      </c>
      <c r="AL49" s="11">
        <f>VLOOKUP($W49,Total_Rndwd_Avg_Price_AF!$A$4:$M$202,AL$1,FALSE)/1</f>
        <v>96.215388135156488</v>
      </c>
      <c r="AM49" s="11">
        <f>VLOOKUP($W49,Total_Rndwd_Avg_Price_AF!$A$4:$M$202,AM$1,FALSE)/1</f>
        <v>96.191319095532478</v>
      </c>
      <c r="AN49" s="11">
        <f>VLOOKUP($W49,Total_Rndwd_Avg_Price_AF!$A$4:$M$202,AN$1,FALSE)/1</f>
        <v>97.02495323492586</v>
      </c>
      <c r="AO49" s="11">
        <f>VLOOKUP($W49,Total_Rndwd_Avg_Price_AF!$A$4:$M$202,AO$1,FALSE)/1</f>
        <v>95.395129187409609</v>
      </c>
      <c r="AP49" s="11">
        <f>VLOOKUP($W49,Total_Rndwd_Avg_Price_AF!$A$4:$M$202,AP$1,FALSE)/1</f>
        <v>93.324010944566581</v>
      </c>
      <c r="AQ49" s="11"/>
      <c r="AR49" s="11">
        <f>VLOOKUP($W49,Total_Rndwd_Avg_Price_BF!$A$4:$M$202,AR$1,FALSE)/1</f>
        <v>85.14053497641406</v>
      </c>
      <c r="AS49" s="11">
        <f>VLOOKUP($W49,Total_Rndwd_Avg_Price_BF!$A$4:$M$202,AS$1,FALSE)/1</f>
        <v>92.742433779608447</v>
      </c>
      <c r="AT49" s="11">
        <f>VLOOKUP($W49,Total_Rndwd_Avg_Price_BF!$A$4:$M$202,AT$1,FALSE)/1</f>
        <v>101.47725957465822</v>
      </c>
      <c r="AU49" s="11">
        <f>VLOOKUP($W49,Total_Rndwd_Avg_Price_BF!$A$4:$M$202,AU$1,FALSE)/1</f>
        <v>101.22106362627494</v>
      </c>
      <c r="AV49" s="11">
        <f>VLOOKUP($W49,Total_Rndwd_Avg_Price_BF!$A$4:$M$202,AV$1,FALSE)/1</f>
        <v>100.61781138777469</v>
      </c>
      <c r="AW49" s="11">
        <f>VLOOKUP($W49,Total_Rndwd_Avg_Price_BF!$A$4:$M$202,AW$1,FALSE)/1</f>
        <v>99.613538712926967</v>
      </c>
      <c r="AX49" s="11">
        <f>VLOOKUP($W49,Total_Rndwd_Avg_Price_BF!$A$4:$M$202,AX$1,FALSE)/1</f>
        <v>101.64785977833151</v>
      </c>
      <c r="AY49" s="11">
        <f>VLOOKUP($W49,Total_Rndwd_Avg_Price_BF!$A$4:$M$202,AY$1,FALSE)/1</f>
        <v>97.148993387828114</v>
      </c>
      <c r="AZ49" s="11">
        <f>VLOOKUP($W49,Total_Rndwd_Avg_Price_BF!$A$4:$M$202,AZ$1,FALSE)/1</f>
        <v>96.636346450031809</v>
      </c>
      <c r="BA49" s="11"/>
      <c r="BB49" s="11">
        <f>VLOOKUP($W49,Total_Rndwd_Avg_Price_BAC!$A$4:$M$202,BB$1,FALSE)/1</f>
        <v>85.14053497641406</v>
      </c>
      <c r="BC49" s="11">
        <f>VLOOKUP($W49,Total_Rndwd_Avg_Price_BAC!$A$4:$M$202,BC$1,FALSE)/1</f>
        <v>90.113574022826427</v>
      </c>
      <c r="BD49" s="11">
        <f>VLOOKUP($W49,Total_Rndwd_Avg_Price_BAC!$A$4:$M$202,BD$1,FALSE)/1</f>
        <v>95.994128771625967</v>
      </c>
      <c r="BE49" s="11">
        <f>VLOOKUP($W49,Total_Rndwd_Avg_Price_BAC!$A$4:$M$202,BE$1,FALSE)/1</f>
        <v>95.619396516946253</v>
      </c>
      <c r="BF49" s="11">
        <f>VLOOKUP($W49,Total_Rndwd_Avg_Price_BAC!$A$4:$M$202,BF$1,FALSE)/1</f>
        <v>95.494711293713294</v>
      </c>
      <c r="BG49" s="11">
        <f>VLOOKUP($W49,Total_Rndwd_Avg_Price_BAC!$A$4:$M$202,BG$1,FALSE)/1</f>
        <v>94.898710711749743</v>
      </c>
      <c r="BH49" s="11">
        <f>VLOOKUP($W49,Total_Rndwd_Avg_Price_BAC!$A$4:$M$202,BH$1,FALSE)/1</f>
        <v>94.150777263631525</v>
      </c>
      <c r="BI49" s="11">
        <f>VLOOKUP($W49,Total_Rndwd_Avg_Price_BAC!$A$4:$M$202,BI$1,FALSE)/1</f>
        <v>94.408919813989215</v>
      </c>
      <c r="BJ49" s="11">
        <f>VLOOKUP($W49,Total_Rndwd_Avg_Price_BAC!$A$4:$M$202,BJ$1,FALSE)/1</f>
        <v>92.343929631125548</v>
      </c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F49" s="11"/>
      <c r="CG49" s="11"/>
      <c r="CH49" s="11"/>
      <c r="CI49" s="11"/>
      <c r="CJ49" s="11"/>
      <c r="CK49" s="11"/>
      <c r="CL49" s="11"/>
      <c r="CM49" s="11"/>
      <c r="CN49" s="11"/>
      <c r="CR49" s="11"/>
      <c r="CS49" s="11"/>
      <c r="CT49" s="11"/>
      <c r="CZ49" s="11"/>
      <c r="DA49" s="11"/>
      <c r="DB49" s="11"/>
    </row>
    <row r="50" spans="1:111" x14ac:dyDescent="0.3">
      <c r="A50" t="s">
        <v>88</v>
      </c>
      <c r="B50" s="2">
        <v>107</v>
      </c>
      <c r="C50" s="2">
        <v>74</v>
      </c>
      <c r="D50" s="2">
        <v>85</v>
      </c>
      <c r="E50" s="2">
        <v>85.14053497641406</v>
      </c>
      <c r="F50" s="2">
        <v>88.70645531859374</v>
      </c>
      <c r="G50" s="2">
        <v>98.550982310159725</v>
      </c>
      <c r="H50" s="2">
        <v>98.125650347525962</v>
      </c>
      <c r="I50" s="2">
        <v>97.806120531103417</v>
      </c>
      <c r="J50" s="2">
        <v>97.68181384702973</v>
      </c>
      <c r="K50" s="2">
        <v>96.97286370804585</v>
      </c>
      <c r="L50" s="2">
        <v>97.034421554612223</v>
      </c>
      <c r="M50" s="2">
        <v>94.921011174416208</v>
      </c>
      <c r="N50" s="2" t="e">
        <f>#REF!*#REF!/10^3</f>
        <v>#REF!</v>
      </c>
      <c r="O50" s="2" t="e">
        <f>#REF!*#REF!/10^3</f>
        <v>#REF!</v>
      </c>
      <c r="P50" s="2" t="e">
        <f>#REF!*#REF!/10^3</f>
        <v>#REF!</v>
      </c>
      <c r="Q50" s="2" t="e">
        <f>#REF!*#REF!/10^3</f>
        <v>#REF!</v>
      </c>
      <c r="R50" s="2" t="e">
        <f>#REF!*#REF!/10^3</f>
        <v>#REF!</v>
      </c>
      <c r="S50" s="2" t="e">
        <f>#REF!*#REF!/10^3</f>
        <v>#REF!</v>
      </c>
      <c r="T50" s="2" t="e">
        <f>#REF!*#REF!/10^3</f>
        <v>#REF!</v>
      </c>
      <c r="U50" s="2" t="e">
        <f>#REF!*#REF!/10^3</f>
        <v>#REF!</v>
      </c>
      <c r="X50" s="12"/>
      <c r="AH50" s="12"/>
      <c r="AR50" s="12"/>
      <c r="BB50" s="12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B50" s="4"/>
      <c r="CC50" s="4"/>
      <c r="CD50" s="4"/>
      <c r="CE50" s="4"/>
      <c r="CF50" s="4"/>
      <c r="CG50" s="4"/>
      <c r="CH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</row>
    <row r="51" spans="1:111" x14ac:dyDescent="0.3">
      <c r="A51" t="s">
        <v>89</v>
      </c>
      <c r="B51" s="2">
        <v>0</v>
      </c>
      <c r="C51" s="2">
        <v>166.66666666666666</v>
      </c>
      <c r="D51" s="2">
        <v>85</v>
      </c>
      <c r="E51" s="2">
        <v>85.14053497641406</v>
      </c>
      <c r="F51" s="2">
        <v>88.70645531859374</v>
      </c>
      <c r="G51" s="2">
        <v>92.610982310159727</v>
      </c>
      <c r="H51" s="2">
        <v>92.185650347525964</v>
      </c>
      <c r="I51" s="2">
        <v>91.866120531103419</v>
      </c>
      <c r="J51" s="2">
        <v>91.741813847029732</v>
      </c>
      <c r="K51" s="2">
        <v>91.032863708045852</v>
      </c>
      <c r="L51" s="2">
        <v>91.094421554612225</v>
      </c>
      <c r="M51" s="2">
        <v>88.981011174416196</v>
      </c>
      <c r="N51" s="2" t="e">
        <f>#REF!*#REF!/10^3</f>
        <v>#REF!</v>
      </c>
      <c r="O51" s="2" t="e">
        <f>#REF!*#REF!/10^3</f>
        <v>#REF!</v>
      </c>
      <c r="P51" s="2" t="e">
        <f>#REF!*#REF!/10^3</f>
        <v>#REF!</v>
      </c>
      <c r="Q51" s="2" t="e">
        <f>#REF!*#REF!/10^3</f>
        <v>#REF!</v>
      </c>
      <c r="R51" s="2" t="e">
        <f>#REF!*#REF!/10^3</f>
        <v>#REF!</v>
      </c>
      <c r="S51" s="2" t="e">
        <f>#REF!*#REF!/10^3</f>
        <v>#REF!</v>
      </c>
      <c r="T51" s="2" t="e">
        <f>#REF!*#REF!/10^3</f>
        <v>#REF!</v>
      </c>
      <c r="U51" s="2" t="e">
        <f>#REF!*#REF!/10^3</f>
        <v>#REF!</v>
      </c>
      <c r="X51" s="80" t="s">
        <v>91</v>
      </c>
      <c r="Y51" s="80"/>
      <c r="Z51" s="80"/>
      <c r="AA51" s="80"/>
      <c r="AB51" s="80"/>
      <c r="AC51" s="80"/>
      <c r="AD51" s="80"/>
      <c r="AE51" s="80"/>
      <c r="AF51" s="80"/>
      <c r="AH51" s="80" t="s">
        <v>244</v>
      </c>
      <c r="AI51" s="80"/>
      <c r="AJ51" s="80"/>
      <c r="AK51" s="80"/>
      <c r="AL51" s="80"/>
      <c r="AM51" s="80"/>
      <c r="AN51" s="80"/>
      <c r="AO51" s="80"/>
      <c r="AP51" s="80"/>
      <c r="AQ51" s="4"/>
      <c r="AR51" s="80" t="s">
        <v>245</v>
      </c>
      <c r="AS51" s="80"/>
      <c r="AT51" s="80"/>
      <c r="AU51" s="80"/>
      <c r="AV51" s="80"/>
      <c r="AW51" s="80"/>
      <c r="AX51" s="80"/>
      <c r="AY51" s="80"/>
      <c r="AZ51" s="80"/>
      <c r="BA51" s="4"/>
      <c r="BB51" s="80" t="s">
        <v>246</v>
      </c>
      <c r="BC51" s="80"/>
      <c r="BD51" s="80"/>
      <c r="BE51" s="80"/>
      <c r="BF51" s="80"/>
      <c r="BG51" s="80"/>
      <c r="BH51" s="80"/>
      <c r="BI51" s="80"/>
      <c r="BJ51" s="80"/>
      <c r="BK51" s="4"/>
      <c r="BL51" s="80"/>
      <c r="BM51" s="80"/>
      <c r="BN51" s="80"/>
      <c r="BO51" s="80"/>
      <c r="BP51" s="80"/>
      <c r="BQ51" s="80"/>
      <c r="BR51" s="80"/>
      <c r="BS51" s="80"/>
      <c r="BT51" s="80"/>
      <c r="BU51" s="4"/>
      <c r="BV51" s="80"/>
      <c r="BW51" s="80"/>
      <c r="BX51" s="80"/>
      <c r="BY51" s="80"/>
      <c r="BZ51" s="80"/>
      <c r="CA51" s="80"/>
      <c r="CB51" s="80"/>
      <c r="CC51" s="80"/>
      <c r="CD51" s="80"/>
      <c r="CE51" s="4"/>
      <c r="CF51" s="80"/>
      <c r="CG51" s="80"/>
      <c r="CH51" s="80"/>
      <c r="CI51" s="80"/>
      <c r="CJ51" s="80"/>
      <c r="CK51" s="80"/>
      <c r="CL51" s="80"/>
      <c r="CM51" s="80"/>
      <c r="CN51" s="80"/>
      <c r="CO51" s="4"/>
      <c r="CP51" s="4"/>
      <c r="CQ51" s="3"/>
      <c r="CR51" s="4"/>
      <c r="CS51" s="4"/>
      <c r="CT51" s="4"/>
      <c r="CU51" s="4"/>
      <c r="CV51" s="4"/>
      <c r="CW51" s="4"/>
      <c r="CX51" s="4"/>
      <c r="CY51" s="3"/>
      <c r="CZ51" s="4"/>
      <c r="DA51" s="4"/>
      <c r="DB51" s="4"/>
      <c r="DC51" s="4"/>
      <c r="DD51" s="4"/>
      <c r="DE51" s="4"/>
      <c r="DF51" s="4"/>
      <c r="DG51" s="3"/>
    </row>
    <row r="52" spans="1:111" x14ac:dyDescent="0.3">
      <c r="A52" t="s">
        <v>13</v>
      </c>
      <c r="B52" s="2">
        <v>159.33333333333334</v>
      </c>
      <c r="C52" s="2">
        <v>224</v>
      </c>
      <c r="D52" s="2">
        <v>85</v>
      </c>
      <c r="E52" s="2">
        <v>85.14053497641406</v>
      </c>
      <c r="F52" s="2">
        <v>88.70645531859374</v>
      </c>
      <c r="G52" s="2">
        <v>92.610982310159727</v>
      </c>
      <c r="H52" s="2">
        <v>92.185650347525964</v>
      </c>
      <c r="I52" s="2">
        <v>91.866120531103419</v>
      </c>
      <c r="J52" s="2">
        <v>91.741813847029732</v>
      </c>
      <c r="K52" s="2">
        <v>96.97286370804585</v>
      </c>
      <c r="L52" s="2">
        <v>97.034421554612223</v>
      </c>
      <c r="M52" s="2">
        <v>94.921011174416208</v>
      </c>
      <c r="N52" s="2" t="e">
        <f>#REF!*#REF!/10^3</f>
        <v>#REF!</v>
      </c>
      <c r="O52" s="2" t="e">
        <f>#REF!*#REF!/10^3</f>
        <v>#REF!</v>
      </c>
      <c r="P52" s="2" t="e">
        <f>#REF!*#REF!/10^3</f>
        <v>#REF!</v>
      </c>
      <c r="Q52" s="2" t="e">
        <f>#REF!*#REF!/10^3</f>
        <v>#REF!</v>
      </c>
      <c r="R52" s="2" t="e">
        <f>#REF!*#REF!/10^3</f>
        <v>#REF!</v>
      </c>
      <c r="S52" s="2" t="e">
        <f>#REF!*#REF!/10^3</f>
        <v>#REF!</v>
      </c>
      <c r="T52" s="2" t="e">
        <f>#REF!*#REF!/10^3</f>
        <v>#REF!</v>
      </c>
      <c r="U52" s="2" t="e">
        <f>#REF!*#REF!/10^3</f>
        <v>#REF!</v>
      </c>
      <c r="X52" s="4">
        <v>2020</v>
      </c>
      <c r="Y52" s="4">
        <v>2025</v>
      </c>
      <c r="Z52" s="4">
        <v>2030</v>
      </c>
      <c r="AA52" s="4">
        <v>2035</v>
      </c>
      <c r="AB52" s="4">
        <v>2040</v>
      </c>
      <c r="AC52" s="4">
        <v>2045</v>
      </c>
      <c r="AD52" s="4">
        <v>2050</v>
      </c>
      <c r="AE52" s="4">
        <v>2055</v>
      </c>
      <c r="AF52" s="4">
        <v>2060</v>
      </c>
      <c r="AH52" s="4">
        <v>2020</v>
      </c>
      <c r="AI52" s="4">
        <v>2025</v>
      </c>
      <c r="AJ52" s="4">
        <v>2030</v>
      </c>
      <c r="AK52" s="4">
        <v>2035</v>
      </c>
      <c r="AL52" s="4">
        <v>2040</v>
      </c>
      <c r="AM52" s="4">
        <v>2045</v>
      </c>
      <c r="AN52" s="4">
        <v>2050</v>
      </c>
      <c r="AO52" s="4">
        <v>2055</v>
      </c>
      <c r="AP52" s="4">
        <v>2060</v>
      </c>
      <c r="AQ52" s="4"/>
      <c r="AR52" s="4">
        <v>2020</v>
      </c>
      <c r="AS52" s="4">
        <v>2025</v>
      </c>
      <c r="AT52" s="4">
        <v>2030</v>
      </c>
      <c r="AU52" s="4">
        <v>2035</v>
      </c>
      <c r="AV52" s="4">
        <v>2040</v>
      </c>
      <c r="AW52" s="4">
        <v>2045</v>
      </c>
      <c r="AX52" s="4">
        <v>2050</v>
      </c>
      <c r="AY52" s="4">
        <v>2055</v>
      </c>
      <c r="AZ52" s="4">
        <v>2060</v>
      </c>
      <c r="BA52" s="4"/>
      <c r="BB52" s="4">
        <v>2020</v>
      </c>
      <c r="BC52" s="4">
        <v>2025</v>
      </c>
      <c r="BD52" s="4">
        <v>2030</v>
      </c>
      <c r="BE52" s="4">
        <v>2035</v>
      </c>
      <c r="BF52" s="4">
        <v>2040</v>
      </c>
      <c r="BG52" s="4">
        <v>2045</v>
      </c>
      <c r="BH52" s="4">
        <v>2050</v>
      </c>
      <c r="BI52" s="4">
        <v>2055</v>
      </c>
      <c r="BJ52" s="4">
        <v>2060</v>
      </c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</row>
    <row r="53" spans="1:111" x14ac:dyDescent="0.3">
      <c r="A53" t="s">
        <v>92</v>
      </c>
      <c r="B53" s="2">
        <v>89</v>
      </c>
      <c r="C53" s="2">
        <v>400</v>
      </c>
      <c r="D53" s="2">
        <v>85</v>
      </c>
      <c r="E53" s="2">
        <v>85.14053497641406</v>
      </c>
      <c r="F53" s="2">
        <v>88.70645531859374</v>
      </c>
      <c r="G53" s="2">
        <v>92.610982310159727</v>
      </c>
      <c r="H53" s="2">
        <v>92.185650347525964</v>
      </c>
      <c r="I53" s="2">
        <v>91.866120531103419</v>
      </c>
      <c r="J53" s="2">
        <v>91.741813847029732</v>
      </c>
      <c r="K53" s="2">
        <v>91.032863708045852</v>
      </c>
      <c r="L53" s="2">
        <v>91.094421554612225</v>
      </c>
      <c r="M53" s="2">
        <v>88.981011174416196</v>
      </c>
      <c r="N53" s="2" t="e">
        <f>#REF!*#REF!/10^3</f>
        <v>#REF!</v>
      </c>
      <c r="O53" s="2" t="e">
        <f>#REF!*#REF!/10^3</f>
        <v>#REF!</v>
      </c>
      <c r="P53" s="2" t="e">
        <f>#REF!*#REF!/10^3</f>
        <v>#REF!</v>
      </c>
      <c r="Q53" s="2" t="e">
        <f>#REF!*#REF!/10^3</f>
        <v>#REF!</v>
      </c>
      <c r="R53" s="2" t="e">
        <f>#REF!*#REF!/10^3</f>
        <v>#REF!</v>
      </c>
      <c r="S53" s="2" t="e">
        <f>#REF!*#REF!/10^3</f>
        <v>#REF!</v>
      </c>
      <c r="T53" s="2" t="e">
        <f>#REF!*#REF!/10^3</f>
        <v>#REF!</v>
      </c>
      <c r="U53" s="2" t="e">
        <f>#REF!*#REF!/10^3</f>
        <v>#REF!</v>
      </c>
      <c r="W53" s="4" t="s">
        <v>6</v>
      </c>
      <c r="X53" s="13">
        <f>X4</f>
        <v>0</v>
      </c>
      <c r="Y53" s="13">
        <f t="shared" ref="Y53:AF53" si="4">Y4</f>
        <v>0</v>
      </c>
      <c r="Z53" s="13">
        <f t="shared" si="4"/>
        <v>0</v>
      </c>
      <c r="AA53" s="13">
        <f t="shared" si="4"/>
        <v>0</v>
      </c>
      <c r="AB53" s="13">
        <f t="shared" si="4"/>
        <v>0</v>
      </c>
      <c r="AC53" s="13">
        <f t="shared" si="4"/>
        <v>0</v>
      </c>
      <c r="AD53" s="13">
        <f t="shared" si="4"/>
        <v>0</v>
      </c>
      <c r="AE53" s="13">
        <f t="shared" si="4"/>
        <v>0</v>
      </c>
      <c r="AF53" s="13">
        <f t="shared" si="4"/>
        <v>0</v>
      </c>
      <c r="AH53" s="13">
        <f>AH4</f>
        <v>0</v>
      </c>
      <c r="AI53" s="13">
        <f t="shared" ref="AI53:AP53" si="5">AI4</f>
        <v>0</v>
      </c>
      <c r="AJ53" s="13">
        <f t="shared" si="5"/>
        <v>0</v>
      </c>
      <c r="AK53" s="13">
        <f t="shared" si="5"/>
        <v>0</v>
      </c>
      <c r="AL53" s="13">
        <f t="shared" si="5"/>
        <v>0</v>
      </c>
      <c r="AM53" s="13">
        <f t="shared" si="5"/>
        <v>0</v>
      </c>
      <c r="AN53" s="13">
        <f t="shared" si="5"/>
        <v>0</v>
      </c>
      <c r="AO53" s="13">
        <f t="shared" si="5"/>
        <v>0</v>
      </c>
      <c r="AP53" s="13">
        <f t="shared" si="5"/>
        <v>0</v>
      </c>
      <c r="AQ53" s="13"/>
      <c r="AR53" s="13">
        <f>AR4</f>
        <v>0</v>
      </c>
      <c r="AS53" s="13">
        <f t="shared" ref="AS53:AZ53" si="6">AS4</f>
        <v>0</v>
      </c>
      <c r="AT53" s="13">
        <f t="shared" si="6"/>
        <v>0</v>
      </c>
      <c r="AU53" s="13">
        <f t="shared" si="6"/>
        <v>0</v>
      </c>
      <c r="AV53" s="13">
        <f t="shared" si="6"/>
        <v>0</v>
      </c>
      <c r="AW53" s="13">
        <f t="shared" si="6"/>
        <v>0</v>
      </c>
      <c r="AX53" s="13">
        <f t="shared" si="6"/>
        <v>0</v>
      </c>
      <c r="AY53" s="13">
        <f t="shared" si="6"/>
        <v>0</v>
      </c>
      <c r="AZ53" s="13">
        <f t="shared" si="6"/>
        <v>0</v>
      </c>
      <c r="BA53" s="13"/>
      <c r="BB53" s="13">
        <f>BB4</f>
        <v>0</v>
      </c>
      <c r="BC53" s="13">
        <f t="shared" ref="BC53:BJ53" si="7">BC4</f>
        <v>0</v>
      </c>
      <c r="BD53" s="13">
        <f t="shared" si="7"/>
        <v>0</v>
      </c>
      <c r="BE53" s="13">
        <f t="shared" si="7"/>
        <v>0</v>
      </c>
      <c r="BF53" s="13">
        <f t="shared" si="7"/>
        <v>0</v>
      </c>
      <c r="BG53" s="13">
        <f t="shared" si="7"/>
        <v>0</v>
      </c>
      <c r="BH53" s="13">
        <f t="shared" si="7"/>
        <v>0</v>
      </c>
      <c r="BI53" s="13">
        <f t="shared" si="7"/>
        <v>0</v>
      </c>
      <c r="BJ53" s="13">
        <f t="shared" si="7"/>
        <v>0</v>
      </c>
      <c r="BK53" s="14"/>
      <c r="BL53" s="13"/>
      <c r="BM53" s="13"/>
      <c r="BN53" s="13"/>
      <c r="BO53" s="13"/>
      <c r="BP53" s="13"/>
      <c r="BQ53" s="13"/>
      <c r="BR53" s="13"/>
      <c r="BS53" s="13"/>
      <c r="BT53" s="13"/>
      <c r="BU53" s="14"/>
      <c r="BV53" s="13"/>
      <c r="BW53" s="13"/>
      <c r="BX53" s="13"/>
      <c r="BY53" s="13"/>
      <c r="BZ53" s="13"/>
      <c r="CA53" s="13"/>
      <c r="CB53" s="13"/>
      <c r="CC53" s="13"/>
      <c r="CD53" s="13"/>
      <c r="CE53" s="14"/>
      <c r="CF53" s="13"/>
      <c r="CG53" s="13"/>
      <c r="CH53" s="13"/>
      <c r="CI53" s="13"/>
      <c r="CJ53" s="13"/>
      <c r="CK53" s="13"/>
      <c r="CL53" s="13"/>
      <c r="CM53" s="13"/>
      <c r="CN53" s="13"/>
      <c r="CO53" s="15"/>
      <c r="CP53" s="15"/>
      <c r="CQ53" s="14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</row>
    <row r="54" spans="1:111" x14ac:dyDescent="0.3">
      <c r="A54" t="s">
        <v>93</v>
      </c>
      <c r="B54" s="2">
        <v>117.33333333333333</v>
      </c>
      <c r="C54" s="2">
        <v>0</v>
      </c>
      <c r="D54" s="2">
        <v>92.825714285714284</v>
      </c>
      <c r="E54" s="2">
        <v>92.996725452604537</v>
      </c>
      <c r="F54" s="2">
        <v>96.684550556688976</v>
      </c>
      <c r="G54" s="2">
        <v>100.7224108815883</v>
      </c>
      <c r="H54" s="2">
        <v>100.28755510943074</v>
      </c>
      <c r="I54" s="2">
        <v>99.958501483484369</v>
      </c>
      <c r="J54" s="2">
        <v>99.826575751791651</v>
      </c>
      <c r="K54" s="2">
        <v>99.081435136617287</v>
      </c>
      <c r="L54" s="2">
        <v>99.110612030802713</v>
      </c>
      <c r="M54" s="2">
        <v>96.964820698225722</v>
      </c>
      <c r="N54" s="2" t="e">
        <f>#REF!*#REF!/10^3</f>
        <v>#REF!</v>
      </c>
      <c r="O54" s="2" t="e">
        <f>#REF!*#REF!/10^3</f>
        <v>#REF!</v>
      </c>
      <c r="P54" s="2" t="e">
        <f>#REF!*#REF!/10^3</f>
        <v>#REF!</v>
      </c>
      <c r="Q54" s="2" t="e">
        <f>#REF!*#REF!/10^3</f>
        <v>#REF!</v>
      </c>
      <c r="R54" s="2" t="e">
        <f>#REF!*#REF!/10^3</f>
        <v>#REF!</v>
      </c>
      <c r="S54" s="2" t="e">
        <f>#REF!*#REF!/10^3</f>
        <v>#REF!</v>
      </c>
      <c r="T54" s="2" t="e">
        <f>#REF!*#REF!/10^3</f>
        <v>#REF!</v>
      </c>
      <c r="U54" s="2" t="e">
        <f>#REF!*#REF!/10^3</f>
        <v>#REF!</v>
      </c>
      <c r="W54" t="s">
        <v>8</v>
      </c>
      <c r="X54" s="17">
        <f t="shared" ref="X54:AF69" si="8">X5</f>
        <v>85.14053497641406</v>
      </c>
      <c r="Y54" s="17">
        <f t="shared" si="8"/>
        <v>88.70645531859374</v>
      </c>
      <c r="Z54" s="18">
        <f t="shared" si="8"/>
        <v>92.610982310159727</v>
      </c>
      <c r="AA54" s="17">
        <f t="shared" si="8"/>
        <v>92.185650347525964</v>
      </c>
      <c r="AB54" s="17">
        <f t="shared" si="8"/>
        <v>91.866120531103419</v>
      </c>
      <c r="AC54" s="17">
        <f t="shared" si="8"/>
        <v>91.741813847029732</v>
      </c>
      <c r="AD54" s="17">
        <f t="shared" si="8"/>
        <v>91.032863708045852</v>
      </c>
      <c r="AE54" s="17">
        <f t="shared" si="8"/>
        <v>91.094421554612225</v>
      </c>
      <c r="AF54" s="17">
        <f t="shared" si="8"/>
        <v>88.981011174416196</v>
      </c>
      <c r="AH54" s="17">
        <f t="shared" ref="AH54:AP69" si="9">AH5</f>
        <v>85.14053497641406</v>
      </c>
      <c r="AI54" s="17">
        <f t="shared" si="9"/>
        <v>90.52862159481208</v>
      </c>
      <c r="AJ54" s="18">
        <f t="shared" si="9"/>
        <v>96.792663186516776</v>
      </c>
      <c r="AK54" s="17">
        <f t="shared" si="9"/>
        <v>96.501281832143476</v>
      </c>
      <c r="AL54" s="17">
        <f t="shared" si="9"/>
        <v>96.215388135156488</v>
      </c>
      <c r="AM54" s="17">
        <f t="shared" si="9"/>
        <v>96.191319095532478</v>
      </c>
      <c r="AN54" s="17">
        <f t="shared" si="9"/>
        <v>97.02495323492586</v>
      </c>
      <c r="AO54" s="17">
        <f t="shared" si="9"/>
        <v>95.395129187409609</v>
      </c>
      <c r="AP54" s="17">
        <f t="shared" si="9"/>
        <v>93.324010944566581</v>
      </c>
      <c r="AQ54" s="18"/>
      <c r="AR54" s="17">
        <f t="shared" ref="AR54:AZ69" si="10">AR5</f>
        <v>85.14053497641406</v>
      </c>
      <c r="AS54" s="17">
        <f t="shared" si="10"/>
        <v>92.742433779608447</v>
      </c>
      <c r="AT54" s="18">
        <f t="shared" si="10"/>
        <v>101.47725957465822</v>
      </c>
      <c r="AU54" s="17">
        <f t="shared" si="10"/>
        <v>101.22106362627494</v>
      </c>
      <c r="AV54" s="17">
        <f t="shared" si="10"/>
        <v>100.61781138777469</v>
      </c>
      <c r="AW54" s="17">
        <f t="shared" si="10"/>
        <v>99.613538712926967</v>
      </c>
      <c r="AX54" s="17">
        <f t="shared" si="10"/>
        <v>101.64785977833151</v>
      </c>
      <c r="AY54" s="17">
        <f t="shared" si="10"/>
        <v>97.148993387828114</v>
      </c>
      <c r="AZ54" s="17">
        <f t="shared" si="10"/>
        <v>96.636346450031809</v>
      </c>
      <c r="BA54" s="17"/>
      <c r="BB54" s="17">
        <f t="shared" ref="BB54:BJ69" si="11">BB5</f>
        <v>85.14053497641406</v>
      </c>
      <c r="BC54" s="17">
        <f t="shared" si="11"/>
        <v>90.113574022826427</v>
      </c>
      <c r="BD54" s="18">
        <f t="shared" si="11"/>
        <v>95.994128771625967</v>
      </c>
      <c r="BE54" s="17">
        <f t="shared" si="11"/>
        <v>95.619396516946253</v>
      </c>
      <c r="BF54" s="17">
        <f t="shared" si="11"/>
        <v>95.494711293713294</v>
      </c>
      <c r="BG54" s="17">
        <f t="shared" si="11"/>
        <v>94.898710711749743</v>
      </c>
      <c r="BH54" s="17">
        <f t="shared" si="11"/>
        <v>94.150777263631525</v>
      </c>
      <c r="BI54" s="17">
        <f t="shared" si="11"/>
        <v>94.408919813989215</v>
      </c>
      <c r="BJ54" s="17">
        <f t="shared" si="11"/>
        <v>92.343929631125548</v>
      </c>
      <c r="BK54" s="19"/>
      <c r="BL54" s="17"/>
      <c r="BM54" s="17"/>
      <c r="BN54" s="18"/>
      <c r="BO54" s="17"/>
      <c r="BP54" s="17"/>
      <c r="BQ54" s="17"/>
      <c r="BR54" s="17"/>
      <c r="BS54" s="17"/>
      <c r="BT54" s="17"/>
      <c r="BU54" s="19"/>
      <c r="BV54" s="17"/>
      <c r="BW54" s="17"/>
      <c r="BX54" s="18"/>
      <c r="BY54" s="17"/>
      <c r="BZ54" s="17"/>
      <c r="CA54" s="17"/>
      <c r="CB54" s="17"/>
      <c r="CC54" s="17"/>
      <c r="CD54" s="17"/>
      <c r="CE54" s="19"/>
      <c r="CF54" s="17"/>
      <c r="CG54" s="17"/>
      <c r="CH54" s="18"/>
      <c r="CI54" s="17"/>
      <c r="CJ54" s="17"/>
      <c r="CK54" s="17"/>
      <c r="CL54" s="17"/>
      <c r="CM54" s="17"/>
      <c r="CN54" s="17"/>
      <c r="CO54" s="20"/>
      <c r="CP54" s="20"/>
      <c r="CQ54" s="19"/>
      <c r="CR54" s="20"/>
      <c r="CS54" s="20"/>
      <c r="CT54" s="23"/>
      <c r="CU54" s="20"/>
      <c r="CV54" s="20"/>
      <c r="CW54" s="20"/>
      <c r="CX54" s="20"/>
      <c r="CY54" s="20"/>
      <c r="CZ54" s="20"/>
      <c r="DA54" s="20"/>
      <c r="DB54" s="23"/>
      <c r="DC54" s="20"/>
      <c r="DD54" s="20"/>
      <c r="DE54" s="20"/>
      <c r="DF54" s="20"/>
      <c r="DG54" s="20"/>
    </row>
    <row r="55" spans="1:111" x14ac:dyDescent="0.3">
      <c r="A55" s="1" t="s">
        <v>218</v>
      </c>
      <c r="W55" t="s">
        <v>9</v>
      </c>
      <c r="X55" s="17">
        <f t="shared" si="8"/>
        <v>85.14053497641406</v>
      </c>
      <c r="Y55" s="17">
        <f t="shared" si="8"/>
        <v>88.70645531859374</v>
      </c>
      <c r="Z55" s="18">
        <f t="shared" si="8"/>
        <v>92.610982310159727</v>
      </c>
      <c r="AA55" s="17">
        <f t="shared" si="8"/>
        <v>92.185650347525964</v>
      </c>
      <c r="AB55" s="17">
        <f t="shared" si="8"/>
        <v>91.866120531103419</v>
      </c>
      <c r="AC55" s="17">
        <f t="shared" si="8"/>
        <v>91.741813847029732</v>
      </c>
      <c r="AD55" s="17">
        <f t="shared" si="8"/>
        <v>91.032863708045852</v>
      </c>
      <c r="AE55" s="17">
        <f t="shared" si="8"/>
        <v>91.094421554612225</v>
      </c>
      <c r="AF55" s="17">
        <f t="shared" si="8"/>
        <v>88.981011174416196</v>
      </c>
      <c r="AH55" s="17">
        <f t="shared" si="9"/>
        <v>85.14053497641406</v>
      </c>
      <c r="AI55" s="17">
        <f t="shared" si="9"/>
        <v>90.52862159481208</v>
      </c>
      <c r="AJ55" s="18">
        <f t="shared" si="9"/>
        <v>96.792663186516776</v>
      </c>
      <c r="AK55" s="17">
        <f t="shared" si="9"/>
        <v>96.501281832143476</v>
      </c>
      <c r="AL55" s="17">
        <f t="shared" si="9"/>
        <v>96.215388135156488</v>
      </c>
      <c r="AM55" s="17">
        <f t="shared" si="9"/>
        <v>96.191319095532478</v>
      </c>
      <c r="AN55" s="17">
        <f t="shared" si="9"/>
        <v>97.02495323492586</v>
      </c>
      <c r="AO55" s="17">
        <f t="shared" si="9"/>
        <v>95.395129187409609</v>
      </c>
      <c r="AP55" s="17">
        <f t="shared" si="9"/>
        <v>93.324010944566581</v>
      </c>
      <c r="AQ55" s="18"/>
      <c r="AR55" s="17">
        <f t="shared" si="10"/>
        <v>85.14053497641406</v>
      </c>
      <c r="AS55" s="17">
        <f t="shared" si="10"/>
        <v>92.742433779608447</v>
      </c>
      <c r="AT55" s="18">
        <f t="shared" si="10"/>
        <v>101.47725957465822</v>
      </c>
      <c r="AU55" s="17">
        <f t="shared" si="10"/>
        <v>101.22106362627494</v>
      </c>
      <c r="AV55" s="17">
        <f t="shared" si="10"/>
        <v>100.61781138777469</v>
      </c>
      <c r="AW55" s="17">
        <f t="shared" si="10"/>
        <v>99.613538712926967</v>
      </c>
      <c r="AX55" s="17">
        <f t="shared" si="10"/>
        <v>101.64785977833151</v>
      </c>
      <c r="AY55" s="17">
        <f t="shared" si="10"/>
        <v>97.148993387828114</v>
      </c>
      <c r="AZ55" s="17">
        <f t="shared" si="10"/>
        <v>96.636346450031809</v>
      </c>
      <c r="BA55" s="17"/>
      <c r="BB55" s="17">
        <f t="shared" si="11"/>
        <v>85.14053497641406</v>
      </c>
      <c r="BC55" s="17">
        <f t="shared" si="11"/>
        <v>90.113574022826427</v>
      </c>
      <c r="BD55" s="18">
        <f t="shared" si="11"/>
        <v>95.994128771625967</v>
      </c>
      <c r="BE55" s="17">
        <f t="shared" si="11"/>
        <v>95.619396516946253</v>
      </c>
      <c r="BF55" s="17">
        <f t="shared" si="11"/>
        <v>95.494711293713294</v>
      </c>
      <c r="BG55" s="17">
        <f t="shared" si="11"/>
        <v>94.898710711749743</v>
      </c>
      <c r="BH55" s="17">
        <f t="shared" si="11"/>
        <v>94.150777263631525</v>
      </c>
      <c r="BI55" s="17">
        <f t="shared" si="11"/>
        <v>94.408919813989215</v>
      </c>
      <c r="BJ55" s="17">
        <f t="shared" si="11"/>
        <v>92.343929631125548</v>
      </c>
      <c r="BK55" s="19"/>
      <c r="BL55" s="17"/>
      <c r="BM55" s="17"/>
      <c r="BN55" s="18"/>
      <c r="BO55" s="17"/>
      <c r="BP55" s="17"/>
      <c r="BQ55" s="17"/>
      <c r="BR55" s="17"/>
      <c r="BS55" s="17"/>
      <c r="BT55" s="17"/>
      <c r="BU55" s="19"/>
      <c r="BV55" s="17"/>
      <c r="BW55" s="17"/>
      <c r="BX55" s="18"/>
      <c r="BY55" s="17"/>
      <c r="BZ55" s="17"/>
      <c r="CA55" s="17"/>
      <c r="CB55" s="17"/>
      <c r="CC55" s="17"/>
      <c r="CD55" s="17"/>
      <c r="CE55" s="19"/>
      <c r="CF55" s="17"/>
      <c r="CG55" s="17"/>
      <c r="CH55" s="18"/>
      <c r="CI55" s="17"/>
      <c r="CJ55" s="17"/>
      <c r="CK55" s="17"/>
      <c r="CL55" s="17"/>
      <c r="CM55" s="17"/>
      <c r="CN55" s="17"/>
      <c r="CO55" s="20"/>
      <c r="CP55" s="20"/>
      <c r="CQ55" s="19"/>
      <c r="CR55" s="20"/>
      <c r="CS55" s="20"/>
      <c r="CT55" s="23"/>
      <c r="CU55" s="20"/>
      <c r="CV55" s="20"/>
      <c r="CW55" s="20"/>
      <c r="CX55" s="20"/>
      <c r="CY55" s="20"/>
      <c r="CZ55" s="20"/>
      <c r="DA55" s="20"/>
      <c r="DB55" s="23"/>
      <c r="DC55" s="20"/>
      <c r="DD55" s="20"/>
      <c r="DE55" s="20"/>
      <c r="DF55" s="20"/>
      <c r="DG55" s="20"/>
    </row>
    <row r="56" spans="1:111" x14ac:dyDescent="0.3">
      <c r="B56" s="2" t="s">
        <v>1</v>
      </c>
      <c r="D56" s="2" t="s">
        <v>2</v>
      </c>
      <c r="W56" t="s">
        <v>11</v>
      </c>
      <c r="X56" s="17">
        <f t="shared" si="8"/>
        <v>85.14053497641406</v>
      </c>
      <c r="Y56" s="17">
        <f t="shared" si="8"/>
        <v>88.70645531859374</v>
      </c>
      <c r="Z56" s="18">
        <f t="shared" si="8"/>
        <v>92.610982310159727</v>
      </c>
      <c r="AA56" s="17">
        <f t="shared" si="8"/>
        <v>92.185650347525964</v>
      </c>
      <c r="AB56" s="17">
        <f t="shared" si="8"/>
        <v>91.866120531103419</v>
      </c>
      <c r="AC56" s="17">
        <f t="shared" si="8"/>
        <v>91.741813847029732</v>
      </c>
      <c r="AD56" s="17">
        <f t="shared" si="8"/>
        <v>91.032863708045852</v>
      </c>
      <c r="AE56" s="17">
        <f t="shared" si="8"/>
        <v>91.094421554612225</v>
      </c>
      <c r="AF56" s="17">
        <f t="shared" si="8"/>
        <v>88.981011174416196</v>
      </c>
      <c r="AH56" s="17">
        <f t="shared" si="9"/>
        <v>85.14053497641406</v>
      </c>
      <c r="AI56" s="17">
        <f t="shared" si="9"/>
        <v>90.52862159481208</v>
      </c>
      <c r="AJ56" s="18">
        <f t="shared" si="9"/>
        <v>96.792663186516776</v>
      </c>
      <c r="AK56" s="17">
        <f t="shared" si="9"/>
        <v>96.501281832143476</v>
      </c>
      <c r="AL56" s="17">
        <f t="shared" si="9"/>
        <v>96.215388135156488</v>
      </c>
      <c r="AM56" s="17">
        <f t="shared" si="9"/>
        <v>96.191319095532478</v>
      </c>
      <c r="AN56" s="17">
        <f t="shared" si="9"/>
        <v>97.02495323492586</v>
      </c>
      <c r="AO56" s="17">
        <f t="shared" si="9"/>
        <v>95.395129187409609</v>
      </c>
      <c r="AP56" s="17">
        <f t="shared" si="9"/>
        <v>93.324010944566581</v>
      </c>
      <c r="AQ56" s="18"/>
      <c r="AR56" s="17">
        <f t="shared" si="10"/>
        <v>85.14053497641406</v>
      </c>
      <c r="AS56" s="17">
        <f t="shared" si="10"/>
        <v>92.742433779608447</v>
      </c>
      <c r="AT56" s="18">
        <f t="shared" si="10"/>
        <v>101.47725957465822</v>
      </c>
      <c r="AU56" s="17">
        <f t="shared" si="10"/>
        <v>101.22106362627494</v>
      </c>
      <c r="AV56" s="17">
        <f t="shared" si="10"/>
        <v>100.61781138777469</v>
      </c>
      <c r="AW56" s="17">
        <f t="shared" si="10"/>
        <v>99.613538712926967</v>
      </c>
      <c r="AX56" s="17">
        <f t="shared" si="10"/>
        <v>101.64785977833151</v>
      </c>
      <c r="AY56" s="17">
        <f t="shared" si="10"/>
        <v>97.148993387828114</v>
      </c>
      <c r="AZ56" s="17">
        <f t="shared" si="10"/>
        <v>96.636346450031809</v>
      </c>
      <c r="BA56" s="17"/>
      <c r="BB56" s="17">
        <f t="shared" si="11"/>
        <v>85.14053497641406</v>
      </c>
      <c r="BC56" s="17">
        <f t="shared" si="11"/>
        <v>90.113574022826427</v>
      </c>
      <c r="BD56" s="18">
        <f t="shared" si="11"/>
        <v>95.994128771625967</v>
      </c>
      <c r="BE56" s="17">
        <f t="shared" si="11"/>
        <v>95.619396516946253</v>
      </c>
      <c r="BF56" s="17">
        <f t="shared" si="11"/>
        <v>95.494711293713294</v>
      </c>
      <c r="BG56" s="17">
        <f t="shared" si="11"/>
        <v>94.898710711749743</v>
      </c>
      <c r="BH56" s="17">
        <f t="shared" si="11"/>
        <v>94.150777263631525</v>
      </c>
      <c r="BI56" s="17">
        <f t="shared" si="11"/>
        <v>94.408919813989215</v>
      </c>
      <c r="BJ56" s="17">
        <f t="shared" si="11"/>
        <v>92.343929631125548</v>
      </c>
      <c r="BK56" s="19"/>
      <c r="BL56" s="17"/>
      <c r="BM56" s="17"/>
      <c r="BN56" s="18"/>
      <c r="BO56" s="17"/>
      <c r="BP56" s="17"/>
      <c r="BQ56" s="17"/>
      <c r="BR56" s="17"/>
      <c r="BS56" s="17"/>
      <c r="BT56" s="17"/>
      <c r="BU56" s="19"/>
      <c r="BV56" s="17"/>
      <c r="BW56" s="17"/>
      <c r="BX56" s="18"/>
      <c r="BY56" s="17"/>
      <c r="BZ56" s="17"/>
      <c r="CA56" s="17"/>
      <c r="CB56" s="17"/>
      <c r="CC56" s="17"/>
      <c r="CD56" s="17"/>
      <c r="CE56" s="19"/>
      <c r="CF56" s="17"/>
      <c r="CG56" s="17"/>
      <c r="CH56" s="18"/>
      <c r="CI56" s="17"/>
      <c r="CJ56" s="17"/>
      <c r="CK56" s="17"/>
      <c r="CL56" s="17"/>
      <c r="CM56" s="17"/>
      <c r="CN56" s="17"/>
      <c r="CO56" s="20"/>
      <c r="CP56" s="20"/>
      <c r="CQ56" s="19"/>
      <c r="CR56" s="20"/>
      <c r="CS56" s="20"/>
      <c r="CT56" s="23"/>
      <c r="CU56" s="20"/>
      <c r="CV56" s="20"/>
      <c r="CW56" s="20"/>
      <c r="CX56" s="20"/>
      <c r="CY56" s="20"/>
      <c r="CZ56" s="20"/>
      <c r="DA56" s="20"/>
      <c r="DB56" s="23"/>
      <c r="DC56" s="20"/>
      <c r="DD56" s="20"/>
      <c r="DE56" s="20"/>
      <c r="DF56" s="20"/>
      <c r="DG56" s="20"/>
    </row>
    <row r="57" spans="1:111" x14ac:dyDescent="0.3">
      <c r="A57" s="5" t="s">
        <v>4</v>
      </c>
      <c r="B57" s="6">
        <v>1992</v>
      </c>
      <c r="C57" s="6">
        <v>2017</v>
      </c>
      <c r="D57" s="7">
        <v>2017</v>
      </c>
      <c r="E57" s="7">
        <v>2020</v>
      </c>
      <c r="F57" s="7">
        <v>2025</v>
      </c>
      <c r="G57" s="7">
        <v>2030</v>
      </c>
      <c r="H57" s="7">
        <v>2035</v>
      </c>
      <c r="I57" s="7">
        <v>2040</v>
      </c>
      <c r="J57" s="7">
        <v>2045</v>
      </c>
      <c r="K57" s="7">
        <v>2050</v>
      </c>
      <c r="L57" s="7">
        <v>2055</v>
      </c>
      <c r="M57" s="7">
        <v>2060</v>
      </c>
      <c r="N57" s="7">
        <v>2065</v>
      </c>
      <c r="O57" s="7">
        <v>2070</v>
      </c>
      <c r="P57" s="7">
        <v>2075</v>
      </c>
      <c r="Q57" s="7">
        <v>2080</v>
      </c>
      <c r="R57" s="7">
        <v>2085</v>
      </c>
      <c r="S57" s="7">
        <v>2090</v>
      </c>
      <c r="T57" s="7">
        <v>2095</v>
      </c>
      <c r="U57" s="7">
        <v>2100</v>
      </c>
      <c r="W57" t="s">
        <v>13</v>
      </c>
      <c r="X57" s="17">
        <f t="shared" si="8"/>
        <v>85.14053497641406</v>
      </c>
      <c r="Y57" s="17">
        <f t="shared" si="8"/>
        <v>88.70645531859374</v>
      </c>
      <c r="Z57" s="18">
        <f t="shared" si="8"/>
        <v>92.610982310159727</v>
      </c>
      <c r="AA57" s="17">
        <f t="shared" si="8"/>
        <v>92.185650347525964</v>
      </c>
      <c r="AB57" s="17">
        <f t="shared" si="8"/>
        <v>91.866120531103419</v>
      </c>
      <c r="AC57" s="17">
        <f t="shared" si="8"/>
        <v>91.741813847029732</v>
      </c>
      <c r="AD57" s="17">
        <f t="shared" si="8"/>
        <v>96.97286370804585</v>
      </c>
      <c r="AE57" s="17">
        <f t="shared" si="8"/>
        <v>97.034421554612223</v>
      </c>
      <c r="AF57" s="17">
        <f t="shared" si="8"/>
        <v>94.921011174416208</v>
      </c>
      <c r="AH57" s="17">
        <f t="shared" si="9"/>
        <v>85.14053497641406</v>
      </c>
      <c r="AI57" s="17">
        <f t="shared" si="9"/>
        <v>90.52862159481208</v>
      </c>
      <c r="AJ57" s="18">
        <f t="shared" si="9"/>
        <v>96.792663186516776</v>
      </c>
      <c r="AK57" s="17">
        <f t="shared" si="9"/>
        <v>96.501281832143476</v>
      </c>
      <c r="AL57" s="17">
        <f t="shared" si="9"/>
        <v>96.215388135156488</v>
      </c>
      <c r="AM57" s="17">
        <f t="shared" si="9"/>
        <v>96.191319095532478</v>
      </c>
      <c r="AN57" s="17">
        <f t="shared" si="9"/>
        <v>102.96495323492586</v>
      </c>
      <c r="AO57" s="17">
        <f t="shared" si="9"/>
        <v>101.33512918740961</v>
      </c>
      <c r="AP57" s="17">
        <f t="shared" si="9"/>
        <v>99.264010944566579</v>
      </c>
      <c r="AQ57" s="18"/>
      <c r="AR57" s="17">
        <f t="shared" si="10"/>
        <v>85.14053497641406</v>
      </c>
      <c r="AS57" s="17">
        <f t="shared" si="10"/>
        <v>92.742433779608447</v>
      </c>
      <c r="AT57" s="18">
        <f t="shared" si="10"/>
        <v>101.47725957465822</v>
      </c>
      <c r="AU57" s="17">
        <f t="shared" si="10"/>
        <v>101.22106362627494</v>
      </c>
      <c r="AV57" s="17">
        <f t="shared" si="10"/>
        <v>100.61781138777469</v>
      </c>
      <c r="AW57" s="17">
        <f t="shared" si="10"/>
        <v>99.613538712926967</v>
      </c>
      <c r="AX57" s="17">
        <f t="shared" si="10"/>
        <v>107.58785977833151</v>
      </c>
      <c r="AY57" s="17">
        <f t="shared" si="10"/>
        <v>103.08899338782811</v>
      </c>
      <c r="AZ57" s="17">
        <f t="shared" si="10"/>
        <v>102.57634645003181</v>
      </c>
      <c r="BA57" s="17"/>
      <c r="BB57" s="17">
        <f t="shared" si="11"/>
        <v>85.14053497641406</v>
      </c>
      <c r="BC57" s="17">
        <f t="shared" si="11"/>
        <v>90.113574022826427</v>
      </c>
      <c r="BD57" s="18">
        <f t="shared" si="11"/>
        <v>95.994128771625967</v>
      </c>
      <c r="BE57" s="17">
        <f t="shared" si="11"/>
        <v>95.619396516946253</v>
      </c>
      <c r="BF57" s="17">
        <f t="shared" si="11"/>
        <v>95.494711293713294</v>
      </c>
      <c r="BG57" s="17">
        <f t="shared" si="11"/>
        <v>94.898710711749743</v>
      </c>
      <c r="BH57" s="17">
        <f t="shared" si="11"/>
        <v>100.09077726363152</v>
      </c>
      <c r="BI57" s="17">
        <f t="shared" si="11"/>
        <v>100.34891981398921</v>
      </c>
      <c r="BJ57" s="17">
        <f t="shared" si="11"/>
        <v>98.283929631125545</v>
      </c>
      <c r="BK57" s="19"/>
      <c r="BL57" s="17"/>
      <c r="BM57" s="17"/>
      <c r="BN57" s="18"/>
      <c r="BO57" s="17"/>
      <c r="BP57" s="17"/>
      <c r="BQ57" s="17"/>
      <c r="BR57" s="17"/>
      <c r="BS57" s="17"/>
      <c r="BT57" s="17"/>
      <c r="BU57" s="19"/>
      <c r="BV57" s="17"/>
      <c r="BW57" s="17"/>
      <c r="BX57" s="18"/>
      <c r="BY57" s="17"/>
      <c r="BZ57" s="17"/>
      <c r="CA57" s="17"/>
      <c r="CB57" s="17"/>
      <c r="CC57" s="17"/>
      <c r="CD57" s="17"/>
      <c r="CE57" s="19"/>
      <c r="CF57" s="17"/>
      <c r="CG57" s="17"/>
      <c r="CH57" s="18"/>
      <c r="CI57" s="17"/>
      <c r="CJ57" s="17"/>
      <c r="CK57" s="17"/>
      <c r="CL57" s="17"/>
      <c r="CM57" s="17"/>
      <c r="CN57" s="17"/>
      <c r="CO57" s="20"/>
      <c r="CP57" s="20"/>
      <c r="CQ57" s="19"/>
      <c r="CR57" s="20"/>
      <c r="CS57" s="20"/>
      <c r="CT57" s="23"/>
      <c r="CU57" s="20"/>
      <c r="CV57" s="20"/>
      <c r="CW57" s="20"/>
      <c r="CX57" s="20"/>
      <c r="CY57" s="20"/>
      <c r="CZ57" s="20"/>
      <c r="DA57" s="20"/>
      <c r="DB57" s="23"/>
      <c r="DC57" s="20"/>
      <c r="DD57" s="20"/>
      <c r="DE57" s="20"/>
      <c r="DF57" s="20"/>
      <c r="DG57" s="20"/>
    </row>
    <row r="58" spans="1:111" x14ac:dyDescent="0.3">
      <c r="A58" s="9" t="s">
        <v>24</v>
      </c>
      <c r="B58" s="10" t="s">
        <v>220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 t="e">
        <f t="shared" ref="N58:U58" si="12">SUM(N59:N80)</f>
        <v>#REF!</v>
      </c>
      <c r="O58" s="10" t="e">
        <f t="shared" si="12"/>
        <v>#REF!</v>
      </c>
      <c r="P58" s="10" t="e">
        <f t="shared" si="12"/>
        <v>#REF!</v>
      </c>
      <c r="Q58" s="10" t="e">
        <f t="shared" si="12"/>
        <v>#REF!</v>
      </c>
      <c r="R58" s="10" t="e">
        <f t="shared" si="12"/>
        <v>#REF!</v>
      </c>
      <c r="S58" s="10" t="e">
        <f t="shared" si="12"/>
        <v>#REF!</v>
      </c>
      <c r="T58" s="10" t="e">
        <f t="shared" si="12"/>
        <v>#REF!</v>
      </c>
      <c r="U58" s="10" t="e">
        <f t="shared" si="12"/>
        <v>#REF!</v>
      </c>
      <c r="W58" t="s">
        <v>15</v>
      </c>
      <c r="X58" s="17">
        <f t="shared" si="8"/>
        <v>85.14053497641406</v>
      </c>
      <c r="Y58" s="17">
        <f t="shared" si="8"/>
        <v>88.70645531859374</v>
      </c>
      <c r="Z58" s="18">
        <f t="shared" si="8"/>
        <v>92.610982310159727</v>
      </c>
      <c r="AA58" s="17">
        <f t="shared" si="8"/>
        <v>92.185650347525964</v>
      </c>
      <c r="AB58" s="17">
        <f t="shared" si="8"/>
        <v>91.866120531103419</v>
      </c>
      <c r="AC58" s="17">
        <f t="shared" si="8"/>
        <v>91.741813847029732</v>
      </c>
      <c r="AD58" s="17">
        <f t="shared" si="8"/>
        <v>91.032863708045852</v>
      </c>
      <c r="AE58" s="17">
        <f t="shared" si="8"/>
        <v>91.094421554612225</v>
      </c>
      <c r="AF58" s="17">
        <f t="shared" si="8"/>
        <v>88.981011174416196</v>
      </c>
      <c r="AH58" s="17">
        <f t="shared" si="9"/>
        <v>85.14053497641406</v>
      </c>
      <c r="AI58" s="17">
        <f t="shared" si="9"/>
        <v>90.52862159481208</v>
      </c>
      <c r="AJ58" s="18">
        <f t="shared" si="9"/>
        <v>96.792663186516776</v>
      </c>
      <c r="AK58" s="17">
        <f t="shared" si="9"/>
        <v>96.501281832143476</v>
      </c>
      <c r="AL58" s="17">
        <f t="shared" si="9"/>
        <v>96.215388135156488</v>
      </c>
      <c r="AM58" s="17">
        <f t="shared" si="9"/>
        <v>96.191319095532478</v>
      </c>
      <c r="AN58" s="17">
        <f t="shared" si="9"/>
        <v>97.02495323492586</v>
      </c>
      <c r="AO58" s="17">
        <f t="shared" si="9"/>
        <v>95.395129187409609</v>
      </c>
      <c r="AP58" s="17">
        <f t="shared" si="9"/>
        <v>93.324010944566581</v>
      </c>
      <c r="AQ58" s="18"/>
      <c r="AR58" s="17">
        <f t="shared" si="10"/>
        <v>85.14053497641406</v>
      </c>
      <c r="AS58" s="17">
        <f t="shared" si="10"/>
        <v>92.742433779608447</v>
      </c>
      <c r="AT58" s="18">
        <f t="shared" si="10"/>
        <v>101.47725957465822</v>
      </c>
      <c r="AU58" s="17">
        <f t="shared" si="10"/>
        <v>101.22106362627494</v>
      </c>
      <c r="AV58" s="17">
        <f t="shared" si="10"/>
        <v>100.61781138777469</v>
      </c>
      <c r="AW58" s="17">
        <f t="shared" si="10"/>
        <v>99.613538712926967</v>
      </c>
      <c r="AX58" s="17">
        <f t="shared" si="10"/>
        <v>101.64785977833151</v>
      </c>
      <c r="AY58" s="17">
        <f t="shared" si="10"/>
        <v>97.148993387828114</v>
      </c>
      <c r="AZ58" s="17">
        <f t="shared" si="10"/>
        <v>96.636346450031809</v>
      </c>
      <c r="BA58" s="17"/>
      <c r="BB58" s="17">
        <f t="shared" si="11"/>
        <v>85.14053497641406</v>
      </c>
      <c r="BC58" s="17">
        <f t="shared" si="11"/>
        <v>90.113574022826427</v>
      </c>
      <c r="BD58" s="18">
        <f t="shared" si="11"/>
        <v>95.994128771625967</v>
      </c>
      <c r="BE58" s="17">
        <f t="shared" si="11"/>
        <v>95.619396516946253</v>
      </c>
      <c r="BF58" s="17">
        <f t="shared" si="11"/>
        <v>95.494711293713294</v>
      </c>
      <c r="BG58" s="17">
        <f t="shared" si="11"/>
        <v>94.898710711749743</v>
      </c>
      <c r="BH58" s="17">
        <f t="shared" si="11"/>
        <v>94.150777263631525</v>
      </c>
      <c r="BI58" s="17">
        <f t="shared" si="11"/>
        <v>94.408919813989215</v>
      </c>
      <c r="BJ58" s="17">
        <f t="shared" si="11"/>
        <v>92.343929631125548</v>
      </c>
      <c r="BK58" s="19"/>
      <c r="BL58" s="17"/>
      <c r="BM58" s="17"/>
      <c r="BN58" s="18"/>
      <c r="BO58" s="17"/>
      <c r="BP58" s="17"/>
      <c r="BQ58" s="17"/>
      <c r="BR58" s="17"/>
      <c r="BS58" s="17"/>
      <c r="BT58" s="17"/>
      <c r="BU58" s="19"/>
      <c r="BV58" s="17"/>
      <c r="BW58" s="17"/>
      <c r="BX58" s="18"/>
      <c r="BY58" s="17"/>
      <c r="BZ58" s="17"/>
      <c r="CA58" s="17"/>
      <c r="CB58" s="17"/>
      <c r="CC58" s="17"/>
      <c r="CD58" s="17"/>
      <c r="CE58" s="19"/>
      <c r="CF58" s="17"/>
      <c r="CG58" s="17"/>
      <c r="CH58" s="18"/>
      <c r="CI58" s="17"/>
      <c r="CJ58" s="17"/>
      <c r="CK58" s="17"/>
      <c r="CL58" s="17"/>
      <c r="CM58" s="17"/>
      <c r="CN58" s="17"/>
      <c r="CO58" s="20"/>
      <c r="CP58" s="20"/>
      <c r="CQ58" s="19"/>
      <c r="CR58" s="20"/>
      <c r="CS58" s="20"/>
      <c r="CT58" s="23"/>
      <c r="CU58" s="20"/>
      <c r="CV58" s="20"/>
      <c r="CW58" s="20"/>
      <c r="CX58" s="20"/>
      <c r="CY58" s="20"/>
      <c r="CZ58" s="20"/>
      <c r="DA58" s="20"/>
      <c r="DB58" s="23"/>
      <c r="DC58" s="20"/>
      <c r="DD58" s="20"/>
      <c r="DE58" s="20"/>
      <c r="DF58" s="20"/>
      <c r="DG58" s="20"/>
    </row>
    <row r="59" spans="1:111" x14ac:dyDescent="0.3">
      <c r="A59" t="s">
        <v>95</v>
      </c>
      <c r="B59" s="2">
        <v>24.333333333333332</v>
      </c>
      <c r="C59" s="2">
        <v>26.666666666666668</v>
      </c>
      <c r="D59" s="2">
        <v>90.94</v>
      </c>
      <c r="E59" s="2">
        <v>91.080534976414057</v>
      </c>
      <c r="F59" s="2">
        <v>94.646455318593738</v>
      </c>
      <c r="G59" s="2">
        <v>98.550982310159725</v>
      </c>
      <c r="H59" s="2">
        <v>98.125650347525962</v>
      </c>
      <c r="I59" s="2">
        <v>97.806120531103417</v>
      </c>
      <c r="J59" s="2">
        <v>97.68181384702973</v>
      </c>
      <c r="K59" s="2">
        <v>96.97286370804585</v>
      </c>
      <c r="L59" s="2">
        <v>97.034421554612223</v>
      </c>
      <c r="M59" s="2">
        <v>94.921011174416208</v>
      </c>
      <c r="N59" s="2" t="e">
        <f>#REF!*#REF!/10^3</f>
        <v>#REF!</v>
      </c>
      <c r="O59" s="2" t="e">
        <f>#REF!*#REF!/10^3</f>
        <v>#REF!</v>
      </c>
      <c r="P59" s="2" t="e">
        <f>#REF!*#REF!/10^3</f>
        <v>#REF!</v>
      </c>
      <c r="Q59" s="2" t="e">
        <f>#REF!*#REF!/10^3</f>
        <v>#REF!</v>
      </c>
      <c r="R59" s="2" t="e">
        <f>#REF!*#REF!/10^3</f>
        <v>#REF!</v>
      </c>
      <c r="S59" s="2" t="e">
        <f>#REF!*#REF!/10^3</f>
        <v>#REF!</v>
      </c>
      <c r="T59" s="2" t="e">
        <f>#REF!*#REF!/10^3</f>
        <v>#REF!</v>
      </c>
      <c r="U59" s="2" t="e">
        <f>#REF!*#REF!/10^3</f>
        <v>#REF!</v>
      </c>
      <c r="W59" t="s">
        <v>17</v>
      </c>
      <c r="X59" s="17">
        <f t="shared" si="8"/>
        <v>85.14053497641406</v>
      </c>
      <c r="Y59" s="17">
        <f t="shared" si="8"/>
        <v>88.70645531859374</v>
      </c>
      <c r="Z59" s="18">
        <f t="shared" si="8"/>
        <v>92.610982310159727</v>
      </c>
      <c r="AA59" s="17">
        <f t="shared" si="8"/>
        <v>92.185650347525964</v>
      </c>
      <c r="AB59" s="17">
        <f t="shared" si="8"/>
        <v>91.866120531103419</v>
      </c>
      <c r="AC59" s="17">
        <f t="shared" si="8"/>
        <v>91.741813847029732</v>
      </c>
      <c r="AD59" s="17">
        <f t="shared" si="8"/>
        <v>91.032863708045852</v>
      </c>
      <c r="AE59" s="17">
        <f t="shared" si="8"/>
        <v>91.094421554612225</v>
      </c>
      <c r="AF59" s="17">
        <f t="shared" si="8"/>
        <v>88.981011174416196</v>
      </c>
      <c r="AH59" s="17">
        <f t="shared" si="9"/>
        <v>85.14053497641406</v>
      </c>
      <c r="AI59" s="17">
        <f t="shared" si="9"/>
        <v>90.52862159481208</v>
      </c>
      <c r="AJ59" s="18">
        <f t="shared" si="9"/>
        <v>96.792663186516776</v>
      </c>
      <c r="AK59" s="17">
        <f t="shared" si="9"/>
        <v>96.501281832143476</v>
      </c>
      <c r="AL59" s="17">
        <f t="shared" si="9"/>
        <v>96.215388135156488</v>
      </c>
      <c r="AM59" s="17">
        <f t="shared" si="9"/>
        <v>96.191319095532478</v>
      </c>
      <c r="AN59" s="17">
        <f t="shared" si="9"/>
        <v>97.02495323492586</v>
      </c>
      <c r="AO59" s="17">
        <f t="shared" si="9"/>
        <v>95.395129187409609</v>
      </c>
      <c r="AP59" s="17">
        <f t="shared" si="9"/>
        <v>93.324010944566581</v>
      </c>
      <c r="AQ59" s="18"/>
      <c r="AR59" s="17">
        <f t="shared" si="10"/>
        <v>85.14053497641406</v>
      </c>
      <c r="AS59" s="17">
        <f t="shared" si="10"/>
        <v>92.742433779608447</v>
      </c>
      <c r="AT59" s="18">
        <f t="shared" si="10"/>
        <v>101.47725957465822</v>
      </c>
      <c r="AU59" s="17">
        <f t="shared" si="10"/>
        <v>101.22106362627494</v>
      </c>
      <c r="AV59" s="17">
        <f t="shared" si="10"/>
        <v>100.61781138777469</v>
      </c>
      <c r="AW59" s="17">
        <f t="shared" si="10"/>
        <v>99.613538712926967</v>
      </c>
      <c r="AX59" s="17">
        <f t="shared" si="10"/>
        <v>101.64785977833151</v>
      </c>
      <c r="AY59" s="17">
        <f t="shared" si="10"/>
        <v>97.148993387828114</v>
      </c>
      <c r="AZ59" s="17">
        <f t="shared" si="10"/>
        <v>96.636346450031809</v>
      </c>
      <c r="BA59" s="17"/>
      <c r="BB59" s="17">
        <f t="shared" si="11"/>
        <v>85.14053497641406</v>
      </c>
      <c r="BC59" s="17">
        <f t="shared" si="11"/>
        <v>90.113574022826427</v>
      </c>
      <c r="BD59" s="18">
        <f t="shared" si="11"/>
        <v>95.994128771625967</v>
      </c>
      <c r="BE59" s="17">
        <f t="shared" si="11"/>
        <v>95.619396516946253</v>
      </c>
      <c r="BF59" s="17">
        <f t="shared" si="11"/>
        <v>95.494711293713294</v>
      </c>
      <c r="BG59" s="17">
        <f t="shared" si="11"/>
        <v>94.898710711749743</v>
      </c>
      <c r="BH59" s="17">
        <f t="shared" si="11"/>
        <v>94.150777263631525</v>
      </c>
      <c r="BI59" s="17">
        <f t="shared" si="11"/>
        <v>94.408919813989215</v>
      </c>
      <c r="BJ59" s="17">
        <f t="shared" si="11"/>
        <v>92.343929631125548</v>
      </c>
      <c r="BK59" s="19"/>
      <c r="BL59" s="17"/>
      <c r="BM59" s="17"/>
      <c r="BN59" s="18"/>
      <c r="BO59" s="17"/>
      <c r="BP59" s="17"/>
      <c r="BQ59" s="17"/>
      <c r="BR59" s="17"/>
      <c r="BS59" s="17"/>
      <c r="BT59" s="17"/>
      <c r="BU59" s="19"/>
      <c r="BV59" s="17"/>
      <c r="BW59" s="17"/>
      <c r="BX59" s="18"/>
      <c r="BY59" s="17"/>
      <c r="BZ59" s="17"/>
      <c r="CA59" s="17"/>
      <c r="CB59" s="17"/>
      <c r="CC59" s="17"/>
      <c r="CD59" s="17"/>
      <c r="CE59" s="19"/>
      <c r="CF59" s="17"/>
      <c r="CG59" s="17"/>
      <c r="CH59" s="18"/>
      <c r="CI59" s="17"/>
      <c r="CJ59" s="17"/>
      <c r="CK59" s="17"/>
      <c r="CL59" s="17"/>
      <c r="CM59" s="17"/>
      <c r="CN59" s="17"/>
      <c r="CO59" s="20"/>
      <c r="CP59" s="20"/>
      <c r="CQ59" s="19"/>
      <c r="CR59" s="20"/>
      <c r="CS59" s="20"/>
      <c r="CT59" s="23"/>
      <c r="CU59" s="20"/>
      <c r="CV59" s="20"/>
      <c r="CW59" s="20"/>
      <c r="CX59" s="20"/>
      <c r="CY59" s="20"/>
      <c r="CZ59" s="20"/>
      <c r="DA59" s="20"/>
      <c r="DB59" s="23"/>
      <c r="DC59" s="20"/>
      <c r="DD59" s="20"/>
      <c r="DE59" s="20"/>
      <c r="DF59" s="20"/>
      <c r="DG59" s="20"/>
    </row>
    <row r="60" spans="1:111" x14ac:dyDescent="0.3">
      <c r="A60" t="s">
        <v>96</v>
      </c>
      <c r="B60" s="2">
        <v>0</v>
      </c>
      <c r="C60" s="2">
        <v>0</v>
      </c>
      <c r="D60" s="2">
        <v>90.94</v>
      </c>
      <c r="E60" s="2">
        <v>91.080534976414057</v>
      </c>
      <c r="F60" s="2">
        <v>94.646455318593738</v>
      </c>
      <c r="G60" s="2">
        <v>98.550982310159725</v>
      </c>
      <c r="H60" s="2">
        <v>98.125650347525962</v>
      </c>
      <c r="I60" s="2">
        <v>97.806120531103417</v>
      </c>
      <c r="J60" s="2">
        <v>97.68181384702973</v>
      </c>
      <c r="K60" s="2">
        <v>96.97286370804585</v>
      </c>
      <c r="L60" s="2">
        <v>97.034421554612223</v>
      </c>
      <c r="M60" s="2">
        <v>94.921011174416208</v>
      </c>
      <c r="N60" s="2" t="e">
        <f>#REF!*#REF!/10^3</f>
        <v>#REF!</v>
      </c>
      <c r="O60" s="2" t="e">
        <f>#REF!*#REF!/10^3</f>
        <v>#REF!</v>
      </c>
      <c r="P60" s="2" t="e">
        <f>#REF!*#REF!/10^3</f>
        <v>#REF!</v>
      </c>
      <c r="Q60" s="2" t="e">
        <f>#REF!*#REF!/10^3</f>
        <v>#REF!</v>
      </c>
      <c r="R60" s="2" t="e">
        <f>#REF!*#REF!/10^3</f>
        <v>#REF!</v>
      </c>
      <c r="S60" s="2" t="e">
        <f>#REF!*#REF!/10^3</f>
        <v>#REF!</v>
      </c>
      <c r="T60" s="2" t="e">
        <f>#REF!*#REF!/10^3</f>
        <v>#REF!</v>
      </c>
      <c r="U60" s="2" t="e">
        <f>#REF!*#REF!/10^3</f>
        <v>#REF!</v>
      </c>
      <c r="W60" t="s">
        <v>18</v>
      </c>
      <c r="X60" s="17">
        <f t="shared" si="8"/>
        <v>85.14053497641406</v>
      </c>
      <c r="Y60" s="17">
        <f t="shared" si="8"/>
        <v>88.70645531859374</v>
      </c>
      <c r="Z60" s="18">
        <f t="shared" si="8"/>
        <v>92.610982310159727</v>
      </c>
      <c r="AA60" s="17">
        <f t="shared" si="8"/>
        <v>92.185650347525964</v>
      </c>
      <c r="AB60" s="17">
        <f t="shared" si="8"/>
        <v>91.866120531103419</v>
      </c>
      <c r="AC60" s="17">
        <f t="shared" si="8"/>
        <v>91.741813847029732</v>
      </c>
      <c r="AD60" s="17">
        <f t="shared" si="8"/>
        <v>91.032863708045852</v>
      </c>
      <c r="AE60" s="17">
        <f t="shared" si="8"/>
        <v>91.094421554612225</v>
      </c>
      <c r="AF60" s="17">
        <f t="shared" si="8"/>
        <v>88.981011174416196</v>
      </c>
      <c r="AH60" s="17">
        <f t="shared" si="9"/>
        <v>85.14053497641406</v>
      </c>
      <c r="AI60" s="17">
        <f t="shared" si="9"/>
        <v>90.52862159481208</v>
      </c>
      <c r="AJ60" s="18">
        <f t="shared" si="9"/>
        <v>96.792663186516776</v>
      </c>
      <c r="AK60" s="17">
        <f t="shared" si="9"/>
        <v>96.501281832143476</v>
      </c>
      <c r="AL60" s="17">
        <f t="shared" si="9"/>
        <v>96.215388135156488</v>
      </c>
      <c r="AM60" s="17">
        <f t="shared" si="9"/>
        <v>96.191319095532478</v>
      </c>
      <c r="AN60" s="17">
        <f t="shared" si="9"/>
        <v>97.02495323492586</v>
      </c>
      <c r="AO60" s="17">
        <f t="shared" si="9"/>
        <v>95.395129187409609</v>
      </c>
      <c r="AP60" s="17">
        <f t="shared" si="9"/>
        <v>93.324010944566581</v>
      </c>
      <c r="AQ60" s="18"/>
      <c r="AR60" s="17">
        <f t="shared" si="10"/>
        <v>85.14053497641406</v>
      </c>
      <c r="AS60" s="17">
        <f t="shared" si="10"/>
        <v>92.742433779608447</v>
      </c>
      <c r="AT60" s="18">
        <f t="shared" si="10"/>
        <v>101.47725957465822</v>
      </c>
      <c r="AU60" s="17">
        <f t="shared" si="10"/>
        <v>101.22106362627494</v>
      </c>
      <c r="AV60" s="17">
        <f t="shared" si="10"/>
        <v>100.61781138777469</v>
      </c>
      <c r="AW60" s="17">
        <f t="shared" si="10"/>
        <v>99.613538712926967</v>
      </c>
      <c r="AX60" s="17">
        <f t="shared" si="10"/>
        <v>101.64785977833151</v>
      </c>
      <c r="AY60" s="17">
        <f t="shared" si="10"/>
        <v>97.148993387828114</v>
      </c>
      <c r="AZ60" s="17">
        <f t="shared" si="10"/>
        <v>96.636346450031809</v>
      </c>
      <c r="BA60" s="17"/>
      <c r="BB60" s="17">
        <f t="shared" si="11"/>
        <v>85.14053497641406</v>
      </c>
      <c r="BC60" s="17">
        <f t="shared" si="11"/>
        <v>90.113574022826427</v>
      </c>
      <c r="BD60" s="18">
        <f t="shared" si="11"/>
        <v>95.994128771625967</v>
      </c>
      <c r="BE60" s="17">
        <f t="shared" si="11"/>
        <v>95.619396516946253</v>
      </c>
      <c r="BF60" s="17">
        <f t="shared" si="11"/>
        <v>95.494711293713294</v>
      </c>
      <c r="BG60" s="17">
        <f t="shared" si="11"/>
        <v>94.898710711749743</v>
      </c>
      <c r="BH60" s="17">
        <f t="shared" si="11"/>
        <v>94.150777263631525</v>
      </c>
      <c r="BI60" s="17">
        <f t="shared" si="11"/>
        <v>94.408919813989215</v>
      </c>
      <c r="BJ60" s="17">
        <f t="shared" si="11"/>
        <v>92.343929631125548</v>
      </c>
      <c r="BK60" s="19"/>
      <c r="BL60" s="17"/>
      <c r="BM60" s="17"/>
      <c r="BN60" s="18"/>
      <c r="BO60" s="17"/>
      <c r="BP60" s="17"/>
      <c r="BQ60" s="17"/>
      <c r="BR60" s="17"/>
      <c r="BS60" s="17"/>
      <c r="BT60" s="17"/>
      <c r="BU60" s="19"/>
      <c r="BV60" s="17"/>
      <c r="BW60" s="17"/>
      <c r="BX60" s="18"/>
      <c r="BY60" s="17"/>
      <c r="BZ60" s="17"/>
      <c r="CA60" s="17"/>
      <c r="CB60" s="17"/>
      <c r="CC60" s="17"/>
      <c r="CD60" s="17"/>
      <c r="CE60" s="19"/>
      <c r="CF60" s="17"/>
      <c r="CG60" s="17"/>
      <c r="CH60" s="18"/>
      <c r="CI60" s="17"/>
      <c r="CJ60" s="17"/>
      <c r="CK60" s="17"/>
      <c r="CL60" s="17"/>
      <c r="CM60" s="17"/>
      <c r="CN60" s="17"/>
      <c r="CO60" s="20"/>
      <c r="CP60" s="20"/>
      <c r="CQ60" s="19"/>
      <c r="CR60" s="20"/>
      <c r="CS60" s="20"/>
      <c r="CT60" s="23"/>
      <c r="CU60" s="20"/>
      <c r="CV60" s="20"/>
      <c r="CW60" s="20"/>
      <c r="CX60" s="20"/>
      <c r="CY60" s="20"/>
      <c r="CZ60" s="20"/>
      <c r="DA60" s="20"/>
      <c r="DB60" s="23"/>
      <c r="DC60" s="20"/>
      <c r="DD60" s="20"/>
      <c r="DE60" s="20"/>
      <c r="DF60" s="20"/>
      <c r="DG60" s="20"/>
    </row>
    <row r="61" spans="1:111" x14ac:dyDescent="0.3">
      <c r="A61" t="s">
        <v>97</v>
      </c>
      <c r="B61" s="2">
        <v>0</v>
      </c>
      <c r="C61" s="2">
        <v>111</v>
      </c>
      <c r="D61" s="2">
        <v>85</v>
      </c>
      <c r="E61" s="2">
        <v>85.14053497641406</v>
      </c>
      <c r="F61" s="2">
        <v>88.70645531859374</v>
      </c>
      <c r="G61" s="2">
        <v>92.610982310159727</v>
      </c>
      <c r="H61" s="2">
        <v>92.185650347525964</v>
      </c>
      <c r="I61" s="2">
        <v>91.866120531103419</v>
      </c>
      <c r="J61" s="2">
        <v>91.741813847029732</v>
      </c>
      <c r="K61" s="2">
        <v>91.032863708045852</v>
      </c>
      <c r="L61" s="2">
        <v>91.094421554612225</v>
      </c>
      <c r="M61" s="2">
        <v>88.981011174416196</v>
      </c>
      <c r="N61" s="2" t="e">
        <f>#REF!*#REF!/10^3</f>
        <v>#REF!</v>
      </c>
      <c r="O61" s="2" t="e">
        <f>#REF!*#REF!/10^3</f>
        <v>#REF!</v>
      </c>
      <c r="P61" s="2" t="e">
        <f>#REF!*#REF!/10^3</f>
        <v>#REF!</v>
      </c>
      <c r="Q61" s="2" t="e">
        <f>#REF!*#REF!/10^3</f>
        <v>#REF!</v>
      </c>
      <c r="R61" s="2" t="e">
        <f>#REF!*#REF!/10^3</f>
        <v>#REF!</v>
      </c>
      <c r="S61" s="2" t="e">
        <f>#REF!*#REF!/10^3</f>
        <v>#REF!</v>
      </c>
      <c r="T61" s="2" t="e">
        <f>#REF!*#REF!/10^3</f>
        <v>#REF!</v>
      </c>
      <c r="U61" s="2" t="e">
        <f>#REF!*#REF!/10^3</f>
        <v>#REF!</v>
      </c>
      <c r="W61" t="s">
        <v>20</v>
      </c>
      <c r="X61" s="17">
        <f t="shared" si="8"/>
        <v>85.14053497641406</v>
      </c>
      <c r="Y61" s="17">
        <f t="shared" si="8"/>
        <v>88.70645531859374</v>
      </c>
      <c r="Z61" s="18">
        <f t="shared" si="8"/>
        <v>92.610982310159727</v>
      </c>
      <c r="AA61" s="17">
        <f t="shared" si="8"/>
        <v>92.185650347525964</v>
      </c>
      <c r="AB61" s="17">
        <f t="shared" si="8"/>
        <v>91.866120531103419</v>
      </c>
      <c r="AC61" s="17">
        <f t="shared" si="8"/>
        <v>91.741813847029732</v>
      </c>
      <c r="AD61" s="17">
        <f t="shared" si="8"/>
        <v>91.032863708045852</v>
      </c>
      <c r="AE61" s="17">
        <f t="shared" si="8"/>
        <v>91.094421554612225</v>
      </c>
      <c r="AF61" s="17">
        <f t="shared" si="8"/>
        <v>88.981011174416196</v>
      </c>
      <c r="AH61" s="17">
        <f t="shared" si="9"/>
        <v>85.14053497641406</v>
      </c>
      <c r="AI61" s="17">
        <f t="shared" si="9"/>
        <v>90.52862159481208</v>
      </c>
      <c r="AJ61" s="18">
        <f t="shared" si="9"/>
        <v>96.792663186516776</v>
      </c>
      <c r="AK61" s="17">
        <f t="shared" si="9"/>
        <v>96.501281832143476</v>
      </c>
      <c r="AL61" s="17">
        <f t="shared" si="9"/>
        <v>96.215388135156488</v>
      </c>
      <c r="AM61" s="17">
        <f t="shared" si="9"/>
        <v>96.191319095532478</v>
      </c>
      <c r="AN61" s="17">
        <f t="shared" si="9"/>
        <v>97.02495323492586</v>
      </c>
      <c r="AO61" s="17">
        <f t="shared" si="9"/>
        <v>95.395129187409609</v>
      </c>
      <c r="AP61" s="17">
        <f t="shared" si="9"/>
        <v>93.324010944566581</v>
      </c>
      <c r="AQ61" s="18"/>
      <c r="AR61" s="17">
        <f t="shared" si="10"/>
        <v>85.14053497641406</v>
      </c>
      <c r="AS61" s="17">
        <f t="shared" si="10"/>
        <v>92.742433779608447</v>
      </c>
      <c r="AT61" s="18">
        <f t="shared" si="10"/>
        <v>101.47725957465822</v>
      </c>
      <c r="AU61" s="17">
        <f t="shared" si="10"/>
        <v>101.22106362627494</v>
      </c>
      <c r="AV61" s="17">
        <f t="shared" si="10"/>
        <v>100.61781138777469</v>
      </c>
      <c r="AW61" s="17">
        <f t="shared" si="10"/>
        <v>99.613538712926967</v>
      </c>
      <c r="AX61" s="17">
        <f t="shared" si="10"/>
        <v>101.64785977833151</v>
      </c>
      <c r="AY61" s="17">
        <f t="shared" si="10"/>
        <v>105.02066005449478</v>
      </c>
      <c r="AZ61" s="17">
        <f t="shared" si="10"/>
        <v>104.4863464500318</v>
      </c>
      <c r="BA61" s="17"/>
      <c r="BB61" s="17">
        <f t="shared" si="11"/>
        <v>85.14053497641406</v>
      </c>
      <c r="BC61" s="17">
        <f t="shared" si="11"/>
        <v>90.113574022826427</v>
      </c>
      <c r="BD61" s="18">
        <f t="shared" si="11"/>
        <v>95.994128771625967</v>
      </c>
      <c r="BE61" s="17">
        <f t="shared" si="11"/>
        <v>95.619396516946253</v>
      </c>
      <c r="BF61" s="17">
        <f t="shared" si="11"/>
        <v>95.494711293713294</v>
      </c>
      <c r="BG61" s="17">
        <f t="shared" si="11"/>
        <v>94.898710711749743</v>
      </c>
      <c r="BH61" s="17">
        <f t="shared" si="11"/>
        <v>94.150777263631525</v>
      </c>
      <c r="BI61" s="17">
        <f t="shared" si="11"/>
        <v>94.408919813989215</v>
      </c>
      <c r="BJ61" s="17">
        <f t="shared" si="11"/>
        <v>92.343929631125548</v>
      </c>
      <c r="BK61" s="19"/>
      <c r="BL61" s="17"/>
      <c r="BM61" s="17"/>
      <c r="BN61" s="18"/>
      <c r="BO61" s="17"/>
      <c r="BP61" s="17"/>
      <c r="BQ61" s="17"/>
      <c r="BR61" s="17"/>
      <c r="BS61" s="17"/>
      <c r="BT61" s="17"/>
      <c r="BU61" s="19"/>
      <c r="BV61" s="17"/>
      <c r="BW61" s="17"/>
      <c r="BX61" s="18"/>
      <c r="BY61" s="17"/>
      <c r="BZ61" s="17"/>
      <c r="CA61" s="17"/>
      <c r="CB61" s="17"/>
      <c r="CC61" s="17"/>
      <c r="CD61" s="17"/>
      <c r="CE61" s="19"/>
      <c r="CF61" s="17"/>
      <c r="CG61" s="17"/>
      <c r="CH61" s="18"/>
      <c r="CI61" s="17"/>
      <c r="CJ61" s="17"/>
      <c r="CK61" s="17"/>
      <c r="CL61" s="17"/>
      <c r="CM61" s="17"/>
      <c r="CN61" s="17"/>
      <c r="CO61" s="20"/>
      <c r="CP61" s="20"/>
      <c r="CQ61" s="19"/>
      <c r="CR61" s="20"/>
      <c r="CS61" s="20"/>
      <c r="CT61" s="23"/>
      <c r="CU61" s="20"/>
      <c r="CV61" s="20"/>
      <c r="CW61" s="20"/>
      <c r="CX61" s="20"/>
      <c r="CY61" s="20"/>
      <c r="CZ61" s="20"/>
      <c r="DA61" s="20"/>
      <c r="DB61" s="23"/>
      <c r="DC61" s="20"/>
      <c r="DD61" s="20"/>
      <c r="DE61" s="20"/>
      <c r="DF61" s="20"/>
      <c r="DG61" s="20"/>
    </row>
    <row r="62" spans="1:111" x14ac:dyDescent="0.3">
      <c r="A62" t="s">
        <v>25</v>
      </c>
      <c r="B62" s="2">
        <v>46</v>
      </c>
      <c r="C62" s="2">
        <v>51.666666666666664</v>
      </c>
      <c r="D62" s="2">
        <v>90.94</v>
      </c>
      <c r="E62" s="2">
        <v>91.080534976414057</v>
      </c>
      <c r="F62" s="2">
        <v>94.646455318593738</v>
      </c>
      <c r="G62" s="2">
        <v>98.550982310159725</v>
      </c>
      <c r="H62" s="2">
        <v>98.125650347525962</v>
      </c>
      <c r="I62" s="2">
        <v>97.806120531103417</v>
      </c>
      <c r="J62" s="2">
        <v>97.68181384702973</v>
      </c>
      <c r="K62" s="2">
        <v>96.97286370804585</v>
      </c>
      <c r="L62" s="2">
        <v>97.034421554612223</v>
      </c>
      <c r="M62" s="2">
        <v>94.921011174416208</v>
      </c>
      <c r="N62" s="2" t="e">
        <f>#REF!*#REF!/10^3</f>
        <v>#REF!</v>
      </c>
      <c r="O62" s="2" t="e">
        <f>#REF!*#REF!/10^3</f>
        <v>#REF!</v>
      </c>
      <c r="P62" s="2" t="e">
        <f>#REF!*#REF!/10^3</f>
        <v>#REF!</v>
      </c>
      <c r="Q62" s="2" t="e">
        <f>#REF!*#REF!/10^3</f>
        <v>#REF!</v>
      </c>
      <c r="R62" s="2" t="e">
        <f>#REF!*#REF!/10^3</f>
        <v>#REF!</v>
      </c>
      <c r="S62" s="2" t="e">
        <f>#REF!*#REF!/10^3</f>
        <v>#REF!</v>
      </c>
      <c r="T62" s="2" t="e">
        <f>#REF!*#REF!/10^3</f>
        <v>#REF!</v>
      </c>
      <c r="U62" s="2" t="e">
        <f>#REF!*#REF!/10^3</f>
        <v>#REF!</v>
      </c>
      <c r="W62" t="s">
        <v>21</v>
      </c>
      <c r="X62" s="17">
        <f t="shared" si="8"/>
        <v>85.14053497641406</v>
      </c>
      <c r="Y62" s="17">
        <f t="shared" si="8"/>
        <v>88.70645531859374</v>
      </c>
      <c r="Z62" s="18">
        <f t="shared" si="8"/>
        <v>92.610982310159727</v>
      </c>
      <c r="AA62" s="17">
        <f t="shared" si="8"/>
        <v>92.185650347525964</v>
      </c>
      <c r="AB62" s="17">
        <f t="shared" si="8"/>
        <v>91.866120531103419</v>
      </c>
      <c r="AC62" s="17">
        <f t="shared" si="8"/>
        <v>91.741813847029732</v>
      </c>
      <c r="AD62" s="17">
        <f t="shared" si="8"/>
        <v>91.032863708045852</v>
      </c>
      <c r="AE62" s="17">
        <f t="shared" si="8"/>
        <v>91.094421554612225</v>
      </c>
      <c r="AF62" s="17">
        <f t="shared" si="8"/>
        <v>88.981011174416196</v>
      </c>
      <c r="AH62" s="17">
        <f t="shared" si="9"/>
        <v>85.14053497641406</v>
      </c>
      <c r="AI62" s="17">
        <f t="shared" si="9"/>
        <v>90.52862159481208</v>
      </c>
      <c r="AJ62" s="18">
        <f t="shared" si="9"/>
        <v>96.792663186516776</v>
      </c>
      <c r="AK62" s="17">
        <f t="shared" si="9"/>
        <v>96.501281832143476</v>
      </c>
      <c r="AL62" s="17">
        <f t="shared" si="9"/>
        <v>96.215388135156488</v>
      </c>
      <c r="AM62" s="17">
        <f t="shared" si="9"/>
        <v>96.191319095532478</v>
      </c>
      <c r="AN62" s="17">
        <f t="shared" si="9"/>
        <v>97.02495323492586</v>
      </c>
      <c r="AO62" s="17">
        <f t="shared" si="9"/>
        <v>95.395129187409609</v>
      </c>
      <c r="AP62" s="17">
        <f t="shared" si="9"/>
        <v>93.324010944566581</v>
      </c>
      <c r="AQ62" s="18"/>
      <c r="AR62" s="17">
        <f t="shared" si="10"/>
        <v>85.14053497641406</v>
      </c>
      <c r="AS62" s="17">
        <f t="shared" si="10"/>
        <v>92.742433779608447</v>
      </c>
      <c r="AT62" s="18">
        <f t="shared" si="10"/>
        <v>101.47725957465822</v>
      </c>
      <c r="AU62" s="17">
        <f t="shared" si="10"/>
        <v>101.22106362627494</v>
      </c>
      <c r="AV62" s="17">
        <f t="shared" si="10"/>
        <v>100.61781138777469</v>
      </c>
      <c r="AW62" s="17">
        <f t="shared" si="10"/>
        <v>99.613538712926967</v>
      </c>
      <c r="AX62" s="17">
        <f t="shared" si="10"/>
        <v>101.64785977833151</v>
      </c>
      <c r="AY62" s="17">
        <f t="shared" si="10"/>
        <v>97.148993387828114</v>
      </c>
      <c r="AZ62" s="17">
        <f t="shared" si="10"/>
        <v>96.636346450031809</v>
      </c>
      <c r="BA62" s="17"/>
      <c r="BB62" s="17">
        <f t="shared" si="11"/>
        <v>85.14053497641406</v>
      </c>
      <c r="BC62" s="17">
        <f t="shared" si="11"/>
        <v>90.113574022826427</v>
      </c>
      <c r="BD62" s="18">
        <f t="shared" si="11"/>
        <v>95.994128771625967</v>
      </c>
      <c r="BE62" s="17">
        <f t="shared" si="11"/>
        <v>95.619396516946253</v>
      </c>
      <c r="BF62" s="17">
        <f t="shared" si="11"/>
        <v>95.494711293713294</v>
      </c>
      <c r="BG62" s="17">
        <f t="shared" si="11"/>
        <v>94.898710711749743</v>
      </c>
      <c r="BH62" s="17">
        <f t="shared" si="11"/>
        <v>94.150777263631525</v>
      </c>
      <c r="BI62" s="17">
        <f t="shared" si="11"/>
        <v>94.408919813989215</v>
      </c>
      <c r="BJ62" s="17">
        <f t="shared" si="11"/>
        <v>92.343929631125548</v>
      </c>
      <c r="BK62" s="19"/>
      <c r="BL62" s="17"/>
      <c r="BM62" s="17"/>
      <c r="BN62" s="18"/>
      <c r="BO62" s="17"/>
      <c r="BP62" s="17"/>
      <c r="BQ62" s="17"/>
      <c r="BR62" s="17"/>
      <c r="BS62" s="17"/>
      <c r="BT62" s="17"/>
      <c r="BU62" s="19"/>
      <c r="BV62" s="17"/>
      <c r="BW62" s="17"/>
      <c r="BX62" s="18"/>
      <c r="BY62" s="17"/>
      <c r="BZ62" s="17"/>
      <c r="CA62" s="17"/>
      <c r="CB62" s="17"/>
      <c r="CC62" s="17"/>
      <c r="CD62" s="17"/>
      <c r="CE62" s="19"/>
      <c r="CF62" s="17"/>
      <c r="CG62" s="17"/>
      <c r="CH62" s="18"/>
      <c r="CI62" s="17"/>
      <c r="CJ62" s="17"/>
      <c r="CK62" s="17"/>
      <c r="CL62" s="17"/>
      <c r="CM62" s="17"/>
      <c r="CN62" s="17"/>
      <c r="CO62" s="20"/>
      <c r="CP62" s="20"/>
      <c r="CQ62" s="19"/>
      <c r="CR62" s="20"/>
      <c r="CS62" s="20"/>
      <c r="CT62" s="23"/>
      <c r="CU62" s="20"/>
      <c r="CV62" s="20"/>
      <c r="CW62" s="20"/>
      <c r="CX62" s="20"/>
      <c r="CY62" s="20"/>
      <c r="CZ62" s="20"/>
      <c r="DA62" s="20"/>
      <c r="DB62" s="23"/>
      <c r="DC62" s="20"/>
      <c r="DD62" s="20"/>
      <c r="DE62" s="20"/>
      <c r="DF62" s="20"/>
      <c r="DG62" s="20"/>
    </row>
    <row r="63" spans="1:111" x14ac:dyDescent="0.3">
      <c r="A63" t="s">
        <v>98</v>
      </c>
      <c r="B63" s="2">
        <v>0</v>
      </c>
      <c r="C63" s="2">
        <v>0</v>
      </c>
      <c r="D63" s="2">
        <v>93.257857142857134</v>
      </c>
      <c r="E63" s="2">
        <v>93.435852436731523</v>
      </c>
      <c r="F63" s="2">
        <v>97.151614048752478</v>
      </c>
      <c r="G63" s="2">
        <v>101.22002992920734</v>
      </c>
      <c r="H63" s="2">
        <v>100.78299161736724</v>
      </c>
      <c r="I63" s="2">
        <v>100.45175545173834</v>
      </c>
      <c r="J63" s="2">
        <v>100.31808368829958</v>
      </c>
      <c r="K63" s="2">
        <v>99.564649422331556</v>
      </c>
      <c r="L63" s="2">
        <v>99.586405681596361</v>
      </c>
      <c r="M63" s="2">
        <v>97.433193714098749</v>
      </c>
      <c r="N63" s="2" t="e">
        <f>#REF!*#REF!/10^3</f>
        <v>#REF!</v>
      </c>
      <c r="O63" s="2" t="e">
        <f>#REF!*#REF!/10^3</f>
        <v>#REF!</v>
      </c>
      <c r="P63" s="2" t="e">
        <f>#REF!*#REF!/10^3</f>
        <v>#REF!</v>
      </c>
      <c r="Q63" s="2" t="e">
        <f>#REF!*#REF!/10^3</f>
        <v>#REF!</v>
      </c>
      <c r="R63" s="2" t="e">
        <f>#REF!*#REF!/10^3</f>
        <v>#REF!</v>
      </c>
      <c r="S63" s="2" t="e">
        <f>#REF!*#REF!/10^3</f>
        <v>#REF!</v>
      </c>
      <c r="T63" s="2" t="e">
        <f>#REF!*#REF!/10^3</f>
        <v>#REF!</v>
      </c>
      <c r="U63" s="2" t="e">
        <f>#REF!*#REF!/10^3</f>
        <v>#REF!</v>
      </c>
      <c r="W63" t="s">
        <v>23</v>
      </c>
      <c r="X63" s="17">
        <f t="shared" si="8"/>
        <v>89.130534976414069</v>
      </c>
      <c r="Y63" s="17">
        <f t="shared" si="8"/>
        <v>92.696455318593735</v>
      </c>
      <c r="Z63" s="18">
        <f t="shared" si="8"/>
        <v>96.600982310159722</v>
      </c>
      <c r="AA63" s="17">
        <f t="shared" si="8"/>
        <v>96.175650347525973</v>
      </c>
      <c r="AB63" s="17">
        <f t="shared" si="8"/>
        <v>95.856120531103429</v>
      </c>
      <c r="AC63" s="17">
        <f t="shared" si="8"/>
        <v>95.731813847029741</v>
      </c>
      <c r="AD63" s="17">
        <f t="shared" si="8"/>
        <v>91.032863708045852</v>
      </c>
      <c r="AE63" s="17">
        <f t="shared" si="8"/>
        <v>91.094421554612225</v>
      </c>
      <c r="AF63" s="17">
        <f t="shared" si="8"/>
        <v>88.981011174416196</v>
      </c>
      <c r="AH63" s="17">
        <f t="shared" si="9"/>
        <v>89.130534976414069</v>
      </c>
      <c r="AI63" s="17">
        <f t="shared" si="9"/>
        <v>94.518621594812089</v>
      </c>
      <c r="AJ63" s="18">
        <f t="shared" si="9"/>
        <v>100.78266318651679</v>
      </c>
      <c r="AK63" s="17">
        <f t="shared" si="9"/>
        <v>100.49128183214349</v>
      </c>
      <c r="AL63" s="17">
        <f t="shared" si="9"/>
        <v>100.2053881351565</v>
      </c>
      <c r="AM63" s="17">
        <f t="shared" si="9"/>
        <v>100.18131909553249</v>
      </c>
      <c r="AN63" s="17">
        <f t="shared" si="9"/>
        <v>97.02495323492586</v>
      </c>
      <c r="AO63" s="17">
        <f t="shared" si="9"/>
        <v>95.395129187409609</v>
      </c>
      <c r="AP63" s="17">
        <f t="shared" si="9"/>
        <v>93.324010944566581</v>
      </c>
      <c r="AQ63" s="18"/>
      <c r="AR63" s="17">
        <f t="shared" si="10"/>
        <v>89.130534976414069</v>
      </c>
      <c r="AS63" s="17">
        <f t="shared" si="10"/>
        <v>96.732433779608428</v>
      </c>
      <c r="AT63" s="18">
        <f t="shared" si="10"/>
        <v>105.46725957465821</v>
      </c>
      <c r="AU63" s="17">
        <f t="shared" si="10"/>
        <v>105.21106362627495</v>
      </c>
      <c r="AV63" s="17">
        <f t="shared" si="10"/>
        <v>104.60781138777467</v>
      </c>
      <c r="AW63" s="17">
        <f t="shared" si="10"/>
        <v>99.613538712926967</v>
      </c>
      <c r="AX63" s="17">
        <f t="shared" si="10"/>
        <v>101.64785977833151</v>
      </c>
      <c r="AY63" s="17">
        <f t="shared" si="10"/>
        <v>97.148993387828114</v>
      </c>
      <c r="AZ63" s="17">
        <f t="shared" si="10"/>
        <v>96.636346450031809</v>
      </c>
      <c r="BA63" s="17"/>
      <c r="BB63" s="17">
        <f t="shared" si="11"/>
        <v>89.130534976414069</v>
      </c>
      <c r="BC63" s="17">
        <f t="shared" si="11"/>
        <v>94.103574022826436</v>
      </c>
      <c r="BD63" s="18">
        <f t="shared" si="11"/>
        <v>99.984128771625976</v>
      </c>
      <c r="BE63" s="17">
        <f t="shared" si="11"/>
        <v>99.609396516946234</v>
      </c>
      <c r="BF63" s="17">
        <f t="shared" si="11"/>
        <v>99.484711293713303</v>
      </c>
      <c r="BG63" s="17">
        <f t="shared" si="11"/>
        <v>98.888710711749738</v>
      </c>
      <c r="BH63" s="17">
        <f t="shared" si="11"/>
        <v>94.150777263631525</v>
      </c>
      <c r="BI63" s="17">
        <f t="shared" si="11"/>
        <v>94.408919813989215</v>
      </c>
      <c r="BJ63" s="17">
        <f t="shared" si="11"/>
        <v>92.343929631125548</v>
      </c>
      <c r="BK63" s="19"/>
      <c r="BL63" s="17"/>
      <c r="BM63" s="17"/>
      <c r="BN63" s="18"/>
      <c r="BO63" s="17"/>
      <c r="BP63" s="17"/>
      <c r="BQ63" s="17"/>
      <c r="BR63" s="17"/>
      <c r="BS63" s="17"/>
      <c r="BT63" s="17"/>
      <c r="BU63" s="19"/>
      <c r="BV63" s="17"/>
      <c r="BW63" s="17"/>
      <c r="BX63" s="18"/>
      <c r="BY63" s="17"/>
      <c r="BZ63" s="17"/>
      <c r="CA63" s="17"/>
      <c r="CB63" s="17"/>
      <c r="CC63" s="17"/>
      <c r="CD63" s="17"/>
      <c r="CE63" s="19"/>
      <c r="CF63" s="17"/>
      <c r="CG63" s="17"/>
      <c r="CH63" s="18"/>
      <c r="CI63" s="17"/>
      <c r="CJ63" s="17"/>
      <c r="CK63" s="17"/>
      <c r="CL63" s="17"/>
      <c r="CM63" s="17"/>
      <c r="CN63" s="17"/>
      <c r="CO63" s="20"/>
      <c r="CP63" s="20"/>
      <c r="CQ63" s="19"/>
      <c r="CR63" s="20"/>
      <c r="CS63" s="20"/>
      <c r="CT63" s="23"/>
      <c r="CU63" s="20"/>
      <c r="CV63" s="20"/>
      <c r="CW63" s="20"/>
      <c r="CX63" s="20"/>
      <c r="CY63" s="20"/>
      <c r="CZ63" s="20"/>
      <c r="DA63" s="20"/>
      <c r="DB63" s="23"/>
      <c r="DC63" s="20"/>
      <c r="DD63" s="20"/>
      <c r="DE63" s="20"/>
      <c r="DF63" s="20"/>
      <c r="DG63" s="20"/>
    </row>
    <row r="64" spans="1:111" x14ac:dyDescent="0.3">
      <c r="A64" t="s">
        <v>27</v>
      </c>
      <c r="B64" s="2">
        <v>0</v>
      </c>
      <c r="C64" s="2">
        <v>69.666666666666671</v>
      </c>
      <c r="D64" s="2">
        <v>85</v>
      </c>
      <c r="E64" s="2">
        <v>85.14053497641406</v>
      </c>
      <c r="F64" s="2">
        <v>88.70645531859374</v>
      </c>
      <c r="G64" s="2">
        <v>92.610982310159727</v>
      </c>
      <c r="H64" s="2">
        <v>92.185650347525964</v>
      </c>
      <c r="I64" s="2">
        <v>91.866120531103419</v>
      </c>
      <c r="J64" s="2">
        <v>91.741813847029732</v>
      </c>
      <c r="K64" s="2">
        <v>91.032863708045852</v>
      </c>
      <c r="L64" s="2">
        <v>91.094421554612225</v>
      </c>
      <c r="M64" s="2">
        <v>88.981011174416196</v>
      </c>
      <c r="N64" s="2" t="e">
        <f>#REF!*#REF!/10^3</f>
        <v>#REF!</v>
      </c>
      <c r="O64" s="2" t="e">
        <f>#REF!*#REF!/10^3</f>
        <v>#REF!</v>
      </c>
      <c r="P64" s="2" t="e">
        <f>#REF!*#REF!/10^3</f>
        <v>#REF!</v>
      </c>
      <c r="Q64" s="2" t="e">
        <f>#REF!*#REF!/10^3</f>
        <v>#REF!</v>
      </c>
      <c r="R64" s="2" t="e">
        <f>#REF!*#REF!/10^3</f>
        <v>#REF!</v>
      </c>
      <c r="S64" s="2" t="e">
        <f>#REF!*#REF!/10^3</f>
        <v>#REF!</v>
      </c>
      <c r="T64" s="2" t="e">
        <f>#REF!*#REF!/10^3</f>
        <v>#REF!</v>
      </c>
      <c r="U64" s="2" t="e">
        <f>#REF!*#REF!/10^3</f>
        <v>#REF!</v>
      </c>
      <c r="W64" s="9" t="s">
        <v>24</v>
      </c>
      <c r="X64" s="13">
        <f t="shared" si="8"/>
        <v>0</v>
      </c>
      <c r="Y64" s="13">
        <f t="shared" si="8"/>
        <v>0</v>
      </c>
      <c r="Z64" s="24">
        <f t="shared" si="8"/>
        <v>0</v>
      </c>
      <c r="AA64" s="13">
        <f t="shared" si="8"/>
        <v>0</v>
      </c>
      <c r="AB64" s="13">
        <f t="shared" si="8"/>
        <v>0</v>
      </c>
      <c r="AC64" s="13">
        <f t="shared" si="8"/>
        <v>0</v>
      </c>
      <c r="AD64" s="13">
        <f t="shared" si="8"/>
        <v>0</v>
      </c>
      <c r="AE64" s="13">
        <f t="shared" si="8"/>
        <v>0</v>
      </c>
      <c r="AF64" s="13">
        <f t="shared" si="8"/>
        <v>0</v>
      </c>
      <c r="AH64" s="13">
        <f t="shared" si="9"/>
        <v>0</v>
      </c>
      <c r="AI64" s="13">
        <f t="shared" si="9"/>
        <v>0</v>
      </c>
      <c r="AJ64" s="24">
        <f t="shared" si="9"/>
        <v>0</v>
      </c>
      <c r="AK64" s="13">
        <f t="shared" si="9"/>
        <v>0</v>
      </c>
      <c r="AL64" s="13">
        <f t="shared" si="9"/>
        <v>0</v>
      </c>
      <c r="AM64" s="13">
        <f t="shared" si="9"/>
        <v>0</v>
      </c>
      <c r="AN64" s="13">
        <f t="shared" si="9"/>
        <v>0</v>
      </c>
      <c r="AO64" s="13">
        <f t="shared" si="9"/>
        <v>0</v>
      </c>
      <c r="AP64" s="13">
        <f t="shared" si="9"/>
        <v>0</v>
      </c>
      <c r="AQ64" s="24"/>
      <c r="AR64" s="13">
        <f t="shared" si="10"/>
        <v>0</v>
      </c>
      <c r="AS64" s="13">
        <f t="shared" si="10"/>
        <v>0</v>
      </c>
      <c r="AT64" s="24">
        <f t="shared" si="10"/>
        <v>0</v>
      </c>
      <c r="AU64" s="13">
        <f t="shared" si="10"/>
        <v>0</v>
      </c>
      <c r="AV64" s="13">
        <f t="shared" si="10"/>
        <v>0</v>
      </c>
      <c r="AW64" s="13">
        <f t="shared" si="10"/>
        <v>0</v>
      </c>
      <c r="AX64" s="13">
        <f t="shared" si="10"/>
        <v>0</v>
      </c>
      <c r="AY64" s="13">
        <f t="shared" si="10"/>
        <v>0</v>
      </c>
      <c r="AZ64" s="13">
        <f t="shared" si="10"/>
        <v>0</v>
      </c>
      <c r="BA64" s="13"/>
      <c r="BB64" s="13">
        <f t="shared" si="11"/>
        <v>0</v>
      </c>
      <c r="BC64" s="13">
        <f t="shared" si="11"/>
        <v>0</v>
      </c>
      <c r="BD64" s="24">
        <f t="shared" si="11"/>
        <v>0</v>
      </c>
      <c r="BE64" s="13">
        <f t="shared" si="11"/>
        <v>0</v>
      </c>
      <c r="BF64" s="13">
        <f t="shared" si="11"/>
        <v>0</v>
      </c>
      <c r="BG64" s="13">
        <f t="shared" si="11"/>
        <v>0</v>
      </c>
      <c r="BH64" s="13">
        <f t="shared" si="11"/>
        <v>0</v>
      </c>
      <c r="BI64" s="13">
        <f t="shared" si="11"/>
        <v>0</v>
      </c>
      <c r="BJ64" s="13">
        <f t="shared" si="11"/>
        <v>0</v>
      </c>
      <c r="BK64" s="14"/>
      <c r="BL64" s="13"/>
      <c r="BM64" s="13"/>
      <c r="BN64" s="24"/>
      <c r="BO64" s="13"/>
      <c r="BP64" s="13"/>
      <c r="BQ64" s="13"/>
      <c r="BR64" s="13"/>
      <c r="BS64" s="13"/>
      <c r="BT64" s="13"/>
      <c r="BU64" s="14"/>
      <c r="BV64" s="13"/>
      <c r="BW64" s="13"/>
      <c r="BX64" s="24"/>
      <c r="BY64" s="13"/>
      <c r="BZ64" s="13"/>
      <c r="CA64" s="13"/>
      <c r="CB64" s="13"/>
      <c r="CC64" s="13"/>
      <c r="CD64" s="13"/>
      <c r="CE64" s="14"/>
      <c r="CF64" s="13"/>
      <c r="CG64" s="13"/>
      <c r="CH64" s="24"/>
      <c r="CI64" s="13"/>
      <c r="CJ64" s="13"/>
      <c r="CK64" s="13"/>
      <c r="CL64" s="13"/>
      <c r="CM64" s="13"/>
      <c r="CN64" s="13"/>
      <c r="CO64" s="15"/>
      <c r="CP64" s="15"/>
      <c r="CQ64" s="14"/>
      <c r="CR64" s="15"/>
      <c r="CS64" s="15"/>
      <c r="CT64" s="26"/>
      <c r="CU64" s="15"/>
      <c r="CV64" s="15"/>
      <c r="CW64" s="15"/>
      <c r="CX64" s="15"/>
      <c r="CY64" s="15"/>
      <c r="CZ64" s="15"/>
      <c r="DA64" s="15"/>
      <c r="DB64" s="26"/>
      <c r="DC64" s="15"/>
      <c r="DD64" s="15"/>
      <c r="DE64" s="15"/>
      <c r="DF64" s="15"/>
      <c r="DG64" s="15"/>
    </row>
    <row r="65" spans="1:111" x14ac:dyDescent="0.3">
      <c r="A65" t="s">
        <v>99</v>
      </c>
      <c r="B65" s="2">
        <v>0</v>
      </c>
      <c r="C65" s="2">
        <v>47.666666666666664</v>
      </c>
      <c r="D65" s="2">
        <v>90.94</v>
      </c>
      <c r="E65" s="2">
        <v>91.080534976414057</v>
      </c>
      <c r="F65" s="2">
        <v>94.646455318593738</v>
      </c>
      <c r="G65" s="2">
        <v>98.550982310159725</v>
      </c>
      <c r="H65" s="2">
        <v>98.125650347525962</v>
      </c>
      <c r="I65" s="2">
        <v>97.806120531103417</v>
      </c>
      <c r="J65" s="2">
        <v>97.68181384702973</v>
      </c>
      <c r="K65" s="2">
        <v>96.97286370804585</v>
      </c>
      <c r="L65" s="2">
        <v>97.034421554612223</v>
      </c>
      <c r="M65" s="2">
        <v>94.921011174416208</v>
      </c>
      <c r="N65" s="2" t="e">
        <f>#REF!*#REF!/10^3</f>
        <v>#REF!</v>
      </c>
      <c r="O65" s="2" t="e">
        <f>#REF!*#REF!/10^3</f>
        <v>#REF!</v>
      </c>
      <c r="P65" s="2" t="e">
        <f>#REF!*#REF!/10^3</f>
        <v>#REF!</v>
      </c>
      <c r="Q65" s="2" t="e">
        <f>#REF!*#REF!/10^3</f>
        <v>#REF!</v>
      </c>
      <c r="R65" s="2" t="e">
        <f>#REF!*#REF!/10^3</f>
        <v>#REF!</v>
      </c>
      <c r="S65" s="2" t="e">
        <f>#REF!*#REF!/10^3</f>
        <v>#REF!</v>
      </c>
      <c r="T65" s="2" t="e">
        <f>#REF!*#REF!/10^3</f>
        <v>#REF!</v>
      </c>
      <c r="U65" s="2" t="e">
        <f>#REF!*#REF!/10^3</f>
        <v>#REF!</v>
      </c>
      <c r="W65" t="s">
        <v>25</v>
      </c>
      <c r="X65" s="17">
        <f t="shared" si="8"/>
        <v>91.080534976414057</v>
      </c>
      <c r="Y65" s="17">
        <f t="shared" si="8"/>
        <v>94.646455318593738</v>
      </c>
      <c r="Z65" s="18">
        <f t="shared" si="8"/>
        <v>98.550982310159725</v>
      </c>
      <c r="AA65" s="17">
        <f t="shared" si="8"/>
        <v>98.125650347525962</v>
      </c>
      <c r="AB65" s="17">
        <f t="shared" si="8"/>
        <v>97.806120531103417</v>
      </c>
      <c r="AC65" s="17">
        <f t="shared" si="8"/>
        <v>97.68181384702973</v>
      </c>
      <c r="AD65" s="17">
        <f t="shared" si="8"/>
        <v>96.97286370804585</v>
      </c>
      <c r="AE65" s="17">
        <f t="shared" si="8"/>
        <v>97.034421554612223</v>
      </c>
      <c r="AF65" s="17">
        <f t="shared" si="8"/>
        <v>94.921011174416208</v>
      </c>
      <c r="AH65" s="17">
        <f t="shared" si="9"/>
        <v>91.080534976414057</v>
      </c>
      <c r="AI65" s="17">
        <f t="shared" si="9"/>
        <v>96.468621594812078</v>
      </c>
      <c r="AJ65" s="18">
        <f t="shared" si="9"/>
        <v>102.73266318651677</v>
      </c>
      <c r="AK65" s="17">
        <f t="shared" si="9"/>
        <v>102.44128183214347</v>
      </c>
      <c r="AL65" s="17">
        <f t="shared" si="9"/>
        <v>102.15538813515646</v>
      </c>
      <c r="AM65" s="17">
        <f t="shared" si="9"/>
        <v>102.13131909553248</v>
      </c>
      <c r="AN65" s="17">
        <f t="shared" si="9"/>
        <v>102.96495323492586</v>
      </c>
      <c r="AO65" s="17">
        <f t="shared" si="9"/>
        <v>101.33512918740961</v>
      </c>
      <c r="AP65" s="17">
        <f t="shared" si="9"/>
        <v>99.264010944566579</v>
      </c>
      <c r="AQ65" s="18"/>
      <c r="AR65" s="17">
        <f t="shared" si="10"/>
        <v>91.080534976414057</v>
      </c>
      <c r="AS65" s="17">
        <f t="shared" si="10"/>
        <v>98.682433779608445</v>
      </c>
      <c r="AT65" s="18">
        <f t="shared" si="10"/>
        <v>107.41725957465822</v>
      </c>
      <c r="AU65" s="17">
        <f t="shared" si="10"/>
        <v>107.16106362627494</v>
      </c>
      <c r="AV65" s="17">
        <f t="shared" si="10"/>
        <v>106.55781138777468</v>
      </c>
      <c r="AW65" s="17">
        <f t="shared" si="10"/>
        <v>105.55353871292697</v>
      </c>
      <c r="AX65" s="17">
        <f t="shared" si="10"/>
        <v>107.58785977833151</v>
      </c>
      <c r="AY65" s="17">
        <f t="shared" si="10"/>
        <v>103.08899338782811</v>
      </c>
      <c r="AZ65" s="17">
        <f t="shared" si="10"/>
        <v>102.57634645003181</v>
      </c>
      <c r="BA65" s="17"/>
      <c r="BB65" s="17">
        <f t="shared" si="11"/>
        <v>91.080534976414057</v>
      </c>
      <c r="BC65" s="17">
        <f t="shared" si="11"/>
        <v>96.053574022826425</v>
      </c>
      <c r="BD65" s="18">
        <f t="shared" si="11"/>
        <v>101.93412877162596</v>
      </c>
      <c r="BE65" s="17">
        <f t="shared" si="11"/>
        <v>101.55939651694625</v>
      </c>
      <c r="BF65" s="17">
        <f t="shared" si="11"/>
        <v>101.43471129371331</v>
      </c>
      <c r="BG65" s="17">
        <f t="shared" si="11"/>
        <v>100.83871071174974</v>
      </c>
      <c r="BH65" s="17">
        <f t="shared" si="11"/>
        <v>100.09077726363152</v>
      </c>
      <c r="BI65" s="17">
        <f t="shared" si="11"/>
        <v>100.34891981398921</v>
      </c>
      <c r="BJ65" s="17">
        <f t="shared" si="11"/>
        <v>98.283929631125545</v>
      </c>
      <c r="BK65" s="19"/>
      <c r="BL65" s="17"/>
      <c r="BM65" s="17"/>
      <c r="BN65" s="18"/>
      <c r="BO65" s="17"/>
      <c r="BP65" s="17"/>
      <c r="BQ65" s="17"/>
      <c r="BR65" s="17"/>
      <c r="BS65" s="17"/>
      <c r="BT65" s="17"/>
      <c r="BU65" s="19"/>
      <c r="BV65" s="17"/>
      <c r="BW65" s="17"/>
      <c r="BX65" s="18"/>
      <c r="BY65" s="17"/>
      <c r="BZ65" s="17"/>
      <c r="CA65" s="17"/>
      <c r="CB65" s="17"/>
      <c r="CC65" s="17"/>
      <c r="CD65" s="17"/>
      <c r="CE65" s="19"/>
      <c r="CF65" s="17"/>
      <c r="CG65" s="17"/>
      <c r="CH65" s="18"/>
      <c r="CI65" s="17"/>
      <c r="CJ65" s="17"/>
      <c r="CK65" s="17"/>
      <c r="CL65" s="17"/>
      <c r="CM65" s="17"/>
      <c r="CN65" s="17"/>
      <c r="CO65" s="20"/>
      <c r="CP65" s="20"/>
      <c r="CQ65" s="19"/>
      <c r="CR65" s="20"/>
      <c r="CS65" s="20"/>
      <c r="CT65" s="23"/>
      <c r="CU65" s="20"/>
      <c r="CV65" s="20"/>
      <c r="CW65" s="20"/>
      <c r="CX65" s="20"/>
      <c r="CY65" s="20"/>
      <c r="CZ65" s="20"/>
      <c r="DA65" s="20"/>
      <c r="DB65" s="23"/>
      <c r="DC65" s="20"/>
      <c r="DD65" s="20"/>
      <c r="DE65" s="20"/>
      <c r="DF65" s="20"/>
      <c r="DG65" s="20"/>
    </row>
    <row r="66" spans="1:111" x14ac:dyDescent="0.3">
      <c r="A66" t="s">
        <v>100</v>
      </c>
      <c r="B66" s="2">
        <v>0</v>
      </c>
      <c r="C66" s="2">
        <v>0</v>
      </c>
      <c r="D66" s="2">
        <v>90.94</v>
      </c>
      <c r="E66" s="2">
        <v>91.080534976414057</v>
      </c>
      <c r="F66" s="2">
        <v>94.646455318593738</v>
      </c>
      <c r="G66" s="2">
        <v>98.550982310159725</v>
      </c>
      <c r="H66" s="2">
        <v>98.125650347525962</v>
      </c>
      <c r="I66" s="2">
        <v>97.806120531103417</v>
      </c>
      <c r="J66" s="2">
        <v>97.68181384702973</v>
      </c>
      <c r="K66" s="2">
        <v>96.97286370804585</v>
      </c>
      <c r="L66" s="2">
        <v>97.034421554612223</v>
      </c>
      <c r="M66" s="2">
        <v>94.921011174416208</v>
      </c>
      <c r="N66" s="2" t="e">
        <f>#REF!*#REF!/10^3</f>
        <v>#REF!</v>
      </c>
      <c r="O66" s="2" t="e">
        <f>#REF!*#REF!/10^3</f>
        <v>#REF!</v>
      </c>
      <c r="P66" s="2" t="e">
        <f>#REF!*#REF!/10^3</f>
        <v>#REF!</v>
      </c>
      <c r="Q66" s="2" t="e">
        <f>#REF!*#REF!/10^3</f>
        <v>#REF!</v>
      </c>
      <c r="R66" s="2" t="e">
        <f>#REF!*#REF!/10^3</f>
        <v>#REF!</v>
      </c>
      <c r="S66" s="2" t="e">
        <f>#REF!*#REF!/10^3</f>
        <v>#REF!</v>
      </c>
      <c r="T66" s="2" t="e">
        <f>#REF!*#REF!/10^3</f>
        <v>#REF!</v>
      </c>
      <c r="U66" s="2" t="e">
        <f>#REF!*#REF!/10^3</f>
        <v>#REF!</v>
      </c>
      <c r="W66" t="s">
        <v>27</v>
      </c>
      <c r="X66" s="17">
        <f t="shared" si="8"/>
        <v>85.14053497641406</v>
      </c>
      <c r="Y66" s="17">
        <f t="shared" si="8"/>
        <v>88.70645531859374</v>
      </c>
      <c r="Z66" s="18">
        <f t="shared" si="8"/>
        <v>92.610982310159727</v>
      </c>
      <c r="AA66" s="17">
        <f t="shared" si="8"/>
        <v>92.185650347525964</v>
      </c>
      <c r="AB66" s="17">
        <f t="shared" si="8"/>
        <v>91.866120531103419</v>
      </c>
      <c r="AC66" s="17">
        <f t="shared" si="8"/>
        <v>91.741813847029732</v>
      </c>
      <c r="AD66" s="17">
        <f t="shared" si="8"/>
        <v>91.032863708045852</v>
      </c>
      <c r="AE66" s="17">
        <f t="shared" si="8"/>
        <v>91.094421554612225</v>
      </c>
      <c r="AF66" s="17">
        <f t="shared" si="8"/>
        <v>88.981011174416196</v>
      </c>
      <c r="AH66" s="17">
        <f t="shared" si="9"/>
        <v>85.14053497641406</v>
      </c>
      <c r="AI66" s="17">
        <f t="shared" si="9"/>
        <v>90.52862159481208</v>
      </c>
      <c r="AJ66" s="18">
        <f t="shared" si="9"/>
        <v>96.792663186516776</v>
      </c>
      <c r="AK66" s="17">
        <f t="shared" si="9"/>
        <v>96.501281832143476</v>
      </c>
      <c r="AL66" s="17">
        <f t="shared" si="9"/>
        <v>96.215388135156488</v>
      </c>
      <c r="AM66" s="17">
        <f t="shared" si="9"/>
        <v>96.191319095532478</v>
      </c>
      <c r="AN66" s="17">
        <f t="shared" si="9"/>
        <v>97.02495323492586</v>
      </c>
      <c r="AO66" s="17">
        <f t="shared" si="9"/>
        <v>95.395129187409609</v>
      </c>
      <c r="AP66" s="17">
        <f t="shared" si="9"/>
        <v>93.324010944566581</v>
      </c>
      <c r="AQ66" s="18"/>
      <c r="AR66" s="17">
        <f t="shared" si="10"/>
        <v>85.14053497641406</v>
      </c>
      <c r="AS66" s="17">
        <f t="shared" si="10"/>
        <v>92.742433779608447</v>
      </c>
      <c r="AT66" s="18">
        <f t="shared" si="10"/>
        <v>101.47725957465822</v>
      </c>
      <c r="AU66" s="17">
        <f t="shared" si="10"/>
        <v>101.22106362627494</v>
      </c>
      <c r="AV66" s="17">
        <f t="shared" si="10"/>
        <v>100.61781138777469</v>
      </c>
      <c r="AW66" s="17">
        <f t="shared" si="10"/>
        <v>99.613538712926967</v>
      </c>
      <c r="AX66" s="17">
        <f t="shared" si="10"/>
        <v>101.64785977833151</v>
      </c>
      <c r="AY66" s="17">
        <f t="shared" si="10"/>
        <v>97.148993387828114</v>
      </c>
      <c r="AZ66" s="17">
        <f t="shared" si="10"/>
        <v>96.636346450031809</v>
      </c>
      <c r="BA66" s="17"/>
      <c r="BB66" s="17">
        <f t="shared" si="11"/>
        <v>85.14053497641406</v>
      </c>
      <c r="BC66" s="17">
        <f t="shared" si="11"/>
        <v>90.113574022826427</v>
      </c>
      <c r="BD66" s="18">
        <f t="shared" si="11"/>
        <v>95.994128771625967</v>
      </c>
      <c r="BE66" s="17">
        <f t="shared" si="11"/>
        <v>95.619396516946253</v>
      </c>
      <c r="BF66" s="17">
        <f t="shared" si="11"/>
        <v>95.494711293713294</v>
      </c>
      <c r="BG66" s="17">
        <f t="shared" si="11"/>
        <v>94.898710711749743</v>
      </c>
      <c r="BH66" s="17">
        <f t="shared" si="11"/>
        <v>94.150777263631525</v>
      </c>
      <c r="BI66" s="17">
        <f t="shared" si="11"/>
        <v>94.408919813989215</v>
      </c>
      <c r="BJ66" s="17">
        <f t="shared" si="11"/>
        <v>92.343929631125548</v>
      </c>
      <c r="BK66" s="19"/>
      <c r="BL66" s="17"/>
      <c r="BM66" s="17"/>
      <c r="BN66" s="18"/>
      <c r="BO66" s="17"/>
      <c r="BP66" s="17"/>
      <c r="BQ66" s="17"/>
      <c r="BR66" s="17"/>
      <c r="BS66" s="17"/>
      <c r="BT66" s="17"/>
      <c r="BU66" s="19"/>
      <c r="BV66" s="17"/>
      <c r="BW66" s="17"/>
      <c r="BX66" s="18"/>
      <c r="BY66" s="17"/>
      <c r="BZ66" s="17"/>
      <c r="CA66" s="17"/>
      <c r="CB66" s="17"/>
      <c r="CC66" s="17"/>
      <c r="CD66" s="17"/>
      <c r="CE66" s="19"/>
      <c r="CF66" s="17"/>
      <c r="CG66" s="17"/>
      <c r="CH66" s="18"/>
      <c r="CI66" s="17"/>
      <c r="CJ66" s="17"/>
      <c r="CK66" s="17"/>
      <c r="CL66" s="17"/>
      <c r="CM66" s="17"/>
      <c r="CN66" s="17"/>
      <c r="CO66" s="20"/>
      <c r="CP66" s="20"/>
      <c r="CQ66" s="19"/>
      <c r="CR66" s="20"/>
      <c r="CS66" s="20"/>
      <c r="CT66" s="23"/>
      <c r="CU66" s="20"/>
      <c r="CV66" s="20"/>
      <c r="CW66" s="20"/>
      <c r="CX66" s="20"/>
      <c r="CY66" s="20"/>
      <c r="CZ66" s="20"/>
      <c r="DA66" s="20"/>
      <c r="DB66" s="23"/>
      <c r="DC66" s="20"/>
      <c r="DD66" s="20"/>
      <c r="DE66" s="20"/>
      <c r="DF66" s="20"/>
      <c r="DG66" s="20"/>
    </row>
    <row r="67" spans="1:111" x14ac:dyDescent="0.3">
      <c r="A67" t="s">
        <v>101</v>
      </c>
      <c r="B67" s="2">
        <v>0</v>
      </c>
      <c r="C67" s="2">
        <v>52.666666666666664</v>
      </c>
      <c r="D67" s="2">
        <v>90.94</v>
      </c>
      <c r="E67" s="2">
        <v>91.080534976414057</v>
      </c>
      <c r="F67" s="2">
        <v>94.646455318593738</v>
      </c>
      <c r="G67" s="2">
        <v>98.550982310159725</v>
      </c>
      <c r="H67" s="2">
        <v>98.125650347525962</v>
      </c>
      <c r="I67" s="2">
        <v>97.806120531103417</v>
      </c>
      <c r="J67" s="2">
        <v>97.68181384702973</v>
      </c>
      <c r="K67" s="2">
        <v>96.97286370804585</v>
      </c>
      <c r="L67" s="2">
        <v>97.034421554612223</v>
      </c>
      <c r="M67" s="2">
        <v>94.921011174416208</v>
      </c>
      <c r="N67" s="2" t="e">
        <f>#REF!*#REF!/10^3</f>
        <v>#REF!</v>
      </c>
      <c r="O67" s="2" t="e">
        <f>#REF!*#REF!/10^3</f>
        <v>#REF!</v>
      </c>
      <c r="P67" s="2" t="e">
        <f>#REF!*#REF!/10^3</f>
        <v>#REF!</v>
      </c>
      <c r="Q67" s="2" t="e">
        <f>#REF!*#REF!/10^3</f>
        <v>#REF!</v>
      </c>
      <c r="R67" s="2" t="e">
        <f>#REF!*#REF!/10^3</f>
        <v>#REF!</v>
      </c>
      <c r="S67" s="2" t="e">
        <f>#REF!*#REF!/10^3</f>
        <v>#REF!</v>
      </c>
      <c r="T67" s="2" t="e">
        <f>#REF!*#REF!/10^3</f>
        <v>#REF!</v>
      </c>
      <c r="U67" s="2" t="e">
        <f>#REF!*#REF!/10^3</f>
        <v>#REF!</v>
      </c>
      <c r="W67" t="s">
        <v>29</v>
      </c>
      <c r="X67" s="17">
        <f t="shared" si="8"/>
        <v>85.14053497641406</v>
      </c>
      <c r="Y67" s="17">
        <f t="shared" si="8"/>
        <v>88.70645531859374</v>
      </c>
      <c r="Z67" s="18">
        <f t="shared" si="8"/>
        <v>92.610982310159727</v>
      </c>
      <c r="AA67" s="17">
        <f t="shared" si="8"/>
        <v>92.185650347525964</v>
      </c>
      <c r="AB67" s="17">
        <f t="shared" si="8"/>
        <v>91.866120531103419</v>
      </c>
      <c r="AC67" s="17">
        <f t="shared" si="8"/>
        <v>91.741813847029732</v>
      </c>
      <c r="AD67" s="17">
        <f t="shared" si="8"/>
        <v>91.032863708045852</v>
      </c>
      <c r="AE67" s="17">
        <f t="shared" si="8"/>
        <v>91.094421554612225</v>
      </c>
      <c r="AF67" s="17">
        <f t="shared" si="8"/>
        <v>88.981011174416196</v>
      </c>
      <c r="AH67" s="17">
        <f t="shared" si="9"/>
        <v>85.14053497641406</v>
      </c>
      <c r="AI67" s="17">
        <f t="shared" si="9"/>
        <v>90.52862159481208</v>
      </c>
      <c r="AJ67" s="18">
        <f t="shared" si="9"/>
        <v>96.792663186516776</v>
      </c>
      <c r="AK67" s="17">
        <f t="shared" si="9"/>
        <v>96.501281832143476</v>
      </c>
      <c r="AL67" s="17">
        <f t="shared" si="9"/>
        <v>96.215388135156488</v>
      </c>
      <c r="AM67" s="17">
        <f t="shared" si="9"/>
        <v>96.191319095532478</v>
      </c>
      <c r="AN67" s="17">
        <f t="shared" si="9"/>
        <v>97.02495323492586</v>
      </c>
      <c r="AO67" s="17">
        <f t="shared" si="9"/>
        <v>95.395129187409609</v>
      </c>
      <c r="AP67" s="17">
        <f t="shared" si="9"/>
        <v>93.324010944566581</v>
      </c>
      <c r="AQ67" s="18"/>
      <c r="AR67" s="17">
        <f t="shared" si="10"/>
        <v>85.14053497641406</v>
      </c>
      <c r="AS67" s="17">
        <f t="shared" si="10"/>
        <v>92.742433779608447</v>
      </c>
      <c r="AT67" s="18">
        <f t="shared" si="10"/>
        <v>101.47725957465822</v>
      </c>
      <c r="AU67" s="17">
        <f t="shared" si="10"/>
        <v>101.22106362627494</v>
      </c>
      <c r="AV67" s="17">
        <f t="shared" si="10"/>
        <v>100.61781138777469</v>
      </c>
      <c r="AW67" s="17">
        <f t="shared" si="10"/>
        <v>99.613538712926967</v>
      </c>
      <c r="AX67" s="17">
        <f t="shared" si="10"/>
        <v>101.64785977833151</v>
      </c>
      <c r="AY67" s="17">
        <f t="shared" si="10"/>
        <v>97.148993387828114</v>
      </c>
      <c r="AZ67" s="17">
        <f t="shared" si="10"/>
        <v>96.636346450031809</v>
      </c>
      <c r="BA67" s="17"/>
      <c r="BB67" s="17">
        <f t="shared" si="11"/>
        <v>85.14053497641406</v>
      </c>
      <c r="BC67" s="17">
        <f t="shared" si="11"/>
        <v>90.113574022826427</v>
      </c>
      <c r="BD67" s="18">
        <f t="shared" si="11"/>
        <v>95.994128771625967</v>
      </c>
      <c r="BE67" s="17">
        <f t="shared" si="11"/>
        <v>95.619396516946253</v>
      </c>
      <c r="BF67" s="17">
        <f t="shared" si="11"/>
        <v>95.494711293713294</v>
      </c>
      <c r="BG67" s="17">
        <f t="shared" si="11"/>
        <v>94.898710711749743</v>
      </c>
      <c r="BH67" s="17">
        <f t="shared" si="11"/>
        <v>94.150777263631525</v>
      </c>
      <c r="BI67" s="17">
        <f t="shared" si="11"/>
        <v>94.408919813989215</v>
      </c>
      <c r="BJ67" s="17">
        <f t="shared" si="11"/>
        <v>92.343929631125548</v>
      </c>
      <c r="BK67" s="19"/>
      <c r="BL67" s="17"/>
      <c r="BM67" s="17"/>
      <c r="BN67" s="18"/>
      <c r="BO67" s="17"/>
      <c r="BP67" s="17"/>
      <c r="BQ67" s="17"/>
      <c r="BR67" s="17"/>
      <c r="BS67" s="17"/>
      <c r="BT67" s="17"/>
      <c r="BU67" s="19"/>
      <c r="BV67" s="17"/>
      <c r="BW67" s="17"/>
      <c r="BX67" s="18"/>
      <c r="BY67" s="17"/>
      <c r="BZ67" s="17"/>
      <c r="CA67" s="17"/>
      <c r="CB67" s="17"/>
      <c r="CC67" s="17"/>
      <c r="CD67" s="17"/>
      <c r="CE67" s="19"/>
      <c r="CF67" s="17"/>
      <c r="CG67" s="17"/>
      <c r="CH67" s="18"/>
      <c r="CI67" s="17"/>
      <c r="CJ67" s="17"/>
      <c r="CK67" s="17"/>
      <c r="CL67" s="17"/>
      <c r="CM67" s="17"/>
      <c r="CN67" s="17"/>
      <c r="CO67" s="20"/>
      <c r="CP67" s="20"/>
      <c r="CQ67" s="19"/>
      <c r="CR67" s="20"/>
      <c r="CS67" s="20"/>
      <c r="CT67" s="23"/>
      <c r="CU67" s="20"/>
      <c r="CV67" s="20"/>
      <c r="CW67" s="20"/>
      <c r="CX67" s="20"/>
      <c r="CY67" s="20"/>
      <c r="CZ67" s="20"/>
      <c r="DA67" s="20"/>
      <c r="DB67" s="23"/>
      <c r="DC67" s="20"/>
      <c r="DD67" s="20"/>
      <c r="DE67" s="20"/>
      <c r="DF67" s="20"/>
      <c r="DG67" s="20"/>
    </row>
    <row r="68" spans="1:111" x14ac:dyDescent="0.3">
      <c r="A68" t="s">
        <v>102</v>
      </c>
      <c r="B68" s="2">
        <v>0</v>
      </c>
      <c r="C68" s="2">
        <v>43.333333333333336</v>
      </c>
      <c r="D68" s="2">
        <v>85</v>
      </c>
      <c r="E68" s="2">
        <v>85.14053497641406</v>
      </c>
      <c r="F68" s="2">
        <v>88.70645531859374</v>
      </c>
      <c r="G68" s="2">
        <v>92.610982310159727</v>
      </c>
      <c r="H68" s="2">
        <v>92.185650347525964</v>
      </c>
      <c r="I68" s="2">
        <v>91.866120531103419</v>
      </c>
      <c r="J68" s="2">
        <v>91.741813847029732</v>
      </c>
      <c r="K68" s="2">
        <v>91.032863708045852</v>
      </c>
      <c r="L68" s="2">
        <v>91.094421554612225</v>
      </c>
      <c r="M68" s="2">
        <v>88.981011174416196</v>
      </c>
      <c r="N68" s="2" t="e">
        <f>#REF!*#REF!/10^3</f>
        <v>#REF!</v>
      </c>
      <c r="O68" s="2" t="e">
        <f>#REF!*#REF!/10^3</f>
        <v>#REF!</v>
      </c>
      <c r="P68" s="2" t="e">
        <f>#REF!*#REF!/10^3</f>
        <v>#REF!</v>
      </c>
      <c r="Q68" s="2" t="e">
        <f>#REF!*#REF!/10^3</f>
        <v>#REF!</v>
      </c>
      <c r="R68" s="2" t="e">
        <f>#REF!*#REF!/10^3</f>
        <v>#REF!</v>
      </c>
      <c r="S68" s="2" t="e">
        <f>#REF!*#REF!/10^3</f>
        <v>#REF!</v>
      </c>
      <c r="T68" s="2" t="e">
        <f>#REF!*#REF!/10^3</f>
        <v>#REF!</v>
      </c>
      <c r="U68" s="2" t="e">
        <f>#REF!*#REF!/10^3</f>
        <v>#REF!</v>
      </c>
      <c r="W68" t="s">
        <v>31</v>
      </c>
      <c r="X68" s="17">
        <f t="shared" si="8"/>
        <v>85.14053497641406</v>
      </c>
      <c r="Y68" s="17">
        <f t="shared" si="8"/>
        <v>88.70645531859374</v>
      </c>
      <c r="Z68" s="18">
        <f t="shared" si="8"/>
        <v>92.610982310159727</v>
      </c>
      <c r="AA68" s="17">
        <f t="shared" si="8"/>
        <v>92.185650347525964</v>
      </c>
      <c r="AB68" s="17">
        <f t="shared" si="8"/>
        <v>91.866120531103419</v>
      </c>
      <c r="AC68" s="17">
        <f t="shared" si="8"/>
        <v>91.741813847029732</v>
      </c>
      <c r="AD68" s="17">
        <f t="shared" si="8"/>
        <v>91.032863708045852</v>
      </c>
      <c r="AE68" s="17">
        <f t="shared" si="8"/>
        <v>91.094421554612225</v>
      </c>
      <c r="AF68" s="17">
        <f t="shared" si="8"/>
        <v>88.981011174416196</v>
      </c>
      <c r="AH68" s="17">
        <f t="shared" si="9"/>
        <v>85.14053497641406</v>
      </c>
      <c r="AI68" s="17">
        <f t="shared" si="9"/>
        <v>90.52862159481208</v>
      </c>
      <c r="AJ68" s="18">
        <f t="shared" si="9"/>
        <v>96.792663186516776</v>
      </c>
      <c r="AK68" s="17">
        <f t="shared" si="9"/>
        <v>96.501281832143476</v>
      </c>
      <c r="AL68" s="17">
        <f t="shared" si="9"/>
        <v>96.215388135156488</v>
      </c>
      <c r="AM68" s="17">
        <f t="shared" si="9"/>
        <v>96.191319095532478</v>
      </c>
      <c r="AN68" s="17">
        <f t="shared" si="9"/>
        <v>97.02495323492586</v>
      </c>
      <c r="AO68" s="17">
        <f t="shared" si="9"/>
        <v>95.395129187409609</v>
      </c>
      <c r="AP68" s="17">
        <f t="shared" si="9"/>
        <v>93.324010944566581</v>
      </c>
      <c r="AQ68" s="18"/>
      <c r="AR68" s="17">
        <f t="shared" si="10"/>
        <v>85.14053497641406</v>
      </c>
      <c r="AS68" s="17">
        <f t="shared" si="10"/>
        <v>92.742433779608447</v>
      </c>
      <c r="AT68" s="18">
        <f t="shared" si="10"/>
        <v>101.47725957465822</v>
      </c>
      <c r="AU68" s="17">
        <f t="shared" si="10"/>
        <v>101.22106362627494</v>
      </c>
      <c r="AV68" s="17">
        <f t="shared" si="10"/>
        <v>100.61781138777469</v>
      </c>
      <c r="AW68" s="17">
        <f t="shared" si="10"/>
        <v>99.613538712926967</v>
      </c>
      <c r="AX68" s="17">
        <f t="shared" si="10"/>
        <v>101.64785977833151</v>
      </c>
      <c r="AY68" s="17">
        <f t="shared" si="10"/>
        <v>97.148993387828114</v>
      </c>
      <c r="AZ68" s="17">
        <f t="shared" si="10"/>
        <v>96.636346450031809</v>
      </c>
      <c r="BA68" s="17"/>
      <c r="BB68" s="17">
        <f t="shared" si="11"/>
        <v>85.14053497641406</v>
      </c>
      <c r="BC68" s="17">
        <f t="shared" si="11"/>
        <v>90.113574022826427</v>
      </c>
      <c r="BD68" s="18">
        <f t="shared" si="11"/>
        <v>95.994128771625967</v>
      </c>
      <c r="BE68" s="17">
        <f t="shared" si="11"/>
        <v>95.619396516946253</v>
      </c>
      <c r="BF68" s="17">
        <f t="shared" si="11"/>
        <v>95.494711293713294</v>
      </c>
      <c r="BG68" s="17">
        <f t="shared" si="11"/>
        <v>94.898710711749743</v>
      </c>
      <c r="BH68" s="17">
        <f t="shared" si="11"/>
        <v>94.150777263631525</v>
      </c>
      <c r="BI68" s="17">
        <f t="shared" si="11"/>
        <v>94.408919813989215</v>
      </c>
      <c r="BJ68" s="17">
        <f t="shared" si="11"/>
        <v>92.343929631125548</v>
      </c>
      <c r="BK68" s="19"/>
      <c r="BL68" s="17"/>
      <c r="BM68" s="17"/>
      <c r="BN68" s="18"/>
      <c r="BO68" s="17"/>
      <c r="BP68" s="17"/>
      <c r="BQ68" s="17"/>
      <c r="BR68" s="17"/>
      <c r="BS68" s="17"/>
      <c r="BT68" s="17"/>
      <c r="BU68" s="19"/>
      <c r="BV68" s="17"/>
      <c r="BW68" s="17"/>
      <c r="BX68" s="18"/>
      <c r="BY68" s="17"/>
      <c r="BZ68" s="17"/>
      <c r="CA68" s="17"/>
      <c r="CB68" s="17"/>
      <c r="CC68" s="17"/>
      <c r="CD68" s="17"/>
      <c r="CE68" s="19"/>
      <c r="CF68" s="17"/>
      <c r="CG68" s="17"/>
      <c r="CH68" s="18"/>
      <c r="CI68" s="17"/>
      <c r="CJ68" s="17"/>
      <c r="CK68" s="17"/>
      <c r="CL68" s="17"/>
      <c r="CM68" s="17"/>
      <c r="CN68" s="17"/>
      <c r="CO68" s="20"/>
      <c r="CP68" s="20"/>
      <c r="CQ68" s="19"/>
      <c r="CR68" s="20"/>
      <c r="CS68" s="20"/>
      <c r="CT68" s="23"/>
      <c r="CU68" s="20"/>
      <c r="CV68" s="20"/>
      <c r="CW68" s="20"/>
      <c r="CX68" s="20"/>
      <c r="CY68" s="20"/>
      <c r="CZ68" s="20"/>
      <c r="DA68" s="20"/>
      <c r="DB68" s="23"/>
      <c r="DC68" s="20"/>
      <c r="DD68" s="20"/>
      <c r="DE68" s="20"/>
      <c r="DF68" s="20"/>
      <c r="DG68" s="20"/>
    </row>
    <row r="69" spans="1:111" x14ac:dyDescent="0.3">
      <c r="A69" t="s">
        <v>103</v>
      </c>
      <c r="B69" s="2">
        <v>0</v>
      </c>
      <c r="C69" s="2">
        <v>120</v>
      </c>
      <c r="D69" s="2">
        <v>85</v>
      </c>
      <c r="E69" s="2">
        <v>85.14053497641406</v>
      </c>
      <c r="F69" s="2">
        <v>88.70645531859374</v>
      </c>
      <c r="G69" s="2">
        <v>92.610982310159727</v>
      </c>
      <c r="H69" s="2">
        <v>92.185650347525964</v>
      </c>
      <c r="I69" s="2">
        <v>91.866120531103419</v>
      </c>
      <c r="J69" s="2">
        <v>91.741813847029732</v>
      </c>
      <c r="K69" s="2">
        <v>91.032863708045852</v>
      </c>
      <c r="L69" s="2">
        <v>91.094421554612225</v>
      </c>
      <c r="M69" s="2">
        <v>88.981011174416196</v>
      </c>
      <c r="N69" s="2" t="e">
        <f>#REF!*#REF!/10^3</f>
        <v>#REF!</v>
      </c>
      <c r="O69" s="2" t="e">
        <f>#REF!*#REF!/10^3</f>
        <v>#REF!</v>
      </c>
      <c r="P69" s="2" t="e">
        <f>#REF!*#REF!/10^3</f>
        <v>#REF!</v>
      </c>
      <c r="Q69" s="2" t="e">
        <f>#REF!*#REF!/10^3</f>
        <v>#REF!</v>
      </c>
      <c r="R69" s="2" t="e">
        <f>#REF!*#REF!/10^3</f>
        <v>#REF!</v>
      </c>
      <c r="S69" s="2" t="e">
        <f>#REF!*#REF!/10^3</f>
        <v>#REF!</v>
      </c>
      <c r="T69" s="2" t="e">
        <f>#REF!*#REF!/10^3</f>
        <v>#REF!</v>
      </c>
      <c r="U69" s="2" t="e">
        <f>#REF!*#REF!/10^3</f>
        <v>#REF!</v>
      </c>
      <c r="W69" s="9" t="s">
        <v>33</v>
      </c>
      <c r="X69" s="13">
        <f t="shared" si="8"/>
        <v>0</v>
      </c>
      <c r="Y69" s="13">
        <f t="shared" si="8"/>
        <v>0</v>
      </c>
      <c r="Z69" s="24">
        <f t="shared" si="8"/>
        <v>0</v>
      </c>
      <c r="AA69" s="13">
        <f t="shared" si="8"/>
        <v>0</v>
      </c>
      <c r="AB69" s="13">
        <f t="shared" si="8"/>
        <v>0</v>
      </c>
      <c r="AC69" s="13">
        <f t="shared" si="8"/>
        <v>0</v>
      </c>
      <c r="AD69" s="13">
        <f t="shared" si="8"/>
        <v>0</v>
      </c>
      <c r="AE69" s="13">
        <f t="shared" si="8"/>
        <v>0</v>
      </c>
      <c r="AF69" s="13">
        <f t="shared" si="8"/>
        <v>0</v>
      </c>
      <c r="AH69" s="13">
        <f t="shared" si="9"/>
        <v>0</v>
      </c>
      <c r="AI69" s="13">
        <f t="shared" si="9"/>
        <v>0</v>
      </c>
      <c r="AJ69" s="24">
        <f t="shared" si="9"/>
        <v>0</v>
      </c>
      <c r="AK69" s="13">
        <f t="shared" si="9"/>
        <v>0</v>
      </c>
      <c r="AL69" s="13">
        <f t="shared" si="9"/>
        <v>0</v>
      </c>
      <c r="AM69" s="13">
        <f t="shared" si="9"/>
        <v>0</v>
      </c>
      <c r="AN69" s="13">
        <f t="shared" si="9"/>
        <v>0</v>
      </c>
      <c r="AO69" s="13">
        <f t="shared" si="9"/>
        <v>0</v>
      </c>
      <c r="AP69" s="13">
        <f t="shared" si="9"/>
        <v>0</v>
      </c>
      <c r="AQ69" s="24"/>
      <c r="AR69" s="13">
        <f t="shared" si="10"/>
        <v>0</v>
      </c>
      <c r="AS69" s="13">
        <f t="shared" si="10"/>
        <v>0</v>
      </c>
      <c r="AT69" s="24">
        <f t="shared" si="10"/>
        <v>0</v>
      </c>
      <c r="AU69" s="13">
        <f t="shared" si="10"/>
        <v>0</v>
      </c>
      <c r="AV69" s="13">
        <f t="shared" si="10"/>
        <v>0</v>
      </c>
      <c r="AW69" s="13">
        <f t="shared" si="10"/>
        <v>0</v>
      </c>
      <c r="AX69" s="13">
        <f t="shared" si="10"/>
        <v>0</v>
      </c>
      <c r="AY69" s="13">
        <f t="shared" si="10"/>
        <v>0</v>
      </c>
      <c r="AZ69" s="13">
        <f t="shared" si="10"/>
        <v>0</v>
      </c>
      <c r="BA69" s="13"/>
      <c r="BB69" s="13">
        <f t="shared" si="11"/>
        <v>0</v>
      </c>
      <c r="BC69" s="13">
        <f t="shared" si="11"/>
        <v>0</v>
      </c>
      <c r="BD69" s="24">
        <f t="shared" si="11"/>
        <v>0</v>
      </c>
      <c r="BE69" s="13">
        <f t="shared" si="11"/>
        <v>0</v>
      </c>
      <c r="BF69" s="13">
        <f t="shared" si="11"/>
        <v>0</v>
      </c>
      <c r="BG69" s="13">
        <f t="shared" si="11"/>
        <v>0</v>
      </c>
      <c r="BH69" s="13">
        <f t="shared" si="11"/>
        <v>0</v>
      </c>
      <c r="BI69" s="13">
        <f t="shared" si="11"/>
        <v>0</v>
      </c>
      <c r="BJ69" s="13">
        <f t="shared" si="11"/>
        <v>0</v>
      </c>
      <c r="BK69" s="14"/>
      <c r="BL69" s="13"/>
      <c r="BM69" s="13"/>
      <c r="BN69" s="24"/>
      <c r="BO69" s="13"/>
      <c r="BP69" s="13"/>
      <c r="BQ69" s="13"/>
      <c r="BR69" s="13"/>
      <c r="BS69" s="13"/>
      <c r="BT69" s="13"/>
      <c r="BU69" s="14"/>
      <c r="BV69" s="13"/>
      <c r="BW69" s="13"/>
      <c r="BX69" s="24"/>
      <c r="BY69" s="13"/>
      <c r="BZ69" s="13"/>
      <c r="CA69" s="13"/>
      <c r="CB69" s="13"/>
      <c r="CC69" s="13"/>
      <c r="CD69" s="13"/>
      <c r="CE69" s="14"/>
      <c r="CF69" s="13"/>
      <c r="CG69" s="13"/>
      <c r="CH69" s="24"/>
      <c r="CI69" s="13"/>
      <c r="CJ69" s="13"/>
      <c r="CK69" s="13"/>
      <c r="CL69" s="13"/>
      <c r="CM69" s="13"/>
      <c r="CN69" s="13"/>
      <c r="CO69" s="15"/>
      <c r="CP69" s="15"/>
      <c r="CQ69" s="14"/>
      <c r="CR69" s="15"/>
      <c r="CS69" s="15"/>
      <c r="CT69" s="26"/>
      <c r="CU69" s="15"/>
      <c r="CV69" s="15"/>
      <c r="CW69" s="15"/>
      <c r="CX69" s="15"/>
      <c r="CY69" s="15"/>
      <c r="CZ69" s="15"/>
      <c r="DA69" s="15"/>
      <c r="DB69" s="26"/>
      <c r="DC69" s="15"/>
      <c r="DD69" s="15"/>
      <c r="DE69" s="15"/>
      <c r="DF69" s="15"/>
      <c r="DG69" s="15"/>
    </row>
    <row r="70" spans="1:111" x14ac:dyDescent="0.3">
      <c r="A70" t="s">
        <v>104</v>
      </c>
      <c r="B70" s="2">
        <v>0</v>
      </c>
      <c r="C70" s="2">
        <v>0</v>
      </c>
      <c r="D70" s="2">
        <v>90.94</v>
      </c>
      <c r="E70" s="2">
        <v>91.080534976414057</v>
      </c>
      <c r="F70" s="2">
        <v>94.646455318593738</v>
      </c>
      <c r="G70" s="2">
        <v>98.550982310159725</v>
      </c>
      <c r="H70" s="2">
        <v>98.125650347525962</v>
      </c>
      <c r="I70" s="2">
        <v>97.806120531103417</v>
      </c>
      <c r="J70" s="2">
        <v>97.68181384702973</v>
      </c>
      <c r="K70" s="2">
        <v>96.97286370804585</v>
      </c>
      <c r="L70" s="2">
        <v>97.034421554612223</v>
      </c>
      <c r="M70" s="2">
        <v>94.921011174416208</v>
      </c>
      <c r="N70" s="2" t="e">
        <f>#REF!*#REF!/10^3</f>
        <v>#REF!</v>
      </c>
      <c r="O70" s="2" t="e">
        <f>#REF!*#REF!/10^3</f>
        <v>#REF!</v>
      </c>
      <c r="P70" s="2" t="e">
        <f>#REF!*#REF!/10^3</f>
        <v>#REF!</v>
      </c>
      <c r="Q70" s="2" t="e">
        <f>#REF!*#REF!/10^3</f>
        <v>#REF!</v>
      </c>
      <c r="R70" s="2" t="e">
        <f>#REF!*#REF!/10^3</f>
        <v>#REF!</v>
      </c>
      <c r="S70" s="2" t="e">
        <f>#REF!*#REF!/10^3</f>
        <v>#REF!</v>
      </c>
      <c r="T70" s="2" t="e">
        <f>#REF!*#REF!/10^3</f>
        <v>#REF!</v>
      </c>
      <c r="U70" s="2" t="e">
        <f>#REF!*#REF!/10^3</f>
        <v>#REF!</v>
      </c>
      <c r="W70" t="s">
        <v>34</v>
      </c>
      <c r="X70" s="17">
        <f t="shared" ref="X70:AF85" si="13">X21</f>
        <v>85.14053497641406</v>
      </c>
      <c r="Y70" s="17">
        <f t="shared" si="13"/>
        <v>88.70645531859374</v>
      </c>
      <c r="Z70" s="18">
        <f t="shared" si="13"/>
        <v>92.610982310159727</v>
      </c>
      <c r="AA70" s="17">
        <f t="shared" si="13"/>
        <v>92.185650347525964</v>
      </c>
      <c r="AB70" s="17">
        <f t="shared" si="13"/>
        <v>91.866120531103419</v>
      </c>
      <c r="AC70" s="17">
        <f t="shared" si="13"/>
        <v>91.741813847029732</v>
      </c>
      <c r="AD70" s="17">
        <f t="shared" si="13"/>
        <v>91.032863708045852</v>
      </c>
      <c r="AE70" s="17">
        <f t="shared" si="13"/>
        <v>91.094421554612225</v>
      </c>
      <c r="AF70" s="17">
        <f t="shared" si="13"/>
        <v>88.981011174416196</v>
      </c>
      <c r="AH70" s="17">
        <f t="shared" ref="AH70:AP85" si="14">AH21</f>
        <v>85.14053497641406</v>
      </c>
      <c r="AI70" s="17">
        <f t="shared" si="14"/>
        <v>90.52862159481208</v>
      </c>
      <c r="AJ70" s="18">
        <f t="shared" si="14"/>
        <v>96.792663186516776</v>
      </c>
      <c r="AK70" s="17">
        <f t="shared" si="14"/>
        <v>96.501281832143476</v>
      </c>
      <c r="AL70" s="17">
        <f t="shared" si="14"/>
        <v>96.215388135156488</v>
      </c>
      <c r="AM70" s="17">
        <f t="shared" si="14"/>
        <v>96.191319095532478</v>
      </c>
      <c r="AN70" s="17">
        <f t="shared" si="14"/>
        <v>97.02495323492586</v>
      </c>
      <c r="AO70" s="17">
        <f t="shared" si="14"/>
        <v>95.395129187409609</v>
      </c>
      <c r="AP70" s="17">
        <f t="shared" si="14"/>
        <v>93.324010944566581</v>
      </c>
      <c r="AQ70" s="18"/>
      <c r="AR70" s="17">
        <f t="shared" ref="AR70:AZ85" si="15">AR21</f>
        <v>85.14053497641406</v>
      </c>
      <c r="AS70" s="17">
        <f t="shared" si="15"/>
        <v>92.742433779608447</v>
      </c>
      <c r="AT70" s="18">
        <f t="shared" si="15"/>
        <v>101.47725957465822</v>
      </c>
      <c r="AU70" s="17">
        <f t="shared" si="15"/>
        <v>101.22106362627494</v>
      </c>
      <c r="AV70" s="17">
        <f t="shared" si="15"/>
        <v>100.61781138777469</v>
      </c>
      <c r="AW70" s="17">
        <f t="shared" si="15"/>
        <v>99.613538712926967</v>
      </c>
      <c r="AX70" s="17">
        <f t="shared" si="15"/>
        <v>101.64785977833151</v>
      </c>
      <c r="AY70" s="17">
        <f t="shared" si="15"/>
        <v>97.148993387828114</v>
      </c>
      <c r="AZ70" s="17">
        <f t="shared" si="15"/>
        <v>96.636346450031809</v>
      </c>
      <c r="BA70" s="17"/>
      <c r="BB70" s="17">
        <f t="shared" ref="BB70:BJ85" si="16">BB21</f>
        <v>85.14053497641406</v>
      </c>
      <c r="BC70" s="17">
        <f t="shared" si="16"/>
        <v>90.113574022826427</v>
      </c>
      <c r="BD70" s="18">
        <f t="shared" si="16"/>
        <v>95.994128771625967</v>
      </c>
      <c r="BE70" s="17">
        <f t="shared" si="16"/>
        <v>95.619396516946253</v>
      </c>
      <c r="BF70" s="17">
        <f t="shared" si="16"/>
        <v>95.494711293713294</v>
      </c>
      <c r="BG70" s="17">
        <f t="shared" si="16"/>
        <v>94.898710711749743</v>
      </c>
      <c r="BH70" s="17">
        <f t="shared" si="16"/>
        <v>94.150777263631525</v>
      </c>
      <c r="BI70" s="17">
        <f t="shared" si="16"/>
        <v>94.408919813989215</v>
      </c>
      <c r="BJ70" s="17">
        <f t="shared" si="16"/>
        <v>92.343929631125548</v>
      </c>
      <c r="BK70" s="19"/>
      <c r="BL70" s="17"/>
      <c r="BM70" s="17"/>
      <c r="BN70" s="18"/>
      <c r="BO70" s="17"/>
      <c r="BP70" s="17"/>
      <c r="BQ70" s="17"/>
      <c r="BR70" s="17"/>
      <c r="BS70" s="17"/>
      <c r="BT70" s="17"/>
      <c r="BU70" s="19"/>
      <c r="BV70" s="17"/>
      <c r="BW70" s="17"/>
      <c r="BX70" s="18"/>
      <c r="BY70" s="17"/>
      <c r="BZ70" s="17"/>
      <c r="CA70" s="17"/>
      <c r="CB70" s="17"/>
      <c r="CC70" s="17"/>
      <c r="CD70" s="17"/>
      <c r="CE70" s="19"/>
      <c r="CF70" s="17"/>
      <c r="CG70" s="17"/>
      <c r="CH70" s="18"/>
      <c r="CI70" s="17"/>
      <c r="CJ70" s="17"/>
      <c r="CK70" s="17"/>
      <c r="CL70" s="17"/>
      <c r="CM70" s="17"/>
      <c r="CN70" s="17"/>
      <c r="CO70" s="20"/>
      <c r="CP70" s="20"/>
      <c r="CQ70" s="19"/>
      <c r="CR70" s="20"/>
      <c r="CS70" s="20"/>
      <c r="CT70" s="23"/>
      <c r="CU70" s="20"/>
      <c r="CV70" s="20"/>
      <c r="CW70" s="20"/>
      <c r="CX70" s="20"/>
      <c r="CY70" s="20"/>
      <c r="CZ70" s="20"/>
      <c r="DA70" s="20"/>
      <c r="DB70" s="23"/>
      <c r="DC70" s="20"/>
      <c r="DD70" s="20"/>
      <c r="DE70" s="20"/>
      <c r="DF70" s="20"/>
      <c r="DG70" s="20"/>
    </row>
    <row r="71" spans="1:111" x14ac:dyDescent="0.3">
      <c r="A71" t="s">
        <v>105</v>
      </c>
      <c r="B71" s="2">
        <v>143</v>
      </c>
      <c r="C71" s="2">
        <v>312.66666666666669</v>
      </c>
      <c r="D71" s="2">
        <v>85</v>
      </c>
      <c r="E71" s="2">
        <v>85.14053497641406</v>
      </c>
      <c r="F71" s="2">
        <v>88.70645531859374</v>
      </c>
      <c r="G71" s="2">
        <v>92.610982310159727</v>
      </c>
      <c r="H71" s="2">
        <v>92.185650347525964</v>
      </c>
      <c r="I71" s="2">
        <v>91.866120531103419</v>
      </c>
      <c r="J71" s="2">
        <v>91.741813847029732</v>
      </c>
      <c r="K71" s="2">
        <v>91.032863708045852</v>
      </c>
      <c r="L71" s="2">
        <v>91.094421554612225</v>
      </c>
      <c r="M71" s="2">
        <v>88.981011174416196</v>
      </c>
      <c r="N71" s="2" t="e">
        <f>#REF!*#REF!/10^3</f>
        <v>#REF!</v>
      </c>
      <c r="O71" s="2" t="e">
        <f>#REF!*#REF!/10^3</f>
        <v>#REF!</v>
      </c>
      <c r="P71" s="2" t="e">
        <f>#REF!*#REF!/10^3</f>
        <v>#REF!</v>
      </c>
      <c r="Q71" s="2" t="e">
        <f>#REF!*#REF!/10^3</f>
        <v>#REF!</v>
      </c>
      <c r="R71" s="2" t="e">
        <f>#REF!*#REF!/10^3</f>
        <v>#REF!</v>
      </c>
      <c r="S71" s="2" t="e">
        <f>#REF!*#REF!/10^3</f>
        <v>#REF!</v>
      </c>
      <c r="T71" s="2" t="e">
        <f>#REF!*#REF!/10^3</f>
        <v>#REF!</v>
      </c>
      <c r="U71" s="2" t="e">
        <f>#REF!*#REF!/10^3</f>
        <v>#REF!</v>
      </c>
      <c r="W71" t="s">
        <v>36</v>
      </c>
      <c r="X71" s="17">
        <f t="shared" si="13"/>
        <v>85.14053497641406</v>
      </c>
      <c r="Y71" s="17">
        <f t="shared" si="13"/>
        <v>88.70645531859374</v>
      </c>
      <c r="Z71" s="18">
        <f t="shared" si="13"/>
        <v>92.610982310159727</v>
      </c>
      <c r="AA71" s="17">
        <f t="shared" si="13"/>
        <v>92.185650347525964</v>
      </c>
      <c r="AB71" s="17">
        <f t="shared" si="13"/>
        <v>91.866120531103419</v>
      </c>
      <c r="AC71" s="17">
        <f t="shared" si="13"/>
        <v>91.741813847029732</v>
      </c>
      <c r="AD71" s="17">
        <f t="shared" si="13"/>
        <v>91.032863708045852</v>
      </c>
      <c r="AE71" s="17">
        <f t="shared" si="13"/>
        <v>91.094421554612225</v>
      </c>
      <c r="AF71" s="17">
        <f t="shared" si="13"/>
        <v>88.981011174416196</v>
      </c>
      <c r="AH71" s="17">
        <f t="shared" si="14"/>
        <v>85.14053497641406</v>
      </c>
      <c r="AI71" s="17">
        <f t="shared" si="14"/>
        <v>90.52862159481208</v>
      </c>
      <c r="AJ71" s="18">
        <f t="shared" si="14"/>
        <v>96.792663186516776</v>
      </c>
      <c r="AK71" s="17">
        <f t="shared" si="14"/>
        <v>96.501281832143476</v>
      </c>
      <c r="AL71" s="17">
        <f t="shared" si="14"/>
        <v>96.215388135156488</v>
      </c>
      <c r="AM71" s="17">
        <f t="shared" si="14"/>
        <v>96.191319095532478</v>
      </c>
      <c r="AN71" s="17">
        <f t="shared" si="14"/>
        <v>97.02495323492586</v>
      </c>
      <c r="AO71" s="17">
        <f t="shared" si="14"/>
        <v>95.395129187409609</v>
      </c>
      <c r="AP71" s="17">
        <f t="shared" si="14"/>
        <v>93.324010944566581</v>
      </c>
      <c r="AQ71" s="18"/>
      <c r="AR71" s="17">
        <f t="shared" si="15"/>
        <v>85.14053497641406</v>
      </c>
      <c r="AS71" s="17">
        <f t="shared" si="15"/>
        <v>92.742433779608447</v>
      </c>
      <c r="AT71" s="18">
        <f t="shared" si="15"/>
        <v>101.47725957465822</v>
      </c>
      <c r="AU71" s="17">
        <f t="shared" si="15"/>
        <v>101.22106362627494</v>
      </c>
      <c r="AV71" s="17">
        <f t="shared" si="15"/>
        <v>100.61781138777469</v>
      </c>
      <c r="AW71" s="17">
        <f t="shared" si="15"/>
        <v>99.613538712926967</v>
      </c>
      <c r="AX71" s="17">
        <f t="shared" si="15"/>
        <v>101.64785977833151</v>
      </c>
      <c r="AY71" s="17">
        <f t="shared" si="15"/>
        <v>97.148993387828114</v>
      </c>
      <c r="AZ71" s="17">
        <f t="shared" si="15"/>
        <v>96.636346450031809</v>
      </c>
      <c r="BA71" s="17"/>
      <c r="BB71" s="17">
        <f t="shared" si="16"/>
        <v>85.14053497641406</v>
      </c>
      <c r="BC71" s="17">
        <f t="shared" si="16"/>
        <v>90.113574022826427</v>
      </c>
      <c r="BD71" s="18">
        <f t="shared" si="16"/>
        <v>95.994128771625967</v>
      </c>
      <c r="BE71" s="17">
        <f t="shared" si="16"/>
        <v>95.619396516946253</v>
      </c>
      <c r="BF71" s="17">
        <f t="shared" si="16"/>
        <v>95.494711293713294</v>
      </c>
      <c r="BG71" s="17">
        <f t="shared" si="16"/>
        <v>94.898710711749743</v>
      </c>
      <c r="BH71" s="17">
        <f t="shared" si="16"/>
        <v>94.150777263631525</v>
      </c>
      <c r="BI71" s="17">
        <f t="shared" si="16"/>
        <v>94.408919813989215</v>
      </c>
      <c r="BJ71" s="17">
        <f t="shared" si="16"/>
        <v>92.343929631125548</v>
      </c>
      <c r="BK71" s="19"/>
      <c r="BL71" s="17"/>
      <c r="BM71" s="17"/>
      <c r="BN71" s="18"/>
      <c r="BO71" s="17"/>
      <c r="BP71" s="17"/>
      <c r="BQ71" s="17"/>
      <c r="BR71" s="17"/>
      <c r="BS71" s="17"/>
      <c r="BT71" s="17"/>
      <c r="BU71" s="19"/>
      <c r="BV71" s="17"/>
      <c r="BW71" s="17"/>
      <c r="BX71" s="18"/>
      <c r="BY71" s="17"/>
      <c r="BZ71" s="17"/>
      <c r="CA71" s="17"/>
      <c r="CB71" s="17"/>
      <c r="CC71" s="17"/>
      <c r="CD71" s="17"/>
      <c r="CE71" s="19"/>
      <c r="CF71" s="17"/>
      <c r="CG71" s="17"/>
      <c r="CH71" s="18"/>
      <c r="CI71" s="17"/>
      <c r="CJ71" s="17"/>
      <c r="CK71" s="17"/>
      <c r="CL71" s="17"/>
      <c r="CM71" s="17"/>
      <c r="CN71" s="17"/>
      <c r="CO71" s="20"/>
      <c r="CP71" s="20"/>
      <c r="CQ71" s="19"/>
      <c r="CR71" s="20"/>
      <c r="CS71" s="20"/>
      <c r="CT71" s="23"/>
      <c r="CU71" s="20"/>
      <c r="CV71" s="20"/>
      <c r="CW71" s="20"/>
      <c r="CX71" s="20"/>
      <c r="CY71" s="20"/>
      <c r="CZ71" s="20"/>
      <c r="DA71" s="20"/>
      <c r="DB71" s="23"/>
      <c r="DC71" s="20"/>
      <c r="DD71" s="20"/>
      <c r="DE71" s="20"/>
      <c r="DF71" s="20"/>
      <c r="DG71" s="20"/>
    </row>
    <row r="72" spans="1:111" x14ac:dyDescent="0.3">
      <c r="A72" t="s">
        <v>106</v>
      </c>
      <c r="B72" s="2">
        <v>267.33333333333331</v>
      </c>
      <c r="C72" s="2">
        <v>0</v>
      </c>
      <c r="D72" s="2">
        <v>92.275714285714287</v>
      </c>
      <c r="E72" s="2">
        <v>92.437836563715635</v>
      </c>
      <c r="F72" s="2">
        <v>96.090106112244527</v>
      </c>
      <c r="G72" s="2">
        <v>100.08907754825498</v>
      </c>
      <c r="H72" s="2">
        <v>99.656999553875167</v>
      </c>
      <c r="I72" s="2">
        <v>99.330723705706589</v>
      </c>
      <c r="J72" s="2">
        <v>99.201020196236087</v>
      </c>
      <c r="K72" s="2">
        <v>98.466435136617292</v>
      </c>
      <c r="L72" s="2">
        <v>98.505056475247159</v>
      </c>
      <c r="M72" s="2">
        <v>96.368709587114608</v>
      </c>
      <c r="N72" s="2" t="e">
        <f>#REF!*#REF!/10^3</f>
        <v>#REF!</v>
      </c>
      <c r="O72" s="2" t="e">
        <f>#REF!*#REF!/10^3</f>
        <v>#REF!</v>
      </c>
      <c r="P72" s="2" t="e">
        <f>#REF!*#REF!/10^3</f>
        <v>#REF!</v>
      </c>
      <c r="Q72" s="2" t="e">
        <f>#REF!*#REF!/10^3</f>
        <v>#REF!</v>
      </c>
      <c r="R72" s="2" t="e">
        <f>#REF!*#REF!/10^3</f>
        <v>#REF!</v>
      </c>
      <c r="S72" s="2" t="e">
        <f>#REF!*#REF!/10^3</f>
        <v>#REF!</v>
      </c>
      <c r="T72" s="2" t="e">
        <f>#REF!*#REF!/10^3</f>
        <v>#REF!</v>
      </c>
      <c r="U72" s="2" t="e">
        <f>#REF!*#REF!/10^3</f>
        <v>#REF!</v>
      </c>
      <c r="W72" t="s">
        <v>38</v>
      </c>
      <c r="X72" s="17">
        <f t="shared" si="13"/>
        <v>85.14053497641406</v>
      </c>
      <c r="Y72" s="17">
        <f t="shared" si="13"/>
        <v>88.70645531859374</v>
      </c>
      <c r="Z72" s="18">
        <f t="shared" si="13"/>
        <v>92.610982310159727</v>
      </c>
      <c r="AA72" s="17">
        <f t="shared" si="13"/>
        <v>92.185650347525964</v>
      </c>
      <c r="AB72" s="17">
        <f t="shared" si="13"/>
        <v>91.866120531103419</v>
      </c>
      <c r="AC72" s="17">
        <f t="shared" si="13"/>
        <v>91.741813847029732</v>
      </c>
      <c r="AD72" s="17">
        <f t="shared" si="13"/>
        <v>91.032863708045852</v>
      </c>
      <c r="AE72" s="17">
        <f t="shared" si="13"/>
        <v>91.094421554612225</v>
      </c>
      <c r="AF72" s="17">
        <f t="shared" si="13"/>
        <v>88.981011174416196</v>
      </c>
      <c r="AH72" s="17">
        <f t="shared" si="14"/>
        <v>85.14053497641406</v>
      </c>
      <c r="AI72" s="17">
        <f t="shared" si="14"/>
        <v>90.52862159481208</v>
      </c>
      <c r="AJ72" s="18">
        <f t="shared" si="14"/>
        <v>96.792663186516776</v>
      </c>
      <c r="AK72" s="17">
        <f t="shared" si="14"/>
        <v>96.501281832143476</v>
      </c>
      <c r="AL72" s="17">
        <f t="shared" si="14"/>
        <v>96.215388135156488</v>
      </c>
      <c r="AM72" s="17">
        <f t="shared" si="14"/>
        <v>96.191319095532478</v>
      </c>
      <c r="AN72" s="17">
        <f t="shared" si="14"/>
        <v>97.02495323492586</v>
      </c>
      <c r="AO72" s="17">
        <f t="shared" si="14"/>
        <v>95.395129187409609</v>
      </c>
      <c r="AP72" s="17">
        <f t="shared" si="14"/>
        <v>93.324010944566581</v>
      </c>
      <c r="AQ72" s="18"/>
      <c r="AR72" s="17">
        <f t="shared" si="15"/>
        <v>85.14053497641406</v>
      </c>
      <c r="AS72" s="17">
        <f t="shared" si="15"/>
        <v>92.742433779608447</v>
      </c>
      <c r="AT72" s="18">
        <f t="shared" si="15"/>
        <v>101.47725957465822</v>
      </c>
      <c r="AU72" s="17">
        <f t="shared" si="15"/>
        <v>101.22106362627494</v>
      </c>
      <c r="AV72" s="17">
        <f t="shared" si="15"/>
        <v>100.61781138777469</v>
      </c>
      <c r="AW72" s="17">
        <f t="shared" si="15"/>
        <v>99.613538712926967</v>
      </c>
      <c r="AX72" s="17">
        <f t="shared" si="15"/>
        <v>101.64785977833151</v>
      </c>
      <c r="AY72" s="17">
        <f t="shared" si="15"/>
        <v>97.148993387828114</v>
      </c>
      <c r="AZ72" s="17">
        <f t="shared" si="15"/>
        <v>96.636346450031809</v>
      </c>
      <c r="BA72" s="17"/>
      <c r="BB72" s="17">
        <f t="shared" si="16"/>
        <v>85.14053497641406</v>
      </c>
      <c r="BC72" s="17">
        <f t="shared" si="16"/>
        <v>90.113574022826427</v>
      </c>
      <c r="BD72" s="18">
        <f t="shared" si="16"/>
        <v>95.994128771625967</v>
      </c>
      <c r="BE72" s="17">
        <f t="shared" si="16"/>
        <v>95.619396516946253</v>
      </c>
      <c r="BF72" s="17">
        <f t="shared" si="16"/>
        <v>95.494711293713294</v>
      </c>
      <c r="BG72" s="17">
        <f t="shared" si="16"/>
        <v>94.898710711749743</v>
      </c>
      <c r="BH72" s="17">
        <f t="shared" si="16"/>
        <v>94.150777263631525</v>
      </c>
      <c r="BI72" s="17">
        <f t="shared" si="16"/>
        <v>94.408919813989215</v>
      </c>
      <c r="BJ72" s="17">
        <f t="shared" si="16"/>
        <v>92.343929631125548</v>
      </c>
      <c r="BK72" s="19"/>
      <c r="BL72" s="17"/>
      <c r="BM72" s="17"/>
      <c r="BN72" s="18"/>
      <c r="BO72" s="17"/>
      <c r="BP72" s="17"/>
      <c r="BQ72" s="17"/>
      <c r="BR72" s="17"/>
      <c r="BS72" s="17"/>
      <c r="BT72" s="17"/>
      <c r="BU72" s="19"/>
      <c r="BV72" s="17"/>
      <c r="BW72" s="17"/>
      <c r="BX72" s="18"/>
      <c r="BY72" s="17"/>
      <c r="BZ72" s="17"/>
      <c r="CA72" s="17"/>
      <c r="CB72" s="17"/>
      <c r="CC72" s="17"/>
      <c r="CD72" s="17"/>
      <c r="CE72" s="19"/>
      <c r="CF72" s="17"/>
      <c r="CG72" s="17"/>
      <c r="CH72" s="18"/>
      <c r="CI72" s="17"/>
      <c r="CJ72" s="17"/>
      <c r="CK72" s="17"/>
      <c r="CL72" s="17"/>
      <c r="CM72" s="17"/>
      <c r="CN72" s="17"/>
      <c r="CO72" s="20"/>
      <c r="CP72" s="20"/>
      <c r="CQ72" s="19"/>
      <c r="CR72" s="20"/>
      <c r="CS72" s="20"/>
      <c r="CT72" s="23"/>
      <c r="CU72" s="20"/>
      <c r="CV72" s="20"/>
      <c r="CW72" s="20"/>
      <c r="CX72" s="20"/>
      <c r="CY72" s="20"/>
      <c r="CZ72" s="20"/>
      <c r="DA72" s="20"/>
      <c r="DB72" s="23"/>
      <c r="DC72" s="20"/>
      <c r="DD72" s="20"/>
      <c r="DE72" s="20"/>
      <c r="DF72" s="20"/>
      <c r="DG72" s="20"/>
    </row>
    <row r="73" spans="1:111" x14ac:dyDescent="0.3">
      <c r="A73" t="s">
        <v>107</v>
      </c>
      <c r="B73" s="2">
        <v>0</v>
      </c>
      <c r="C73" s="2">
        <v>111</v>
      </c>
      <c r="D73" s="2">
        <v>90.94</v>
      </c>
      <c r="E73" s="2">
        <v>91.080534976414057</v>
      </c>
      <c r="F73" s="2">
        <v>94.646455318593738</v>
      </c>
      <c r="G73" s="2">
        <v>98.550982310159725</v>
      </c>
      <c r="H73" s="2">
        <v>98.125650347525962</v>
      </c>
      <c r="I73" s="2">
        <v>97.806120531103417</v>
      </c>
      <c r="J73" s="2">
        <v>97.68181384702973</v>
      </c>
      <c r="K73" s="2">
        <v>96.97286370804585</v>
      </c>
      <c r="L73" s="2">
        <v>97.034421554612223</v>
      </c>
      <c r="M73" s="2">
        <v>94.921011174416208</v>
      </c>
      <c r="N73" s="2" t="e">
        <f>#REF!*#REF!/10^3</f>
        <v>#REF!</v>
      </c>
      <c r="O73" s="2" t="e">
        <f>#REF!*#REF!/10^3</f>
        <v>#REF!</v>
      </c>
      <c r="P73" s="2" t="e">
        <f>#REF!*#REF!/10^3</f>
        <v>#REF!</v>
      </c>
      <c r="Q73" s="2" t="e">
        <f>#REF!*#REF!/10^3</f>
        <v>#REF!</v>
      </c>
      <c r="R73" s="2" t="e">
        <f>#REF!*#REF!/10^3</f>
        <v>#REF!</v>
      </c>
      <c r="S73" s="2" t="e">
        <f>#REF!*#REF!/10^3</f>
        <v>#REF!</v>
      </c>
      <c r="T73" s="2" t="e">
        <f>#REF!*#REF!/10^3</f>
        <v>#REF!</v>
      </c>
      <c r="U73" s="2" t="e">
        <f>#REF!*#REF!/10^3</f>
        <v>#REF!</v>
      </c>
      <c r="W73" t="s">
        <v>40</v>
      </c>
      <c r="X73" s="17">
        <f t="shared" si="13"/>
        <v>85.14053497641406</v>
      </c>
      <c r="Y73" s="17">
        <f t="shared" si="13"/>
        <v>88.70645531859374</v>
      </c>
      <c r="Z73" s="18">
        <f t="shared" si="13"/>
        <v>92.610982310159727</v>
      </c>
      <c r="AA73" s="17">
        <f t="shared" si="13"/>
        <v>92.185650347525964</v>
      </c>
      <c r="AB73" s="17">
        <f t="shared" si="13"/>
        <v>91.866120531103419</v>
      </c>
      <c r="AC73" s="17">
        <f t="shared" si="13"/>
        <v>91.741813847029732</v>
      </c>
      <c r="AD73" s="17">
        <f t="shared" si="13"/>
        <v>91.032863708045852</v>
      </c>
      <c r="AE73" s="17">
        <f t="shared" si="13"/>
        <v>91.094421554612225</v>
      </c>
      <c r="AF73" s="17">
        <f t="shared" si="13"/>
        <v>88.981011174416196</v>
      </c>
      <c r="AH73" s="17">
        <f t="shared" si="14"/>
        <v>85.14053497641406</v>
      </c>
      <c r="AI73" s="17">
        <f t="shared" si="14"/>
        <v>90.52862159481208</v>
      </c>
      <c r="AJ73" s="18">
        <f t="shared" si="14"/>
        <v>96.792663186516776</v>
      </c>
      <c r="AK73" s="17">
        <f t="shared" si="14"/>
        <v>96.501281832143476</v>
      </c>
      <c r="AL73" s="17">
        <f t="shared" si="14"/>
        <v>96.215388135156488</v>
      </c>
      <c r="AM73" s="17">
        <f t="shared" si="14"/>
        <v>96.191319095532478</v>
      </c>
      <c r="AN73" s="17">
        <f t="shared" si="14"/>
        <v>97.02495323492586</v>
      </c>
      <c r="AO73" s="17">
        <f t="shared" si="14"/>
        <v>95.395129187409609</v>
      </c>
      <c r="AP73" s="17">
        <f t="shared" si="14"/>
        <v>93.324010944566581</v>
      </c>
      <c r="AQ73" s="18"/>
      <c r="AR73" s="17">
        <f t="shared" si="15"/>
        <v>85.14053497641406</v>
      </c>
      <c r="AS73" s="17">
        <f t="shared" si="15"/>
        <v>92.742433779608447</v>
      </c>
      <c r="AT73" s="18">
        <f t="shared" si="15"/>
        <v>101.47725957465822</v>
      </c>
      <c r="AU73" s="17">
        <f t="shared" si="15"/>
        <v>101.22106362627494</v>
      </c>
      <c r="AV73" s="17">
        <f t="shared" si="15"/>
        <v>100.61781138777469</v>
      </c>
      <c r="AW73" s="17">
        <f t="shared" si="15"/>
        <v>99.613538712926967</v>
      </c>
      <c r="AX73" s="17">
        <f t="shared" si="15"/>
        <v>101.64785977833151</v>
      </c>
      <c r="AY73" s="17">
        <f t="shared" si="15"/>
        <v>97.148993387828114</v>
      </c>
      <c r="AZ73" s="17">
        <f t="shared" si="15"/>
        <v>96.636346450031809</v>
      </c>
      <c r="BA73" s="17"/>
      <c r="BB73" s="17">
        <f t="shared" si="16"/>
        <v>85.14053497641406</v>
      </c>
      <c r="BC73" s="17">
        <f t="shared" si="16"/>
        <v>90.113574022826427</v>
      </c>
      <c r="BD73" s="18">
        <f t="shared" si="16"/>
        <v>95.994128771625967</v>
      </c>
      <c r="BE73" s="17">
        <f t="shared" si="16"/>
        <v>95.619396516946253</v>
      </c>
      <c r="BF73" s="17">
        <f t="shared" si="16"/>
        <v>95.494711293713294</v>
      </c>
      <c r="BG73" s="17">
        <f t="shared" si="16"/>
        <v>94.898710711749743</v>
      </c>
      <c r="BH73" s="17">
        <f t="shared" si="16"/>
        <v>94.150777263631525</v>
      </c>
      <c r="BI73" s="17">
        <f t="shared" si="16"/>
        <v>94.408919813989215</v>
      </c>
      <c r="BJ73" s="17">
        <f t="shared" si="16"/>
        <v>92.343929631125548</v>
      </c>
      <c r="BK73" s="19"/>
      <c r="BL73" s="17"/>
      <c r="BM73" s="17"/>
      <c r="BN73" s="18"/>
      <c r="BO73" s="17"/>
      <c r="BP73" s="17"/>
      <c r="BQ73" s="17"/>
      <c r="BR73" s="17"/>
      <c r="BS73" s="17"/>
      <c r="BT73" s="17"/>
      <c r="BU73" s="19"/>
      <c r="BV73" s="17"/>
      <c r="BW73" s="17"/>
      <c r="BX73" s="18"/>
      <c r="BY73" s="17"/>
      <c r="BZ73" s="17"/>
      <c r="CA73" s="17"/>
      <c r="CB73" s="17"/>
      <c r="CC73" s="17"/>
      <c r="CD73" s="17"/>
      <c r="CE73" s="19"/>
      <c r="CF73" s="17"/>
      <c r="CG73" s="17"/>
      <c r="CH73" s="18"/>
      <c r="CI73" s="17"/>
      <c r="CJ73" s="17"/>
      <c r="CK73" s="17"/>
      <c r="CL73" s="17"/>
      <c r="CM73" s="17"/>
      <c r="CN73" s="17"/>
      <c r="CO73" s="20"/>
      <c r="CP73" s="20"/>
      <c r="CQ73" s="19"/>
      <c r="CR73" s="20"/>
      <c r="CS73" s="20"/>
      <c r="CT73" s="23"/>
      <c r="CU73" s="20"/>
      <c r="CV73" s="20"/>
      <c r="CW73" s="20"/>
      <c r="CX73" s="20"/>
      <c r="CY73" s="20"/>
      <c r="CZ73" s="20"/>
      <c r="DA73" s="20"/>
      <c r="DB73" s="23"/>
      <c r="DC73" s="20"/>
      <c r="DD73" s="20"/>
      <c r="DE73" s="20"/>
      <c r="DF73" s="20"/>
      <c r="DG73" s="20"/>
    </row>
    <row r="74" spans="1:111" x14ac:dyDescent="0.3">
      <c r="A74" t="s">
        <v>29</v>
      </c>
      <c r="B74" s="2">
        <v>93</v>
      </c>
      <c r="C74" s="2">
        <v>120</v>
      </c>
      <c r="D74" s="2">
        <v>85</v>
      </c>
      <c r="E74" s="2">
        <v>85.14053497641406</v>
      </c>
      <c r="F74" s="2">
        <v>88.70645531859374</v>
      </c>
      <c r="G74" s="2">
        <v>92.610982310159727</v>
      </c>
      <c r="H74" s="2">
        <v>92.185650347525964</v>
      </c>
      <c r="I74" s="2">
        <v>91.866120531103419</v>
      </c>
      <c r="J74" s="2">
        <v>91.741813847029732</v>
      </c>
      <c r="K74" s="2">
        <v>91.032863708045852</v>
      </c>
      <c r="L74" s="2">
        <v>91.094421554612225</v>
      </c>
      <c r="M74" s="2">
        <v>88.981011174416196</v>
      </c>
      <c r="N74" s="2" t="e">
        <f>#REF!*#REF!/10^3</f>
        <v>#REF!</v>
      </c>
      <c r="O74" s="2" t="e">
        <f>#REF!*#REF!/10^3</f>
        <v>#REF!</v>
      </c>
      <c r="P74" s="2" t="e">
        <f>#REF!*#REF!/10^3</f>
        <v>#REF!</v>
      </c>
      <c r="Q74" s="2" t="e">
        <f>#REF!*#REF!/10^3</f>
        <v>#REF!</v>
      </c>
      <c r="R74" s="2" t="e">
        <f>#REF!*#REF!/10^3</f>
        <v>#REF!</v>
      </c>
      <c r="S74" s="2" t="e">
        <f>#REF!*#REF!/10^3</f>
        <v>#REF!</v>
      </c>
      <c r="T74" s="2" t="e">
        <f>#REF!*#REF!/10^3</f>
        <v>#REF!</v>
      </c>
      <c r="U74" s="2" t="e">
        <f>#REF!*#REF!/10^3</f>
        <v>#REF!</v>
      </c>
      <c r="W74" t="s">
        <v>42</v>
      </c>
      <c r="X74" s="17">
        <f t="shared" si="13"/>
        <v>98.208534976414057</v>
      </c>
      <c r="Y74" s="17">
        <f t="shared" si="13"/>
        <v>101.95645531859374</v>
      </c>
      <c r="Z74" s="18">
        <f t="shared" si="13"/>
        <v>106.05298231015972</v>
      </c>
      <c r="AA74" s="17">
        <f t="shared" si="13"/>
        <v>105.60965034752597</v>
      </c>
      <c r="AB74" s="17">
        <f t="shared" si="13"/>
        <v>105.27612053110342</v>
      </c>
      <c r="AC74" s="17">
        <f t="shared" si="13"/>
        <v>105.14381384702973</v>
      </c>
      <c r="AD74" s="17">
        <f t="shared" si="13"/>
        <v>104.39886370804585</v>
      </c>
      <c r="AE74" s="17">
        <f t="shared" si="13"/>
        <v>104.42842155461223</v>
      </c>
      <c r="AF74" s="17">
        <f t="shared" si="13"/>
        <v>102.2650111744162</v>
      </c>
      <c r="AH74" s="17">
        <f t="shared" si="14"/>
        <v>98.208534976414057</v>
      </c>
      <c r="AI74" s="17">
        <f t="shared" si="14"/>
        <v>103.82662159481208</v>
      </c>
      <c r="AJ74" s="18">
        <f t="shared" si="14"/>
        <v>110.35266318651678</v>
      </c>
      <c r="AK74" s="17">
        <f t="shared" si="14"/>
        <v>110.04528183214347</v>
      </c>
      <c r="AL74" s="17">
        <f t="shared" si="14"/>
        <v>109.73938813515649</v>
      </c>
      <c r="AM74" s="17">
        <f t="shared" si="14"/>
        <v>109.69931909553247</v>
      </c>
      <c r="AN74" s="17">
        <f t="shared" si="14"/>
        <v>110.49495323492586</v>
      </c>
      <c r="AO74" s="17">
        <f t="shared" si="14"/>
        <v>108.83512918740961</v>
      </c>
      <c r="AP74" s="17">
        <f t="shared" si="14"/>
        <v>106.71801094456659</v>
      </c>
      <c r="AQ74" s="18"/>
      <c r="AR74" s="17">
        <f t="shared" si="15"/>
        <v>98.208534976414057</v>
      </c>
      <c r="AS74" s="17">
        <f t="shared" si="15"/>
        <v>106.12843377960843</v>
      </c>
      <c r="AT74" s="18">
        <f t="shared" si="15"/>
        <v>115.23325957465822</v>
      </c>
      <c r="AU74" s="17">
        <f t="shared" si="15"/>
        <v>114.95306362627495</v>
      </c>
      <c r="AV74" s="17">
        <f t="shared" si="15"/>
        <v>114.27381138777469</v>
      </c>
      <c r="AW74" s="17">
        <f t="shared" si="15"/>
        <v>113.25153871292696</v>
      </c>
      <c r="AX74" s="17">
        <f t="shared" si="15"/>
        <v>115.24385977833151</v>
      </c>
      <c r="AY74" s="17">
        <f t="shared" si="15"/>
        <v>110.68899338782812</v>
      </c>
      <c r="AZ74" s="17">
        <f t="shared" si="15"/>
        <v>110.1463464500318</v>
      </c>
      <c r="BA74" s="17"/>
      <c r="BB74" s="17">
        <f t="shared" si="16"/>
        <v>98.208534976414057</v>
      </c>
      <c r="BC74" s="17">
        <f t="shared" si="16"/>
        <v>103.40157402282642</v>
      </c>
      <c r="BD74" s="18">
        <f t="shared" si="16"/>
        <v>109.53612877162595</v>
      </c>
      <c r="BE74" s="17">
        <f t="shared" si="16"/>
        <v>109.13739651694624</v>
      </c>
      <c r="BF74" s="17">
        <f t="shared" si="16"/>
        <v>108.98671129371331</v>
      </c>
      <c r="BG74" s="17">
        <f t="shared" si="16"/>
        <v>108.38471071174975</v>
      </c>
      <c r="BH74" s="17">
        <f t="shared" si="16"/>
        <v>107.59677726363152</v>
      </c>
      <c r="BI74" s="17">
        <f t="shared" si="16"/>
        <v>107.82691981398922</v>
      </c>
      <c r="BJ74" s="17">
        <f t="shared" si="16"/>
        <v>105.71792963112556</v>
      </c>
      <c r="BK74" s="19"/>
      <c r="BL74" s="17"/>
      <c r="BM74" s="17"/>
      <c r="BN74" s="18"/>
      <c r="BO74" s="17"/>
      <c r="BP74" s="17"/>
      <c r="BQ74" s="17"/>
      <c r="BR74" s="17"/>
      <c r="BS74" s="17"/>
      <c r="BT74" s="17"/>
      <c r="BU74" s="19"/>
      <c r="BV74" s="17"/>
      <c r="BW74" s="17"/>
      <c r="BX74" s="18"/>
      <c r="BY74" s="17"/>
      <c r="BZ74" s="17"/>
      <c r="CA74" s="17"/>
      <c r="CB74" s="17"/>
      <c r="CC74" s="17"/>
      <c r="CD74" s="17"/>
      <c r="CE74" s="19"/>
      <c r="CF74" s="17"/>
      <c r="CG74" s="17"/>
      <c r="CH74" s="18"/>
      <c r="CI74" s="17"/>
      <c r="CJ74" s="17"/>
      <c r="CK74" s="17"/>
      <c r="CL74" s="17"/>
      <c r="CM74" s="17"/>
      <c r="CN74" s="17"/>
      <c r="CO74" s="20"/>
      <c r="CP74" s="20"/>
      <c r="CQ74" s="19"/>
      <c r="CR74" s="20"/>
      <c r="CS74" s="20"/>
      <c r="CT74" s="23"/>
      <c r="CU74" s="20"/>
      <c r="CV74" s="20"/>
      <c r="CW74" s="20"/>
      <c r="CX74" s="20"/>
      <c r="CY74" s="20"/>
      <c r="CZ74" s="20"/>
      <c r="DA74" s="20"/>
      <c r="DB74" s="23"/>
      <c r="DC74" s="20"/>
      <c r="DD74" s="20"/>
      <c r="DE74" s="20"/>
      <c r="DF74" s="20"/>
      <c r="DG74" s="20"/>
    </row>
    <row r="75" spans="1:111" x14ac:dyDescent="0.3">
      <c r="A75" t="s">
        <v>108</v>
      </c>
      <c r="B75" s="2">
        <v>0</v>
      </c>
      <c r="C75" s="2">
        <v>0</v>
      </c>
      <c r="D75" s="2">
        <v>85</v>
      </c>
      <c r="E75" s="2">
        <v>85.14053497641406</v>
      </c>
      <c r="F75" s="2">
        <v>88.70645531859374</v>
      </c>
      <c r="G75" s="2">
        <v>92.610982310159727</v>
      </c>
      <c r="H75" s="2">
        <v>92.185650347525964</v>
      </c>
      <c r="I75" s="2">
        <v>91.866120531103419</v>
      </c>
      <c r="J75" s="2">
        <v>91.741813847029732</v>
      </c>
      <c r="K75" s="2">
        <v>91.032863708045852</v>
      </c>
      <c r="L75" s="2">
        <v>91.094421554612225</v>
      </c>
      <c r="M75" s="2">
        <v>88.981011174416196</v>
      </c>
      <c r="N75" s="2" t="e">
        <f>#REF!*#REF!/10^3</f>
        <v>#REF!</v>
      </c>
      <c r="O75" s="2" t="e">
        <f>#REF!*#REF!/10^3</f>
        <v>#REF!</v>
      </c>
      <c r="P75" s="2" t="e">
        <f>#REF!*#REF!/10^3</f>
        <v>#REF!</v>
      </c>
      <c r="Q75" s="2" t="e">
        <f>#REF!*#REF!/10^3</f>
        <v>#REF!</v>
      </c>
      <c r="R75" s="2" t="e">
        <f>#REF!*#REF!/10^3</f>
        <v>#REF!</v>
      </c>
      <c r="S75" s="2" t="e">
        <f>#REF!*#REF!/10^3</f>
        <v>#REF!</v>
      </c>
      <c r="T75" s="2" t="e">
        <f>#REF!*#REF!/10^3</f>
        <v>#REF!</v>
      </c>
      <c r="U75" s="2" t="e">
        <f>#REF!*#REF!/10^3</f>
        <v>#REF!</v>
      </c>
      <c r="W75" s="4" t="s">
        <v>44</v>
      </c>
      <c r="X75" s="13">
        <f t="shared" si="13"/>
        <v>0</v>
      </c>
      <c r="Y75" s="13">
        <f t="shared" si="13"/>
        <v>0</v>
      </c>
      <c r="Z75" s="24">
        <f t="shared" si="13"/>
        <v>0</v>
      </c>
      <c r="AA75" s="13">
        <f t="shared" si="13"/>
        <v>0</v>
      </c>
      <c r="AB75" s="13">
        <f t="shared" si="13"/>
        <v>0</v>
      </c>
      <c r="AC75" s="13">
        <f t="shared" si="13"/>
        <v>0</v>
      </c>
      <c r="AD75" s="13">
        <f t="shared" si="13"/>
        <v>0</v>
      </c>
      <c r="AE75" s="13">
        <f t="shared" si="13"/>
        <v>0</v>
      </c>
      <c r="AF75" s="13">
        <f t="shared" si="13"/>
        <v>0</v>
      </c>
      <c r="AG75" s="4"/>
      <c r="AH75" s="13">
        <f t="shared" si="14"/>
        <v>0</v>
      </c>
      <c r="AI75" s="13">
        <f t="shared" si="14"/>
        <v>0</v>
      </c>
      <c r="AJ75" s="24">
        <f t="shared" si="14"/>
        <v>0</v>
      </c>
      <c r="AK75" s="13">
        <f t="shared" si="14"/>
        <v>0</v>
      </c>
      <c r="AL75" s="13">
        <f t="shared" si="14"/>
        <v>0</v>
      </c>
      <c r="AM75" s="13">
        <f t="shared" si="14"/>
        <v>0</v>
      </c>
      <c r="AN75" s="13">
        <f t="shared" si="14"/>
        <v>0</v>
      </c>
      <c r="AO75" s="13">
        <f t="shared" si="14"/>
        <v>0</v>
      </c>
      <c r="AP75" s="13">
        <f t="shared" si="14"/>
        <v>0</v>
      </c>
      <c r="AQ75" s="24"/>
      <c r="AR75" s="13">
        <f t="shared" si="15"/>
        <v>0</v>
      </c>
      <c r="AS75" s="13">
        <f t="shared" si="15"/>
        <v>0</v>
      </c>
      <c r="AT75" s="24">
        <f t="shared" si="15"/>
        <v>0</v>
      </c>
      <c r="AU75" s="13">
        <f t="shared" si="15"/>
        <v>0</v>
      </c>
      <c r="AV75" s="13">
        <f t="shared" si="15"/>
        <v>0</v>
      </c>
      <c r="AW75" s="13">
        <f t="shared" si="15"/>
        <v>0</v>
      </c>
      <c r="AX75" s="13">
        <f t="shared" si="15"/>
        <v>0</v>
      </c>
      <c r="AY75" s="13">
        <f t="shared" si="15"/>
        <v>0</v>
      </c>
      <c r="AZ75" s="13">
        <f t="shared" si="15"/>
        <v>0</v>
      </c>
      <c r="BA75" s="13"/>
      <c r="BB75" s="13">
        <f t="shared" si="16"/>
        <v>0</v>
      </c>
      <c r="BC75" s="13">
        <f t="shared" si="16"/>
        <v>0</v>
      </c>
      <c r="BD75" s="24">
        <f t="shared" si="16"/>
        <v>0</v>
      </c>
      <c r="BE75" s="13">
        <f t="shared" si="16"/>
        <v>0</v>
      </c>
      <c r="BF75" s="13">
        <f t="shared" si="16"/>
        <v>0</v>
      </c>
      <c r="BG75" s="13">
        <f t="shared" si="16"/>
        <v>0</v>
      </c>
      <c r="BH75" s="13">
        <f t="shared" si="16"/>
        <v>0</v>
      </c>
      <c r="BI75" s="13">
        <f t="shared" si="16"/>
        <v>0</v>
      </c>
      <c r="BJ75" s="13">
        <f t="shared" si="16"/>
        <v>0</v>
      </c>
      <c r="BK75" s="14"/>
      <c r="BL75" s="13"/>
      <c r="BM75" s="13"/>
      <c r="BN75" s="24"/>
      <c r="BO75" s="13"/>
      <c r="BP75" s="13"/>
      <c r="BQ75" s="13"/>
      <c r="BR75" s="13"/>
      <c r="BS75" s="13"/>
      <c r="BT75" s="13"/>
      <c r="BU75" s="14"/>
      <c r="BV75" s="13"/>
      <c r="BW75" s="13"/>
      <c r="BX75" s="24"/>
      <c r="BY75" s="13"/>
      <c r="BZ75" s="13"/>
      <c r="CA75" s="13"/>
      <c r="CB75" s="13"/>
      <c r="CC75" s="13"/>
      <c r="CD75" s="13"/>
      <c r="CE75" s="14"/>
      <c r="CF75" s="13"/>
      <c r="CG75" s="13"/>
      <c r="CH75" s="24"/>
      <c r="CI75" s="13"/>
      <c r="CJ75" s="13"/>
      <c r="CK75" s="13"/>
      <c r="CL75" s="13"/>
      <c r="CM75" s="13"/>
      <c r="CN75" s="13"/>
      <c r="CO75" s="15"/>
      <c r="CP75" s="15"/>
      <c r="CQ75" s="14"/>
      <c r="CR75" s="15"/>
      <c r="CS75" s="15"/>
      <c r="CT75" s="26"/>
      <c r="CU75" s="15"/>
      <c r="CV75" s="15"/>
      <c r="CW75" s="15"/>
      <c r="CX75" s="15"/>
      <c r="CY75" s="15"/>
      <c r="CZ75" s="15"/>
      <c r="DA75" s="15"/>
      <c r="DB75" s="26"/>
      <c r="DC75" s="15"/>
      <c r="DD75" s="15"/>
      <c r="DE75" s="15"/>
      <c r="DF75" s="15"/>
      <c r="DG75" s="15"/>
    </row>
    <row r="76" spans="1:111" x14ac:dyDescent="0.3">
      <c r="A76" t="s">
        <v>109</v>
      </c>
      <c r="B76" s="2">
        <v>0</v>
      </c>
      <c r="C76" s="2">
        <v>47.666666666666664</v>
      </c>
      <c r="D76" s="2">
        <v>85</v>
      </c>
      <c r="E76" s="2">
        <v>85.14053497641406</v>
      </c>
      <c r="F76" s="2">
        <v>88.70645531859374</v>
      </c>
      <c r="G76" s="2">
        <v>92.610982310159727</v>
      </c>
      <c r="H76" s="2">
        <v>92.185650347525964</v>
      </c>
      <c r="I76" s="2">
        <v>91.866120531103419</v>
      </c>
      <c r="J76" s="2">
        <v>91.741813847029732</v>
      </c>
      <c r="K76" s="2">
        <v>91.032863708045852</v>
      </c>
      <c r="L76" s="2">
        <v>91.094421554612225</v>
      </c>
      <c r="M76" s="2">
        <v>88.981011174416196</v>
      </c>
      <c r="N76" s="2" t="e">
        <f>#REF!*#REF!/10^3</f>
        <v>#REF!</v>
      </c>
      <c r="O76" s="2" t="e">
        <f>#REF!*#REF!/10^3</f>
        <v>#REF!</v>
      </c>
      <c r="P76" s="2" t="e">
        <f>#REF!*#REF!/10^3</f>
        <v>#REF!</v>
      </c>
      <c r="Q76" s="2" t="e">
        <f>#REF!*#REF!/10^3</f>
        <v>#REF!</v>
      </c>
      <c r="R76" s="2" t="e">
        <f>#REF!*#REF!/10^3</f>
        <v>#REF!</v>
      </c>
      <c r="S76" s="2" t="e">
        <f>#REF!*#REF!/10^3</f>
        <v>#REF!</v>
      </c>
      <c r="T76" s="2" t="e">
        <f>#REF!*#REF!/10^3</f>
        <v>#REF!</v>
      </c>
      <c r="U76" s="2" t="e">
        <f>#REF!*#REF!/10^3</f>
        <v>#REF!</v>
      </c>
      <c r="W76" t="s">
        <v>46</v>
      </c>
      <c r="X76" s="17">
        <f t="shared" si="13"/>
        <v>95.070534976414066</v>
      </c>
      <c r="Y76" s="17">
        <f t="shared" si="13"/>
        <v>98.636455318593747</v>
      </c>
      <c r="Z76" s="18">
        <f t="shared" si="13"/>
        <v>102.54098231015973</v>
      </c>
      <c r="AA76" s="17">
        <f t="shared" si="13"/>
        <v>102.11565034752597</v>
      </c>
      <c r="AB76" s="17">
        <f t="shared" si="13"/>
        <v>101.79612053110343</v>
      </c>
      <c r="AC76" s="17">
        <f t="shared" si="13"/>
        <v>101.67181384702974</v>
      </c>
      <c r="AD76" s="17">
        <f t="shared" si="13"/>
        <v>100.96286370804586</v>
      </c>
      <c r="AE76" s="17">
        <f t="shared" si="13"/>
        <v>101.02442155461223</v>
      </c>
      <c r="AF76" s="17">
        <f t="shared" si="13"/>
        <v>98.911011174416217</v>
      </c>
      <c r="AH76" s="17">
        <f t="shared" si="14"/>
        <v>95.070534976414066</v>
      </c>
      <c r="AI76" s="17">
        <f t="shared" si="14"/>
        <v>100.45862159481209</v>
      </c>
      <c r="AJ76" s="18">
        <f t="shared" si="14"/>
        <v>106.72266318651678</v>
      </c>
      <c r="AK76" s="17">
        <f t="shared" si="14"/>
        <v>106.43128183214348</v>
      </c>
      <c r="AL76" s="17">
        <f t="shared" si="14"/>
        <v>106.14538813515647</v>
      </c>
      <c r="AM76" s="17">
        <f t="shared" si="14"/>
        <v>106.12131909553246</v>
      </c>
      <c r="AN76" s="17">
        <f t="shared" si="14"/>
        <v>106.95495323492587</v>
      </c>
      <c r="AO76" s="17">
        <f t="shared" si="14"/>
        <v>105.32512918740962</v>
      </c>
      <c r="AP76" s="17">
        <f t="shared" si="14"/>
        <v>103.25401094456659</v>
      </c>
      <c r="AQ76" s="18"/>
      <c r="AR76" s="17">
        <f t="shared" si="15"/>
        <v>95.070534976414066</v>
      </c>
      <c r="AS76" s="17">
        <f t="shared" si="15"/>
        <v>102.67243377960843</v>
      </c>
      <c r="AT76" s="18">
        <f t="shared" si="15"/>
        <v>111.40725957465823</v>
      </c>
      <c r="AU76" s="17">
        <f t="shared" si="15"/>
        <v>111.15106362627495</v>
      </c>
      <c r="AV76" s="17">
        <f t="shared" si="15"/>
        <v>110.54781138777469</v>
      </c>
      <c r="AW76" s="17">
        <f t="shared" si="15"/>
        <v>109.54353871292695</v>
      </c>
      <c r="AX76" s="17">
        <f t="shared" si="15"/>
        <v>111.57785977833151</v>
      </c>
      <c r="AY76" s="17">
        <f t="shared" si="15"/>
        <v>107.07899338782811</v>
      </c>
      <c r="AZ76" s="17">
        <f t="shared" si="15"/>
        <v>106.5663464500318</v>
      </c>
      <c r="BA76" s="17"/>
      <c r="BB76" s="17">
        <f t="shared" si="16"/>
        <v>95.070534976414066</v>
      </c>
      <c r="BC76" s="17">
        <f t="shared" si="16"/>
        <v>100.04357402282643</v>
      </c>
      <c r="BD76" s="18">
        <f t="shared" si="16"/>
        <v>105.92412877162594</v>
      </c>
      <c r="BE76" s="17">
        <f t="shared" si="16"/>
        <v>105.54939651694623</v>
      </c>
      <c r="BF76" s="17">
        <f t="shared" si="16"/>
        <v>105.4247112937133</v>
      </c>
      <c r="BG76" s="17">
        <f t="shared" si="16"/>
        <v>104.82871071174975</v>
      </c>
      <c r="BH76" s="17">
        <f t="shared" si="16"/>
        <v>104.08077726363153</v>
      </c>
      <c r="BI76" s="17">
        <f t="shared" si="16"/>
        <v>104.33891981398922</v>
      </c>
      <c r="BJ76" s="17">
        <f t="shared" si="16"/>
        <v>102.27392963112555</v>
      </c>
      <c r="BK76" s="19"/>
      <c r="BL76" s="17"/>
      <c r="BM76" s="17"/>
      <c r="BN76" s="18"/>
      <c r="BO76" s="17"/>
      <c r="BP76" s="17"/>
      <c r="BQ76" s="17"/>
      <c r="BR76" s="17"/>
      <c r="BS76" s="17"/>
      <c r="BT76" s="17"/>
      <c r="BU76" s="19"/>
      <c r="BV76" s="17"/>
      <c r="BW76" s="17"/>
      <c r="BX76" s="18"/>
      <c r="BY76" s="17"/>
      <c r="BZ76" s="17"/>
      <c r="CA76" s="17"/>
      <c r="CB76" s="17"/>
      <c r="CC76" s="17"/>
      <c r="CD76" s="17"/>
      <c r="CE76" s="19"/>
      <c r="CF76" s="17"/>
      <c r="CG76" s="17"/>
      <c r="CH76" s="18"/>
      <c r="CI76" s="17"/>
      <c r="CJ76" s="17"/>
      <c r="CK76" s="17"/>
      <c r="CL76" s="17"/>
      <c r="CM76" s="17"/>
      <c r="CN76" s="17"/>
      <c r="CO76" s="20"/>
      <c r="CP76" s="20"/>
      <c r="CQ76" s="19"/>
      <c r="CR76" s="20"/>
      <c r="CS76" s="20"/>
      <c r="CT76" s="23"/>
      <c r="CU76" s="20"/>
      <c r="CV76" s="20"/>
      <c r="CW76" s="20"/>
      <c r="CX76" s="20"/>
      <c r="CY76" s="20"/>
      <c r="CZ76" s="20"/>
      <c r="DA76" s="20"/>
      <c r="DB76" s="23"/>
      <c r="DC76" s="20"/>
      <c r="DD76" s="20"/>
      <c r="DE76" s="20"/>
      <c r="DF76" s="20"/>
      <c r="DG76" s="20"/>
    </row>
    <row r="77" spans="1:111" x14ac:dyDescent="0.3">
      <c r="A77" t="s">
        <v>110</v>
      </c>
      <c r="B77" s="2">
        <v>0</v>
      </c>
      <c r="C77" s="2">
        <v>98</v>
      </c>
      <c r="D77" s="2">
        <v>85</v>
      </c>
      <c r="E77" s="2">
        <v>85.14053497641406</v>
      </c>
      <c r="F77" s="2">
        <v>88.70645531859374</v>
      </c>
      <c r="G77" s="2">
        <v>92.610982310159727</v>
      </c>
      <c r="H77" s="2">
        <v>92.185650347525964</v>
      </c>
      <c r="I77" s="2">
        <v>91.866120531103419</v>
      </c>
      <c r="J77" s="2">
        <v>91.741813847029732</v>
      </c>
      <c r="K77" s="2">
        <v>91.032863708045852</v>
      </c>
      <c r="L77" s="2">
        <v>91.094421554612225</v>
      </c>
      <c r="M77" s="2">
        <v>88.981011174416196</v>
      </c>
      <c r="N77" s="2" t="e">
        <f>#REF!*#REF!/10^3</f>
        <v>#REF!</v>
      </c>
      <c r="O77" s="2" t="e">
        <f>#REF!*#REF!/10^3</f>
        <v>#REF!</v>
      </c>
      <c r="P77" s="2" t="e">
        <f>#REF!*#REF!/10^3</f>
        <v>#REF!</v>
      </c>
      <c r="Q77" s="2" t="e">
        <f>#REF!*#REF!/10^3</f>
        <v>#REF!</v>
      </c>
      <c r="R77" s="2" t="e">
        <f>#REF!*#REF!/10^3</f>
        <v>#REF!</v>
      </c>
      <c r="S77" s="2" t="e">
        <f>#REF!*#REF!/10^3</f>
        <v>#REF!</v>
      </c>
      <c r="T77" s="2" t="e">
        <f>#REF!*#REF!/10^3</f>
        <v>#REF!</v>
      </c>
      <c r="U77" s="2" t="e">
        <f>#REF!*#REF!/10^3</f>
        <v>#REF!</v>
      </c>
      <c r="W77" t="s">
        <v>48</v>
      </c>
      <c r="X77" s="17">
        <f t="shared" si="13"/>
        <v>95.070534976414066</v>
      </c>
      <c r="Y77" s="17">
        <f t="shared" si="13"/>
        <v>98.636455318593747</v>
      </c>
      <c r="Z77" s="18">
        <f t="shared" si="13"/>
        <v>102.54098231015973</v>
      </c>
      <c r="AA77" s="17">
        <f t="shared" si="13"/>
        <v>102.11565034752597</v>
      </c>
      <c r="AB77" s="17">
        <f t="shared" si="13"/>
        <v>101.79612053110343</v>
      </c>
      <c r="AC77" s="17">
        <f t="shared" si="13"/>
        <v>101.67181384702974</v>
      </c>
      <c r="AD77" s="17">
        <f t="shared" si="13"/>
        <v>100.96286370804586</v>
      </c>
      <c r="AE77" s="17">
        <f t="shared" si="13"/>
        <v>101.02442155461223</v>
      </c>
      <c r="AF77" s="17">
        <f t="shared" si="13"/>
        <v>98.911011174416217</v>
      </c>
      <c r="AH77" s="17">
        <f t="shared" si="14"/>
        <v>95.070534976414066</v>
      </c>
      <c r="AI77" s="17">
        <f t="shared" si="14"/>
        <v>100.45862159481209</v>
      </c>
      <c r="AJ77" s="18">
        <f t="shared" si="14"/>
        <v>106.72266318651678</v>
      </c>
      <c r="AK77" s="17">
        <f t="shared" si="14"/>
        <v>106.43128183214348</v>
      </c>
      <c r="AL77" s="17">
        <f t="shared" si="14"/>
        <v>106.14538813515647</v>
      </c>
      <c r="AM77" s="17">
        <f t="shared" si="14"/>
        <v>106.12131909553246</v>
      </c>
      <c r="AN77" s="17">
        <f t="shared" si="14"/>
        <v>106.95495323492587</v>
      </c>
      <c r="AO77" s="17">
        <f t="shared" si="14"/>
        <v>105.32512918740962</v>
      </c>
      <c r="AP77" s="17">
        <f t="shared" si="14"/>
        <v>103.25401094456659</v>
      </c>
      <c r="AQ77" s="18"/>
      <c r="AR77" s="17">
        <f t="shared" si="15"/>
        <v>95.070534976414066</v>
      </c>
      <c r="AS77" s="17">
        <f t="shared" si="15"/>
        <v>102.67243377960843</v>
      </c>
      <c r="AT77" s="18">
        <f t="shared" si="15"/>
        <v>111.40725957465823</v>
      </c>
      <c r="AU77" s="17">
        <f t="shared" si="15"/>
        <v>111.15106362627495</v>
      </c>
      <c r="AV77" s="17">
        <f t="shared" si="15"/>
        <v>110.54781138777469</v>
      </c>
      <c r="AW77" s="17">
        <f t="shared" si="15"/>
        <v>109.54353871292695</v>
      </c>
      <c r="AX77" s="17">
        <f t="shared" si="15"/>
        <v>111.57785977833151</v>
      </c>
      <c r="AY77" s="17">
        <f t="shared" si="15"/>
        <v>107.07899338782811</v>
      </c>
      <c r="AZ77" s="17">
        <f t="shared" si="15"/>
        <v>106.5663464500318</v>
      </c>
      <c r="BA77" s="17"/>
      <c r="BB77" s="17">
        <f t="shared" si="16"/>
        <v>95.070534976414066</v>
      </c>
      <c r="BC77" s="17">
        <f t="shared" si="16"/>
        <v>100.04357402282643</v>
      </c>
      <c r="BD77" s="18">
        <f t="shared" si="16"/>
        <v>105.92412877162594</v>
      </c>
      <c r="BE77" s="17">
        <f t="shared" si="16"/>
        <v>105.54939651694623</v>
      </c>
      <c r="BF77" s="17">
        <f t="shared" si="16"/>
        <v>105.4247112937133</v>
      </c>
      <c r="BG77" s="17">
        <f t="shared" si="16"/>
        <v>104.82871071174975</v>
      </c>
      <c r="BH77" s="17">
        <f t="shared" si="16"/>
        <v>104.08077726363153</v>
      </c>
      <c r="BI77" s="17">
        <f t="shared" si="16"/>
        <v>104.33891981398922</v>
      </c>
      <c r="BJ77" s="17">
        <f t="shared" si="16"/>
        <v>102.27392963112555</v>
      </c>
      <c r="BK77" s="19"/>
      <c r="BL77" s="17"/>
      <c r="BM77" s="17"/>
      <c r="BN77" s="18"/>
      <c r="BO77" s="17"/>
      <c r="BP77" s="17"/>
      <c r="BQ77" s="17"/>
      <c r="BR77" s="17"/>
      <c r="BS77" s="17"/>
      <c r="BT77" s="17"/>
      <c r="BU77" s="19"/>
      <c r="BV77" s="17"/>
      <c r="BW77" s="17"/>
      <c r="BX77" s="18"/>
      <c r="BY77" s="17"/>
      <c r="BZ77" s="17"/>
      <c r="CA77" s="17"/>
      <c r="CB77" s="17"/>
      <c r="CC77" s="17"/>
      <c r="CD77" s="17"/>
      <c r="CE77" s="19"/>
      <c r="CF77" s="17"/>
      <c r="CG77" s="17"/>
      <c r="CH77" s="18"/>
      <c r="CI77" s="17"/>
      <c r="CJ77" s="17"/>
      <c r="CK77" s="17"/>
      <c r="CL77" s="17"/>
      <c r="CM77" s="17"/>
      <c r="CN77" s="17"/>
      <c r="CO77" s="20"/>
      <c r="CP77" s="20"/>
      <c r="CQ77" s="19"/>
      <c r="CR77" s="20"/>
      <c r="CS77" s="20"/>
      <c r="CT77" s="23"/>
      <c r="CU77" s="20"/>
      <c r="CV77" s="20"/>
      <c r="CW77" s="20"/>
      <c r="CX77" s="20"/>
      <c r="CY77" s="20"/>
      <c r="CZ77" s="20"/>
      <c r="DA77" s="20"/>
      <c r="DB77" s="23"/>
      <c r="DC77" s="20"/>
      <c r="DD77" s="20"/>
      <c r="DE77" s="20"/>
      <c r="DF77" s="20"/>
      <c r="DG77" s="20"/>
    </row>
    <row r="78" spans="1:111" x14ac:dyDescent="0.3">
      <c r="A78" t="s">
        <v>111</v>
      </c>
      <c r="B78" s="2">
        <v>0</v>
      </c>
      <c r="C78" s="2">
        <v>0</v>
      </c>
      <c r="D78" s="2">
        <v>93.257857142857134</v>
      </c>
      <c r="E78" s="2">
        <v>93.435852436731523</v>
      </c>
      <c r="F78" s="2">
        <v>97.151614048752478</v>
      </c>
      <c r="G78" s="2">
        <v>101.22002992920734</v>
      </c>
      <c r="H78" s="2">
        <v>100.78299161736724</v>
      </c>
      <c r="I78" s="2">
        <v>100.45175545173834</v>
      </c>
      <c r="J78" s="2">
        <v>100.31808368829958</v>
      </c>
      <c r="K78" s="2">
        <v>99.564649422331556</v>
      </c>
      <c r="L78" s="2">
        <v>99.586405681596361</v>
      </c>
      <c r="M78" s="2">
        <v>97.433193714098749</v>
      </c>
      <c r="N78" s="2" t="e">
        <f>#REF!*#REF!/10^3</f>
        <v>#REF!</v>
      </c>
      <c r="O78" s="2" t="e">
        <f>#REF!*#REF!/10^3</f>
        <v>#REF!</v>
      </c>
      <c r="P78" s="2" t="e">
        <f>#REF!*#REF!/10^3</f>
        <v>#REF!</v>
      </c>
      <c r="Q78" s="2" t="e">
        <f>#REF!*#REF!/10^3</f>
        <v>#REF!</v>
      </c>
      <c r="R78" s="2" t="e">
        <f>#REF!*#REF!/10^3</f>
        <v>#REF!</v>
      </c>
      <c r="S78" s="2" t="e">
        <f>#REF!*#REF!/10^3</f>
        <v>#REF!</v>
      </c>
      <c r="T78" s="2" t="e">
        <f>#REF!*#REF!/10^3</f>
        <v>#REF!</v>
      </c>
      <c r="U78" s="2" t="e">
        <f>#REF!*#REF!/10^3</f>
        <v>#REF!</v>
      </c>
      <c r="W78" t="s">
        <v>50</v>
      </c>
      <c r="X78" s="17">
        <f t="shared" si="13"/>
        <v>85.14053497641406</v>
      </c>
      <c r="Y78" s="17">
        <f t="shared" si="13"/>
        <v>88.70645531859374</v>
      </c>
      <c r="Z78" s="18">
        <f t="shared" si="13"/>
        <v>92.610982310159727</v>
      </c>
      <c r="AA78" s="17">
        <f t="shared" si="13"/>
        <v>92.185650347525964</v>
      </c>
      <c r="AB78" s="17">
        <f t="shared" si="13"/>
        <v>91.866120531103419</v>
      </c>
      <c r="AC78" s="17">
        <f t="shared" si="13"/>
        <v>91.741813847029732</v>
      </c>
      <c r="AD78" s="17">
        <f t="shared" si="13"/>
        <v>91.032863708045852</v>
      </c>
      <c r="AE78" s="17">
        <f t="shared" si="13"/>
        <v>91.094421554612225</v>
      </c>
      <c r="AF78" s="17">
        <f t="shared" si="13"/>
        <v>88.981011174416196</v>
      </c>
      <c r="AH78" s="17">
        <f t="shared" si="14"/>
        <v>85.14053497641406</v>
      </c>
      <c r="AI78" s="17">
        <f t="shared" si="14"/>
        <v>90.52862159481208</v>
      </c>
      <c r="AJ78" s="18">
        <f t="shared" si="14"/>
        <v>96.792663186516776</v>
      </c>
      <c r="AK78" s="17">
        <f t="shared" si="14"/>
        <v>96.501281832143476</v>
      </c>
      <c r="AL78" s="17">
        <f t="shared" si="14"/>
        <v>96.215388135156488</v>
      </c>
      <c r="AM78" s="17">
        <f t="shared" si="14"/>
        <v>96.191319095532478</v>
      </c>
      <c r="AN78" s="17">
        <f t="shared" si="14"/>
        <v>97.02495323492586</v>
      </c>
      <c r="AO78" s="17">
        <f t="shared" si="14"/>
        <v>95.395129187409609</v>
      </c>
      <c r="AP78" s="17">
        <f t="shared" si="14"/>
        <v>93.324010944566581</v>
      </c>
      <c r="AQ78" s="18"/>
      <c r="AR78" s="17">
        <f t="shared" si="15"/>
        <v>85.14053497641406</v>
      </c>
      <c r="AS78" s="17">
        <f t="shared" si="15"/>
        <v>92.742433779608447</v>
      </c>
      <c r="AT78" s="18">
        <f t="shared" si="15"/>
        <v>101.47725957465822</v>
      </c>
      <c r="AU78" s="17">
        <f t="shared" si="15"/>
        <v>101.22106362627494</v>
      </c>
      <c r="AV78" s="17">
        <f t="shared" si="15"/>
        <v>100.61781138777469</v>
      </c>
      <c r="AW78" s="17">
        <f t="shared" si="15"/>
        <v>99.613538712926967</v>
      </c>
      <c r="AX78" s="17">
        <f t="shared" si="15"/>
        <v>101.64785977833151</v>
      </c>
      <c r="AY78" s="17">
        <f t="shared" si="15"/>
        <v>97.148993387828114</v>
      </c>
      <c r="AZ78" s="17">
        <f t="shared" si="15"/>
        <v>96.636346450031809</v>
      </c>
      <c r="BA78" s="17"/>
      <c r="BB78" s="17">
        <f t="shared" si="16"/>
        <v>85.14053497641406</v>
      </c>
      <c r="BC78" s="17">
        <f t="shared" si="16"/>
        <v>90.113574022826427</v>
      </c>
      <c r="BD78" s="18">
        <f t="shared" si="16"/>
        <v>95.994128771625967</v>
      </c>
      <c r="BE78" s="17">
        <f t="shared" si="16"/>
        <v>95.619396516946253</v>
      </c>
      <c r="BF78" s="17">
        <f t="shared" si="16"/>
        <v>95.494711293713294</v>
      </c>
      <c r="BG78" s="17">
        <f t="shared" si="16"/>
        <v>94.898710711749743</v>
      </c>
      <c r="BH78" s="17">
        <f t="shared" si="16"/>
        <v>94.150777263631525</v>
      </c>
      <c r="BI78" s="17">
        <f t="shared" si="16"/>
        <v>94.408919813989215</v>
      </c>
      <c r="BJ78" s="17">
        <f t="shared" si="16"/>
        <v>92.343929631125548</v>
      </c>
      <c r="BK78" s="19"/>
      <c r="BL78" s="17"/>
      <c r="BM78" s="17"/>
      <c r="BN78" s="18"/>
      <c r="BO78" s="17"/>
      <c r="BP78" s="17"/>
      <c r="BQ78" s="17"/>
      <c r="BR78" s="17"/>
      <c r="BS78" s="17"/>
      <c r="BT78" s="17"/>
      <c r="BU78" s="19"/>
      <c r="BV78" s="17"/>
      <c r="BW78" s="17"/>
      <c r="BX78" s="18"/>
      <c r="BY78" s="17"/>
      <c r="BZ78" s="17"/>
      <c r="CA78" s="17"/>
      <c r="CB78" s="17"/>
      <c r="CC78" s="17"/>
      <c r="CD78" s="17"/>
      <c r="CE78" s="19"/>
      <c r="CF78" s="17"/>
      <c r="CG78" s="17"/>
      <c r="CH78" s="18"/>
      <c r="CI78" s="17"/>
      <c r="CJ78" s="17"/>
      <c r="CK78" s="17"/>
      <c r="CL78" s="17"/>
      <c r="CM78" s="17"/>
      <c r="CN78" s="17"/>
      <c r="CO78" s="20"/>
      <c r="CP78" s="20"/>
      <c r="CQ78" s="19"/>
      <c r="CR78" s="20"/>
      <c r="CS78" s="20"/>
      <c r="CT78" s="23"/>
      <c r="CU78" s="20"/>
      <c r="CV78" s="20"/>
      <c r="CW78" s="20"/>
      <c r="CX78" s="20"/>
      <c r="CY78" s="20"/>
      <c r="CZ78" s="20"/>
      <c r="DA78" s="20"/>
      <c r="DB78" s="23"/>
      <c r="DC78" s="20"/>
      <c r="DD78" s="20"/>
      <c r="DE78" s="20"/>
      <c r="DF78" s="20"/>
      <c r="DG78" s="20"/>
    </row>
    <row r="79" spans="1:111" x14ac:dyDescent="0.3">
      <c r="A79" t="s">
        <v>112</v>
      </c>
      <c r="B79" s="2">
        <v>107</v>
      </c>
      <c r="C79" s="2">
        <v>0</v>
      </c>
      <c r="D79" s="2">
        <v>92.275714285714287</v>
      </c>
      <c r="E79" s="2">
        <v>92.437836563715635</v>
      </c>
      <c r="F79" s="2">
        <v>96.090106112244527</v>
      </c>
      <c r="G79" s="2">
        <v>100.08907754825498</v>
      </c>
      <c r="H79" s="2">
        <v>99.656999553875167</v>
      </c>
      <c r="I79" s="2">
        <v>99.330723705706589</v>
      </c>
      <c r="J79" s="2">
        <v>99.201020196236087</v>
      </c>
      <c r="K79" s="2">
        <v>98.466435136617292</v>
      </c>
      <c r="L79" s="2">
        <v>98.505056475247159</v>
      </c>
      <c r="M79" s="2">
        <v>96.368709587114608</v>
      </c>
      <c r="N79" s="2" t="e">
        <f>#REF!*#REF!/10^3</f>
        <v>#REF!</v>
      </c>
      <c r="O79" s="2" t="e">
        <f>#REF!*#REF!/10^3</f>
        <v>#REF!</v>
      </c>
      <c r="P79" s="2" t="e">
        <f>#REF!*#REF!/10^3</f>
        <v>#REF!</v>
      </c>
      <c r="Q79" s="2" t="e">
        <f>#REF!*#REF!/10^3</f>
        <v>#REF!</v>
      </c>
      <c r="R79" s="2" t="e">
        <f>#REF!*#REF!/10^3</f>
        <v>#REF!</v>
      </c>
      <c r="S79" s="2" t="e">
        <f>#REF!*#REF!/10^3</f>
        <v>#REF!</v>
      </c>
      <c r="T79" s="2" t="e">
        <f>#REF!*#REF!/10^3</f>
        <v>#REF!</v>
      </c>
      <c r="U79" s="2" t="e">
        <f>#REF!*#REF!/10^3</f>
        <v>#REF!</v>
      </c>
      <c r="W79" t="s">
        <v>51</v>
      </c>
      <c r="X79" s="17">
        <f t="shared" si="13"/>
        <v>95.070534976414066</v>
      </c>
      <c r="Y79" s="17">
        <f t="shared" si="13"/>
        <v>98.636455318593747</v>
      </c>
      <c r="Z79" s="18">
        <f t="shared" si="13"/>
        <v>102.54098231015973</v>
      </c>
      <c r="AA79" s="17">
        <f t="shared" si="13"/>
        <v>102.11565034752597</v>
      </c>
      <c r="AB79" s="17">
        <f t="shared" si="13"/>
        <v>101.79612053110343</v>
      </c>
      <c r="AC79" s="17">
        <f t="shared" si="13"/>
        <v>101.67181384702974</v>
      </c>
      <c r="AD79" s="17">
        <f t="shared" si="13"/>
        <v>100.96286370804586</v>
      </c>
      <c r="AE79" s="17">
        <f t="shared" si="13"/>
        <v>101.02442155461223</v>
      </c>
      <c r="AF79" s="17">
        <f t="shared" si="13"/>
        <v>98.911011174416217</v>
      </c>
      <c r="AH79" s="17">
        <f t="shared" si="14"/>
        <v>95.070534976414066</v>
      </c>
      <c r="AI79" s="17">
        <f t="shared" si="14"/>
        <v>100.45862159481209</v>
      </c>
      <c r="AJ79" s="18">
        <f t="shared" si="14"/>
        <v>106.72266318651678</v>
      </c>
      <c r="AK79" s="17">
        <f t="shared" si="14"/>
        <v>106.43128183214348</v>
      </c>
      <c r="AL79" s="17">
        <f t="shared" si="14"/>
        <v>106.14538813515647</v>
      </c>
      <c r="AM79" s="17">
        <f t="shared" si="14"/>
        <v>106.12131909553246</v>
      </c>
      <c r="AN79" s="17">
        <f t="shared" si="14"/>
        <v>106.95495323492587</v>
      </c>
      <c r="AO79" s="17">
        <f t="shared" si="14"/>
        <v>105.32512918740962</v>
      </c>
      <c r="AP79" s="17">
        <f t="shared" si="14"/>
        <v>103.25401094456659</v>
      </c>
      <c r="AQ79" s="18"/>
      <c r="AR79" s="17">
        <f t="shared" si="15"/>
        <v>95.070534976414066</v>
      </c>
      <c r="AS79" s="17">
        <f t="shared" si="15"/>
        <v>102.67243377960843</v>
      </c>
      <c r="AT79" s="18">
        <f t="shared" si="15"/>
        <v>111.40725957465823</v>
      </c>
      <c r="AU79" s="17">
        <f t="shared" si="15"/>
        <v>111.15106362627495</v>
      </c>
      <c r="AV79" s="17">
        <f t="shared" si="15"/>
        <v>110.54781138777469</v>
      </c>
      <c r="AW79" s="17">
        <f t="shared" si="15"/>
        <v>109.54353871292695</v>
      </c>
      <c r="AX79" s="17">
        <f t="shared" si="15"/>
        <v>111.57785977833151</v>
      </c>
      <c r="AY79" s="17">
        <f t="shared" si="15"/>
        <v>107.07899338782811</v>
      </c>
      <c r="AZ79" s="17">
        <f t="shared" si="15"/>
        <v>106.5663464500318</v>
      </c>
      <c r="BA79" s="17"/>
      <c r="BB79" s="17">
        <f t="shared" si="16"/>
        <v>95.070534976414066</v>
      </c>
      <c r="BC79" s="17">
        <f t="shared" si="16"/>
        <v>100.04357402282643</v>
      </c>
      <c r="BD79" s="18">
        <f t="shared" si="16"/>
        <v>105.92412877162594</v>
      </c>
      <c r="BE79" s="17">
        <f t="shared" si="16"/>
        <v>105.54939651694623</v>
      </c>
      <c r="BF79" s="17">
        <f t="shared" si="16"/>
        <v>105.4247112937133</v>
      </c>
      <c r="BG79" s="17">
        <f t="shared" si="16"/>
        <v>104.82871071174975</v>
      </c>
      <c r="BH79" s="17">
        <f t="shared" si="16"/>
        <v>104.08077726363153</v>
      </c>
      <c r="BI79" s="17">
        <f t="shared" si="16"/>
        <v>104.33891981398922</v>
      </c>
      <c r="BJ79" s="17">
        <f t="shared" si="16"/>
        <v>102.27392963112555</v>
      </c>
      <c r="BK79" s="19"/>
      <c r="BL79" s="17"/>
      <c r="BM79" s="17"/>
      <c r="BN79" s="18"/>
      <c r="BO79" s="17"/>
      <c r="BP79" s="17"/>
      <c r="BQ79" s="17"/>
      <c r="BR79" s="17"/>
      <c r="BS79" s="17"/>
      <c r="BT79" s="17"/>
      <c r="BU79" s="19"/>
      <c r="BV79" s="17"/>
      <c r="BW79" s="17"/>
      <c r="BX79" s="18"/>
      <c r="BY79" s="17"/>
      <c r="BZ79" s="17"/>
      <c r="CA79" s="17"/>
      <c r="CB79" s="17"/>
      <c r="CC79" s="17"/>
      <c r="CD79" s="17"/>
      <c r="CE79" s="19"/>
      <c r="CF79" s="17"/>
      <c r="CG79" s="17"/>
      <c r="CH79" s="18"/>
      <c r="CI79" s="17"/>
      <c r="CJ79" s="17"/>
      <c r="CK79" s="17"/>
      <c r="CL79" s="17"/>
      <c r="CM79" s="17"/>
      <c r="CN79" s="17"/>
      <c r="CO79" s="20"/>
      <c r="CP79" s="20"/>
      <c r="CQ79" s="19"/>
      <c r="CR79" s="20"/>
      <c r="CS79" s="20"/>
      <c r="CT79" s="23"/>
      <c r="CU79" s="20"/>
      <c r="CV79" s="20"/>
      <c r="CW79" s="20"/>
      <c r="CX79" s="20"/>
      <c r="CY79" s="20"/>
      <c r="CZ79" s="20"/>
      <c r="DA79" s="20"/>
      <c r="DB79" s="23"/>
      <c r="DC79" s="20"/>
      <c r="DD79" s="20"/>
      <c r="DE79" s="20"/>
      <c r="DF79" s="20"/>
      <c r="DG79" s="20"/>
    </row>
    <row r="80" spans="1:111" x14ac:dyDescent="0.3">
      <c r="A80" t="s">
        <v>31</v>
      </c>
      <c r="B80" s="2">
        <v>78.666666666666671</v>
      </c>
      <c r="C80" s="2">
        <v>65</v>
      </c>
      <c r="D80" s="2">
        <v>85</v>
      </c>
      <c r="E80" s="2">
        <v>85.14053497641406</v>
      </c>
      <c r="F80" s="2">
        <v>88.70645531859374</v>
      </c>
      <c r="G80" s="2">
        <v>92.610982310159727</v>
      </c>
      <c r="H80" s="2">
        <v>92.185650347525964</v>
      </c>
      <c r="I80" s="2">
        <v>91.866120531103419</v>
      </c>
      <c r="J80" s="2">
        <v>91.741813847029732</v>
      </c>
      <c r="K80" s="2">
        <v>91.032863708045852</v>
      </c>
      <c r="L80" s="2">
        <v>91.094421554612225</v>
      </c>
      <c r="M80" s="2">
        <v>88.981011174416196</v>
      </c>
      <c r="N80" s="2" t="e">
        <f>#REF!*#REF!/10^3</f>
        <v>#REF!</v>
      </c>
      <c r="O80" s="2" t="e">
        <f>#REF!*#REF!/10^3</f>
        <v>#REF!</v>
      </c>
      <c r="P80" s="2" t="e">
        <f>#REF!*#REF!/10^3</f>
        <v>#REF!</v>
      </c>
      <c r="Q80" s="2" t="e">
        <f>#REF!*#REF!/10^3</f>
        <v>#REF!</v>
      </c>
      <c r="R80" s="2" t="e">
        <f>#REF!*#REF!/10^3</f>
        <v>#REF!</v>
      </c>
      <c r="S80" s="2" t="e">
        <f>#REF!*#REF!/10^3</f>
        <v>#REF!</v>
      </c>
      <c r="T80" s="2" t="e">
        <f>#REF!*#REF!/10^3</f>
        <v>#REF!</v>
      </c>
      <c r="U80" s="2" t="e">
        <f>#REF!*#REF!/10^3</f>
        <v>#REF!</v>
      </c>
      <c r="W80" t="s">
        <v>53</v>
      </c>
      <c r="X80" s="17">
        <f t="shared" si="13"/>
        <v>85.14053497641406</v>
      </c>
      <c r="Y80" s="17">
        <f t="shared" si="13"/>
        <v>88.70645531859374</v>
      </c>
      <c r="Z80" s="18">
        <f t="shared" si="13"/>
        <v>92.610982310159727</v>
      </c>
      <c r="AA80" s="17">
        <f t="shared" si="13"/>
        <v>92.185650347525964</v>
      </c>
      <c r="AB80" s="17">
        <f t="shared" si="13"/>
        <v>91.866120531103419</v>
      </c>
      <c r="AC80" s="17">
        <f t="shared" si="13"/>
        <v>91.741813847029732</v>
      </c>
      <c r="AD80" s="17">
        <f t="shared" si="13"/>
        <v>91.032863708045852</v>
      </c>
      <c r="AE80" s="17">
        <f t="shared" si="13"/>
        <v>91.094421554612225</v>
      </c>
      <c r="AF80" s="17">
        <f t="shared" si="13"/>
        <v>88.981011174416196</v>
      </c>
      <c r="AH80" s="17">
        <f t="shared" si="14"/>
        <v>85.14053497641406</v>
      </c>
      <c r="AI80" s="17">
        <f t="shared" si="14"/>
        <v>90.52862159481208</v>
      </c>
      <c r="AJ80" s="18">
        <f t="shared" si="14"/>
        <v>96.792663186516776</v>
      </c>
      <c r="AK80" s="17">
        <f t="shared" si="14"/>
        <v>96.501281832143476</v>
      </c>
      <c r="AL80" s="17">
        <f t="shared" si="14"/>
        <v>96.215388135156488</v>
      </c>
      <c r="AM80" s="17">
        <f t="shared" si="14"/>
        <v>96.191319095532478</v>
      </c>
      <c r="AN80" s="17">
        <f t="shared" si="14"/>
        <v>97.02495323492586</v>
      </c>
      <c r="AO80" s="17">
        <f t="shared" si="14"/>
        <v>95.395129187409609</v>
      </c>
      <c r="AP80" s="17">
        <f t="shared" si="14"/>
        <v>93.324010944566581</v>
      </c>
      <c r="AQ80" s="18"/>
      <c r="AR80" s="17">
        <f t="shared" si="15"/>
        <v>85.14053497641406</v>
      </c>
      <c r="AS80" s="17">
        <f t="shared" si="15"/>
        <v>92.742433779608447</v>
      </c>
      <c r="AT80" s="18">
        <f t="shared" si="15"/>
        <v>101.47725957465822</v>
      </c>
      <c r="AU80" s="17">
        <f t="shared" si="15"/>
        <v>101.22106362627494</v>
      </c>
      <c r="AV80" s="17">
        <f t="shared" si="15"/>
        <v>100.61781138777469</v>
      </c>
      <c r="AW80" s="17">
        <f t="shared" si="15"/>
        <v>99.613538712926967</v>
      </c>
      <c r="AX80" s="17">
        <f t="shared" si="15"/>
        <v>101.64785977833151</v>
      </c>
      <c r="AY80" s="17">
        <f t="shared" si="15"/>
        <v>97.148993387828114</v>
      </c>
      <c r="AZ80" s="17">
        <f t="shared" si="15"/>
        <v>96.636346450031809</v>
      </c>
      <c r="BA80" s="17"/>
      <c r="BB80" s="17">
        <f t="shared" si="16"/>
        <v>85.14053497641406</v>
      </c>
      <c r="BC80" s="17">
        <f t="shared" si="16"/>
        <v>90.113574022826427</v>
      </c>
      <c r="BD80" s="18">
        <f t="shared" si="16"/>
        <v>95.994128771625967</v>
      </c>
      <c r="BE80" s="17">
        <f t="shared" si="16"/>
        <v>95.619396516946253</v>
      </c>
      <c r="BF80" s="17">
        <f t="shared" si="16"/>
        <v>95.494711293713294</v>
      </c>
      <c r="BG80" s="17">
        <f t="shared" si="16"/>
        <v>94.898710711749743</v>
      </c>
      <c r="BH80" s="17">
        <f t="shared" si="16"/>
        <v>94.150777263631525</v>
      </c>
      <c r="BI80" s="17">
        <f t="shared" si="16"/>
        <v>94.408919813989215</v>
      </c>
      <c r="BJ80" s="17">
        <f t="shared" si="16"/>
        <v>92.343929631125548</v>
      </c>
      <c r="BK80" s="19"/>
      <c r="BL80" s="17"/>
      <c r="BM80" s="17"/>
      <c r="BN80" s="18"/>
      <c r="BO80" s="17"/>
      <c r="BP80" s="17"/>
      <c r="BQ80" s="17"/>
      <c r="BR80" s="17"/>
      <c r="BS80" s="17"/>
      <c r="BT80" s="17"/>
      <c r="BU80" s="19"/>
      <c r="BV80" s="17"/>
      <c r="BW80" s="17"/>
      <c r="BX80" s="18"/>
      <c r="BY80" s="17"/>
      <c r="BZ80" s="17"/>
      <c r="CA80" s="17"/>
      <c r="CB80" s="17"/>
      <c r="CC80" s="17"/>
      <c r="CD80" s="17"/>
      <c r="CE80" s="19"/>
      <c r="CF80" s="17"/>
      <c r="CG80" s="17"/>
      <c r="CH80" s="18"/>
      <c r="CI80" s="17"/>
      <c r="CJ80" s="17"/>
      <c r="CK80" s="17"/>
      <c r="CL80" s="17"/>
      <c r="CM80" s="17"/>
      <c r="CN80" s="17"/>
      <c r="CO80" s="20"/>
      <c r="CP80" s="20"/>
      <c r="CQ80" s="19"/>
      <c r="CR80" s="20"/>
      <c r="CS80" s="20"/>
      <c r="CT80" s="23"/>
      <c r="CU80" s="20"/>
      <c r="CV80" s="20"/>
      <c r="CW80" s="20"/>
      <c r="CX80" s="20"/>
      <c r="CY80" s="20"/>
      <c r="CZ80" s="20"/>
      <c r="DA80" s="20"/>
      <c r="DB80" s="23"/>
      <c r="DC80" s="20"/>
      <c r="DD80" s="20"/>
      <c r="DE80" s="20"/>
      <c r="DF80" s="20"/>
      <c r="DG80" s="20"/>
    </row>
    <row r="81" spans="1:111" x14ac:dyDescent="0.3">
      <c r="A81" s="9" t="s">
        <v>33</v>
      </c>
      <c r="B81" s="10" t="s">
        <v>220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 t="e">
        <f t="shared" ref="N81:U81" si="17">SUM(N82:N94)</f>
        <v>#REF!</v>
      </c>
      <c r="O81" s="10" t="e">
        <f t="shared" si="17"/>
        <v>#REF!</v>
      </c>
      <c r="P81" s="10" t="e">
        <f t="shared" si="17"/>
        <v>#REF!</v>
      </c>
      <c r="Q81" s="10" t="e">
        <f t="shared" si="17"/>
        <v>#REF!</v>
      </c>
      <c r="R81" s="10" t="e">
        <f t="shared" si="17"/>
        <v>#REF!</v>
      </c>
      <c r="S81" s="10" t="e">
        <f t="shared" si="17"/>
        <v>#REF!</v>
      </c>
      <c r="T81" s="10" t="e">
        <f t="shared" si="17"/>
        <v>#REF!</v>
      </c>
      <c r="U81" s="10" t="e">
        <f t="shared" si="17"/>
        <v>#REF!</v>
      </c>
      <c r="W81" t="s">
        <v>55</v>
      </c>
      <c r="X81" s="17">
        <f t="shared" si="13"/>
        <v>95.070534976414066</v>
      </c>
      <c r="Y81" s="17">
        <f t="shared" si="13"/>
        <v>98.636455318593747</v>
      </c>
      <c r="Z81" s="18">
        <f t="shared" si="13"/>
        <v>102.54098231015973</v>
      </c>
      <c r="AA81" s="17">
        <f t="shared" si="13"/>
        <v>102.11565034752597</v>
      </c>
      <c r="AB81" s="17">
        <f t="shared" si="13"/>
        <v>101.79612053110343</v>
      </c>
      <c r="AC81" s="17">
        <f t="shared" si="13"/>
        <v>101.67181384702974</v>
      </c>
      <c r="AD81" s="17">
        <f t="shared" si="13"/>
        <v>100.96286370804586</v>
      </c>
      <c r="AE81" s="17">
        <f t="shared" si="13"/>
        <v>101.02442155461223</v>
      </c>
      <c r="AF81" s="17">
        <f t="shared" si="13"/>
        <v>98.911011174416217</v>
      </c>
      <c r="AH81" s="17">
        <f t="shared" si="14"/>
        <v>95.070534976414066</v>
      </c>
      <c r="AI81" s="17">
        <f t="shared" si="14"/>
        <v>100.45862159481209</v>
      </c>
      <c r="AJ81" s="18">
        <f t="shared" si="14"/>
        <v>106.72266318651678</v>
      </c>
      <c r="AK81" s="17">
        <f t="shared" si="14"/>
        <v>106.43128183214348</v>
      </c>
      <c r="AL81" s="17">
        <f t="shared" si="14"/>
        <v>106.14538813515647</v>
      </c>
      <c r="AM81" s="17">
        <f t="shared" si="14"/>
        <v>106.12131909553246</v>
      </c>
      <c r="AN81" s="17">
        <f t="shared" si="14"/>
        <v>106.95495323492587</v>
      </c>
      <c r="AO81" s="17">
        <f t="shared" si="14"/>
        <v>105.32512918740962</v>
      </c>
      <c r="AP81" s="17">
        <f t="shared" si="14"/>
        <v>103.25401094456659</v>
      </c>
      <c r="AQ81" s="18"/>
      <c r="AR81" s="17">
        <f t="shared" si="15"/>
        <v>95.070534976414066</v>
      </c>
      <c r="AS81" s="17">
        <f t="shared" si="15"/>
        <v>102.67243377960843</v>
      </c>
      <c r="AT81" s="18">
        <f t="shared" si="15"/>
        <v>111.40725957465823</v>
      </c>
      <c r="AU81" s="17">
        <f t="shared" si="15"/>
        <v>111.15106362627495</v>
      </c>
      <c r="AV81" s="17">
        <f t="shared" si="15"/>
        <v>110.54781138777469</v>
      </c>
      <c r="AW81" s="17">
        <f t="shared" si="15"/>
        <v>109.54353871292695</v>
      </c>
      <c r="AX81" s="17">
        <f t="shared" si="15"/>
        <v>111.57785977833151</v>
      </c>
      <c r="AY81" s="17">
        <f t="shared" si="15"/>
        <v>107.07899338782811</v>
      </c>
      <c r="AZ81" s="17">
        <f t="shared" si="15"/>
        <v>106.5663464500318</v>
      </c>
      <c r="BA81" s="17"/>
      <c r="BB81" s="17">
        <f t="shared" si="16"/>
        <v>95.070534976414066</v>
      </c>
      <c r="BC81" s="17">
        <f t="shared" si="16"/>
        <v>100.04357402282643</v>
      </c>
      <c r="BD81" s="18">
        <f t="shared" si="16"/>
        <v>105.92412877162594</v>
      </c>
      <c r="BE81" s="17">
        <f t="shared" si="16"/>
        <v>105.54939651694623</v>
      </c>
      <c r="BF81" s="17">
        <f t="shared" si="16"/>
        <v>105.4247112937133</v>
      </c>
      <c r="BG81" s="17">
        <f t="shared" si="16"/>
        <v>104.82871071174975</v>
      </c>
      <c r="BH81" s="17">
        <f t="shared" si="16"/>
        <v>104.08077726363153</v>
      </c>
      <c r="BI81" s="17">
        <f t="shared" si="16"/>
        <v>104.33891981398922</v>
      </c>
      <c r="BJ81" s="17">
        <f t="shared" si="16"/>
        <v>102.27392963112555</v>
      </c>
      <c r="BK81" s="19"/>
      <c r="BL81" s="17"/>
      <c r="BM81" s="17"/>
      <c r="BN81" s="18"/>
      <c r="BO81" s="17"/>
      <c r="BP81" s="17"/>
      <c r="BQ81" s="17"/>
      <c r="BR81" s="17"/>
      <c r="BS81" s="17"/>
      <c r="BT81" s="17"/>
      <c r="BU81" s="19"/>
      <c r="BV81" s="17"/>
      <c r="BW81" s="17"/>
      <c r="BX81" s="18"/>
      <c r="BY81" s="17"/>
      <c r="BZ81" s="17"/>
      <c r="CA81" s="17"/>
      <c r="CB81" s="17"/>
      <c r="CC81" s="17"/>
      <c r="CD81" s="17"/>
      <c r="CE81" s="19"/>
      <c r="CF81" s="17"/>
      <c r="CG81" s="17"/>
      <c r="CH81" s="18"/>
      <c r="CI81" s="17"/>
      <c r="CJ81" s="17"/>
      <c r="CK81" s="17"/>
      <c r="CL81" s="17"/>
      <c r="CM81" s="17"/>
      <c r="CN81" s="17"/>
      <c r="CO81" s="20"/>
      <c r="CP81" s="20"/>
      <c r="CQ81" s="19"/>
      <c r="CR81" s="20"/>
      <c r="CS81" s="20"/>
      <c r="CT81" s="23"/>
      <c r="CU81" s="20"/>
      <c r="CV81" s="20"/>
      <c r="CW81" s="20"/>
      <c r="CX81" s="20"/>
      <c r="CY81" s="20"/>
      <c r="CZ81" s="20"/>
      <c r="DA81" s="20"/>
      <c r="DB81" s="23"/>
      <c r="DC81" s="20"/>
      <c r="DD81" s="20"/>
      <c r="DE81" s="20"/>
      <c r="DF81" s="20"/>
      <c r="DG81" s="20"/>
    </row>
    <row r="82" spans="1:111" x14ac:dyDescent="0.3">
      <c r="A82" t="s">
        <v>34</v>
      </c>
      <c r="B82" s="2">
        <v>37.333333333333336</v>
      </c>
      <c r="C82" s="2">
        <v>60.666666666666664</v>
      </c>
      <c r="D82" s="2">
        <v>85</v>
      </c>
      <c r="E82" s="2">
        <v>85.14053497641406</v>
      </c>
      <c r="F82" s="2">
        <v>88.70645531859374</v>
      </c>
      <c r="G82" s="2">
        <v>92.610982310159727</v>
      </c>
      <c r="H82" s="2">
        <v>92.185650347525964</v>
      </c>
      <c r="I82" s="2">
        <v>91.866120531103419</v>
      </c>
      <c r="J82" s="2">
        <v>91.741813847029732</v>
      </c>
      <c r="K82" s="2">
        <v>91.032863708045852</v>
      </c>
      <c r="L82" s="2">
        <v>91.094421554612225</v>
      </c>
      <c r="M82" s="2">
        <v>88.981011174416196</v>
      </c>
      <c r="N82" s="2" t="e">
        <f>#REF!*#REF!/10^3</f>
        <v>#REF!</v>
      </c>
      <c r="O82" s="2" t="e">
        <f>#REF!*#REF!/10^3</f>
        <v>#REF!</v>
      </c>
      <c r="P82" s="2" t="e">
        <f>#REF!*#REF!/10^3</f>
        <v>#REF!</v>
      </c>
      <c r="Q82" s="2" t="e">
        <f>#REF!*#REF!/10^3</f>
        <v>#REF!</v>
      </c>
      <c r="R82" s="2" t="e">
        <f>#REF!*#REF!/10^3</f>
        <v>#REF!</v>
      </c>
      <c r="S82" s="2" t="e">
        <f>#REF!*#REF!/10^3</f>
        <v>#REF!</v>
      </c>
      <c r="T82" s="2" t="e">
        <f>#REF!*#REF!/10^3</f>
        <v>#REF!</v>
      </c>
      <c r="U82" s="2" t="e">
        <f>#REF!*#REF!/10^3</f>
        <v>#REF!</v>
      </c>
      <c r="W82" s="4" t="s">
        <v>57</v>
      </c>
      <c r="X82" s="13">
        <f t="shared" si="13"/>
        <v>0</v>
      </c>
      <c r="Y82" s="13">
        <f t="shared" si="13"/>
        <v>0</v>
      </c>
      <c r="Z82" s="24">
        <f t="shared" si="13"/>
        <v>0</v>
      </c>
      <c r="AA82" s="13">
        <f t="shared" si="13"/>
        <v>0</v>
      </c>
      <c r="AB82" s="13">
        <f t="shared" si="13"/>
        <v>0</v>
      </c>
      <c r="AC82" s="13">
        <f t="shared" si="13"/>
        <v>0</v>
      </c>
      <c r="AD82" s="13">
        <f t="shared" si="13"/>
        <v>0</v>
      </c>
      <c r="AE82" s="13">
        <f t="shared" si="13"/>
        <v>0</v>
      </c>
      <c r="AF82" s="13">
        <f t="shared" si="13"/>
        <v>0</v>
      </c>
      <c r="AH82" s="13">
        <f t="shared" si="14"/>
        <v>0</v>
      </c>
      <c r="AI82" s="13">
        <f t="shared" si="14"/>
        <v>0</v>
      </c>
      <c r="AJ82" s="24">
        <f t="shared" si="14"/>
        <v>0</v>
      </c>
      <c r="AK82" s="13">
        <f t="shared" si="14"/>
        <v>0</v>
      </c>
      <c r="AL82" s="13">
        <f t="shared" si="14"/>
        <v>0</v>
      </c>
      <c r="AM82" s="13">
        <f t="shared" si="14"/>
        <v>0</v>
      </c>
      <c r="AN82" s="13">
        <f t="shared" si="14"/>
        <v>0</v>
      </c>
      <c r="AO82" s="13">
        <f t="shared" si="14"/>
        <v>0</v>
      </c>
      <c r="AP82" s="13">
        <f t="shared" si="14"/>
        <v>0</v>
      </c>
      <c r="AQ82" s="24"/>
      <c r="AR82" s="13">
        <f t="shared" si="15"/>
        <v>0</v>
      </c>
      <c r="AS82" s="13">
        <f t="shared" si="15"/>
        <v>0</v>
      </c>
      <c r="AT82" s="24">
        <f t="shared" si="15"/>
        <v>0</v>
      </c>
      <c r="AU82" s="13">
        <f t="shared" si="15"/>
        <v>0</v>
      </c>
      <c r="AV82" s="13">
        <f t="shared" si="15"/>
        <v>0</v>
      </c>
      <c r="AW82" s="13">
        <f t="shared" si="15"/>
        <v>0</v>
      </c>
      <c r="AX82" s="13">
        <f t="shared" si="15"/>
        <v>0</v>
      </c>
      <c r="AY82" s="13">
        <f t="shared" si="15"/>
        <v>0</v>
      </c>
      <c r="AZ82" s="13">
        <f t="shared" si="15"/>
        <v>0</v>
      </c>
      <c r="BA82" s="13"/>
      <c r="BB82" s="13">
        <f t="shared" si="16"/>
        <v>0</v>
      </c>
      <c r="BC82" s="13">
        <f t="shared" si="16"/>
        <v>0</v>
      </c>
      <c r="BD82" s="24">
        <f t="shared" si="16"/>
        <v>0</v>
      </c>
      <c r="BE82" s="13">
        <f t="shared" si="16"/>
        <v>0</v>
      </c>
      <c r="BF82" s="13">
        <f t="shared" si="16"/>
        <v>0</v>
      </c>
      <c r="BG82" s="13">
        <f t="shared" si="16"/>
        <v>0</v>
      </c>
      <c r="BH82" s="13">
        <f t="shared" si="16"/>
        <v>0</v>
      </c>
      <c r="BI82" s="13">
        <f t="shared" si="16"/>
        <v>0</v>
      </c>
      <c r="BJ82" s="13">
        <f t="shared" si="16"/>
        <v>0</v>
      </c>
      <c r="BK82" s="14"/>
      <c r="BL82" s="13"/>
      <c r="BM82" s="13"/>
      <c r="BN82" s="24"/>
      <c r="BO82" s="13"/>
      <c r="BP82" s="13"/>
      <c r="BQ82" s="13"/>
      <c r="BR82" s="13"/>
      <c r="BS82" s="13"/>
      <c r="BT82" s="13"/>
      <c r="BU82" s="14"/>
      <c r="BV82" s="13"/>
      <c r="BW82" s="13"/>
      <c r="BX82" s="24"/>
      <c r="BY82" s="13"/>
      <c r="BZ82" s="13"/>
      <c r="CA82" s="13"/>
      <c r="CB82" s="13"/>
      <c r="CC82" s="13"/>
      <c r="CD82" s="13"/>
      <c r="CE82" s="14"/>
      <c r="CF82" s="13"/>
      <c r="CG82" s="13"/>
      <c r="CH82" s="24"/>
      <c r="CI82" s="13"/>
      <c r="CJ82" s="13"/>
      <c r="CK82" s="13"/>
      <c r="CL82" s="13"/>
      <c r="CM82" s="13"/>
      <c r="CN82" s="13"/>
      <c r="CO82" s="15"/>
      <c r="CP82" s="15"/>
      <c r="CQ82" s="14"/>
      <c r="CR82" s="15"/>
      <c r="CS82" s="15"/>
      <c r="CT82" s="26"/>
      <c r="CU82" s="15"/>
      <c r="CV82" s="15"/>
      <c r="CW82" s="15"/>
      <c r="CX82" s="15"/>
      <c r="CY82" s="15"/>
      <c r="CZ82" s="15"/>
      <c r="DA82" s="15"/>
      <c r="DB82" s="26"/>
      <c r="DC82" s="15"/>
      <c r="DD82" s="15"/>
      <c r="DE82" s="15"/>
      <c r="DF82" s="15"/>
      <c r="DG82" s="15"/>
    </row>
    <row r="83" spans="1:111" x14ac:dyDescent="0.3">
      <c r="A83" t="s">
        <v>113</v>
      </c>
      <c r="B83" s="2">
        <v>0</v>
      </c>
      <c r="C83" s="2">
        <v>60.666666666666664</v>
      </c>
      <c r="D83" s="2">
        <v>85</v>
      </c>
      <c r="E83" s="2">
        <v>85.14053497641406</v>
      </c>
      <c r="F83" s="2">
        <v>88.70645531859374</v>
      </c>
      <c r="G83" s="2">
        <v>92.610982310159727</v>
      </c>
      <c r="H83" s="2">
        <v>92.185650347525964</v>
      </c>
      <c r="I83" s="2">
        <v>97.806120531103417</v>
      </c>
      <c r="J83" s="2">
        <v>97.68181384702973</v>
      </c>
      <c r="K83" s="2">
        <v>96.97286370804585</v>
      </c>
      <c r="L83" s="2">
        <v>97.034421554612223</v>
      </c>
      <c r="M83" s="2">
        <v>94.921011174416208</v>
      </c>
      <c r="N83" s="2" t="e">
        <f>#REF!*#REF!/10^3</f>
        <v>#REF!</v>
      </c>
      <c r="O83" s="2" t="e">
        <f>#REF!*#REF!/10^3</f>
        <v>#REF!</v>
      </c>
      <c r="P83" s="2" t="e">
        <f>#REF!*#REF!/10^3</f>
        <v>#REF!</v>
      </c>
      <c r="Q83" s="2" t="e">
        <f>#REF!*#REF!/10^3</f>
        <v>#REF!</v>
      </c>
      <c r="R83" s="2" t="e">
        <f>#REF!*#REF!/10^3</f>
        <v>#REF!</v>
      </c>
      <c r="S83" s="2" t="e">
        <f>#REF!*#REF!/10^3</f>
        <v>#REF!</v>
      </c>
      <c r="T83" s="2" t="e">
        <f>#REF!*#REF!/10^3</f>
        <v>#REF!</v>
      </c>
      <c r="U83" s="2" t="e">
        <f>#REF!*#REF!/10^3</f>
        <v>#REF!</v>
      </c>
      <c r="W83" t="s">
        <v>59</v>
      </c>
      <c r="X83" s="17">
        <f t="shared" si="13"/>
        <v>85.14053497641406</v>
      </c>
      <c r="Y83" s="17">
        <f t="shared" si="13"/>
        <v>88.70645531859374</v>
      </c>
      <c r="Z83" s="18">
        <f t="shared" si="13"/>
        <v>92.610982310159727</v>
      </c>
      <c r="AA83" s="17">
        <f t="shared" si="13"/>
        <v>92.185650347525964</v>
      </c>
      <c r="AB83" s="17">
        <f t="shared" si="13"/>
        <v>91.866120531103419</v>
      </c>
      <c r="AC83" s="17">
        <f t="shared" si="13"/>
        <v>91.741813847029732</v>
      </c>
      <c r="AD83" s="17">
        <f t="shared" si="13"/>
        <v>91.032863708045852</v>
      </c>
      <c r="AE83" s="17">
        <f t="shared" si="13"/>
        <v>91.094421554612225</v>
      </c>
      <c r="AF83" s="17">
        <f t="shared" si="13"/>
        <v>88.981011174416196</v>
      </c>
      <c r="AH83" s="17">
        <f t="shared" si="14"/>
        <v>85.14053497641406</v>
      </c>
      <c r="AI83" s="17">
        <f t="shared" si="14"/>
        <v>90.52862159481208</v>
      </c>
      <c r="AJ83" s="18">
        <f t="shared" si="14"/>
        <v>96.792663186516776</v>
      </c>
      <c r="AK83" s="17">
        <f t="shared" si="14"/>
        <v>96.501281832143476</v>
      </c>
      <c r="AL83" s="17">
        <f t="shared" si="14"/>
        <v>96.215388135156488</v>
      </c>
      <c r="AM83" s="17">
        <f t="shared" si="14"/>
        <v>96.191319095532478</v>
      </c>
      <c r="AN83" s="17">
        <f t="shared" si="14"/>
        <v>97.02495323492586</v>
      </c>
      <c r="AO83" s="17">
        <f t="shared" si="14"/>
        <v>95.395129187409609</v>
      </c>
      <c r="AP83" s="17">
        <f t="shared" si="14"/>
        <v>93.324010944566581</v>
      </c>
      <c r="AQ83" s="18"/>
      <c r="AR83" s="17">
        <f t="shared" si="15"/>
        <v>85.14053497641406</v>
      </c>
      <c r="AS83" s="17">
        <f t="shared" si="15"/>
        <v>92.742433779608447</v>
      </c>
      <c r="AT83" s="18">
        <f t="shared" si="15"/>
        <v>101.47725957465822</v>
      </c>
      <c r="AU83" s="17">
        <f t="shared" si="15"/>
        <v>101.22106362627494</v>
      </c>
      <c r="AV83" s="17">
        <f t="shared" si="15"/>
        <v>100.61781138777469</v>
      </c>
      <c r="AW83" s="17">
        <f t="shared" si="15"/>
        <v>99.613538712926967</v>
      </c>
      <c r="AX83" s="17">
        <f t="shared" si="15"/>
        <v>101.64785977833151</v>
      </c>
      <c r="AY83" s="17">
        <f t="shared" si="15"/>
        <v>97.148993387828114</v>
      </c>
      <c r="AZ83" s="17">
        <f t="shared" si="15"/>
        <v>96.636346450031809</v>
      </c>
      <c r="BA83" s="17"/>
      <c r="BB83" s="17">
        <f t="shared" si="16"/>
        <v>85.14053497641406</v>
      </c>
      <c r="BC83" s="17">
        <f t="shared" si="16"/>
        <v>90.113574022826427</v>
      </c>
      <c r="BD83" s="18">
        <f t="shared" si="16"/>
        <v>95.994128771625967</v>
      </c>
      <c r="BE83" s="17">
        <f t="shared" si="16"/>
        <v>95.619396516946253</v>
      </c>
      <c r="BF83" s="17">
        <f t="shared" si="16"/>
        <v>95.494711293713294</v>
      </c>
      <c r="BG83" s="17">
        <f t="shared" si="16"/>
        <v>94.898710711749743</v>
      </c>
      <c r="BH83" s="17">
        <f t="shared" si="16"/>
        <v>94.150777263631525</v>
      </c>
      <c r="BI83" s="17">
        <f t="shared" si="16"/>
        <v>94.408919813989215</v>
      </c>
      <c r="BJ83" s="17">
        <f t="shared" si="16"/>
        <v>92.343929631125548</v>
      </c>
      <c r="BK83" s="19"/>
      <c r="BL83" s="17"/>
      <c r="BM83" s="17"/>
      <c r="BN83" s="18"/>
      <c r="BO83" s="17"/>
      <c r="BP83" s="17"/>
      <c r="BQ83" s="17"/>
      <c r="BR83" s="17"/>
      <c r="BS83" s="17"/>
      <c r="BT83" s="17"/>
      <c r="BU83" s="19"/>
      <c r="BV83" s="17"/>
      <c r="BW83" s="17"/>
      <c r="BX83" s="18"/>
      <c r="BY83" s="17"/>
      <c r="BZ83" s="17"/>
      <c r="CA83" s="17"/>
      <c r="CB83" s="17"/>
      <c r="CC83" s="17"/>
      <c r="CD83" s="17"/>
      <c r="CE83" s="19"/>
      <c r="CF83" s="17"/>
      <c r="CG83" s="17"/>
      <c r="CH83" s="18"/>
      <c r="CI83" s="17"/>
      <c r="CJ83" s="17"/>
      <c r="CK83" s="17"/>
      <c r="CL83" s="17"/>
      <c r="CM83" s="17"/>
      <c r="CN83" s="17"/>
      <c r="CO83" s="20"/>
      <c r="CP83" s="20"/>
      <c r="CQ83" s="19"/>
      <c r="CR83" s="20"/>
      <c r="CS83" s="20"/>
      <c r="CT83" s="23"/>
      <c r="CU83" s="20"/>
      <c r="CV83" s="20"/>
      <c r="CW83" s="20"/>
      <c r="CX83" s="20"/>
      <c r="CY83" s="20"/>
      <c r="CZ83" s="20"/>
      <c r="DA83" s="20"/>
      <c r="DB83" s="23"/>
      <c r="DC83" s="20"/>
      <c r="DD83" s="20"/>
      <c r="DE83" s="20"/>
      <c r="DF83" s="20"/>
      <c r="DG83" s="20"/>
    </row>
    <row r="84" spans="1:111" x14ac:dyDescent="0.3">
      <c r="A84" t="s">
        <v>36</v>
      </c>
      <c r="B84" s="2">
        <v>22</v>
      </c>
      <c r="C84" s="2">
        <v>21</v>
      </c>
      <c r="D84" s="2">
        <v>85</v>
      </c>
      <c r="E84" s="2">
        <v>85.14053497641406</v>
      </c>
      <c r="F84" s="2">
        <v>88.70645531859374</v>
      </c>
      <c r="G84" s="2">
        <v>92.610982310159727</v>
      </c>
      <c r="H84" s="2">
        <v>92.185650347525964</v>
      </c>
      <c r="I84" s="2">
        <v>91.866120531103419</v>
      </c>
      <c r="J84" s="2">
        <v>91.741813847029732</v>
      </c>
      <c r="K84" s="2">
        <v>91.032863708045852</v>
      </c>
      <c r="L84" s="2">
        <v>91.094421554612225</v>
      </c>
      <c r="M84" s="2">
        <v>88.981011174416196</v>
      </c>
      <c r="N84" s="2" t="e">
        <f>#REF!*#REF!/10^3</f>
        <v>#REF!</v>
      </c>
      <c r="O84" s="2" t="e">
        <f>#REF!*#REF!/10^3</f>
        <v>#REF!</v>
      </c>
      <c r="P84" s="2" t="e">
        <f>#REF!*#REF!/10^3</f>
        <v>#REF!</v>
      </c>
      <c r="Q84" s="2" t="e">
        <f>#REF!*#REF!/10^3</f>
        <v>#REF!</v>
      </c>
      <c r="R84" s="2" t="e">
        <f>#REF!*#REF!/10^3</f>
        <v>#REF!</v>
      </c>
      <c r="S84" s="2" t="e">
        <f>#REF!*#REF!/10^3</f>
        <v>#REF!</v>
      </c>
      <c r="T84" s="2" t="e">
        <f>#REF!*#REF!/10^3</f>
        <v>#REF!</v>
      </c>
      <c r="U84" s="2" t="e">
        <f>#REF!*#REF!/10^3</f>
        <v>#REF!</v>
      </c>
      <c r="W84" t="s">
        <v>61</v>
      </c>
      <c r="X84" s="17">
        <f t="shared" si="13"/>
        <v>85.14053497641406</v>
      </c>
      <c r="Y84" s="17">
        <f t="shared" si="13"/>
        <v>88.70645531859374</v>
      </c>
      <c r="Z84" s="18">
        <f t="shared" si="13"/>
        <v>92.610982310159727</v>
      </c>
      <c r="AA84" s="17">
        <f t="shared" si="13"/>
        <v>92.185650347525964</v>
      </c>
      <c r="AB84" s="17">
        <f t="shared" si="13"/>
        <v>91.866120531103419</v>
      </c>
      <c r="AC84" s="17">
        <f t="shared" si="13"/>
        <v>91.741813847029732</v>
      </c>
      <c r="AD84" s="17">
        <f t="shared" si="13"/>
        <v>91.032863708045852</v>
      </c>
      <c r="AE84" s="17">
        <f t="shared" si="13"/>
        <v>91.094421554612225</v>
      </c>
      <c r="AF84" s="17">
        <f t="shared" si="13"/>
        <v>88.981011174416196</v>
      </c>
      <c r="AH84" s="17">
        <f t="shared" si="14"/>
        <v>85.14053497641406</v>
      </c>
      <c r="AI84" s="17">
        <f t="shared" si="14"/>
        <v>90.52862159481208</v>
      </c>
      <c r="AJ84" s="18">
        <f t="shared" si="14"/>
        <v>96.792663186516776</v>
      </c>
      <c r="AK84" s="17">
        <f t="shared" si="14"/>
        <v>96.501281832143476</v>
      </c>
      <c r="AL84" s="17">
        <f t="shared" si="14"/>
        <v>96.215388135156488</v>
      </c>
      <c r="AM84" s="17">
        <f t="shared" si="14"/>
        <v>96.191319095532478</v>
      </c>
      <c r="AN84" s="17">
        <f t="shared" si="14"/>
        <v>97.02495323492586</v>
      </c>
      <c r="AO84" s="17">
        <f t="shared" si="14"/>
        <v>95.395129187409609</v>
      </c>
      <c r="AP84" s="17">
        <f t="shared" si="14"/>
        <v>93.324010944566581</v>
      </c>
      <c r="AQ84" s="18"/>
      <c r="AR84" s="17">
        <f t="shared" si="15"/>
        <v>85.14053497641406</v>
      </c>
      <c r="AS84" s="17">
        <f t="shared" si="15"/>
        <v>92.742433779608447</v>
      </c>
      <c r="AT84" s="18">
        <f t="shared" si="15"/>
        <v>101.47725957465822</v>
      </c>
      <c r="AU84" s="17">
        <f t="shared" si="15"/>
        <v>101.22106362627494</v>
      </c>
      <c r="AV84" s="17">
        <f t="shared" si="15"/>
        <v>100.61781138777469</v>
      </c>
      <c r="AW84" s="17">
        <f t="shared" si="15"/>
        <v>99.613538712926967</v>
      </c>
      <c r="AX84" s="17">
        <f t="shared" si="15"/>
        <v>101.64785977833151</v>
      </c>
      <c r="AY84" s="17">
        <f t="shared" si="15"/>
        <v>97.148993387828114</v>
      </c>
      <c r="AZ84" s="17">
        <f t="shared" si="15"/>
        <v>96.636346450031809</v>
      </c>
      <c r="BA84" s="17"/>
      <c r="BB84" s="17">
        <f t="shared" si="16"/>
        <v>85.14053497641406</v>
      </c>
      <c r="BC84" s="17">
        <f t="shared" si="16"/>
        <v>90.113574022826427</v>
      </c>
      <c r="BD84" s="18">
        <f t="shared" si="16"/>
        <v>95.994128771625967</v>
      </c>
      <c r="BE84" s="17">
        <f t="shared" si="16"/>
        <v>95.619396516946253</v>
      </c>
      <c r="BF84" s="17">
        <f t="shared" si="16"/>
        <v>95.494711293713294</v>
      </c>
      <c r="BG84" s="17">
        <f t="shared" si="16"/>
        <v>94.898710711749743</v>
      </c>
      <c r="BH84" s="17">
        <f t="shared" si="16"/>
        <v>94.150777263631525</v>
      </c>
      <c r="BI84" s="17">
        <f t="shared" si="16"/>
        <v>94.408919813989215</v>
      </c>
      <c r="BJ84" s="17">
        <f t="shared" si="16"/>
        <v>92.343929631125548</v>
      </c>
      <c r="BK84" s="19"/>
      <c r="BL84" s="17"/>
      <c r="BM84" s="17"/>
      <c r="BN84" s="18"/>
      <c r="BO84" s="17"/>
      <c r="BP84" s="17"/>
      <c r="BQ84" s="17"/>
      <c r="BR84" s="17"/>
      <c r="BS84" s="17"/>
      <c r="BT84" s="17"/>
      <c r="BU84" s="19"/>
      <c r="BV84" s="17"/>
      <c r="BW84" s="17"/>
      <c r="BX84" s="18"/>
      <c r="BY84" s="17"/>
      <c r="BZ84" s="17"/>
      <c r="CA84" s="17"/>
      <c r="CB84" s="17"/>
      <c r="CC84" s="17"/>
      <c r="CD84" s="17"/>
      <c r="CE84" s="19"/>
      <c r="CF84" s="17"/>
      <c r="CG84" s="17"/>
      <c r="CH84" s="18"/>
      <c r="CI84" s="17"/>
      <c r="CJ84" s="17"/>
      <c r="CK84" s="17"/>
      <c r="CL84" s="17"/>
      <c r="CM84" s="17"/>
      <c r="CN84" s="17"/>
      <c r="CO84" s="20"/>
      <c r="CP84" s="20"/>
      <c r="CQ84" s="19"/>
      <c r="CR84" s="20"/>
      <c r="CS84" s="20"/>
      <c r="CT84" s="23"/>
      <c r="CU84" s="20"/>
      <c r="CV84" s="20"/>
      <c r="CW84" s="20"/>
      <c r="CX84" s="20"/>
      <c r="CY84" s="20"/>
      <c r="CZ84" s="20"/>
      <c r="DA84" s="20"/>
      <c r="DB84" s="23"/>
      <c r="DC84" s="20"/>
      <c r="DD84" s="20"/>
      <c r="DE84" s="20"/>
      <c r="DF84" s="20"/>
      <c r="DG84" s="20"/>
    </row>
    <row r="85" spans="1:111" x14ac:dyDescent="0.3">
      <c r="A85" t="s">
        <v>38</v>
      </c>
      <c r="B85" s="2">
        <v>59.333333333333336</v>
      </c>
      <c r="C85" s="2">
        <v>21.666666666666668</v>
      </c>
      <c r="D85" s="2">
        <v>85</v>
      </c>
      <c r="E85" s="2">
        <v>85.14053497641406</v>
      </c>
      <c r="F85" s="2">
        <v>88.70645531859374</v>
      </c>
      <c r="G85" s="2">
        <v>92.610982310159727</v>
      </c>
      <c r="H85" s="2">
        <v>92.185650347525964</v>
      </c>
      <c r="I85" s="2">
        <v>91.866120531103419</v>
      </c>
      <c r="J85" s="2">
        <v>91.741813847029732</v>
      </c>
      <c r="K85" s="2">
        <v>91.032863708045852</v>
      </c>
      <c r="L85" s="2">
        <v>91.094421554612225</v>
      </c>
      <c r="M85" s="2">
        <v>88.981011174416196</v>
      </c>
      <c r="N85" s="2" t="e">
        <f>#REF!*#REF!/10^3</f>
        <v>#REF!</v>
      </c>
      <c r="O85" s="2" t="e">
        <f>#REF!*#REF!/10^3</f>
        <v>#REF!</v>
      </c>
      <c r="P85" s="2" t="e">
        <f>#REF!*#REF!/10^3</f>
        <v>#REF!</v>
      </c>
      <c r="Q85" s="2" t="e">
        <f>#REF!*#REF!/10^3</f>
        <v>#REF!</v>
      </c>
      <c r="R85" s="2" t="e">
        <f>#REF!*#REF!/10^3</f>
        <v>#REF!</v>
      </c>
      <c r="S85" s="2" t="e">
        <f>#REF!*#REF!/10^3</f>
        <v>#REF!</v>
      </c>
      <c r="T85" s="2" t="e">
        <f>#REF!*#REF!/10^3</f>
        <v>#REF!</v>
      </c>
      <c r="U85" s="2" t="e">
        <f>#REF!*#REF!/10^3</f>
        <v>#REF!</v>
      </c>
      <c r="W85" s="4" t="s">
        <v>63</v>
      </c>
      <c r="X85" s="13">
        <f t="shared" si="13"/>
        <v>0</v>
      </c>
      <c r="Y85" s="13">
        <f t="shared" si="13"/>
        <v>0</v>
      </c>
      <c r="Z85" s="24">
        <f t="shared" si="13"/>
        <v>0</v>
      </c>
      <c r="AA85" s="13">
        <f t="shared" si="13"/>
        <v>0</v>
      </c>
      <c r="AB85" s="13">
        <f t="shared" si="13"/>
        <v>0</v>
      </c>
      <c r="AC85" s="13">
        <f t="shared" si="13"/>
        <v>0</v>
      </c>
      <c r="AD85" s="13">
        <f t="shared" si="13"/>
        <v>0</v>
      </c>
      <c r="AE85" s="13">
        <f t="shared" si="13"/>
        <v>0</v>
      </c>
      <c r="AF85" s="13">
        <f t="shared" si="13"/>
        <v>0</v>
      </c>
      <c r="AH85" s="13">
        <f t="shared" si="14"/>
        <v>0</v>
      </c>
      <c r="AI85" s="13">
        <f t="shared" si="14"/>
        <v>0</v>
      </c>
      <c r="AJ85" s="24">
        <f t="shared" si="14"/>
        <v>0</v>
      </c>
      <c r="AK85" s="13">
        <f t="shared" si="14"/>
        <v>0</v>
      </c>
      <c r="AL85" s="13">
        <f t="shared" si="14"/>
        <v>0</v>
      </c>
      <c r="AM85" s="13">
        <f t="shared" si="14"/>
        <v>0</v>
      </c>
      <c r="AN85" s="13">
        <f t="shared" si="14"/>
        <v>0</v>
      </c>
      <c r="AO85" s="13">
        <f t="shared" si="14"/>
        <v>0</v>
      </c>
      <c r="AP85" s="13">
        <f t="shared" si="14"/>
        <v>0</v>
      </c>
      <c r="AQ85" s="24"/>
      <c r="AR85" s="13">
        <f t="shared" si="15"/>
        <v>0</v>
      </c>
      <c r="AS85" s="13">
        <f t="shared" si="15"/>
        <v>0</v>
      </c>
      <c r="AT85" s="24">
        <f t="shared" si="15"/>
        <v>0</v>
      </c>
      <c r="AU85" s="13">
        <f t="shared" si="15"/>
        <v>0</v>
      </c>
      <c r="AV85" s="13">
        <f t="shared" si="15"/>
        <v>0</v>
      </c>
      <c r="AW85" s="13">
        <f t="shared" si="15"/>
        <v>0</v>
      </c>
      <c r="AX85" s="13">
        <f t="shared" si="15"/>
        <v>0</v>
      </c>
      <c r="AY85" s="13">
        <f t="shared" si="15"/>
        <v>0</v>
      </c>
      <c r="AZ85" s="13">
        <f t="shared" si="15"/>
        <v>0</v>
      </c>
      <c r="BA85" s="13"/>
      <c r="BB85" s="13">
        <f t="shared" si="16"/>
        <v>0</v>
      </c>
      <c r="BC85" s="13">
        <f t="shared" si="16"/>
        <v>0</v>
      </c>
      <c r="BD85" s="24">
        <f t="shared" si="16"/>
        <v>0</v>
      </c>
      <c r="BE85" s="13">
        <f t="shared" si="16"/>
        <v>0</v>
      </c>
      <c r="BF85" s="13">
        <f t="shared" si="16"/>
        <v>0</v>
      </c>
      <c r="BG85" s="13">
        <f t="shared" si="16"/>
        <v>0</v>
      </c>
      <c r="BH85" s="13">
        <f t="shared" si="16"/>
        <v>0</v>
      </c>
      <c r="BI85" s="13">
        <f t="shared" si="16"/>
        <v>0</v>
      </c>
      <c r="BJ85" s="13">
        <f t="shared" si="16"/>
        <v>0</v>
      </c>
      <c r="BK85" s="14"/>
      <c r="BL85" s="13"/>
      <c r="BM85" s="13"/>
      <c r="BN85" s="24"/>
      <c r="BO85" s="13"/>
      <c r="BP85" s="13"/>
      <c r="BQ85" s="13"/>
      <c r="BR85" s="13"/>
      <c r="BS85" s="13"/>
      <c r="BT85" s="13"/>
      <c r="BU85" s="14"/>
      <c r="BV85" s="13"/>
      <c r="BW85" s="13"/>
      <c r="BX85" s="24"/>
      <c r="BY85" s="13"/>
      <c r="BZ85" s="13"/>
      <c r="CA85" s="13"/>
      <c r="CB85" s="13"/>
      <c r="CC85" s="13"/>
      <c r="CD85" s="13"/>
      <c r="CE85" s="14"/>
      <c r="CF85" s="13"/>
      <c r="CG85" s="13"/>
      <c r="CH85" s="24"/>
      <c r="CI85" s="13"/>
      <c r="CJ85" s="13"/>
      <c r="CK85" s="13"/>
      <c r="CL85" s="13"/>
      <c r="CM85" s="13"/>
      <c r="CN85" s="13"/>
      <c r="CO85" s="15"/>
      <c r="CP85" s="15"/>
      <c r="CQ85" s="14"/>
      <c r="CR85" s="15"/>
      <c r="CS85" s="15"/>
      <c r="CT85" s="26"/>
      <c r="CU85" s="15"/>
      <c r="CV85" s="15"/>
      <c r="CW85" s="15"/>
      <c r="CX85" s="15"/>
      <c r="CY85" s="15"/>
      <c r="CZ85" s="15"/>
      <c r="DA85" s="15"/>
      <c r="DB85" s="26"/>
      <c r="DC85" s="15"/>
      <c r="DD85" s="15"/>
      <c r="DE85" s="15"/>
      <c r="DF85" s="15"/>
      <c r="DG85" s="15"/>
    </row>
    <row r="86" spans="1:111" x14ac:dyDescent="0.3">
      <c r="A86" t="s">
        <v>40</v>
      </c>
      <c r="B86" s="2">
        <v>152.66666666666666</v>
      </c>
      <c r="C86" s="2">
        <v>87.666666666666671</v>
      </c>
      <c r="D86" s="2">
        <v>85</v>
      </c>
      <c r="E86" s="2">
        <v>85.14053497641406</v>
      </c>
      <c r="F86" s="2">
        <v>88.70645531859374</v>
      </c>
      <c r="G86" s="2">
        <v>92.610982310159727</v>
      </c>
      <c r="H86" s="2">
        <v>92.185650347525964</v>
      </c>
      <c r="I86" s="2">
        <v>91.866120531103419</v>
      </c>
      <c r="J86" s="2">
        <v>91.741813847029732</v>
      </c>
      <c r="K86" s="2">
        <v>91.032863708045852</v>
      </c>
      <c r="L86" s="2">
        <v>91.094421554612225</v>
      </c>
      <c r="M86" s="2">
        <v>88.981011174416196</v>
      </c>
      <c r="N86" s="2" t="e">
        <f>#REF!*#REF!/10^3</f>
        <v>#REF!</v>
      </c>
      <c r="O86" s="2" t="e">
        <f>#REF!*#REF!/10^3</f>
        <v>#REF!</v>
      </c>
      <c r="P86" s="2" t="e">
        <f>#REF!*#REF!/10^3</f>
        <v>#REF!</v>
      </c>
      <c r="Q86" s="2" t="e">
        <f>#REF!*#REF!/10^3</f>
        <v>#REF!</v>
      </c>
      <c r="R86" s="2" t="e">
        <f>#REF!*#REF!/10^3</f>
        <v>#REF!</v>
      </c>
      <c r="S86" s="2" t="e">
        <f>#REF!*#REF!/10^3</f>
        <v>#REF!</v>
      </c>
      <c r="T86" s="2" t="e">
        <f>#REF!*#REF!/10^3</f>
        <v>#REF!</v>
      </c>
      <c r="U86" s="2" t="e">
        <f>#REF!*#REF!/10^3</f>
        <v>#REF!</v>
      </c>
      <c r="W86" t="s">
        <v>65</v>
      </c>
      <c r="X86" s="17">
        <f t="shared" ref="X86:AF98" si="18">X37</f>
        <v>95.070534976414066</v>
      </c>
      <c r="Y86" s="17">
        <f t="shared" si="18"/>
        <v>98.636455318593747</v>
      </c>
      <c r="Z86" s="18">
        <f t="shared" si="18"/>
        <v>102.54098231015973</v>
      </c>
      <c r="AA86" s="17">
        <f t="shared" si="18"/>
        <v>102.11565034752597</v>
      </c>
      <c r="AB86" s="17">
        <f t="shared" si="18"/>
        <v>101.79612053110343</v>
      </c>
      <c r="AC86" s="17">
        <f t="shared" si="18"/>
        <v>101.67181384702974</v>
      </c>
      <c r="AD86" s="17">
        <f t="shared" si="18"/>
        <v>100.96286370804586</v>
      </c>
      <c r="AE86" s="17">
        <f t="shared" si="18"/>
        <v>101.02442155461223</v>
      </c>
      <c r="AF86" s="17">
        <f t="shared" si="18"/>
        <v>98.911011174416217</v>
      </c>
      <c r="AH86" s="17">
        <f t="shared" ref="AH86:AP98" si="19">AH37</f>
        <v>95.070534976414066</v>
      </c>
      <c r="AI86" s="17">
        <f t="shared" si="19"/>
        <v>100.45862159481209</v>
      </c>
      <c r="AJ86" s="18">
        <f t="shared" si="19"/>
        <v>106.72266318651678</v>
      </c>
      <c r="AK86" s="17">
        <f t="shared" si="19"/>
        <v>106.43128183214348</v>
      </c>
      <c r="AL86" s="17">
        <f t="shared" si="19"/>
        <v>106.14538813515647</v>
      </c>
      <c r="AM86" s="17">
        <f t="shared" si="19"/>
        <v>106.12131909553246</v>
      </c>
      <c r="AN86" s="17">
        <f t="shared" si="19"/>
        <v>106.95495323492587</v>
      </c>
      <c r="AO86" s="17">
        <f t="shared" si="19"/>
        <v>105.32512918740962</v>
      </c>
      <c r="AP86" s="17">
        <f t="shared" si="19"/>
        <v>103.25401094456659</v>
      </c>
      <c r="AQ86" s="18"/>
      <c r="AR86" s="17">
        <f t="shared" ref="AR86:AZ98" si="20">AR37</f>
        <v>95.070534976414066</v>
      </c>
      <c r="AS86" s="17">
        <f t="shared" si="20"/>
        <v>102.67243377960843</v>
      </c>
      <c r="AT86" s="18">
        <f t="shared" si="20"/>
        <v>111.40725957465823</v>
      </c>
      <c r="AU86" s="17">
        <f t="shared" si="20"/>
        <v>111.15106362627495</v>
      </c>
      <c r="AV86" s="17">
        <f t="shared" si="20"/>
        <v>110.54781138777469</v>
      </c>
      <c r="AW86" s="17">
        <f t="shared" si="20"/>
        <v>109.54353871292695</v>
      </c>
      <c r="AX86" s="17">
        <f t="shared" si="20"/>
        <v>111.57785977833151</v>
      </c>
      <c r="AY86" s="17">
        <f t="shared" si="20"/>
        <v>107.07899338782811</v>
      </c>
      <c r="AZ86" s="17">
        <f t="shared" si="20"/>
        <v>106.5663464500318</v>
      </c>
      <c r="BA86" s="17"/>
      <c r="BB86" s="17">
        <f t="shared" ref="BB86:BJ98" si="21">BB37</f>
        <v>95.070534976414066</v>
      </c>
      <c r="BC86" s="17">
        <f t="shared" si="21"/>
        <v>100.04357402282643</v>
      </c>
      <c r="BD86" s="18">
        <f t="shared" si="21"/>
        <v>105.92412877162594</v>
      </c>
      <c r="BE86" s="17">
        <f t="shared" si="21"/>
        <v>105.54939651694623</v>
      </c>
      <c r="BF86" s="17">
        <f t="shared" si="21"/>
        <v>105.4247112937133</v>
      </c>
      <c r="BG86" s="17">
        <f t="shared" si="21"/>
        <v>104.82871071174975</v>
      </c>
      <c r="BH86" s="17">
        <f t="shared" si="21"/>
        <v>104.08077726363153</v>
      </c>
      <c r="BI86" s="17">
        <f t="shared" si="21"/>
        <v>104.33891981398922</v>
      </c>
      <c r="BJ86" s="17">
        <f t="shared" si="21"/>
        <v>102.27392963112555</v>
      </c>
      <c r="BK86" s="19"/>
      <c r="BL86" s="17"/>
      <c r="BM86" s="17"/>
      <c r="BN86" s="18"/>
      <c r="BO86" s="17"/>
      <c r="BP86" s="17"/>
      <c r="BQ86" s="17"/>
      <c r="BR86" s="17"/>
      <c r="BS86" s="17"/>
      <c r="BT86" s="17"/>
      <c r="BU86" s="19"/>
      <c r="BV86" s="17"/>
      <c r="BW86" s="17"/>
      <c r="BX86" s="18"/>
      <c r="BY86" s="17"/>
      <c r="BZ86" s="17"/>
      <c r="CA86" s="17"/>
      <c r="CB86" s="17"/>
      <c r="CC86" s="17"/>
      <c r="CD86" s="17"/>
      <c r="CE86" s="19"/>
      <c r="CF86" s="17"/>
      <c r="CG86" s="17"/>
      <c r="CH86" s="18"/>
      <c r="CI86" s="17"/>
      <c r="CJ86" s="17"/>
      <c r="CK86" s="17"/>
      <c r="CL86" s="17"/>
      <c r="CM86" s="17"/>
      <c r="CN86" s="17"/>
      <c r="CO86" s="20"/>
      <c r="CP86" s="20"/>
      <c r="CQ86" s="19"/>
      <c r="CR86" s="20"/>
      <c r="CS86" s="20"/>
      <c r="CT86" s="23"/>
      <c r="CU86" s="20"/>
      <c r="CV86" s="20"/>
      <c r="CW86" s="20"/>
      <c r="CX86" s="20"/>
      <c r="CY86" s="20"/>
      <c r="CZ86" s="20"/>
      <c r="DA86" s="20"/>
      <c r="DB86" s="23"/>
      <c r="DC86" s="20"/>
      <c r="DD86" s="20"/>
      <c r="DE86" s="20"/>
      <c r="DF86" s="20"/>
      <c r="DG86" s="20"/>
    </row>
    <row r="87" spans="1:111" x14ac:dyDescent="0.3">
      <c r="A87" t="s">
        <v>114</v>
      </c>
      <c r="B87" s="2">
        <v>0</v>
      </c>
      <c r="C87" s="2">
        <v>80.333333333333329</v>
      </c>
      <c r="D87" s="2">
        <v>85</v>
      </c>
      <c r="E87" s="2">
        <v>85.14053497641406</v>
      </c>
      <c r="F87" s="2">
        <v>88.70645531859374</v>
      </c>
      <c r="G87" s="2">
        <v>92.610982310159727</v>
      </c>
      <c r="H87" s="2">
        <v>92.185650347525964</v>
      </c>
      <c r="I87" s="2">
        <v>91.866120531103419</v>
      </c>
      <c r="J87" s="2">
        <v>91.741813847029732</v>
      </c>
      <c r="K87" s="2">
        <v>91.032863708045852</v>
      </c>
      <c r="L87" s="2">
        <v>91.094421554612225</v>
      </c>
      <c r="M87" s="2">
        <v>88.981011174416196</v>
      </c>
      <c r="N87" s="2" t="e">
        <f>#REF!*#REF!/10^3</f>
        <v>#REF!</v>
      </c>
      <c r="O87" s="2" t="e">
        <f>#REF!*#REF!/10^3</f>
        <v>#REF!</v>
      </c>
      <c r="P87" s="2" t="e">
        <f>#REF!*#REF!/10^3</f>
        <v>#REF!</v>
      </c>
      <c r="Q87" s="2" t="e">
        <f>#REF!*#REF!/10^3</f>
        <v>#REF!</v>
      </c>
      <c r="R87" s="2" t="e">
        <f>#REF!*#REF!/10^3</f>
        <v>#REF!</v>
      </c>
      <c r="S87" s="2" t="e">
        <f>#REF!*#REF!/10^3</f>
        <v>#REF!</v>
      </c>
      <c r="T87" s="2" t="e">
        <f>#REF!*#REF!/10^3</f>
        <v>#REF!</v>
      </c>
      <c r="U87" s="2" t="e">
        <f>#REF!*#REF!/10^3</f>
        <v>#REF!</v>
      </c>
      <c r="W87" t="s">
        <v>66</v>
      </c>
      <c r="X87" s="17">
        <f t="shared" si="18"/>
        <v>85.14053497641406</v>
      </c>
      <c r="Y87" s="17">
        <f t="shared" si="18"/>
        <v>88.70645531859374</v>
      </c>
      <c r="Z87" s="18">
        <f t="shared" si="18"/>
        <v>92.610982310159727</v>
      </c>
      <c r="AA87" s="17">
        <f t="shared" si="18"/>
        <v>92.185650347525964</v>
      </c>
      <c r="AB87" s="17">
        <f t="shared" si="18"/>
        <v>91.866120531103419</v>
      </c>
      <c r="AC87" s="17">
        <f t="shared" si="18"/>
        <v>91.741813847029732</v>
      </c>
      <c r="AD87" s="17">
        <f t="shared" si="18"/>
        <v>91.032863708045852</v>
      </c>
      <c r="AE87" s="17">
        <f t="shared" si="18"/>
        <v>95.084421554612234</v>
      </c>
      <c r="AF87" s="17">
        <f t="shared" si="18"/>
        <v>98.911011174416217</v>
      </c>
      <c r="AH87" s="17">
        <f t="shared" si="19"/>
        <v>85.14053497641406</v>
      </c>
      <c r="AI87" s="17">
        <f t="shared" si="19"/>
        <v>90.52862159481208</v>
      </c>
      <c r="AJ87" s="18">
        <f t="shared" si="19"/>
        <v>96.792663186516776</v>
      </c>
      <c r="AK87" s="17">
        <f t="shared" si="19"/>
        <v>96.501281832143476</v>
      </c>
      <c r="AL87" s="17">
        <f t="shared" si="19"/>
        <v>96.215388135156488</v>
      </c>
      <c r="AM87" s="17">
        <f t="shared" si="19"/>
        <v>96.191319095532478</v>
      </c>
      <c r="AN87" s="17">
        <f t="shared" si="19"/>
        <v>97.02495323492586</v>
      </c>
      <c r="AO87" s="17">
        <f t="shared" si="19"/>
        <v>99.385129187409618</v>
      </c>
      <c r="AP87" s="17">
        <f t="shared" si="19"/>
        <v>97.31401094456659</v>
      </c>
      <c r="AQ87" s="18"/>
      <c r="AR87" s="17">
        <f t="shared" si="20"/>
        <v>85.14053497641406</v>
      </c>
      <c r="AS87" s="17">
        <f t="shared" si="20"/>
        <v>92.742433779608447</v>
      </c>
      <c r="AT87" s="18">
        <f t="shared" si="20"/>
        <v>101.47725957465822</v>
      </c>
      <c r="AU87" s="17">
        <f t="shared" si="20"/>
        <v>101.22106362627494</v>
      </c>
      <c r="AV87" s="17">
        <f t="shared" si="20"/>
        <v>100.61781138777469</v>
      </c>
      <c r="AW87" s="17">
        <f t="shared" si="20"/>
        <v>99.613538712926967</v>
      </c>
      <c r="AX87" s="17">
        <f t="shared" si="20"/>
        <v>101.64785977833151</v>
      </c>
      <c r="AY87" s="17">
        <f t="shared" si="20"/>
        <v>97.148993387828114</v>
      </c>
      <c r="AZ87" s="17">
        <f t="shared" si="20"/>
        <v>96.636346450031809</v>
      </c>
      <c r="BA87" s="17"/>
      <c r="BB87" s="17">
        <f t="shared" si="21"/>
        <v>85.14053497641406</v>
      </c>
      <c r="BC87" s="17">
        <f t="shared" si="21"/>
        <v>90.113574022826427</v>
      </c>
      <c r="BD87" s="18">
        <f t="shared" si="21"/>
        <v>95.994128771625967</v>
      </c>
      <c r="BE87" s="17">
        <f t="shared" si="21"/>
        <v>95.619396516946253</v>
      </c>
      <c r="BF87" s="17">
        <f t="shared" si="21"/>
        <v>95.494711293713294</v>
      </c>
      <c r="BG87" s="17">
        <f t="shared" si="21"/>
        <v>94.898710711749743</v>
      </c>
      <c r="BH87" s="17">
        <f t="shared" si="21"/>
        <v>94.150777263631525</v>
      </c>
      <c r="BI87" s="17">
        <f t="shared" si="21"/>
        <v>98.398919813989224</v>
      </c>
      <c r="BJ87" s="17">
        <f t="shared" si="21"/>
        <v>96.333929631125557</v>
      </c>
      <c r="BK87" s="19"/>
      <c r="BL87" s="17"/>
      <c r="BM87" s="17"/>
      <c r="BN87" s="18"/>
      <c r="BO87" s="17"/>
      <c r="BP87" s="17"/>
      <c r="BQ87" s="17"/>
      <c r="BR87" s="17"/>
      <c r="BS87" s="17"/>
      <c r="BT87" s="17"/>
      <c r="BU87" s="19"/>
      <c r="BV87" s="17"/>
      <c r="BW87" s="17"/>
      <c r="BX87" s="18"/>
      <c r="BY87" s="17"/>
      <c r="BZ87" s="17"/>
      <c r="CA87" s="17"/>
      <c r="CB87" s="17"/>
      <c r="CC87" s="17"/>
      <c r="CD87" s="17"/>
      <c r="CE87" s="19"/>
      <c r="CF87" s="17"/>
      <c r="CG87" s="17"/>
      <c r="CH87" s="18"/>
      <c r="CI87" s="17"/>
      <c r="CJ87" s="17"/>
      <c r="CK87" s="17"/>
      <c r="CL87" s="17"/>
      <c r="CM87" s="17"/>
      <c r="CN87" s="17"/>
      <c r="CO87" s="20"/>
      <c r="CP87" s="20"/>
      <c r="CQ87" s="19"/>
      <c r="CR87" s="20"/>
      <c r="CS87" s="20"/>
      <c r="CT87" s="23"/>
      <c r="CU87" s="20"/>
      <c r="CV87" s="20"/>
      <c r="CW87" s="20"/>
      <c r="CX87" s="20"/>
      <c r="CY87" s="20"/>
      <c r="CZ87" s="20"/>
      <c r="DA87" s="20"/>
      <c r="DB87" s="23"/>
      <c r="DC87" s="20"/>
      <c r="DD87" s="20"/>
      <c r="DE87" s="20"/>
      <c r="DF87" s="20"/>
      <c r="DG87" s="20"/>
    </row>
    <row r="88" spans="1:111" x14ac:dyDescent="0.3">
      <c r="A88" t="s">
        <v>115</v>
      </c>
      <c r="B88" s="2">
        <v>267.33333333333331</v>
      </c>
      <c r="C88" s="2">
        <v>333.33333333333331</v>
      </c>
      <c r="D88" s="2">
        <v>85</v>
      </c>
      <c r="E88" s="2">
        <v>85.14053497641406</v>
      </c>
      <c r="F88" s="2">
        <v>88.70645531859374</v>
      </c>
      <c r="G88" s="2">
        <v>92.610982310159727</v>
      </c>
      <c r="H88" s="2">
        <v>92.185650347525964</v>
      </c>
      <c r="I88" s="2">
        <v>91.866120531103419</v>
      </c>
      <c r="J88" s="2">
        <v>91.741813847029732</v>
      </c>
      <c r="K88" s="2">
        <v>91.032863708045852</v>
      </c>
      <c r="L88" s="2">
        <v>91.094421554612225</v>
      </c>
      <c r="M88" s="2">
        <v>88.981011174416196</v>
      </c>
      <c r="N88" s="2" t="e">
        <f>#REF!*#REF!/10^3</f>
        <v>#REF!</v>
      </c>
      <c r="O88" s="2" t="e">
        <f>#REF!*#REF!/10^3</f>
        <v>#REF!</v>
      </c>
      <c r="P88" s="2" t="e">
        <f>#REF!*#REF!/10^3</f>
        <v>#REF!</v>
      </c>
      <c r="Q88" s="2" t="e">
        <f>#REF!*#REF!/10^3</f>
        <v>#REF!</v>
      </c>
      <c r="R88" s="2" t="e">
        <f>#REF!*#REF!/10^3</f>
        <v>#REF!</v>
      </c>
      <c r="S88" s="2" t="e">
        <f>#REF!*#REF!/10^3</f>
        <v>#REF!</v>
      </c>
      <c r="T88" s="2" t="e">
        <f>#REF!*#REF!/10^3</f>
        <v>#REF!</v>
      </c>
      <c r="U88" s="2" t="e">
        <f>#REF!*#REF!/10^3</f>
        <v>#REF!</v>
      </c>
      <c r="W88" t="s">
        <v>68</v>
      </c>
      <c r="X88" s="17">
        <f t="shared" si="18"/>
        <v>91.080534976414057</v>
      </c>
      <c r="Y88" s="17">
        <f t="shared" si="18"/>
        <v>94.646455318593738</v>
      </c>
      <c r="Z88" s="18">
        <f t="shared" si="18"/>
        <v>98.550982310159725</v>
      </c>
      <c r="AA88" s="17">
        <f t="shared" si="18"/>
        <v>98.125650347525962</v>
      </c>
      <c r="AB88" s="17">
        <f t="shared" si="18"/>
        <v>97.806120531103417</v>
      </c>
      <c r="AC88" s="17">
        <f t="shared" si="18"/>
        <v>97.68181384702973</v>
      </c>
      <c r="AD88" s="17">
        <f t="shared" si="18"/>
        <v>96.97286370804585</v>
      </c>
      <c r="AE88" s="17">
        <f t="shared" si="18"/>
        <v>97.034421554612223</v>
      </c>
      <c r="AF88" s="17">
        <f t="shared" si="18"/>
        <v>94.921011174416208</v>
      </c>
      <c r="AH88" s="17">
        <f t="shared" si="19"/>
        <v>91.080534976414057</v>
      </c>
      <c r="AI88" s="17">
        <f t="shared" si="19"/>
        <v>96.468621594812078</v>
      </c>
      <c r="AJ88" s="18">
        <f t="shared" si="19"/>
        <v>102.73266318651677</v>
      </c>
      <c r="AK88" s="17">
        <f t="shared" si="19"/>
        <v>102.44128183214347</v>
      </c>
      <c r="AL88" s="17">
        <f t="shared" si="19"/>
        <v>102.15538813515646</v>
      </c>
      <c r="AM88" s="17">
        <f t="shared" si="19"/>
        <v>102.13131909553248</v>
      </c>
      <c r="AN88" s="17">
        <f t="shared" si="19"/>
        <v>102.96495323492586</v>
      </c>
      <c r="AO88" s="17">
        <f t="shared" si="19"/>
        <v>101.33512918740961</v>
      </c>
      <c r="AP88" s="17">
        <f t="shared" si="19"/>
        <v>99.264010944566579</v>
      </c>
      <c r="AQ88" s="18"/>
      <c r="AR88" s="17">
        <f t="shared" si="20"/>
        <v>91.080534976414057</v>
      </c>
      <c r="AS88" s="17">
        <f t="shared" si="20"/>
        <v>98.682433779608445</v>
      </c>
      <c r="AT88" s="18">
        <f t="shared" si="20"/>
        <v>107.41725957465822</v>
      </c>
      <c r="AU88" s="17">
        <f t="shared" si="20"/>
        <v>107.16106362627494</v>
      </c>
      <c r="AV88" s="17">
        <f t="shared" si="20"/>
        <v>106.55781138777468</v>
      </c>
      <c r="AW88" s="17">
        <f t="shared" si="20"/>
        <v>105.55353871292697</v>
      </c>
      <c r="AX88" s="17">
        <f t="shared" si="20"/>
        <v>107.58785977833151</v>
      </c>
      <c r="AY88" s="17">
        <f t="shared" si="20"/>
        <v>103.08899338782811</v>
      </c>
      <c r="AZ88" s="17">
        <f t="shared" si="20"/>
        <v>102.57634645003181</v>
      </c>
      <c r="BA88" s="17"/>
      <c r="BB88" s="17">
        <f t="shared" si="21"/>
        <v>91.080534976414057</v>
      </c>
      <c r="BC88" s="17">
        <f t="shared" si="21"/>
        <v>96.053574022826425</v>
      </c>
      <c r="BD88" s="18">
        <f t="shared" si="21"/>
        <v>101.93412877162596</v>
      </c>
      <c r="BE88" s="17">
        <f t="shared" si="21"/>
        <v>101.55939651694625</v>
      </c>
      <c r="BF88" s="17">
        <f t="shared" si="21"/>
        <v>101.43471129371331</v>
      </c>
      <c r="BG88" s="17">
        <f t="shared" si="21"/>
        <v>100.83871071174974</v>
      </c>
      <c r="BH88" s="17">
        <f t="shared" si="21"/>
        <v>100.09077726363152</v>
      </c>
      <c r="BI88" s="17">
        <f t="shared" si="21"/>
        <v>100.34891981398921</v>
      </c>
      <c r="BJ88" s="17">
        <f t="shared" si="21"/>
        <v>98.283929631125545</v>
      </c>
      <c r="BK88" s="19"/>
      <c r="BL88" s="17"/>
      <c r="BM88" s="17"/>
      <c r="BN88" s="18"/>
      <c r="BO88" s="17"/>
      <c r="BP88" s="17"/>
      <c r="BQ88" s="17"/>
      <c r="BR88" s="17"/>
      <c r="BS88" s="17"/>
      <c r="BT88" s="17"/>
      <c r="BU88" s="19"/>
      <c r="BV88" s="17"/>
      <c r="BW88" s="17"/>
      <c r="BX88" s="18"/>
      <c r="BY88" s="17"/>
      <c r="BZ88" s="17"/>
      <c r="CA88" s="17"/>
      <c r="CB88" s="17"/>
      <c r="CC88" s="17"/>
      <c r="CD88" s="17"/>
      <c r="CE88" s="19"/>
      <c r="CF88" s="17"/>
      <c r="CG88" s="17"/>
      <c r="CH88" s="18"/>
      <c r="CI88" s="17"/>
      <c r="CJ88" s="17"/>
      <c r="CK88" s="17"/>
      <c r="CL88" s="17"/>
      <c r="CM88" s="17"/>
      <c r="CN88" s="17"/>
      <c r="CO88" s="20"/>
      <c r="CP88" s="20"/>
      <c r="CQ88" s="19"/>
      <c r="CR88" s="20"/>
      <c r="CS88" s="20"/>
      <c r="CT88" s="23"/>
      <c r="CU88" s="20"/>
      <c r="CV88" s="20"/>
      <c r="CW88" s="20"/>
      <c r="CX88" s="20"/>
      <c r="CY88" s="20"/>
      <c r="CZ88" s="20"/>
      <c r="DA88" s="20"/>
      <c r="DB88" s="23"/>
      <c r="DC88" s="20"/>
      <c r="DD88" s="20"/>
      <c r="DE88" s="20"/>
      <c r="DF88" s="20"/>
      <c r="DG88" s="20"/>
    </row>
    <row r="89" spans="1:111" x14ac:dyDescent="0.3">
      <c r="A89" t="s">
        <v>116</v>
      </c>
      <c r="B89" s="2">
        <v>44.666666666666664</v>
      </c>
      <c r="C89" s="2">
        <v>82.666666666666671</v>
      </c>
      <c r="D89" s="2">
        <v>85</v>
      </c>
      <c r="E89" s="2">
        <v>85.14053497641406</v>
      </c>
      <c r="F89" s="2">
        <v>88.70645531859374</v>
      </c>
      <c r="G89" s="2">
        <v>92.610982310159727</v>
      </c>
      <c r="H89" s="2">
        <v>92.185650347525964</v>
      </c>
      <c r="I89" s="2">
        <v>91.866120531103419</v>
      </c>
      <c r="J89" s="2">
        <v>91.741813847029732</v>
      </c>
      <c r="K89" s="2">
        <v>91.032863708045852</v>
      </c>
      <c r="L89" s="2">
        <v>91.094421554612225</v>
      </c>
      <c r="M89" s="2">
        <v>88.981011174416196</v>
      </c>
      <c r="N89" s="2" t="e">
        <f>#REF!*#REF!/10^3</f>
        <v>#REF!</v>
      </c>
      <c r="O89" s="2" t="e">
        <f>#REF!*#REF!/10^3</f>
        <v>#REF!</v>
      </c>
      <c r="P89" s="2" t="e">
        <f>#REF!*#REF!/10^3</f>
        <v>#REF!</v>
      </c>
      <c r="Q89" s="2" t="e">
        <f>#REF!*#REF!/10^3</f>
        <v>#REF!</v>
      </c>
      <c r="R89" s="2" t="e">
        <f>#REF!*#REF!/10^3</f>
        <v>#REF!</v>
      </c>
      <c r="S89" s="2" t="e">
        <f>#REF!*#REF!/10^3</f>
        <v>#REF!</v>
      </c>
      <c r="T89" s="2" t="e">
        <f>#REF!*#REF!/10^3</f>
        <v>#REF!</v>
      </c>
      <c r="U89" s="2" t="e">
        <f>#REF!*#REF!/10^3</f>
        <v>#REF!</v>
      </c>
      <c r="W89" t="s">
        <v>70</v>
      </c>
      <c r="X89" s="17">
        <f t="shared" si="18"/>
        <v>85.14053497641406</v>
      </c>
      <c r="Y89" s="17">
        <f t="shared" si="18"/>
        <v>88.70645531859374</v>
      </c>
      <c r="Z89" s="18">
        <f t="shared" si="18"/>
        <v>92.610982310159727</v>
      </c>
      <c r="AA89" s="17">
        <f t="shared" si="18"/>
        <v>92.185650347525964</v>
      </c>
      <c r="AB89" s="17">
        <f t="shared" si="18"/>
        <v>91.866120531103419</v>
      </c>
      <c r="AC89" s="17">
        <f t="shared" si="18"/>
        <v>91.741813847029732</v>
      </c>
      <c r="AD89" s="17">
        <f t="shared" si="18"/>
        <v>91.032863708045852</v>
      </c>
      <c r="AE89" s="17">
        <f t="shared" si="18"/>
        <v>91.094421554612225</v>
      </c>
      <c r="AF89" s="17">
        <f t="shared" si="18"/>
        <v>88.981011174416196</v>
      </c>
      <c r="AH89" s="17">
        <f t="shared" si="19"/>
        <v>85.14053497641406</v>
      </c>
      <c r="AI89" s="17">
        <f t="shared" si="19"/>
        <v>90.52862159481208</v>
      </c>
      <c r="AJ89" s="18">
        <f t="shared" si="19"/>
        <v>96.792663186516776</v>
      </c>
      <c r="AK89" s="17">
        <f t="shared" si="19"/>
        <v>96.501281832143476</v>
      </c>
      <c r="AL89" s="17">
        <f t="shared" si="19"/>
        <v>96.215388135156488</v>
      </c>
      <c r="AM89" s="17">
        <f t="shared" si="19"/>
        <v>96.191319095532478</v>
      </c>
      <c r="AN89" s="17">
        <f t="shared" si="19"/>
        <v>97.02495323492586</v>
      </c>
      <c r="AO89" s="17">
        <f t="shared" si="19"/>
        <v>95.395129187409609</v>
      </c>
      <c r="AP89" s="17">
        <f t="shared" si="19"/>
        <v>93.324010944566581</v>
      </c>
      <c r="AQ89" s="18"/>
      <c r="AR89" s="17">
        <f t="shared" si="20"/>
        <v>85.14053497641406</v>
      </c>
      <c r="AS89" s="17">
        <f t="shared" si="20"/>
        <v>92.742433779608447</v>
      </c>
      <c r="AT89" s="18">
        <f t="shared" si="20"/>
        <v>101.47725957465822</v>
      </c>
      <c r="AU89" s="17">
        <f t="shared" si="20"/>
        <v>101.22106362627494</v>
      </c>
      <c r="AV89" s="17">
        <f t="shared" si="20"/>
        <v>100.61781138777469</v>
      </c>
      <c r="AW89" s="17">
        <f t="shared" si="20"/>
        <v>99.613538712926967</v>
      </c>
      <c r="AX89" s="17">
        <f t="shared" si="20"/>
        <v>101.64785977833151</v>
      </c>
      <c r="AY89" s="17">
        <f t="shared" si="20"/>
        <v>97.148993387828114</v>
      </c>
      <c r="AZ89" s="17">
        <f t="shared" si="20"/>
        <v>96.636346450031809</v>
      </c>
      <c r="BA89" s="17"/>
      <c r="BB89" s="17">
        <f t="shared" si="21"/>
        <v>85.14053497641406</v>
      </c>
      <c r="BC89" s="17">
        <f t="shared" si="21"/>
        <v>90.113574022826427</v>
      </c>
      <c r="BD89" s="18">
        <f t="shared" si="21"/>
        <v>95.994128771625967</v>
      </c>
      <c r="BE89" s="17">
        <f t="shared" si="21"/>
        <v>95.619396516946253</v>
      </c>
      <c r="BF89" s="17">
        <f t="shared" si="21"/>
        <v>95.494711293713294</v>
      </c>
      <c r="BG89" s="17">
        <f t="shared" si="21"/>
        <v>94.898710711749743</v>
      </c>
      <c r="BH89" s="17">
        <f t="shared" si="21"/>
        <v>94.150777263631525</v>
      </c>
      <c r="BI89" s="17">
        <f t="shared" si="21"/>
        <v>94.408919813989215</v>
      </c>
      <c r="BJ89" s="17">
        <f t="shared" si="21"/>
        <v>92.343929631125548</v>
      </c>
      <c r="BK89" s="19"/>
      <c r="BL89" s="17"/>
      <c r="BM89" s="17"/>
      <c r="BN89" s="18"/>
      <c r="BO89" s="17"/>
      <c r="BP89" s="17"/>
      <c r="BQ89" s="17"/>
      <c r="BR89" s="17"/>
      <c r="BS89" s="17"/>
      <c r="BT89" s="17"/>
      <c r="BU89" s="19"/>
      <c r="BV89" s="17"/>
      <c r="BW89" s="17"/>
      <c r="BX89" s="18"/>
      <c r="BY89" s="17"/>
      <c r="BZ89" s="17"/>
      <c r="CA89" s="17"/>
      <c r="CB89" s="17"/>
      <c r="CC89" s="17"/>
      <c r="CD89" s="17"/>
      <c r="CE89" s="19"/>
      <c r="CF89" s="17"/>
      <c r="CG89" s="17"/>
      <c r="CH89" s="18"/>
      <c r="CI89" s="17"/>
      <c r="CJ89" s="17"/>
      <c r="CK89" s="17"/>
      <c r="CL89" s="17"/>
      <c r="CM89" s="17"/>
      <c r="CN89" s="17"/>
      <c r="CO89" s="20"/>
      <c r="CP89" s="20"/>
      <c r="CQ89" s="19"/>
      <c r="CR89" s="20"/>
      <c r="CS89" s="20"/>
      <c r="CT89" s="23"/>
      <c r="CU89" s="20"/>
      <c r="CV89" s="20"/>
      <c r="CW89" s="20"/>
      <c r="CX89" s="20"/>
      <c r="CY89" s="20"/>
      <c r="CZ89" s="20"/>
      <c r="DA89" s="20"/>
      <c r="DB89" s="23"/>
      <c r="DC89" s="20"/>
      <c r="DD89" s="20"/>
      <c r="DE89" s="20"/>
      <c r="DF89" s="20"/>
      <c r="DG89" s="20"/>
    </row>
    <row r="90" spans="1:111" x14ac:dyDescent="0.3">
      <c r="A90" t="s">
        <v>117</v>
      </c>
      <c r="B90" s="2">
        <v>0</v>
      </c>
      <c r="C90" s="2">
        <v>133.33333333333334</v>
      </c>
      <c r="D90" s="2">
        <v>85</v>
      </c>
      <c r="E90" s="2">
        <v>85.14053497641406</v>
      </c>
      <c r="F90" s="2">
        <v>88.70645531859374</v>
      </c>
      <c r="G90" s="2">
        <v>92.610982310159727</v>
      </c>
      <c r="H90" s="2">
        <v>92.185650347525964</v>
      </c>
      <c r="I90" s="2">
        <v>91.866120531103419</v>
      </c>
      <c r="J90" s="2">
        <v>91.741813847029732</v>
      </c>
      <c r="K90" s="2">
        <v>91.032863708045852</v>
      </c>
      <c r="L90" s="2">
        <v>91.094421554612225</v>
      </c>
      <c r="M90" s="2">
        <v>88.981011174416196</v>
      </c>
      <c r="N90" s="2" t="e">
        <f>#REF!*#REF!/10^3</f>
        <v>#REF!</v>
      </c>
      <c r="O90" s="2" t="e">
        <f>#REF!*#REF!/10^3</f>
        <v>#REF!</v>
      </c>
      <c r="P90" s="2" t="e">
        <f>#REF!*#REF!/10^3</f>
        <v>#REF!</v>
      </c>
      <c r="Q90" s="2" t="e">
        <f>#REF!*#REF!/10^3</f>
        <v>#REF!</v>
      </c>
      <c r="R90" s="2" t="e">
        <f>#REF!*#REF!/10^3</f>
        <v>#REF!</v>
      </c>
      <c r="S90" s="2" t="e">
        <f>#REF!*#REF!/10^3</f>
        <v>#REF!</v>
      </c>
      <c r="T90" s="2" t="e">
        <f>#REF!*#REF!/10^3</f>
        <v>#REF!</v>
      </c>
      <c r="U90" s="2" t="e">
        <f>#REF!*#REF!/10^3</f>
        <v>#REF!</v>
      </c>
      <c r="W90" t="s">
        <v>72</v>
      </c>
      <c r="X90" s="17">
        <f t="shared" si="18"/>
        <v>95.070534976414066</v>
      </c>
      <c r="Y90" s="17">
        <f t="shared" si="18"/>
        <v>98.636455318593747</v>
      </c>
      <c r="Z90" s="18">
        <f t="shared" si="18"/>
        <v>102.54098231015973</v>
      </c>
      <c r="AA90" s="17">
        <f t="shared" si="18"/>
        <v>102.11565034752597</v>
      </c>
      <c r="AB90" s="17">
        <f t="shared" si="18"/>
        <v>101.79612053110343</v>
      </c>
      <c r="AC90" s="17">
        <f t="shared" si="18"/>
        <v>101.67181384702974</v>
      </c>
      <c r="AD90" s="17">
        <f t="shared" si="18"/>
        <v>100.96286370804586</v>
      </c>
      <c r="AE90" s="17">
        <f t="shared" si="18"/>
        <v>101.02442155461223</v>
      </c>
      <c r="AF90" s="17">
        <f t="shared" si="18"/>
        <v>98.911011174416217</v>
      </c>
      <c r="AH90" s="17">
        <f t="shared" si="19"/>
        <v>95.070534976414066</v>
      </c>
      <c r="AI90" s="17">
        <f t="shared" si="19"/>
        <v>100.45862159481209</v>
      </c>
      <c r="AJ90" s="18">
        <f t="shared" si="19"/>
        <v>106.72266318651678</v>
      </c>
      <c r="AK90" s="17">
        <f t="shared" si="19"/>
        <v>106.43128183214348</v>
      </c>
      <c r="AL90" s="17">
        <f t="shared" si="19"/>
        <v>106.14538813515647</v>
      </c>
      <c r="AM90" s="17">
        <f t="shared" si="19"/>
        <v>106.12131909553246</v>
      </c>
      <c r="AN90" s="17">
        <f t="shared" si="19"/>
        <v>106.95495323492587</v>
      </c>
      <c r="AO90" s="17">
        <f t="shared" si="19"/>
        <v>105.32512918740962</v>
      </c>
      <c r="AP90" s="17">
        <f t="shared" si="19"/>
        <v>103.25401094456659</v>
      </c>
      <c r="AQ90" s="18"/>
      <c r="AR90" s="17">
        <f t="shared" si="20"/>
        <v>95.070534976414066</v>
      </c>
      <c r="AS90" s="17">
        <f t="shared" si="20"/>
        <v>102.67243377960843</v>
      </c>
      <c r="AT90" s="18">
        <f t="shared" si="20"/>
        <v>111.40725957465823</v>
      </c>
      <c r="AU90" s="17">
        <f t="shared" si="20"/>
        <v>111.15106362627495</v>
      </c>
      <c r="AV90" s="17">
        <f t="shared" si="20"/>
        <v>110.54781138777469</v>
      </c>
      <c r="AW90" s="17">
        <f t="shared" si="20"/>
        <v>109.54353871292695</v>
      </c>
      <c r="AX90" s="17">
        <f t="shared" si="20"/>
        <v>111.57785977833151</v>
      </c>
      <c r="AY90" s="17">
        <f t="shared" si="20"/>
        <v>107.07899338782811</v>
      </c>
      <c r="AZ90" s="17">
        <f t="shared" si="20"/>
        <v>106.5663464500318</v>
      </c>
      <c r="BA90" s="17"/>
      <c r="BB90" s="17">
        <f t="shared" si="21"/>
        <v>95.070534976414066</v>
      </c>
      <c r="BC90" s="17">
        <f t="shared" si="21"/>
        <v>100.04357402282643</v>
      </c>
      <c r="BD90" s="18">
        <f t="shared" si="21"/>
        <v>105.92412877162594</v>
      </c>
      <c r="BE90" s="17">
        <f t="shared" si="21"/>
        <v>105.54939651694623</v>
      </c>
      <c r="BF90" s="17">
        <f t="shared" si="21"/>
        <v>105.4247112937133</v>
      </c>
      <c r="BG90" s="17">
        <f t="shared" si="21"/>
        <v>104.82871071174975</v>
      </c>
      <c r="BH90" s="17">
        <f t="shared" si="21"/>
        <v>104.08077726363153</v>
      </c>
      <c r="BI90" s="17">
        <f t="shared" si="21"/>
        <v>104.33891981398922</v>
      </c>
      <c r="BJ90" s="17">
        <f t="shared" si="21"/>
        <v>102.27392963112555</v>
      </c>
      <c r="BK90" s="19"/>
      <c r="BL90" s="17"/>
      <c r="BM90" s="17"/>
      <c r="BN90" s="18"/>
      <c r="BO90" s="17"/>
      <c r="BP90" s="17"/>
      <c r="BQ90" s="17"/>
      <c r="BR90" s="17"/>
      <c r="BS90" s="17"/>
      <c r="BT90" s="17"/>
      <c r="BU90" s="19"/>
      <c r="BV90" s="17"/>
      <c r="BW90" s="17"/>
      <c r="BX90" s="18"/>
      <c r="BY90" s="17"/>
      <c r="BZ90" s="17"/>
      <c r="CA90" s="17"/>
      <c r="CB90" s="17"/>
      <c r="CC90" s="17"/>
      <c r="CD90" s="17"/>
      <c r="CE90" s="19"/>
      <c r="CF90" s="17"/>
      <c r="CG90" s="17"/>
      <c r="CH90" s="18"/>
      <c r="CI90" s="17"/>
      <c r="CJ90" s="17"/>
      <c r="CK90" s="17"/>
      <c r="CL90" s="17"/>
      <c r="CM90" s="17"/>
      <c r="CN90" s="17"/>
      <c r="CO90" s="20"/>
      <c r="CP90" s="20"/>
      <c r="CQ90" s="19"/>
      <c r="CR90" s="20"/>
      <c r="CS90" s="20"/>
      <c r="CT90" s="23"/>
      <c r="CU90" s="20"/>
      <c r="CV90" s="20"/>
      <c r="CW90" s="20"/>
      <c r="CX90" s="20"/>
      <c r="CY90" s="20"/>
      <c r="CZ90" s="20"/>
      <c r="DA90" s="20"/>
      <c r="DB90" s="23"/>
      <c r="DC90" s="20"/>
      <c r="DD90" s="20"/>
      <c r="DE90" s="20"/>
      <c r="DF90" s="20"/>
      <c r="DG90" s="20"/>
    </row>
    <row r="91" spans="1:111" x14ac:dyDescent="0.3">
      <c r="A91" t="s">
        <v>42</v>
      </c>
      <c r="B91" s="2">
        <v>0</v>
      </c>
      <c r="C91" s="2">
        <v>221.33333333333334</v>
      </c>
      <c r="D91" s="2">
        <v>98.05</v>
      </c>
      <c r="E91" s="2">
        <v>98.208534976414057</v>
      </c>
      <c r="F91" s="2">
        <v>101.95645531859374</v>
      </c>
      <c r="G91" s="2">
        <v>106.05298231015972</v>
      </c>
      <c r="H91" s="2">
        <v>105.60965034752597</v>
      </c>
      <c r="I91" s="2">
        <v>105.27612053110342</v>
      </c>
      <c r="J91" s="2">
        <v>105.14381384702973</v>
      </c>
      <c r="K91" s="2">
        <v>104.39886370804585</v>
      </c>
      <c r="L91" s="2">
        <v>104.42842155461223</v>
      </c>
      <c r="M91" s="2">
        <v>102.2650111744162</v>
      </c>
      <c r="N91" s="2" t="e">
        <f>#REF!*#REF!/10^3</f>
        <v>#REF!</v>
      </c>
      <c r="O91" s="2" t="e">
        <f>#REF!*#REF!/10^3</f>
        <v>#REF!</v>
      </c>
      <c r="P91" s="2" t="e">
        <f>#REF!*#REF!/10^3</f>
        <v>#REF!</v>
      </c>
      <c r="Q91" s="2" t="e">
        <f>#REF!*#REF!/10^3</f>
        <v>#REF!</v>
      </c>
      <c r="R91" s="2" t="e">
        <f>#REF!*#REF!/10^3</f>
        <v>#REF!</v>
      </c>
      <c r="S91" s="2" t="e">
        <f>#REF!*#REF!/10^3</f>
        <v>#REF!</v>
      </c>
      <c r="T91" s="2" t="e">
        <f>#REF!*#REF!/10^3</f>
        <v>#REF!</v>
      </c>
      <c r="U91" s="2" t="e">
        <f>#REF!*#REF!/10^3</f>
        <v>#REF!</v>
      </c>
      <c r="W91" t="s">
        <v>74</v>
      </c>
      <c r="X91" s="17">
        <f t="shared" si="18"/>
        <v>95.070534976414066</v>
      </c>
      <c r="Y91" s="17">
        <f t="shared" si="18"/>
        <v>98.636455318593747</v>
      </c>
      <c r="Z91" s="18">
        <f t="shared" si="18"/>
        <v>102.54098231015973</v>
      </c>
      <c r="AA91" s="17">
        <f t="shared" si="18"/>
        <v>102.11565034752597</v>
      </c>
      <c r="AB91" s="17">
        <f t="shared" si="18"/>
        <v>101.79612053110343</v>
      </c>
      <c r="AC91" s="17">
        <f t="shared" si="18"/>
        <v>101.67181384702974</v>
      </c>
      <c r="AD91" s="17">
        <f t="shared" si="18"/>
        <v>100.96286370804586</v>
      </c>
      <c r="AE91" s="17">
        <f t="shared" si="18"/>
        <v>101.02442155461223</v>
      </c>
      <c r="AF91" s="17">
        <f t="shared" si="18"/>
        <v>98.911011174416217</v>
      </c>
      <c r="AH91" s="17">
        <f t="shared" si="19"/>
        <v>95.070534976414066</v>
      </c>
      <c r="AI91" s="17">
        <f t="shared" si="19"/>
        <v>100.45862159481209</v>
      </c>
      <c r="AJ91" s="18">
        <f t="shared" si="19"/>
        <v>106.72266318651678</v>
      </c>
      <c r="AK91" s="17">
        <f t="shared" si="19"/>
        <v>106.43128183214348</v>
      </c>
      <c r="AL91" s="17">
        <f t="shared" si="19"/>
        <v>106.14538813515647</v>
      </c>
      <c r="AM91" s="17">
        <f t="shared" si="19"/>
        <v>106.12131909553246</v>
      </c>
      <c r="AN91" s="17">
        <f t="shared" si="19"/>
        <v>106.95495323492587</v>
      </c>
      <c r="AO91" s="17">
        <f t="shared" si="19"/>
        <v>105.32512918740962</v>
      </c>
      <c r="AP91" s="17">
        <f t="shared" si="19"/>
        <v>103.25401094456659</v>
      </c>
      <c r="AQ91" s="18"/>
      <c r="AR91" s="17">
        <f t="shared" si="20"/>
        <v>95.070534976414066</v>
      </c>
      <c r="AS91" s="17">
        <f t="shared" si="20"/>
        <v>102.67243377960843</v>
      </c>
      <c r="AT91" s="18">
        <f t="shared" si="20"/>
        <v>111.40725957465823</v>
      </c>
      <c r="AU91" s="17">
        <f t="shared" si="20"/>
        <v>111.15106362627495</v>
      </c>
      <c r="AV91" s="17">
        <f t="shared" si="20"/>
        <v>110.54781138777469</v>
      </c>
      <c r="AW91" s="17">
        <f t="shared" si="20"/>
        <v>109.54353871292695</v>
      </c>
      <c r="AX91" s="17">
        <f t="shared" si="20"/>
        <v>111.57785977833151</v>
      </c>
      <c r="AY91" s="17">
        <f t="shared" si="20"/>
        <v>107.07899338782811</v>
      </c>
      <c r="AZ91" s="17">
        <f t="shared" si="20"/>
        <v>106.5663464500318</v>
      </c>
      <c r="BA91" s="17"/>
      <c r="BB91" s="17">
        <f t="shared" si="21"/>
        <v>95.070534976414066</v>
      </c>
      <c r="BC91" s="17">
        <f t="shared" si="21"/>
        <v>100.04357402282643</v>
      </c>
      <c r="BD91" s="18">
        <f t="shared" si="21"/>
        <v>105.92412877162594</v>
      </c>
      <c r="BE91" s="17">
        <f t="shared" si="21"/>
        <v>105.54939651694623</v>
      </c>
      <c r="BF91" s="17">
        <f t="shared" si="21"/>
        <v>105.4247112937133</v>
      </c>
      <c r="BG91" s="17">
        <f t="shared" si="21"/>
        <v>104.82871071174975</v>
      </c>
      <c r="BH91" s="17">
        <f t="shared" si="21"/>
        <v>104.08077726363153</v>
      </c>
      <c r="BI91" s="17">
        <f t="shared" si="21"/>
        <v>104.33891981398922</v>
      </c>
      <c r="BJ91" s="17">
        <f t="shared" si="21"/>
        <v>102.27392963112555</v>
      </c>
      <c r="BK91" s="19"/>
      <c r="BL91" s="17"/>
      <c r="BM91" s="17"/>
      <c r="BN91" s="18"/>
      <c r="BO91" s="17"/>
      <c r="BP91" s="17"/>
      <c r="BQ91" s="17"/>
      <c r="BR91" s="17"/>
      <c r="BS91" s="17"/>
      <c r="BT91" s="17"/>
      <c r="BU91" s="19"/>
      <c r="BV91" s="17"/>
      <c r="BW91" s="17"/>
      <c r="BX91" s="18"/>
      <c r="BY91" s="17"/>
      <c r="BZ91" s="17"/>
      <c r="CA91" s="17"/>
      <c r="CB91" s="17"/>
      <c r="CC91" s="17"/>
      <c r="CD91" s="17"/>
      <c r="CE91" s="19"/>
      <c r="CF91" s="17"/>
      <c r="CG91" s="17"/>
      <c r="CH91" s="18"/>
      <c r="CI91" s="17"/>
      <c r="CJ91" s="17"/>
      <c r="CK91" s="17"/>
      <c r="CL91" s="17"/>
      <c r="CM91" s="17"/>
      <c r="CN91" s="17"/>
      <c r="CO91" s="20"/>
      <c r="CP91" s="20"/>
      <c r="CQ91" s="19"/>
      <c r="CR91" s="20"/>
      <c r="CS91" s="20"/>
      <c r="CT91" s="23"/>
      <c r="CU91" s="20"/>
      <c r="CV91" s="20"/>
      <c r="CW91" s="20"/>
      <c r="CX91" s="20"/>
      <c r="CY91" s="20"/>
      <c r="CZ91" s="20"/>
      <c r="DA91" s="20"/>
      <c r="DB91" s="23"/>
      <c r="DC91" s="20"/>
      <c r="DD91" s="20"/>
      <c r="DE91" s="20"/>
      <c r="DF91" s="20"/>
      <c r="DG91" s="20"/>
    </row>
    <row r="92" spans="1:111" x14ac:dyDescent="0.3">
      <c r="A92" t="s">
        <v>118</v>
      </c>
      <c r="B92" s="2">
        <v>267.33333333333331</v>
      </c>
      <c r="C92" s="2">
        <v>40</v>
      </c>
      <c r="D92" s="2">
        <v>85</v>
      </c>
      <c r="E92" s="2">
        <v>85.14053497641406</v>
      </c>
      <c r="F92" s="2">
        <v>88.70645531859374</v>
      </c>
      <c r="G92" s="2">
        <v>92.610982310159727</v>
      </c>
      <c r="H92" s="2">
        <v>92.185650347525964</v>
      </c>
      <c r="I92" s="2">
        <v>91.866120531103419</v>
      </c>
      <c r="J92" s="2">
        <v>91.741813847029732</v>
      </c>
      <c r="K92" s="2">
        <v>91.032863708045852</v>
      </c>
      <c r="L92" s="2">
        <v>91.094421554612225</v>
      </c>
      <c r="M92" s="2">
        <v>88.981011174416196</v>
      </c>
      <c r="N92" s="2" t="e">
        <f>#REF!*#REF!/10^3</f>
        <v>#REF!</v>
      </c>
      <c r="O92" s="2" t="e">
        <f>#REF!*#REF!/10^3</f>
        <v>#REF!</v>
      </c>
      <c r="P92" s="2" t="e">
        <f>#REF!*#REF!/10^3</f>
        <v>#REF!</v>
      </c>
      <c r="Q92" s="2" t="e">
        <f>#REF!*#REF!/10^3</f>
        <v>#REF!</v>
      </c>
      <c r="R92" s="2" t="e">
        <f>#REF!*#REF!/10^3</f>
        <v>#REF!</v>
      </c>
      <c r="S92" s="2" t="e">
        <f>#REF!*#REF!/10^3</f>
        <v>#REF!</v>
      </c>
      <c r="T92" s="2" t="e">
        <f>#REF!*#REF!/10^3</f>
        <v>#REF!</v>
      </c>
      <c r="U92" s="2" t="e">
        <f>#REF!*#REF!/10^3</f>
        <v>#REF!</v>
      </c>
      <c r="W92" t="s">
        <v>76</v>
      </c>
      <c r="X92" s="17">
        <f t="shared" si="18"/>
        <v>89.130534976414069</v>
      </c>
      <c r="Y92" s="17">
        <f t="shared" si="18"/>
        <v>92.696455318593735</v>
      </c>
      <c r="Z92" s="18">
        <f t="shared" si="18"/>
        <v>96.600982310159722</v>
      </c>
      <c r="AA92" s="17">
        <f t="shared" si="18"/>
        <v>96.175650347525973</v>
      </c>
      <c r="AB92" s="17">
        <f t="shared" si="18"/>
        <v>95.856120531103429</v>
      </c>
      <c r="AC92" s="17">
        <f t="shared" si="18"/>
        <v>95.731813847029741</v>
      </c>
      <c r="AD92" s="17">
        <f t="shared" si="18"/>
        <v>95.022863708045861</v>
      </c>
      <c r="AE92" s="17">
        <f t="shared" si="18"/>
        <v>95.084421554612234</v>
      </c>
      <c r="AF92" s="17">
        <f t="shared" si="18"/>
        <v>92.971011174416205</v>
      </c>
      <c r="AH92" s="17">
        <f t="shared" si="19"/>
        <v>89.130534976414069</v>
      </c>
      <c r="AI92" s="17">
        <f t="shared" si="19"/>
        <v>94.518621594812089</v>
      </c>
      <c r="AJ92" s="18">
        <f t="shared" si="19"/>
        <v>100.78266318651679</v>
      </c>
      <c r="AK92" s="17">
        <f t="shared" si="19"/>
        <v>100.49128183214349</v>
      </c>
      <c r="AL92" s="17">
        <f t="shared" si="19"/>
        <v>100.2053881351565</v>
      </c>
      <c r="AM92" s="17">
        <f t="shared" si="19"/>
        <v>100.18131909553249</v>
      </c>
      <c r="AN92" s="17">
        <f t="shared" si="19"/>
        <v>101.01495323492584</v>
      </c>
      <c r="AO92" s="17">
        <f t="shared" si="19"/>
        <v>99.385129187409618</v>
      </c>
      <c r="AP92" s="17">
        <f t="shared" si="19"/>
        <v>97.31401094456659</v>
      </c>
      <c r="AQ92" s="18"/>
      <c r="AR92" s="17">
        <f t="shared" si="20"/>
        <v>89.130534976414069</v>
      </c>
      <c r="AS92" s="17">
        <f t="shared" si="20"/>
        <v>96.732433779608428</v>
      </c>
      <c r="AT92" s="18">
        <f t="shared" si="20"/>
        <v>105.46725957465821</v>
      </c>
      <c r="AU92" s="17">
        <f t="shared" si="20"/>
        <v>101.22106362627494</v>
      </c>
      <c r="AV92" s="17">
        <f t="shared" si="20"/>
        <v>100.61781138777469</v>
      </c>
      <c r="AW92" s="17">
        <f t="shared" si="20"/>
        <v>99.613538712926967</v>
      </c>
      <c r="AX92" s="17">
        <f t="shared" si="20"/>
        <v>101.64785977833151</v>
      </c>
      <c r="AY92" s="17">
        <f t="shared" si="20"/>
        <v>97.148993387828114</v>
      </c>
      <c r="AZ92" s="17">
        <f t="shared" si="20"/>
        <v>96.636346450031809</v>
      </c>
      <c r="BA92" s="17"/>
      <c r="BB92" s="17">
        <f t="shared" si="21"/>
        <v>89.130534976414069</v>
      </c>
      <c r="BC92" s="17">
        <f t="shared" si="21"/>
        <v>94.103574022826436</v>
      </c>
      <c r="BD92" s="18">
        <f t="shared" si="21"/>
        <v>99.984128771625976</v>
      </c>
      <c r="BE92" s="17">
        <f t="shared" si="21"/>
        <v>99.609396516946234</v>
      </c>
      <c r="BF92" s="17">
        <f t="shared" si="21"/>
        <v>99.484711293713303</v>
      </c>
      <c r="BG92" s="17">
        <f t="shared" si="21"/>
        <v>98.888710711749738</v>
      </c>
      <c r="BH92" s="17">
        <f t="shared" si="21"/>
        <v>98.140777263631534</v>
      </c>
      <c r="BI92" s="17">
        <f t="shared" si="21"/>
        <v>98.398919813989224</v>
      </c>
      <c r="BJ92" s="17">
        <f t="shared" si="21"/>
        <v>96.333929631125557</v>
      </c>
      <c r="BK92" s="19"/>
      <c r="BL92" s="17"/>
      <c r="BM92" s="17"/>
      <c r="BN92" s="18"/>
      <c r="BO92" s="17"/>
      <c r="BP92" s="17"/>
      <c r="BQ92" s="17"/>
      <c r="BR92" s="17"/>
      <c r="BS92" s="17"/>
      <c r="BT92" s="17"/>
      <c r="BU92" s="19"/>
      <c r="BV92" s="17"/>
      <c r="BW92" s="17"/>
      <c r="BX92" s="18"/>
      <c r="BY92" s="17"/>
      <c r="BZ92" s="17"/>
      <c r="CA92" s="17"/>
      <c r="CB92" s="17"/>
      <c r="CC92" s="17"/>
      <c r="CD92" s="17"/>
      <c r="CE92" s="19"/>
      <c r="CF92" s="17"/>
      <c r="CG92" s="17"/>
      <c r="CH92" s="18"/>
      <c r="CI92" s="17"/>
      <c r="CJ92" s="17"/>
      <c r="CK92" s="17"/>
      <c r="CL92" s="17"/>
      <c r="CM92" s="17"/>
      <c r="CN92" s="17"/>
      <c r="CO92" s="20"/>
      <c r="CP92" s="20"/>
      <c r="CQ92" s="19"/>
      <c r="CR92" s="20"/>
      <c r="CS92" s="20"/>
      <c r="CT92" s="23"/>
      <c r="CU92" s="20"/>
      <c r="CV92" s="20"/>
      <c r="CW92" s="20"/>
      <c r="CX92" s="20"/>
      <c r="CY92" s="20"/>
      <c r="CZ92" s="20"/>
      <c r="DA92" s="20"/>
      <c r="DB92" s="23"/>
      <c r="DC92" s="20"/>
      <c r="DD92" s="20"/>
      <c r="DE92" s="20"/>
      <c r="DF92" s="20"/>
      <c r="DG92" s="20"/>
    </row>
    <row r="93" spans="1:111" x14ac:dyDescent="0.3">
      <c r="A93" t="s">
        <v>119</v>
      </c>
      <c r="B93" s="2">
        <v>44.666666666666664</v>
      </c>
      <c r="C93" s="2">
        <v>25.666666666666668</v>
      </c>
      <c r="D93" s="2">
        <v>85</v>
      </c>
      <c r="E93" s="2">
        <v>85.14053497641406</v>
      </c>
      <c r="F93" s="2">
        <v>88.70645531859374</v>
      </c>
      <c r="G93" s="2">
        <v>92.610982310159727</v>
      </c>
      <c r="H93" s="2">
        <v>92.185650347525964</v>
      </c>
      <c r="I93" s="2">
        <v>91.866120531103419</v>
      </c>
      <c r="J93" s="2">
        <v>91.741813847029732</v>
      </c>
      <c r="K93" s="2">
        <v>91.032863708045852</v>
      </c>
      <c r="L93" s="2">
        <v>91.094421554612225</v>
      </c>
      <c r="M93" s="2">
        <v>88.981011174416196</v>
      </c>
      <c r="N93" s="2" t="e">
        <f>#REF!*#REF!/10^3</f>
        <v>#REF!</v>
      </c>
      <c r="O93" s="2" t="e">
        <f>#REF!*#REF!/10^3</f>
        <v>#REF!</v>
      </c>
      <c r="P93" s="2" t="e">
        <f>#REF!*#REF!/10^3</f>
        <v>#REF!</v>
      </c>
      <c r="Q93" s="2" t="e">
        <f>#REF!*#REF!/10^3</f>
        <v>#REF!</v>
      </c>
      <c r="R93" s="2" t="e">
        <f>#REF!*#REF!/10^3</f>
        <v>#REF!</v>
      </c>
      <c r="S93" s="2" t="e">
        <f>#REF!*#REF!/10^3</f>
        <v>#REF!</v>
      </c>
      <c r="T93" s="2" t="e">
        <f>#REF!*#REF!/10^3</f>
        <v>#REF!</v>
      </c>
      <c r="U93" s="2" t="e">
        <f>#REF!*#REF!/10^3</f>
        <v>#REF!</v>
      </c>
      <c r="W93" t="s">
        <v>78</v>
      </c>
      <c r="X93" s="17">
        <f t="shared" si="18"/>
        <v>85.14053497641406</v>
      </c>
      <c r="Y93" s="17">
        <f t="shared" si="18"/>
        <v>88.70645531859374</v>
      </c>
      <c r="Z93" s="18">
        <f t="shared" si="18"/>
        <v>92.610982310159727</v>
      </c>
      <c r="AA93" s="17">
        <f t="shared" si="18"/>
        <v>96.175650347525973</v>
      </c>
      <c r="AB93" s="17">
        <f t="shared" si="18"/>
        <v>101.79612053110343</v>
      </c>
      <c r="AC93" s="17">
        <f t="shared" si="18"/>
        <v>95.731813847029741</v>
      </c>
      <c r="AD93" s="17">
        <f t="shared" si="18"/>
        <v>100.96286370804586</v>
      </c>
      <c r="AE93" s="17">
        <f t="shared" si="18"/>
        <v>101.02442155461223</v>
      </c>
      <c r="AF93" s="17">
        <f t="shared" si="18"/>
        <v>98.911011174416217</v>
      </c>
      <c r="AH93" s="17">
        <f t="shared" si="19"/>
        <v>85.14053497641406</v>
      </c>
      <c r="AI93" s="17">
        <f t="shared" si="19"/>
        <v>90.52862159481208</v>
      </c>
      <c r="AJ93" s="18">
        <f t="shared" si="19"/>
        <v>96.792663186516776</v>
      </c>
      <c r="AK93" s="17">
        <f t="shared" si="19"/>
        <v>100.49128183214349</v>
      </c>
      <c r="AL93" s="17">
        <f t="shared" si="19"/>
        <v>106.14538813515647</v>
      </c>
      <c r="AM93" s="17">
        <f t="shared" si="19"/>
        <v>100.18131909553249</v>
      </c>
      <c r="AN93" s="17">
        <f t="shared" si="19"/>
        <v>101.01495323492584</v>
      </c>
      <c r="AO93" s="17">
        <f t="shared" si="19"/>
        <v>99.385129187409618</v>
      </c>
      <c r="AP93" s="17">
        <f t="shared" si="19"/>
        <v>97.31401094456659</v>
      </c>
      <c r="AQ93" s="18"/>
      <c r="AR93" s="17">
        <f t="shared" si="20"/>
        <v>85.14053497641406</v>
      </c>
      <c r="AS93" s="17">
        <f t="shared" si="20"/>
        <v>92.742433779608447</v>
      </c>
      <c r="AT93" s="18">
        <f t="shared" si="20"/>
        <v>101.47725957465822</v>
      </c>
      <c r="AU93" s="17">
        <f t="shared" si="20"/>
        <v>105.21106362627495</v>
      </c>
      <c r="AV93" s="17">
        <f t="shared" si="20"/>
        <v>110.54781138777469</v>
      </c>
      <c r="AW93" s="17">
        <f t="shared" si="20"/>
        <v>103.60353871292698</v>
      </c>
      <c r="AX93" s="17">
        <f t="shared" si="20"/>
        <v>105.6378597783315</v>
      </c>
      <c r="AY93" s="17">
        <f t="shared" si="20"/>
        <v>101.13899338782812</v>
      </c>
      <c r="AZ93" s="17">
        <f t="shared" si="20"/>
        <v>100.62634645003182</v>
      </c>
      <c r="BA93" s="17"/>
      <c r="BB93" s="17">
        <f t="shared" si="21"/>
        <v>85.14053497641406</v>
      </c>
      <c r="BC93" s="17">
        <f t="shared" si="21"/>
        <v>90.113574022826427</v>
      </c>
      <c r="BD93" s="18">
        <f t="shared" si="21"/>
        <v>95.994128771625967</v>
      </c>
      <c r="BE93" s="17">
        <f t="shared" si="21"/>
        <v>99.609396516946234</v>
      </c>
      <c r="BF93" s="17">
        <f t="shared" si="21"/>
        <v>105.4247112937133</v>
      </c>
      <c r="BG93" s="17">
        <f t="shared" si="21"/>
        <v>98.888710711749738</v>
      </c>
      <c r="BH93" s="17">
        <f t="shared" si="21"/>
        <v>98.140777263631534</v>
      </c>
      <c r="BI93" s="17">
        <f t="shared" si="21"/>
        <v>98.398919813989224</v>
      </c>
      <c r="BJ93" s="17">
        <f t="shared" si="21"/>
        <v>96.333929631125557</v>
      </c>
      <c r="BK93" s="19"/>
      <c r="BL93" s="17"/>
      <c r="BM93" s="17"/>
      <c r="BN93" s="18"/>
      <c r="BO93" s="17"/>
      <c r="BP93" s="17"/>
      <c r="BQ93" s="17"/>
      <c r="BR93" s="17"/>
      <c r="BS93" s="17"/>
      <c r="BT93" s="17"/>
      <c r="BU93" s="19"/>
      <c r="BV93" s="17"/>
      <c r="BW93" s="17"/>
      <c r="BX93" s="18"/>
      <c r="BY93" s="17"/>
      <c r="BZ93" s="17"/>
      <c r="CA93" s="17"/>
      <c r="CB93" s="17"/>
      <c r="CC93" s="17"/>
      <c r="CD93" s="17"/>
      <c r="CE93" s="19"/>
      <c r="CF93" s="17"/>
      <c r="CG93" s="17"/>
      <c r="CH93" s="18"/>
      <c r="CI93" s="17"/>
      <c r="CJ93" s="17"/>
      <c r="CK93" s="17"/>
      <c r="CL93" s="17"/>
      <c r="CM93" s="17"/>
      <c r="CN93" s="17"/>
      <c r="CO93" s="20"/>
      <c r="CP93" s="20"/>
      <c r="CQ93" s="19"/>
      <c r="CR93" s="20"/>
      <c r="CS93" s="20"/>
      <c r="CT93" s="23"/>
      <c r="CU93" s="20"/>
      <c r="CV93" s="20"/>
      <c r="CW93" s="20"/>
      <c r="CX93" s="20"/>
      <c r="CY93" s="20"/>
      <c r="CZ93" s="20"/>
      <c r="DA93" s="20"/>
      <c r="DB93" s="23"/>
      <c r="DC93" s="20"/>
      <c r="DD93" s="20"/>
      <c r="DE93" s="20"/>
      <c r="DF93" s="20"/>
      <c r="DG93" s="20"/>
    </row>
    <row r="94" spans="1:111" x14ac:dyDescent="0.3">
      <c r="A94" t="s">
        <v>120</v>
      </c>
      <c r="B94" s="2">
        <v>35.666666666666664</v>
      </c>
      <c r="C94" s="2">
        <v>43</v>
      </c>
      <c r="D94" s="2">
        <v>85</v>
      </c>
      <c r="E94" s="2">
        <v>85.14053497641406</v>
      </c>
      <c r="F94" s="2">
        <v>88.70645531859374</v>
      </c>
      <c r="G94" s="2">
        <v>92.610982310159727</v>
      </c>
      <c r="H94" s="2">
        <v>92.185650347525964</v>
      </c>
      <c r="I94" s="2">
        <v>91.866120531103419</v>
      </c>
      <c r="J94" s="2">
        <v>91.741813847029732</v>
      </c>
      <c r="K94" s="2">
        <v>91.032863708045852</v>
      </c>
      <c r="L94" s="2">
        <v>91.094421554612225</v>
      </c>
      <c r="M94" s="2">
        <v>88.981011174416196</v>
      </c>
      <c r="N94" s="2" t="e">
        <f>#REF!*#REF!/10^3</f>
        <v>#REF!</v>
      </c>
      <c r="O94" s="2" t="e">
        <f>#REF!*#REF!/10^3</f>
        <v>#REF!</v>
      </c>
      <c r="P94" s="2" t="e">
        <f>#REF!*#REF!/10^3</f>
        <v>#REF!</v>
      </c>
      <c r="Q94" s="2" t="e">
        <f>#REF!*#REF!/10^3</f>
        <v>#REF!</v>
      </c>
      <c r="R94" s="2" t="e">
        <f>#REF!*#REF!/10^3</f>
        <v>#REF!</v>
      </c>
      <c r="S94" s="2" t="e">
        <f>#REF!*#REF!/10^3</f>
        <v>#REF!</v>
      </c>
      <c r="T94" s="2" t="e">
        <f>#REF!*#REF!/10^3</f>
        <v>#REF!</v>
      </c>
      <c r="U94" s="2" t="e">
        <f>#REF!*#REF!/10^3</f>
        <v>#REF!</v>
      </c>
      <c r="W94" t="s">
        <v>80</v>
      </c>
      <c r="X94" s="17">
        <f t="shared" si="18"/>
        <v>85.14053497641406</v>
      </c>
      <c r="Y94" s="17">
        <f t="shared" si="18"/>
        <v>88.70645531859374</v>
      </c>
      <c r="Z94" s="18">
        <f t="shared" si="18"/>
        <v>92.610982310159727</v>
      </c>
      <c r="AA94" s="17">
        <f t="shared" si="18"/>
        <v>92.185650347525964</v>
      </c>
      <c r="AB94" s="17">
        <f t="shared" si="18"/>
        <v>91.866120531103419</v>
      </c>
      <c r="AC94" s="17">
        <f t="shared" si="18"/>
        <v>91.741813847029732</v>
      </c>
      <c r="AD94" s="17">
        <f t="shared" si="18"/>
        <v>91.032863708045852</v>
      </c>
      <c r="AE94" s="17">
        <f t="shared" si="18"/>
        <v>91.094421554612225</v>
      </c>
      <c r="AF94" s="17">
        <f t="shared" si="18"/>
        <v>88.981011174416196</v>
      </c>
      <c r="AH94" s="17">
        <f t="shared" si="19"/>
        <v>85.14053497641406</v>
      </c>
      <c r="AI94" s="17">
        <f t="shared" si="19"/>
        <v>90.52862159481208</v>
      </c>
      <c r="AJ94" s="18">
        <f t="shared" si="19"/>
        <v>96.792663186516776</v>
      </c>
      <c r="AK94" s="17">
        <f t="shared" si="19"/>
        <v>96.501281832143476</v>
      </c>
      <c r="AL94" s="17">
        <f t="shared" si="19"/>
        <v>96.215388135156488</v>
      </c>
      <c r="AM94" s="17">
        <f t="shared" si="19"/>
        <v>96.191319095532478</v>
      </c>
      <c r="AN94" s="17">
        <f t="shared" si="19"/>
        <v>97.02495323492586</v>
      </c>
      <c r="AO94" s="17">
        <f t="shared" si="19"/>
        <v>95.395129187409609</v>
      </c>
      <c r="AP94" s="17">
        <f t="shared" si="19"/>
        <v>93.324010944566581</v>
      </c>
      <c r="AQ94" s="18"/>
      <c r="AR94" s="17">
        <f t="shared" si="20"/>
        <v>85.14053497641406</v>
      </c>
      <c r="AS94" s="17">
        <f t="shared" si="20"/>
        <v>92.742433779608447</v>
      </c>
      <c r="AT94" s="18">
        <f t="shared" si="20"/>
        <v>101.47725957465822</v>
      </c>
      <c r="AU94" s="17">
        <f t="shared" si="20"/>
        <v>101.22106362627494</v>
      </c>
      <c r="AV94" s="17">
        <f t="shared" si="20"/>
        <v>100.61781138777469</v>
      </c>
      <c r="AW94" s="17">
        <f t="shared" si="20"/>
        <v>99.613538712926967</v>
      </c>
      <c r="AX94" s="17">
        <f t="shared" si="20"/>
        <v>101.64785977833151</v>
      </c>
      <c r="AY94" s="17">
        <f t="shared" si="20"/>
        <v>97.148993387828114</v>
      </c>
      <c r="AZ94" s="17">
        <f t="shared" si="20"/>
        <v>96.636346450031809</v>
      </c>
      <c r="BA94" s="17"/>
      <c r="BB94" s="17">
        <f t="shared" si="21"/>
        <v>85.14053497641406</v>
      </c>
      <c r="BC94" s="17">
        <f t="shared" si="21"/>
        <v>90.113574022826427</v>
      </c>
      <c r="BD94" s="18">
        <f t="shared" si="21"/>
        <v>95.994128771625967</v>
      </c>
      <c r="BE94" s="17">
        <f t="shared" si="21"/>
        <v>95.619396516946253</v>
      </c>
      <c r="BF94" s="17">
        <f t="shared" si="21"/>
        <v>95.494711293713294</v>
      </c>
      <c r="BG94" s="17">
        <f t="shared" si="21"/>
        <v>94.898710711749743</v>
      </c>
      <c r="BH94" s="17">
        <f t="shared" si="21"/>
        <v>94.150777263631525</v>
      </c>
      <c r="BI94" s="17">
        <f t="shared" si="21"/>
        <v>94.408919813989215</v>
      </c>
      <c r="BJ94" s="17">
        <f t="shared" si="21"/>
        <v>92.343929631125548</v>
      </c>
      <c r="BK94" s="19"/>
      <c r="BL94" s="17"/>
      <c r="BM94" s="17"/>
      <c r="BN94" s="18"/>
      <c r="BO94" s="17"/>
      <c r="BP94" s="17"/>
      <c r="BQ94" s="17"/>
      <c r="BR94" s="17"/>
      <c r="BS94" s="17"/>
      <c r="BT94" s="17"/>
      <c r="BU94" s="19"/>
      <c r="BV94" s="17"/>
      <c r="BW94" s="17"/>
      <c r="BX94" s="18"/>
      <c r="BY94" s="17"/>
      <c r="BZ94" s="17"/>
      <c r="CA94" s="17"/>
      <c r="CB94" s="17"/>
      <c r="CC94" s="17"/>
      <c r="CD94" s="17"/>
      <c r="CE94" s="19"/>
      <c r="CF94" s="17"/>
      <c r="CG94" s="17"/>
      <c r="CH94" s="18"/>
      <c r="CI94" s="17"/>
      <c r="CJ94" s="17"/>
      <c r="CK94" s="17"/>
      <c r="CL94" s="17"/>
      <c r="CM94" s="17"/>
      <c r="CN94" s="17"/>
      <c r="CO94" s="20"/>
      <c r="CP94" s="20"/>
      <c r="CQ94" s="19"/>
      <c r="CR94" s="20"/>
      <c r="CS94" s="20"/>
      <c r="CT94" s="23"/>
      <c r="CU94" s="20"/>
      <c r="CV94" s="20"/>
      <c r="CW94" s="20"/>
      <c r="CX94" s="20"/>
      <c r="CY94" s="20"/>
      <c r="CZ94" s="20"/>
      <c r="DA94" s="20"/>
      <c r="DB94" s="23"/>
      <c r="DC94" s="20"/>
      <c r="DD94" s="20"/>
      <c r="DE94" s="20"/>
      <c r="DF94" s="20"/>
      <c r="DG94" s="20"/>
    </row>
    <row r="95" spans="1:111" x14ac:dyDescent="0.3">
      <c r="A95" s="1" t="s">
        <v>218</v>
      </c>
      <c r="W95" t="s">
        <v>81</v>
      </c>
      <c r="X95" s="17">
        <f t="shared" si="18"/>
        <v>85.14053497641406</v>
      </c>
      <c r="Y95" s="17">
        <f t="shared" si="18"/>
        <v>88.70645531859374</v>
      </c>
      <c r="Z95" s="18">
        <f t="shared" si="18"/>
        <v>92.610982310159727</v>
      </c>
      <c r="AA95" s="17">
        <f t="shared" si="18"/>
        <v>92.185650347525964</v>
      </c>
      <c r="AB95" s="17">
        <f t="shared" si="18"/>
        <v>91.866120531103419</v>
      </c>
      <c r="AC95" s="17">
        <f t="shared" si="18"/>
        <v>91.741813847029732</v>
      </c>
      <c r="AD95" s="17">
        <f t="shared" si="18"/>
        <v>91.032863708045852</v>
      </c>
      <c r="AE95" s="17">
        <f t="shared" si="18"/>
        <v>91.094421554612225</v>
      </c>
      <c r="AF95" s="17">
        <f t="shared" si="18"/>
        <v>88.981011174416196</v>
      </c>
      <c r="AH95" s="17">
        <f t="shared" si="19"/>
        <v>85.14053497641406</v>
      </c>
      <c r="AI95" s="17">
        <f t="shared" si="19"/>
        <v>90.52862159481208</v>
      </c>
      <c r="AJ95" s="18">
        <f t="shared" si="19"/>
        <v>96.792663186516776</v>
      </c>
      <c r="AK95" s="17">
        <f t="shared" si="19"/>
        <v>96.501281832143476</v>
      </c>
      <c r="AL95" s="17">
        <f t="shared" si="19"/>
        <v>96.215388135156488</v>
      </c>
      <c r="AM95" s="17">
        <f t="shared" si="19"/>
        <v>96.191319095532478</v>
      </c>
      <c r="AN95" s="17">
        <f t="shared" si="19"/>
        <v>97.02495323492586</v>
      </c>
      <c r="AO95" s="17">
        <f t="shared" si="19"/>
        <v>95.395129187409609</v>
      </c>
      <c r="AP95" s="17">
        <f t="shared" si="19"/>
        <v>93.324010944566581</v>
      </c>
      <c r="AQ95" s="18"/>
      <c r="AR95" s="17">
        <f t="shared" si="20"/>
        <v>85.14053497641406</v>
      </c>
      <c r="AS95" s="17">
        <f t="shared" si="20"/>
        <v>92.742433779608447</v>
      </c>
      <c r="AT95" s="18">
        <f t="shared" si="20"/>
        <v>101.47725957465822</v>
      </c>
      <c r="AU95" s="17">
        <f t="shared" si="20"/>
        <v>101.22106362627494</v>
      </c>
      <c r="AV95" s="17">
        <f t="shared" si="20"/>
        <v>100.61781138777469</v>
      </c>
      <c r="AW95" s="17">
        <f t="shared" si="20"/>
        <v>99.613538712926967</v>
      </c>
      <c r="AX95" s="17">
        <f t="shared" si="20"/>
        <v>101.64785977833151</v>
      </c>
      <c r="AY95" s="17">
        <f t="shared" si="20"/>
        <v>97.148993387828114</v>
      </c>
      <c r="AZ95" s="17">
        <f t="shared" si="20"/>
        <v>96.636346450031809</v>
      </c>
      <c r="BA95" s="17"/>
      <c r="BB95" s="17">
        <f t="shared" si="21"/>
        <v>85.14053497641406</v>
      </c>
      <c r="BC95" s="17">
        <f t="shared" si="21"/>
        <v>90.113574022826427</v>
      </c>
      <c r="BD95" s="18">
        <f t="shared" si="21"/>
        <v>95.994128771625967</v>
      </c>
      <c r="BE95" s="17">
        <f t="shared" si="21"/>
        <v>95.619396516946253</v>
      </c>
      <c r="BF95" s="17">
        <f t="shared" si="21"/>
        <v>95.494711293713294</v>
      </c>
      <c r="BG95" s="17">
        <f t="shared" si="21"/>
        <v>94.898710711749743</v>
      </c>
      <c r="BH95" s="17">
        <f t="shared" si="21"/>
        <v>94.150777263631525</v>
      </c>
      <c r="BI95" s="17">
        <f t="shared" si="21"/>
        <v>94.408919813989215</v>
      </c>
      <c r="BJ95" s="17">
        <f t="shared" si="21"/>
        <v>92.343929631125548</v>
      </c>
      <c r="BK95" s="19"/>
      <c r="BL95" s="17"/>
      <c r="BM95" s="17"/>
      <c r="BN95" s="18"/>
      <c r="BO95" s="17"/>
      <c r="BP95" s="17"/>
      <c r="BQ95" s="17"/>
      <c r="BR95" s="17"/>
      <c r="BS95" s="17"/>
      <c r="BT95" s="17"/>
      <c r="BU95" s="19"/>
      <c r="BV95" s="17"/>
      <c r="BW95" s="17"/>
      <c r="BX95" s="18"/>
      <c r="BY95" s="17"/>
      <c r="BZ95" s="17"/>
      <c r="CA95" s="17"/>
      <c r="CB95" s="17"/>
      <c r="CC95" s="17"/>
      <c r="CD95" s="17"/>
      <c r="CE95" s="19"/>
      <c r="CF95" s="17"/>
      <c r="CG95" s="17"/>
      <c r="CH95" s="18"/>
      <c r="CI95" s="17"/>
      <c r="CJ95" s="17"/>
      <c r="CK95" s="17"/>
      <c r="CL95" s="17"/>
      <c r="CM95" s="17"/>
      <c r="CN95" s="17"/>
      <c r="CO95" s="20"/>
      <c r="CP95" s="20"/>
      <c r="CQ95" s="19"/>
      <c r="CR95" s="20"/>
      <c r="CS95" s="20"/>
      <c r="CT95" s="23"/>
      <c r="CU95" s="20"/>
      <c r="CV95" s="20"/>
      <c r="CW95" s="20"/>
      <c r="CX95" s="20"/>
      <c r="CY95" s="20"/>
      <c r="CZ95" s="20"/>
      <c r="DA95" s="20"/>
      <c r="DB95" s="23"/>
      <c r="DC95" s="20"/>
      <c r="DD95" s="20"/>
      <c r="DE95" s="20"/>
      <c r="DF95" s="20"/>
      <c r="DG95" s="20"/>
    </row>
    <row r="96" spans="1:111" x14ac:dyDescent="0.3">
      <c r="B96" s="2" t="s">
        <v>1</v>
      </c>
      <c r="D96" s="2" t="s">
        <v>2</v>
      </c>
      <c r="W96" t="s">
        <v>83</v>
      </c>
      <c r="X96" s="17">
        <f t="shared" si="18"/>
        <v>95.070534976414066</v>
      </c>
      <c r="Y96" s="17">
        <f t="shared" si="18"/>
        <v>98.636455318593747</v>
      </c>
      <c r="Z96" s="18">
        <f t="shared" si="18"/>
        <v>102.54098231015973</v>
      </c>
      <c r="AA96" s="17">
        <f t="shared" si="18"/>
        <v>102.11565034752597</v>
      </c>
      <c r="AB96" s="17">
        <f t="shared" si="18"/>
        <v>101.79612053110343</v>
      </c>
      <c r="AC96" s="17">
        <f t="shared" si="18"/>
        <v>101.67181384702974</v>
      </c>
      <c r="AD96" s="17">
        <f t="shared" si="18"/>
        <v>100.96286370804586</v>
      </c>
      <c r="AE96" s="17">
        <f t="shared" si="18"/>
        <v>101.02442155461223</v>
      </c>
      <c r="AF96" s="17">
        <f t="shared" si="18"/>
        <v>98.911011174416217</v>
      </c>
      <c r="AH96" s="17">
        <f t="shared" si="19"/>
        <v>95.070534976414066</v>
      </c>
      <c r="AI96" s="17">
        <f t="shared" si="19"/>
        <v>100.45862159481209</v>
      </c>
      <c r="AJ96" s="18">
        <f t="shared" si="19"/>
        <v>106.72266318651678</v>
      </c>
      <c r="AK96" s="17">
        <f t="shared" si="19"/>
        <v>106.43128183214348</v>
      </c>
      <c r="AL96" s="17">
        <f t="shared" si="19"/>
        <v>106.14538813515647</v>
      </c>
      <c r="AM96" s="17">
        <f t="shared" si="19"/>
        <v>106.12131909553246</v>
      </c>
      <c r="AN96" s="17">
        <f t="shared" si="19"/>
        <v>106.95495323492587</v>
      </c>
      <c r="AO96" s="17">
        <f t="shared" si="19"/>
        <v>105.32512918740962</v>
      </c>
      <c r="AP96" s="17">
        <f t="shared" si="19"/>
        <v>103.25401094456659</v>
      </c>
      <c r="AQ96" s="18"/>
      <c r="AR96" s="17">
        <f t="shared" si="20"/>
        <v>95.070534976414066</v>
      </c>
      <c r="AS96" s="17">
        <f t="shared" si="20"/>
        <v>102.67243377960843</v>
      </c>
      <c r="AT96" s="18">
        <f t="shared" si="20"/>
        <v>111.40725957465823</v>
      </c>
      <c r="AU96" s="17">
        <f t="shared" si="20"/>
        <v>111.15106362627495</v>
      </c>
      <c r="AV96" s="17">
        <f t="shared" si="20"/>
        <v>110.54781138777469</v>
      </c>
      <c r="AW96" s="17">
        <f t="shared" si="20"/>
        <v>109.54353871292695</v>
      </c>
      <c r="AX96" s="17">
        <f t="shared" si="20"/>
        <v>111.57785977833151</v>
      </c>
      <c r="AY96" s="17">
        <f t="shared" si="20"/>
        <v>107.07899338782811</v>
      </c>
      <c r="AZ96" s="17">
        <f t="shared" si="20"/>
        <v>106.5663464500318</v>
      </c>
      <c r="BA96" s="17"/>
      <c r="BB96" s="17">
        <f t="shared" si="21"/>
        <v>95.070534976414066</v>
      </c>
      <c r="BC96" s="17">
        <f t="shared" si="21"/>
        <v>100.04357402282643</v>
      </c>
      <c r="BD96" s="18">
        <f t="shared" si="21"/>
        <v>105.92412877162594</v>
      </c>
      <c r="BE96" s="17">
        <f t="shared" si="21"/>
        <v>105.54939651694623</v>
      </c>
      <c r="BF96" s="17">
        <f t="shared" si="21"/>
        <v>105.4247112937133</v>
      </c>
      <c r="BG96" s="17">
        <f t="shared" si="21"/>
        <v>104.82871071174975</v>
      </c>
      <c r="BH96" s="17">
        <f t="shared" si="21"/>
        <v>104.08077726363153</v>
      </c>
      <c r="BI96" s="17">
        <f t="shared" si="21"/>
        <v>104.33891981398922</v>
      </c>
      <c r="BJ96" s="17">
        <f t="shared" si="21"/>
        <v>102.27392963112555</v>
      </c>
      <c r="BK96" s="19"/>
      <c r="BL96" s="17"/>
      <c r="BM96" s="17"/>
      <c r="BN96" s="18"/>
      <c r="BO96" s="17"/>
      <c r="BP96" s="17"/>
      <c r="BQ96" s="17"/>
      <c r="BR96" s="17"/>
      <c r="BS96" s="17"/>
      <c r="BT96" s="17"/>
      <c r="BU96" s="19"/>
      <c r="BV96" s="17"/>
      <c r="BW96" s="17"/>
      <c r="BX96" s="18"/>
      <c r="BY96" s="17"/>
      <c r="BZ96" s="17"/>
      <c r="CA96" s="17"/>
      <c r="CB96" s="17"/>
      <c r="CC96" s="17"/>
      <c r="CD96" s="17"/>
      <c r="CE96" s="19"/>
      <c r="CF96" s="17"/>
      <c r="CG96" s="17"/>
      <c r="CH96" s="18"/>
      <c r="CI96" s="17"/>
      <c r="CJ96" s="17"/>
      <c r="CK96" s="17"/>
      <c r="CL96" s="17"/>
      <c r="CM96" s="17"/>
      <c r="CN96" s="17"/>
      <c r="CO96" s="20"/>
      <c r="CP96" s="20"/>
      <c r="CQ96" s="19"/>
      <c r="CR96" s="20"/>
      <c r="CS96" s="20"/>
      <c r="CT96" s="23"/>
      <c r="CU96" s="20"/>
      <c r="CV96" s="20"/>
      <c r="CW96" s="20"/>
      <c r="CX96" s="20"/>
      <c r="CY96" s="20"/>
      <c r="CZ96" s="20"/>
      <c r="DA96" s="20"/>
      <c r="DB96" s="23"/>
      <c r="DC96" s="20"/>
      <c r="DD96" s="20"/>
      <c r="DE96" s="20"/>
      <c r="DF96" s="20"/>
      <c r="DG96" s="20"/>
    </row>
    <row r="97" spans="1:111" x14ac:dyDescent="0.3">
      <c r="A97" s="5" t="s">
        <v>4</v>
      </c>
      <c r="B97" s="6">
        <v>1992</v>
      </c>
      <c r="C97" s="6">
        <v>2017</v>
      </c>
      <c r="D97" s="7">
        <v>2017</v>
      </c>
      <c r="E97" s="7">
        <v>2020</v>
      </c>
      <c r="F97" s="7">
        <v>2025</v>
      </c>
      <c r="G97" s="7">
        <v>2030</v>
      </c>
      <c r="H97" s="7">
        <v>2035</v>
      </c>
      <c r="I97" s="7">
        <v>2040</v>
      </c>
      <c r="J97" s="7">
        <v>2045</v>
      </c>
      <c r="K97" s="7">
        <v>2050</v>
      </c>
      <c r="L97" s="7">
        <v>2055</v>
      </c>
      <c r="M97" s="7">
        <v>2060</v>
      </c>
      <c r="N97" s="7">
        <v>2065</v>
      </c>
      <c r="O97" s="7">
        <v>2070</v>
      </c>
      <c r="P97" s="7">
        <v>2075</v>
      </c>
      <c r="Q97" s="7">
        <v>2080</v>
      </c>
      <c r="R97" s="7">
        <v>2085</v>
      </c>
      <c r="S97" s="7">
        <v>2090</v>
      </c>
      <c r="T97" s="7">
        <v>2095</v>
      </c>
      <c r="U97" s="7">
        <v>2100</v>
      </c>
      <c r="W97" t="s">
        <v>85</v>
      </c>
      <c r="X97" s="17">
        <f t="shared" si="18"/>
        <v>92.070534976414066</v>
      </c>
      <c r="Y97" s="17">
        <f t="shared" si="18"/>
        <v>95.636455318593747</v>
      </c>
      <c r="Z97" s="18">
        <f t="shared" si="18"/>
        <v>99.540982310159734</v>
      </c>
      <c r="AA97" s="17">
        <f t="shared" si="18"/>
        <v>99.115650347525971</v>
      </c>
      <c r="AB97" s="17">
        <f t="shared" si="18"/>
        <v>98.796120531103426</v>
      </c>
      <c r="AC97" s="17">
        <f t="shared" si="18"/>
        <v>98.671813847029739</v>
      </c>
      <c r="AD97" s="17">
        <f t="shared" si="18"/>
        <v>97.962863708045845</v>
      </c>
      <c r="AE97" s="17">
        <f t="shared" si="18"/>
        <v>98.024421554612232</v>
      </c>
      <c r="AF97" s="17">
        <f t="shared" si="18"/>
        <v>95.911011174416217</v>
      </c>
      <c r="AH97" s="17">
        <f t="shared" si="19"/>
        <v>92.070534976414066</v>
      </c>
      <c r="AI97" s="17">
        <f t="shared" si="19"/>
        <v>97.458621594812087</v>
      </c>
      <c r="AJ97" s="18">
        <f t="shared" si="19"/>
        <v>103.72266318651678</v>
      </c>
      <c r="AK97" s="17">
        <f t="shared" si="19"/>
        <v>103.43128183214348</v>
      </c>
      <c r="AL97" s="17">
        <f t="shared" si="19"/>
        <v>103.14538813515647</v>
      </c>
      <c r="AM97" s="17">
        <f t="shared" si="19"/>
        <v>103.12131909553246</v>
      </c>
      <c r="AN97" s="17">
        <f t="shared" si="19"/>
        <v>103.95495323492587</v>
      </c>
      <c r="AO97" s="17">
        <f t="shared" si="19"/>
        <v>102.32512918740962</v>
      </c>
      <c r="AP97" s="17">
        <f t="shared" si="19"/>
        <v>100.25401094456659</v>
      </c>
      <c r="AQ97" s="18"/>
      <c r="AR97" s="17">
        <f t="shared" si="20"/>
        <v>92.070534976414066</v>
      </c>
      <c r="AS97" s="17">
        <f t="shared" si="20"/>
        <v>99.672433779608426</v>
      </c>
      <c r="AT97" s="18">
        <f t="shared" si="20"/>
        <v>108.40725957465823</v>
      </c>
      <c r="AU97" s="17">
        <f t="shared" si="20"/>
        <v>108.15106362627495</v>
      </c>
      <c r="AV97" s="17">
        <f t="shared" si="20"/>
        <v>107.54781138777469</v>
      </c>
      <c r="AW97" s="17">
        <f t="shared" si="20"/>
        <v>106.54353871292695</v>
      </c>
      <c r="AX97" s="17">
        <f t="shared" si="20"/>
        <v>108.57785977833151</v>
      </c>
      <c r="AY97" s="17">
        <f t="shared" si="20"/>
        <v>104.07899338782811</v>
      </c>
      <c r="AZ97" s="17">
        <f t="shared" si="20"/>
        <v>103.5663464500318</v>
      </c>
      <c r="BA97" s="17"/>
      <c r="BB97" s="17">
        <f t="shared" si="21"/>
        <v>92.070534976414066</v>
      </c>
      <c r="BC97" s="17">
        <f t="shared" si="21"/>
        <v>97.043574022826434</v>
      </c>
      <c r="BD97" s="18">
        <f t="shared" si="21"/>
        <v>102.92412877162594</v>
      </c>
      <c r="BE97" s="17">
        <f t="shared" si="21"/>
        <v>102.54939651694623</v>
      </c>
      <c r="BF97" s="17">
        <f t="shared" si="21"/>
        <v>102.4247112937133</v>
      </c>
      <c r="BG97" s="17">
        <f t="shared" si="21"/>
        <v>101.82871071174974</v>
      </c>
      <c r="BH97" s="17">
        <f t="shared" si="21"/>
        <v>101.08077726363153</v>
      </c>
      <c r="BI97" s="17">
        <f t="shared" si="21"/>
        <v>101.33891981398922</v>
      </c>
      <c r="BJ97" s="17">
        <f t="shared" si="21"/>
        <v>99.273929631125554</v>
      </c>
      <c r="BK97" s="19"/>
      <c r="BL97" s="17"/>
      <c r="BM97" s="17"/>
      <c r="BN97" s="18"/>
      <c r="BO97" s="17"/>
      <c r="BP97" s="17"/>
      <c r="BQ97" s="17"/>
      <c r="BR97" s="17"/>
      <c r="BS97" s="17"/>
      <c r="BT97" s="17"/>
      <c r="BU97" s="19"/>
      <c r="BV97" s="17"/>
      <c r="BW97" s="17"/>
      <c r="BX97" s="18"/>
      <c r="BY97" s="17"/>
      <c r="BZ97" s="17"/>
      <c r="CA97" s="17"/>
      <c r="CB97" s="17"/>
      <c r="CC97" s="17"/>
      <c r="CD97" s="17"/>
      <c r="CE97" s="19"/>
      <c r="CF97" s="17"/>
      <c r="CG97" s="17"/>
      <c r="CH97" s="18"/>
      <c r="CI97" s="17"/>
      <c r="CJ97" s="17"/>
      <c r="CK97" s="17"/>
      <c r="CL97" s="17"/>
      <c r="CM97" s="17"/>
      <c r="CN97" s="17"/>
      <c r="CO97" s="20"/>
      <c r="CP97" s="20"/>
      <c r="CQ97" s="19"/>
      <c r="CR97" s="20"/>
      <c r="CS97" s="20"/>
      <c r="CT97" s="23"/>
      <c r="CU97" s="20"/>
      <c r="CV97" s="20"/>
      <c r="CW97" s="20"/>
      <c r="CX97" s="20"/>
      <c r="CY97" s="20"/>
      <c r="CZ97" s="20"/>
      <c r="DA97" s="20"/>
      <c r="DB97" s="23"/>
      <c r="DC97" s="20"/>
      <c r="DD97" s="20"/>
      <c r="DE97" s="20"/>
      <c r="DF97" s="20"/>
      <c r="DG97" s="20"/>
    </row>
    <row r="98" spans="1:111" x14ac:dyDescent="0.3">
      <c r="A98" s="9" t="s">
        <v>44</v>
      </c>
      <c r="B98" s="10" t="s">
        <v>220</v>
      </c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 t="e">
        <f t="shared" ref="N98:U98" si="22">SUM(N99:N137)+N185+N186+N189+N190+N191+N196+N197+N199</f>
        <v>#REF!</v>
      </c>
      <c r="O98" s="10" t="e">
        <f t="shared" si="22"/>
        <v>#REF!</v>
      </c>
      <c r="P98" s="10" t="e">
        <f t="shared" si="22"/>
        <v>#REF!</v>
      </c>
      <c r="Q98" s="10" t="e">
        <f t="shared" si="22"/>
        <v>#REF!</v>
      </c>
      <c r="R98" s="10" t="e">
        <f t="shared" si="22"/>
        <v>#REF!</v>
      </c>
      <c r="S98" s="10" t="e">
        <f t="shared" si="22"/>
        <v>#REF!</v>
      </c>
      <c r="T98" s="10" t="e">
        <f t="shared" si="22"/>
        <v>#REF!</v>
      </c>
      <c r="U98" s="10" t="e">
        <f t="shared" si="22"/>
        <v>#REF!</v>
      </c>
      <c r="W98" s="4" t="s">
        <v>87</v>
      </c>
      <c r="X98" s="24">
        <f t="shared" si="18"/>
        <v>85.14053497641406</v>
      </c>
      <c r="Y98" s="13">
        <f t="shared" si="18"/>
        <v>88.70645531859374</v>
      </c>
      <c r="Z98" s="27">
        <f t="shared" si="18"/>
        <v>92.610982310159727</v>
      </c>
      <c r="AA98" s="13">
        <f t="shared" si="18"/>
        <v>92.185650347525964</v>
      </c>
      <c r="AB98" s="13">
        <f t="shared" si="18"/>
        <v>91.866120531103419</v>
      </c>
      <c r="AC98" s="13">
        <f t="shared" si="18"/>
        <v>91.741813847029732</v>
      </c>
      <c r="AD98" s="13">
        <f t="shared" si="18"/>
        <v>91.032863708045852</v>
      </c>
      <c r="AE98" s="13">
        <f t="shared" si="18"/>
        <v>91.094421554612225</v>
      </c>
      <c r="AF98" s="13">
        <f t="shared" si="18"/>
        <v>88.981011174416196</v>
      </c>
      <c r="AH98" s="24">
        <f t="shared" si="19"/>
        <v>85.14053497641406</v>
      </c>
      <c r="AI98" s="13">
        <f t="shared" si="19"/>
        <v>90.52862159481208</v>
      </c>
      <c r="AJ98" s="27">
        <f t="shared" si="19"/>
        <v>96.792663186516776</v>
      </c>
      <c r="AK98" s="13">
        <f t="shared" si="19"/>
        <v>96.501281832143476</v>
      </c>
      <c r="AL98" s="13">
        <f t="shared" si="19"/>
        <v>96.215388135156488</v>
      </c>
      <c r="AM98" s="13">
        <f t="shared" si="19"/>
        <v>96.191319095532478</v>
      </c>
      <c r="AN98" s="13">
        <f t="shared" si="19"/>
        <v>97.02495323492586</v>
      </c>
      <c r="AO98" s="13">
        <f t="shared" si="19"/>
        <v>95.395129187409609</v>
      </c>
      <c r="AP98" s="13">
        <f t="shared" si="19"/>
        <v>93.324010944566581</v>
      </c>
      <c r="AQ98" s="27"/>
      <c r="AR98" s="24">
        <f t="shared" si="20"/>
        <v>85.14053497641406</v>
      </c>
      <c r="AS98" s="13">
        <f t="shared" si="20"/>
        <v>92.742433779608447</v>
      </c>
      <c r="AT98" s="27">
        <f t="shared" si="20"/>
        <v>101.47725957465822</v>
      </c>
      <c r="AU98" s="13">
        <f t="shared" si="20"/>
        <v>101.22106362627494</v>
      </c>
      <c r="AV98" s="13">
        <f t="shared" si="20"/>
        <v>100.61781138777469</v>
      </c>
      <c r="AW98" s="13">
        <f t="shared" si="20"/>
        <v>99.613538712926967</v>
      </c>
      <c r="AX98" s="13">
        <f t="shared" si="20"/>
        <v>101.64785977833151</v>
      </c>
      <c r="AY98" s="13">
        <f t="shared" si="20"/>
        <v>97.148993387828114</v>
      </c>
      <c r="AZ98" s="13">
        <f t="shared" si="20"/>
        <v>96.636346450031809</v>
      </c>
      <c r="BA98" s="13"/>
      <c r="BB98" s="24">
        <f t="shared" si="21"/>
        <v>85.14053497641406</v>
      </c>
      <c r="BC98" s="13">
        <f t="shared" si="21"/>
        <v>90.113574022826427</v>
      </c>
      <c r="BD98" s="27">
        <f t="shared" si="21"/>
        <v>95.994128771625967</v>
      </c>
      <c r="BE98" s="13">
        <f t="shared" si="21"/>
        <v>95.619396516946253</v>
      </c>
      <c r="BF98" s="13">
        <f t="shared" si="21"/>
        <v>95.494711293713294</v>
      </c>
      <c r="BG98" s="13">
        <f t="shared" si="21"/>
        <v>94.898710711749743</v>
      </c>
      <c r="BH98" s="13">
        <f t="shared" si="21"/>
        <v>94.150777263631525</v>
      </c>
      <c r="BI98" s="13">
        <f t="shared" si="21"/>
        <v>94.408919813989215</v>
      </c>
      <c r="BJ98" s="13">
        <f t="shared" si="21"/>
        <v>92.343929631125548</v>
      </c>
      <c r="BK98" s="14"/>
      <c r="BL98" s="24"/>
      <c r="BM98" s="13"/>
      <c r="BN98" s="27"/>
      <c r="BO98" s="13"/>
      <c r="BP98" s="13"/>
      <c r="BQ98" s="13"/>
      <c r="BR98" s="13"/>
      <c r="BS98" s="13"/>
      <c r="BT98" s="13"/>
      <c r="BU98" s="14"/>
      <c r="BV98" s="24"/>
      <c r="BW98" s="13"/>
      <c r="BX98" s="27"/>
      <c r="BY98" s="13"/>
      <c r="BZ98" s="13"/>
      <c r="CA98" s="13"/>
      <c r="CB98" s="13"/>
      <c r="CC98" s="13"/>
      <c r="CD98" s="13"/>
      <c r="CE98" s="14"/>
      <c r="CF98" s="24"/>
      <c r="CG98" s="13"/>
      <c r="CH98" s="27"/>
      <c r="CI98" s="13"/>
      <c r="CJ98" s="13"/>
      <c r="CK98" s="13"/>
      <c r="CL98" s="13"/>
      <c r="CM98" s="13"/>
      <c r="CN98" s="13"/>
      <c r="CO98" s="15"/>
      <c r="CP98" s="15"/>
      <c r="CQ98" s="14"/>
      <c r="CR98" s="26"/>
      <c r="CS98" s="15"/>
      <c r="CT98" s="30"/>
      <c r="CU98" s="15"/>
      <c r="CV98" s="15"/>
      <c r="CW98" s="15"/>
      <c r="CX98" s="15"/>
      <c r="CY98" s="15"/>
      <c r="CZ98" s="26"/>
      <c r="DA98" s="15"/>
      <c r="DB98" s="30"/>
      <c r="DC98" s="15"/>
      <c r="DD98" s="15"/>
      <c r="DE98" s="15"/>
      <c r="DF98" s="15"/>
      <c r="DG98" s="15"/>
    </row>
    <row r="99" spans="1:111" x14ac:dyDescent="0.3">
      <c r="A99" t="s">
        <v>121</v>
      </c>
      <c r="B99" s="2">
        <v>0</v>
      </c>
      <c r="C99" s="2">
        <v>66.666666666666671</v>
      </c>
      <c r="D99" s="2">
        <v>85</v>
      </c>
      <c r="E99" s="2">
        <v>85.14053497641406</v>
      </c>
      <c r="F99" s="2">
        <v>88.70645531859374</v>
      </c>
      <c r="G99" s="2">
        <v>92.610982310159727</v>
      </c>
      <c r="H99" s="2">
        <v>92.185650347525964</v>
      </c>
      <c r="I99" s="2">
        <v>91.866120531103419</v>
      </c>
      <c r="J99" s="2">
        <v>91.741813847029732</v>
      </c>
      <c r="K99" s="2">
        <v>91.032863708045852</v>
      </c>
      <c r="L99" s="2">
        <v>91.094421554612225</v>
      </c>
      <c r="M99" s="2">
        <v>88.981011174416196</v>
      </c>
      <c r="N99" s="2" t="e">
        <f>#REF!*#REF!/10^3</f>
        <v>#REF!</v>
      </c>
      <c r="O99" s="2" t="e">
        <f>#REF!*#REF!/10^3</f>
        <v>#REF!</v>
      </c>
      <c r="P99" s="2" t="e">
        <f>#REF!*#REF!/10^3</f>
        <v>#REF!</v>
      </c>
      <c r="Q99" s="2" t="e">
        <f>#REF!*#REF!/10^3</f>
        <v>#REF!</v>
      </c>
      <c r="R99" s="2" t="e">
        <f>#REF!*#REF!/10^3</f>
        <v>#REF!</v>
      </c>
      <c r="S99" s="2" t="e">
        <f>#REF!*#REF!/10^3</f>
        <v>#REF!</v>
      </c>
      <c r="T99" s="2" t="e">
        <f>#REF!*#REF!/10^3</f>
        <v>#REF!</v>
      </c>
      <c r="U99" s="2" t="e">
        <f>#REF!*#REF!/10^3</f>
        <v>#REF!</v>
      </c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111" x14ac:dyDescent="0.3">
      <c r="A100" t="s">
        <v>122</v>
      </c>
      <c r="B100" s="2">
        <v>0</v>
      </c>
      <c r="C100" s="2">
        <v>66.666666666666671</v>
      </c>
      <c r="D100" s="2">
        <v>94.929999999999993</v>
      </c>
      <c r="E100" s="2">
        <v>95.070534976414066</v>
      </c>
      <c r="F100" s="2">
        <v>98.636455318593747</v>
      </c>
      <c r="G100" s="2">
        <v>102.54098231015973</v>
      </c>
      <c r="H100" s="2">
        <v>102.11565034752597</v>
      </c>
      <c r="I100" s="2">
        <v>101.79612053110343</v>
      </c>
      <c r="J100" s="2">
        <v>101.67181384702974</v>
      </c>
      <c r="K100" s="2">
        <v>100.96286370804586</v>
      </c>
      <c r="L100" s="2">
        <v>101.02442155461223</v>
      </c>
      <c r="M100" s="2">
        <v>98.911011174416217</v>
      </c>
      <c r="N100" s="2" t="e">
        <f>#REF!*#REF!/10^3</f>
        <v>#REF!</v>
      </c>
      <c r="O100" s="2" t="e">
        <f>#REF!*#REF!/10^3</f>
        <v>#REF!</v>
      </c>
      <c r="P100" s="2" t="e">
        <f>#REF!*#REF!/10^3</f>
        <v>#REF!</v>
      </c>
      <c r="Q100" s="2" t="e">
        <f>#REF!*#REF!/10^3</f>
        <v>#REF!</v>
      </c>
      <c r="R100" s="2" t="e">
        <f>#REF!*#REF!/10^3</f>
        <v>#REF!</v>
      </c>
      <c r="S100" s="2" t="e">
        <f>#REF!*#REF!/10^3</f>
        <v>#REF!</v>
      </c>
      <c r="T100" s="2" t="e">
        <f>#REF!*#REF!/10^3</f>
        <v>#REF!</v>
      </c>
      <c r="U100" s="2" t="e">
        <f>#REF!*#REF!/10^3</f>
        <v>#REF!</v>
      </c>
      <c r="W100" t="s">
        <v>123</v>
      </c>
    </row>
    <row r="101" spans="1:111" x14ac:dyDescent="0.3">
      <c r="A101" t="s">
        <v>124</v>
      </c>
      <c r="B101" s="2">
        <v>56.333333333333336</v>
      </c>
      <c r="C101" s="2">
        <v>94.666666666666671</v>
      </c>
      <c r="D101" s="2">
        <v>90.94</v>
      </c>
      <c r="E101" s="2">
        <v>91.080534976414057</v>
      </c>
      <c r="F101" s="2">
        <v>94.646455318593738</v>
      </c>
      <c r="G101" s="2">
        <v>98.550982310159725</v>
      </c>
      <c r="H101" s="2">
        <v>98.125650347525962</v>
      </c>
      <c r="I101" s="2">
        <v>97.806120531103417</v>
      </c>
      <c r="J101" s="2">
        <v>97.68181384702973</v>
      </c>
      <c r="K101" s="2">
        <v>96.97286370804585</v>
      </c>
      <c r="L101" s="2">
        <v>97.034421554612223</v>
      </c>
      <c r="M101" s="2">
        <v>94.921011174416208</v>
      </c>
      <c r="N101" s="2" t="e">
        <f>#REF!*#REF!/10^3</f>
        <v>#REF!</v>
      </c>
      <c r="O101" s="2" t="e">
        <f>#REF!*#REF!/10^3</f>
        <v>#REF!</v>
      </c>
      <c r="P101" s="2" t="e">
        <f>#REF!*#REF!/10^3</f>
        <v>#REF!</v>
      </c>
      <c r="Q101" s="2" t="e">
        <f>#REF!*#REF!/10^3</f>
        <v>#REF!</v>
      </c>
      <c r="R101" s="2" t="e">
        <f>#REF!*#REF!/10^3</f>
        <v>#REF!</v>
      </c>
      <c r="S101" s="2" t="e">
        <f>#REF!*#REF!/10^3</f>
        <v>#REF!</v>
      </c>
      <c r="T101" s="2" t="e">
        <f>#REF!*#REF!/10^3</f>
        <v>#REF!</v>
      </c>
      <c r="U101" s="2" t="e">
        <f>#REF!*#REF!/10^3</f>
        <v>#REF!</v>
      </c>
      <c r="W101" s="4" t="s">
        <v>6</v>
      </c>
      <c r="X101" s="4">
        <v>2020</v>
      </c>
      <c r="Y101" s="4">
        <v>2025</v>
      </c>
      <c r="Z101" s="4">
        <v>2030</v>
      </c>
      <c r="AA101" s="4">
        <v>2035</v>
      </c>
      <c r="AB101" s="4">
        <v>2040</v>
      </c>
      <c r="AC101" s="4">
        <v>2045</v>
      </c>
      <c r="AD101" s="4">
        <v>2050</v>
      </c>
      <c r="AE101" s="4">
        <v>2055</v>
      </c>
      <c r="AF101" s="4">
        <v>2060</v>
      </c>
      <c r="AH101" s="31"/>
    </row>
    <row r="102" spans="1:111" x14ac:dyDescent="0.3">
      <c r="A102" t="s">
        <v>125</v>
      </c>
      <c r="B102" s="2">
        <v>0</v>
      </c>
      <c r="C102" s="2">
        <v>0</v>
      </c>
      <c r="D102" s="2">
        <v>85</v>
      </c>
      <c r="E102" s="2">
        <v>91.080534976414057</v>
      </c>
      <c r="F102" s="2">
        <v>94.646455318593738</v>
      </c>
      <c r="G102" s="2">
        <v>98.550982310159725</v>
      </c>
      <c r="H102" s="2">
        <v>98.125650347525962</v>
      </c>
      <c r="I102" s="2">
        <v>97.806120531103417</v>
      </c>
      <c r="J102" s="2">
        <v>97.68181384702973</v>
      </c>
      <c r="K102" s="2">
        <v>96.97286370804585</v>
      </c>
      <c r="L102" s="2">
        <v>97.034421554612223</v>
      </c>
      <c r="M102" s="2">
        <v>94.921011174416208</v>
      </c>
      <c r="N102" s="2" t="e">
        <f>#REF!*#REF!/10^3</f>
        <v>#REF!</v>
      </c>
      <c r="O102" s="2" t="e">
        <f>#REF!*#REF!/10^3</f>
        <v>#REF!</v>
      </c>
      <c r="P102" s="2" t="e">
        <f>#REF!*#REF!/10^3</f>
        <v>#REF!</v>
      </c>
      <c r="Q102" s="2" t="e">
        <f>#REF!*#REF!/10^3</f>
        <v>#REF!</v>
      </c>
      <c r="R102" s="2" t="e">
        <f>#REF!*#REF!/10^3</f>
        <v>#REF!</v>
      </c>
      <c r="S102" s="2" t="e">
        <f>#REF!*#REF!/10^3</f>
        <v>#REF!</v>
      </c>
      <c r="T102" s="2" t="e">
        <f>#REF!*#REF!/10^3</f>
        <v>#REF!</v>
      </c>
      <c r="U102" s="2" t="e">
        <f>#REF!*#REF!/10^3</f>
        <v>#REF!</v>
      </c>
      <c r="W102" t="s">
        <v>91</v>
      </c>
      <c r="X102" s="47">
        <f>X53</f>
        <v>0</v>
      </c>
      <c r="Y102" s="47">
        <f t="shared" ref="Y102:AF102" si="23">Y53</f>
        <v>0</v>
      </c>
      <c r="Z102" s="47">
        <f t="shared" si="23"/>
        <v>0</v>
      </c>
      <c r="AA102" s="47">
        <f t="shared" si="23"/>
        <v>0</v>
      </c>
      <c r="AB102" s="47">
        <f t="shared" si="23"/>
        <v>0</v>
      </c>
      <c r="AC102" s="47">
        <f t="shared" si="23"/>
        <v>0</v>
      </c>
      <c r="AD102" s="47">
        <f t="shared" si="23"/>
        <v>0</v>
      </c>
      <c r="AE102" s="47">
        <f t="shared" si="23"/>
        <v>0</v>
      </c>
      <c r="AF102" s="47">
        <f t="shared" si="23"/>
        <v>0</v>
      </c>
      <c r="AH102" s="31"/>
    </row>
    <row r="103" spans="1:111" x14ac:dyDescent="0.3">
      <c r="A103" t="s">
        <v>126</v>
      </c>
      <c r="B103" s="2">
        <v>0</v>
      </c>
      <c r="C103" s="2">
        <v>0</v>
      </c>
      <c r="D103" s="2">
        <v>90.94</v>
      </c>
      <c r="E103" s="2">
        <v>91.080534976414057</v>
      </c>
      <c r="F103" s="2">
        <v>94.646455318593738</v>
      </c>
      <c r="G103" s="2">
        <v>98.550982310159725</v>
      </c>
      <c r="H103" s="2">
        <v>98.125650347525962</v>
      </c>
      <c r="I103" s="2">
        <v>97.806120531103417</v>
      </c>
      <c r="J103" s="2">
        <v>97.68181384702973</v>
      </c>
      <c r="K103" s="2">
        <v>96.97286370804585</v>
      </c>
      <c r="L103" s="2">
        <v>97.034421554612223</v>
      </c>
      <c r="M103" s="2">
        <v>94.921011174416208</v>
      </c>
      <c r="N103" s="2" t="e">
        <f>#REF!*#REF!/10^3</f>
        <v>#REF!</v>
      </c>
      <c r="O103" s="2" t="e">
        <f>#REF!*#REF!/10^3</f>
        <v>#REF!</v>
      </c>
      <c r="P103" s="2" t="e">
        <f>#REF!*#REF!/10^3</f>
        <v>#REF!</v>
      </c>
      <c r="Q103" s="2" t="e">
        <f>#REF!*#REF!/10^3</f>
        <v>#REF!</v>
      </c>
      <c r="R103" s="2" t="e">
        <f>#REF!*#REF!/10^3</f>
        <v>#REF!</v>
      </c>
      <c r="S103" s="2" t="e">
        <f>#REF!*#REF!/10^3</f>
        <v>#REF!</v>
      </c>
      <c r="T103" s="2" t="e">
        <f>#REF!*#REF!/10^3</f>
        <v>#REF!</v>
      </c>
      <c r="U103" s="2" t="e">
        <f>#REF!*#REF!/10^3</f>
        <v>#REF!</v>
      </c>
      <c r="W103" t="s">
        <v>244</v>
      </c>
      <c r="X103" s="47">
        <f>AH53</f>
        <v>0</v>
      </c>
      <c r="Y103" s="47">
        <f t="shared" ref="Y103:AF103" si="24">AI53</f>
        <v>0</v>
      </c>
      <c r="Z103" s="47">
        <f t="shared" si="24"/>
        <v>0</v>
      </c>
      <c r="AA103" s="47">
        <f t="shared" si="24"/>
        <v>0</v>
      </c>
      <c r="AB103" s="47">
        <f t="shared" si="24"/>
        <v>0</v>
      </c>
      <c r="AC103" s="47">
        <f t="shared" si="24"/>
        <v>0</v>
      </c>
      <c r="AD103" s="47">
        <f t="shared" si="24"/>
        <v>0</v>
      </c>
      <c r="AE103" s="47">
        <f t="shared" si="24"/>
        <v>0</v>
      </c>
      <c r="AF103" s="47">
        <f t="shared" si="24"/>
        <v>0</v>
      </c>
      <c r="AH103" s="31"/>
    </row>
    <row r="104" spans="1:111" x14ac:dyDescent="0.3">
      <c r="A104" t="s">
        <v>127</v>
      </c>
      <c r="B104" s="2">
        <v>92</v>
      </c>
      <c r="C104" s="2">
        <v>363.66666666666669</v>
      </c>
      <c r="D104" s="2">
        <v>88.990000000000009</v>
      </c>
      <c r="E104" s="2">
        <v>89.130534976414069</v>
      </c>
      <c r="F104" s="2">
        <v>92.696455318593735</v>
      </c>
      <c r="G104" s="2">
        <v>96.600982310159722</v>
      </c>
      <c r="H104" s="2">
        <v>96.175650347525973</v>
      </c>
      <c r="I104" s="2">
        <v>95.856120531103429</v>
      </c>
      <c r="J104" s="2">
        <v>95.731813847029741</v>
      </c>
      <c r="K104" s="2">
        <v>95.022863708045861</v>
      </c>
      <c r="L104" s="2">
        <v>95.084421554612234</v>
      </c>
      <c r="M104" s="2">
        <v>92.971011174416205</v>
      </c>
      <c r="N104" s="2" t="e">
        <f>#REF!*#REF!/10^3</f>
        <v>#REF!</v>
      </c>
      <c r="O104" s="2" t="e">
        <f>#REF!*#REF!/10^3</f>
        <v>#REF!</v>
      </c>
      <c r="P104" s="2" t="e">
        <f>#REF!*#REF!/10^3</f>
        <v>#REF!</v>
      </c>
      <c r="Q104" s="2" t="e">
        <f>#REF!*#REF!/10^3</f>
        <v>#REF!</v>
      </c>
      <c r="R104" s="2" t="e">
        <f>#REF!*#REF!/10^3</f>
        <v>#REF!</v>
      </c>
      <c r="S104" s="2" t="e">
        <f>#REF!*#REF!/10^3</f>
        <v>#REF!</v>
      </c>
      <c r="T104" s="2" t="e">
        <f>#REF!*#REF!/10^3</f>
        <v>#REF!</v>
      </c>
      <c r="U104" s="2" t="e">
        <f>#REF!*#REF!/10^3</f>
        <v>#REF!</v>
      </c>
      <c r="W104" t="s">
        <v>245</v>
      </c>
      <c r="X104" s="47">
        <f>AR53</f>
        <v>0</v>
      </c>
      <c r="Y104" s="47">
        <f t="shared" ref="Y104:AF104" si="25">AS53</f>
        <v>0</v>
      </c>
      <c r="Z104" s="47">
        <f t="shared" si="25"/>
        <v>0</v>
      </c>
      <c r="AA104" s="47">
        <f t="shared" si="25"/>
        <v>0</v>
      </c>
      <c r="AB104" s="47">
        <f t="shared" si="25"/>
        <v>0</v>
      </c>
      <c r="AC104" s="47">
        <f t="shared" si="25"/>
        <v>0</v>
      </c>
      <c r="AD104" s="47">
        <f t="shared" si="25"/>
        <v>0</v>
      </c>
      <c r="AE104" s="47">
        <f t="shared" si="25"/>
        <v>0</v>
      </c>
      <c r="AF104" s="47">
        <f t="shared" si="25"/>
        <v>0</v>
      </c>
    </row>
    <row r="105" spans="1:111" x14ac:dyDescent="0.3">
      <c r="A105" t="s">
        <v>46</v>
      </c>
      <c r="B105" s="2">
        <v>87</v>
      </c>
      <c r="C105" s="2">
        <v>219.66666666666666</v>
      </c>
      <c r="D105" s="2">
        <v>94.929999999999993</v>
      </c>
      <c r="E105" s="2">
        <v>95.070534976414066</v>
      </c>
      <c r="F105" s="2">
        <v>98.636455318593747</v>
      </c>
      <c r="G105" s="2">
        <v>102.54098231015973</v>
      </c>
      <c r="H105" s="2">
        <v>102.11565034752597</v>
      </c>
      <c r="I105" s="2">
        <v>101.79612053110343</v>
      </c>
      <c r="J105" s="2">
        <v>101.67181384702974</v>
      </c>
      <c r="K105" s="2">
        <v>100.96286370804586</v>
      </c>
      <c r="L105" s="2">
        <v>101.02442155461223</v>
      </c>
      <c r="M105" s="2">
        <v>98.911011174416217</v>
      </c>
      <c r="N105" s="2" t="e">
        <f>#REF!*#REF!/10^3</f>
        <v>#REF!</v>
      </c>
      <c r="O105" s="2" t="e">
        <f>#REF!*#REF!/10^3</f>
        <v>#REF!</v>
      </c>
      <c r="P105" s="2" t="e">
        <f>#REF!*#REF!/10^3</f>
        <v>#REF!</v>
      </c>
      <c r="Q105" s="2" t="e">
        <f>#REF!*#REF!/10^3</f>
        <v>#REF!</v>
      </c>
      <c r="R105" s="2" t="e">
        <f>#REF!*#REF!/10^3</f>
        <v>#REF!</v>
      </c>
      <c r="S105" s="2" t="e">
        <f>#REF!*#REF!/10^3</f>
        <v>#REF!</v>
      </c>
      <c r="T105" s="2" t="e">
        <f>#REF!*#REF!/10^3</f>
        <v>#REF!</v>
      </c>
      <c r="U105" s="2" t="e">
        <f>#REF!*#REF!/10^3</f>
        <v>#REF!</v>
      </c>
      <c r="W105" t="s">
        <v>246</v>
      </c>
      <c r="X105" s="47">
        <f>BB53</f>
        <v>0</v>
      </c>
      <c r="Y105" s="47">
        <f t="shared" ref="Y105:AF105" si="26">BC53</f>
        <v>0</v>
      </c>
      <c r="Z105" s="47">
        <f t="shared" si="26"/>
        <v>0</v>
      </c>
      <c r="AA105" s="47">
        <f t="shared" si="26"/>
        <v>0</v>
      </c>
      <c r="AB105" s="47">
        <f t="shared" si="26"/>
        <v>0</v>
      </c>
      <c r="AC105" s="47">
        <f t="shared" si="26"/>
        <v>0</v>
      </c>
      <c r="AD105" s="47">
        <f t="shared" si="26"/>
        <v>0</v>
      </c>
      <c r="AE105" s="47">
        <f t="shared" si="26"/>
        <v>0</v>
      </c>
      <c r="AF105" s="47">
        <f t="shared" si="26"/>
        <v>0</v>
      </c>
    </row>
    <row r="106" spans="1:111" x14ac:dyDescent="0.3">
      <c r="A106" t="s">
        <v>128</v>
      </c>
      <c r="B106" s="2">
        <v>133.66666666666666</v>
      </c>
      <c r="C106" s="2">
        <v>0</v>
      </c>
      <c r="D106" s="2">
        <v>94.929999999999993</v>
      </c>
      <c r="E106" s="2">
        <v>95.070534976414066</v>
      </c>
      <c r="F106" s="2">
        <v>98.636455318593747</v>
      </c>
      <c r="G106" s="2">
        <v>102.54098231015973</v>
      </c>
      <c r="H106" s="2">
        <v>102.11565034752597</v>
      </c>
      <c r="I106" s="2">
        <v>101.79612053110343</v>
      </c>
      <c r="J106" s="2">
        <v>101.67181384702974</v>
      </c>
      <c r="K106" s="2">
        <v>100.96286370804586</v>
      </c>
      <c r="L106" s="2">
        <v>101.02442155461223</v>
      </c>
      <c r="M106" s="2">
        <v>98.911011174416217</v>
      </c>
      <c r="N106" s="2" t="e">
        <f>#REF!*#REF!/10^3</f>
        <v>#REF!</v>
      </c>
      <c r="O106" s="2" t="e">
        <f>#REF!*#REF!/10^3</f>
        <v>#REF!</v>
      </c>
      <c r="P106" s="2" t="e">
        <f>#REF!*#REF!/10^3</f>
        <v>#REF!</v>
      </c>
      <c r="Q106" s="2" t="e">
        <f>#REF!*#REF!/10^3</f>
        <v>#REF!</v>
      </c>
      <c r="R106" s="2" t="e">
        <f>#REF!*#REF!/10^3</f>
        <v>#REF!</v>
      </c>
      <c r="S106" s="2" t="e">
        <f>#REF!*#REF!/10^3</f>
        <v>#REF!</v>
      </c>
      <c r="T106" s="2" t="e">
        <f>#REF!*#REF!/10^3</f>
        <v>#REF!</v>
      </c>
      <c r="U106" s="2" t="e">
        <f>#REF!*#REF!/10^3</f>
        <v>#REF!</v>
      </c>
      <c r="X106" s="47"/>
      <c r="Y106" s="47"/>
      <c r="Z106" s="47"/>
      <c r="AA106" s="47"/>
      <c r="AB106" s="47"/>
      <c r="AC106" s="47"/>
      <c r="AD106" s="47"/>
      <c r="AE106" s="47"/>
      <c r="AF106" s="47"/>
    </row>
    <row r="107" spans="1:111" x14ac:dyDescent="0.3">
      <c r="A107" t="s">
        <v>129</v>
      </c>
      <c r="B107" s="2">
        <v>0</v>
      </c>
      <c r="C107" s="2">
        <v>0</v>
      </c>
      <c r="D107" s="2">
        <v>90.94</v>
      </c>
      <c r="E107" s="2">
        <v>91.080534976414057</v>
      </c>
      <c r="F107" s="2">
        <v>94.646455318593738</v>
      </c>
      <c r="G107" s="2">
        <v>98.550982310159725</v>
      </c>
      <c r="H107" s="2">
        <v>98.125650347525962</v>
      </c>
      <c r="I107" s="2">
        <v>97.806120531103417</v>
      </c>
      <c r="J107" s="2">
        <v>97.68181384702973</v>
      </c>
      <c r="K107" s="2">
        <v>96.97286370804585</v>
      </c>
      <c r="L107" s="2">
        <v>97.034421554612223</v>
      </c>
      <c r="M107" s="2">
        <v>94.921011174416208</v>
      </c>
      <c r="N107" s="2" t="e">
        <f>#REF!*#REF!/10^3</f>
        <v>#REF!</v>
      </c>
      <c r="O107" s="2" t="e">
        <f>#REF!*#REF!/10^3</f>
        <v>#REF!</v>
      </c>
      <c r="P107" s="2" t="e">
        <f>#REF!*#REF!/10^3</f>
        <v>#REF!</v>
      </c>
      <c r="Q107" s="2" t="e">
        <f>#REF!*#REF!/10^3</f>
        <v>#REF!</v>
      </c>
      <c r="R107" s="2" t="e">
        <f>#REF!*#REF!/10^3</f>
        <v>#REF!</v>
      </c>
      <c r="S107" s="2" t="e">
        <f>#REF!*#REF!/10^3</f>
        <v>#REF!</v>
      </c>
      <c r="T107" s="2" t="e">
        <f>#REF!*#REF!/10^3</f>
        <v>#REF!</v>
      </c>
      <c r="U107" s="2" t="e">
        <f>#REF!*#REF!/10^3</f>
        <v>#REF!</v>
      </c>
      <c r="X107" s="47"/>
      <c r="Y107" s="47"/>
      <c r="Z107" s="47"/>
      <c r="AA107" s="47"/>
      <c r="AB107" s="47"/>
      <c r="AC107" s="47"/>
      <c r="AD107" s="47"/>
      <c r="AE107" s="47"/>
      <c r="AF107" s="47"/>
    </row>
    <row r="108" spans="1:111" x14ac:dyDescent="0.3">
      <c r="A108" t="s">
        <v>48</v>
      </c>
      <c r="B108" s="2">
        <v>153.66666666666666</v>
      </c>
      <c r="C108" s="2">
        <v>81.666666666666671</v>
      </c>
      <c r="D108" s="2">
        <v>94.929999999999993</v>
      </c>
      <c r="E108" s="2">
        <v>95.070534976414066</v>
      </c>
      <c r="F108" s="2">
        <v>98.636455318593747</v>
      </c>
      <c r="G108" s="2">
        <v>102.54098231015973</v>
      </c>
      <c r="H108" s="2">
        <v>102.11565034752597</v>
      </c>
      <c r="I108" s="2">
        <v>101.79612053110343</v>
      </c>
      <c r="J108" s="2">
        <v>101.67181384702974</v>
      </c>
      <c r="K108" s="2">
        <v>100.96286370804586</v>
      </c>
      <c r="L108" s="2">
        <v>101.02442155461223</v>
      </c>
      <c r="M108" s="2">
        <v>98.911011174416217</v>
      </c>
      <c r="N108" s="2" t="e">
        <f>#REF!*#REF!/10^3</f>
        <v>#REF!</v>
      </c>
      <c r="O108" s="2" t="e">
        <f>#REF!*#REF!/10^3</f>
        <v>#REF!</v>
      </c>
      <c r="P108" s="2" t="e">
        <f>#REF!*#REF!/10^3</f>
        <v>#REF!</v>
      </c>
      <c r="Q108" s="2" t="e">
        <f>#REF!*#REF!/10^3</f>
        <v>#REF!</v>
      </c>
      <c r="R108" s="2" t="e">
        <f>#REF!*#REF!/10^3</f>
        <v>#REF!</v>
      </c>
      <c r="S108" s="2" t="e">
        <f>#REF!*#REF!/10^3</f>
        <v>#REF!</v>
      </c>
      <c r="T108" s="2" t="e">
        <f>#REF!*#REF!/10^3</f>
        <v>#REF!</v>
      </c>
      <c r="U108" s="2" t="e">
        <f>#REF!*#REF!/10^3</f>
        <v>#REF!</v>
      </c>
      <c r="X108" s="47"/>
      <c r="Y108" s="47"/>
      <c r="Z108" s="47"/>
      <c r="AA108" s="47"/>
      <c r="AB108" s="47"/>
      <c r="AC108" s="47"/>
      <c r="AD108" s="47"/>
      <c r="AE108" s="47"/>
      <c r="AF108" s="47"/>
      <c r="AG108" s="12"/>
    </row>
    <row r="109" spans="1:111" x14ac:dyDescent="0.3">
      <c r="A109" t="s">
        <v>50</v>
      </c>
      <c r="B109" s="2">
        <v>27.666666666666668</v>
      </c>
      <c r="C109" s="2">
        <v>353.33333333333331</v>
      </c>
      <c r="D109" s="2">
        <v>85</v>
      </c>
      <c r="E109" s="2">
        <v>85.14053497641406</v>
      </c>
      <c r="F109" s="2">
        <v>88.70645531859374</v>
      </c>
      <c r="G109" s="2">
        <v>92.610982310159727</v>
      </c>
      <c r="H109" s="2">
        <v>92.185650347525964</v>
      </c>
      <c r="I109" s="2">
        <v>91.866120531103419</v>
      </c>
      <c r="J109" s="2">
        <v>91.741813847029732</v>
      </c>
      <c r="K109" s="2">
        <v>91.032863708045852</v>
      </c>
      <c r="L109" s="2">
        <v>91.094421554612225</v>
      </c>
      <c r="M109" s="2">
        <v>88.981011174416196</v>
      </c>
      <c r="N109" s="2" t="e">
        <f>#REF!*#REF!/10^3</f>
        <v>#REF!</v>
      </c>
      <c r="O109" s="2" t="e">
        <f>#REF!*#REF!/10^3</f>
        <v>#REF!</v>
      </c>
      <c r="P109" s="2" t="e">
        <f>#REF!*#REF!/10^3</f>
        <v>#REF!</v>
      </c>
      <c r="Q109" s="2" t="e">
        <f>#REF!*#REF!/10^3</f>
        <v>#REF!</v>
      </c>
      <c r="R109" s="2" t="e">
        <f>#REF!*#REF!/10^3</f>
        <v>#REF!</v>
      </c>
      <c r="S109" s="2" t="e">
        <f>#REF!*#REF!/10^3</f>
        <v>#REF!</v>
      </c>
      <c r="T109" s="2" t="e">
        <f>#REF!*#REF!/10^3</f>
        <v>#REF!</v>
      </c>
      <c r="U109" s="2" t="e">
        <f>#REF!*#REF!/10^3</f>
        <v>#REF!</v>
      </c>
      <c r="W109" s="9" t="s">
        <v>24</v>
      </c>
      <c r="X109" s="4">
        <v>2020</v>
      </c>
      <c r="Y109" s="4">
        <v>2025</v>
      </c>
      <c r="Z109" s="4">
        <v>2030</v>
      </c>
      <c r="AA109" s="4">
        <v>2035</v>
      </c>
      <c r="AB109" s="4">
        <v>2040</v>
      </c>
      <c r="AC109" s="4">
        <v>2045</v>
      </c>
      <c r="AD109" s="4">
        <v>2050</v>
      </c>
      <c r="AE109" s="4">
        <v>2055</v>
      </c>
      <c r="AF109" s="4">
        <v>2060</v>
      </c>
      <c r="AG109" s="33"/>
      <c r="AJ109" s="33"/>
      <c r="AK109" s="33"/>
      <c r="BP109" s="34"/>
      <c r="BQ109" s="34"/>
      <c r="BX109" s="34"/>
      <c r="BY109" s="34"/>
      <c r="BZ109" s="34"/>
    </row>
    <row r="110" spans="1:111" x14ac:dyDescent="0.3">
      <c r="A110" t="s">
        <v>130</v>
      </c>
      <c r="B110" s="2">
        <v>152.66666666666666</v>
      </c>
      <c r="C110" s="2">
        <v>33.333333333333336</v>
      </c>
      <c r="D110" s="2">
        <v>94.929999999999993</v>
      </c>
      <c r="E110" s="2">
        <v>95.070534976414066</v>
      </c>
      <c r="F110" s="2">
        <v>98.636455318593747</v>
      </c>
      <c r="G110" s="2">
        <v>102.54098231015973</v>
      </c>
      <c r="H110" s="2">
        <v>102.11565034752597</v>
      </c>
      <c r="I110" s="2">
        <v>101.79612053110343</v>
      </c>
      <c r="J110" s="2">
        <v>101.67181384702974</v>
      </c>
      <c r="K110" s="2">
        <v>100.96286370804586</v>
      </c>
      <c r="L110" s="2">
        <v>101.02442155461223</v>
      </c>
      <c r="M110" s="2">
        <v>98.911011174416217</v>
      </c>
      <c r="N110" s="2" t="e">
        <f>#REF!*#REF!/10^3</f>
        <v>#REF!</v>
      </c>
      <c r="O110" s="2" t="e">
        <f>#REF!*#REF!/10^3</f>
        <v>#REF!</v>
      </c>
      <c r="P110" s="2" t="e">
        <f>#REF!*#REF!/10^3</f>
        <v>#REF!</v>
      </c>
      <c r="Q110" s="2" t="e">
        <f>#REF!*#REF!/10^3</f>
        <v>#REF!</v>
      </c>
      <c r="R110" s="2" t="e">
        <f>#REF!*#REF!/10^3</f>
        <v>#REF!</v>
      </c>
      <c r="S110" s="2" t="e">
        <f>#REF!*#REF!/10^3</f>
        <v>#REF!</v>
      </c>
      <c r="T110" s="2" t="e">
        <f>#REF!*#REF!/10^3</f>
        <v>#REF!</v>
      </c>
      <c r="U110" s="2" t="e">
        <f>#REF!*#REF!/10^3</f>
        <v>#REF!</v>
      </c>
      <c r="W110" t="s">
        <v>91</v>
      </c>
      <c r="X110" s="51">
        <f>X64</f>
        <v>0</v>
      </c>
      <c r="Y110" s="51">
        <f t="shared" ref="Y110:AF110" si="27">Y64</f>
        <v>0</v>
      </c>
      <c r="Z110" s="51">
        <f t="shared" si="27"/>
        <v>0</v>
      </c>
      <c r="AA110" s="51">
        <f t="shared" si="27"/>
        <v>0</v>
      </c>
      <c r="AB110" s="51">
        <f t="shared" si="27"/>
        <v>0</v>
      </c>
      <c r="AC110" s="51">
        <f t="shared" si="27"/>
        <v>0</v>
      </c>
      <c r="AD110" s="51">
        <f t="shared" si="27"/>
        <v>0</v>
      </c>
      <c r="AE110" s="51">
        <f t="shared" si="27"/>
        <v>0</v>
      </c>
      <c r="AF110" s="51">
        <f t="shared" si="27"/>
        <v>0</v>
      </c>
    </row>
    <row r="111" spans="1:111" x14ac:dyDescent="0.3">
      <c r="A111" t="s">
        <v>131</v>
      </c>
      <c r="B111" s="2">
        <v>0</v>
      </c>
      <c r="C111" s="2">
        <v>0</v>
      </c>
      <c r="D111" s="2">
        <v>90.94</v>
      </c>
      <c r="E111" s="2">
        <v>91.080534976414057</v>
      </c>
      <c r="F111" s="2">
        <v>94.646455318593738</v>
      </c>
      <c r="G111" s="2">
        <v>98.550982310159725</v>
      </c>
      <c r="H111" s="2">
        <v>98.125650347525962</v>
      </c>
      <c r="I111" s="2">
        <v>97.806120531103417</v>
      </c>
      <c r="J111" s="2">
        <v>97.68181384702973</v>
      </c>
      <c r="K111" s="2">
        <v>96.97286370804585</v>
      </c>
      <c r="L111" s="2">
        <v>97.034421554612223</v>
      </c>
      <c r="M111" s="2">
        <v>94.921011174416208</v>
      </c>
      <c r="N111" s="2" t="e">
        <f>#REF!*#REF!/10^3</f>
        <v>#REF!</v>
      </c>
      <c r="O111" s="2" t="e">
        <f>#REF!*#REF!/10^3</f>
        <v>#REF!</v>
      </c>
      <c r="P111" s="2" t="e">
        <f>#REF!*#REF!/10^3</f>
        <v>#REF!</v>
      </c>
      <c r="Q111" s="2" t="e">
        <f>#REF!*#REF!/10^3</f>
        <v>#REF!</v>
      </c>
      <c r="R111" s="2" t="e">
        <f>#REF!*#REF!/10^3</f>
        <v>#REF!</v>
      </c>
      <c r="S111" s="2" t="e">
        <f>#REF!*#REF!/10^3</f>
        <v>#REF!</v>
      </c>
      <c r="T111" s="2" t="e">
        <f>#REF!*#REF!/10^3</f>
        <v>#REF!</v>
      </c>
      <c r="U111" s="2" t="e">
        <f>#REF!*#REF!/10^3</f>
        <v>#REF!</v>
      </c>
      <c r="W111" t="s">
        <v>244</v>
      </c>
      <c r="X111" s="51">
        <f>AH64</f>
        <v>0</v>
      </c>
      <c r="Y111" s="51">
        <f t="shared" ref="Y111:AF111" si="28">AI64</f>
        <v>0</v>
      </c>
      <c r="Z111" s="51">
        <f t="shared" si="28"/>
        <v>0</v>
      </c>
      <c r="AA111" s="51">
        <f t="shared" si="28"/>
        <v>0</v>
      </c>
      <c r="AB111" s="51">
        <f t="shared" si="28"/>
        <v>0</v>
      </c>
      <c r="AC111" s="51">
        <f t="shared" si="28"/>
        <v>0</v>
      </c>
      <c r="AD111" s="51">
        <f t="shared" si="28"/>
        <v>0</v>
      </c>
      <c r="AE111" s="51">
        <f t="shared" si="28"/>
        <v>0</v>
      </c>
      <c r="AF111" s="51">
        <f t="shared" si="28"/>
        <v>0</v>
      </c>
      <c r="AG111" s="11"/>
      <c r="AH111" s="11"/>
      <c r="AI111" s="4"/>
      <c r="AJ111" s="15"/>
      <c r="AK111" s="15"/>
      <c r="AL111" s="15"/>
      <c r="AN111" s="35"/>
      <c r="AO111" s="11"/>
      <c r="AP111" s="11"/>
      <c r="AQ111" s="11"/>
      <c r="AR111" s="11"/>
      <c r="AS111" s="15"/>
      <c r="AT111" s="15"/>
      <c r="AU111" s="15"/>
      <c r="AV111" s="35"/>
      <c r="AW111" s="36"/>
      <c r="AX111" s="37"/>
      <c r="AY111" s="37"/>
      <c r="AZ111" s="37"/>
      <c r="BA111" s="38"/>
      <c r="BB111" s="38"/>
      <c r="BC111" s="38"/>
      <c r="BD111" s="11"/>
      <c r="BE111" s="36"/>
      <c r="BF111" s="37"/>
      <c r="BG111" s="37"/>
      <c r="BH111" s="37"/>
      <c r="BI111" s="38"/>
      <c r="BJ111" s="38"/>
      <c r="BK111" s="38"/>
      <c r="BL111" s="36"/>
      <c r="BM111" s="37"/>
      <c r="BN111" s="37"/>
      <c r="BO111" s="37"/>
      <c r="BP111" s="37"/>
      <c r="BQ111" s="37"/>
      <c r="BR111" s="37"/>
      <c r="BS111" s="37"/>
      <c r="BT111" s="36"/>
      <c r="BU111" s="37"/>
      <c r="BV111" s="37"/>
      <c r="BW111" s="37"/>
      <c r="BX111" s="37"/>
      <c r="BY111" s="37"/>
      <c r="BZ111" s="37"/>
      <c r="CA111" s="15"/>
      <c r="CB111" s="36"/>
      <c r="CC111" s="37"/>
      <c r="CD111" s="37"/>
      <c r="CE111" s="37"/>
      <c r="CF111" s="37"/>
      <c r="CG111" s="37"/>
      <c r="CH111" s="37"/>
      <c r="CI111" s="15"/>
      <c r="CJ111" s="36"/>
      <c r="CK111" s="37"/>
      <c r="CL111" s="37"/>
      <c r="CM111" s="37"/>
      <c r="CN111" s="37"/>
      <c r="CO111" s="37"/>
      <c r="CP111" s="37"/>
      <c r="CQ111" s="37"/>
      <c r="CR111" s="36"/>
      <c r="CS111" s="37"/>
      <c r="CT111" s="37"/>
      <c r="CU111" s="37"/>
      <c r="CV111" s="37"/>
      <c r="CW111" s="37"/>
      <c r="CX111" s="37"/>
      <c r="CY111" s="37"/>
      <c r="CZ111" s="36"/>
      <c r="DA111" s="37"/>
      <c r="DB111" s="37"/>
      <c r="DC111" s="37"/>
      <c r="DD111" s="37"/>
      <c r="DE111" s="37"/>
      <c r="DF111" s="37"/>
      <c r="DG111" s="37"/>
    </row>
    <row r="112" spans="1:111" x14ac:dyDescent="0.3">
      <c r="A112" t="s">
        <v>132</v>
      </c>
      <c r="B112" s="2">
        <v>73.333333333333329</v>
      </c>
      <c r="C112" s="2">
        <v>66.666666666666671</v>
      </c>
      <c r="D112" s="2">
        <v>94.929999999999993</v>
      </c>
      <c r="E112" s="2">
        <v>95.070534976414066</v>
      </c>
      <c r="F112" s="2">
        <v>98.636455318593747</v>
      </c>
      <c r="G112" s="2">
        <v>102.54098231015973</v>
      </c>
      <c r="H112" s="2">
        <v>102.11565034752597</v>
      </c>
      <c r="I112" s="2">
        <v>101.79612053110343</v>
      </c>
      <c r="J112" s="2">
        <v>101.67181384702974</v>
      </c>
      <c r="K112" s="2">
        <v>100.96286370804586</v>
      </c>
      <c r="L112" s="2">
        <v>101.02442155461223</v>
      </c>
      <c r="M112" s="2">
        <v>98.911011174416217</v>
      </c>
      <c r="N112" s="2" t="e">
        <f>#REF!*#REF!/10^3</f>
        <v>#REF!</v>
      </c>
      <c r="O112" s="2" t="e">
        <f>#REF!*#REF!/10^3</f>
        <v>#REF!</v>
      </c>
      <c r="P112" s="2" t="e">
        <f>#REF!*#REF!/10^3</f>
        <v>#REF!</v>
      </c>
      <c r="Q112" s="2" t="e">
        <f>#REF!*#REF!/10^3</f>
        <v>#REF!</v>
      </c>
      <c r="R112" s="2" t="e">
        <f>#REF!*#REF!/10^3</f>
        <v>#REF!</v>
      </c>
      <c r="S112" s="2" t="e">
        <f>#REF!*#REF!/10^3</f>
        <v>#REF!</v>
      </c>
      <c r="T112" s="2" t="e">
        <f>#REF!*#REF!/10^3</f>
        <v>#REF!</v>
      </c>
      <c r="U112" s="2" t="e">
        <f>#REF!*#REF!/10^3</f>
        <v>#REF!</v>
      </c>
      <c r="W112" t="s">
        <v>245</v>
      </c>
      <c r="X112" s="51">
        <f>AR64</f>
        <v>0</v>
      </c>
      <c r="Y112" s="51">
        <f t="shared" ref="Y112:AF112" si="29">AS64</f>
        <v>0</v>
      </c>
      <c r="Z112" s="51">
        <f t="shared" si="29"/>
        <v>0</v>
      </c>
      <c r="AA112" s="51">
        <f t="shared" si="29"/>
        <v>0</v>
      </c>
      <c r="AB112" s="51">
        <f t="shared" si="29"/>
        <v>0</v>
      </c>
      <c r="AC112" s="51">
        <f t="shared" si="29"/>
        <v>0</v>
      </c>
      <c r="AD112" s="51">
        <f t="shared" si="29"/>
        <v>0</v>
      </c>
      <c r="AE112" s="51">
        <f t="shared" si="29"/>
        <v>0</v>
      </c>
      <c r="AF112" s="51">
        <f t="shared" si="29"/>
        <v>0</v>
      </c>
      <c r="AG112" s="12"/>
      <c r="AH112" s="12"/>
      <c r="AJ112" s="20"/>
      <c r="AK112" s="20"/>
      <c r="AL112" s="20"/>
      <c r="AN112" s="39"/>
      <c r="AO112" s="2"/>
      <c r="AP112" s="40"/>
      <c r="AQ112" s="40"/>
      <c r="AR112" s="40"/>
      <c r="AS112" s="41"/>
      <c r="AT112" s="41"/>
      <c r="AU112" s="41"/>
      <c r="AV112" s="39"/>
      <c r="AW112" s="2"/>
      <c r="AX112" s="40"/>
      <c r="AY112" s="40"/>
      <c r="AZ112" s="40"/>
      <c r="BA112" s="41"/>
      <c r="BB112" s="41"/>
      <c r="BC112" s="41"/>
      <c r="BD112" s="12"/>
      <c r="BE112" s="2"/>
      <c r="BF112" s="40"/>
      <c r="BG112" s="40"/>
      <c r="BH112" s="40"/>
      <c r="BI112" s="41"/>
      <c r="BJ112" s="41"/>
      <c r="BK112" s="41"/>
      <c r="BL112" s="2"/>
      <c r="BM112" s="40"/>
      <c r="BN112" s="40"/>
      <c r="BO112" s="40"/>
      <c r="BP112" s="40"/>
      <c r="BQ112" s="40"/>
      <c r="BR112" s="40"/>
      <c r="BS112" s="40"/>
      <c r="BT112" s="2"/>
      <c r="BU112" s="40"/>
      <c r="BV112" s="40"/>
      <c r="BW112" s="40"/>
      <c r="BX112" s="40"/>
      <c r="BY112" s="40"/>
      <c r="BZ112" s="40"/>
      <c r="CA112" s="20"/>
      <c r="CB112" s="2"/>
      <c r="CC112" s="40"/>
      <c r="CD112" s="40"/>
      <c r="CE112" s="40"/>
      <c r="CF112" s="40"/>
      <c r="CG112" s="40"/>
      <c r="CH112" s="40"/>
      <c r="CI112" s="20"/>
      <c r="CJ112" s="2"/>
      <c r="CK112" s="40"/>
      <c r="CL112" s="40"/>
      <c r="CM112" s="40"/>
      <c r="CN112" s="40"/>
      <c r="CO112" s="40"/>
      <c r="CP112" s="40"/>
      <c r="CQ112" s="40"/>
      <c r="CR112" s="2"/>
      <c r="CS112" s="40"/>
      <c r="CT112" s="40"/>
      <c r="CU112" s="40"/>
      <c r="CV112" s="40"/>
      <c r="CW112" s="40"/>
      <c r="CX112" s="40"/>
      <c r="CY112" s="40"/>
      <c r="CZ112" s="2"/>
      <c r="DA112" s="40"/>
      <c r="DB112" s="40"/>
      <c r="DC112" s="40"/>
      <c r="DD112" s="40"/>
      <c r="DE112" s="40"/>
      <c r="DF112" s="40"/>
      <c r="DG112" s="40"/>
    </row>
    <row r="113" spans="1:111" x14ac:dyDescent="0.3">
      <c r="A113" t="s">
        <v>51</v>
      </c>
      <c r="B113" s="2">
        <v>102</v>
      </c>
      <c r="C113" s="2">
        <v>122</v>
      </c>
      <c r="D113" s="2">
        <v>94.929999999999993</v>
      </c>
      <c r="E113" s="2">
        <v>95.070534976414066</v>
      </c>
      <c r="F113" s="2">
        <v>98.636455318593747</v>
      </c>
      <c r="G113" s="2">
        <v>102.54098231015973</v>
      </c>
      <c r="H113" s="2">
        <v>102.11565034752597</v>
      </c>
      <c r="I113" s="2">
        <v>101.79612053110343</v>
      </c>
      <c r="J113" s="2">
        <v>101.67181384702974</v>
      </c>
      <c r="K113" s="2">
        <v>100.96286370804586</v>
      </c>
      <c r="L113" s="2">
        <v>101.02442155461223</v>
      </c>
      <c r="M113" s="2">
        <v>98.911011174416217</v>
      </c>
      <c r="N113" s="2" t="e">
        <f>#REF!*#REF!/10^3</f>
        <v>#REF!</v>
      </c>
      <c r="O113" s="2" t="e">
        <f>#REF!*#REF!/10^3</f>
        <v>#REF!</v>
      </c>
      <c r="P113" s="2" t="e">
        <f>#REF!*#REF!/10^3</f>
        <v>#REF!</v>
      </c>
      <c r="Q113" s="2" t="e">
        <f>#REF!*#REF!/10^3</f>
        <v>#REF!</v>
      </c>
      <c r="R113" s="2" t="e">
        <f>#REF!*#REF!/10^3</f>
        <v>#REF!</v>
      </c>
      <c r="S113" s="2" t="e">
        <f>#REF!*#REF!/10^3</f>
        <v>#REF!</v>
      </c>
      <c r="T113" s="2" t="e">
        <f>#REF!*#REF!/10^3</f>
        <v>#REF!</v>
      </c>
      <c r="U113" s="2" t="e">
        <f>#REF!*#REF!/10^3</f>
        <v>#REF!</v>
      </c>
      <c r="W113" t="s">
        <v>246</v>
      </c>
      <c r="X113" s="51">
        <f>BB64</f>
        <v>0</v>
      </c>
      <c r="Y113" s="51">
        <f t="shared" ref="Y113:AF113" si="30">BC64</f>
        <v>0</v>
      </c>
      <c r="Z113" s="51">
        <f t="shared" si="30"/>
        <v>0</v>
      </c>
      <c r="AA113" s="51">
        <f t="shared" si="30"/>
        <v>0</v>
      </c>
      <c r="AB113" s="51">
        <f t="shared" si="30"/>
        <v>0</v>
      </c>
      <c r="AC113" s="51">
        <f t="shared" si="30"/>
        <v>0</v>
      </c>
      <c r="AD113" s="51">
        <f t="shared" si="30"/>
        <v>0</v>
      </c>
      <c r="AE113" s="51">
        <f t="shared" si="30"/>
        <v>0</v>
      </c>
      <c r="AF113" s="51">
        <f t="shared" si="30"/>
        <v>0</v>
      </c>
      <c r="AG113" s="12"/>
      <c r="AH113" s="12"/>
      <c r="AJ113" s="20"/>
      <c r="AK113" s="20"/>
      <c r="AL113" s="20"/>
      <c r="AN113" s="39"/>
      <c r="AO113" s="2"/>
      <c r="AP113" s="40"/>
      <c r="AQ113" s="40"/>
      <c r="AR113" s="40"/>
      <c r="AS113" s="41"/>
      <c r="AT113" s="41"/>
      <c r="AU113" s="41"/>
      <c r="AV113" s="39"/>
      <c r="AW113" s="2"/>
      <c r="AX113" s="40"/>
      <c r="AY113" s="40"/>
      <c r="AZ113" s="40"/>
      <c r="BA113" s="41"/>
      <c r="BB113" s="41"/>
      <c r="BC113" s="41"/>
      <c r="BD113" s="12"/>
      <c r="BE113" s="2"/>
      <c r="BF113" s="40"/>
      <c r="BG113" s="40"/>
      <c r="BH113" s="40"/>
      <c r="BI113" s="41"/>
      <c r="BJ113" s="41"/>
      <c r="BK113" s="41"/>
      <c r="BL113" s="2"/>
      <c r="BM113" s="40"/>
      <c r="BN113" s="40"/>
      <c r="BO113" s="40"/>
      <c r="BP113" s="40"/>
      <c r="BQ113" s="40"/>
      <c r="BR113" s="40"/>
      <c r="BS113" s="40"/>
      <c r="BT113" s="2"/>
      <c r="BU113" s="40"/>
      <c r="BV113" s="40"/>
      <c r="BW113" s="40"/>
      <c r="BX113" s="40"/>
      <c r="BY113" s="40"/>
      <c r="BZ113" s="40"/>
      <c r="CA113" s="20"/>
      <c r="CB113" s="2"/>
      <c r="CC113" s="40"/>
      <c r="CD113" s="40"/>
      <c r="CE113" s="40"/>
      <c r="CF113" s="40"/>
      <c r="CG113" s="40"/>
      <c r="CH113" s="40"/>
      <c r="CI113" s="20"/>
      <c r="CJ113" s="2"/>
      <c r="CK113" s="40"/>
      <c r="CL113" s="40"/>
      <c r="CM113" s="40"/>
      <c r="CN113" s="40"/>
      <c r="CO113" s="40"/>
      <c r="CP113" s="40"/>
      <c r="CQ113" s="40"/>
      <c r="CR113" s="2"/>
      <c r="CS113" s="40"/>
      <c r="CT113" s="40"/>
      <c r="CU113" s="40"/>
      <c r="CV113" s="40"/>
      <c r="CW113" s="40"/>
      <c r="CX113" s="40"/>
      <c r="CY113" s="40"/>
      <c r="CZ113" s="2"/>
      <c r="DA113" s="40"/>
      <c r="DB113" s="40"/>
      <c r="DC113" s="40"/>
      <c r="DD113" s="40"/>
      <c r="DE113" s="40"/>
      <c r="DF113" s="40"/>
      <c r="DG113" s="40"/>
    </row>
    <row r="114" spans="1:111" x14ac:dyDescent="0.3">
      <c r="A114" t="s">
        <v>133</v>
      </c>
      <c r="B114" s="2">
        <v>0</v>
      </c>
      <c r="C114" s="2">
        <v>0</v>
      </c>
      <c r="D114" s="2">
        <v>90.94</v>
      </c>
      <c r="E114" s="2">
        <v>91.080534976414057</v>
      </c>
      <c r="F114" s="2">
        <v>94.646455318593738</v>
      </c>
      <c r="G114" s="2">
        <v>98.550982310159725</v>
      </c>
      <c r="H114" s="2">
        <v>98.125650347525962</v>
      </c>
      <c r="I114" s="2">
        <v>97.806120531103417</v>
      </c>
      <c r="J114" s="2">
        <v>97.68181384702973</v>
      </c>
      <c r="K114" s="2">
        <v>96.97286370804585</v>
      </c>
      <c r="L114" s="2">
        <v>97.034421554612223</v>
      </c>
      <c r="M114" s="2">
        <v>94.921011174416208</v>
      </c>
      <c r="N114" s="2" t="e">
        <f>#REF!*#REF!/10^3</f>
        <v>#REF!</v>
      </c>
      <c r="O114" s="2" t="e">
        <f>#REF!*#REF!/10^3</f>
        <v>#REF!</v>
      </c>
      <c r="P114" s="2" t="e">
        <f>#REF!*#REF!/10^3</f>
        <v>#REF!</v>
      </c>
      <c r="Q114" s="2" t="e">
        <f>#REF!*#REF!/10^3</f>
        <v>#REF!</v>
      </c>
      <c r="R114" s="2" t="e">
        <f>#REF!*#REF!/10^3</f>
        <v>#REF!</v>
      </c>
      <c r="S114" s="2" t="e">
        <f>#REF!*#REF!/10^3</f>
        <v>#REF!</v>
      </c>
      <c r="T114" s="2" t="e">
        <f>#REF!*#REF!/10^3</f>
        <v>#REF!</v>
      </c>
      <c r="U114" s="2" t="e">
        <f>#REF!*#REF!/10^3</f>
        <v>#REF!</v>
      </c>
      <c r="X114" s="51"/>
      <c r="Y114" s="51"/>
      <c r="Z114" s="51"/>
      <c r="AA114" s="51"/>
      <c r="AB114" s="51"/>
      <c r="AC114" s="51"/>
      <c r="AD114" s="51"/>
      <c r="AE114" s="51"/>
      <c r="AF114" s="51"/>
      <c r="AG114" s="12"/>
      <c r="AH114" s="12"/>
      <c r="AJ114" s="20"/>
      <c r="AK114" s="20"/>
      <c r="AL114" s="20"/>
      <c r="AN114" s="9"/>
      <c r="AO114" s="2"/>
      <c r="AP114" s="37"/>
      <c r="AQ114" s="37"/>
      <c r="AR114" s="37"/>
      <c r="AS114" s="38"/>
      <c r="AT114" s="38"/>
      <c r="AU114" s="38"/>
      <c r="AV114" s="9"/>
      <c r="AW114" s="2"/>
      <c r="AX114" s="37"/>
      <c r="AY114" s="37"/>
      <c r="AZ114" s="37"/>
      <c r="BA114" s="38"/>
      <c r="BB114" s="38"/>
      <c r="BC114" s="38"/>
      <c r="BD114" s="12"/>
      <c r="BE114" s="2"/>
      <c r="BF114" s="37"/>
      <c r="BG114" s="37"/>
      <c r="BH114" s="37"/>
      <c r="BI114" s="38"/>
      <c r="BJ114" s="38"/>
      <c r="BK114" s="38"/>
      <c r="BL114" s="2"/>
      <c r="BM114" s="37"/>
      <c r="BN114" s="37"/>
      <c r="BO114" s="37"/>
      <c r="BP114" s="37"/>
      <c r="BQ114" s="37"/>
      <c r="BR114" s="37"/>
      <c r="BS114" s="37"/>
      <c r="BT114" s="2"/>
      <c r="BU114" s="37"/>
      <c r="BV114" s="37"/>
      <c r="BW114" s="37"/>
      <c r="BX114" s="37"/>
      <c r="BY114" s="37"/>
      <c r="BZ114" s="37"/>
      <c r="CA114" s="15"/>
      <c r="CB114" s="2"/>
      <c r="CC114" s="37"/>
      <c r="CD114" s="37"/>
      <c r="CE114" s="37"/>
      <c r="CF114" s="37"/>
      <c r="CG114" s="37"/>
      <c r="CH114" s="37"/>
      <c r="CI114" s="15"/>
      <c r="CJ114" s="2"/>
      <c r="CK114" s="37"/>
      <c r="CL114" s="37"/>
      <c r="CM114" s="37"/>
      <c r="CN114" s="37"/>
      <c r="CO114" s="37"/>
      <c r="CP114" s="37"/>
      <c r="CQ114" s="37"/>
      <c r="CR114" s="2"/>
      <c r="CS114" s="37"/>
      <c r="CT114" s="37"/>
      <c r="CU114" s="37"/>
      <c r="CV114" s="37"/>
      <c r="CW114" s="37"/>
      <c r="CX114" s="37"/>
      <c r="CY114" s="37"/>
      <c r="CZ114" s="2"/>
      <c r="DA114" s="37"/>
      <c r="DB114" s="37"/>
      <c r="DC114" s="37"/>
      <c r="DD114" s="37"/>
      <c r="DE114" s="37"/>
      <c r="DF114" s="37"/>
      <c r="DG114" s="37"/>
    </row>
    <row r="115" spans="1:111" x14ac:dyDescent="0.3">
      <c r="A115" t="s">
        <v>134</v>
      </c>
      <c r="B115" s="2">
        <v>35</v>
      </c>
      <c r="C115" s="2">
        <v>27.666666666666668</v>
      </c>
      <c r="D115" s="2">
        <v>85</v>
      </c>
      <c r="E115" s="2">
        <v>85.14053497641406</v>
      </c>
      <c r="F115" s="2">
        <v>88.70645531859374</v>
      </c>
      <c r="G115" s="2">
        <v>92.610982310159727</v>
      </c>
      <c r="H115" s="2">
        <v>92.185650347525964</v>
      </c>
      <c r="I115" s="2">
        <v>91.866120531103419</v>
      </c>
      <c r="J115" s="2">
        <v>91.741813847029732</v>
      </c>
      <c r="K115" s="2">
        <v>91.032863708045852</v>
      </c>
      <c r="L115" s="2">
        <v>91.094421554612225</v>
      </c>
      <c r="M115" s="2">
        <v>88.981011174416196</v>
      </c>
      <c r="N115" s="2" t="e">
        <f>#REF!*#REF!/10^3</f>
        <v>#REF!</v>
      </c>
      <c r="O115" s="2" t="e">
        <f>#REF!*#REF!/10^3</f>
        <v>#REF!</v>
      </c>
      <c r="P115" s="2" t="e">
        <f>#REF!*#REF!/10^3</f>
        <v>#REF!</v>
      </c>
      <c r="Q115" s="2" t="e">
        <f>#REF!*#REF!/10^3</f>
        <v>#REF!</v>
      </c>
      <c r="R115" s="2" t="e">
        <f>#REF!*#REF!/10^3</f>
        <v>#REF!</v>
      </c>
      <c r="S115" s="2" t="e">
        <f>#REF!*#REF!/10^3</f>
        <v>#REF!</v>
      </c>
      <c r="T115" s="2" t="e">
        <f>#REF!*#REF!/10^3</f>
        <v>#REF!</v>
      </c>
      <c r="U115" s="2" t="e">
        <f>#REF!*#REF!/10^3</f>
        <v>#REF!</v>
      </c>
      <c r="X115" s="51"/>
      <c r="Y115" s="51"/>
      <c r="Z115" s="51"/>
      <c r="AA115" s="51"/>
      <c r="AB115" s="51"/>
      <c r="AC115" s="51"/>
      <c r="AD115" s="51"/>
      <c r="AE115" s="51"/>
      <c r="AF115" s="51"/>
      <c r="AG115" s="12"/>
      <c r="AH115" s="12"/>
      <c r="AJ115" s="20"/>
      <c r="AK115" s="20"/>
      <c r="AL115" s="20"/>
      <c r="AN115" s="39"/>
      <c r="AO115" s="2"/>
      <c r="AP115" s="40"/>
      <c r="AQ115" s="40"/>
      <c r="AR115" s="40"/>
      <c r="AS115" s="41"/>
      <c r="AT115" s="41"/>
      <c r="AU115" s="41"/>
      <c r="AV115" s="39"/>
      <c r="AW115" s="2"/>
      <c r="AX115" s="40"/>
      <c r="AY115" s="40"/>
      <c r="AZ115" s="40"/>
      <c r="BA115" s="41"/>
      <c r="BB115" s="41"/>
      <c r="BC115" s="41"/>
      <c r="BD115" s="12"/>
      <c r="BE115" s="2"/>
      <c r="BF115" s="40"/>
      <c r="BG115" s="40"/>
      <c r="BH115" s="40"/>
      <c r="BI115" s="41"/>
      <c r="BJ115" s="41"/>
      <c r="BK115" s="41"/>
      <c r="BL115" s="2"/>
      <c r="BM115" s="40"/>
      <c r="BN115" s="40"/>
      <c r="BO115" s="40"/>
      <c r="BP115" s="40"/>
      <c r="BQ115" s="40"/>
      <c r="BR115" s="40"/>
      <c r="BS115" s="40"/>
      <c r="BT115" s="2"/>
      <c r="BU115" s="40"/>
      <c r="BV115" s="40"/>
      <c r="BW115" s="40"/>
      <c r="BX115" s="40"/>
      <c r="BY115" s="40"/>
      <c r="BZ115" s="40"/>
      <c r="CA115" s="20"/>
      <c r="CB115" s="2"/>
      <c r="CC115" s="40"/>
      <c r="CD115" s="40"/>
      <c r="CE115" s="40"/>
      <c r="CF115" s="40"/>
      <c r="CG115" s="40"/>
      <c r="CH115" s="40"/>
      <c r="CI115" s="20"/>
      <c r="CJ115" s="2"/>
      <c r="CK115" s="40"/>
      <c r="CL115" s="40"/>
      <c r="CM115" s="40"/>
      <c r="CN115" s="40"/>
      <c r="CO115" s="40"/>
      <c r="CP115" s="40"/>
      <c r="CQ115" s="40"/>
      <c r="CR115" s="2"/>
      <c r="CS115" s="40"/>
      <c r="CT115" s="40"/>
      <c r="CU115" s="40"/>
      <c r="CV115" s="40"/>
      <c r="CW115" s="40"/>
      <c r="CX115" s="40"/>
      <c r="CY115" s="40"/>
      <c r="CZ115" s="2"/>
      <c r="DA115" s="40"/>
      <c r="DB115" s="40"/>
      <c r="DC115" s="40"/>
      <c r="DD115" s="40"/>
      <c r="DE115" s="40"/>
      <c r="DF115" s="40"/>
      <c r="DG115" s="40"/>
    </row>
    <row r="116" spans="1:111" x14ac:dyDescent="0.3">
      <c r="A116" t="s">
        <v>135</v>
      </c>
      <c r="B116" s="2">
        <v>60.666666666666664</v>
      </c>
      <c r="C116" s="2">
        <v>42</v>
      </c>
      <c r="D116" s="2">
        <v>94.929999999999993</v>
      </c>
      <c r="E116" s="2">
        <v>95.070534976414066</v>
      </c>
      <c r="F116" s="2">
        <v>98.636455318593747</v>
      </c>
      <c r="G116" s="2">
        <v>102.54098231015973</v>
      </c>
      <c r="H116" s="2">
        <v>102.11565034752597</v>
      </c>
      <c r="I116" s="2">
        <v>101.79612053110343</v>
      </c>
      <c r="J116" s="2">
        <v>101.67181384702974</v>
      </c>
      <c r="K116" s="2">
        <v>100.96286370804586</v>
      </c>
      <c r="L116" s="2">
        <v>101.02442155461223</v>
      </c>
      <c r="M116" s="2">
        <v>98.911011174416217</v>
      </c>
      <c r="N116" s="2" t="e">
        <f>#REF!*#REF!/10^3</f>
        <v>#REF!</v>
      </c>
      <c r="O116" s="2" t="e">
        <f>#REF!*#REF!/10^3</f>
        <v>#REF!</v>
      </c>
      <c r="P116" s="2" t="e">
        <f>#REF!*#REF!/10^3</f>
        <v>#REF!</v>
      </c>
      <c r="Q116" s="2" t="e">
        <f>#REF!*#REF!/10^3</f>
        <v>#REF!</v>
      </c>
      <c r="R116" s="2" t="e">
        <f>#REF!*#REF!/10^3</f>
        <v>#REF!</v>
      </c>
      <c r="S116" s="2" t="e">
        <f>#REF!*#REF!/10^3</f>
        <v>#REF!</v>
      </c>
      <c r="T116" s="2" t="e">
        <f>#REF!*#REF!/10^3</f>
        <v>#REF!</v>
      </c>
      <c r="U116" s="2" t="e">
        <f>#REF!*#REF!/10^3</f>
        <v>#REF!</v>
      </c>
      <c r="X116" s="51"/>
      <c r="Y116" s="51"/>
      <c r="Z116" s="51"/>
      <c r="AA116" s="51"/>
      <c r="AB116" s="51"/>
      <c r="AC116" s="51"/>
      <c r="AD116" s="51"/>
      <c r="AE116" s="51"/>
      <c r="AF116" s="51"/>
      <c r="AG116" s="12"/>
      <c r="AH116" s="12"/>
      <c r="AJ116" s="20"/>
      <c r="AK116" s="20"/>
      <c r="AL116" s="20"/>
      <c r="AN116" s="39"/>
      <c r="AO116" s="2"/>
      <c r="AP116" s="40"/>
      <c r="AQ116" s="40"/>
      <c r="AR116" s="40"/>
      <c r="AS116" s="41"/>
      <c r="AT116" s="41"/>
      <c r="AU116" s="41"/>
      <c r="AV116" s="39"/>
      <c r="AW116" s="2"/>
      <c r="AX116" s="40"/>
      <c r="AY116" s="40"/>
      <c r="AZ116" s="40"/>
      <c r="BA116" s="41"/>
      <c r="BB116" s="41"/>
      <c r="BC116" s="41"/>
      <c r="BD116" s="12"/>
      <c r="BE116" s="2"/>
      <c r="BF116" s="40"/>
      <c r="BG116" s="40"/>
      <c r="BH116" s="40"/>
      <c r="BI116" s="41"/>
      <c r="BJ116" s="41"/>
      <c r="BK116" s="41"/>
      <c r="BL116" s="2"/>
      <c r="BM116" s="40"/>
      <c r="BN116" s="40"/>
      <c r="BO116" s="40"/>
      <c r="BP116" s="40"/>
      <c r="BQ116" s="40"/>
      <c r="BR116" s="40"/>
      <c r="BS116" s="40"/>
      <c r="BT116" s="2"/>
      <c r="BU116" s="40"/>
      <c r="BV116" s="40"/>
      <c r="BW116" s="40"/>
      <c r="BX116" s="40"/>
      <c r="BY116" s="40"/>
      <c r="BZ116" s="40"/>
      <c r="CA116" s="20"/>
      <c r="CB116" s="2"/>
      <c r="CC116" s="40"/>
      <c r="CD116" s="40"/>
      <c r="CE116" s="40"/>
      <c r="CF116" s="40"/>
      <c r="CG116" s="40"/>
      <c r="CH116" s="40"/>
      <c r="CI116" s="20"/>
      <c r="CJ116" s="2"/>
      <c r="CK116" s="40"/>
      <c r="CL116" s="40"/>
      <c r="CM116" s="40"/>
      <c r="CN116" s="40"/>
      <c r="CO116" s="40"/>
      <c r="CP116" s="40"/>
      <c r="CQ116" s="40"/>
      <c r="CR116" s="2"/>
      <c r="CS116" s="40"/>
      <c r="CT116" s="40"/>
      <c r="CU116" s="40"/>
      <c r="CV116" s="40"/>
      <c r="CW116" s="40"/>
      <c r="CX116" s="40"/>
      <c r="CY116" s="40"/>
      <c r="CZ116" s="2"/>
      <c r="DA116" s="40"/>
      <c r="DB116" s="40"/>
      <c r="DC116" s="40"/>
      <c r="DD116" s="40"/>
      <c r="DE116" s="40"/>
      <c r="DF116" s="40"/>
      <c r="DG116" s="40"/>
    </row>
    <row r="117" spans="1:111" x14ac:dyDescent="0.3">
      <c r="A117" t="s">
        <v>136</v>
      </c>
      <c r="B117" s="2">
        <v>0</v>
      </c>
      <c r="C117" s="2">
        <v>51.333333333333336</v>
      </c>
      <c r="D117" s="2">
        <v>90.94</v>
      </c>
      <c r="E117" s="2">
        <v>91.080534976414057</v>
      </c>
      <c r="F117" s="2">
        <v>94.646455318593738</v>
      </c>
      <c r="G117" s="2">
        <v>98.550982310159725</v>
      </c>
      <c r="H117" s="2">
        <v>98.125650347525962</v>
      </c>
      <c r="I117" s="2">
        <v>97.806120531103417</v>
      </c>
      <c r="J117" s="2">
        <v>97.68181384702973</v>
      </c>
      <c r="K117" s="2">
        <v>96.97286370804585</v>
      </c>
      <c r="L117" s="2">
        <v>97.034421554612223</v>
      </c>
      <c r="M117" s="2">
        <v>94.921011174416208</v>
      </c>
      <c r="N117" s="2" t="e">
        <f>#REF!*#REF!/10^3</f>
        <v>#REF!</v>
      </c>
      <c r="O117" s="2" t="e">
        <f>#REF!*#REF!/10^3</f>
        <v>#REF!</v>
      </c>
      <c r="P117" s="2" t="e">
        <f>#REF!*#REF!/10^3</f>
        <v>#REF!</v>
      </c>
      <c r="Q117" s="2" t="e">
        <f>#REF!*#REF!/10^3</f>
        <v>#REF!</v>
      </c>
      <c r="R117" s="2" t="e">
        <f>#REF!*#REF!/10^3</f>
        <v>#REF!</v>
      </c>
      <c r="S117" s="2" t="e">
        <f>#REF!*#REF!/10^3</f>
        <v>#REF!</v>
      </c>
      <c r="T117" s="2" t="e">
        <f>#REF!*#REF!/10^3</f>
        <v>#REF!</v>
      </c>
      <c r="U117" s="2" t="e">
        <f>#REF!*#REF!/10^3</f>
        <v>#REF!</v>
      </c>
      <c r="W117" s="9" t="s">
        <v>33</v>
      </c>
      <c r="X117" s="4">
        <v>2020</v>
      </c>
      <c r="Y117" s="4">
        <v>2025</v>
      </c>
      <c r="Z117" s="4">
        <v>2030</v>
      </c>
      <c r="AA117" s="4">
        <v>2035</v>
      </c>
      <c r="AB117" s="4">
        <v>2040</v>
      </c>
      <c r="AC117" s="4">
        <v>2045</v>
      </c>
      <c r="AD117" s="4">
        <v>2050</v>
      </c>
      <c r="AE117" s="4">
        <v>2055</v>
      </c>
      <c r="AF117" s="4">
        <v>2060</v>
      </c>
      <c r="AG117" s="11"/>
      <c r="AH117" s="11"/>
      <c r="AI117" s="4"/>
      <c r="AJ117" s="15"/>
      <c r="AK117" s="15"/>
      <c r="AL117" s="15"/>
      <c r="AN117" s="42"/>
      <c r="AO117" s="2"/>
      <c r="AP117" s="37"/>
      <c r="AQ117" s="37"/>
      <c r="AR117" s="37"/>
      <c r="AS117" s="38"/>
      <c r="AT117" s="38"/>
      <c r="AU117" s="38"/>
      <c r="AV117" s="42"/>
      <c r="AW117" s="2"/>
      <c r="AX117" s="37"/>
      <c r="AY117" s="37"/>
      <c r="AZ117" s="37"/>
      <c r="BA117" s="38"/>
      <c r="BB117" s="38"/>
      <c r="BC117" s="38"/>
      <c r="BD117" s="11"/>
      <c r="BE117" s="2"/>
      <c r="BF117" s="37"/>
      <c r="BG117" s="37"/>
      <c r="BH117" s="37"/>
      <c r="BI117" s="38"/>
      <c r="BJ117" s="38"/>
      <c r="BK117" s="38"/>
      <c r="BL117" s="2"/>
      <c r="BM117" s="37"/>
      <c r="BN117" s="37"/>
      <c r="BO117" s="37"/>
      <c r="BP117" s="37"/>
      <c r="BQ117" s="37"/>
      <c r="BR117" s="37"/>
      <c r="BS117" s="37"/>
      <c r="BT117" s="2"/>
      <c r="BU117" s="37"/>
      <c r="BV117" s="37"/>
      <c r="BW117" s="37"/>
      <c r="BX117" s="37"/>
      <c r="BY117" s="37"/>
      <c r="BZ117" s="37"/>
      <c r="CA117" s="15"/>
      <c r="CB117" s="2"/>
      <c r="CC117" s="37"/>
      <c r="CD117" s="37"/>
      <c r="CE117" s="37"/>
      <c r="CF117" s="37"/>
      <c r="CG117" s="37"/>
      <c r="CH117" s="37"/>
      <c r="CI117" s="15"/>
      <c r="CJ117" s="2"/>
      <c r="CK117" s="37"/>
      <c r="CL117" s="37"/>
      <c r="CM117" s="37"/>
      <c r="CN117" s="37"/>
      <c r="CO117" s="37"/>
      <c r="CP117" s="37"/>
      <c r="CQ117" s="37"/>
      <c r="CR117" s="2"/>
      <c r="CS117" s="37"/>
      <c r="CT117" s="37"/>
      <c r="CU117" s="37"/>
      <c r="CV117" s="37"/>
      <c r="CW117" s="37"/>
      <c r="CX117" s="37"/>
      <c r="CY117" s="37"/>
      <c r="CZ117" s="2"/>
      <c r="DA117" s="37"/>
      <c r="DB117" s="37"/>
      <c r="DC117" s="37"/>
      <c r="DD117" s="37"/>
      <c r="DE117" s="37"/>
      <c r="DF117" s="37"/>
      <c r="DG117" s="37"/>
    </row>
    <row r="118" spans="1:111" x14ac:dyDescent="0.3">
      <c r="A118" t="s">
        <v>137</v>
      </c>
      <c r="B118" s="2">
        <v>64.666666666666671</v>
      </c>
      <c r="C118" s="2">
        <v>288</v>
      </c>
      <c r="D118" s="2">
        <v>85</v>
      </c>
      <c r="E118" s="2">
        <v>85.14053497641406</v>
      </c>
      <c r="F118" s="2">
        <v>88.70645531859374</v>
      </c>
      <c r="G118" s="2">
        <v>92.610982310159727</v>
      </c>
      <c r="H118" s="2">
        <v>92.185650347525964</v>
      </c>
      <c r="I118" s="2">
        <v>91.866120531103419</v>
      </c>
      <c r="J118" s="2">
        <v>91.741813847029732</v>
      </c>
      <c r="K118" s="2">
        <v>91.032863708045852</v>
      </c>
      <c r="L118" s="2">
        <v>91.094421554612225</v>
      </c>
      <c r="M118" s="2">
        <v>88.981011174416196</v>
      </c>
      <c r="N118" s="2" t="e">
        <f>#REF!*#REF!/10^3</f>
        <v>#REF!</v>
      </c>
      <c r="O118" s="2" t="e">
        <f>#REF!*#REF!/10^3</f>
        <v>#REF!</v>
      </c>
      <c r="P118" s="2" t="e">
        <f>#REF!*#REF!/10^3</f>
        <v>#REF!</v>
      </c>
      <c r="Q118" s="2" t="e">
        <f>#REF!*#REF!/10^3</f>
        <v>#REF!</v>
      </c>
      <c r="R118" s="2" t="e">
        <f>#REF!*#REF!/10^3</f>
        <v>#REF!</v>
      </c>
      <c r="S118" s="2" t="e">
        <f>#REF!*#REF!/10^3</f>
        <v>#REF!</v>
      </c>
      <c r="T118" s="2" t="e">
        <f>#REF!*#REF!/10^3</f>
        <v>#REF!</v>
      </c>
      <c r="U118" s="2" t="e">
        <f>#REF!*#REF!/10^3</f>
        <v>#REF!</v>
      </c>
      <c r="W118" t="s">
        <v>91</v>
      </c>
      <c r="X118" s="51">
        <f>X69</f>
        <v>0</v>
      </c>
      <c r="Y118" s="51">
        <f t="shared" ref="Y118:AF118" si="31">Y69</f>
        <v>0</v>
      </c>
      <c r="Z118" s="51">
        <f t="shared" si="31"/>
        <v>0</v>
      </c>
      <c r="AA118" s="51">
        <f t="shared" si="31"/>
        <v>0</v>
      </c>
      <c r="AB118" s="51">
        <f t="shared" si="31"/>
        <v>0</v>
      </c>
      <c r="AC118" s="51">
        <f t="shared" si="31"/>
        <v>0</v>
      </c>
      <c r="AD118" s="51">
        <f t="shared" si="31"/>
        <v>0</v>
      </c>
      <c r="AE118" s="51">
        <f t="shared" si="31"/>
        <v>0</v>
      </c>
      <c r="AF118" s="51">
        <f t="shared" si="31"/>
        <v>0</v>
      </c>
      <c r="AG118" s="12"/>
      <c r="AH118" s="12"/>
      <c r="AJ118" s="20"/>
      <c r="AK118" s="20"/>
      <c r="AL118" s="20"/>
      <c r="AN118" s="39"/>
      <c r="AO118" s="2"/>
      <c r="AP118" s="40"/>
      <c r="AQ118" s="40"/>
      <c r="AR118" s="40"/>
      <c r="AS118" s="41"/>
      <c r="AT118" s="41"/>
      <c r="AU118" s="41"/>
      <c r="AV118" s="39"/>
      <c r="AW118" s="2"/>
      <c r="AX118" s="40"/>
      <c r="AY118" s="40"/>
      <c r="AZ118" s="40"/>
      <c r="BA118" s="41"/>
      <c r="BB118" s="41"/>
      <c r="BC118" s="41"/>
      <c r="BD118" s="12"/>
      <c r="BE118" s="2"/>
      <c r="BF118" s="40"/>
      <c r="BG118" s="40"/>
      <c r="BH118" s="40"/>
      <c r="BI118" s="41"/>
      <c r="BJ118" s="41"/>
      <c r="BK118" s="41"/>
      <c r="BL118" s="2"/>
      <c r="BM118" s="40"/>
      <c r="BN118" s="40"/>
      <c r="BO118" s="40"/>
      <c r="BP118" s="40"/>
      <c r="BQ118" s="40"/>
      <c r="BR118" s="40"/>
      <c r="BS118" s="40"/>
      <c r="BT118" s="2"/>
      <c r="BU118" s="40"/>
      <c r="BV118" s="40"/>
      <c r="BW118" s="40"/>
      <c r="BX118" s="40"/>
      <c r="BY118" s="40"/>
      <c r="BZ118" s="40"/>
      <c r="CA118" s="20"/>
      <c r="CB118" s="2"/>
      <c r="CC118" s="40"/>
      <c r="CD118" s="40"/>
      <c r="CE118" s="40"/>
      <c r="CF118" s="40"/>
      <c r="CG118" s="40"/>
      <c r="CH118" s="40"/>
      <c r="CI118" s="20"/>
      <c r="CJ118" s="2"/>
      <c r="CK118" s="40"/>
      <c r="CL118" s="40"/>
      <c r="CM118" s="40"/>
      <c r="CN118" s="40"/>
      <c r="CO118" s="40"/>
      <c r="CP118" s="40"/>
      <c r="CQ118" s="40"/>
      <c r="CR118" s="2"/>
      <c r="CS118" s="40"/>
      <c r="CT118" s="40"/>
      <c r="CU118" s="40"/>
      <c r="CV118" s="40"/>
      <c r="CW118" s="40"/>
      <c r="CX118" s="40"/>
      <c r="CY118" s="40"/>
      <c r="CZ118" s="2"/>
      <c r="DA118" s="40"/>
      <c r="DB118" s="40"/>
      <c r="DC118" s="40"/>
      <c r="DD118" s="40"/>
      <c r="DE118" s="40"/>
      <c r="DF118" s="40"/>
      <c r="DG118" s="40"/>
    </row>
    <row r="119" spans="1:111" x14ac:dyDescent="0.3">
      <c r="A119" t="s">
        <v>138</v>
      </c>
      <c r="B119" s="2">
        <v>0</v>
      </c>
      <c r="C119" s="2">
        <v>166.66666666666666</v>
      </c>
      <c r="D119" s="2">
        <v>90.94</v>
      </c>
      <c r="E119" s="2">
        <v>91.080534976414057</v>
      </c>
      <c r="F119" s="2">
        <v>94.646455318593738</v>
      </c>
      <c r="G119" s="2">
        <v>98.550982310159725</v>
      </c>
      <c r="H119" s="2">
        <v>98.125650347525962</v>
      </c>
      <c r="I119" s="2">
        <v>97.806120531103417</v>
      </c>
      <c r="J119" s="2">
        <v>97.68181384702973</v>
      </c>
      <c r="K119" s="2">
        <v>96.97286370804585</v>
      </c>
      <c r="L119" s="2">
        <v>97.034421554612223</v>
      </c>
      <c r="M119" s="2">
        <v>94.921011174416208</v>
      </c>
      <c r="N119" s="2" t="e">
        <f>#REF!*#REF!/10^3</f>
        <v>#REF!</v>
      </c>
      <c r="O119" s="2" t="e">
        <f>#REF!*#REF!/10^3</f>
        <v>#REF!</v>
      </c>
      <c r="P119" s="2" t="e">
        <f>#REF!*#REF!/10^3</f>
        <v>#REF!</v>
      </c>
      <c r="Q119" s="2" t="e">
        <f>#REF!*#REF!/10^3</f>
        <v>#REF!</v>
      </c>
      <c r="R119" s="2" t="e">
        <f>#REF!*#REF!/10^3</f>
        <v>#REF!</v>
      </c>
      <c r="S119" s="2" t="e">
        <f>#REF!*#REF!/10^3</f>
        <v>#REF!</v>
      </c>
      <c r="T119" s="2" t="e">
        <f>#REF!*#REF!/10^3</f>
        <v>#REF!</v>
      </c>
      <c r="U119" s="2" t="e">
        <f>#REF!*#REF!/10^3</f>
        <v>#REF!</v>
      </c>
      <c r="W119" t="s">
        <v>244</v>
      </c>
      <c r="X119" s="51">
        <f>AH69</f>
        <v>0</v>
      </c>
      <c r="Y119" s="51">
        <f t="shared" ref="Y119:AF119" si="32">AI69</f>
        <v>0</v>
      </c>
      <c r="Z119" s="51">
        <f t="shared" si="32"/>
        <v>0</v>
      </c>
      <c r="AA119" s="51">
        <f t="shared" si="32"/>
        <v>0</v>
      </c>
      <c r="AB119" s="51">
        <f t="shared" si="32"/>
        <v>0</v>
      </c>
      <c r="AC119" s="51">
        <f t="shared" si="32"/>
        <v>0</v>
      </c>
      <c r="AD119" s="51">
        <f t="shared" si="32"/>
        <v>0</v>
      </c>
      <c r="AE119" s="51">
        <f t="shared" si="32"/>
        <v>0</v>
      </c>
      <c r="AF119" s="51">
        <f t="shared" si="32"/>
        <v>0</v>
      </c>
      <c r="AG119" s="12"/>
      <c r="AH119" s="12"/>
      <c r="AJ119" s="20"/>
      <c r="AK119" s="20"/>
      <c r="AL119" s="20"/>
      <c r="AN119" s="39"/>
      <c r="AO119" s="2"/>
      <c r="AP119" s="40"/>
      <c r="AQ119" s="40"/>
      <c r="AR119" s="40"/>
      <c r="AS119" s="41"/>
      <c r="AT119" s="41"/>
      <c r="AU119" s="41"/>
      <c r="AV119" s="39"/>
      <c r="AW119" s="2"/>
      <c r="AX119" s="40"/>
      <c r="AY119" s="40"/>
      <c r="AZ119" s="40"/>
      <c r="BA119" s="41"/>
      <c r="BB119" s="41"/>
      <c r="BC119" s="41"/>
      <c r="BD119" s="12"/>
      <c r="BE119" s="2"/>
      <c r="BF119" s="40"/>
      <c r="BG119" s="40"/>
      <c r="BH119" s="40"/>
      <c r="BI119" s="41"/>
      <c r="BJ119" s="41"/>
      <c r="BK119" s="41"/>
      <c r="BL119" s="2"/>
      <c r="BM119" s="40"/>
      <c r="BN119" s="40"/>
      <c r="BO119" s="40"/>
      <c r="BP119" s="40"/>
      <c r="BQ119" s="40"/>
      <c r="BR119" s="40"/>
      <c r="BS119" s="40"/>
      <c r="BT119" s="2"/>
      <c r="BU119" s="40"/>
      <c r="BV119" s="40"/>
      <c r="BW119" s="40"/>
      <c r="BX119" s="40"/>
      <c r="BY119" s="40"/>
      <c r="BZ119" s="40"/>
      <c r="CA119" s="20"/>
      <c r="CB119" s="2"/>
      <c r="CC119" s="40"/>
      <c r="CD119" s="40"/>
      <c r="CE119" s="40"/>
      <c r="CF119" s="40"/>
      <c r="CG119" s="40"/>
      <c r="CH119" s="40"/>
      <c r="CI119" s="20"/>
      <c r="CJ119" s="2"/>
      <c r="CK119" s="40"/>
      <c r="CL119" s="40"/>
      <c r="CM119" s="40"/>
      <c r="CN119" s="40"/>
      <c r="CO119" s="40"/>
      <c r="CP119" s="40"/>
      <c r="CQ119" s="40"/>
      <c r="CR119" s="2"/>
      <c r="CS119" s="40"/>
      <c r="CT119" s="40"/>
      <c r="CU119" s="40"/>
      <c r="CV119" s="40"/>
      <c r="CW119" s="40"/>
      <c r="CX119" s="40"/>
      <c r="CY119" s="40"/>
      <c r="CZ119" s="2"/>
      <c r="DA119" s="40"/>
      <c r="DB119" s="40"/>
      <c r="DC119" s="40"/>
      <c r="DD119" s="40"/>
      <c r="DE119" s="40"/>
      <c r="DF119" s="40"/>
      <c r="DG119" s="40"/>
    </row>
    <row r="120" spans="1:111" x14ac:dyDescent="0.3">
      <c r="A120" t="s">
        <v>139</v>
      </c>
      <c r="B120" s="2">
        <v>0</v>
      </c>
      <c r="C120" s="2">
        <v>0</v>
      </c>
      <c r="D120" s="2">
        <v>90.94</v>
      </c>
      <c r="E120" s="2">
        <v>91.080534976414057</v>
      </c>
      <c r="F120" s="2">
        <v>94.646455318593738</v>
      </c>
      <c r="G120" s="2">
        <v>98.550982310159725</v>
      </c>
      <c r="H120" s="2">
        <v>98.125650347525962</v>
      </c>
      <c r="I120" s="2">
        <v>97.806120531103417</v>
      </c>
      <c r="J120" s="2">
        <v>97.68181384702973</v>
      </c>
      <c r="K120" s="2">
        <v>96.97286370804585</v>
      </c>
      <c r="L120" s="2">
        <v>97.034421554612223</v>
      </c>
      <c r="M120" s="2">
        <v>94.921011174416208</v>
      </c>
      <c r="N120" s="2" t="e">
        <f>#REF!*#REF!/10^3</f>
        <v>#REF!</v>
      </c>
      <c r="O120" s="2" t="e">
        <f>#REF!*#REF!/10^3</f>
        <v>#REF!</v>
      </c>
      <c r="P120" s="2" t="e">
        <f>#REF!*#REF!/10^3</f>
        <v>#REF!</v>
      </c>
      <c r="Q120" s="2" t="e">
        <f>#REF!*#REF!/10^3</f>
        <v>#REF!</v>
      </c>
      <c r="R120" s="2" t="e">
        <f>#REF!*#REF!/10^3</f>
        <v>#REF!</v>
      </c>
      <c r="S120" s="2" t="e">
        <f>#REF!*#REF!/10^3</f>
        <v>#REF!</v>
      </c>
      <c r="T120" s="2" t="e">
        <f>#REF!*#REF!/10^3</f>
        <v>#REF!</v>
      </c>
      <c r="U120" s="2" t="e">
        <f>#REF!*#REF!/10^3</f>
        <v>#REF!</v>
      </c>
      <c r="W120" t="s">
        <v>245</v>
      </c>
      <c r="X120" s="51">
        <f>AR69</f>
        <v>0</v>
      </c>
      <c r="Y120" s="51">
        <f t="shared" ref="Y120:AF120" si="33">AS69</f>
        <v>0</v>
      </c>
      <c r="Z120" s="51">
        <f t="shared" si="33"/>
        <v>0</v>
      </c>
      <c r="AA120" s="51">
        <f t="shared" si="33"/>
        <v>0</v>
      </c>
      <c r="AB120" s="51">
        <f t="shared" si="33"/>
        <v>0</v>
      </c>
      <c r="AC120" s="51">
        <f t="shared" si="33"/>
        <v>0</v>
      </c>
      <c r="AD120" s="51">
        <f t="shared" si="33"/>
        <v>0</v>
      </c>
      <c r="AE120" s="51">
        <f t="shared" si="33"/>
        <v>0</v>
      </c>
      <c r="AF120" s="51">
        <f t="shared" si="33"/>
        <v>0</v>
      </c>
      <c r="AG120" s="12"/>
      <c r="AH120" s="12"/>
      <c r="AJ120" s="20"/>
      <c r="AK120" s="20"/>
      <c r="AL120" s="20"/>
      <c r="AN120" s="39"/>
      <c r="AO120" s="2"/>
      <c r="AP120" s="40"/>
      <c r="AQ120" s="40"/>
      <c r="AR120" s="40"/>
      <c r="AS120" s="41"/>
      <c r="AT120" s="41"/>
      <c r="AU120" s="41"/>
      <c r="AV120" s="39"/>
      <c r="AW120" s="2"/>
      <c r="AX120" s="40"/>
      <c r="AY120" s="40"/>
      <c r="AZ120" s="40"/>
      <c r="BA120" s="41"/>
      <c r="BB120" s="41"/>
      <c r="BC120" s="41"/>
      <c r="BD120" s="12"/>
      <c r="BE120" s="2"/>
      <c r="BF120" s="40"/>
      <c r="BG120" s="40"/>
      <c r="BH120" s="40"/>
      <c r="BI120" s="41"/>
      <c r="BJ120" s="41"/>
      <c r="BK120" s="41"/>
      <c r="BL120" s="2"/>
      <c r="BM120" s="40"/>
      <c r="BN120" s="40"/>
      <c r="BO120" s="40"/>
      <c r="BP120" s="40"/>
      <c r="BQ120" s="40"/>
      <c r="BR120" s="40"/>
      <c r="BS120" s="40"/>
      <c r="BT120" s="2"/>
      <c r="BU120" s="40"/>
      <c r="BV120" s="40"/>
      <c r="BW120" s="40"/>
      <c r="BX120" s="40"/>
      <c r="BY120" s="40"/>
      <c r="BZ120" s="40"/>
      <c r="CA120" s="20"/>
      <c r="CB120" s="2"/>
      <c r="CC120" s="40"/>
      <c r="CD120" s="40"/>
      <c r="CE120" s="40"/>
      <c r="CF120" s="40"/>
      <c r="CG120" s="40"/>
      <c r="CH120" s="40"/>
      <c r="CI120" s="20"/>
      <c r="CJ120" s="2"/>
      <c r="CK120" s="40"/>
      <c r="CL120" s="40"/>
      <c r="CM120" s="40"/>
      <c r="CN120" s="40"/>
      <c r="CO120" s="40"/>
      <c r="CP120" s="40"/>
      <c r="CQ120" s="40"/>
      <c r="CR120" s="2"/>
      <c r="CS120" s="40"/>
      <c r="CT120" s="40"/>
      <c r="CU120" s="40"/>
      <c r="CV120" s="40"/>
      <c r="CW120" s="40"/>
      <c r="CX120" s="40"/>
      <c r="CY120" s="40"/>
      <c r="CZ120" s="2"/>
      <c r="DA120" s="40"/>
      <c r="DB120" s="40"/>
      <c r="DC120" s="40"/>
      <c r="DD120" s="40"/>
      <c r="DE120" s="40"/>
      <c r="DF120" s="40"/>
      <c r="DG120" s="40"/>
    </row>
    <row r="121" spans="1:111" x14ac:dyDescent="0.3">
      <c r="A121" t="s">
        <v>53</v>
      </c>
      <c r="B121" s="2">
        <v>45.666666666666664</v>
      </c>
      <c r="C121" s="2">
        <v>38.666666666666664</v>
      </c>
      <c r="D121" s="2">
        <v>85</v>
      </c>
      <c r="E121" s="2">
        <v>85.14053497641406</v>
      </c>
      <c r="F121" s="2">
        <v>88.70645531859374</v>
      </c>
      <c r="G121" s="2">
        <v>92.610982310159727</v>
      </c>
      <c r="H121" s="2">
        <v>92.185650347525964</v>
      </c>
      <c r="I121" s="2">
        <v>91.866120531103419</v>
      </c>
      <c r="J121" s="2">
        <v>91.741813847029732</v>
      </c>
      <c r="K121" s="2">
        <v>91.032863708045852</v>
      </c>
      <c r="L121" s="2">
        <v>91.094421554612225</v>
      </c>
      <c r="M121" s="2">
        <v>88.981011174416196</v>
      </c>
      <c r="N121" s="2" t="e">
        <f>#REF!*#REF!/10^3</f>
        <v>#REF!</v>
      </c>
      <c r="O121" s="2" t="e">
        <f>#REF!*#REF!/10^3</f>
        <v>#REF!</v>
      </c>
      <c r="P121" s="2" t="e">
        <f>#REF!*#REF!/10^3</f>
        <v>#REF!</v>
      </c>
      <c r="Q121" s="2" t="e">
        <f>#REF!*#REF!/10^3</f>
        <v>#REF!</v>
      </c>
      <c r="R121" s="2" t="e">
        <f>#REF!*#REF!/10^3</f>
        <v>#REF!</v>
      </c>
      <c r="S121" s="2" t="e">
        <f>#REF!*#REF!/10^3</f>
        <v>#REF!</v>
      </c>
      <c r="T121" s="2" t="e">
        <f>#REF!*#REF!/10^3</f>
        <v>#REF!</v>
      </c>
      <c r="U121" s="2" t="e">
        <f>#REF!*#REF!/10^3</f>
        <v>#REF!</v>
      </c>
      <c r="W121" t="s">
        <v>246</v>
      </c>
      <c r="X121" s="51">
        <f>BB69</f>
        <v>0</v>
      </c>
      <c r="Y121" s="51">
        <f t="shared" ref="Y121:AF121" si="34">BC69</f>
        <v>0</v>
      </c>
      <c r="Z121" s="51">
        <f t="shared" si="34"/>
        <v>0</v>
      </c>
      <c r="AA121" s="51">
        <f t="shared" si="34"/>
        <v>0</v>
      </c>
      <c r="AB121" s="51">
        <f t="shared" si="34"/>
        <v>0</v>
      </c>
      <c r="AC121" s="51">
        <f t="shared" si="34"/>
        <v>0</v>
      </c>
      <c r="AD121" s="51">
        <f t="shared" si="34"/>
        <v>0</v>
      </c>
      <c r="AE121" s="51">
        <f t="shared" si="34"/>
        <v>0</v>
      </c>
      <c r="AF121" s="51">
        <f t="shared" si="34"/>
        <v>0</v>
      </c>
      <c r="AG121" s="11"/>
      <c r="AH121" s="11"/>
      <c r="AI121" s="4"/>
      <c r="AJ121" s="15"/>
      <c r="AK121" s="15"/>
      <c r="AL121" s="15"/>
      <c r="AN121" s="35"/>
      <c r="AO121" s="2"/>
      <c r="AP121" s="37"/>
      <c r="AQ121" s="37"/>
      <c r="AR121" s="37"/>
      <c r="AS121" s="38"/>
      <c r="AT121" s="38"/>
      <c r="AU121" s="38"/>
      <c r="AV121" s="35"/>
      <c r="AW121" s="2"/>
      <c r="AX121" s="37"/>
      <c r="AY121" s="37"/>
      <c r="AZ121" s="37"/>
      <c r="BA121" s="38"/>
      <c r="BB121" s="38"/>
      <c r="BC121" s="38"/>
      <c r="BD121" s="11"/>
      <c r="BE121" s="2"/>
      <c r="BF121" s="37"/>
      <c r="BG121" s="37"/>
      <c r="BH121" s="37"/>
      <c r="BI121" s="38"/>
      <c r="BJ121" s="38"/>
      <c r="BK121" s="38"/>
      <c r="BL121" s="2"/>
      <c r="BM121" s="37"/>
      <c r="BN121" s="37"/>
      <c r="BO121" s="37"/>
      <c r="BP121" s="37"/>
      <c r="BQ121" s="37"/>
      <c r="BR121" s="37"/>
      <c r="BS121" s="37"/>
      <c r="BT121" s="2"/>
      <c r="BU121" s="37"/>
      <c r="BV121" s="37"/>
      <c r="BW121" s="37"/>
      <c r="BX121" s="37"/>
      <c r="BY121" s="37"/>
      <c r="BZ121" s="37"/>
      <c r="CA121" s="15"/>
      <c r="CB121" s="2"/>
      <c r="CC121" s="37"/>
      <c r="CD121" s="37"/>
      <c r="CE121" s="37"/>
      <c r="CF121" s="37"/>
      <c r="CG121" s="37"/>
      <c r="CH121" s="37"/>
      <c r="CI121" s="15"/>
      <c r="CJ121" s="2"/>
      <c r="CK121" s="37"/>
      <c r="CL121" s="37"/>
      <c r="CM121" s="37"/>
      <c r="CN121" s="37"/>
      <c r="CO121" s="37"/>
      <c r="CP121" s="37"/>
      <c r="CQ121" s="37"/>
      <c r="CR121" s="2"/>
      <c r="CS121" s="37"/>
      <c r="CT121" s="37"/>
      <c r="CU121" s="37"/>
      <c r="CV121" s="37"/>
      <c r="CW121" s="37"/>
      <c r="CX121" s="37"/>
      <c r="CY121" s="37"/>
      <c r="CZ121" s="2"/>
      <c r="DA121" s="37"/>
      <c r="DB121" s="37"/>
      <c r="DC121" s="37"/>
      <c r="DD121" s="37"/>
      <c r="DE121" s="37"/>
      <c r="DF121" s="37"/>
      <c r="DG121" s="37"/>
    </row>
    <row r="122" spans="1:111" x14ac:dyDescent="0.3">
      <c r="A122" t="s">
        <v>140</v>
      </c>
      <c r="B122" s="2">
        <v>0</v>
      </c>
      <c r="C122" s="2">
        <v>0</v>
      </c>
      <c r="D122" s="2">
        <v>90.94</v>
      </c>
      <c r="E122" s="2">
        <v>91.080534976414057</v>
      </c>
      <c r="F122" s="2">
        <v>94.646455318593738</v>
      </c>
      <c r="G122" s="2">
        <v>98.550982310159725</v>
      </c>
      <c r="H122" s="2">
        <v>98.125650347525962</v>
      </c>
      <c r="I122" s="2">
        <v>97.806120531103417</v>
      </c>
      <c r="J122" s="2">
        <v>97.68181384702973</v>
      </c>
      <c r="K122" s="2">
        <v>96.97286370804585</v>
      </c>
      <c r="L122" s="2">
        <v>97.034421554612223</v>
      </c>
      <c r="M122" s="2">
        <v>94.921011174416208</v>
      </c>
      <c r="N122" s="2" t="e">
        <f>#REF!*#REF!/10^3</f>
        <v>#REF!</v>
      </c>
      <c r="O122" s="2" t="e">
        <f>#REF!*#REF!/10^3</f>
        <v>#REF!</v>
      </c>
      <c r="P122" s="2" t="e">
        <f>#REF!*#REF!/10^3</f>
        <v>#REF!</v>
      </c>
      <c r="Q122" s="2" t="e">
        <f>#REF!*#REF!/10^3</f>
        <v>#REF!</v>
      </c>
      <c r="R122" s="2" t="e">
        <f>#REF!*#REF!/10^3</f>
        <v>#REF!</v>
      </c>
      <c r="S122" s="2" t="e">
        <f>#REF!*#REF!/10^3</f>
        <v>#REF!</v>
      </c>
      <c r="T122" s="2" t="e">
        <f>#REF!*#REF!/10^3</f>
        <v>#REF!</v>
      </c>
      <c r="U122" s="2" t="e">
        <f>#REF!*#REF!/10^3</f>
        <v>#REF!</v>
      </c>
      <c r="X122" s="51"/>
      <c r="Y122" s="51"/>
      <c r="Z122" s="51"/>
      <c r="AA122" s="51"/>
      <c r="AB122" s="51"/>
      <c r="AC122" s="51"/>
      <c r="AD122" s="51"/>
      <c r="AE122" s="51"/>
      <c r="AF122" s="51"/>
      <c r="AG122" s="12"/>
      <c r="AH122" s="12"/>
      <c r="AJ122" s="20"/>
      <c r="AK122" s="20"/>
      <c r="AL122" s="20"/>
      <c r="AN122" s="39"/>
      <c r="AO122" s="2"/>
      <c r="AP122" s="40"/>
      <c r="AQ122" s="40"/>
      <c r="AR122" s="40"/>
      <c r="AS122" s="41"/>
      <c r="AT122" s="41"/>
      <c r="AU122" s="41"/>
      <c r="AV122" s="39"/>
      <c r="AW122" s="2"/>
      <c r="AX122" s="40"/>
      <c r="AY122" s="40"/>
      <c r="AZ122" s="40"/>
      <c r="BA122" s="41"/>
      <c r="BB122" s="41"/>
      <c r="BC122" s="41"/>
      <c r="BD122" s="12"/>
      <c r="BE122" s="2"/>
      <c r="BF122" s="40"/>
      <c r="BG122" s="40"/>
      <c r="BH122" s="40"/>
      <c r="BI122" s="41"/>
      <c r="BJ122" s="41"/>
      <c r="BK122" s="41"/>
      <c r="BL122" s="2"/>
      <c r="BM122" s="40"/>
      <c r="BN122" s="40"/>
      <c r="BO122" s="40"/>
      <c r="BP122" s="40"/>
      <c r="BQ122" s="40"/>
      <c r="BR122" s="40"/>
      <c r="BS122" s="40"/>
      <c r="BT122" s="2"/>
      <c r="BU122" s="40"/>
      <c r="BV122" s="40"/>
      <c r="BW122" s="40"/>
      <c r="BX122" s="40"/>
      <c r="BY122" s="40"/>
      <c r="BZ122" s="40"/>
      <c r="CA122" s="20"/>
      <c r="CB122" s="2"/>
      <c r="CC122" s="40"/>
      <c r="CD122" s="40"/>
      <c r="CE122" s="40"/>
      <c r="CF122" s="40"/>
      <c r="CG122" s="40"/>
      <c r="CH122" s="40"/>
      <c r="CI122" s="20"/>
      <c r="CJ122" s="2"/>
      <c r="CK122" s="40"/>
      <c r="CL122" s="40"/>
      <c r="CM122" s="40"/>
      <c r="CN122" s="40"/>
      <c r="CO122" s="40"/>
      <c r="CP122" s="40"/>
      <c r="CQ122" s="40"/>
      <c r="CR122" s="2"/>
      <c r="CS122" s="40"/>
      <c r="CT122" s="40"/>
      <c r="CU122" s="40"/>
      <c r="CV122" s="40"/>
      <c r="CW122" s="40"/>
      <c r="CX122" s="40"/>
      <c r="CY122" s="40"/>
      <c r="CZ122" s="2"/>
      <c r="DA122" s="40"/>
      <c r="DB122" s="40"/>
      <c r="DC122" s="40"/>
      <c r="DD122" s="40"/>
      <c r="DE122" s="40"/>
      <c r="DF122" s="40"/>
      <c r="DG122" s="40"/>
    </row>
    <row r="123" spans="1:111" x14ac:dyDescent="0.3">
      <c r="A123" t="s">
        <v>141</v>
      </c>
      <c r="B123" s="2">
        <v>98.666666666666671</v>
      </c>
      <c r="C123" s="2">
        <v>232.66666666666666</v>
      </c>
      <c r="D123" s="2">
        <v>85</v>
      </c>
      <c r="E123" s="2">
        <v>85.14053497641406</v>
      </c>
      <c r="F123" s="2">
        <v>88.70645531859374</v>
      </c>
      <c r="G123" s="2">
        <v>92.610982310159727</v>
      </c>
      <c r="H123" s="2">
        <v>92.185650347525964</v>
      </c>
      <c r="I123" s="2">
        <v>91.866120531103419</v>
      </c>
      <c r="J123" s="2">
        <v>91.741813847029732</v>
      </c>
      <c r="K123" s="2">
        <v>91.032863708045852</v>
      </c>
      <c r="L123" s="2">
        <v>91.094421554612225</v>
      </c>
      <c r="M123" s="2">
        <v>88.981011174416196</v>
      </c>
      <c r="N123" s="2" t="e">
        <f>#REF!*#REF!/10^3</f>
        <v>#REF!</v>
      </c>
      <c r="O123" s="2" t="e">
        <f>#REF!*#REF!/10^3</f>
        <v>#REF!</v>
      </c>
      <c r="P123" s="2" t="e">
        <f>#REF!*#REF!/10^3</f>
        <v>#REF!</v>
      </c>
      <c r="Q123" s="2" t="e">
        <f>#REF!*#REF!/10^3</f>
        <v>#REF!</v>
      </c>
      <c r="R123" s="2" t="e">
        <f>#REF!*#REF!/10^3</f>
        <v>#REF!</v>
      </c>
      <c r="S123" s="2" t="e">
        <f>#REF!*#REF!/10^3</f>
        <v>#REF!</v>
      </c>
      <c r="T123" s="2" t="e">
        <f>#REF!*#REF!/10^3</f>
        <v>#REF!</v>
      </c>
      <c r="U123" s="2" t="e">
        <f>#REF!*#REF!/10^3</f>
        <v>#REF!</v>
      </c>
      <c r="X123" s="51"/>
      <c r="Y123" s="51"/>
      <c r="Z123" s="51"/>
      <c r="AA123" s="51"/>
      <c r="AB123" s="51"/>
      <c r="AC123" s="51"/>
      <c r="AD123" s="51"/>
      <c r="AE123" s="51"/>
      <c r="AF123" s="51"/>
      <c r="AG123" s="12"/>
      <c r="AH123" s="12"/>
      <c r="AJ123" s="20"/>
      <c r="AK123" s="20"/>
      <c r="AL123" s="20"/>
      <c r="AN123" s="39"/>
      <c r="AO123" s="2"/>
      <c r="AP123" s="40"/>
      <c r="AQ123" s="40"/>
      <c r="AR123" s="40"/>
      <c r="AS123" s="41"/>
      <c r="AT123" s="41"/>
      <c r="AU123" s="41"/>
      <c r="AV123" s="39"/>
      <c r="AW123" s="2"/>
      <c r="AX123" s="40"/>
      <c r="AY123" s="40"/>
      <c r="AZ123" s="40"/>
      <c r="BA123" s="41"/>
      <c r="BB123" s="41"/>
      <c r="BC123" s="41"/>
      <c r="BD123" s="12"/>
      <c r="BE123" s="2"/>
      <c r="BF123" s="40"/>
      <c r="BG123" s="40"/>
      <c r="BH123" s="40"/>
      <c r="BI123" s="41"/>
      <c r="BJ123" s="41"/>
      <c r="BK123" s="41"/>
      <c r="BL123" s="2"/>
      <c r="BM123" s="40"/>
      <c r="BN123" s="40"/>
      <c r="BO123" s="40"/>
      <c r="BP123" s="40"/>
      <c r="BQ123" s="40"/>
      <c r="BR123" s="40"/>
      <c r="BS123" s="40"/>
      <c r="BT123" s="2"/>
      <c r="BU123" s="40"/>
      <c r="BV123" s="40"/>
      <c r="BW123" s="40"/>
      <c r="BX123" s="40"/>
      <c r="BY123" s="40"/>
      <c r="BZ123" s="40"/>
      <c r="CA123" s="20"/>
      <c r="CB123" s="2"/>
      <c r="CC123" s="40"/>
      <c r="CD123" s="40"/>
      <c r="CE123" s="40"/>
      <c r="CF123" s="40"/>
      <c r="CG123" s="40"/>
      <c r="CH123" s="40"/>
      <c r="CI123" s="20"/>
      <c r="CJ123" s="2"/>
      <c r="CK123" s="40"/>
      <c r="CL123" s="40"/>
      <c r="CM123" s="40"/>
      <c r="CN123" s="40"/>
      <c r="CO123" s="40"/>
      <c r="CP123" s="40"/>
      <c r="CQ123" s="40"/>
      <c r="CR123" s="2"/>
      <c r="CS123" s="40"/>
      <c r="CT123" s="40"/>
      <c r="CU123" s="40"/>
      <c r="CV123" s="40"/>
      <c r="CW123" s="40"/>
      <c r="CX123" s="40"/>
      <c r="CY123" s="40"/>
      <c r="CZ123" s="2"/>
      <c r="DA123" s="40"/>
      <c r="DB123" s="40"/>
      <c r="DC123" s="40"/>
      <c r="DD123" s="40"/>
      <c r="DE123" s="40"/>
      <c r="DF123" s="40"/>
      <c r="DG123" s="40"/>
    </row>
    <row r="124" spans="1:111" x14ac:dyDescent="0.3">
      <c r="A124" t="s">
        <v>142</v>
      </c>
      <c r="B124" s="2">
        <v>0</v>
      </c>
      <c r="C124" s="2">
        <v>78.333333333333329</v>
      </c>
      <c r="D124" s="2">
        <v>90.94</v>
      </c>
      <c r="E124" s="2">
        <v>91.080534976414057</v>
      </c>
      <c r="F124" s="2">
        <v>94.646455318593738</v>
      </c>
      <c r="G124" s="2">
        <v>98.550982310159725</v>
      </c>
      <c r="H124" s="2">
        <v>98.125650347525962</v>
      </c>
      <c r="I124" s="2">
        <v>97.806120531103417</v>
      </c>
      <c r="J124" s="2">
        <v>97.68181384702973</v>
      </c>
      <c r="K124" s="2">
        <v>96.97286370804585</v>
      </c>
      <c r="L124" s="2">
        <v>97.034421554612223</v>
      </c>
      <c r="M124" s="2">
        <v>94.921011174416208</v>
      </c>
      <c r="N124" s="2" t="e">
        <f>#REF!*#REF!/10^3</f>
        <v>#REF!</v>
      </c>
      <c r="O124" s="2" t="e">
        <f>#REF!*#REF!/10^3</f>
        <v>#REF!</v>
      </c>
      <c r="P124" s="2" t="e">
        <f>#REF!*#REF!/10^3</f>
        <v>#REF!</v>
      </c>
      <c r="Q124" s="2" t="e">
        <f>#REF!*#REF!/10^3</f>
        <v>#REF!</v>
      </c>
      <c r="R124" s="2" t="e">
        <f>#REF!*#REF!/10^3</f>
        <v>#REF!</v>
      </c>
      <c r="S124" s="2" t="e">
        <f>#REF!*#REF!/10^3</f>
        <v>#REF!</v>
      </c>
      <c r="T124" s="2" t="e">
        <f>#REF!*#REF!/10^3</f>
        <v>#REF!</v>
      </c>
      <c r="U124" s="2" t="e">
        <f>#REF!*#REF!/10^3</f>
        <v>#REF!</v>
      </c>
      <c r="X124" s="51"/>
      <c r="Y124" s="51"/>
      <c r="Z124" s="51"/>
      <c r="AA124" s="51"/>
      <c r="AB124" s="51"/>
      <c r="AC124" s="51"/>
      <c r="AD124" s="51"/>
      <c r="AE124" s="51"/>
      <c r="AF124" s="51"/>
      <c r="AG124" s="12"/>
      <c r="AH124" s="12"/>
      <c r="AJ124" s="20"/>
      <c r="AK124" s="20"/>
      <c r="AL124" s="20"/>
      <c r="AN124" s="39"/>
      <c r="AO124" s="2"/>
      <c r="AP124" s="40"/>
      <c r="AQ124" s="40"/>
      <c r="AR124" s="40"/>
      <c r="AS124" s="41"/>
      <c r="AT124" s="41"/>
      <c r="AU124" s="41"/>
      <c r="AV124" s="39"/>
      <c r="AW124" s="2"/>
      <c r="AX124" s="40"/>
      <c r="AY124" s="40"/>
      <c r="AZ124" s="40"/>
      <c r="BA124" s="41"/>
      <c r="BB124" s="41"/>
      <c r="BC124" s="41"/>
      <c r="BD124" s="12"/>
      <c r="BE124" s="2"/>
      <c r="BF124" s="40"/>
      <c r="BG124" s="40"/>
      <c r="BH124" s="40"/>
      <c r="BI124" s="41"/>
      <c r="BJ124" s="41"/>
      <c r="BK124" s="41"/>
      <c r="BL124" s="2"/>
      <c r="BM124" s="40"/>
      <c r="BN124" s="40"/>
      <c r="BO124" s="40"/>
      <c r="BP124" s="40"/>
      <c r="BQ124" s="40"/>
      <c r="BR124" s="40"/>
      <c r="BS124" s="40"/>
      <c r="BT124" s="2"/>
      <c r="BU124" s="40"/>
      <c r="BV124" s="40"/>
      <c r="BW124" s="40"/>
      <c r="BX124" s="40"/>
      <c r="BY124" s="40"/>
      <c r="BZ124" s="40"/>
      <c r="CA124" s="20"/>
      <c r="CB124" s="2"/>
      <c r="CC124" s="40"/>
      <c r="CD124" s="40"/>
      <c r="CE124" s="40"/>
      <c r="CF124" s="40"/>
      <c r="CG124" s="40"/>
      <c r="CH124" s="40"/>
      <c r="CI124" s="20"/>
      <c r="CJ124" s="2"/>
      <c r="CK124" s="40"/>
      <c r="CL124" s="40"/>
      <c r="CM124" s="40"/>
      <c r="CN124" s="40"/>
      <c r="CO124" s="40"/>
      <c r="CP124" s="40"/>
      <c r="CQ124" s="40"/>
      <c r="CR124" s="2"/>
      <c r="CS124" s="40"/>
      <c r="CT124" s="40"/>
      <c r="CU124" s="40"/>
      <c r="CV124" s="40"/>
      <c r="CW124" s="40"/>
      <c r="CX124" s="40"/>
      <c r="CY124" s="40"/>
      <c r="CZ124" s="2"/>
      <c r="DA124" s="40"/>
      <c r="DB124" s="40"/>
      <c r="DC124" s="40"/>
      <c r="DD124" s="40"/>
      <c r="DE124" s="40"/>
      <c r="DF124" s="40"/>
      <c r="DG124" s="40"/>
    </row>
    <row r="125" spans="1:111" x14ac:dyDescent="0.3">
      <c r="A125" t="s">
        <v>143</v>
      </c>
      <c r="B125" s="2">
        <v>0</v>
      </c>
      <c r="C125" s="2">
        <v>57.333333333333336</v>
      </c>
      <c r="D125" s="2">
        <v>90.94</v>
      </c>
      <c r="E125" s="2">
        <v>91.080534976414057</v>
      </c>
      <c r="F125" s="2">
        <v>94.646455318593738</v>
      </c>
      <c r="G125" s="2">
        <v>98.550982310159725</v>
      </c>
      <c r="H125" s="2">
        <v>98.125650347525962</v>
      </c>
      <c r="I125" s="2">
        <v>97.806120531103417</v>
      </c>
      <c r="J125" s="2">
        <v>97.68181384702973</v>
      </c>
      <c r="K125" s="2">
        <v>96.97286370804585</v>
      </c>
      <c r="L125" s="2">
        <v>97.034421554612223</v>
      </c>
      <c r="M125" s="2">
        <v>94.921011174416208</v>
      </c>
      <c r="N125" s="2" t="e">
        <f>#REF!*#REF!/10^3</f>
        <v>#REF!</v>
      </c>
      <c r="O125" s="2" t="e">
        <f>#REF!*#REF!/10^3</f>
        <v>#REF!</v>
      </c>
      <c r="P125" s="2" t="e">
        <f>#REF!*#REF!/10^3</f>
        <v>#REF!</v>
      </c>
      <c r="Q125" s="2" t="e">
        <f>#REF!*#REF!/10^3</f>
        <v>#REF!</v>
      </c>
      <c r="R125" s="2" t="e">
        <f>#REF!*#REF!/10^3</f>
        <v>#REF!</v>
      </c>
      <c r="S125" s="2" t="e">
        <f>#REF!*#REF!/10^3</f>
        <v>#REF!</v>
      </c>
      <c r="T125" s="2" t="e">
        <f>#REF!*#REF!/10^3</f>
        <v>#REF!</v>
      </c>
      <c r="U125" s="2" t="e">
        <f>#REF!*#REF!/10^3</f>
        <v>#REF!</v>
      </c>
      <c r="W125" s="4" t="s">
        <v>44</v>
      </c>
      <c r="X125" s="4">
        <v>2020</v>
      </c>
      <c r="Y125" s="4">
        <v>2025</v>
      </c>
      <c r="Z125" s="4">
        <v>2030</v>
      </c>
      <c r="AA125" s="4">
        <v>2035</v>
      </c>
      <c r="AB125" s="4">
        <v>2040</v>
      </c>
      <c r="AC125" s="4">
        <v>2045</v>
      </c>
      <c r="AD125" s="4">
        <v>2050</v>
      </c>
      <c r="AE125" s="4">
        <v>2055</v>
      </c>
      <c r="AF125" s="4">
        <v>2060</v>
      </c>
      <c r="AG125" s="12"/>
      <c r="AH125" s="12"/>
      <c r="AJ125" s="20"/>
      <c r="AK125" s="20"/>
      <c r="AL125" s="20"/>
      <c r="AN125" s="35"/>
      <c r="AO125" s="2"/>
      <c r="AP125" s="37"/>
      <c r="AQ125" s="37"/>
      <c r="AR125" s="37"/>
      <c r="AS125" s="38"/>
      <c r="AT125" s="38"/>
      <c r="AU125" s="38"/>
      <c r="AV125" s="35"/>
      <c r="AW125" s="2"/>
      <c r="AX125" s="37"/>
      <c r="AY125" s="37"/>
      <c r="AZ125" s="37"/>
      <c r="BA125" s="38"/>
      <c r="BB125" s="38"/>
      <c r="BC125" s="38"/>
      <c r="BD125" s="12"/>
      <c r="BE125" s="2"/>
      <c r="BF125" s="37"/>
      <c r="BG125" s="37"/>
      <c r="BH125" s="37"/>
      <c r="BI125" s="38"/>
      <c r="BJ125" s="38"/>
      <c r="BK125" s="38"/>
      <c r="BL125" s="2"/>
      <c r="BM125" s="37"/>
      <c r="BN125" s="37"/>
      <c r="BO125" s="37"/>
      <c r="BP125" s="37"/>
      <c r="BQ125" s="37"/>
      <c r="BR125" s="37"/>
      <c r="BS125" s="37"/>
      <c r="BT125" s="2"/>
      <c r="BU125" s="37"/>
      <c r="BV125" s="37"/>
      <c r="BW125" s="37"/>
      <c r="BX125" s="37"/>
      <c r="BY125" s="37"/>
      <c r="BZ125" s="37"/>
      <c r="CA125" s="15"/>
      <c r="CB125" s="2"/>
      <c r="CC125" s="37"/>
      <c r="CD125" s="37"/>
      <c r="CE125" s="37"/>
      <c r="CF125" s="37"/>
      <c r="CG125" s="37"/>
      <c r="CH125" s="37"/>
      <c r="CI125" s="15"/>
      <c r="CJ125" s="2"/>
      <c r="CK125" s="37"/>
      <c r="CL125" s="37"/>
      <c r="CM125" s="37"/>
      <c r="CN125" s="37"/>
      <c r="CO125" s="37"/>
      <c r="CP125" s="37"/>
      <c r="CQ125" s="37"/>
      <c r="CR125" s="2"/>
      <c r="CS125" s="37"/>
      <c r="CT125" s="37"/>
      <c r="CU125" s="37"/>
      <c r="CV125" s="37"/>
      <c r="CW125" s="37"/>
      <c r="CX125" s="37"/>
      <c r="CY125" s="37"/>
      <c r="CZ125" s="2"/>
      <c r="DA125" s="37"/>
      <c r="DB125" s="37"/>
      <c r="DC125" s="37"/>
      <c r="DD125" s="37"/>
      <c r="DE125" s="37"/>
      <c r="DF125" s="37"/>
      <c r="DG125" s="37"/>
    </row>
    <row r="126" spans="1:111" x14ac:dyDescent="0.3">
      <c r="A126" t="s">
        <v>144</v>
      </c>
      <c r="B126" s="2">
        <v>41.666666666666664</v>
      </c>
      <c r="C126" s="2">
        <v>63.666666666666664</v>
      </c>
      <c r="D126" s="2">
        <v>94.929999999999993</v>
      </c>
      <c r="E126" s="2">
        <v>95.070534976414066</v>
      </c>
      <c r="F126" s="2">
        <v>98.636455318593747</v>
      </c>
      <c r="G126" s="2">
        <v>102.54098231015973</v>
      </c>
      <c r="H126" s="2">
        <v>102.11565034752597</v>
      </c>
      <c r="I126" s="2">
        <v>101.79612053110343</v>
      </c>
      <c r="J126" s="2">
        <v>101.67181384702974</v>
      </c>
      <c r="K126" s="2">
        <v>100.96286370804586</v>
      </c>
      <c r="L126" s="2">
        <v>101.02442155461223</v>
      </c>
      <c r="M126" s="2">
        <v>98.911011174416217</v>
      </c>
      <c r="N126" s="2" t="e">
        <f>#REF!*#REF!/10^3</f>
        <v>#REF!</v>
      </c>
      <c r="O126" s="2" t="e">
        <f>#REF!*#REF!/10^3</f>
        <v>#REF!</v>
      </c>
      <c r="P126" s="2" t="e">
        <f>#REF!*#REF!/10^3</f>
        <v>#REF!</v>
      </c>
      <c r="Q126" s="2" t="e">
        <f>#REF!*#REF!/10^3</f>
        <v>#REF!</v>
      </c>
      <c r="R126" s="2" t="e">
        <f>#REF!*#REF!/10^3</f>
        <v>#REF!</v>
      </c>
      <c r="S126" s="2" t="e">
        <f>#REF!*#REF!/10^3</f>
        <v>#REF!</v>
      </c>
      <c r="T126" s="2" t="e">
        <f>#REF!*#REF!/10^3</f>
        <v>#REF!</v>
      </c>
      <c r="U126" s="2" t="e">
        <f>#REF!*#REF!/10^3</f>
        <v>#REF!</v>
      </c>
      <c r="W126" t="s">
        <v>91</v>
      </c>
      <c r="X126" s="51">
        <f>X75</f>
        <v>0</v>
      </c>
      <c r="Y126" s="51">
        <f t="shared" ref="Y126:AF126" si="35">Y75</f>
        <v>0</v>
      </c>
      <c r="Z126" s="51">
        <f t="shared" si="35"/>
        <v>0</v>
      </c>
      <c r="AA126" s="51">
        <f t="shared" si="35"/>
        <v>0</v>
      </c>
      <c r="AB126" s="51">
        <f t="shared" si="35"/>
        <v>0</v>
      </c>
      <c r="AC126" s="51">
        <f t="shared" si="35"/>
        <v>0</v>
      </c>
      <c r="AD126" s="51">
        <f t="shared" si="35"/>
        <v>0</v>
      </c>
      <c r="AE126" s="51">
        <f t="shared" si="35"/>
        <v>0</v>
      </c>
      <c r="AF126" s="51">
        <f t="shared" si="35"/>
        <v>0</v>
      </c>
      <c r="AG126" s="12"/>
      <c r="AH126" s="12"/>
      <c r="AJ126" s="20"/>
      <c r="AK126" s="20"/>
      <c r="AL126" s="20"/>
      <c r="AN126" s="39"/>
      <c r="AO126" s="2"/>
      <c r="AP126" s="40"/>
      <c r="AQ126" s="40"/>
      <c r="AR126" s="40"/>
      <c r="AS126" s="41"/>
      <c r="AT126" s="41"/>
      <c r="AU126" s="41"/>
      <c r="AV126" s="39"/>
      <c r="AW126" s="2"/>
      <c r="AX126" s="40"/>
      <c r="AY126" s="40"/>
      <c r="AZ126" s="40"/>
      <c r="BA126" s="41"/>
      <c r="BB126" s="41"/>
      <c r="BC126" s="41"/>
      <c r="BD126" s="11"/>
      <c r="BE126" s="2"/>
      <c r="BF126" s="40"/>
      <c r="BG126" s="40"/>
      <c r="BH126" s="40"/>
      <c r="BI126" s="41"/>
      <c r="BJ126" s="41"/>
      <c r="BK126" s="41"/>
      <c r="BL126" s="2"/>
      <c r="BM126" s="40"/>
      <c r="BN126" s="40"/>
      <c r="BO126" s="40"/>
      <c r="BP126" s="40"/>
      <c r="BQ126" s="40"/>
      <c r="BR126" s="40"/>
      <c r="BS126" s="40"/>
      <c r="BT126" s="2"/>
      <c r="BU126" s="40"/>
      <c r="BV126" s="40"/>
      <c r="BW126" s="40"/>
      <c r="BX126" s="40"/>
      <c r="BY126" s="40"/>
      <c r="BZ126" s="40"/>
      <c r="CA126" s="20"/>
      <c r="CB126" s="2"/>
      <c r="CC126" s="40"/>
      <c r="CD126" s="40"/>
      <c r="CE126" s="40"/>
      <c r="CF126" s="40"/>
      <c r="CG126" s="40"/>
      <c r="CH126" s="40"/>
      <c r="CI126" s="20"/>
      <c r="CJ126" s="2"/>
      <c r="CK126" s="40"/>
      <c r="CL126" s="40"/>
      <c r="CM126" s="40"/>
      <c r="CN126" s="40"/>
      <c r="CO126" s="40"/>
      <c r="CP126" s="40"/>
      <c r="CQ126" s="40"/>
      <c r="CR126" s="2"/>
      <c r="CS126" s="40"/>
      <c r="CT126" s="40"/>
      <c r="CU126" s="40"/>
      <c r="CV126" s="40"/>
      <c r="CW126" s="40"/>
      <c r="CX126" s="40"/>
      <c r="CY126" s="40"/>
      <c r="CZ126" s="2"/>
      <c r="DA126" s="40"/>
      <c r="DB126" s="40"/>
      <c r="DC126" s="40"/>
      <c r="DD126" s="40"/>
      <c r="DE126" s="40"/>
      <c r="DF126" s="40"/>
      <c r="DG126" s="40"/>
    </row>
    <row r="127" spans="1:111" x14ac:dyDescent="0.3">
      <c r="A127" t="s">
        <v>55</v>
      </c>
      <c r="B127" s="2">
        <v>49.666666666666664</v>
      </c>
      <c r="C127" s="2">
        <v>165.66666666666666</v>
      </c>
      <c r="D127" s="2">
        <v>94.929999999999993</v>
      </c>
      <c r="E127" s="2">
        <v>95.070534976414066</v>
      </c>
      <c r="F127" s="2">
        <v>98.636455318593747</v>
      </c>
      <c r="G127" s="2">
        <v>102.54098231015973</v>
      </c>
      <c r="H127" s="2">
        <v>102.11565034752597</v>
      </c>
      <c r="I127" s="2">
        <v>101.79612053110343</v>
      </c>
      <c r="J127" s="2">
        <v>101.67181384702974</v>
      </c>
      <c r="K127" s="2">
        <v>100.96286370804586</v>
      </c>
      <c r="L127" s="2">
        <v>101.02442155461223</v>
      </c>
      <c r="M127" s="2">
        <v>98.911011174416217</v>
      </c>
      <c r="N127" s="2" t="e">
        <f>#REF!*#REF!/10^3</f>
        <v>#REF!</v>
      </c>
      <c r="O127" s="2" t="e">
        <f>#REF!*#REF!/10^3</f>
        <v>#REF!</v>
      </c>
      <c r="P127" s="2" t="e">
        <f>#REF!*#REF!/10^3</f>
        <v>#REF!</v>
      </c>
      <c r="Q127" s="2" t="e">
        <f>#REF!*#REF!/10^3</f>
        <v>#REF!</v>
      </c>
      <c r="R127" s="2" t="e">
        <f>#REF!*#REF!/10^3</f>
        <v>#REF!</v>
      </c>
      <c r="S127" s="2" t="e">
        <f>#REF!*#REF!/10^3</f>
        <v>#REF!</v>
      </c>
      <c r="T127" s="2" t="e">
        <f>#REF!*#REF!/10^3</f>
        <v>#REF!</v>
      </c>
      <c r="U127" s="2" t="e">
        <f>#REF!*#REF!/10^3</f>
        <v>#REF!</v>
      </c>
      <c r="W127" t="s">
        <v>244</v>
      </c>
      <c r="X127" s="51">
        <f>AH75</f>
        <v>0</v>
      </c>
      <c r="Y127" s="51">
        <f t="shared" ref="Y127:AF127" si="36">AI75</f>
        <v>0</v>
      </c>
      <c r="Z127" s="51">
        <f t="shared" si="36"/>
        <v>0</v>
      </c>
      <c r="AA127" s="51">
        <f t="shared" si="36"/>
        <v>0</v>
      </c>
      <c r="AB127" s="51">
        <f t="shared" si="36"/>
        <v>0</v>
      </c>
      <c r="AC127" s="51">
        <f t="shared" si="36"/>
        <v>0</v>
      </c>
      <c r="AD127" s="51">
        <f t="shared" si="36"/>
        <v>0</v>
      </c>
      <c r="AE127" s="51">
        <f t="shared" si="36"/>
        <v>0</v>
      </c>
      <c r="AF127" s="51">
        <f t="shared" si="36"/>
        <v>0</v>
      </c>
      <c r="AG127" s="11"/>
      <c r="AH127" s="11"/>
      <c r="AI127" s="4"/>
      <c r="AJ127" s="15"/>
      <c r="AK127" s="15"/>
      <c r="AL127" s="15"/>
      <c r="AN127" s="35"/>
      <c r="AO127" s="2"/>
      <c r="AP127" s="37"/>
      <c r="AQ127" s="37"/>
      <c r="AR127" s="37"/>
      <c r="AS127" s="38"/>
      <c r="AT127" s="38"/>
      <c r="AU127" s="38"/>
      <c r="AV127" s="35"/>
      <c r="AW127" s="2"/>
      <c r="AX127" s="37"/>
      <c r="AY127" s="37"/>
      <c r="AZ127" s="37"/>
      <c r="BA127" s="38"/>
      <c r="BB127" s="38"/>
      <c r="BC127" s="38"/>
      <c r="BD127" s="12"/>
      <c r="BE127" s="2"/>
      <c r="BF127" s="37"/>
      <c r="BG127" s="37"/>
      <c r="BH127" s="37"/>
      <c r="BI127" s="38"/>
      <c r="BJ127" s="38"/>
      <c r="BK127" s="38"/>
      <c r="BL127" s="2"/>
      <c r="BM127" s="37"/>
      <c r="BN127" s="37"/>
      <c r="BO127" s="37"/>
      <c r="BP127" s="37"/>
      <c r="BQ127" s="37"/>
      <c r="BR127" s="37"/>
      <c r="BS127" s="37"/>
      <c r="BT127" s="2"/>
      <c r="BU127" s="37"/>
      <c r="BV127" s="37"/>
      <c r="BW127" s="37"/>
      <c r="BX127" s="37"/>
      <c r="BY127" s="37"/>
      <c r="BZ127" s="37"/>
      <c r="CA127" s="15"/>
      <c r="CB127" s="2"/>
      <c r="CC127" s="37"/>
      <c r="CD127" s="37"/>
      <c r="CE127" s="37"/>
      <c r="CF127" s="37"/>
      <c r="CG127" s="37"/>
      <c r="CH127" s="37"/>
      <c r="CI127" s="15"/>
      <c r="CJ127" s="2"/>
      <c r="CK127" s="37"/>
      <c r="CL127" s="37"/>
      <c r="CM127" s="37"/>
      <c r="CN127" s="37"/>
      <c r="CO127" s="37"/>
      <c r="CP127" s="37"/>
      <c r="CQ127" s="37"/>
      <c r="CR127" s="2"/>
      <c r="CS127" s="37"/>
      <c r="CT127" s="37"/>
      <c r="CU127" s="37"/>
      <c r="CV127" s="37"/>
      <c r="CW127" s="37"/>
      <c r="CX127" s="37"/>
      <c r="CY127" s="37"/>
      <c r="CZ127" s="2"/>
      <c r="DA127" s="37"/>
      <c r="DB127" s="37"/>
      <c r="DC127" s="37"/>
      <c r="DD127" s="37"/>
      <c r="DE127" s="37"/>
      <c r="DF127" s="37"/>
      <c r="DG127" s="37"/>
    </row>
    <row r="128" spans="1:111" x14ac:dyDescent="0.3">
      <c r="A128" t="s">
        <v>145</v>
      </c>
      <c r="B128" s="2">
        <v>0</v>
      </c>
      <c r="C128" s="2">
        <v>277.66666666666669</v>
      </c>
      <c r="D128" s="2">
        <v>94.929999999999993</v>
      </c>
      <c r="E128" s="2">
        <v>95.070534976414066</v>
      </c>
      <c r="F128" s="2">
        <v>98.636455318593747</v>
      </c>
      <c r="G128" s="2">
        <v>102.54098231015973</v>
      </c>
      <c r="H128" s="2">
        <v>102.11565034752597</v>
      </c>
      <c r="I128" s="2">
        <v>101.79612053110343</v>
      </c>
      <c r="J128" s="2">
        <v>101.67181384702974</v>
      </c>
      <c r="K128" s="2">
        <v>100.96286370804586</v>
      </c>
      <c r="L128" s="2">
        <v>101.02442155461223</v>
      </c>
      <c r="M128" s="2">
        <v>98.911011174416217</v>
      </c>
      <c r="N128" s="2" t="e">
        <f>#REF!*#REF!/10^3</f>
        <v>#REF!</v>
      </c>
      <c r="O128" s="2" t="e">
        <f>#REF!*#REF!/10^3</f>
        <v>#REF!</v>
      </c>
      <c r="P128" s="2" t="e">
        <f>#REF!*#REF!/10^3</f>
        <v>#REF!</v>
      </c>
      <c r="Q128" s="2" t="e">
        <f>#REF!*#REF!/10^3</f>
        <v>#REF!</v>
      </c>
      <c r="R128" s="2" t="e">
        <f>#REF!*#REF!/10^3</f>
        <v>#REF!</v>
      </c>
      <c r="S128" s="2" t="e">
        <f>#REF!*#REF!/10^3</f>
        <v>#REF!</v>
      </c>
      <c r="T128" s="2" t="e">
        <f>#REF!*#REF!/10^3</f>
        <v>#REF!</v>
      </c>
      <c r="U128" s="2" t="e">
        <f>#REF!*#REF!/10^3</f>
        <v>#REF!</v>
      </c>
      <c r="W128" t="s">
        <v>245</v>
      </c>
      <c r="X128" s="51">
        <f>AR75</f>
        <v>0</v>
      </c>
      <c r="Y128" s="51">
        <f t="shared" ref="Y128:AF128" si="37">AS75</f>
        <v>0</v>
      </c>
      <c r="Z128" s="51">
        <f t="shared" si="37"/>
        <v>0</v>
      </c>
      <c r="AA128" s="51">
        <f t="shared" si="37"/>
        <v>0</v>
      </c>
      <c r="AB128" s="51">
        <f t="shared" si="37"/>
        <v>0</v>
      </c>
      <c r="AC128" s="51">
        <f t="shared" si="37"/>
        <v>0</v>
      </c>
      <c r="AD128" s="51">
        <f t="shared" si="37"/>
        <v>0</v>
      </c>
      <c r="AE128" s="51">
        <f t="shared" si="37"/>
        <v>0</v>
      </c>
      <c r="AF128" s="51">
        <f t="shared" si="37"/>
        <v>0</v>
      </c>
      <c r="AG128" s="12"/>
      <c r="AH128" s="12"/>
      <c r="AJ128" s="20"/>
      <c r="AK128" s="20"/>
      <c r="AL128" s="20"/>
      <c r="AN128" s="39"/>
      <c r="AO128" s="2"/>
      <c r="AP128" s="40"/>
      <c r="AQ128" s="40"/>
      <c r="AR128" s="40"/>
      <c r="AS128" s="41"/>
      <c r="AT128" s="41"/>
      <c r="AU128" s="41"/>
      <c r="AV128" s="39"/>
      <c r="AW128" s="2"/>
      <c r="AX128" s="40"/>
      <c r="AY128" s="40"/>
      <c r="AZ128" s="40"/>
      <c r="BA128" s="41"/>
      <c r="BB128" s="41"/>
      <c r="BC128" s="41"/>
      <c r="BD128" s="12"/>
      <c r="BE128" s="2"/>
      <c r="BF128" s="40"/>
      <c r="BG128" s="40"/>
      <c r="BH128" s="40"/>
      <c r="BI128" s="41"/>
      <c r="BJ128" s="41"/>
      <c r="BK128" s="41"/>
      <c r="BL128" s="2"/>
      <c r="BM128" s="40"/>
      <c r="BN128" s="40"/>
      <c r="BO128" s="40"/>
      <c r="BP128" s="40"/>
      <c r="BQ128" s="40"/>
      <c r="BR128" s="40"/>
      <c r="BS128" s="40"/>
      <c r="BT128" s="2"/>
      <c r="BU128" s="40"/>
      <c r="BV128" s="40"/>
      <c r="BW128" s="40"/>
      <c r="BX128" s="40"/>
      <c r="BY128" s="40"/>
      <c r="BZ128" s="40"/>
      <c r="CA128" s="20"/>
      <c r="CB128" s="2"/>
      <c r="CC128" s="40"/>
      <c r="CD128" s="40"/>
      <c r="CE128" s="40"/>
      <c r="CF128" s="40"/>
      <c r="CG128" s="40"/>
      <c r="CH128" s="40"/>
      <c r="CI128" s="20"/>
      <c r="CJ128" s="2"/>
      <c r="CK128" s="40"/>
      <c r="CL128" s="40"/>
      <c r="CM128" s="40"/>
      <c r="CN128" s="40"/>
      <c r="CO128" s="40"/>
      <c r="CP128" s="40"/>
      <c r="CQ128" s="40"/>
      <c r="CR128" s="2"/>
      <c r="CS128" s="40"/>
      <c r="CT128" s="40"/>
      <c r="CU128" s="40"/>
      <c r="CV128" s="40"/>
      <c r="CW128" s="40"/>
      <c r="CX128" s="40"/>
      <c r="CY128" s="40"/>
      <c r="CZ128" s="2"/>
      <c r="DA128" s="40"/>
      <c r="DB128" s="40"/>
      <c r="DC128" s="40"/>
      <c r="DD128" s="40"/>
      <c r="DE128" s="40"/>
      <c r="DF128" s="40"/>
      <c r="DG128" s="40"/>
    </row>
    <row r="129" spans="1:111" x14ac:dyDescent="0.3">
      <c r="A129" t="s">
        <v>146</v>
      </c>
      <c r="B129" s="2">
        <v>25.333333333333332</v>
      </c>
      <c r="C129" s="2">
        <v>266.66666666666669</v>
      </c>
      <c r="D129" s="2">
        <v>94.929999999999993</v>
      </c>
      <c r="E129" s="2">
        <v>95.070534976414066</v>
      </c>
      <c r="F129" s="2">
        <v>98.636455318593747</v>
      </c>
      <c r="G129" s="2">
        <v>102.54098231015973</v>
      </c>
      <c r="H129" s="2">
        <v>102.11565034752597</v>
      </c>
      <c r="I129" s="2">
        <v>101.79612053110343</v>
      </c>
      <c r="J129" s="2">
        <v>101.67181384702974</v>
      </c>
      <c r="K129" s="2">
        <v>100.96286370804586</v>
      </c>
      <c r="L129" s="2">
        <v>101.02442155461223</v>
      </c>
      <c r="M129" s="2">
        <v>92.971011174416205</v>
      </c>
      <c r="N129" s="2" t="e">
        <f>#REF!*#REF!/10^3</f>
        <v>#REF!</v>
      </c>
      <c r="O129" s="2" t="e">
        <f>#REF!*#REF!/10^3</f>
        <v>#REF!</v>
      </c>
      <c r="P129" s="2" t="e">
        <f>#REF!*#REF!/10^3</f>
        <v>#REF!</v>
      </c>
      <c r="Q129" s="2" t="e">
        <f>#REF!*#REF!/10^3</f>
        <v>#REF!</v>
      </c>
      <c r="R129" s="2" t="e">
        <f>#REF!*#REF!/10^3</f>
        <v>#REF!</v>
      </c>
      <c r="S129" s="2" t="e">
        <f>#REF!*#REF!/10^3</f>
        <v>#REF!</v>
      </c>
      <c r="T129" s="2" t="e">
        <f>#REF!*#REF!/10^3</f>
        <v>#REF!</v>
      </c>
      <c r="U129" s="2" t="e">
        <f>#REF!*#REF!/10^3</f>
        <v>#REF!</v>
      </c>
      <c r="W129" t="s">
        <v>246</v>
      </c>
      <c r="X129" s="51">
        <f>BB75</f>
        <v>0</v>
      </c>
      <c r="Y129" s="51">
        <f t="shared" ref="Y129:AF129" si="38">BC75</f>
        <v>0</v>
      </c>
      <c r="Z129" s="51">
        <f t="shared" si="38"/>
        <v>0</v>
      </c>
      <c r="AA129" s="51">
        <f t="shared" si="38"/>
        <v>0</v>
      </c>
      <c r="AB129" s="51">
        <f t="shared" si="38"/>
        <v>0</v>
      </c>
      <c r="AC129" s="51">
        <f t="shared" si="38"/>
        <v>0</v>
      </c>
      <c r="AD129" s="51">
        <f t="shared" si="38"/>
        <v>0</v>
      </c>
      <c r="AE129" s="51">
        <f t="shared" si="38"/>
        <v>0</v>
      </c>
      <c r="AF129" s="51">
        <f t="shared" si="38"/>
        <v>0</v>
      </c>
      <c r="AG129" s="12"/>
      <c r="AH129" s="12"/>
      <c r="AJ129" s="20"/>
      <c r="AK129" s="20"/>
      <c r="AL129" s="20"/>
      <c r="AN129" s="39"/>
      <c r="AO129" s="2"/>
      <c r="AP129" s="40"/>
      <c r="AQ129" s="40"/>
      <c r="AR129" s="40"/>
      <c r="AS129" s="41"/>
      <c r="AT129" s="41"/>
      <c r="AU129" s="41"/>
      <c r="AV129" s="39"/>
      <c r="AW129" s="2"/>
      <c r="AX129" s="40"/>
      <c r="AY129" s="40"/>
      <c r="AZ129" s="40"/>
      <c r="BA129" s="41"/>
      <c r="BB129" s="41"/>
      <c r="BC129" s="41"/>
      <c r="BD129" s="12"/>
      <c r="BE129" s="2"/>
      <c r="BF129" s="40"/>
      <c r="BG129" s="40"/>
      <c r="BH129" s="40"/>
      <c r="BI129" s="41"/>
      <c r="BJ129" s="41"/>
      <c r="BK129" s="41"/>
      <c r="BL129" s="2"/>
      <c r="BM129" s="40"/>
      <c r="BN129" s="40"/>
      <c r="BO129" s="40"/>
      <c r="BP129" s="40"/>
      <c r="BQ129" s="40"/>
      <c r="BR129" s="40"/>
      <c r="BS129" s="40"/>
      <c r="BT129" s="2"/>
      <c r="BU129" s="40"/>
      <c r="BV129" s="40"/>
      <c r="BW129" s="40"/>
      <c r="BX129" s="40"/>
      <c r="BY129" s="40"/>
      <c r="BZ129" s="40"/>
      <c r="CA129" s="20"/>
      <c r="CB129" s="2"/>
      <c r="CC129" s="40"/>
      <c r="CD129" s="40"/>
      <c r="CE129" s="40"/>
      <c r="CF129" s="40"/>
      <c r="CG129" s="40"/>
      <c r="CH129" s="40"/>
      <c r="CI129" s="20"/>
      <c r="CJ129" s="2"/>
      <c r="CK129" s="40"/>
      <c r="CL129" s="40"/>
      <c r="CM129" s="40"/>
      <c r="CN129" s="40"/>
      <c r="CO129" s="40"/>
      <c r="CP129" s="40"/>
      <c r="CQ129" s="40"/>
      <c r="CR129" s="2"/>
      <c r="CS129" s="40"/>
      <c r="CT129" s="40"/>
      <c r="CU129" s="40"/>
      <c r="CV129" s="40"/>
      <c r="CW129" s="40"/>
      <c r="CX129" s="40"/>
      <c r="CY129" s="40"/>
      <c r="CZ129" s="2"/>
      <c r="DA129" s="40"/>
      <c r="DB129" s="40"/>
      <c r="DC129" s="40"/>
      <c r="DD129" s="40"/>
      <c r="DE129" s="40"/>
      <c r="DF129" s="40"/>
      <c r="DG129" s="40"/>
    </row>
    <row r="130" spans="1:111" x14ac:dyDescent="0.3">
      <c r="A130" t="s">
        <v>147</v>
      </c>
      <c r="B130" s="2">
        <v>45.666666666666664</v>
      </c>
      <c r="C130" s="2">
        <v>183.33333333333334</v>
      </c>
      <c r="D130" s="2">
        <v>85</v>
      </c>
      <c r="E130" s="2">
        <v>85.14053497641406</v>
      </c>
      <c r="F130" s="2">
        <v>94.646455318593738</v>
      </c>
      <c r="G130" s="2">
        <v>98.550982310159725</v>
      </c>
      <c r="H130" s="2">
        <v>98.125650347525962</v>
      </c>
      <c r="I130" s="2">
        <v>97.806120531103417</v>
      </c>
      <c r="J130" s="2">
        <v>97.68181384702973</v>
      </c>
      <c r="K130" s="2">
        <v>96.97286370804585</v>
      </c>
      <c r="L130" s="2">
        <v>97.034421554612223</v>
      </c>
      <c r="M130" s="2">
        <v>94.921011174416208</v>
      </c>
      <c r="N130" s="2" t="e">
        <f>#REF!*#REF!/10^3</f>
        <v>#REF!</v>
      </c>
      <c r="O130" s="2" t="e">
        <f>#REF!*#REF!/10^3</f>
        <v>#REF!</v>
      </c>
      <c r="P130" s="2" t="e">
        <f>#REF!*#REF!/10^3</f>
        <v>#REF!</v>
      </c>
      <c r="Q130" s="2" t="e">
        <f>#REF!*#REF!/10^3</f>
        <v>#REF!</v>
      </c>
      <c r="R130" s="2" t="e">
        <f>#REF!*#REF!/10^3</f>
        <v>#REF!</v>
      </c>
      <c r="S130" s="2" t="e">
        <f>#REF!*#REF!/10^3</f>
        <v>#REF!</v>
      </c>
      <c r="T130" s="2" t="e">
        <f>#REF!*#REF!/10^3</f>
        <v>#REF!</v>
      </c>
      <c r="U130" s="2" t="e">
        <f>#REF!*#REF!/10^3</f>
        <v>#REF!</v>
      </c>
      <c r="X130" s="51"/>
      <c r="Y130" s="51"/>
      <c r="Z130" s="51"/>
      <c r="AA130" s="51"/>
      <c r="AB130" s="51"/>
      <c r="AC130" s="51"/>
      <c r="AD130" s="51"/>
      <c r="AE130" s="51"/>
      <c r="AF130" s="51"/>
      <c r="AG130" s="12"/>
      <c r="AH130" s="12"/>
      <c r="AJ130" s="20"/>
      <c r="AK130" s="20"/>
      <c r="AL130" s="20"/>
      <c r="AN130" s="39"/>
      <c r="AO130" s="2"/>
      <c r="AP130" s="40"/>
      <c r="AQ130" s="40"/>
      <c r="AR130" s="40"/>
      <c r="AS130" s="41"/>
      <c r="AT130" s="41"/>
      <c r="AU130" s="41"/>
      <c r="AV130" s="39"/>
      <c r="AW130" s="2"/>
      <c r="AX130" s="40"/>
      <c r="AY130" s="40"/>
      <c r="AZ130" s="40"/>
      <c r="BA130" s="41"/>
      <c r="BB130" s="41"/>
      <c r="BC130" s="41"/>
      <c r="BD130" s="12"/>
      <c r="BE130" s="2"/>
      <c r="BF130" s="40"/>
      <c r="BG130" s="40"/>
      <c r="BH130" s="40"/>
      <c r="BI130" s="41"/>
      <c r="BJ130" s="41"/>
      <c r="BK130" s="41"/>
      <c r="BL130" s="2"/>
      <c r="BM130" s="40"/>
      <c r="BN130" s="40"/>
      <c r="BO130" s="40"/>
      <c r="BP130" s="40"/>
      <c r="BQ130" s="40"/>
      <c r="BR130" s="40"/>
      <c r="BS130" s="40"/>
      <c r="BT130" s="2"/>
      <c r="BU130" s="40"/>
      <c r="BV130" s="40"/>
      <c r="BW130" s="40"/>
      <c r="BX130" s="40"/>
      <c r="BY130" s="40"/>
      <c r="BZ130" s="40"/>
      <c r="CA130" s="20"/>
      <c r="CB130" s="2"/>
      <c r="CC130" s="40"/>
      <c r="CD130" s="40"/>
      <c r="CE130" s="40"/>
      <c r="CF130" s="40"/>
      <c r="CG130" s="40"/>
      <c r="CH130" s="40"/>
      <c r="CI130" s="20"/>
      <c r="CJ130" s="2"/>
      <c r="CK130" s="40"/>
      <c r="CL130" s="40"/>
      <c r="CM130" s="40"/>
      <c r="CN130" s="40"/>
      <c r="CO130" s="40"/>
      <c r="CP130" s="40"/>
      <c r="CQ130" s="40"/>
      <c r="CR130" s="2"/>
      <c r="CS130" s="40"/>
      <c r="CT130" s="40"/>
      <c r="CU130" s="40"/>
      <c r="CV130" s="40"/>
      <c r="CW130" s="40"/>
      <c r="CX130" s="40"/>
      <c r="CY130" s="40"/>
      <c r="CZ130" s="2"/>
      <c r="DA130" s="40"/>
      <c r="DB130" s="40"/>
      <c r="DC130" s="40"/>
      <c r="DD130" s="40"/>
      <c r="DE130" s="40"/>
      <c r="DF130" s="40"/>
      <c r="DG130" s="40"/>
    </row>
    <row r="131" spans="1:111" x14ac:dyDescent="0.3">
      <c r="A131" t="s">
        <v>148</v>
      </c>
      <c r="B131" s="2">
        <v>133.66666666666666</v>
      </c>
      <c r="C131" s="2">
        <v>83.333333333333329</v>
      </c>
      <c r="D131" s="2">
        <v>85</v>
      </c>
      <c r="E131" s="2">
        <v>85.14053497641406</v>
      </c>
      <c r="F131" s="2">
        <v>88.70645531859374</v>
      </c>
      <c r="G131" s="2">
        <v>92.610982310159727</v>
      </c>
      <c r="H131" s="2">
        <v>92.185650347525964</v>
      </c>
      <c r="I131" s="2">
        <v>91.866120531103419</v>
      </c>
      <c r="J131" s="2">
        <v>91.741813847029732</v>
      </c>
      <c r="K131" s="2">
        <v>96.97286370804585</v>
      </c>
      <c r="L131" s="2">
        <v>97.034421554612223</v>
      </c>
      <c r="M131" s="2">
        <v>94.921011174416208</v>
      </c>
      <c r="N131" s="2" t="e">
        <f>#REF!*#REF!/10^3</f>
        <v>#REF!</v>
      </c>
      <c r="O131" s="2" t="e">
        <f>#REF!*#REF!/10^3</f>
        <v>#REF!</v>
      </c>
      <c r="P131" s="2" t="e">
        <f>#REF!*#REF!/10^3</f>
        <v>#REF!</v>
      </c>
      <c r="Q131" s="2" t="e">
        <f>#REF!*#REF!/10^3</f>
        <v>#REF!</v>
      </c>
      <c r="R131" s="2" t="e">
        <f>#REF!*#REF!/10^3</f>
        <v>#REF!</v>
      </c>
      <c r="S131" s="2" t="e">
        <f>#REF!*#REF!/10^3</f>
        <v>#REF!</v>
      </c>
      <c r="T131" s="2" t="e">
        <f>#REF!*#REF!/10^3</f>
        <v>#REF!</v>
      </c>
      <c r="U131" s="2" t="e">
        <f>#REF!*#REF!/10^3</f>
        <v>#REF!</v>
      </c>
      <c r="X131" s="51"/>
      <c r="Y131" s="51"/>
      <c r="Z131" s="51"/>
      <c r="AA131" s="51"/>
      <c r="AB131" s="51"/>
      <c r="AC131" s="51"/>
      <c r="AD131" s="51"/>
      <c r="AE131" s="51"/>
      <c r="AF131" s="51"/>
      <c r="AG131" s="12"/>
      <c r="AH131" s="12"/>
      <c r="AJ131" s="20"/>
      <c r="AK131" s="20"/>
      <c r="AL131" s="20"/>
      <c r="AN131" s="39"/>
      <c r="AO131" s="2"/>
      <c r="AP131" s="40"/>
      <c r="AQ131" s="40"/>
      <c r="AR131" s="40"/>
      <c r="AS131" s="41"/>
      <c r="AT131" s="41"/>
      <c r="AU131" s="41"/>
      <c r="AV131" s="39"/>
      <c r="AW131" s="2"/>
      <c r="AX131" s="40"/>
      <c r="AY131" s="40"/>
      <c r="AZ131" s="40"/>
      <c r="BA131" s="41"/>
      <c r="BB131" s="41"/>
      <c r="BC131" s="41"/>
      <c r="BD131" s="12"/>
      <c r="BE131" s="2"/>
      <c r="BF131" s="40"/>
      <c r="BG131" s="40"/>
      <c r="BH131" s="40"/>
      <c r="BI131" s="41"/>
      <c r="BJ131" s="41"/>
      <c r="BK131" s="41"/>
      <c r="BL131" s="2"/>
      <c r="BM131" s="40"/>
      <c r="BN131" s="40"/>
      <c r="BO131" s="40"/>
      <c r="BP131" s="40"/>
      <c r="BQ131" s="40"/>
      <c r="BR131" s="40"/>
      <c r="BS131" s="40"/>
      <c r="BT131" s="2"/>
      <c r="BU131" s="40"/>
      <c r="BV131" s="40"/>
      <c r="BW131" s="40"/>
      <c r="BX131" s="40"/>
      <c r="BY131" s="40"/>
      <c r="BZ131" s="40"/>
      <c r="CA131" s="20"/>
      <c r="CB131" s="2"/>
      <c r="CC131" s="40"/>
      <c r="CD131" s="40"/>
      <c r="CE131" s="40"/>
      <c r="CF131" s="40"/>
      <c r="CG131" s="40"/>
      <c r="CH131" s="40"/>
      <c r="CI131" s="20"/>
      <c r="CJ131" s="2"/>
      <c r="CK131" s="40"/>
      <c r="CL131" s="40"/>
      <c r="CM131" s="40"/>
      <c r="CN131" s="40"/>
      <c r="CO131" s="40"/>
      <c r="CP131" s="40"/>
      <c r="CQ131" s="40"/>
      <c r="CR131" s="2"/>
      <c r="CS131" s="40"/>
      <c r="CT131" s="40"/>
      <c r="CU131" s="40"/>
      <c r="CV131" s="40"/>
      <c r="CW131" s="40"/>
      <c r="CX131" s="40"/>
      <c r="CY131" s="40"/>
      <c r="CZ131" s="2"/>
      <c r="DA131" s="40"/>
      <c r="DB131" s="40"/>
      <c r="DC131" s="40"/>
      <c r="DD131" s="40"/>
      <c r="DE131" s="40"/>
      <c r="DF131" s="40"/>
      <c r="DG131" s="40"/>
    </row>
    <row r="132" spans="1:111" x14ac:dyDescent="0.3">
      <c r="A132" t="s">
        <v>149</v>
      </c>
      <c r="B132" s="2">
        <v>0</v>
      </c>
      <c r="C132" s="2">
        <v>41.666666666666664</v>
      </c>
      <c r="D132" s="2">
        <v>90.94</v>
      </c>
      <c r="E132" s="2">
        <v>91.080534976414057</v>
      </c>
      <c r="F132" s="2">
        <v>94.646455318593738</v>
      </c>
      <c r="G132" s="2">
        <v>98.550982310159725</v>
      </c>
      <c r="H132" s="2">
        <v>98.125650347525962</v>
      </c>
      <c r="I132" s="2">
        <v>97.806120531103417</v>
      </c>
      <c r="J132" s="2">
        <v>97.68181384702973</v>
      </c>
      <c r="K132" s="2">
        <v>96.97286370804585</v>
      </c>
      <c r="L132" s="2">
        <v>97.034421554612223</v>
      </c>
      <c r="M132" s="2">
        <v>94.921011174416208</v>
      </c>
      <c r="N132" s="2" t="e">
        <f>#REF!*#REF!/10^3</f>
        <v>#REF!</v>
      </c>
      <c r="O132" s="2" t="e">
        <f>#REF!*#REF!/10^3</f>
        <v>#REF!</v>
      </c>
      <c r="P132" s="2" t="e">
        <f>#REF!*#REF!/10^3</f>
        <v>#REF!</v>
      </c>
      <c r="Q132" s="2" t="e">
        <f>#REF!*#REF!/10^3</f>
        <v>#REF!</v>
      </c>
      <c r="R132" s="2" t="e">
        <f>#REF!*#REF!/10^3</f>
        <v>#REF!</v>
      </c>
      <c r="S132" s="2" t="e">
        <f>#REF!*#REF!/10^3</f>
        <v>#REF!</v>
      </c>
      <c r="T132" s="2" t="e">
        <f>#REF!*#REF!/10^3</f>
        <v>#REF!</v>
      </c>
      <c r="U132" s="2" t="e">
        <f>#REF!*#REF!/10^3</f>
        <v>#REF!</v>
      </c>
      <c r="X132" s="51"/>
      <c r="Y132" s="51"/>
      <c r="Z132" s="51"/>
      <c r="AA132" s="51"/>
      <c r="AB132" s="51"/>
      <c r="AC132" s="51"/>
      <c r="AD132" s="51"/>
      <c r="AE132" s="51"/>
      <c r="AF132" s="51"/>
      <c r="AG132" s="12"/>
      <c r="AJ132" s="20"/>
      <c r="AK132" s="20"/>
      <c r="AL132" s="20"/>
      <c r="AN132" s="39"/>
      <c r="AO132" s="2"/>
      <c r="AP132" s="40"/>
      <c r="AQ132" s="40"/>
      <c r="AR132" s="40"/>
      <c r="AS132" s="41"/>
      <c r="AT132" s="41"/>
      <c r="AU132" s="41"/>
      <c r="AV132" s="39"/>
      <c r="AW132" s="2"/>
      <c r="AX132" s="40"/>
      <c r="AY132" s="40"/>
      <c r="AZ132" s="40"/>
      <c r="BA132" s="41"/>
      <c r="BB132" s="41"/>
      <c r="BC132" s="41"/>
      <c r="BD132" s="12"/>
      <c r="BE132" s="2"/>
      <c r="BF132" s="40"/>
      <c r="BG132" s="40"/>
      <c r="BH132" s="40"/>
      <c r="BI132" s="41"/>
      <c r="BJ132" s="41"/>
      <c r="BK132" s="41"/>
      <c r="BL132" s="2"/>
      <c r="BM132" s="40"/>
      <c r="BN132" s="40"/>
      <c r="BO132" s="40"/>
      <c r="BP132" s="40"/>
      <c r="BQ132" s="40"/>
      <c r="BR132" s="40"/>
      <c r="BS132" s="40"/>
      <c r="BT132" s="2"/>
      <c r="BU132" s="40"/>
      <c r="BV132" s="40"/>
      <c r="BW132" s="40"/>
      <c r="BX132" s="40"/>
      <c r="BY132" s="40"/>
      <c r="BZ132" s="40"/>
      <c r="CA132" s="20"/>
      <c r="CB132" s="2"/>
      <c r="CC132" s="40"/>
      <c r="CD132" s="40"/>
      <c r="CE132" s="40"/>
      <c r="CF132" s="40"/>
      <c r="CG132" s="40"/>
      <c r="CH132" s="40"/>
      <c r="CI132" s="20"/>
      <c r="CJ132" s="2"/>
      <c r="CK132" s="40"/>
      <c r="CL132" s="40"/>
      <c r="CM132" s="40"/>
      <c r="CN132" s="40"/>
      <c r="CO132" s="40"/>
      <c r="CP132" s="40"/>
      <c r="CQ132" s="40"/>
      <c r="CR132" s="2"/>
      <c r="CS132" s="40"/>
      <c r="CT132" s="40"/>
      <c r="CU132" s="40"/>
      <c r="CV132" s="40"/>
      <c r="CW132" s="40"/>
      <c r="CX132" s="40"/>
      <c r="CY132" s="40"/>
      <c r="CZ132" s="2"/>
      <c r="DA132" s="40"/>
      <c r="DB132" s="40"/>
      <c r="DC132" s="40"/>
      <c r="DD132" s="40"/>
      <c r="DE132" s="40"/>
      <c r="DF132" s="40"/>
      <c r="DG132" s="40"/>
    </row>
    <row r="133" spans="1:111" x14ac:dyDescent="0.3">
      <c r="A133" t="s">
        <v>150</v>
      </c>
      <c r="B133" s="2">
        <v>75</v>
      </c>
      <c r="C133" s="2">
        <v>21</v>
      </c>
      <c r="D133" s="2">
        <v>85</v>
      </c>
      <c r="E133" s="2">
        <v>85.14053497641406</v>
      </c>
      <c r="F133" s="2">
        <v>88.70645531859374</v>
      </c>
      <c r="G133" s="2">
        <v>92.610982310159727</v>
      </c>
      <c r="H133" s="2">
        <v>92.185650347525964</v>
      </c>
      <c r="I133" s="2">
        <v>91.866120531103419</v>
      </c>
      <c r="J133" s="2">
        <v>91.741813847029732</v>
      </c>
      <c r="K133" s="2">
        <v>91.032863708045852</v>
      </c>
      <c r="L133" s="2">
        <v>91.094421554612225</v>
      </c>
      <c r="M133" s="2">
        <v>88.981011174416196</v>
      </c>
      <c r="N133" s="2" t="e">
        <f>#REF!*#REF!/10^3</f>
        <v>#REF!</v>
      </c>
      <c r="O133" s="2" t="e">
        <f>#REF!*#REF!/10^3</f>
        <v>#REF!</v>
      </c>
      <c r="P133" s="2" t="e">
        <f>#REF!*#REF!/10^3</f>
        <v>#REF!</v>
      </c>
      <c r="Q133" s="2" t="e">
        <f>#REF!*#REF!/10^3</f>
        <v>#REF!</v>
      </c>
      <c r="R133" s="2" t="e">
        <f>#REF!*#REF!/10^3</f>
        <v>#REF!</v>
      </c>
      <c r="S133" s="2" t="e">
        <f>#REF!*#REF!/10^3</f>
        <v>#REF!</v>
      </c>
      <c r="T133" s="2" t="e">
        <f>#REF!*#REF!/10^3</f>
        <v>#REF!</v>
      </c>
      <c r="U133" s="2" t="e">
        <f>#REF!*#REF!/10^3</f>
        <v>#REF!</v>
      </c>
      <c r="W133" s="9" t="s">
        <v>57</v>
      </c>
      <c r="X133" s="4">
        <v>2020</v>
      </c>
      <c r="Y133" s="4">
        <v>2025</v>
      </c>
      <c r="Z133" s="4">
        <v>2030</v>
      </c>
      <c r="AA133" s="4">
        <v>2035</v>
      </c>
      <c r="AB133" s="4">
        <v>2040</v>
      </c>
      <c r="AC133" s="4">
        <v>2045</v>
      </c>
      <c r="AD133" s="4">
        <v>2050</v>
      </c>
      <c r="AE133" s="4">
        <v>2055</v>
      </c>
      <c r="AF133" s="4">
        <v>2060</v>
      </c>
      <c r="AH133" s="41"/>
      <c r="AI133" s="41"/>
      <c r="AJ133" s="20"/>
      <c r="AK133" s="20"/>
      <c r="AL133" s="20"/>
      <c r="AN133" s="39"/>
      <c r="AO133" s="2"/>
      <c r="AP133" s="40"/>
      <c r="AQ133" s="40"/>
      <c r="AR133" s="40"/>
      <c r="AS133" s="41"/>
      <c r="AT133" s="41"/>
      <c r="AU133" s="41"/>
      <c r="AV133" s="39"/>
      <c r="AW133" s="2"/>
      <c r="AX133" s="40"/>
      <c r="AY133" s="40"/>
      <c r="AZ133" s="40"/>
      <c r="BA133" s="41"/>
      <c r="BB133" s="41"/>
      <c r="BC133" s="41"/>
      <c r="BD133" s="11"/>
      <c r="BE133" s="2"/>
      <c r="BF133" s="40"/>
      <c r="BG133" s="40"/>
      <c r="BH133" s="40"/>
      <c r="BI133" s="41"/>
      <c r="BJ133" s="41"/>
      <c r="BK133" s="41"/>
      <c r="BL133" s="2"/>
      <c r="BM133" s="40"/>
      <c r="BN133" s="40"/>
      <c r="BO133" s="40"/>
      <c r="BP133" s="40"/>
      <c r="BQ133" s="40"/>
      <c r="BR133" s="40"/>
      <c r="BS133" s="40"/>
      <c r="BT133" s="2"/>
      <c r="BU133" s="40"/>
      <c r="BV133" s="40"/>
      <c r="BW133" s="40"/>
      <c r="BX133" s="40"/>
      <c r="BY133" s="40"/>
      <c r="BZ133" s="40"/>
      <c r="CA133" s="20"/>
      <c r="CB133" s="2"/>
      <c r="CC133" s="40"/>
      <c r="CD133" s="40"/>
      <c r="CE133" s="40"/>
      <c r="CF133" s="40"/>
      <c r="CG133" s="40"/>
      <c r="CH133" s="40"/>
      <c r="CI133" s="20"/>
      <c r="CJ133" s="2"/>
      <c r="CK133" s="40"/>
      <c r="CL133" s="40"/>
      <c r="CM133" s="40"/>
      <c r="CN133" s="40"/>
      <c r="CO133" s="40"/>
      <c r="CP133" s="40"/>
      <c r="CQ133" s="40"/>
      <c r="CR133" s="2"/>
      <c r="CS133" s="40"/>
      <c r="CT133" s="40"/>
      <c r="CU133" s="40"/>
      <c r="CV133" s="40"/>
      <c r="CW133" s="40"/>
      <c r="CX133" s="40"/>
      <c r="CY133" s="40"/>
      <c r="CZ133" s="2"/>
      <c r="DA133" s="40"/>
      <c r="DB133" s="40"/>
      <c r="DC133" s="40"/>
      <c r="DD133" s="40"/>
      <c r="DE133" s="40"/>
      <c r="DF133" s="40"/>
      <c r="DG133" s="40"/>
    </row>
    <row r="134" spans="1:111" x14ac:dyDescent="0.3">
      <c r="A134" t="s">
        <v>151</v>
      </c>
      <c r="B134" s="2">
        <v>87.666666666666671</v>
      </c>
      <c r="C134" s="2">
        <v>44.333333333333336</v>
      </c>
      <c r="D134" s="2">
        <v>94.929999999999993</v>
      </c>
      <c r="E134" s="2">
        <v>95.070534976414066</v>
      </c>
      <c r="F134" s="2">
        <v>98.636455318593747</v>
      </c>
      <c r="G134" s="2">
        <v>102.54098231015973</v>
      </c>
      <c r="H134" s="2">
        <v>102.11565034752597</v>
      </c>
      <c r="I134" s="2">
        <v>101.79612053110343</v>
      </c>
      <c r="J134" s="2">
        <v>101.67181384702974</v>
      </c>
      <c r="K134" s="2">
        <v>100.96286370804586</v>
      </c>
      <c r="L134" s="2">
        <v>101.02442155461223</v>
      </c>
      <c r="M134" s="2">
        <v>98.911011174416217</v>
      </c>
      <c r="N134" s="2" t="e">
        <f>#REF!*#REF!/10^3</f>
        <v>#REF!</v>
      </c>
      <c r="O134" s="2" t="e">
        <f>#REF!*#REF!/10^3</f>
        <v>#REF!</v>
      </c>
      <c r="P134" s="2" t="e">
        <f>#REF!*#REF!/10^3</f>
        <v>#REF!</v>
      </c>
      <c r="Q134" s="2" t="e">
        <f>#REF!*#REF!/10^3</f>
        <v>#REF!</v>
      </c>
      <c r="R134" s="2" t="e">
        <f>#REF!*#REF!/10^3</f>
        <v>#REF!</v>
      </c>
      <c r="S134" s="2" t="e">
        <f>#REF!*#REF!/10^3</f>
        <v>#REF!</v>
      </c>
      <c r="T134" s="2" t="e">
        <f>#REF!*#REF!/10^3</f>
        <v>#REF!</v>
      </c>
      <c r="U134" s="2" t="e">
        <f>#REF!*#REF!/10^3</f>
        <v>#REF!</v>
      </c>
      <c r="W134" t="s">
        <v>91</v>
      </c>
      <c r="X134" s="51">
        <f t="shared" ref="X134:AF134" si="39">X82</f>
        <v>0</v>
      </c>
      <c r="Y134" s="51">
        <f t="shared" si="39"/>
        <v>0</v>
      </c>
      <c r="Z134" s="51">
        <f t="shared" si="39"/>
        <v>0</v>
      </c>
      <c r="AA134" s="51">
        <f t="shared" si="39"/>
        <v>0</v>
      </c>
      <c r="AB134" s="51">
        <f t="shared" si="39"/>
        <v>0</v>
      </c>
      <c r="AC134" s="51">
        <f t="shared" si="39"/>
        <v>0</v>
      </c>
      <c r="AD134" s="51">
        <f t="shared" si="39"/>
        <v>0</v>
      </c>
      <c r="AE134" s="51">
        <f t="shared" si="39"/>
        <v>0</v>
      </c>
      <c r="AF134" s="51">
        <f t="shared" si="39"/>
        <v>0</v>
      </c>
      <c r="AH134" s="41"/>
      <c r="AI134" s="41"/>
      <c r="AJ134" s="15"/>
      <c r="AK134" s="15"/>
      <c r="AL134" s="15"/>
      <c r="AN134" s="39"/>
      <c r="AO134" s="2"/>
      <c r="AP134" s="40"/>
      <c r="AQ134" s="40"/>
      <c r="AR134" s="40"/>
      <c r="AS134" s="41"/>
      <c r="AT134" s="41"/>
      <c r="AU134" s="41"/>
      <c r="AV134" s="39"/>
      <c r="AW134" s="2"/>
      <c r="AX134" s="40"/>
      <c r="AY134" s="40"/>
      <c r="AZ134" s="40"/>
      <c r="BA134" s="41"/>
      <c r="BB134" s="41"/>
      <c r="BC134" s="41"/>
      <c r="BD134" s="12"/>
      <c r="BE134" s="2"/>
      <c r="BF134" s="40"/>
      <c r="BG134" s="40"/>
      <c r="BH134" s="40"/>
      <c r="BI134" s="41"/>
      <c r="BJ134" s="41"/>
      <c r="BK134" s="41"/>
      <c r="BL134" s="2"/>
      <c r="BM134" s="40"/>
      <c r="BN134" s="40"/>
      <c r="BO134" s="40"/>
      <c r="BP134" s="40"/>
      <c r="BQ134" s="40"/>
      <c r="BR134" s="40"/>
      <c r="BS134" s="40"/>
      <c r="BT134" s="2"/>
      <c r="BU134" s="40"/>
      <c r="BV134" s="40"/>
      <c r="BW134" s="40"/>
      <c r="BX134" s="40"/>
      <c r="BY134" s="40"/>
      <c r="BZ134" s="40"/>
      <c r="CA134" s="20"/>
      <c r="CB134" s="2"/>
      <c r="CC134" s="40"/>
      <c r="CD134" s="40"/>
      <c r="CE134" s="40"/>
      <c r="CF134" s="40"/>
      <c r="CG134" s="40"/>
      <c r="CH134" s="40"/>
      <c r="CI134" s="20"/>
      <c r="CJ134" s="2"/>
      <c r="CK134" s="40"/>
      <c r="CL134" s="40"/>
      <c r="CM134" s="40"/>
      <c r="CN134" s="40"/>
      <c r="CO134" s="40"/>
      <c r="CP134" s="40"/>
      <c r="CQ134" s="40"/>
      <c r="CR134" s="2"/>
      <c r="CS134" s="40"/>
      <c r="CT134" s="40"/>
      <c r="CU134" s="40"/>
      <c r="CV134" s="40"/>
      <c r="CW134" s="40"/>
      <c r="CX134" s="40"/>
      <c r="CY134" s="40"/>
      <c r="CZ134" s="2"/>
      <c r="DA134" s="40"/>
      <c r="DB134" s="40"/>
      <c r="DC134" s="40"/>
      <c r="DD134" s="40"/>
      <c r="DE134" s="40"/>
      <c r="DF134" s="40"/>
      <c r="DG134" s="40"/>
    </row>
    <row r="135" spans="1:111" x14ac:dyDescent="0.3">
      <c r="A135" t="s">
        <v>152</v>
      </c>
      <c r="B135" s="2">
        <v>133.66666666666666</v>
      </c>
      <c r="C135" s="2">
        <v>126.33333333333333</v>
      </c>
      <c r="D135" s="2">
        <v>97.339999999999989</v>
      </c>
      <c r="E135" s="2">
        <v>97.497868309747389</v>
      </c>
      <c r="F135" s="2">
        <v>101.20645531859374</v>
      </c>
      <c r="G135" s="2">
        <v>105.26231564349307</v>
      </c>
      <c r="H135" s="2">
        <v>104.82331701419264</v>
      </c>
      <c r="I135" s="2">
        <v>104.49278719777008</v>
      </c>
      <c r="J135" s="2">
        <v>104.36181384702974</v>
      </c>
      <c r="K135" s="2">
        <v>103.62253037471253</v>
      </c>
      <c r="L135" s="2">
        <v>103.6570882212789</v>
      </c>
      <c r="M135" s="2">
        <v>101.50467784108287</v>
      </c>
      <c r="N135" s="2" t="e">
        <f>#REF!*#REF!/10^3</f>
        <v>#REF!</v>
      </c>
      <c r="O135" s="2" t="e">
        <f>#REF!*#REF!/10^3</f>
        <v>#REF!</v>
      </c>
      <c r="P135" s="2" t="e">
        <f>#REF!*#REF!/10^3</f>
        <v>#REF!</v>
      </c>
      <c r="Q135" s="2" t="e">
        <f>#REF!*#REF!/10^3</f>
        <v>#REF!</v>
      </c>
      <c r="R135" s="2" t="e">
        <f>#REF!*#REF!/10^3</f>
        <v>#REF!</v>
      </c>
      <c r="S135" s="2" t="e">
        <f>#REF!*#REF!/10^3</f>
        <v>#REF!</v>
      </c>
      <c r="T135" s="2" t="e">
        <f>#REF!*#REF!/10^3</f>
        <v>#REF!</v>
      </c>
      <c r="U135" s="2" t="e">
        <f>#REF!*#REF!/10^3</f>
        <v>#REF!</v>
      </c>
      <c r="W135" t="s">
        <v>244</v>
      </c>
      <c r="X135" s="51">
        <f t="shared" ref="X135:AF135" si="40">AH82</f>
        <v>0</v>
      </c>
      <c r="Y135" s="51">
        <f t="shared" si="40"/>
        <v>0</v>
      </c>
      <c r="Z135" s="51">
        <f t="shared" si="40"/>
        <v>0</v>
      </c>
      <c r="AA135" s="51">
        <f t="shared" si="40"/>
        <v>0</v>
      </c>
      <c r="AB135" s="51">
        <f t="shared" si="40"/>
        <v>0</v>
      </c>
      <c r="AC135" s="51">
        <f t="shared" si="40"/>
        <v>0</v>
      </c>
      <c r="AD135" s="51">
        <f t="shared" si="40"/>
        <v>0</v>
      </c>
      <c r="AE135" s="51">
        <f t="shared" si="40"/>
        <v>0</v>
      </c>
      <c r="AF135" s="51">
        <f t="shared" si="40"/>
        <v>0</v>
      </c>
      <c r="AH135" s="41"/>
      <c r="AI135" s="41"/>
      <c r="AJ135" s="20"/>
      <c r="AK135" s="20"/>
      <c r="AL135" s="20"/>
      <c r="AN135" s="35"/>
      <c r="AO135" s="2"/>
      <c r="AP135" s="37"/>
      <c r="AQ135" s="37"/>
      <c r="AR135" s="37"/>
      <c r="AS135" s="38"/>
      <c r="AT135" s="38"/>
      <c r="AU135" s="38"/>
      <c r="AV135" s="35"/>
      <c r="AW135" s="2"/>
      <c r="AX135" s="37"/>
      <c r="AY135" s="37"/>
      <c r="AZ135" s="37"/>
      <c r="BA135" s="38"/>
      <c r="BB135" s="38"/>
      <c r="BC135" s="38"/>
      <c r="BD135" s="12"/>
      <c r="BE135" s="2"/>
      <c r="BF135" s="37"/>
      <c r="BG135" s="37"/>
      <c r="BH135" s="37"/>
      <c r="BI135" s="38"/>
      <c r="BJ135" s="38"/>
      <c r="BK135" s="38"/>
      <c r="BL135" s="2"/>
      <c r="BM135" s="37"/>
      <c r="BN135" s="37"/>
      <c r="BO135" s="37"/>
      <c r="BP135" s="37"/>
      <c r="BQ135" s="37"/>
      <c r="BR135" s="37"/>
      <c r="BS135" s="37"/>
      <c r="BT135" s="2"/>
      <c r="BU135" s="37"/>
      <c r="BV135" s="37"/>
      <c r="BW135" s="37"/>
      <c r="BX135" s="37"/>
      <c r="BY135" s="37"/>
      <c r="BZ135" s="37"/>
      <c r="CA135" s="15"/>
      <c r="CB135" s="2"/>
      <c r="CC135" s="37"/>
      <c r="CD135" s="37"/>
      <c r="CE135" s="37"/>
      <c r="CF135" s="37"/>
      <c r="CG135" s="37"/>
      <c r="CH135" s="37"/>
      <c r="CI135" s="15"/>
      <c r="CJ135" s="2"/>
      <c r="CK135" s="37"/>
      <c r="CL135" s="37"/>
      <c r="CM135" s="37"/>
      <c r="CN135" s="37"/>
      <c r="CO135" s="37"/>
      <c r="CP135" s="37"/>
      <c r="CQ135" s="37"/>
      <c r="CR135" s="2"/>
      <c r="CS135" s="37"/>
      <c r="CT135" s="37"/>
      <c r="CU135" s="37"/>
      <c r="CV135" s="37"/>
      <c r="CW135" s="37"/>
      <c r="CX135" s="37"/>
      <c r="CY135" s="37"/>
      <c r="CZ135" s="2"/>
      <c r="DA135" s="37"/>
      <c r="DB135" s="37"/>
      <c r="DC135" s="37"/>
      <c r="DD135" s="37"/>
      <c r="DE135" s="37"/>
      <c r="DF135" s="37"/>
      <c r="DG135" s="37"/>
    </row>
    <row r="136" spans="1:111" x14ac:dyDescent="0.3">
      <c r="A136" t="s">
        <v>153</v>
      </c>
      <c r="B136" s="2">
        <v>84.333333333333329</v>
      </c>
      <c r="C136" s="2">
        <v>140</v>
      </c>
      <c r="D136" s="2">
        <v>85</v>
      </c>
      <c r="E136" s="2">
        <v>85.14053497641406</v>
      </c>
      <c r="F136" s="2">
        <v>88.70645531859374</v>
      </c>
      <c r="G136" s="2">
        <v>92.610982310159727</v>
      </c>
      <c r="H136" s="2">
        <v>92.185650347525964</v>
      </c>
      <c r="I136" s="2">
        <v>91.866120531103419</v>
      </c>
      <c r="J136" s="2">
        <v>91.741813847029732</v>
      </c>
      <c r="K136" s="2">
        <v>91.032863708045852</v>
      </c>
      <c r="L136" s="2">
        <v>91.094421554612225</v>
      </c>
      <c r="M136" s="2">
        <v>88.981011174416196</v>
      </c>
      <c r="N136" s="2" t="e">
        <f>#REF!*#REF!/10^3</f>
        <v>#REF!</v>
      </c>
      <c r="O136" s="2" t="e">
        <f>#REF!*#REF!/10^3</f>
        <v>#REF!</v>
      </c>
      <c r="P136" s="2" t="e">
        <f>#REF!*#REF!/10^3</f>
        <v>#REF!</v>
      </c>
      <c r="Q136" s="2" t="e">
        <f>#REF!*#REF!/10^3</f>
        <v>#REF!</v>
      </c>
      <c r="R136" s="2" t="e">
        <f>#REF!*#REF!/10^3</f>
        <v>#REF!</v>
      </c>
      <c r="S136" s="2" t="e">
        <f>#REF!*#REF!/10^3</f>
        <v>#REF!</v>
      </c>
      <c r="T136" s="2" t="e">
        <f>#REF!*#REF!/10^3</f>
        <v>#REF!</v>
      </c>
      <c r="U136" s="2" t="e">
        <f>#REF!*#REF!/10^3</f>
        <v>#REF!</v>
      </c>
      <c r="W136" t="s">
        <v>245</v>
      </c>
      <c r="X136" s="51">
        <f t="shared" ref="X136:AF136" si="41">AR82</f>
        <v>0</v>
      </c>
      <c r="Y136" s="51">
        <f t="shared" si="41"/>
        <v>0</v>
      </c>
      <c r="Z136" s="51">
        <f t="shared" si="41"/>
        <v>0</v>
      </c>
      <c r="AA136" s="51">
        <f t="shared" si="41"/>
        <v>0</v>
      </c>
      <c r="AB136" s="51">
        <f t="shared" si="41"/>
        <v>0</v>
      </c>
      <c r="AC136" s="51">
        <f t="shared" si="41"/>
        <v>0</v>
      </c>
      <c r="AD136" s="51">
        <f t="shared" si="41"/>
        <v>0</v>
      </c>
      <c r="AE136" s="51">
        <f t="shared" si="41"/>
        <v>0</v>
      </c>
      <c r="AF136" s="51">
        <f t="shared" si="41"/>
        <v>0</v>
      </c>
      <c r="AG136" s="12"/>
      <c r="AH136" s="12"/>
      <c r="AJ136" s="20"/>
      <c r="AK136" s="20"/>
      <c r="AL136" s="20"/>
      <c r="AP136" s="12"/>
      <c r="AQ136" s="12"/>
      <c r="AR136" s="12"/>
      <c r="AS136" s="12"/>
      <c r="AT136" s="12"/>
      <c r="AU136" s="12"/>
      <c r="AV136" s="12"/>
      <c r="AW136" s="11"/>
    </row>
    <row r="137" spans="1:111" x14ac:dyDescent="0.3">
      <c r="A137" t="s">
        <v>154</v>
      </c>
      <c r="B137" s="2">
        <v>0</v>
      </c>
      <c r="C137" s="2">
        <v>0</v>
      </c>
      <c r="D137" s="2">
        <v>85</v>
      </c>
      <c r="E137" s="2">
        <v>85.14053497641406</v>
      </c>
      <c r="F137" s="2">
        <v>88.70645531859374</v>
      </c>
      <c r="G137" s="2">
        <v>92.610982310159727</v>
      </c>
      <c r="H137" s="2">
        <v>92.185650347525964</v>
      </c>
      <c r="I137" s="2">
        <v>91.866120531103419</v>
      </c>
      <c r="J137" s="2">
        <v>91.741813847029732</v>
      </c>
      <c r="K137" s="2">
        <v>91.032863708045852</v>
      </c>
      <c r="L137" s="2">
        <v>91.094421554612225</v>
      </c>
      <c r="M137" s="2">
        <v>88.981011174416196</v>
      </c>
      <c r="N137" s="2" t="e">
        <f>#REF!*#REF!/10^3</f>
        <v>#REF!</v>
      </c>
      <c r="O137" s="2" t="e">
        <f>#REF!*#REF!/10^3</f>
        <v>#REF!</v>
      </c>
      <c r="P137" s="2" t="e">
        <f>#REF!*#REF!/10^3</f>
        <v>#REF!</v>
      </c>
      <c r="Q137" s="2" t="e">
        <f>#REF!*#REF!/10^3</f>
        <v>#REF!</v>
      </c>
      <c r="R137" s="2" t="e">
        <f>#REF!*#REF!/10^3</f>
        <v>#REF!</v>
      </c>
      <c r="S137" s="2" t="e">
        <f>#REF!*#REF!/10^3</f>
        <v>#REF!</v>
      </c>
      <c r="T137" s="2" t="e">
        <f>#REF!*#REF!/10^3</f>
        <v>#REF!</v>
      </c>
      <c r="U137" s="2" t="e">
        <f>#REF!*#REF!/10^3</f>
        <v>#REF!</v>
      </c>
      <c r="W137" t="s">
        <v>246</v>
      </c>
      <c r="X137" s="51">
        <f t="shared" ref="X137:AF137" si="42">BB82</f>
        <v>0</v>
      </c>
      <c r="Y137" s="51">
        <f t="shared" si="42"/>
        <v>0</v>
      </c>
      <c r="Z137" s="51">
        <f t="shared" si="42"/>
        <v>0</v>
      </c>
      <c r="AA137" s="51">
        <f t="shared" si="42"/>
        <v>0</v>
      </c>
      <c r="AB137" s="51">
        <f t="shared" si="42"/>
        <v>0</v>
      </c>
      <c r="AC137" s="51">
        <f t="shared" si="42"/>
        <v>0</v>
      </c>
      <c r="AD137" s="51">
        <f t="shared" si="42"/>
        <v>0</v>
      </c>
      <c r="AE137" s="51">
        <f t="shared" si="42"/>
        <v>0</v>
      </c>
      <c r="AF137" s="51">
        <f t="shared" si="42"/>
        <v>0</v>
      </c>
      <c r="AG137" s="11"/>
      <c r="AH137" s="11"/>
      <c r="AI137" s="4"/>
      <c r="AJ137" s="15"/>
      <c r="AK137" s="15"/>
      <c r="AL137" s="15"/>
      <c r="AV137" s="12"/>
    </row>
    <row r="138" spans="1:111" x14ac:dyDescent="0.3">
      <c r="A138" s="9" t="s">
        <v>57</v>
      </c>
      <c r="B138" s="10" t="s">
        <v>220</v>
      </c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 t="e">
        <f t="shared" ref="N138:U138" si="43">SUM(N139:N149)</f>
        <v>#REF!</v>
      </c>
      <c r="O138" s="10" t="e">
        <f t="shared" si="43"/>
        <v>#REF!</v>
      </c>
      <c r="P138" s="10" t="e">
        <f t="shared" si="43"/>
        <v>#REF!</v>
      </c>
      <c r="Q138" s="10" t="e">
        <f t="shared" si="43"/>
        <v>#REF!</v>
      </c>
      <c r="R138" s="10" t="e">
        <f t="shared" si="43"/>
        <v>#REF!</v>
      </c>
      <c r="S138" s="10" t="e">
        <f t="shared" si="43"/>
        <v>#REF!</v>
      </c>
      <c r="T138" s="10" t="e">
        <f t="shared" si="43"/>
        <v>#REF!</v>
      </c>
      <c r="U138" s="10" t="e">
        <f t="shared" si="43"/>
        <v>#REF!</v>
      </c>
      <c r="X138" s="51"/>
      <c r="Y138" s="51"/>
      <c r="Z138" s="51"/>
      <c r="AA138" s="51"/>
      <c r="AB138" s="51"/>
      <c r="AC138" s="51"/>
      <c r="AD138" s="51"/>
      <c r="AE138" s="51"/>
      <c r="AF138" s="51"/>
      <c r="AG138" s="12"/>
      <c r="AH138" s="12"/>
      <c r="AJ138" s="20"/>
      <c r="AK138" s="20"/>
      <c r="AL138" s="20"/>
      <c r="AN138" s="35"/>
      <c r="AO138" s="43"/>
      <c r="AP138" s="43"/>
      <c r="AQ138" s="43"/>
      <c r="AR138" s="43"/>
      <c r="AT138" s="2"/>
      <c r="AU138" s="44"/>
      <c r="AV138" s="44"/>
      <c r="AW138" s="44"/>
      <c r="AY138" s="2"/>
      <c r="AZ138" s="44"/>
      <c r="BA138" s="44"/>
      <c r="BB138" s="44"/>
      <c r="BC138" s="40"/>
      <c r="BD138" s="2"/>
      <c r="BE138" s="40"/>
      <c r="BF138" s="40"/>
      <c r="BG138" s="40"/>
    </row>
    <row r="139" spans="1:111" x14ac:dyDescent="0.3">
      <c r="A139" t="s">
        <v>59</v>
      </c>
      <c r="B139" s="2">
        <v>29.333333333333332</v>
      </c>
      <c r="C139" s="2">
        <v>41.666666666666664</v>
      </c>
      <c r="D139" s="2">
        <v>85</v>
      </c>
      <c r="E139" s="2">
        <v>85.14053497641406</v>
      </c>
      <c r="F139" s="2">
        <v>88.70645531859374</v>
      </c>
      <c r="G139" s="2">
        <v>92.610982310159727</v>
      </c>
      <c r="H139" s="2">
        <v>92.185650347525964</v>
      </c>
      <c r="I139" s="2">
        <v>91.866120531103419</v>
      </c>
      <c r="J139" s="2">
        <v>91.741813847029732</v>
      </c>
      <c r="K139" s="2">
        <v>91.032863708045852</v>
      </c>
      <c r="L139" s="2">
        <v>91.094421554612225</v>
      </c>
      <c r="M139" s="2">
        <v>88.981011174416196</v>
      </c>
      <c r="N139" s="2" t="e">
        <f>#REF!*#REF!/10^3</f>
        <v>#REF!</v>
      </c>
      <c r="O139" s="2" t="e">
        <f>#REF!*#REF!/10^3</f>
        <v>#REF!</v>
      </c>
      <c r="P139" s="2" t="e">
        <f>#REF!*#REF!/10^3</f>
        <v>#REF!</v>
      </c>
      <c r="Q139" s="2" t="e">
        <f>#REF!*#REF!/10^3</f>
        <v>#REF!</v>
      </c>
      <c r="R139" s="2" t="e">
        <f>#REF!*#REF!/10^3</f>
        <v>#REF!</v>
      </c>
      <c r="S139" s="2" t="e">
        <f>#REF!*#REF!/10^3</f>
        <v>#REF!</v>
      </c>
      <c r="T139" s="2" t="e">
        <f>#REF!*#REF!/10^3</f>
        <v>#REF!</v>
      </c>
      <c r="U139" s="2" t="e">
        <f>#REF!*#REF!/10^3</f>
        <v>#REF!</v>
      </c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N139" s="39"/>
      <c r="AO139" s="2"/>
      <c r="AP139" s="41"/>
      <c r="AQ139" s="41"/>
      <c r="AR139" s="41"/>
      <c r="AT139" s="2"/>
      <c r="AU139" s="44"/>
      <c r="AV139" s="44"/>
      <c r="AW139" s="44"/>
      <c r="AY139" s="2"/>
      <c r="AZ139" s="44"/>
      <c r="BA139" s="44"/>
      <c r="BB139" s="44"/>
      <c r="BC139" s="40"/>
      <c r="BD139" s="2"/>
      <c r="BE139" s="40"/>
      <c r="BF139" s="40"/>
      <c r="BG139" s="40"/>
    </row>
    <row r="140" spans="1:111" x14ac:dyDescent="0.3">
      <c r="A140" t="s">
        <v>155</v>
      </c>
      <c r="B140" s="2">
        <v>0</v>
      </c>
      <c r="C140" s="2">
        <v>0</v>
      </c>
      <c r="D140" s="2">
        <v>85</v>
      </c>
      <c r="E140" s="2">
        <v>85.14053497641406</v>
      </c>
      <c r="F140" s="2">
        <v>88.70645531859374</v>
      </c>
      <c r="G140" s="2">
        <v>92.610982310159727</v>
      </c>
      <c r="H140" s="2">
        <v>92.185650347525964</v>
      </c>
      <c r="I140" s="2">
        <v>91.866120531103419</v>
      </c>
      <c r="J140" s="2">
        <v>91.741813847029732</v>
      </c>
      <c r="K140" s="2">
        <v>91.032863708045852</v>
      </c>
      <c r="L140" s="2">
        <v>91.094421554612225</v>
      </c>
      <c r="M140" s="2">
        <v>88.981011174416196</v>
      </c>
      <c r="N140" s="2" t="e">
        <f>#REF!*#REF!/10^3</f>
        <v>#REF!</v>
      </c>
      <c r="O140" s="2" t="e">
        <f>#REF!*#REF!/10^3</f>
        <v>#REF!</v>
      </c>
      <c r="P140" s="2" t="e">
        <f>#REF!*#REF!/10^3</f>
        <v>#REF!</v>
      </c>
      <c r="Q140" s="2" t="e">
        <f>#REF!*#REF!/10^3</f>
        <v>#REF!</v>
      </c>
      <c r="R140" s="2" t="e">
        <f>#REF!*#REF!/10^3</f>
        <v>#REF!</v>
      </c>
      <c r="S140" s="2" t="e">
        <f>#REF!*#REF!/10^3</f>
        <v>#REF!</v>
      </c>
      <c r="T140" s="2" t="e">
        <f>#REF!*#REF!/10^3</f>
        <v>#REF!</v>
      </c>
      <c r="U140" s="2" t="e">
        <f>#REF!*#REF!/10^3</f>
        <v>#REF!</v>
      </c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41"/>
      <c r="AN140" s="9"/>
      <c r="AO140" s="43"/>
      <c r="AP140" s="43"/>
      <c r="AQ140" s="43"/>
      <c r="AR140" s="43"/>
      <c r="AT140" s="2"/>
      <c r="AU140" s="44"/>
      <c r="AV140" s="44"/>
      <c r="AW140" s="44"/>
      <c r="AY140" s="2"/>
      <c r="AZ140" s="44"/>
      <c r="BA140" s="44"/>
      <c r="BB140" s="44"/>
      <c r="BC140" s="40"/>
      <c r="BD140" s="2"/>
      <c r="BE140" s="40"/>
      <c r="BF140" s="40"/>
      <c r="BG140" s="40"/>
    </row>
    <row r="141" spans="1:111" x14ac:dyDescent="0.3">
      <c r="A141" t="s">
        <v>156</v>
      </c>
      <c r="B141" s="2">
        <v>27.666666666666668</v>
      </c>
      <c r="C141" s="2">
        <v>17.666666666666668</v>
      </c>
      <c r="D141" s="2">
        <v>85</v>
      </c>
      <c r="E141" s="2">
        <v>85.14053497641406</v>
      </c>
      <c r="F141" s="2">
        <v>88.70645531859374</v>
      </c>
      <c r="G141" s="2">
        <v>92.610982310159727</v>
      </c>
      <c r="H141" s="2">
        <v>92.185650347525964</v>
      </c>
      <c r="I141" s="2">
        <v>91.866120531103419</v>
      </c>
      <c r="J141" s="2">
        <v>91.741813847029732</v>
      </c>
      <c r="K141" s="2">
        <v>91.032863708045852</v>
      </c>
      <c r="L141" s="2">
        <v>91.094421554612225</v>
      </c>
      <c r="M141" s="2">
        <v>88.981011174416196</v>
      </c>
      <c r="N141" s="2" t="e">
        <f>#REF!*#REF!/10^3</f>
        <v>#REF!</v>
      </c>
      <c r="O141" s="2" t="e">
        <f>#REF!*#REF!/10^3</f>
        <v>#REF!</v>
      </c>
      <c r="P141" s="2" t="e">
        <f>#REF!*#REF!/10^3</f>
        <v>#REF!</v>
      </c>
      <c r="Q141" s="2" t="e">
        <f>#REF!*#REF!/10^3</f>
        <v>#REF!</v>
      </c>
      <c r="R141" s="2" t="e">
        <f>#REF!*#REF!/10^3</f>
        <v>#REF!</v>
      </c>
      <c r="S141" s="2" t="e">
        <f>#REF!*#REF!/10^3</f>
        <v>#REF!</v>
      </c>
      <c r="T141" s="2" t="e">
        <f>#REF!*#REF!/10^3</f>
        <v>#REF!</v>
      </c>
      <c r="U141" s="2" t="e">
        <f>#REF!*#REF!/10^3</f>
        <v>#REF!</v>
      </c>
      <c r="W141" s="4" t="s">
        <v>63</v>
      </c>
      <c r="X141" s="4">
        <v>2020</v>
      </c>
      <c r="Y141" s="4">
        <v>2025</v>
      </c>
      <c r="Z141" s="4">
        <v>2030</v>
      </c>
      <c r="AA141" s="4">
        <v>2035</v>
      </c>
      <c r="AB141" s="4">
        <v>2040</v>
      </c>
      <c r="AC141" s="4">
        <v>2045</v>
      </c>
      <c r="AD141" s="4">
        <v>2050</v>
      </c>
      <c r="AE141" s="4">
        <v>2055</v>
      </c>
      <c r="AF141" s="4">
        <v>2060</v>
      </c>
      <c r="AG141" s="51"/>
      <c r="AH141" s="41"/>
      <c r="AN141" s="39"/>
      <c r="AO141" s="2"/>
      <c r="AP141" s="41"/>
      <c r="AQ141" s="41"/>
      <c r="AR141" s="41"/>
      <c r="AT141" s="2"/>
      <c r="AU141" s="44"/>
      <c r="AV141" s="44"/>
      <c r="AW141" s="44"/>
      <c r="AY141" s="2"/>
      <c r="AZ141" s="44"/>
      <c r="BA141" s="44"/>
      <c r="BB141" s="44"/>
      <c r="BC141" s="40"/>
      <c r="BD141" s="2"/>
      <c r="BE141" s="40"/>
      <c r="BF141" s="40"/>
      <c r="BG141" s="40"/>
    </row>
    <row r="142" spans="1:111" x14ac:dyDescent="0.3">
      <c r="A142" t="s">
        <v>157</v>
      </c>
      <c r="B142" s="2">
        <v>0</v>
      </c>
      <c r="C142" s="2">
        <v>111</v>
      </c>
      <c r="D142" s="2">
        <v>90.94</v>
      </c>
      <c r="E142" s="2">
        <v>91.080534976414057</v>
      </c>
      <c r="F142" s="2">
        <v>94.646455318593738</v>
      </c>
      <c r="G142" s="2">
        <v>98.550982310159725</v>
      </c>
      <c r="H142" s="2">
        <v>98.125650347525962</v>
      </c>
      <c r="I142" s="2">
        <v>97.806120531103417</v>
      </c>
      <c r="J142" s="2">
        <v>97.68181384702973</v>
      </c>
      <c r="K142" s="2">
        <v>96.97286370804585</v>
      </c>
      <c r="L142" s="2">
        <v>97.034421554612223</v>
      </c>
      <c r="M142" s="2">
        <v>94.921011174416208</v>
      </c>
      <c r="N142" s="2" t="e">
        <f>#REF!*#REF!/10^3</f>
        <v>#REF!</v>
      </c>
      <c r="O142" s="2" t="e">
        <f>#REF!*#REF!/10^3</f>
        <v>#REF!</v>
      </c>
      <c r="P142" s="2" t="e">
        <f>#REF!*#REF!/10^3</f>
        <v>#REF!</v>
      </c>
      <c r="Q142" s="2" t="e">
        <f>#REF!*#REF!/10^3</f>
        <v>#REF!</v>
      </c>
      <c r="R142" s="2" t="e">
        <f>#REF!*#REF!/10^3</f>
        <v>#REF!</v>
      </c>
      <c r="S142" s="2" t="e">
        <f>#REF!*#REF!/10^3</f>
        <v>#REF!</v>
      </c>
      <c r="T142" s="2" t="e">
        <f>#REF!*#REF!/10^3</f>
        <v>#REF!</v>
      </c>
      <c r="U142" s="2" t="e">
        <f>#REF!*#REF!/10^3</f>
        <v>#REF!</v>
      </c>
      <c r="W142" t="s">
        <v>91</v>
      </c>
      <c r="X142" s="51">
        <f t="shared" ref="X142:AF142" si="44">X85</f>
        <v>0</v>
      </c>
      <c r="Y142" s="51">
        <f t="shared" si="44"/>
        <v>0</v>
      </c>
      <c r="Z142" s="51">
        <f t="shared" si="44"/>
        <v>0</v>
      </c>
      <c r="AA142" s="51">
        <f t="shared" si="44"/>
        <v>0</v>
      </c>
      <c r="AB142" s="51">
        <f t="shared" si="44"/>
        <v>0</v>
      </c>
      <c r="AC142" s="51">
        <f t="shared" si="44"/>
        <v>0</v>
      </c>
      <c r="AD142" s="51">
        <f t="shared" si="44"/>
        <v>0</v>
      </c>
      <c r="AE142" s="51">
        <f t="shared" si="44"/>
        <v>0</v>
      </c>
      <c r="AF142" s="51">
        <f t="shared" si="44"/>
        <v>0</v>
      </c>
      <c r="AG142" s="51"/>
      <c r="AH142" s="41"/>
      <c r="AN142" s="39"/>
      <c r="AO142" s="2"/>
      <c r="AP142" s="41"/>
      <c r="AQ142" s="41"/>
      <c r="AR142" s="41"/>
      <c r="AT142" s="2"/>
      <c r="AU142" s="44"/>
      <c r="AV142" s="44"/>
      <c r="AW142" s="44"/>
      <c r="AY142" s="2"/>
      <c r="AZ142" s="44"/>
      <c r="BA142" s="44"/>
      <c r="BB142" s="44"/>
      <c r="BC142" s="40"/>
      <c r="BD142" s="2"/>
      <c r="BE142" s="40"/>
      <c r="BF142" s="40"/>
      <c r="BG142" s="40"/>
    </row>
    <row r="143" spans="1:111" x14ac:dyDescent="0.3">
      <c r="A143" t="s">
        <v>158</v>
      </c>
      <c r="B143" s="2">
        <v>0</v>
      </c>
      <c r="C143" s="2">
        <v>0</v>
      </c>
      <c r="D143" s="2">
        <v>90.94</v>
      </c>
      <c r="E143" s="2">
        <v>91.080534976414057</v>
      </c>
      <c r="F143" s="2">
        <v>94.646455318593738</v>
      </c>
      <c r="G143" s="2">
        <v>98.550982310159725</v>
      </c>
      <c r="H143" s="2">
        <v>98.125650347525962</v>
      </c>
      <c r="I143" s="2">
        <v>97.806120531103417</v>
      </c>
      <c r="J143" s="2">
        <v>97.68181384702973</v>
      </c>
      <c r="K143" s="2">
        <v>96.97286370804585</v>
      </c>
      <c r="L143" s="2">
        <v>97.034421554612223</v>
      </c>
      <c r="M143" s="2">
        <v>94.921011174416208</v>
      </c>
      <c r="N143" s="2" t="e">
        <f>#REF!*#REF!/10^3</f>
        <v>#REF!</v>
      </c>
      <c r="O143" s="2" t="e">
        <f>#REF!*#REF!/10^3</f>
        <v>#REF!</v>
      </c>
      <c r="P143" s="2" t="e">
        <f>#REF!*#REF!/10^3</f>
        <v>#REF!</v>
      </c>
      <c r="Q143" s="2" t="e">
        <f>#REF!*#REF!/10^3</f>
        <v>#REF!</v>
      </c>
      <c r="R143" s="2" t="e">
        <f>#REF!*#REF!/10^3</f>
        <v>#REF!</v>
      </c>
      <c r="S143" s="2" t="e">
        <f>#REF!*#REF!/10^3</f>
        <v>#REF!</v>
      </c>
      <c r="T143" s="2" t="e">
        <f>#REF!*#REF!/10^3</f>
        <v>#REF!</v>
      </c>
      <c r="U143" s="2" t="e">
        <f>#REF!*#REF!/10^3</f>
        <v>#REF!</v>
      </c>
      <c r="W143" t="s">
        <v>244</v>
      </c>
      <c r="X143" s="51">
        <f t="shared" ref="X143:AF143" si="45">AH85</f>
        <v>0</v>
      </c>
      <c r="Y143" s="51">
        <f t="shared" si="45"/>
        <v>0</v>
      </c>
      <c r="Z143" s="51">
        <f t="shared" si="45"/>
        <v>0</v>
      </c>
      <c r="AA143" s="51">
        <f t="shared" si="45"/>
        <v>0</v>
      </c>
      <c r="AB143" s="51">
        <f t="shared" si="45"/>
        <v>0</v>
      </c>
      <c r="AC143" s="51">
        <f t="shared" si="45"/>
        <v>0</v>
      </c>
      <c r="AD143" s="51">
        <f t="shared" si="45"/>
        <v>0</v>
      </c>
      <c r="AE143" s="51">
        <f t="shared" si="45"/>
        <v>0</v>
      </c>
      <c r="AF143" s="51">
        <f t="shared" si="45"/>
        <v>0</v>
      </c>
      <c r="AN143" s="42"/>
      <c r="AO143" s="43"/>
      <c r="AP143" s="43"/>
      <c r="AQ143" s="43"/>
      <c r="AR143" s="43"/>
      <c r="AT143" s="2"/>
      <c r="AU143" s="44"/>
      <c r="AV143" s="44"/>
      <c r="AW143" s="44"/>
      <c r="AY143" s="2"/>
      <c r="AZ143" s="44"/>
      <c r="BA143" s="44"/>
      <c r="BB143" s="44"/>
      <c r="BC143" s="40"/>
      <c r="BD143" s="2"/>
      <c r="BE143" s="40"/>
      <c r="BF143" s="40"/>
      <c r="BG143" s="40"/>
    </row>
    <row r="144" spans="1:111" x14ac:dyDescent="0.3">
      <c r="A144" t="s">
        <v>61</v>
      </c>
      <c r="B144" s="2">
        <v>28.666666666666668</v>
      </c>
      <c r="C144" s="2">
        <v>37</v>
      </c>
      <c r="D144" s="2">
        <v>85</v>
      </c>
      <c r="E144" s="2">
        <v>85.14053497641406</v>
      </c>
      <c r="F144" s="2">
        <v>88.70645531859374</v>
      </c>
      <c r="G144" s="2">
        <v>92.610982310159727</v>
      </c>
      <c r="H144" s="2">
        <v>92.185650347525964</v>
      </c>
      <c r="I144" s="2">
        <v>91.866120531103419</v>
      </c>
      <c r="J144" s="2">
        <v>91.741813847029732</v>
      </c>
      <c r="K144" s="2">
        <v>91.032863708045852</v>
      </c>
      <c r="L144" s="2">
        <v>91.094421554612225</v>
      </c>
      <c r="M144" s="2">
        <v>88.981011174416196</v>
      </c>
      <c r="N144" s="2" t="e">
        <f>#REF!*#REF!/10^3</f>
        <v>#REF!</v>
      </c>
      <c r="O144" s="2" t="e">
        <f>#REF!*#REF!/10^3</f>
        <v>#REF!</v>
      </c>
      <c r="P144" s="2" t="e">
        <f>#REF!*#REF!/10^3</f>
        <v>#REF!</v>
      </c>
      <c r="Q144" s="2" t="e">
        <f>#REF!*#REF!/10^3</f>
        <v>#REF!</v>
      </c>
      <c r="R144" s="2" t="e">
        <f>#REF!*#REF!/10^3</f>
        <v>#REF!</v>
      </c>
      <c r="S144" s="2" t="e">
        <f>#REF!*#REF!/10^3</f>
        <v>#REF!</v>
      </c>
      <c r="T144" s="2" t="e">
        <f>#REF!*#REF!/10^3</f>
        <v>#REF!</v>
      </c>
      <c r="U144" s="2" t="e">
        <f>#REF!*#REF!/10^3</f>
        <v>#REF!</v>
      </c>
      <c r="W144" t="s">
        <v>245</v>
      </c>
      <c r="X144" s="51">
        <f t="shared" ref="X144:AF144" si="46">AR85</f>
        <v>0</v>
      </c>
      <c r="Y144" s="51">
        <f t="shared" si="46"/>
        <v>0</v>
      </c>
      <c r="Z144" s="51">
        <f t="shared" si="46"/>
        <v>0</v>
      </c>
      <c r="AA144" s="51">
        <f t="shared" si="46"/>
        <v>0</v>
      </c>
      <c r="AB144" s="51">
        <f t="shared" si="46"/>
        <v>0</v>
      </c>
      <c r="AC144" s="51">
        <f t="shared" si="46"/>
        <v>0</v>
      </c>
      <c r="AD144" s="51">
        <f t="shared" si="46"/>
        <v>0</v>
      </c>
      <c r="AE144" s="51">
        <f t="shared" si="46"/>
        <v>0</v>
      </c>
      <c r="AF144" s="51">
        <f t="shared" si="46"/>
        <v>0</v>
      </c>
      <c r="AN144" s="39"/>
      <c r="AO144" s="2"/>
      <c r="AP144" s="41"/>
      <c r="AQ144" s="41"/>
      <c r="AR144" s="41"/>
      <c r="AT144" s="2"/>
      <c r="AU144" s="44"/>
      <c r="AV144" s="44"/>
      <c r="AW144" s="44"/>
      <c r="AY144" s="2"/>
      <c r="AZ144" s="44"/>
      <c r="BA144" s="44"/>
      <c r="BB144" s="44"/>
      <c r="BC144" s="40"/>
      <c r="BD144" s="2"/>
      <c r="BE144" s="40"/>
      <c r="BF144" s="40"/>
      <c r="BG144" s="40"/>
    </row>
    <row r="145" spans="1:59" x14ac:dyDescent="0.3">
      <c r="A145" t="s">
        <v>159</v>
      </c>
      <c r="B145" s="2">
        <v>70.666666666666671</v>
      </c>
      <c r="C145" s="2">
        <v>73.666666666666671</v>
      </c>
      <c r="D145" s="2">
        <v>85</v>
      </c>
      <c r="E145" s="2">
        <v>85.14053497641406</v>
      </c>
      <c r="F145" s="2">
        <v>88.70645531859374</v>
      </c>
      <c r="G145" s="2">
        <v>92.610982310159727</v>
      </c>
      <c r="H145" s="2">
        <v>92.185650347525964</v>
      </c>
      <c r="I145" s="2">
        <v>91.866120531103419</v>
      </c>
      <c r="J145" s="2">
        <v>91.741813847029732</v>
      </c>
      <c r="K145" s="2">
        <v>91.032863708045852</v>
      </c>
      <c r="L145" s="2">
        <v>91.094421554612225</v>
      </c>
      <c r="M145" s="2">
        <v>88.981011174416196</v>
      </c>
      <c r="N145" s="2" t="e">
        <f>#REF!*#REF!/10^3</f>
        <v>#REF!</v>
      </c>
      <c r="O145" s="2" t="e">
        <f>#REF!*#REF!/10^3</f>
        <v>#REF!</v>
      </c>
      <c r="P145" s="2" t="e">
        <f>#REF!*#REF!/10^3</f>
        <v>#REF!</v>
      </c>
      <c r="Q145" s="2" t="e">
        <f>#REF!*#REF!/10^3</f>
        <v>#REF!</v>
      </c>
      <c r="R145" s="2" t="e">
        <f>#REF!*#REF!/10^3</f>
        <v>#REF!</v>
      </c>
      <c r="S145" s="2" t="e">
        <f>#REF!*#REF!/10^3</f>
        <v>#REF!</v>
      </c>
      <c r="T145" s="2" t="e">
        <f>#REF!*#REF!/10^3</f>
        <v>#REF!</v>
      </c>
      <c r="U145" s="2" t="e">
        <f>#REF!*#REF!/10^3</f>
        <v>#REF!</v>
      </c>
      <c r="W145" t="s">
        <v>246</v>
      </c>
      <c r="X145" s="51">
        <f t="shared" ref="X145:AF145" si="47">BB85</f>
        <v>0</v>
      </c>
      <c r="Y145" s="51">
        <f t="shared" si="47"/>
        <v>0</v>
      </c>
      <c r="Z145" s="51">
        <f t="shared" si="47"/>
        <v>0</v>
      </c>
      <c r="AA145" s="51">
        <f t="shared" si="47"/>
        <v>0</v>
      </c>
      <c r="AB145" s="51">
        <f t="shared" si="47"/>
        <v>0</v>
      </c>
      <c r="AC145" s="51">
        <f t="shared" si="47"/>
        <v>0</v>
      </c>
      <c r="AD145" s="51">
        <f t="shared" si="47"/>
        <v>0</v>
      </c>
      <c r="AE145" s="51">
        <f t="shared" si="47"/>
        <v>0</v>
      </c>
      <c r="AF145" s="51">
        <f t="shared" si="47"/>
        <v>0</v>
      </c>
      <c r="AN145" s="39"/>
      <c r="AO145" s="2"/>
      <c r="AP145" s="41"/>
      <c r="AQ145" s="41"/>
      <c r="AR145" s="41"/>
      <c r="AT145" s="2"/>
      <c r="AU145" s="44"/>
      <c r="AV145" s="44"/>
      <c r="AW145" s="44"/>
      <c r="AY145" s="2"/>
      <c r="AZ145" s="44"/>
      <c r="BA145" s="44"/>
      <c r="BB145" s="44"/>
      <c r="BC145" s="40"/>
      <c r="BD145" s="2"/>
      <c r="BE145" s="40"/>
      <c r="BF145" s="40"/>
      <c r="BG145" s="40"/>
    </row>
    <row r="146" spans="1:59" x14ac:dyDescent="0.3">
      <c r="A146" t="s">
        <v>160</v>
      </c>
      <c r="B146" s="2">
        <v>0</v>
      </c>
      <c r="C146" s="2">
        <v>0</v>
      </c>
      <c r="D146" s="2">
        <v>90.94</v>
      </c>
      <c r="E146" s="2">
        <v>91.080534976414057</v>
      </c>
      <c r="F146" s="2">
        <v>94.646455318593738</v>
      </c>
      <c r="G146" s="2">
        <v>98.550982310159725</v>
      </c>
      <c r="H146" s="2">
        <v>98.125650347525962</v>
      </c>
      <c r="I146" s="2">
        <v>97.806120531103417</v>
      </c>
      <c r="J146" s="2">
        <v>97.68181384702973</v>
      </c>
      <c r="K146" s="2">
        <v>96.97286370804585</v>
      </c>
      <c r="L146" s="2">
        <v>97.034421554612223</v>
      </c>
      <c r="M146" s="2">
        <v>94.921011174416208</v>
      </c>
      <c r="N146" s="2" t="e">
        <f>#REF!*#REF!/10^3</f>
        <v>#REF!</v>
      </c>
      <c r="O146" s="2" t="e">
        <f>#REF!*#REF!/10^3</f>
        <v>#REF!</v>
      </c>
      <c r="P146" s="2" t="e">
        <f>#REF!*#REF!/10^3</f>
        <v>#REF!</v>
      </c>
      <c r="Q146" s="2" t="e">
        <f>#REF!*#REF!/10^3</f>
        <v>#REF!</v>
      </c>
      <c r="R146" s="2" t="e">
        <f>#REF!*#REF!/10^3</f>
        <v>#REF!</v>
      </c>
      <c r="S146" s="2" t="e">
        <f>#REF!*#REF!/10^3</f>
        <v>#REF!</v>
      </c>
      <c r="T146" s="2" t="e">
        <f>#REF!*#REF!/10^3</f>
        <v>#REF!</v>
      </c>
      <c r="U146" s="2" t="e">
        <f>#REF!*#REF!/10^3</f>
        <v>#REF!</v>
      </c>
      <c r="X146" s="51"/>
      <c r="Y146" s="51"/>
      <c r="Z146" s="51"/>
      <c r="AA146" s="51"/>
      <c r="AB146" s="51"/>
      <c r="AC146" s="51"/>
      <c r="AD146" s="51"/>
      <c r="AE146" s="51"/>
      <c r="AF146" s="51"/>
      <c r="AN146" s="39"/>
      <c r="AO146" s="2"/>
      <c r="AP146" s="41"/>
      <c r="AQ146" s="41"/>
      <c r="AR146" s="41"/>
      <c r="AT146" s="2"/>
      <c r="AU146" s="44"/>
      <c r="AV146" s="44"/>
      <c r="AW146" s="44"/>
      <c r="AY146" s="2"/>
      <c r="AZ146" s="44"/>
      <c r="BA146" s="44"/>
      <c r="BB146" s="44"/>
      <c r="BC146" s="40"/>
      <c r="BD146" s="2"/>
      <c r="BE146" s="40"/>
      <c r="BF146" s="40"/>
      <c r="BG146" s="40"/>
    </row>
    <row r="147" spans="1:59" x14ac:dyDescent="0.3">
      <c r="A147" t="s">
        <v>161</v>
      </c>
      <c r="B147" s="2">
        <v>62.333333333333336</v>
      </c>
      <c r="C147" s="2">
        <v>59</v>
      </c>
      <c r="D147" s="2">
        <v>85</v>
      </c>
      <c r="E147" s="2">
        <v>85.14053497641406</v>
      </c>
      <c r="F147" s="2">
        <v>88.70645531859374</v>
      </c>
      <c r="G147" s="2">
        <v>92.610982310159727</v>
      </c>
      <c r="H147" s="2">
        <v>92.185650347525964</v>
      </c>
      <c r="I147" s="2">
        <v>91.866120531103419</v>
      </c>
      <c r="J147" s="2">
        <v>91.741813847029732</v>
      </c>
      <c r="K147" s="2">
        <v>91.032863708045852</v>
      </c>
      <c r="L147" s="2">
        <v>91.094421554612225</v>
      </c>
      <c r="M147" s="2">
        <v>88.981011174416196</v>
      </c>
      <c r="N147" s="2" t="e">
        <f>#REF!*#REF!/10^3</f>
        <v>#REF!</v>
      </c>
      <c r="O147" s="2" t="e">
        <f>#REF!*#REF!/10^3</f>
        <v>#REF!</v>
      </c>
      <c r="P147" s="2" t="e">
        <f>#REF!*#REF!/10^3</f>
        <v>#REF!</v>
      </c>
      <c r="Q147" s="2" t="e">
        <f>#REF!*#REF!/10^3</f>
        <v>#REF!</v>
      </c>
      <c r="R147" s="2" t="e">
        <f>#REF!*#REF!/10^3</f>
        <v>#REF!</v>
      </c>
      <c r="S147" s="2" t="e">
        <f>#REF!*#REF!/10^3</f>
        <v>#REF!</v>
      </c>
      <c r="T147" s="2" t="e">
        <f>#REF!*#REF!/10^3</f>
        <v>#REF!</v>
      </c>
      <c r="U147" s="2" t="e">
        <f>#REF!*#REF!/10^3</f>
        <v>#REF!</v>
      </c>
      <c r="X147" s="51"/>
      <c r="Y147" s="51"/>
      <c r="Z147" s="51"/>
      <c r="AA147" s="51"/>
      <c r="AB147" s="51"/>
      <c r="AC147" s="51"/>
      <c r="AD147" s="51"/>
      <c r="AE147" s="51"/>
      <c r="AF147" s="51"/>
      <c r="AN147" s="35"/>
      <c r="AO147" s="43"/>
      <c r="AP147" s="43"/>
      <c r="AQ147" s="43"/>
      <c r="AR147" s="43"/>
      <c r="AT147" s="2"/>
      <c r="AU147" s="44"/>
      <c r="AV147" s="44"/>
      <c r="AW147" s="44"/>
      <c r="AY147" s="2"/>
      <c r="AZ147" s="44"/>
      <c r="BA147" s="44"/>
      <c r="BB147" s="44"/>
      <c r="BC147" s="40"/>
      <c r="BD147" s="2"/>
      <c r="BE147" s="40"/>
      <c r="BF147" s="40"/>
      <c r="BG147" s="40"/>
    </row>
    <row r="148" spans="1:59" x14ac:dyDescent="0.3">
      <c r="A148" t="s">
        <v>162</v>
      </c>
      <c r="B148" s="2">
        <v>0</v>
      </c>
      <c r="C148" s="2">
        <v>30.333333333333332</v>
      </c>
      <c r="D148" s="2">
        <v>90.94</v>
      </c>
      <c r="E148" s="2">
        <v>91.080534976414057</v>
      </c>
      <c r="F148" s="2">
        <v>94.646455318593738</v>
      </c>
      <c r="G148" s="2">
        <v>98.550982310159725</v>
      </c>
      <c r="H148" s="2">
        <v>98.125650347525962</v>
      </c>
      <c r="I148" s="2">
        <v>97.806120531103417</v>
      </c>
      <c r="J148" s="2">
        <v>97.68181384702973</v>
      </c>
      <c r="K148" s="2">
        <v>96.97286370804585</v>
      </c>
      <c r="L148" s="2">
        <v>97.034421554612223</v>
      </c>
      <c r="M148" s="2">
        <v>94.921011174416208</v>
      </c>
      <c r="N148" s="2" t="e">
        <f>#REF!*#REF!/10^3</f>
        <v>#REF!</v>
      </c>
      <c r="O148" s="2" t="e">
        <f>#REF!*#REF!/10^3</f>
        <v>#REF!</v>
      </c>
      <c r="P148" s="2" t="e">
        <f>#REF!*#REF!/10^3</f>
        <v>#REF!</v>
      </c>
      <c r="Q148" s="2" t="e">
        <f>#REF!*#REF!/10^3</f>
        <v>#REF!</v>
      </c>
      <c r="R148" s="2" t="e">
        <f>#REF!*#REF!/10^3</f>
        <v>#REF!</v>
      </c>
      <c r="S148" s="2" t="e">
        <f>#REF!*#REF!/10^3</f>
        <v>#REF!</v>
      </c>
      <c r="T148" s="2" t="e">
        <f>#REF!*#REF!/10^3</f>
        <v>#REF!</v>
      </c>
      <c r="U148" s="2" t="e">
        <f>#REF!*#REF!/10^3</f>
        <v>#REF!</v>
      </c>
      <c r="X148" s="51"/>
      <c r="Y148" s="51"/>
      <c r="Z148" s="51"/>
      <c r="AA148" s="51"/>
      <c r="AB148" s="51"/>
      <c r="AC148" s="51"/>
      <c r="AD148" s="51"/>
      <c r="AE148" s="51"/>
      <c r="AF148" s="51"/>
      <c r="AN148" s="39"/>
      <c r="AO148" s="2"/>
      <c r="AP148" s="41"/>
      <c r="AQ148" s="41"/>
      <c r="AR148" s="41"/>
      <c r="AT148" s="2"/>
      <c r="AU148" s="44"/>
      <c r="AV148" s="44"/>
      <c r="AW148" s="44"/>
      <c r="AY148" s="2"/>
      <c r="AZ148" s="44"/>
      <c r="BA148" s="44"/>
      <c r="BB148" s="44"/>
      <c r="BC148" s="40"/>
      <c r="BD148" s="2"/>
      <c r="BE148" s="40"/>
      <c r="BF148" s="40"/>
      <c r="BG148" s="40"/>
    </row>
    <row r="149" spans="1:59" x14ac:dyDescent="0.3">
      <c r="A149" t="s">
        <v>163</v>
      </c>
      <c r="B149" s="2">
        <v>0</v>
      </c>
      <c r="C149" s="2">
        <v>666.66666666666663</v>
      </c>
      <c r="D149" s="2">
        <v>85</v>
      </c>
      <c r="E149" s="2">
        <v>85.14053497641406</v>
      </c>
      <c r="F149" s="2">
        <v>88.70645531859374</v>
      </c>
      <c r="G149" s="2">
        <v>92.610982310159727</v>
      </c>
      <c r="H149" s="2">
        <v>92.185650347525964</v>
      </c>
      <c r="I149" s="2">
        <v>91.866120531103419</v>
      </c>
      <c r="J149" s="2">
        <v>91.741813847029732</v>
      </c>
      <c r="K149" s="2">
        <v>91.032863708045852</v>
      </c>
      <c r="L149" s="2">
        <v>91.094421554612225</v>
      </c>
      <c r="M149" s="2">
        <v>88.981011174416196</v>
      </c>
      <c r="N149" s="2" t="e">
        <f>#REF!*#REF!/10^3</f>
        <v>#REF!</v>
      </c>
      <c r="O149" s="2" t="e">
        <f>#REF!*#REF!/10^3</f>
        <v>#REF!</v>
      </c>
      <c r="P149" s="2" t="e">
        <f>#REF!*#REF!/10^3</f>
        <v>#REF!</v>
      </c>
      <c r="Q149" s="2" t="e">
        <f>#REF!*#REF!/10^3</f>
        <v>#REF!</v>
      </c>
      <c r="R149" s="2" t="e">
        <f>#REF!*#REF!/10^3</f>
        <v>#REF!</v>
      </c>
      <c r="S149" s="2" t="e">
        <f>#REF!*#REF!/10^3</f>
        <v>#REF!</v>
      </c>
      <c r="T149" s="2" t="e">
        <f>#REF!*#REF!/10^3</f>
        <v>#REF!</v>
      </c>
      <c r="U149" s="2" t="e">
        <f>#REF!*#REF!/10^3</f>
        <v>#REF!</v>
      </c>
      <c r="W149" s="4" t="s">
        <v>87</v>
      </c>
      <c r="X149" s="4">
        <v>2020</v>
      </c>
      <c r="Y149" s="4">
        <v>2025</v>
      </c>
      <c r="Z149" s="4">
        <v>2030</v>
      </c>
      <c r="AA149" s="4">
        <v>2035</v>
      </c>
      <c r="AB149" s="4">
        <v>2040</v>
      </c>
      <c r="AC149" s="4">
        <v>2045</v>
      </c>
      <c r="AD149" s="4">
        <v>2050</v>
      </c>
      <c r="AE149" s="4">
        <v>2055</v>
      </c>
      <c r="AF149" s="4">
        <v>2060</v>
      </c>
      <c r="AN149" s="39"/>
      <c r="AO149" s="2"/>
      <c r="AP149" s="41"/>
      <c r="AQ149" s="41"/>
      <c r="AR149" s="41"/>
      <c r="AT149" s="2"/>
      <c r="AU149" s="44"/>
      <c r="AV149" s="44"/>
      <c r="AW149" s="44"/>
      <c r="AY149" s="2"/>
      <c r="AZ149" s="44"/>
      <c r="BA149" s="44"/>
      <c r="BB149" s="44"/>
      <c r="BC149" s="40"/>
      <c r="BD149" s="2"/>
      <c r="BE149" s="40"/>
      <c r="BF149" s="40"/>
      <c r="BG149" s="40"/>
    </row>
    <row r="150" spans="1:59" x14ac:dyDescent="0.3">
      <c r="A150" s="1" t="s">
        <v>218</v>
      </c>
      <c r="W150" t="s">
        <v>91</v>
      </c>
      <c r="X150" s="51">
        <f t="shared" ref="X150:AF150" si="48">X98</f>
        <v>85.14053497641406</v>
      </c>
      <c r="Y150" s="51">
        <f t="shared" si="48"/>
        <v>88.70645531859374</v>
      </c>
      <c r="Z150" s="51">
        <f t="shared" si="48"/>
        <v>92.610982310159727</v>
      </c>
      <c r="AA150" s="51">
        <f t="shared" si="48"/>
        <v>92.185650347525964</v>
      </c>
      <c r="AB150" s="51">
        <f t="shared" si="48"/>
        <v>91.866120531103419</v>
      </c>
      <c r="AC150" s="51">
        <f t="shared" si="48"/>
        <v>91.741813847029732</v>
      </c>
      <c r="AD150" s="51">
        <f t="shared" si="48"/>
        <v>91.032863708045852</v>
      </c>
      <c r="AE150" s="51">
        <f t="shared" si="48"/>
        <v>91.094421554612225</v>
      </c>
      <c r="AF150" s="51">
        <f t="shared" si="48"/>
        <v>88.981011174416196</v>
      </c>
      <c r="AN150" s="39"/>
      <c r="AO150" s="2"/>
      <c r="AP150" s="41"/>
      <c r="AQ150" s="41"/>
      <c r="AR150" s="41"/>
      <c r="AT150" s="2"/>
      <c r="AU150" s="44"/>
      <c r="AV150" s="44"/>
      <c r="AW150" s="44"/>
      <c r="AY150" s="2"/>
      <c r="AZ150" s="44"/>
      <c r="BA150" s="44"/>
      <c r="BB150" s="44"/>
      <c r="BC150" s="40"/>
      <c r="BD150" s="2"/>
      <c r="BE150" s="40"/>
      <c r="BF150" s="40"/>
      <c r="BG150" s="40"/>
    </row>
    <row r="151" spans="1:59" x14ac:dyDescent="0.3">
      <c r="B151" s="2" t="s">
        <v>1</v>
      </c>
      <c r="D151" s="2" t="s">
        <v>2</v>
      </c>
      <c r="W151" t="s">
        <v>244</v>
      </c>
      <c r="X151" s="51">
        <f t="shared" ref="X151:AF151" si="49">AH98</f>
        <v>85.14053497641406</v>
      </c>
      <c r="Y151" s="51">
        <f t="shared" si="49"/>
        <v>90.52862159481208</v>
      </c>
      <c r="Z151" s="51">
        <f t="shared" si="49"/>
        <v>96.792663186516776</v>
      </c>
      <c r="AA151" s="51">
        <f t="shared" si="49"/>
        <v>96.501281832143476</v>
      </c>
      <c r="AB151" s="51">
        <f t="shared" si="49"/>
        <v>96.215388135156488</v>
      </c>
      <c r="AC151" s="51">
        <f t="shared" si="49"/>
        <v>96.191319095532478</v>
      </c>
      <c r="AD151" s="51">
        <f t="shared" si="49"/>
        <v>97.02495323492586</v>
      </c>
      <c r="AE151" s="51">
        <f t="shared" si="49"/>
        <v>95.395129187409609</v>
      </c>
      <c r="AF151" s="51">
        <f t="shared" si="49"/>
        <v>93.324010944566581</v>
      </c>
      <c r="AN151" s="35"/>
      <c r="AO151" s="43"/>
      <c r="AP151" s="43"/>
      <c r="AQ151" s="43"/>
      <c r="AR151" s="43"/>
      <c r="AT151" s="2"/>
      <c r="AU151" s="44"/>
      <c r="AV151" s="44"/>
      <c r="AW151" s="44"/>
      <c r="AY151" s="2"/>
      <c r="AZ151" s="44"/>
      <c r="BA151" s="44"/>
      <c r="BB151" s="44"/>
      <c r="BC151" s="40"/>
      <c r="BD151" s="2"/>
      <c r="BE151" s="40"/>
      <c r="BF151" s="40"/>
      <c r="BG151" s="40"/>
    </row>
    <row r="152" spans="1:59" x14ac:dyDescent="0.3">
      <c r="A152" s="5" t="s">
        <v>4</v>
      </c>
      <c r="B152" s="6">
        <v>1992</v>
      </c>
      <c r="C152" s="6">
        <v>2017</v>
      </c>
      <c r="D152" s="7">
        <v>2017</v>
      </c>
      <c r="E152" s="7">
        <v>2020</v>
      </c>
      <c r="F152" s="7">
        <v>2025</v>
      </c>
      <c r="G152" s="7">
        <v>2030</v>
      </c>
      <c r="H152" s="7">
        <v>2035</v>
      </c>
      <c r="I152" s="7">
        <v>2040</v>
      </c>
      <c r="J152" s="7">
        <v>2045</v>
      </c>
      <c r="K152" s="7">
        <v>2050</v>
      </c>
      <c r="L152" s="7">
        <v>2055</v>
      </c>
      <c r="M152" s="7">
        <v>2060</v>
      </c>
      <c r="N152" s="7">
        <v>2065</v>
      </c>
      <c r="O152" s="7">
        <v>2070</v>
      </c>
      <c r="P152" s="7">
        <v>2075</v>
      </c>
      <c r="Q152" s="7">
        <v>2080</v>
      </c>
      <c r="R152" s="7">
        <v>2085</v>
      </c>
      <c r="S152" s="7">
        <v>2090</v>
      </c>
      <c r="T152" s="7">
        <v>2095</v>
      </c>
      <c r="U152" s="7">
        <v>2100</v>
      </c>
      <c r="W152" t="s">
        <v>245</v>
      </c>
      <c r="X152" s="51">
        <f t="shared" ref="X152:AF152" si="50">AR98</f>
        <v>85.14053497641406</v>
      </c>
      <c r="Y152" s="51">
        <f t="shared" si="50"/>
        <v>92.742433779608447</v>
      </c>
      <c r="Z152" s="51">
        <f t="shared" si="50"/>
        <v>101.47725957465822</v>
      </c>
      <c r="AA152" s="51">
        <f t="shared" si="50"/>
        <v>101.22106362627494</v>
      </c>
      <c r="AB152" s="51">
        <f t="shared" si="50"/>
        <v>100.61781138777469</v>
      </c>
      <c r="AC152" s="51">
        <f t="shared" si="50"/>
        <v>99.613538712926967</v>
      </c>
      <c r="AD152" s="51">
        <f t="shared" si="50"/>
        <v>101.64785977833151</v>
      </c>
      <c r="AE152" s="51">
        <f t="shared" si="50"/>
        <v>97.148993387828114</v>
      </c>
      <c r="AF152" s="51">
        <f t="shared" si="50"/>
        <v>96.636346450031809</v>
      </c>
      <c r="AN152" s="39"/>
      <c r="AO152" s="2"/>
      <c r="AP152" s="41"/>
      <c r="AQ152" s="41"/>
      <c r="AR152" s="41"/>
      <c r="AT152" s="2"/>
      <c r="AU152" s="44"/>
      <c r="AV152" s="44"/>
      <c r="AW152" s="44"/>
      <c r="AY152" s="2"/>
      <c r="AZ152" s="44"/>
      <c r="BA152" s="44"/>
      <c r="BB152" s="44"/>
      <c r="BC152" s="40"/>
      <c r="BD152" s="2"/>
      <c r="BE152" s="40"/>
      <c r="BF152" s="40"/>
      <c r="BG152" s="40"/>
    </row>
    <row r="153" spans="1:59" x14ac:dyDescent="0.3">
      <c r="A153" s="9" t="s">
        <v>63</v>
      </c>
      <c r="B153" s="10" t="s">
        <v>220</v>
      </c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 t="e">
        <f t="shared" ref="N153:U153" si="51">SUM(N154:N183)+N187+N188+N192+N193+N194+N195+N198</f>
        <v>#REF!</v>
      </c>
      <c r="O153" s="10" t="e">
        <f t="shared" si="51"/>
        <v>#REF!</v>
      </c>
      <c r="P153" s="10" t="e">
        <f t="shared" si="51"/>
        <v>#REF!</v>
      </c>
      <c r="Q153" s="10" t="e">
        <f t="shared" si="51"/>
        <v>#REF!</v>
      </c>
      <c r="R153" s="10" t="e">
        <f t="shared" si="51"/>
        <v>#REF!</v>
      </c>
      <c r="S153" s="10" t="e">
        <f t="shared" si="51"/>
        <v>#REF!</v>
      </c>
      <c r="T153" s="10" t="e">
        <f t="shared" si="51"/>
        <v>#REF!</v>
      </c>
      <c r="U153" s="10" t="e">
        <f t="shared" si="51"/>
        <v>#REF!</v>
      </c>
      <c r="W153" t="s">
        <v>246</v>
      </c>
      <c r="X153" s="51">
        <f t="shared" ref="X153:AF153" si="52">BB98</f>
        <v>85.14053497641406</v>
      </c>
      <c r="Y153" s="51">
        <f t="shared" si="52"/>
        <v>90.113574022826427</v>
      </c>
      <c r="Z153" s="51">
        <f t="shared" si="52"/>
        <v>95.994128771625967</v>
      </c>
      <c r="AA153" s="51">
        <f t="shared" si="52"/>
        <v>95.619396516946253</v>
      </c>
      <c r="AB153" s="51">
        <f t="shared" si="52"/>
        <v>95.494711293713294</v>
      </c>
      <c r="AC153" s="51">
        <f t="shared" si="52"/>
        <v>94.898710711749743</v>
      </c>
      <c r="AD153" s="51">
        <f t="shared" si="52"/>
        <v>94.150777263631525</v>
      </c>
      <c r="AE153" s="51">
        <f t="shared" si="52"/>
        <v>94.408919813989215</v>
      </c>
      <c r="AF153" s="51">
        <f t="shared" si="52"/>
        <v>92.343929631125548</v>
      </c>
      <c r="AN153" s="35"/>
      <c r="AO153" s="43"/>
      <c r="AP153" s="43"/>
      <c r="AQ153" s="43"/>
      <c r="AR153" s="43"/>
      <c r="AT153" s="2"/>
      <c r="AU153" s="44"/>
      <c r="AV153" s="44"/>
      <c r="AW153" s="44"/>
      <c r="AY153" s="2"/>
      <c r="AZ153" s="44"/>
      <c r="BA153" s="44"/>
      <c r="BB153" s="44"/>
      <c r="BC153" s="40"/>
      <c r="BD153" s="2"/>
      <c r="BE153" s="40"/>
      <c r="BF153" s="40"/>
      <c r="BG153" s="40"/>
    </row>
    <row r="154" spans="1:59" x14ac:dyDescent="0.3">
      <c r="A154" t="s">
        <v>164</v>
      </c>
      <c r="B154" s="2">
        <v>0</v>
      </c>
      <c r="C154" s="2">
        <v>26</v>
      </c>
      <c r="D154" s="2">
        <v>88.990000000000009</v>
      </c>
      <c r="E154" s="2">
        <v>89.130534976414069</v>
      </c>
      <c r="F154" s="2">
        <v>92.696455318593735</v>
      </c>
      <c r="G154" s="2">
        <v>96.600982310159722</v>
      </c>
      <c r="H154" s="2">
        <v>96.175650347525973</v>
      </c>
      <c r="I154" s="2">
        <v>95.856120531103429</v>
      </c>
      <c r="J154" s="2">
        <v>95.731813847029741</v>
      </c>
      <c r="K154" s="2">
        <v>91.032863708045852</v>
      </c>
      <c r="L154" s="2">
        <v>91.094421554612225</v>
      </c>
      <c r="M154" s="2">
        <v>88.981011174416196</v>
      </c>
      <c r="N154" s="2" t="e">
        <f>#REF!*#REF!/10^3</f>
        <v>#REF!</v>
      </c>
      <c r="O154" s="2" t="e">
        <f>#REF!*#REF!/10^3</f>
        <v>#REF!</v>
      </c>
      <c r="P154" s="2" t="e">
        <f>#REF!*#REF!/10^3</f>
        <v>#REF!</v>
      </c>
      <c r="Q154" s="2" t="e">
        <f>#REF!*#REF!/10^3</f>
        <v>#REF!</v>
      </c>
      <c r="R154" s="2" t="e">
        <f>#REF!*#REF!/10^3</f>
        <v>#REF!</v>
      </c>
      <c r="S154" s="2" t="e">
        <f>#REF!*#REF!/10^3</f>
        <v>#REF!</v>
      </c>
      <c r="T154" s="2" t="e">
        <f>#REF!*#REF!/10^3</f>
        <v>#REF!</v>
      </c>
      <c r="U154" s="2" t="e">
        <f>#REF!*#REF!/10^3</f>
        <v>#REF!</v>
      </c>
      <c r="X154" s="51"/>
      <c r="Y154" s="51"/>
      <c r="Z154" s="51"/>
      <c r="AA154" s="51"/>
      <c r="AB154" s="51"/>
      <c r="AC154" s="51"/>
      <c r="AD154" s="51"/>
      <c r="AE154" s="51"/>
      <c r="AF154" s="51"/>
      <c r="AN154" s="39"/>
      <c r="AO154" s="2"/>
      <c r="AP154" s="41"/>
      <c r="AQ154" s="41"/>
      <c r="AR154" s="41"/>
      <c r="AT154" s="2"/>
      <c r="AU154" s="44"/>
      <c r="AV154" s="44"/>
      <c r="AW154" s="44"/>
      <c r="AY154" s="2"/>
      <c r="AZ154" s="44"/>
      <c r="BA154" s="44"/>
      <c r="BB154" s="44"/>
      <c r="BC154" s="40"/>
      <c r="BD154" s="2"/>
      <c r="BE154" s="40"/>
      <c r="BF154" s="40"/>
      <c r="BG154" s="40"/>
    </row>
    <row r="155" spans="1:59" x14ac:dyDescent="0.3">
      <c r="A155" t="s">
        <v>65</v>
      </c>
      <c r="B155" s="2">
        <v>52.333333333333336</v>
      </c>
      <c r="C155" s="2">
        <v>54</v>
      </c>
      <c r="D155" s="2">
        <v>94.929999999999993</v>
      </c>
      <c r="E155" s="2">
        <v>95.070534976414066</v>
      </c>
      <c r="F155" s="2">
        <v>98.636455318593747</v>
      </c>
      <c r="G155" s="2">
        <v>102.54098231015973</v>
      </c>
      <c r="H155" s="2">
        <v>102.11565034752597</v>
      </c>
      <c r="I155" s="2">
        <v>101.79612053110343</v>
      </c>
      <c r="J155" s="2">
        <v>101.67181384702974</v>
      </c>
      <c r="K155" s="2">
        <v>100.96286370804586</v>
      </c>
      <c r="L155" s="2">
        <v>101.02442155461223</v>
      </c>
      <c r="M155" s="2">
        <v>98.911011174416217</v>
      </c>
      <c r="N155" s="2" t="e">
        <f>#REF!*#REF!/10^3</f>
        <v>#REF!</v>
      </c>
      <c r="O155" s="2" t="e">
        <f>#REF!*#REF!/10^3</f>
        <v>#REF!</v>
      </c>
      <c r="P155" s="2" t="e">
        <f>#REF!*#REF!/10^3</f>
        <v>#REF!</v>
      </c>
      <c r="Q155" s="2" t="e">
        <f>#REF!*#REF!/10^3</f>
        <v>#REF!</v>
      </c>
      <c r="R155" s="2" t="e">
        <f>#REF!*#REF!/10^3</f>
        <v>#REF!</v>
      </c>
      <c r="S155" s="2" t="e">
        <f>#REF!*#REF!/10^3</f>
        <v>#REF!</v>
      </c>
      <c r="T155" s="2" t="e">
        <f>#REF!*#REF!/10^3</f>
        <v>#REF!</v>
      </c>
      <c r="U155" s="2" t="e">
        <f>#REF!*#REF!/10^3</f>
        <v>#REF!</v>
      </c>
      <c r="X155" s="51"/>
      <c r="Y155" s="51"/>
      <c r="Z155" s="51"/>
      <c r="AA155" s="51"/>
      <c r="AB155" s="51"/>
      <c r="AC155" s="51"/>
      <c r="AD155" s="51"/>
      <c r="AE155" s="51"/>
      <c r="AF155" s="51"/>
      <c r="AN155" s="39"/>
      <c r="AO155" s="2"/>
      <c r="AP155" s="41"/>
      <c r="AQ155" s="41"/>
      <c r="AR155" s="41"/>
      <c r="AT155" s="2"/>
      <c r="AU155" s="44"/>
      <c r="AV155" s="44"/>
      <c r="AW155" s="44"/>
      <c r="AY155" s="2"/>
      <c r="AZ155" s="44"/>
      <c r="BA155" s="44"/>
      <c r="BB155" s="44"/>
      <c r="BC155" s="40"/>
      <c r="BD155" s="2"/>
      <c r="BE155" s="40"/>
      <c r="BF155" s="40"/>
      <c r="BG155" s="40"/>
    </row>
    <row r="156" spans="1:59" x14ac:dyDescent="0.3">
      <c r="A156" t="s">
        <v>165</v>
      </c>
      <c r="B156" s="2">
        <v>0</v>
      </c>
      <c r="C156" s="2">
        <v>59</v>
      </c>
      <c r="D156" s="2">
        <v>94.929999999999993</v>
      </c>
      <c r="E156" s="2">
        <v>95.070534976414066</v>
      </c>
      <c r="F156" s="2">
        <v>98.636455318593747</v>
      </c>
      <c r="G156" s="2">
        <v>102.54098231015973</v>
      </c>
      <c r="H156" s="2">
        <v>102.11565034752597</v>
      </c>
      <c r="I156" s="2">
        <v>101.79612053110343</v>
      </c>
      <c r="J156" s="2">
        <v>101.67181384702974</v>
      </c>
      <c r="K156" s="2">
        <v>100.96286370804586</v>
      </c>
      <c r="L156" s="2">
        <v>101.02442155461223</v>
      </c>
      <c r="M156" s="2">
        <v>98.911011174416217</v>
      </c>
      <c r="N156" s="2" t="e">
        <f>#REF!*#REF!/10^3</f>
        <v>#REF!</v>
      </c>
      <c r="O156" s="2" t="e">
        <f>#REF!*#REF!/10^3</f>
        <v>#REF!</v>
      </c>
      <c r="P156" s="2" t="e">
        <f>#REF!*#REF!/10^3</f>
        <v>#REF!</v>
      </c>
      <c r="Q156" s="2" t="e">
        <f>#REF!*#REF!/10^3</f>
        <v>#REF!</v>
      </c>
      <c r="R156" s="2" t="e">
        <f>#REF!*#REF!/10^3</f>
        <v>#REF!</v>
      </c>
      <c r="S156" s="2" t="e">
        <f>#REF!*#REF!/10^3</f>
        <v>#REF!</v>
      </c>
      <c r="T156" s="2" t="e">
        <f>#REF!*#REF!/10^3</f>
        <v>#REF!</v>
      </c>
      <c r="U156" s="2" t="e">
        <f>#REF!*#REF!/10^3</f>
        <v>#REF!</v>
      </c>
      <c r="X156" s="51"/>
      <c r="Y156" s="51"/>
      <c r="Z156" s="51"/>
      <c r="AA156" s="51"/>
      <c r="AB156" s="51"/>
      <c r="AC156" s="51"/>
      <c r="AD156" s="51"/>
      <c r="AE156" s="51"/>
      <c r="AF156" s="51"/>
      <c r="AN156" s="39"/>
      <c r="AO156" s="2"/>
      <c r="AP156" s="41"/>
      <c r="AQ156" s="41"/>
      <c r="AR156" s="41"/>
      <c r="AT156" s="2"/>
      <c r="AU156" s="44"/>
      <c r="AV156" s="44"/>
      <c r="AW156" s="44"/>
      <c r="AY156" s="2"/>
      <c r="AZ156" s="44"/>
      <c r="BA156" s="44"/>
      <c r="BB156" s="44"/>
      <c r="BC156" s="40"/>
      <c r="BD156" s="2"/>
      <c r="BE156" s="40"/>
      <c r="BF156" s="40"/>
      <c r="BG156" s="40"/>
    </row>
    <row r="157" spans="1:59" x14ac:dyDescent="0.3">
      <c r="A157" t="s">
        <v>166</v>
      </c>
      <c r="B157" s="2">
        <v>178</v>
      </c>
      <c r="C157" s="2">
        <v>48</v>
      </c>
      <c r="D157" s="2">
        <v>85</v>
      </c>
      <c r="E157" s="2">
        <v>85.14053497641406</v>
      </c>
      <c r="F157" s="2">
        <v>88.70645531859374</v>
      </c>
      <c r="G157" s="2">
        <v>92.610982310159727</v>
      </c>
      <c r="H157" s="2">
        <v>92.185650347525964</v>
      </c>
      <c r="I157" s="2">
        <v>91.866120531103419</v>
      </c>
      <c r="J157" s="2">
        <v>91.741813847029732</v>
      </c>
      <c r="K157" s="2">
        <v>91.032863708045852</v>
      </c>
      <c r="L157" s="2">
        <v>91.094421554612225</v>
      </c>
      <c r="M157" s="2">
        <v>88.981011174416196</v>
      </c>
      <c r="N157" s="2" t="e">
        <f>#REF!*#REF!/10^3</f>
        <v>#REF!</v>
      </c>
      <c r="O157" s="2" t="e">
        <f>#REF!*#REF!/10^3</f>
        <v>#REF!</v>
      </c>
      <c r="P157" s="2" t="e">
        <f>#REF!*#REF!/10^3</f>
        <v>#REF!</v>
      </c>
      <c r="Q157" s="2" t="e">
        <f>#REF!*#REF!/10^3</f>
        <v>#REF!</v>
      </c>
      <c r="R157" s="2" t="e">
        <f>#REF!*#REF!/10^3</f>
        <v>#REF!</v>
      </c>
      <c r="S157" s="2" t="e">
        <f>#REF!*#REF!/10^3</f>
        <v>#REF!</v>
      </c>
      <c r="T157" s="2" t="e">
        <f>#REF!*#REF!/10^3</f>
        <v>#REF!</v>
      </c>
      <c r="U157" s="2" t="e">
        <f>#REF!*#REF!/10^3</f>
        <v>#REF!</v>
      </c>
      <c r="AN157" s="39"/>
      <c r="AO157" s="2"/>
      <c r="AP157" s="41"/>
      <c r="AQ157" s="41"/>
      <c r="AR157" s="41"/>
      <c r="AT157" s="2"/>
      <c r="AU157" s="44"/>
      <c r="AV157" s="44"/>
      <c r="AW157" s="44"/>
      <c r="AY157" s="2"/>
      <c r="AZ157" s="44"/>
      <c r="BA157" s="44"/>
      <c r="BB157" s="44"/>
      <c r="BC157" s="40"/>
      <c r="BD157" s="2"/>
      <c r="BE157" s="40"/>
      <c r="BF157" s="40"/>
      <c r="BG157" s="40"/>
    </row>
    <row r="158" spans="1:59" x14ac:dyDescent="0.3">
      <c r="A158" t="s">
        <v>167</v>
      </c>
      <c r="B158" s="2">
        <v>41</v>
      </c>
      <c r="C158" s="2">
        <v>38.666666666666664</v>
      </c>
      <c r="D158" s="2">
        <v>85</v>
      </c>
      <c r="E158" s="2">
        <v>85.14053497641406</v>
      </c>
      <c r="F158" s="2">
        <v>88.70645531859374</v>
      </c>
      <c r="G158" s="2">
        <v>92.610982310159727</v>
      </c>
      <c r="H158" s="2">
        <v>92.185650347525964</v>
      </c>
      <c r="I158" s="2">
        <v>91.866120531103419</v>
      </c>
      <c r="J158" s="2">
        <v>91.741813847029732</v>
      </c>
      <c r="K158" s="2">
        <v>91.032863708045852</v>
      </c>
      <c r="L158" s="2">
        <v>91.094421554612225</v>
      </c>
      <c r="M158" s="2">
        <v>88.981011174416196</v>
      </c>
      <c r="N158" s="2" t="e">
        <f>#REF!*#REF!/10^3</f>
        <v>#REF!</v>
      </c>
      <c r="O158" s="2" t="e">
        <f>#REF!*#REF!/10^3</f>
        <v>#REF!</v>
      </c>
      <c r="P158" s="2" t="e">
        <f>#REF!*#REF!/10^3</f>
        <v>#REF!</v>
      </c>
      <c r="Q158" s="2" t="e">
        <f>#REF!*#REF!/10^3</f>
        <v>#REF!</v>
      </c>
      <c r="R158" s="2" t="e">
        <f>#REF!*#REF!/10^3</f>
        <v>#REF!</v>
      </c>
      <c r="S158" s="2" t="e">
        <f>#REF!*#REF!/10^3</f>
        <v>#REF!</v>
      </c>
      <c r="T158" s="2" t="e">
        <f>#REF!*#REF!/10^3</f>
        <v>#REF!</v>
      </c>
      <c r="U158" s="2" t="e">
        <f>#REF!*#REF!/10^3</f>
        <v>#REF!</v>
      </c>
      <c r="X158" s="80" t="s">
        <v>221</v>
      </c>
      <c r="Y158" s="80"/>
      <c r="Z158" s="80"/>
      <c r="AA158" s="80"/>
      <c r="AB158" s="80"/>
      <c r="AC158" s="80"/>
      <c r="AD158" s="80"/>
      <c r="AF158" s="80" t="s">
        <v>203</v>
      </c>
      <c r="AG158" s="80"/>
      <c r="AH158" s="80"/>
      <c r="AI158" s="80"/>
      <c r="AJ158" s="80"/>
      <c r="AK158" s="80"/>
      <c r="AM158" s="80" t="s">
        <v>204</v>
      </c>
      <c r="AN158" s="80"/>
      <c r="AO158" s="80"/>
      <c r="AP158" s="80"/>
      <c r="AQ158" s="80"/>
      <c r="AR158" s="80"/>
      <c r="AT158" s="2"/>
      <c r="AU158" s="44"/>
      <c r="AV158" s="44"/>
      <c r="AW158" s="44"/>
      <c r="AY158" s="2"/>
      <c r="AZ158" s="44"/>
      <c r="BA158" s="44"/>
      <c r="BB158" s="44"/>
      <c r="BC158" s="40"/>
      <c r="BD158" s="2"/>
      <c r="BE158" s="40"/>
      <c r="BF158" s="40"/>
      <c r="BG158" s="40"/>
    </row>
    <row r="159" spans="1:59" x14ac:dyDescent="0.3">
      <c r="A159" t="s">
        <v>169</v>
      </c>
      <c r="B159" s="2">
        <v>76.666666666666671</v>
      </c>
      <c r="C159" s="2">
        <v>42.666666666666664</v>
      </c>
      <c r="D159" s="2">
        <v>85</v>
      </c>
      <c r="E159" s="2">
        <v>85.14053497641406</v>
      </c>
      <c r="F159" s="2">
        <v>88.70645531859374</v>
      </c>
      <c r="G159" s="2">
        <v>92.610982310159727</v>
      </c>
      <c r="H159" s="2">
        <v>92.185650347525964</v>
      </c>
      <c r="I159" s="2">
        <v>91.866120531103419</v>
      </c>
      <c r="J159" s="2">
        <v>91.741813847029732</v>
      </c>
      <c r="K159" s="2">
        <v>91.032863708045852</v>
      </c>
      <c r="L159" s="2">
        <v>91.094421554612225</v>
      </c>
      <c r="M159" s="2">
        <v>88.981011174416196</v>
      </c>
      <c r="N159" s="2" t="e">
        <f>#REF!*#REF!/10^3</f>
        <v>#REF!</v>
      </c>
      <c r="O159" s="2" t="e">
        <f>#REF!*#REF!/10^3</f>
        <v>#REF!</v>
      </c>
      <c r="P159" s="2" t="e">
        <f>#REF!*#REF!/10^3</f>
        <v>#REF!</v>
      </c>
      <c r="Q159" s="2" t="e">
        <f>#REF!*#REF!/10^3</f>
        <v>#REF!</v>
      </c>
      <c r="R159" s="2" t="e">
        <f>#REF!*#REF!/10^3</f>
        <v>#REF!</v>
      </c>
      <c r="S159" s="2" t="e">
        <f>#REF!*#REF!/10^3</f>
        <v>#REF!</v>
      </c>
      <c r="T159" s="2" t="e">
        <f>#REF!*#REF!/10^3</f>
        <v>#REF!</v>
      </c>
      <c r="U159" s="2" t="e">
        <f>#REF!*#REF!/10^3</f>
        <v>#REF!</v>
      </c>
      <c r="W159" t="s">
        <v>222</v>
      </c>
      <c r="X159" t="s">
        <v>205</v>
      </c>
      <c r="Y159" t="s">
        <v>244</v>
      </c>
      <c r="Z159" t="s">
        <v>245</v>
      </c>
      <c r="AA159" t="s">
        <v>246</v>
      </c>
      <c r="AF159" t="s">
        <v>244</v>
      </c>
      <c r="AG159" t="s">
        <v>245</v>
      </c>
      <c r="AH159" t="s">
        <v>246</v>
      </c>
      <c r="AM159" t="s">
        <v>244</v>
      </c>
      <c r="AN159" t="s">
        <v>245</v>
      </c>
      <c r="AO159" t="s">
        <v>246</v>
      </c>
      <c r="AT159" s="2"/>
      <c r="AU159" s="44"/>
      <c r="AV159" s="44"/>
      <c r="AW159" s="44"/>
      <c r="AY159" s="2"/>
      <c r="AZ159" s="44"/>
      <c r="BA159" s="44"/>
      <c r="BB159" s="44"/>
      <c r="BC159" s="40"/>
      <c r="BD159" s="2"/>
      <c r="BE159" s="40"/>
      <c r="BF159" s="40"/>
      <c r="BG159" s="40"/>
    </row>
    <row r="160" spans="1:59" x14ac:dyDescent="0.3">
      <c r="A160" t="s">
        <v>66</v>
      </c>
      <c r="B160" s="2">
        <v>0</v>
      </c>
      <c r="C160" s="2">
        <v>35</v>
      </c>
      <c r="D160" s="2">
        <v>85</v>
      </c>
      <c r="E160" s="2">
        <v>85.14053497641406</v>
      </c>
      <c r="F160" s="2">
        <v>88.70645531859374</v>
      </c>
      <c r="G160" s="2">
        <v>92.610982310159727</v>
      </c>
      <c r="H160" s="2">
        <v>92.185650347525964</v>
      </c>
      <c r="I160" s="2">
        <v>91.866120531103419</v>
      </c>
      <c r="J160" s="2">
        <v>91.741813847029732</v>
      </c>
      <c r="K160" s="2">
        <v>91.032863708045852</v>
      </c>
      <c r="L160" s="2">
        <v>95.084421554612234</v>
      </c>
      <c r="M160" s="2">
        <v>98.911011174416217</v>
      </c>
      <c r="N160" s="2" t="e">
        <f>#REF!*#REF!/10^3</f>
        <v>#REF!</v>
      </c>
      <c r="O160" s="2" t="e">
        <f>#REF!*#REF!/10^3</f>
        <v>#REF!</v>
      </c>
      <c r="P160" s="2" t="e">
        <f>#REF!*#REF!/10^3</f>
        <v>#REF!</v>
      </c>
      <c r="Q160" s="2" t="e">
        <f>#REF!*#REF!/10^3</f>
        <v>#REF!</v>
      </c>
      <c r="R160" s="2" t="e">
        <f>#REF!*#REF!/10^3</f>
        <v>#REF!</v>
      </c>
      <c r="S160" s="2" t="e">
        <f>#REF!*#REF!/10^3</f>
        <v>#REF!</v>
      </c>
      <c r="T160" s="2" t="e">
        <f>#REF!*#REF!/10^3</f>
        <v>#REF!</v>
      </c>
      <c r="U160" s="2" t="e">
        <f>#REF!*#REF!/10^3</f>
        <v>#REF!</v>
      </c>
      <c r="W160" s="4" t="s">
        <v>6</v>
      </c>
      <c r="X160" s="63" t="s">
        <v>223</v>
      </c>
      <c r="Y160" s="64" t="s">
        <v>223</v>
      </c>
      <c r="Z160" s="64" t="s">
        <v>223</v>
      </c>
      <c r="AA160" s="64" t="s">
        <v>223</v>
      </c>
      <c r="AB160" s="64"/>
      <c r="AC160" s="64"/>
      <c r="AD160" s="64"/>
      <c r="AE160" s="4"/>
      <c r="AF160" s="64" t="s">
        <v>223</v>
      </c>
      <c r="AG160" s="64" t="s">
        <v>223</v>
      </c>
      <c r="AH160" s="64" t="s">
        <v>223</v>
      </c>
      <c r="AI160" s="64"/>
      <c r="AJ160" s="64"/>
      <c r="AK160" s="64"/>
      <c r="AL160" s="11"/>
      <c r="AM160" s="64" t="s">
        <v>223</v>
      </c>
      <c r="AN160" s="64" t="s">
        <v>223</v>
      </c>
      <c r="AO160" s="64" t="s">
        <v>223</v>
      </c>
      <c r="AP160" s="64"/>
      <c r="AQ160" s="64"/>
      <c r="AR160" s="64"/>
    </row>
    <row r="161" spans="1:44" x14ac:dyDescent="0.3">
      <c r="A161" t="s">
        <v>171</v>
      </c>
      <c r="B161" s="2">
        <v>55.666666666666664</v>
      </c>
      <c r="C161" s="2">
        <v>40.666666666666664</v>
      </c>
      <c r="D161" s="2">
        <v>85</v>
      </c>
      <c r="E161" s="2">
        <v>85.14053497641406</v>
      </c>
      <c r="F161" s="2">
        <v>88.70645531859374</v>
      </c>
      <c r="G161" s="2">
        <v>96.600982310159722</v>
      </c>
      <c r="H161" s="2">
        <v>96.175650347525973</v>
      </c>
      <c r="I161" s="2">
        <v>95.856120531103429</v>
      </c>
      <c r="J161" s="2">
        <v>95.731813847029741</v>
      </c>
      <c r="K161" s="2">
        <v>95.022863708045861</v>
      </c>
      <c r="L161" s="2">
        <v>95.084421554612234</v>
      </c>
      <c r="M161" s="2">
        <v>92.971011174416205</v>
      </c>
      <c r="N161" s="2" t="e">
        <f>#REF!*#REF!/10^3</f>
        <v>#REF!</v>
      </c>
      <c r="O161" s="2" t="e">
        <f>#REF!*#REF!/10^3</f>
        <v>#REF!</v>
      </c>
      <c r="P161" s="2" t="e">
        <f>#REF!*#REF!/10^3</f>
        <v>#REF!</v>
      </c>
      <c r="Q161" s="2" t="e">
        <f>#REF!*#REF!/10^3</f>
        <v>#REF!</v>
      </c>
      <c r="R161" s="2" t="e">
        <f>#REF!*#REF!/10^3</f>
        <v>#REF!</v>
      </c>
      <c r="S161" s="2" t="e">
        <f>#REF!*#REF!/10^3</f>
        <v>#REF!</v>
      </c>
      <c r="T161" s="2" t="e">
        <f>#REF!*#REF!/10^3</f>
        <v>#REF!</v>
      </c>
      <c r="U161" s="2" t="e">
        <f>#REF!*#REF!/10^3</f>
        <v>#REF!</v>
      </c>
      <c r="W161" t="s">
        <v>8</v>
      </c>
      <c r="X161" s="40">
        <f t="shared" ref="X161:X205" si="53">AF5</f>
        <v>88.981011174416196</v>
      </c>
      <c r="Y161" s="12">
        <f t="shared" ref="Y161:Y205" si="54">AP5</f>
        <v>93.324010944566581</v>
      </c>
      <c r="Z161" s="12">
        <f t="shared" ref="Z161:Z205" si="55">AZ5</f>
        <v>96.636346450031809</v>
      </c>
      <c r="AA161" s="12">
        <f t="shared" ref="AA161:AA205" si="56">BJ5</f>
        <v>92.343929631125548</v>
      </c>
      <c r="AB161" s="12"/>
      <c r="AC161" s="12"/>
      <c r="AD161" s="12"/>
      <c r="AF161" s="58">
        <f t="shared" ref="AF161:AH205" si="57">Y161-$X161</f>
        <v>4.3429997701503851</v>
      </c>
      <c r="AG161" s="58">
        <f t="shared" si="57"/>
        <v>7.655335275615613</v>
      </c>
      <c r="AH161" s="58">
        <f t="shared" si="57"/>
        <v>3.3629184567093517</v>
      </c>
      <c r="AI161" s="58"/>
      <c r="AJ161" s="58"/>
      <c r="AK161" s="58"/>
      <c r="AL161" s="50"/>
      <c r="AM161" s="59">
        <f t="shared" ref="AM161:AO205" si="58">AF161/$X161</f>
        <v>4.8808163818653966E-2</v>
      </c>
      <c r="AN161" s="59">
        <f t="shared" si="58"/>
        <v>8.6033358967004786E-2</v>
      </c>
      <c r="AO161" s="59">
        <f t="shared" si="58"/>
        <v>3.7793664202326549E-2</v>
      </c>
      <c r="AP161" s="59"/>
      <c r="AQ161" s="59"/>
      <c r="AR161" s="59"/>
    </row>
    <row r="162" spans="1:44" x14ac:dyDescent="0.3">
      <c r="A162" t="s">
        <v>68</v>
      </c>
      <c r="B162" s="2">
        <v>26.666666666666668</v>
      </c>
      <c r="C162" s="2">
        <v>26</v>
      </c>
      <c r="D162" s="2">
        <v>90.94</v>
      </c>
      <c r="E162" s="2">
        <v>91.080534976414057</v>
      </c>
      <c r="F162" s="2">
        <v>94.646455318593738</v>
      </c>
      <c r="G162" s="2">
        <v>98.550982310159725</v>
      </c>
      <c r="H162" s="2">
        <v>98.125650347525962</v>
      </c>
      <c r="I162" s="2">
        <v>97.806120531103417</v>
      </c>
      <c r="J162" s="2">
        <v>97.68181384702973</v>
      </c>
      <c r="K162" s="2">
        <v>96.97286370804585</v>
      </c>
      <c r="L162" s="2">
        <v>97.034421554612223</v>
      </c>
      <c r="M162" s="2">
        <v>94.921011174416208</v>
      </c>
      <c r="N162" s="2" t="e">
        <f>#REF!*#REF!/10^3</f>
        <v>#REF!</v>
      </c>
      <c r="O162" s="2" t="e">
        <f>#REF!*#REF!/10^3</f>
        <v>#REF!</v>
      </c>
      <c r="P162" s="2" t="e">
        <f>#REF!*#REF!/10^3</f>
        <v>#REF!</v>
      </c>
      <c r="Q162" s="2" t="e">
        <f>#REF!*#REF!/10^3</f>
        <v>#REF!</v>
      </c>
      <c r="R162" s="2" t="e">
        <f>#REF!*#REF!/10^3</f>
        <v>#REF!</v>
      </c>
      <c r="S162" s="2" t="e">
        <f>#REF!*#REF!/10^3</f>
        <v>#REF!</v>
      </c>
      <c r="T162" s="2" t="e">
        <f>#REF!*#REF!/10^3</f>
        <v>#REF!</v>
      </c>
      <c r="U162" s="2" t="e">
        <f>#REF!*#REF!/10^3</f>
        <v>#REF!</v>
      </c>
      <c r="W162" t="s">
        <v>9</v>
      </c>
      <c r="X162" s="40">
        <f t="shared" si="53"/>
        <v>88.981011174416196</v>
      </c>
      <c r="Y162" s="12">
        <f t="shared" si="54"/>
        <v>93.324010944566581</v>
      </c>
      <c r="Z162" s="12">
        <f t="shared" si="55"/>
        <v>96.636346450031809</v>
      </c>
      <c r="AA162" s="12">
        <f t="shared" si="56"/>
        <v>92.343929631125548</v>
      </c>
      <c r="AB162" s="12"/>
      <c r="AC162" s="12"/>
      <c r="AD162" s="12"/>
      <c r="AF162" s="58">
        <f t="shared" si="57"/>
        <v>4.3429997701503851</v>
      </c>
      <c r="AG162" s="58">
        <f t="shared" si="57"/>
        <v>7.655335275615613</v>
      </c>
      <c r="AH162" s="58">
        <f t="shared" si="57"/>
        <v>3.3629184567093517</v>
      </c>
      <c r="AI162" s="58"/>
      <c r="AJ162" s="58"/>
      <c r="AK162" s="58"/>
      <c r="AL162" s="50"/>
      <c r="AM162" s="59">
        <f t="shared" si="58"/>
        <v>4.8808163818653966E-2</v>
      </c>
      <c r="AN162" s="59">
        <f t="shared" si="58"/>
        <v>8.6033358967004786E-2</v>
      </c>
      <c r="AO162" s="59">
        <f t="shared" si="58"/>
        <v>3.7793664202326549E-2</v>
      </c>
      <c r="AP162" s="59"/>
      <c r="AQ162" s="59"/>
      <c r="AR162" s="59"/>
    </row>
    <row r="163" spans="1:44" x14ac:dyDescent="0.3">
      <c r="A163" t="s">
        <v>70</v>
      </c>
      <c r="B163" s="2">
        <v>68.333333333333329</v>
      </c>
      <c r="C163" s="2">
        <v>39</v>
      </c>
      <c r="D163" s="2">
        <v>85</v>
      </c>
      <c r="E163" s="2">
        <v>85.14053497641406</v>
      </c>
      <c r="F163" s="2">
        <v>88.70645531859374</v>
      </c>
      <c r="G163" s="2">
        <v>92.610982310159727</v>
      </c>
      <c r="H163" s="2">
        <v>92.185650347525964</v>
      </c>
      <c r="I163" s="2">
        <v>91.866120531103419</v>
      </c>
      <c r="J163" s="2">
        <v>91.741813847029732</v>
      </c>
      <c r="K163" s="2">
        <v>91.032863708045852</v>
      </c>
      <c r="L163" s="2">
        <v>91.094421554612225</v>
      </c>
      <c r="M163" s="2">
        <v>88.981011174416196</v>
      </c>
      <c r="N163" s="2" t="e">
        <f>#REF!*#REF!/10^3</f>
        <v>#REF!</v>
      </c>
      <c r="O163" s="2" t="e">
        <f>#REF!*#REF!/10^3</f>
        <v>#REF!</v>
      </c>
      <c r="P163" s="2" t="e">
        <f>#REF!*#REF!/10^3</f>
        <v>#REF!</v>
      </c>
      <c r="Q163" s="2" t="e">
        <f>#REF!*#REF!/10^3</f>
        <v>#REF!</v>
      </c>
      <c r="R163" s="2" t="e">
        <f>#REF!*#REF!/10^3</f>
        <v>#REF!</v>
      </c>
      <c r="S163" s="2" t="e">
        <f>#REF!*#REF!/10^3</f>
        <v>#REF!</v>
      </c>
      <c r="T163" s="2" t="e">
        <f>#REF!*#REF!/10^3</f>
        <v>#REF!</v>
      </c>
      <c r="U163" s="2" t="e">
        <f>#REF!*#REF!/10^3</f>
        <v>#REF!</v>
      </c>
      <c r="W163" t="s">
        <v>11</v>
      </c>
      <c r="X163" s="40">
        <f t="shared" si="53"/>
        <v>88.981011174416196</v>
      </c>
      <c r="Y163" s="12">
        <f t="shared" si="54"/>
        <v>93.324010944566581</v>
      </c>
      <c r="Z163" s="12">
        <f t="shared" si="55"/>
        <v>96.636346450031809</v>
      </c>
      <c r="AA163" s="12">
        <f t="shared" si="56"/>
        <v>92.343929631125548</v>
      </c>
      <c r="AB163" s="12"/>
      <c r="AC163" s="12"/>
      <c r="AD163" s="12"/>
      <c r="AF163" s="58">
        <f t="shared" si="57"/>
        <v>4.3429997701503851</v>
      </c>
      <c r="AG163" s="58">
        <f t="shared" si="57"/>
        <v>7.655335275615613</v>
      </c>
      <c r="AH163" s="58">
        <f t="shared" si="57"/>
        <v>3.3629184567093517</v>
      </c>
      <c r="AI163" s="58"/>
      <c r="AJ163" s="58"/>
      <c r="AK163" s="58"/>
      <c r="AL163" s="50"/>
      <c r="AM163" s="59">
        <f t="shared" si="58"/>
        <v>4.8808163818653966E-2</v>
      </c>
      <c r="AN163" s="59">
        <f t="shared" si="58"/>
        <v>8.6033358967004786E-2</v>
      </c>
      <c r="AO163" s="59">
        <f t="shared" si="58"/>
        <v>3.7793664202326549E-2</v>
      </c>
      <c r="AP163" s="59"/>
      <c r="AQ163" s="59"/>
      <c r="AR163" s="59"/>
    </row>
    <row r="164" spans="1:44" x14ac:dyDescent="0.3">
      <c r="A164" t="s">
        <v>72</v>
      </c>
      <c r="B164" s="2">
        <v>66</v>
      </c>
      <c r="C164" s="2">
        <v>56</v>
      </c>
      <c r="D164" s="2">
        <v>94.929999999999993</v>
      </c>
      <c r="E164" s="2">
        <v>95.070534976414066</v>
      </c>
      <c r="F164" s="2">
        <v>98.636455318593747</v>
      </c>
      <c r="G164" s="2">
        <v>102.54098231015973</v>
      </c>
      <c r="H164" s="2">
        <v>102.11565034752597</v>
      </c>
      <c r="I164" s="2">
        <v>101.79612053110343</v>
      </c>
      <c r="J164" s="2">
        <v>101.67181384702974</v>
      </c>
      <c r="K164" s="2">
        <v>100.96286370804586</v>
      </c>
      <c r="L164" s="2">
        <v>101.02442155461223</v>
      </c>
      <c r="M164" s="2">
        <v>98.911011174416217</v>
      </c>
      <c r="N164" s="2" t="e">
        <f>#REF!*#REF!/10^3</f>
        <v>#REF!</v>
      </c>
      <c r="O164" s="2" t="e">
        <f>#REF!*#REF!/10^3</f>
        <v>#REF!</v>
      </c>
      <c r="P164" s="2" t="e">
        <f>#REF!*#REF!/10^3</f>
        <v>#REF!</v>
      </c>
      <c r="Q164" s="2" t="e">
        <f>#REF!*#REF!/10^3</f>
        <v>#REF!</v>
      </c>
      <c r="R164" s="2" t="e">
        <f>#REF!*#REF!/10^3</f>
        <v>#REF!</v>
      </c>
      <c r="S164" s="2" t="e">
        <f>#REF!*#REF!/10^3</f>
        <v>#REF!</v>
      </c>
      <c r="T164" s="2" t="e">
        <f>#REF!*#REF!/10^3</f>
        <v>#REF!</v>
      </c>
      <c r="U164" s="2" t="e">
        <f>#REF!*#REF!/10^3</f>
        <v>#REF!</v>
      </c>
      <c r="W164" t="s">
        <v>13</v>
      </c>
      <c r="X164" s="40">
        <f t="shared" si="53"/>
        <v>94.921011174416208</v>
      </c>
      <c r="Y164" s="12">
        <f t="shared" si="54"/>
        <v>99.264010944566579</v>
      </c>
      <c r="Z164" s="12">
        <f t="shared" si="55"/>
        <v>102.57634645003181</v>
      </c>
      <c r="AA164" s="12">
        <f t="shared" si="56"/>
        <v>98.283929631125545</v>
      </c>
      <c r="AB164" s="12"/>
      <c r="AC164" s="12"/>
      <c r="AD164" s="12"/>
      <c r="AF164" s="58">
        <f t="shared" si="57"/>
        <v>4.3429997701503709</v>
      </c>
      <c r="AG164" s="58">
        <f t="shared" si="57"/>
        <v>7.6553352756155988</v>
      </c>
      <c r="AH164" s="58">
        <f t="shared" si="57"/>
        <v>3.3629184567093375</v>
      </c>
      <c r="AI164" s="58"/>
      <c r="AJ164" s="58"/>
      <c r="AK164" s="58"/>
      <c r="AL164" s="50"/>
      <c r="AM164" s="59">
        <f t="shared" si="58"/>
        <v>4.5753829593852109E-2</v>
      </c>
      <c r="AN164" s="59">
        <f t="shared" si="58"/>
        <v>8.0649533553208919E-2</v>
      </c>
      <c r="AO164" s="59">
        <f t="shared" si="58"/>
        <v>3.5428599159463392E-2</v>
      </c>
      <c r="AP164" s="59"/>
      <c r="AQ164" s="59"/>
      <c r="AR164" s="59"/>
    </row>
    <row r="165" spans="1:44" x14ac:dyDescent="0.3">
      <c r="A165" t="s">
        <v>172</v>
      </c>
      <c r="B165" s="2">
        <v>126</v>
      </c>
      <c r="C165" s="2">
        <v>55.666666666666664</v>
      </c>
      <c r="D165" s="2">
        <v>94.929999999999993</v>
      </c>
      <c r="E165" s="2">
        <v>95.070534976414066</v>
      </c>
      <c r="F165" s="2">
        <v>98.636455318593747</v>
      </c>
      <c r="G165" s="2">
        <v>102.54098231015973</v>
      </c>
      <c r="H165" s="2">
        <v>102.11565034752597</v>
      </c>
      <c r="I165" s="2">
        <v>101.79612053110343</v>
      </c>
      <c r="J165" s="2">
        <v>101.67181384702974</v>
      </c>
      <c r="K165" s="2">
        <v>100.96286370804586</v>
      </c>
      <c r="L165" s="2">
        <v>101.02442155461223</v>
      </c>
      <c r="M165" s="2">
        <v>98.911011174416217</v>
      </c>
      <c r="N165" s="2" t="e">
        <f>#REF!*#REF!/10^3</f>
        <v>#REF!</v>
      </c>
      <c r="O165" s="2" t="e">
        <f>#REF!*#REF!/10^3</f>
        <v>#REF!</v>
      </c>
      <c r="P165" s="2" t="e">
        <f>#REF!*#REF!/10^3</f>
        <v>#REF!</v>
      </c>
      <c r="Q165" s="2" t="e">
        <f>#REF!*#REF!/10^3</f>
        <v>#REF!</v>
      </c>
      <c r="R165" s="2" t="e">
        <f>#REF!*#REF!/10^3</f>
        <v>#REF!</v>
      </c>
      <c r="S165" s="2" t="e">
        <f>#REF!*#REF!/10^3</f>
        <v>#REF!</v>
      </c>
      <c r="T165" s="2" t="e">
        <f>#REF!*#REF!/10^3</f>
        <v>#REF!</v>
      </c>
      <c r="U165" s="2" t="e">
        <f>#REF!*#REF!/10^3</f>
        <v>#REF!</v>
      </c>
      <c r="W165" t="s">
        <v>15</v>
      </c>
      <c r="X165" s="40">
        <f t="shared" si="53"/>
        <v>88.981011174416196</v>
      </c>
      <c r="Y165" s="12">
        <f t="shared" si="54"/>
        <v>93.324010944566581</v>
      </c>
      <c r="Z165" s="12">
        <f t="shared" si="55"/>
        <v>96.636346450031809</v>
      </c>
      <c r="AA165" s="12">
        <f t="shared" si="56"/>
        <v>92.343929631125548</v>
      </c>
      <c r="AB165" s="12"/>
      <c r="AC165" s="12"/>
      <c r="AD165" s="12"/>
      <c r="AF165" s="58">
        <f t="shared" si="57"/>
        <v>4.3429997701503851</v>
      </c>
      <c r="AG165" s="58">
        <f t="shared" si="57"/>
        <v>7.655335275615613</v>
      </c>
      <c r="AH165" s="58">
        <f t="shared" si="57"/>
        <v>3.3629184567093517</v>
      </c>
      <c r="AI165" s="58"/>
      <c r="AJ165" s="58"/>
      <c r="AK165" s="58"/>
      <c r="AL165" s="50"/>
      <c r="AM165" s="59">
        <f t="shared" si="58"/>
        <v>4.8808163818653966E-2</v>
      </c>
      <c r="AN165" s="59">
        <f t="shared" si="58"/>
        <v>8.6033358967004786E-2</v>
      </c>
      <c r="AO165" s="59">
        <f t="shared" si="58"/>
        <v>3.7793664202326549E-2</v>
      </c>
      <c r="AP165" s="59"/>
      <c r="AQ165" s="59"/>
      <c r="AR165" s="59"/>
    </row>
    <row r="166" spans="1:44" x14ac:dyDescent="0.3">
      <c r="A166" t="s">
        <v>173</v>
      </c>
      <c r="B166" s="2">
        <v>55.666666666666664</v>
      </c>
      <c r="C166" s="2">
        <v>38.333333333333336</v>
      </c>
      <c r="D166" s="2">
        <v>85</v>
      </c>
      <c r="E166" s="2">
        <v>85.14053497641406</v>
      </c>
      <c r="F166" s="2">
        <v>94.646455318593738</v>
      </c>
      <c r="G166" s="2">
        <v>92.610982310159727</v>
      </c>
      <c r="H166" s="2">
        <v>92.185650347525964</v>
      </c>
      <c r="I166" s="2">
        <v>91.866120531103419</v>
      </c>
      <c r="J166" s="2">
        <v>91.741813847029732</v>
      </c>
      <c r="K166" s="2">
        <v>91.032863708045852</v>
      </c>
      <c r="L166" s="2">
        <v>91.094421554612225</v>
      </c>
      <c r="M166" s="2">
        <v>88.981011174416196</v>
      </c>
      <c r="N166" s="2" t="e">
        <f>#REF!*#REF!/10^3</f>
        <v>#REF!</v>
      </c>
      <c r="O166" s="2" t="e">
        <f>#REF!*#REF!/10^3</f>
        <v>#REF!</v>
      </c>
      <c r="P166" s="2" t="e">
        <f>#REF!*#REF!/10^3</f>
        <v>#REF!</v>
      </c>
      <c r="Q166" s="2" t="e">
        <f>#REF!*#REF!/10^3</f>
        <v>#REF!</v>
      </c>
      <c r="R166" s="2" t="e">
        <f>#REF!*#REF!/10^3</f>
        <v>#REF!</v>
      </c>
      <c r="S166" s="2" t="e">
        <f>#REF!*#REF!/10^3</f>
        <v>#REF!</v>
      </c>
      <c r="T166" s="2" t="e">
        <f>#REF!*#REF!/10^3</f>
        <v>#REF!</v>
      </c>
      <c r="U166" s="2" t="e">
        <f>#REF!*#REF!/10^3</f>
        <v>#REF!</v>
      </c>
      <c r="W166" t="s">
        <v>17</v>
      </c>
      <c r="X166" s="40">
        <f t="shared" si="53"/>
        <v>88.981011174416196</v>
      </c>
      <c r="Y166" s="12">
        <f t="shared" si="54"/>
        <v>93.324010944566581</v>
      </c>
      <c r="Z166" s="12">
        <f t="shared" si="55"/>
        <v>96.636346450031809</v>
      </c>
      <c r="AA166" s="12">
        <f t="shared" si="56"/>
        <v>92.343929631125548</v>
      </c>
      <c r="AB166" s="12"/>
      <c r="AC166" s="12"/>
      <c r="AD166" s="12"/>
      <c r="AF166" s="58">
        <f t="shared" si="57"/>
        <v>4.3429997701503851</v>
      </c>
      <c r="AG166" s="58">
        <f t="shared" si="57"/>
        <v>7.655335275615613</v>
      </c>
      <c r="AH166" s="58">
        <f t="shared" si="57"/>
        <v>3.3629184567093517</v>
      </c>
      <c r="AI166" s="58"/>
      <c r="AJ166" s="58"/>
      <c r="AK166" s="58"/>
      <c r="AL166" s="50"/>
      <c r="AM166" s="59">
        <f t="shared" si="58"/>
        <v>4.8808163818653966E-2</v>
      </c>
      <c r="AN166" s="59">
        <f t="shared" si="58"/>
        <v>8.6033358967004786E-2</v>
      </c>
      <c r="AO166" s="59">
        <f t="shared" si="58"/>
        <v>3.7793664202326549E-2</v>
      </c>
      <c r="AP166" s="59"/>
      <c r="AQ166" s="59"/>
      <c r="AR166" s="59"/>
    </row>
    <row r="167" spans="1:44" x14ac:dyDescent="0.3">
      <c r="A167" t="s">
        <v>174</v>
      </c>
      <c r="B167" s="2">
        <v>0</v>
      </c>
      <c r="C167" s="2">
        <v>72.666666666666671</v>
      </c>
      <c r="D167" s="2">
        <v>94.929999999999993</v>
      </c>
      <c r="E167" s="2">
        <v>95.070534976414066</v>
      </c>
      <c r="F167" s="2">
        <v>98.636455318593747</v>
      </c>
      <c r="G167" s="2">
        <v>102.54098231015973</v>
      </c>
      <c r="H167" s="2">
        <v>102.11565034752597</v>
      </c>
      <c r="I167" s="2">
        <v>101.79612053110343</v>
      </c>
      <c r="J167" s="2">
        <v>101.67181384702974</v>
      </c>
      <c r="K167" s="2">
        <v>100.96286370804586</v>
      </c>
      <c r="L167" s="2">
        <v>101.02442155461223</v>
      </c>
      <c r="M167" s="2">
        <v>98.911011174416217</v>
      </c>
      <c r="N167" s="2" t="e">
        <f>#REF!*#REF!/10^3</f>
        <v>#REF!</v>
      </c>
      <c r="O167" s="2" t="e">
        <f>#REF!*#REF!/10^3</f>
        <v>#REF!</v>
      </c>
      <c r="P167" s="2" t="e">
        <f>#REF!*#REF!/10^3</f>
        <v>#REF!</v>
      </c>
      <c r="Q167" s="2" t="e">
        <f>#REF!*#REF!/10^3</f>
        <v>#REF!</v>
      </c>
      <c r="R167" s="2" t="e">
        <f>#REF!*#REF!/10^3</f>
        <v>#REF!</v>
      </c>
      <c r="S167" s="2" t="e">
        <f>#REF!*#REF!/10^3</f>
        <v>#REF!</v>
      </c>
      <c r="T167" s="2" t="e">
        <f>#REF!*#REF!/10^3</f>
        <v>#REF!</v>
      </c>
      <c r="U167" s="2" t="e">
        <f>#REF!*#REF!/10^3</f>
        <v>#REF!</v>
      </c>
      <c r="W167" t="s">
        <v>18</v>
      </c>
      <c r="X167" s="40">
        <f t="shared" si="53"/>
        <v>88.981011174416196</v>
      </c>
      <c r="Y167" s="12">
        <f t="shared" si="54"/>
        <v>93.324010944566581</v>
      </c>
      <c r="Z167" s="12">
        <f t="shared" si="55"/>
        <v>96.636346450031809</v>
      </c>
      <c r="AA167" s="12">
        <f t="shared" si="56"/>
        <v>92.343929631125548</v>
      </c>
      <c r="AB167" s="12"/>
      <c r="AC167" s="12"/>
      <c r="AD167" s="12"/>
      <c r="AF167" s="58">
        <f t="shared" si="57"/>
        <v>4.3429997701503851</v>
      </c>
      <c r="AG167" s="58">
        <f t="shared" si="57"/>
        <v>7.655335275615613</v>
      </c>
      <c r="AH167" s="58">
        <f t="shared" si="57"/>
        <v>3.3629184567093517</v>
      </c>
      <c r="AI167" s="58"/>
      <c r="AJ167" s="58"/>
      <c r="AK167" s="58"/>
      <c r="AL167" s="50"/>
      <c r="AM167" s="59">
        <f t="shared" si="58"/>
        <v>4.8808163818653966E-2</v>
      </c>
      <c r="AN167" s="59">
        <f t="shared" si="58"/>
        <v>8.6033358967004786E-2</v>
      </c>
      <c r="AO167" s="59">
        <f t="shared" si="58"/>
        <v>3.7793664202326549E-2</v>
      </c>
      <c r="AP167" s="59"/>
      <c r="AQ167" s="59"/>
      <c r="AR167" s="59"/>
    </row>
    <row r="168" spans="1:44" x14ac:dyDescent="0.3">
      <c r="A168" t="s">
        <v>175</v>
      </c>
      <c r="B168" s="2">
        <v>62.666666666666664</v>
      </c>
      <c r="C168" s="2">
        <v>293.66666666666669</v>
      </c>
      <c r="D168" s="2">
        <v>94.929999999999993</v>
      </c>
      <c r="E168" s="2">
        <v>95.070534976414066</v>
      </c>
      <c r="F168" s="2">
        <v>98.636455318593747</v>
      </c>
      <c r="G168" s="2">
        <v>102.54098231015973</v>
      </c>
      <c r="H168" s="2">
        <v>102.11565034752597</v>
      </c>
      <c r="I168" s="2">
        <v>101.79612053110343</v>
      </c>
      <c r="J168" s="2">
        <v>101.67181384702974</v>
      </c>
      <c r="K168" s="2">
        <v>100.96286370804586</v>
      </c>
      <c r="L168" s="2">
        <v>101.02442155461223</v>
      </c>
      <c r="M168" s="2">
        <v>98.911011174416217</v>
      </c>
      <c r="N168" s="2" t="e">
        <f>#REF!*#REF!/10^3</f>
        <v>#REF!</v>
      </c>
      <c r="O168" s="2" t="e">
        <f>#REF!*#REF!/10^3</f>
        <v>#REF!</v>
      </c>
      <c r="P168" s="2" t="e">
        <f>#REF!*#REF!/10^3</f>
        <v>#REF!</v>
      </c>
      <c r="Q168" s="2" t="e">
        <f>#REF!*#REF!/10^3</f>
        <v>#REF!</v>
      </c>
      <c r="R168" s="2" t="e">
        <f>#REF!*#REF!/10^3</f>
        <v>#REF!</v>
      </c>
      <c r="S168" s="2" t="e">
        <f>#REF!*#REF!/10^3</f>
        <v>#REF!</v>
      </c>
      <c r="T168" s="2" t="e">
        <f>#REF!*#REF!/10^3</f>
        <v>#REF!</v>
      </c>
      <c r="U168" s="2" t="e">
        <f>#REF!*#REF!/10^3</f>
        <v>#REF!</v>
      </c>
      <c r="W168" t="s">
        <v>20</v>
      </c>
      <c r="X168" s="40">
        <f t="shared" si="53"/>
        <v>88.981011174416196</v>
      </c>
      <c r="Y168" s="12">
        <f t="shared" si="54"/>
        <v>93.324010944566581</v>
      </c>
      <c r="Z168" s="12">
        <f t="shared" si="55"/>
        <v>104.4863464500318</v>
      </c>
      <c r="AA168" s="12">
        <f t="shared" si="56"/>
        <v>92.343929631125548</v>
      </c>
      <c r="AB168" s="12"/>
      <c r="AC168" s="12"/>
      <c r="AD168" s="12"/>
      <c r="AF168" s="58">
        <f t="shared" si="57"/>
        <v>4.3429997701503851</v>
      </c>
      <c r="AG168" s="58">
        <f t="shared" si="57"/>
        <v>15.505335275615607</v>
      </c>
      <c r="AH168" s="58">
        <f t="shared" si="57"/>
        <v>3.3629184567093517</v>
      </c>
      <c r="AI168" s="58"/>
      <c r="AJ168" s="58"/>
      <c r="AK168" s="58"/>
      <c r="AL168" s="50"/>
      <c r="AM168" s="59">
        <f t="shared" si="58"/>
        <v>4.8808163818653966E-2</v>
      </c>
      <c r="AN168" s="59">
        <f t="shared" si="58"/>
        <v>0.1742544287929344</v>
      </c>
      <c r="AO168" s="59">
        <f t="shared" si="58"/>
        <v>3.7793664202326549E-2</v>
      </c>
      <c r="AP168" s="59"/>
      <c r="AQ168" s="59"/>
      <c r="AR168" s="59"/>
    </row>
    <row r="169" spans="1:44" x14ac:dyDescent="0.3">
      <c r="A169" t="s">
        <v>74</v>
      </c>
      <c r="B169" s="2">
        <v>87</v>
      </c>
      <c r="C169" s="2">
        <v>55</v>
      </c>
      <c r="D169" s="2">
        <v>94.929999999999993</v>
      </c>
      <c r="E169" s="2">
        <v>95.070534976414066</v>
      </c>
      <c r="F169" s="2">
        <v>98.636455318593747</v>
      </c>
      <c r="G169" s="2">
        <v>102.54098231015973</v>
      </c>
      <c r="H169" s="2">
        <v>102.11565034752597</v>
      </c>
      <c r="I169" s="2">
        <v>101.79612053110343</v>
      </c>
      <c r="J169" s="2">
        <v>101.67181384702974</v>
      </c>
      <c r="K169" s="2">
        <v>100.96286370804586</v>
      </c>
      <c r="L169" s="2">
        <v>101.02442155461223</v>
      </c>
      <c r="M169" s="2">
        <v>98.911011174416217</v>
      </c>
      <c r="N169" s="2" t="e">
        <f>#REF!*#REF!/10^3</f>
        <v>#REF!</v>
      </c>
      <c r="O169" s="2" t="e">
        <f>#REF!*#REF!/10^3</f>
        <v>#REF!</v>
      </c>
      <c r="P169" s="2" t="e">
        <f>#REF!*#REF!/10^3</f>
        <v>#REF!</v>
      </c>
      <c r="Q169" s="2" t="e">
        <f>#REF!*#REF!/10^3</f>
        <v>#REF!</v>
      </c>
      <c r="R169" s="2" t="e">
        <f>#REF!*#REF!/10^3</f>
        <v>#REF!</v>
      </c>
      <c r="S169" s="2" t="e">
        <f>#REF!*#REF!/10^3</f>
        <v>#REF!</v>
      </c>
      <c r="T169" s="2" t="e">
        <f>#REF!*#REF!/10^3</f>
        <v>#REF!</v>
      </c>
      <c r="U169" s="2" t="e">
        <f>#REF!*#REF!/10^3</f>
        <v>#REF!</v>
      </c>
      <c r="W169" t="s">
        <v>21</v>
      </c>
      <c r="X169" s="40">
        <f t="shared" si="53"/>
        <v>88.981011174416196</v>
      </c>
      <c r="Y169" s="12">
        <f t="shared" si="54"/>
        <v>93.324010944566581</v>
      </c>
      <c r="Z169" s="12">
        <f t="shared" si="55"/>
        <v>96.636346450031809</v>
      </c>
      <c r="AA169" s="12">
        <f t="shared" si="56"/>
        <v>92.343929631125548</v>
      </c>
      <c r="AB169" s="12"/>
      <c r="AC169" s="12"/>
      <c r="AD169" s="12"/>
      <c r="AF169" s="58">
        <f t="shared" si="57"/>
        <v>4.3429997701503851</v>
      </c>
      <c r="AG169" s="58">
        <f t="shared" si="57"/>
        <v>7.655335275615613</v>
      </c>
      <c r="AH169" s="58">
        <f t="shared" si="57"/>
        <v>3.3629184567093517</v>
      </c>
      <c r="AI169" s="58"/>
      <c r="AJ169" s="58"/>
      <c r="AK169" s="58"/>
      <c r="AL169" s="50"/>
      <c r="AM169" s="59">
        <f t="shared" si="58"/>
        <v>4.8808163818653966E-2</v>
      </c>
      <c r="AN169" s="59">
        <f t="shared" si="58"/>
        <v>8.6033358967004786E-2</v>
      </c>
      <c r="AO169" s="59">
        <f t="shared" si="58"/>
        <v>3.7793664202326549E-2</v>
      </c>
      <c r="AP169" s="59"/>
      <c r="AQ169" s="59"/>
      <c r="AR169" s="59"/>
    </row>
    <row r="170" spans="1:44" x14ac:dyDescent="0.3">
      <c r="A170" t="s">
        <v>176</v>
      </c>
      <c r="B170" s="2">
        <v>0</v>
      </c>
      <c r="C170" s="2">
        <v>26.333333333333332</v>
      </c>
      <c r="D170" s="2">
        <v>94.929999999999993</v>
      </c>
      <c r="E170" s="2">
        <v>95.070534976414066</v>
      </c>
      <c r="F170" s="2">
        <v>98.636455318593747</v>
      </c>
      <c r="G170" s="2">
        <v>102.54098231015973</v>
      </c>
      <c r="H170" s="2">
        <v>102.11565034752597</v>
      </c>
      <c r="I170" s="2">
        <v>101.79612053110343</v>
      </c>
      <c r="J170" s="2">
        <v>101.67181384702974</v>
      </c>
      <c r="K170" s="2">
        <v>100.96286370804586</v>
      </c>
      <c r="L170" s="2">
        <v>101.02442155461223</v>
      </c>
      <c r="M170" s="2">
        <v>98.911011174416217</v>
      </c>
      <c r="N170" s="2" t="e">
        <f>#REF!*#REF!/10^3</f>
        <v>#REF!</v>
      </c>
      <c r="O170" s="2" t="e">
        <f>#REF!*#REF!/10^3</f>
        <v>#REF!</v>
      </c>
      <c r="P170" s="2" t="e">
        <f>#REF!*#REF!/10^3</f>
        <v>#REF!</v>
      </c>
      <c r="Q170" s="2" t="e">
        <f>#REF!*#REF!/10^3</f>
        <v>#REF!</v>
      </c>
      <c r="R170" s="2" t="e">
        <f>#REF!*#REF!/10^3</f>
        <v>#REF!</v>
      </c>
      <c r="S170" s="2" t="e">
        <f>#REF!*#REF!/10^3</f>
        <v>#REF!</v>
      </c>
      <c r="T170" s="2" t="e">
        <f>#REF!*#REF!/10^3</f>
        <v>#REF!</v>
      </c>
      <c r="U170" s="2" t="e">
        <f>#REF!*#REF!/10^3</f>
        <v>#REF!</v>
      </c>
      <c r="W170" t="s">
        <v>23</v>
      </c>
      <c r="X170" s="40">
        <f t="shared" si="53"/>
        <v>88.981011174416196</v>
      </c>
      <c r="Y170" s="12">
        <f t="shared" si="54"/>
        <v>93.324010944566581</v>
      </c>
      <c r="Z170" s="12">
        <f t="shared" si="55"/>
        <v>96.636346450031809</v>
      </c>
      <c r="AA170" s="12">
        <f t="shared" si="56"/>
        <v>92.343929631125548</v>
      </c>
      <c r="AB170" s="12"/>
      <c r="AC170" s="12"/>
      <c r="AD170" s="12"/>
      <c r="AF170" s="58">
        <f t="shared" si="57"/>
        <v>4.3429997701503851</v>
      </c>
      <c r="AG170" s="58">
        <f t="shared" si="57"/>
        <v>7.655335275615613</v>
      </c>
      <c r="AH170" s="58">
        <f t="shared" si="57"/>
        <v>3.3629184567093517</v>
      </c>
      <c r="AI170" s="58"/>
      <c r="AJ170" s="58"/>
      <c r="AK170" s="58"/>
      <c r="AL170" s="50"/>
      <c r="AM170" s="59">
        <f t="shared" si="58"/>
        <v>4.8808163818653966E-2</v>
      </c>
      <c r="AN170" s="59">
        <f t="shared" si="58"/>
        <v>8.6033358967004786E-2</v>
      </c>
      <c r="AO170" s="59">
        <f t="shared" si="58"/>
        <v>3.7793664202326549E-2</v>
      </c>
      <c r="AP170" s="59"/>
      <c r="AQ170" s="59"/>
      <c r="AR170" s="59"/>
    </row>
    <row r="171" spans="1:44" x14ac:dyDescent="0.3">
      <c r="A171" t="s">
        <v>177</v>
      </c>
      <c r="B171" s="2">
        <v>0</v>
      </c>
      <c r="C171" s="2">
        <v>6.666666666666667</v>
      </c>
      <c r="D171" s="2">
        <v>85</v>
      </c>
      <c r="E171" s="2">
        <v>85.14053497641406</v>
      </c>
      <c r="F171" s="2">
        <v>88.70645531859374</v>
      </c>
      <c r="G171" s="2">
        <v>92.610982310159727</v>
      </c>
      <c r="H171" s="2">
        <v>92.185650347525964</v>
      </c>
      <c r="I171" s="2">
        <v>91.866120531103419</v>
      </c>
      <c r="J171" s="2">
        <v>91.741813847029732</v>
      </c>
      <c r="K171" s="2">
        <v>91.032863708045852</v>
      </c>
      <c r="L171" s="2">
        <v>91.094421554612225</v>
      </c>
      <c r="M171" s="2">
        <v>88.981011174416196</v>
      </c>
      <c r="N171" s="2" t="e">
        <f>#REF!*#REF!/10^3</f>
        <v>#REF!</v>
      </c>
      <c r="O171" s="2" t="e">
        <f>#REF!*#REF!/10^3</f>
        <v>#REF!</v>
      </c>
      <c r="P171" s="2" t="e">
        <f>#REF!*#REF!/10^3</f>
        <v>#REF!</v>
      </c>
      <c r="Q171" s="2" t="e">
        <f>#REF!*#REF!/10^3</f>
        <v>#REF!</v>
      </c>
      <c r="R171" s="2" t="e">
        <f>#REF!*#REF!/10^3</f>
        <v>#REF!</v>
      </c>
      <c r="S171" s="2" t="e">
        <f>#REF!*#REF!/10^3</f>
        <v>#REF!</v>
      </c>
      <c r="T171" s="2" t="e">
        <f>#REF!*#REF!/10^3</f>
        <v>#REF!</v>
      </c>
      <c r="U171" s="2" t="e">
        <f>#REF!*#REF!/10^3</f>
        <v>#REF!</v>
      </c>
      <c r="W171" s="9" t="s">
        <v>24</v>
      </c>
      <c r="X171" s="63" t="s">
        <v>223</v>
      </c>
      <c r="Y171" s="64" t="s">
        <v>223</v>
      </c>
      <c r="Z171" s="64" t="s">
        <v>223</v>
      </c>
      <c r="AA171" s="64" t="s">
        <v>223</v>
      </c>
      <c r="AB171" s="64"/>
      <c r="AC171" s="64"/>
      <c r="AD171" s="64"/>
      <c r="AE171" s="4"/>
      <c r="AF171" s="64" t="s">
        <v>223</v>
      </c>
      <c r="AG171" s="64" t="s">
        <v>223</v>
      </c>
      <c r="AH171" s="64" t="s">
        <v>223</v>
      </c>
      <c r="AI171" s="64"/>
      <c r="AJ171" s="64"/>
      <c r="AK171" s="64"/>
      <c r="AL171" s="11"/>
      <c r="AM171" s="64" t="s">
        <v>223</v>
      </c>
      <c r="AN171" s="64" t="s">
        <v>223</v>
      </c>
      <c r="AO171" s="64" t="s">
        <v>223</v>
      </c>
      <c r="AP171" s="64"/>
      <c r="AQ171" s="64"/>
      <c r="AR171" s="64"/>
    </row>
    <row r="172" spans="1:44" x14ac:dyDescent="0.3">
      <c r="A172" t="s">
        <v>178</v>
      </c>
      <c r="B172" s="2">
        <v>46.666666666666664</v>
      </c>
      <c r="C172" s="2">
        <v>44.666666666666664</v>
      </c>
      <c r="D172" s="2">
        <v>85</v>
      </c>
      <c r="E172" s="2">
        <v>85.14053497641406</v>
      </c>
      <c r="F172" s="2">
        <v>88.70645531859374</v>
      </c>
      <c r="G172" s="2">
        <v>92.610982310159727</v>
      </c>
      <c r="H172" s="2">
        <v>96.175650347525973</v>
      </c>
      <c r="I172" s="2">
        <v>95.856120531103429</v>
      </c>
      <c r="J172" s="2">
        <v>101.67181384702974</v>
      </c>
      <c r="K172" s="2">
        <v>100.96286370804586</v>
      </c>
      <c r="L172" s="2">
        <v>101.02442155461223</v>
      </c>
      <c r="M172" s="2">
        <v>98.911011174416217</v>
      </c>
      <c r="N172" s="2" t="e">
        <f>#REF!*#REF!/10^3</f>
        <v>#REF!</v>
      </c>
      <c r="O172" s="2" t="e">
        <f>#REF!*#REF!/10^3</f>
        <v>#REF!</v>
      </c>
      <c r="P172" s="2" t="e">
        <f>#REF!*#REF!/10^3</f>
        <v>#REF!</v>
      </c>
      <c r="Q172" s="2" t="e">
        <f>#REF!*#REF!/10^3</f>
        <v>#REF!</v>
      </c>
      <c r="R172" s="2" t="e">
        <f>#REF!*#REF!/10^3</f>
        <v>#REF!</v>
      </c>
      <c r="S172" s="2" t="e">
        <f>#REF!*#REF!/10^3</f>
        <v>#REF!</v>
      </c>
      <c r="T172" s="2" t="e">
        <f>#REF!*#REF!/10^3</f>
        <v>#REF!</v>
      </c>
      <c r="U172" s="2" t="e">
        <f>#REF!*#REF!/10^3</f>
        <v>#REF!</v>
      </c>
      <c r="W172" t="s">
        <v>25</v>
      </c>
      <c r="X172" s="40">
        <f t="shared" si="53"/>
        <v>94.921011174416208</v>
      </c>
      <c r="Y172" s="12">
        <f t="shared" si="54"/>
        <v>99.264010944566579</v>
      </c>
      <c r="Z172" s="12">
        <f t="shared" si="55"/>
        <v>102.57634645003181</v>
      </c>
      <c r="AA172" s="12">
        <f t="shared" si="56"/>
        <v>98.283929631125545</v>
      </c>
      <c r="AB172" s="12"/>
      <c r="AC172" s="12"/>
      <c r="AD172" s="12"/>
      <c r="AF172" s="58">
        <f t="shared" si="57"/>
        <v>4.3429997701503709</v>
      </c>
      <c r="AG172" s="58">
        <f t="shared" si="57"/>
        <v>7.6553352756155988</v>
      </c>
      <c r="AH172" s="58">
        <f t="shared" si="57"/>
        <v>3.3629184567093375</v>
      </c>
      <c r="AI172" s="58"/>
      <c r="AJ172" s="58"/>
      <c r="AK172" s="58"/>
      <c r="AL172" s="50"/>
      <c r="AM172" s="59">
        <f t="shared" si="58"/>
        <v>4.5753829593852109E-2</v>
      </c>
      <c r="AN172" s="59">
        <f t="shared" si="58"/>
        <v>8.0649533553208919E-2</v>
      </c>
      <c r="AO172" s="59">
        <f t="shared" si="58"/>
        <v>3.5428599159463392E-2</v>
      </c>
      <c r="AP172" s="59"/>
      <c r="AQ172" s="59"/>
      <c r="AR172" s="59"/>
    </row>
    <row r="173" spans="1:44" x14ac:dyDescent="0.3">
      <c r="A173" t="s">
        <v>76</v>
      </c>
      <c r="B173" s="2">
        <v>36.666666666666664</v>
      </c>
      <c r="C173" s="2">
        <v>62</v>
      </c>
      <c r="D173" s="2">
        <v>88.990000000000009</v>
      </c>
      <c r="E173" s="2">
        <v>89.130534976414069</v>
      </c>
      <c r="F173" s="2">
        <v>92.696455318593735</v>
      </c>
      <c r="G173" s="2">
        <v>96.600982310159722</v>
      </c>
      <c r="H173" s="2">
        <v>96.175650347525973</v>
      </c>
      <c r="I173" s="2">
        <v>95.856120531103429</v>
      </c>
      <c r="J173" s="2">
        <v>95.731813847029741</v>
      </c>
      <c r="K173" s="2">
        <v>95.022863708045861</v>
      </c>
      <c r="L173" s="2">
        <v>95.084421554612234</v>
      </c>
      <c r="M173" s="2">
        <v>92.971011174416205</v>
      </c>
      <c r="N173" s="2" t="e">
        <f>#REF!*#REF!/10^3</f>
        <v>#REF!</v>
      </c>
      <c r="O173" s="2" t="e">
        <f>#REF!*#REF!/10^3</f>
        <v>#REF!</v>
      </c>
      <c r="P173" s="2" t="e">
        <f>#REF!*#REF!/10^3</f>
        <v>#REF!</v>
      </c>
      <c r="Q173" s="2" t="e">
        <f>#REF!*#REF!/10^3</f>
        <v>#REF!</v>
      </c>
      <c r="R173" s="2" t="e">
        <f>#REF!*#REF!/10^3</f>
        <v>#REF!</v>
      </c>
      <c r="S173" s="2" t="e">
        <f>#REF!*#REF!/10^3</f>
        <v>#REF!</v>
      </c>
      <c r="T173" s="2" t="e">
        <f>#REF!*#REF!/10^3</f>
        <v>#REF!</v>
      </c>
      <c r="U173" s="2" t="e">
        <f>#REF!*#REF!/10^3</f>
        <v>#REF!</v>
      </c>
      <c r="W173" t="s">
        <v>27</v>
      </c>
      <c r="X173" s="40">
        <f t="shared" si="53"/>
        <v>88.981011174416196</v>
      </c>
      <c r="Y173" s="12">
        <f t="shared" si="54"/>
        <v>93.324010944566581</v>
      </c>
      <c r="Z173" s="12">
        <f t="shared" si="55"/>
        <v>96.636346450031809</v>
      </c>
      <c r="AA173" s="12">
        <f t="shared" si="56"/>
        <v>92.343929631125548</v>
      </c>
      <c r="AB173" s="12"/>
      <c r="AC173" s="12"/>
      <c r="AD173" s="12"/>
      <c r="AF173" s="58">
        <f t="shared" si="57"/>
        <v>4.3429997701503851</v>
      </c>
      <c r="AG173" s="58">
        <f t="shared" si="57"/>
        <v>7.655335275615613</v>
      </c>
      <c r="AH173" s="58">
        <f t="shared" si="57"/>
        <v>3.3629184567093517</v>
      </c>
      <c r="AI173" s="58"/>
      <c r="AJ173" s="58"/>
      <c r="AK173" s="58"/>
      <c r="AL173" s="50"/>
      <c r="AM173" s="59">
        <f t="shared" si="58"/>
        <v>4.8808163818653966E-2</v>
      </c>
      <c r="AN173" s="59">
        <f t="shared" si="58"/>
        <v>8.6033358967004786E-2</v>
      </c>
      <c r="AO173" s="59">
        <f t="shared" si="58"/>
        <v>3.7793664202326549E-2</v>
      </c>
      <c r="AP173" s="59"/>
      <c r="AQ173" s="59"/>
      <c r="AR173" s="59"/>
    </row>
    <row r="174" spans="1:44" x14ac:dyDescent="0.3">
      <c r="A174" t="s">
        <v>78</v>
      </c>
      <c r="B174" s="2">
        <v>88.666666666666671</v>
      </c>
      <c r="C174" s="2">
        <v>45.333333333333336</v>
      </c>
      <c r="D174" s="2">
        <v>85</v>
      </c>
      <c r="E174" s="2">
        <v>85.14053497641406</v>
      </c>
      <c r="F174" s="2">
        <v>88.70645531859374</v>
      </c>
      <c r="G174" s="2">
        <v>92.610982310159727</v>
      </c>
      <c r="H174" s="2">
        <v>96.175650347525973</v>
      </c>
      <c r="I174" s="2">
        <v>101.79612053110343</v>
      </c>
      <c r="J174" s="2">
        <v>95.731813847029741</v>
      </c>
      <c r="K174" s="2">
        <v>100.96286370804586</v>
      </c>
      <c r="L174" s="2">
        <v>101.02442155461223</v>
      </c>
      <c r="M174" s="2">
        <v>98.911011174416217</v>
      </c>
      <c r="N174" s="2" t="e">
        <f>#REF!*#REF!/10^3</f>
        <v>#REF!</v>
      </c>
      <c r="O174" s="2" t="e">
        <f>#REF!*#REF!/10^3</f>
        <v>#REF!</v>
      </c>
      <c r="P174" s="2" t="e">
        <f>#REF!*#REF!/10^3</f>
        <v>#REF!</v>
      </c>
      <c r="Q174" s="2" t="e">
        <f>#REF!*#REF!/10^3</f>
        <v>#REF!</v>
      </c>
      <c r="R174" s="2" t="e">
        <f>#REF!*#REF!/10^3</f>
        <v>#REF!</v>
      </c>
      <c r="S174" s="2" t="e">
        <f>#REF!*#REF!/10^3</f>
        <v>#REF!</v>
      </c>
      <c r="T174" s="2" t="e">
        <f>#REF!*#REF!/10^3</f>
        <v>#REF!</v>
      </c>
      <c r="U174" s="2" t="e">
        <f>#REF!*#REF!/10^3</f>
        <v>#REF!</v>
      </c>
      <c r="W174" t="s">
        <v>29</v>
      </c>
      <c r="X174" s="40">
        <f t="shared" si="53"/>
        <v>88.981011174416196</v>
      </c>
      <c r="Y174" s="12">
        <f t="shared" si="54"/>
        <v>93.324010944566581</v>
      </c>
      <c r="Z174" s="12">
        <f t="shared" si="55"/>
        <v>96.636346450031809</v>
      </c>
      <c r="AA174" s="12">
        <f t="shared" si="56"/>
        <v>92.343929631125548</v>
      </c>
      <c r="AB174" s="12"/>
      <c r="AC174" s="12"/>
      <c r="AD174" s="12"/>
      <c r="AF174" s="58">
        <f t="shared" si="57"/>
        <v>4.3429997701503851</v>
      </c>
      <c r="AG174" s="58">
        <f t="shared" si="57"/>
        <v>7.655335275615613</v>
      </c>
      <c r="AH174" s="58">
        <f t="shared" si="57"/>
        <v>3.3629184567093517</v>
      </c>
      <c r="AI174" s="58"/>
      <c r="AJ174" s="58"/>
      <c r="AK174" s="58"/>
      <c r="AL174" s="50"/>
      <c r="AM174" s="59">
        <f t="shared" si="58"/>
        <v>4.8808163818653966E-2</v>
      </c>
      <c r="AN174" s="59">
        <f t="shared" si="58"/>
        <v>8.6033358967004786E-2</v>
      </c>
      <c r="AO174" s="59">
        <f t="shared" si="58"/>
        <v>3.7793664202326549E-2</v>
      </c>
      <c r="AP174" s="59"/>
      <c r="AQ174" s="59"/>
      <c r="AR174" s="59"/>
    </row>
    <row r="175" spans="1:44" x14ac:dyDescent="0.3">
      <c r="A175" t="s">
        <v>179</v>
      </c>
      <c r="B175" s="2">
        <v>74.666666666666671</v>
      </c>
      <c r="C175" s="2">
        <v>126.66666666666667</v>
      </c>
      <c r="D175" s="2">
        <v>90.94</v>
      </c>
      <c r="E175" s="2">
        <v>91.080534976414057</v>
      </c>
      <c r="F175" s="2">
        <v>94.646455318593738</v>
      </c>
      <c r="G175" s="2">
        <v>98.550982310159725</v>
      </c>
      <c r="H175" s="2">
        <v>98.125650347525962</v>
      </c>
      <c r="I175" s="2">
        <v>97.806120531103417</v>
      </c>
      <c r="J175" s="2">
        <v>97.68181384702973</v>
      </c>
      <c r="K175" s="2">
        <v>96.97286370804585</v>
      </c>
      <c r="L175" s="2">
        <v>97.034421554612223</v>
      </c>
      <c r="M175" s="2">
        <v>94.921011174416208</v>
      </c>
      <c r="N175" s="2" t="e">
        <f>#REF!*#REF!/10^3</f>
        <v>#REF!</v>
      </c>
      <c r="O175" s="2" t="e">
        <f>#REF!*#REF!/10^3</f>
        <v>#REF!</v>
      </c>
      <c r="P175" s="2" t="e">
        <f>#REF!*#REF!/10^3</f>
        <v>#REF!</v>
      </c>
      <c r="Q175" s="2" t="e">
        <f>#REF!*#REF!/10^3</f>
        <v>#REF!</v>
      </c>
      <c r="R175" s="2" t="e">
        <f>#REF!*#REF!/10^3</f>
        <v>#REF!</v>
      </c>
      <c r="S175" s="2" t="e">
        <f>#REF!*#REF!/10^3</f>
        <v>#REF!</v>
      </c>
      <c r="T175" s="2" t="e">
        <f>#REF!*#REF!/10^3</f>
        <v>#REF!</v>
      </c>
      <c r="U175" s="2" t="e">
        <f>#REF!*#REF!/10^3</f>
        <v>#REF!</v>
      </c>
      <c r="W175" t="s">
        <v>31</v>
      </c>
      <c r="X175" s="40">
        <f t="shared" si="53"/>
        <v>88.981011174416196</v>
      </c>
      <c r="Y175" s="12">
        <f t="shared" si="54"/>
        <v>93.324010944566581</v>
      </c>
      <c r="Z175" s="12">
        <f t="shared" si="55"/>
        <v>96.636346450031809</v>
      </c>
      <c r="AA175" s="12">
        <f t="shared" si="56"/>
        <v>92.343929631125548</v>
      </c>
      <c r="AB175" s="12"/>
      <c r="AC175" s="12"/>
      <c r="AD175" s="12"/>
      <c r="AF175" s="58">
        <f t="shared" si="57"/>
        <v>4.3429997701503851</v>
      </c>
      <c r="AG175" s="58">
        <f t="shared" si="57"/>
        <v>7.655335275615613</v>
      </c>
      <c r="AH175" s="58">
        <f t="shared" si="57"/>
        <v>3.3629184567093517</v>
      </c>
      <c r="AI175" s="58"/>
      <c r="AJ175" s="58"/>
      <c r="AK175" s="58"/>
      <c r="AL175" s="50"/>
      <c r="AM175" s="59">
        <f t="shared" si="58"/>
        <v>4.8808163818653966E-2</v>
      </c>
      <c r="AN175" s="59">
        <f t="shared" si="58"/>
        <v>8.6033358967004786E-2</v>
      </c>
      <c r="AO175" s="59">
        <f t="shared" si="58"/>
        <v>3.7793664202326549E-2</v>
      </c>
      <c r="AP175" s="59"/>
      <c r="AQ175" s="59"/>
      <c r="AR175" s="59"/>
    </row>
    <row r="176" spans="1:44" x14ac:dyDescent="0.3">
      <c r="A176" t="s">
        <v>180</v>
      </c>
      <c r="B176" s="2">
        <v>63.333333333333336</v>
      </c>
      <c r="C176" s="2">
        <v>33</v>
      </c>
      <c r="D176" s="2">
        <v>94.929999999999993</v>
      </c>
      <c r="E176" s="2">
        <v>95.070534976414066</v>
      </c>
      <c r="F176" s="2">
        <v>98.636455318593747</v>
      </c>
      <c r="G176" s="2">
        <v>102.54098231015973</v>
      </c>
      <c r="H176" s="2">
        <v>102.11565034752597</v>
      </c>
      <c r="I176" s="2">
        <v>101.79612053110343</v>
      </c>
      <c r="J176" s="2">
        <v>101.67181384702974</v>
      </c>
      <c r="K176" s="2">
        <v>100.96286370804586</v>
      </c>
      <c r="L176" s="2">
        <v>101.02442155461223</v>
      </c>
      <c r="M176" s="2">
        <v>98.911011174416217</v>
      </c>
      <c r="N176" s="2" t="e">
        <f>#REF!*#REF!/10^3</f>
        <v>#REF!</v>
      </c>
      <c r="O176" s="2" t="e">
        <f>#REF!*#REF!/10^3</f>
        <v>#REF!</v>
      </c>
      <c r="P176" s="2" t="e">
        <f>#REF!*#REF!/10^3</f>
        <v>#REF!</v>
      </c>
      <c r="Q176" s="2" t="e">
        <f>#REF!*#REF!/10^3</f>
        <v>#REF!</v>
      </c>
      <c r="R176" s="2" t="e">
        <f>#REF!*#REF!/10^3</f>
        <v>#REF!</v>
      </c>
      <c r="S176" s="2" t="e">
        <f>#REF!*#REF!/10^3</f>
        <v>#REF!</v>
      </c>
      <c r="T176" s="2" t="e">
        <f>#REF!*#REF!/10^3</f>
        <v>#REF!</v>
      </c>
      <c r="U176" s="2" t="e">
        <f>#REF!*#REF!/10^3</f>
        <v>#REF!</v>
      </c>
      <c r="W176" s="9" t="s">
        <v>33</v>
      </c>
      <c r="X176" s="63" t="s">
        <v>223</v>
      </c>
      <c r="Y176" s="64" t="s">
        <v>223</v>
      </c>
      <c r="Z176" s="64" t="s">
        <v>223</v>
      </c>
      <c r="AA176" s="64" t="s">
        <v>223</v>
      </c>
      <c r="AB176" s="64"/>
      <c r="AC176" s="64"/>
      <c r="AD176" s="64"/>
      <c r="AE176" s="4"/>
      <c r="AF176" s="64" t="s">
        <v>223</v>
      </c>
      <c r="AG176" s="64" t="s">
        <v>223</v>
      </c>
      <c r="AH176" s="64" t="s">
        <v>223</v>
      </c>
      <c r="AI176" s="64"/>
      <c r="AJ176" s="64"/>
      <c r="AK176" s="64"/>
      <c r="AL176" s="11"/>
      <c r="AM176" s="64" t="s">
        <v>223</v>
      </c>
      <c r="AN176" s="64" t="s">
        <v>223</v>
      </c>
      <c r="AO176" s="64" t="s">
        <v>223</v>
      </c>
      <c r="AP176" s="64"/>
      <c r="AQ176" s="64"/>
      <c r="AR176" s="64"/>
    </row>
    <row r="177" spans="1:44" x14ac:dyDescent="0.3">
      <c r="A177" t="s">
        <v>181</v>
      </c>
      <c r="B177" s="2">
        <v>0</v>
      </c>
      <c r="C177" s="2">
        <v>39</v>
      </c>
      <c r="D177" s="2">
        <v>85</v>
      </c>
      <c r="E177" s="2">
        <v>85.14053497641406</v>
      </c>
      <c r="F177" s="2">
        <v>88.70645531859374</v>
      </c>
      <c r="G177" s="2">
        <v>96.600982310159722</v>
      </c>
      <c r="H177" s="2">
        <v>96.175650347525973</v>
      </c>
      <c r="I177" s="2">
        <v>95.856120531103429</v>
      </c>
      <c r="J177" s="2">
        <v>95.731813847029741</v>
      </c>
      <c r="K177" s="2">
        <v>95.022863708045861</v>
      </c>
      <c r="L177" s="2">
        <v>101.02442155461223</v>
      </c>
      <c r="M177" s="2">
        <v>98.911011174416217</v>
      </c>
      <c r="N177" s="2" t="e">
        <f>#REF!*#REF!/10^3</f>
        <v>#REF!</v>
      </c>
      <c r="O177" s="2" t="e">
        <f>#REF!*#REF!/10^3</f>
        <v>#REF!</v>
      </c>
      <c r="P177" s="2" t="e">
        <f>#REF!*#REF!/10^3</f>
        <v>#REF!</v>
      </c>
      <c r="Q177" s="2" t="e">
        <f>#REF!*#REF!/10^3</f>
        <v>#REF!</v>
      </c>
      <c r="R177" s="2" t="e">
        <f>#REF!*#REF!/10^3</f>
        <v>#REF!</v>
      </c>
      <c r="S177" s="2" t="e">
        <f>#REF!*#REF!/10^3</f>
        <v>#REF!</v>
      </c>
      <c r="T177" s="2" t="e">
        <f>#REF!*#REF!/10^3</f>
        <v>#REF!</v>
      </c>
      <c r="U177" s="2" t="e">
        <f>#REF!*#REF!/10^3</f>
        <v>#REF!</v>
      </c>
      <c r="W177" t="s">
        <v>34</v>
      </c>
      <c r="X177" s="40">
        <f>AF21</f>
        <v>88.981011174416196</v>
      </c>
      <c r="Y177" s="12">
        <f t="shared" si="54"/>
        <v>93.324010944566581</v>
      </c>
      <c r="Z177" s="12">
        <f t="shared" si="55"/>
        <v>96.636346450031809</v>
      </c>
      <c r="AA177" s="12">
        <f t="shared" si="56"/>
        <v>92.343929631125548</v>
      </c>
      <c r="AB177" s="12"/>
      <c r="AC177" s="12"/>
      <c r="AD177" s="12"/>
      <c r="AF177" s="58">
        <f t="shared" si="57"/>
        <v>4.3429997701503851</v>
      </c>
      <c r="AG177" s="58">
        <f t="shared" si="57"/>
        <v>7.655335275615613</v>
      </c>
      <c r="AH177" s="58">
        <f t="shared" si="57"/>
        <v>3.3629184567093517</v>
      </c>
      <c r="AI177" s="58"/>
      <c r="AJ177" s="58"/>
      <c r="AK177" s="58"/>
      <c r="AL177" s="50"/>
      <c r="AM177" s="59">
        <f t="shared" si="58"/>
        <v>4.8808163818653966E-2</v>
      </c>
      <c r="AN177" s="59">
        <f t="shared" si="58"/>
        <v>8.6033358967004786E-2</v>
      </c>
      <c r="AO177" s="59">
        <f t="shared" si="58"/>
        <v>3.7793664202326549E-2</v>
      </c>
      <c r="AP177" s="59"/>
      <c r="AQ177" s="59"/>
      <c r="AR177" s="59"/>
    </row>
    <row r="178" spans="1:44" x14ac:dyDescent="0.3">
      <c r="A178" t="s">
        <v>182</v>
      </c>
      <c r="B178" s="2">
        <v>56</v>
      </c>
      <c r="C178" s="2">
        <v>47.666666666666664</v>
      </c>
      <c r="D178" s="2">
        <v>85</v>
      </c>
      <c r="E178" s="2">
        <v>85.14053497641406</v>
      </c>
      <c r="F178" s="2">
        <v>88.70645531859374</v>
      </c>
      <c r="G178" s="2">
        <v>92.610982310159727</v>
      </c>
      <c r="H178" s="2">
        <v>96.175650347525973</v>
      </c>
      <c r="I178" s="2">
        <v>95.856120531103429</v>
      </c>
      <c r="J178" s="2">
        <v>95.731813847029741</v>
      </c>
      <c r="K178" s="2">
        <v>95.022863708045861</v>
      </c>
      <c r="L178" s="2">
        <v>95.084421554612234</v>
      </c>
      <c r="M178" s="2">
        <v>92.971011174416205</v>
      </c>
      <c r="N178" s="2" t="e">
        <f>#REF!*#REF!/10^3</f>
        <v>#REF!</v>
      </c>
      <c r="O178" s="2" t="e">
        <f>#REF!*#REF!/10^3</f>
        <v>#REF!</v>
      </c>
      <c r="P178" s="2" t="e">
        <f>#REF!*#REF!/10^3</f>
        <v>#REF!</v>
      </c>
      <c r="Q178" s="2" t="e">
        <f>#REF!*#REF!/10^3</f>
        <v>#REF!</v>
      </c>
      <c r="R178" s="2" t="e">
        <f>#REF!*#REF!/10^3</f>
        <v>#REF!</v>
      </c>
      <c r="S178" s="2" t="e">
        <f>#REF!*#REF!/10^3</f>
        <v>#REF!</v>
      </c>
      <c r="T178" s="2" t="e">
        <f>#REF!*#REF!/10^3</f>
        <v>#REF!</v>
      </c>
      <c r="U178" s="2" t="e">
        <f>#REF!*#REF!/10^3</f>
        <v>#REF!</v>
      </c>
      <c r="W178" t="s">
        <v>36</v>
      </c>
      <c r="X178" s="40">
        <f t="shared" si="53"/>
        <v>88.981011174416196</v>
      </c>
      <c r="Y178" s="12">
        <f t="shared" si="54"/>
        <v>93.324010944566581</v>
      </c>
      <c r="Z178" s="12">
        <f t="shared" si="55"/>
        <v>96.636346450031809</v>
      </c>
      <c r="AA178" s="12">
        <f t="shared" si="56"/>
        <v>92.343929631125548</v>
      </c>
      <c r="AB178" s="12"/>
      <c r="AC178" s="12"/>
      <c r="AD178" s="12"/>
      <c r="AF178" s="58">
        <f t="shared" si="57"/>
        <v>4.3429997701503851</v>
      </c>
      <c r="AG178" s="58">
        <f t="shared" si="57"/>
        <v>7.655335275615613</v>
      </c>
      <c r="AH178" s="58">
        <f t="shared" si="57"/>
        <v>3.3629184567093517</v>
      </c>
      <c r="AI178" s="58"/>
      <c r="AJ178" s="58"/>
      <c r="AK178" s="58"/>
      <c r="AL178" s="50"/>
      <c r="AM178" s="59">
        <f t="shared" si="58"/>
        <v>4.8808163818653966E-2</v>
      </c>
      <c r="AN178" s="59">
        <f t="shared" si="58"/>
        <v>8.6033358967004786E-2</v>
      </c>
      <c r="AO178" s="59">
        <f t="shared" si="58"/>
        <v>3.7793664202326549E-2</v>
      </c>
      <c r="AP178" s="59"/>
      <c r="AQ178" s="59"/>
      <c r="AR178" s="59"/>
    </row>
    <row r="179" spans="1:44" x14ac:dyDescent="0.3">
      <c r="A179" t="s">
        <v>81</v>
      </c>
      <c r="B179" s="2">
        <v>49</v>
      </c>
      <c r="C179" s="2">
        <v>63</v>
      </c>
      <c r="D179" s="2">
        <v>85</v>
      </c>
      <c r="E179" s="2">
        <v>85.14053497641406</v>
      </c>
      <c r="F179" s="2">
        <v>88.70645531859374</v>
      </c>
      <c r="G179" s="2">
        <v>92.610982310159727</v>
      </c>
      <c r="H179" s="2">
        <v>92.185650347525964</v>
      </c>
      <c r="I179" s="2">
        <v>91.866120531103419</v>
      </c>
      <c r="J179" s="2">
        <v>91.741813847029732</v>
      </c>
      <c r="K179" s="2">
        <v>91.032863708045852</v>
      </c>
      <c r="L179" s="2">
        <v>91.094421554612225</v>
      </c>
      <c r="M179" s="2">
        <v>88.981011174416196</v>
      </c>
      <c r="N179" s="2" t="e">
        <f>#REF!*#REF!/10^3</f>
        <v>#REF!</v>
      </c>
      <c r="O179" s="2" t="e">
        <f>#REF!*#REF!/10^3</f>
        <v>#REF!</v>
      </c>
      <c r="P179" s="2" t="e">
        <f>#REF!*#REF!/10^3</f>
        <v>#REF!</v>
      </c>
      <c r="Q179" s="2" t="e">
        <f>#REF!*#REF!/10^3</f>
        <v>#REF!</v>
      </c>
      <c r="R179" s="2" t="e">
        <f>#REF!*#REF!/10^3</f>
        <v>#REF!</v>
      </c>
      <c r="S179" s="2" t="e">
        <f>#REF!*#REF!/10^3</f>
        <v>#REF!</v>
      </c>
      <c r="T179" s="2" t="e">
        <f>#REF!*#REF!/10^3</f>
        <v>#REF!</v>
      </c>
      <c r="U179" s="2" t="e">
        <f>#REF!*#REF!/10^3</f>
        <v>#REF!</v>
      </c>
      <c r="W179" t="s">
        <v>38</v>
      </c>
      <c r="X179" s="40">
        <f t="shared" si="53"/>
        <v>88.981011174416196</v>
      </c>
      <c r="Y179" s="12">
        <f t="shared" si="54"/>
        <v>93.324010944566581</v>
      </c>
      <c r="Z179" s="12">
        <f t="shared" si="55"/>
        <v>96.636346450031809</v>
      </c>
      <c r="AA179" s="12">
        <f t="shared" si="56"/>
        <v>92.343929631125548</v>
      </c>
      <c r="AB179" s="12"/>
      <c r="AC179" s="12"/>
      <c r="AD179" s="12"/>
      <c r="AF179" s="58">
        <f t="shared" si="57"/>
        <v>4.3429997701503851</v>
      </c>
      <c r="AG179" s="58">
        <f t="shared" si="57"/>
        <v>7.655335275615613</v>
      </c>
      <c r="AH179" s="58">
        <f t="shared" si="57"/>
        <v>3.3629184567093517</v>
      </c>
      <c r="AI179" s="58"/>
      <c r="AJ179" s="58"/>
      <c r="AK179" s="58"/>
      <c r="AL179" s="50"/>
      <c r="AM179" s="59">
        <f t="shared" si="58"/>
        <v>4.8808163818653966E-2</v>
      </c>
      <c r="AN179" s="59">
        <f t="shared" si="58"/>
        <v>8.6033358967004786E-2</v>
      </c>
      <c r="AO179" s="59">
        <f t="shared" si="58"/>
        <v>3.7793664202326549E-2</v>
      </c>
      <c r="AP179" s="59"/>
      <c r="AQ179" s="59"/>
      <c r="AR179" s="59"/>
    </row>
    <row r="180" spans="1:44" x14ac:dyDescent="0.3">
      <c r="A180" t="s">
        <v>83</v>
      </c>
      <c r="B180" s="2">
        <v>67</v>
      </c>
      <c r="C180" s="2">
        <v>29.666666666666668</v>
      </c>
      <c r="D180" s="2">
        <v>94.929999999999993</v>
      </c>
      <c r="E180" s="2">
        <v>95.070534976414066</v>
      </c>
      <c r="F180" s="2">
        <v>98.636455318593747</v>
      </c>
      <c r="G180" s="2">
        <v>102.54098231015973</v>
      </c>
      <c r="H180" s="2">
        <v>102.11565034752597</v>
      </c>
      <c r="I180" s="2">
        <v>101.79612053110343</v>
      </c>
      <c r="J180" s="2">
        <v>101.67181384702974</v>
      </c>
      <c r="K180" s="2">
        <v>100.96286370804586</v>
      </c>
      <c r="L180" s="2">
        <v>101.02442155461223</v>
      </c>
      <c r="M180" s="2">
        <v>98.911011174416217</v>
      </c>
      <c r="N180" s="2" t="e">
        <f>#REF!*#REF!/10^3</f>
        <v>#REF!</v>
      </c>
      <c r="O180" s="2" t="e">
        <f>#REF!*#REF!/10^3</f>
        <v>#REF!</v>
      </c>
      <c r="P180" s="2" t="e">
        <f>#REF!*#REF!/10^3</f>
        <v>#REF!</v>
      </c>
      <c r="Q180" s="2" t="e">
        <f>#REF!*#REF!/10^3</f>
        <v>#REF!</v>
      </c>
      <c r="R180" s="2" t="e">
        <f>#REF!*#REF!/10^3</f>
        <v>#REF!</v>
      </c>
      <c r="S180" s="2" t="e">
        <f>#REF!*#REF!/10^3</f>
        <v>#REF!</v>
      </c>
      <c r="T180" s="2" t="e">
        <f>#REF!*#REF!/10^3</f>
        <v>#REF!</v>
      </c>
      <c r="U180" s="2" t="e">
        <f>#REF!*#REF!/10^3</f>
        <v>#REF!</v>
      </c>
      <c r="W180" t="s">
        <v>40</v>
      </c>
      <c r="X180" s="40">
        <f t="shared" si="53"/>
        <v>88.981011174416196</v>
      </c>
      <c r="Y180" s="12">
        <f t="shared" si="54"/>
        <v>93.324010944566581</v>
      </c>
      <c r="Z180" s="12">
        <f t="shared" si="55"/>
        <v>96.636346450031809</v>
      </c>
      <c r="AA180" s="12">
        <f t="shared" si="56"/>
        <v>92.343929631125548</v>
      </c>
      <c r="AB180" s="12"/>
      <c r="AC180" s="12"/>
      <c r="AD180" s="12"/>
      <c r="AF180" s="58">
        <f t="shared" si="57"/>
        <v>4.3429997701503851</v>
      </c>
      <c r="AG180" s="58">
        <f t="shared" si="57"/>
        <v>7.655335275615613</v>
      </c>
      <c r="AH180" s="58">
        <f t="shared" si="57"/>
        <v>3.3629184567093517</v>
      </c>
      <c r="AI180" s="58"/>
      <c r="AJ180" s="58"/>
      <c r="AK180" s="58"/>
      <c r="AL180" s="50"/>
      <c r="AM180" s="59">
        <f t="shared" si="58"/>
        <v>4.8808163818653966E-2</v>
      </c>
      <c r="AN180" s="59">
        <f t="shared" si="58"/>
        <v>8.6033358967004786E-2</v>
      </c>
      <c r="AO180" s="59">
        <f t="shared" si="58"/>
        <v>3.7793664202326549E-2</v>
      </c>
      <c r="AP180" s="59"/>
      <c r="AQ180" s="59"/>
      <c r="AR180" s="59"/>
    </row>
    <row r="181" spans="1:44" x14ac:dyDescent="0.3">
      <c r="A181" t="s">
        <v>183</v>
      </c>
      <c r="B181" s="2">
        <v>67.333333333333329</v>
      </c>
      <c r="C181" s="2">
        <v>98.333333333333329</v>
      </c>
      <c r="D181" s="2">
        <v>95.92</v>
      </c>
      <c r="E181" s="2">
        <v>96.060534976414047</v>
      </c>
      <c r="F181" s="2">
        <v>99.626455318593742</v>
      </c>
      <c r="G181" s="2">
        <v>103.53098231015974</v>
      </c>
      <c r="H181" s="2">
        <v>103.10565034752597</v>
      </c>
      <c r="I181" s="2">
        <v>102.78612053110341</v>
      </c>
      <c r="J181" s="2">
        <v>102.66181384702973</v>
      </c>
      <c r="K181" s="2">
        <v>101.95286370804585</v>
      </c>
      <c r="L181" s="2">
        <v>102.01442155461223</v>
      </c>
      <c r="M181" s="2">
        <v>99.901011174416212</v>
      </c>
      <c r="N181" s="2" t="e">
        <f>#REF!*#REF!/10^3</f>
        <v>#REF!</v>
      </c>
      <c r="O181" s="2" t="e">
        <f>#REF!*#REF!/10^3</f>
        <v>#REF!</v>
      </c>
      <c r="P181" s="2" t="e">
        <f>#REF!*#REF!/10^3</f>
        <v>#REF!</v>
      </c>
      <c r="Q181" s="2" t="e">
        <f>#REF!*#REF!/10^3</f>
        <v>#REF!</v>
      </c>
      <c r="R181" s="2" t="e">
        <f>#REF!*#REF!/10^3</f>
        <v>#REF!</v>
      </c>
      <c r="S181" s="2" t="e">
        <f>#REF!*#REF!/10^3</f>
        <v>#REF!</v>
      </c>
      <c r="T181" s="2" t="e">
        <f>#REF!*#REF!/10^3</f>
        <v>#REF!</v>
      </c>
      <c r="U181" s="2" t="e">
        <f>#REF!*#REF!/10^3</f>
        <v>#REF!</v>
      </c>
      <c r="W181" t="s">
        <v>42</v>
      </c>
      <c r="X181" s="40">
        <f t="shared" si="53"/>
        <v>102.2650111744162</v>
      </c>
      <c r="Y181" s="12">
        <f t="shared" si="54"/>
        <v>106.71801094456659</v>
      </c>
      <c r="Z181" s="12">
        <f t="shared" si="55"/>
        <v>110.1463464500318</v>
      </c>
      <c r="AA181" s="12">
        <f t="shared" si="56"/>
        <v>105.71792963112556</v>
      </c>
      <c r="AB181" s="12"/>
      <c r="AC181" s="12"/>
      <c r="AD181" s="12"/>
      <c r="AF181" s="58">
        <f t="shared" si="57"/>
        <v>4.4529997701503845</v>
      </c>
      <c r="AG181" s="58">
        <f t="shared" si="57"/>
        <v>7.8813352756155979</v>
      </c>
      <c r="AH181" s="58">
        <f t="shared" si="57"/>
        <v>3.4529184567093552</v>
      </c>
      <c r="AI181" s="58"/>
      <c r="AJ181" s="58"/>
      <c r="AK181" s="58"/>
      <c r="AL181" s="50"/>
      <c r="AM181" s="59">
        <f t="shared" si="58"/>
        <v>4.3543727409912004E-2</v>
      </c>
      <c r="AN181" s="59">
        <f t="shared" si="58"/>
        <v>7.7067759394009477E-2</v>
      </c>
      <c r="AO181" s="59">
        <f t="shared" si="58"/>
        <v>3.376441675462484E-2</v>
      </c>
      <c r="AP181" s="59"/>
      <c r="AQ181" s="59"/>
      <c r="AR181" s="59"/>
    </row>
    <row r="182" spans="1:44" x14ac:dyDescent="0.3">
      <c r="A182" t="s">
        <v>85</v>
      </c>
      <c r="B182" s="2">
        <v>73.333333333333329</v>
      </c>
      <c r="C182" s="2">
        <v>90</v>
      </c>
      <c r="D182" s="2">
        <v>91.929999999999993</v>
      </c>
      <c r="E182" s="2">
        <v>92.070534976414066</v>
      </c>
      <c r="F182" s="2">
        <v>95.636455318593747</v>
      </c>
      <c r="G182" s="2">
        <v>99.540982310159734</v>
      </c>
      <c r="H182" s="2">
        <v>99.115650347525971</v>
      </c>
      <c r="I182" s="2">
        <v>98.796120531103426</v>
      </c>
      <c r="J182" s="2">
        <v>98.671813847029739</v>
      </c>
      <c r="K182" s="2">
        <v>97.962863708045845</v>
      </c>
      <c r="L182" s="2">
        <v>98.024421554612232</v>
      </c>
      <c r="M182" s="2">
        <v>95.911011174416217</v>
      </c>
      <c r="N182" s="2" t="e">
        <f>#REF!*#REF!/10^3</f>
        <v>#REF!</v>
      </c>
      <c r="O182" s="2" t="e">
        <f>#REF!*#REF!/10^3</f>
        <v>#REF!</v>
      </c>
      <c r="P182" s="2" t="e">
        <f>#REF!*#REF!/10^3</f>
        <v>#REF!</v>
      </c>
      <c r="Q182" s="2" t="e">
        <f>#REF!*#REF!/10^3</f>
        <v>#REF!</v>
      </c>
      <c r="R182" s="2" t="e">
        <f>#REF!*#REF!/10^3</f>
        <v>#REF!</v>
      </c>
      <c r="S182" s="2" t="e">
        <f>#REF!*#REF!/10^3</f>
        <v>#REF!</v>
      </c>
      <c r="T182" s="2" t="e">
        <f>#REF!*#REF!/10^3</f>
        <v>#REF!</v>
      </c>
      <c r="U182" s="2" t="e">
        <f>#REF!*#REF!/10^3</f>
        <v>#REF!</v>
      </c>
      <c r="W182" s="4" t="s">
        <v>44</v>
      </c>
      <c r="X182" s="63" t="s">
        <v>223</v>
      </c>
      <c r="Y182" s="64" t="s">
        <v>223</v>
      </c>
      <c r="Z182" s="64" t="s">
        <v>223</v>
      </c>
      <c r="AA182" s="64" t="s">
        <v>223</v>
      </c>
      <c r="AB182" s="64"/>
      <c r="AC182" s="64"/>
      <c r="AD182" s="64"/>
      <c r="AE182" s="4"/>
      <c r="AF182" s="64" t="s">
        <v>223</v>
      </c>
      <c r="AG182" s="64" t="s">
        <v>223</v>
      </c>
      <c r="AH182" s="64" t="s">
        <v>223</v>
      </c>
      <c r="AI182" s="64"/>
      <c r="AJ182" s="64"/>
      <c r="AK182" s="64"/>
      <c r="AL182" s="11"/>
      <c r="AM182" s="64" t="s">
        <v>223</v>
      </c>
      <c r="AN182" s="64" t="s">
        <v>223</v>
      </c>
      <c r="AO182" s="64" t="s">
        <v>223</v>
      </c>
      <c r="AP182" s="64"/>
      <c r="AQ182" s="64"/>
      <c r="AR182" s="64"/>
    </row>
    <row r="183" spans="1:44" x14ac:dyDescent="0.3">
      <c r="A183" t="s">
        <v>184</v>
      </c>
      <c r="B183" s="2">
        <v>0</v>
      </c>
      <c r="C183" s="2">
        <v>37</v>
      </c>
      <c r="D183" s="2">
        <v>91.929999999999993</v>
      </c>
      <c r="E183" s="2">
        <v>92.070534976414066</v>
      </c>
      <c r="F183" s="2">
        <v>95.636455318593747</v>
      </c>
      <c r="G183" s="2">
        <v>99.540982310159734</v>
      </c>
      <c r="H183" s="2">
        <v>99.115650347525971</v>
      </c>
      <c r="I183" s="2">
        <v>98.796120531103426</v>
      </c>
      <c r="J183" s="2">
        <v>98.671813847029739</v>
      </c>
      <c r="K183" s="2">
        <v>97.962863708045845</v>
      </c>
      <c r="L183" s="2">
        <v>98.024421554612232</v>
      </c>
      <c r="M183" s="2">
        <v>95.911011174416217</v>
      </c>
      <c r="N183" s="2" t="e">
        <f>#REF!*#REF!/10^3</f>
        <v>#REF!</v>
      </c>
      <c r="O183" s="2" t="e">
        <f>#REF!*#REF!/10^3</f>
        <v>#REF!</v>
      </c>
      <c r="P183" s="2" t="e">
        <f>#REF!*#REF!/10^3</f>
        <v>#REF!</v>
      </c>
      <c r="Q183" s="2" t="e">
        <f>#REF!*#REF!/10^3</f>
        <v>#REF!</v>
      </c>
      <c r="R183" s="2" t="e">
        <f>#REF!*#REF!/10^3</f>
        <v>#REF!</v>
      </c>
      <c r="S183" s="2" t="e">
        <f>#REF!*#REF!/10^3</f>
        <v>#REF!</v>
      </c>
      <c r="T183" s="2" t="e">
        <f>#REF!*#REF!/10^3</f>
        <v>#REF!</v>
      </c>
      <c r="U183" s="2" t="e">
        <f>#REF!*#REF!/10^3</f>
        <v>#REF!</v>
      </c>
      <c r="W183" t="s">
        <v>46</v>
      </c>
      <c r="X183" s="40">
        <f t="shared" si="53"/>
        <v>98.911011174416217</v>
      </c>
      <c r="Y183" s="12">
        <f t="shared" si="54"/>
        <v>103.25401094456659</v>
      </c>
      <c r="Z183" s="12">
        <f t="shared" si="55"/>
        <v>106.5663464500318</v>
      </c>
      <c r="AA183" s="12">
        <f t="shared" si="56"/>
        <v>102.27392963112555</v>
      </c>
      <c r="AB183" s="12"/>
      <c r="AC183" s="12"/>
      <c r="AD183" s="12"/>
      <c r="AF183" s="58">
        <f t="shared" si="57"/>
        <v>4.3429997701503709</v>
      </c>
      <c r="AG183" s="58">
        <f t="shared" si="57"/>
        <v>7.6553352756155846</v>
      </c>
      <c r="AH183" s="58">
        <f t="shared" si="57"/>
        <v>3.3629184567093375</v>
      </c>
      <c r="AI183" s="58"/>
      <c r="AJ183" s="58"/>
      <c r="AK183" s="58"/>
      <c r="AL183" s="50"/>
      <c r="AM183" s="59">
        <f t="shared" si="58"/>
        <v>4.3908152576582975E-2</v>
      </c>
      <c r="AN183" s="59">
        <f t="shared" si="58"/>
        <v>7.7396188601453419E-2</v>
      </c>
      <c r="AO183" s="59">
        <f t="shared" si="58"/>
        <v>3.3999434610766287E-2</v>
      </c>
      <c r="AP183" s="59"/>
      <c r="AQ183" s="59"/>
      <c r="AR183" s="59"/>
    </row>
    <row r="184" spans="1:44" x14ac:dyDescent="0.3">
      <c r="A184" s="9" t="s">
        <v>185</v>
      </c>
      <c r="B184" s="10" t="s">
        <v>220</v>
      </c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W184" t="s">
        <v>48</v>
      </c>
      <c r="X184" s="40">
        <f t="shared" si="53"/>
        <v>98.911011174416217</v>
      </c>
      <c r="Y184" s="12">
        <f t="shared" si="54"/>
        <v>103.25401094456659</v>
      </c>
      <c r="Z184" s="12">
        <f t="shared" si="55"/>
        <v>106.5663464500318</v>
      </c>
      <c r="AA184" s="12">
        <f t="shared" si="56"/>
        <v>102.27392963112555</v>
      </c>
      <c r="AB184" s="12"/>
      <c r="AC184" s="12"/>
      <c r="AD184" s="12"/>
      <c r="AF184" s="58">
        <f t="shared" si="57"/>
        <v>4.3429997701503709</v>
      </c>
      <c r="AG184" s="58">
        <f t="shared" si="57"/>
        <v>7.6553352756155846</v>
      </c>
      <c r="AH184" s="58">
        <f t="shared" si="57"/>
        <v>3.3629184567093375</v>
      </c>
      <c r="AI184" s="58"/>
      <c r="AJ184" s="58"/>
      <c r="AK184" s="58"/>
      <c r="AL184" s="50"/>
      <c r="AM184" s="59">
        <f t="shared" si="58"/>
        <v>4.3908152576582975E-2</v>
      </c>
      <c r="AN184" s="59">
        <f t="shared" si="58"/>
        <v>7.7396188601453419E-2</v>
      </c>
      <c r="AO184" s="59">
        <f t="shared" si="58"/>
        <v>3.3999434610766287E-2</v>
      </c>
      <c r="AP184" s="59"/>
      <c r="AQ184" s="59"/>
      <c r="AR184" s="59"/>
    </row>
    <row r="185" spans="1:44" x14ac:dyDescent="0.3">
      <c r="A185" t="s">
        <v>186</v>
      </c>
      <c r="B185" s="2">
        <v>0</v>
      </c>
      <c r="C185" s="2">
        <v>166.66666666666666</v>
      </c>
      <c r="D185" s="2">
        <v>91.929999999999993</v>
      </c>
      <c r="E185" s="2">
        <v>92.070534976414066</v>
      </c>
      <c r="F185" s="2">
        <v>95.636455318593747</v>
      </c>
      <c r="G185" s="2">
        <v>99.540982310159734</v>
      </c>
      <c r="H185" s="2">
        <v>99.115650347525971</v>
      </c>
      <c r="I185" s="2">
        <v>98.796120531103426</v>
      </c>
      <c r="J185" s="2">
        <v>98.671813847029739</v>
      </c>
      <c r="K185" s="2">
        <v>97.962863708045845</v>
      </c>
      <c r="L185" s="2">
        <v>98.024421554612232</v>
      </c>
      <c r="M185" s="2">
        <v>95.911011174416217</v>
      </c>
      <c r="N185" s="2" t="e">
        <f>#REF!*#REF!/10^3</f>
        <v>#REF!</v>
      </c>
      <c r="O185" s="2" t="e">
        <f>#REF!*#REF!/10^3</f>
        <v>#REF!</v>
      </c>
      <c r="P185" s="2" t="e">
        <f>#REF!*#REF!/10^3</f>
        <v>#REF!</v>
      </c>
      <c r="Q185" s="2" t="e">
        <f>#REF!*#REF!/10^3</f>
        <v>#REF!</v>
      </c>
      <c r="R185" s="2" t="e">
        <f>#REF!*#REF!/10^3</f>
        <v>#REF!</v>
      </c>
      <c r="S185" s="2" t="e">
        <f>#REF!*#REF!/10^3</f>
        <v>#REF!</v>
      </c>
      <c r="T185" s="2" t="e">
        <f>#REF!*#REF!/10^3</f>
        <v>#REF!</v>
      </c>
      <c r="U185" s="2" t="e">
        <f>#REF!*#REF!/10^3</f>
        <v>#REF!</v>
      </c>
      <c r="W185" t="s">
        <v>50</v>
      </c>
      <c r="X185" s="40">
        <f t="shared" si="53"/>
        <v>88.981011174416196</v>
      </c>
      <c r="Y185" s="12">
        <f t="shared" si="54"/>
        <v>93.324010944566581</v>
      </c>
      <c r="Z185" s="12">
        <f t="shared" si="55"/>
        <v>96.636346450031809</v>
      </c>
      <c r="AA185" s="12">
        <f t="shared" si="56"/>
        <v>92.343929631125548</v>
      </c>
      <c r="AB185" s="12"/>
      <c r="AC185" s="12"/>
      <c r="AD185" s="12"/>
      <c r="AF185" s="58">
        <f t="shared" si="57"/>
        <v>4.3429997701503851</v>
      </c>
      <c r="AG185" s="58">
        <f t="shared" si="57"/>
        <v>7.655335275615613</v>
      </c>
      <c r="AH185" s="58">
        <f t="shared" si="57"/>
        <v>3.3629184567093517</v>
      </c>
      <c r="AI185" s="58"/>
      <c r="AJ185" s="58"/>
      <c r="AK185" s="58"/>
      <c r="AL185" s="50"/>
      <c r="AM185" s="59">
        <f t="shared" si="58"/>
        <v>4.8808163818653966E-2</v>
      </c>
      <c r="AN185" s="59">
        <f t="shared" si="58"/>
        <v>8.6033358967004786E-2</v>
      </c>
      <c r="AO185" s="59">
        <f t="shared" si="58"/>
        <v>3.7793664202326549E-2</v>
      </c>
      <c r="AP185" s="59"/>
      <c r="AQ185" s="59"/>
      <c r="AR185" s="59"/>
    </row>
    <row r="186" spans="1:44" x14ac:dyDescent="0.3">
      <c r="A186" t="s">
        <v>187</v>
      </c>
      <c r="B186" s="2">
        <v>0</v>
      </c>
      <c r="C186" s="2">
        <v>0</v>
      </c>
      <c r="D186" s="2">
        <v>91.929999999999993</v>
      </c>
      <c r="E186" s="2">
        <v>92.070534976414066</v>
      </c>
      <c r="F186" s="2">
        <v>95.636455318593747</v>
      </c>
      <c r="G186" s="2">
        <v>99.540982310159734</v>
      </c>
      <c r="H186" s="2">
        <v>99.115650347525971</v>
      </c>
      <c r="I186" s="2">
        <v>98.796120531103426</v>
      </c>
      <c r="J186" s="2">
        <v>98.671813847029739</v>
      </c>
      <c r="K186" s="2">
        <v>97.962863708045845</v>
      </c>
      <c r="L186" s="2">
        <v>98.024421554612232</v>
      </c>
      <c r="M186" s="2">
        <v>95.911011174416217</v>
      </c>
      <c r="N186" s="2" t="e">
        <f>#REF!*#REF!/10^3</f>
        <v>#REF!</v>
      </c>
      <c r="O186" s="2" t="e">
        <f>#REF!*#REF!/10^3</f>
        <v>#REF!</v>
      </c>
      <c r="P186" s="2" t="e">
        <f>#REF!*#REF!/10^3</f>
        <v>#REF!</v>
      </c>
      <c r="Q186" s="2" t="e">
        <f>#REF!*#REF!/10^3</f>
        <v>#REF!</v>
      </c>
      <c r="R186" s="2" t="e">
        <f>#REF!*#REF!/10^3</f>
        <v>#REF!</v>
      </c>
      <c r="S186" s="2" t="e">
        <f>#REF!*#REF!/10^3</f>
        <v>#REF!</v>
      </c>
      <c r="T186" s="2" t="e">
        <f>#REF!*#REF!/10^3</f>
        <v>#REF!</v>
      </c>
      <c r="U186" s="2" t="e">
        <f>#REF!*#REF!/10^3</f>
        <v>#REF!</v>
      </c>
      <c r="W186" t="s">
        <v>51</v>
      </c>
      <c r="X186" s="40">
        <f t="shared" si="53"/>
        <v>98.911011174416217</v>
      </c>
      <c r="Y186" s="12">
        <f t="shared" si="54"/>
        <v>103.25401094456659</v>
      </c>
      <c r="Z186" s="12">
        <f t="shared" si="55"/>
        <v>106.5663464500318</v>
      </c>
      <c r="AA186" s="12">
        <f t="shared" si="56"/>
        <v>102.27392963112555</v>
      </c>
      <c r="AB186" s="12"/>
      <c r="AC186" s="12"/>
      <c r="AD186" s="12"/>
      <c r="AF186" s="58">
        <f t="shared" si="57"/>
        <v>4.3429997701503709</v>
      </c>
      <c r="AG186" s="58">
        <f t="shared" si="57"/>
        <v>7.6553352756155846</v>
      </c>
      <c r="AH186" s="58">
        <f t="shared" si="57"/>
        <v>3.3629184567093375</v>
      </c>
      <c r="AI186" s="58"/>
      <c r="AJ186" s="58"/>
      <c r="AK186" s="58"/>
      <c r="AL186" s="50"/>
      <c r="AM186" s="59">
        <f t="shared" si="58"/>
        <v>4.3908152576582975E-2</v>
      </c>
      <c r="AN186" s="59">
        <f t="shared" si="58"/>
        <v>7.7396188601453419E-2</v>
      </c>
      <c r="AO186" s="59">
        <f t="shared" si="58"/>
        <v>3.3999434610766287E-2</v>
      </c>
      <c r="AP186" s="59"/>
      <c r="AQ186" s="59"/>
      <c r="AR186" s="59"/>
    </row>
    <row r="187" spans="1:44" x14ac:dyDescent="0.3">
      <c r="A187" t="s">
        <v>188</v>
      </c>
      <c r="B187" s="2">
        <v>25</v>
      </c>
      <c r="C187" s="2">
        <v>34.666666666666664</v>
      </c>
      <c r="D187" s="2">
        <v>85</v>
      </c>
      <c r="E187" s="2">
        <v>85.14053497641406</v>
      </c>
      <c r="F187" s="2">
        <v>88.70645531859374</v>
      </c>
      <c r="G187" s="2">
        <v>92.610982310159727</v>
      </c>
      <c r="H187" s="2">
        <v>92.185650347525964</v>
      </c>
      <c r="I187" s="2">
        <v>91.866120531103419</v>
      </c>
      <c r="J187" s="2">
        <v>91.741813847029732</v>
      </c>
      <c r="K187" s="2">
        <v>91.032863708045852</v>
      </c>
      <c r="L187" s="2">
        <v>91.094421554612225</v>
      </c>
      <c r="M187" s="2">
        <v>88.981011174416196</v>
      </c>
      <c r="N187" s="2" t="e">
        <f>#REF!*#REF!/10^3</f>
        <v>#REF!</v>
      </c>
      <c r="O187" s="2" t="e">
        <f>#REF!*#REF!/10^3</f>
        <v>#REF!</v>
      </c>
      <c r="P187" s="2" t="e">
        <f>#REF!*#REF!/10^3</f>
        <v>#REF!</v>
      </c>
      <c r="Q187" s="2" t="e">
        <f>#REF!*#REF!/10^3</f>
        <v>#REF!</v>
      </c>
      <c r="R187" s="2" t="e">
        <f>#REF!*#REF!/10^3</f>
        <v>#REF!</v>
      </c>
      <c r="S187" s="2" t="e">
        <f>#REF!*#REF!/10^3</f>
        <v>#REF!</v>
      </c>
      <c r="T187" s="2" t="e">
        <f>#REF!*#REF!/10^3</f>
        <v>#REF!</v>
      </c>
      <c r="U187" s="2" t="e">
        <f>#REF!*#REF!/10^3</f>
        <v>#REF!</v>
      </c>
      <c r="W187" t="s">
        <v>53</v>
      </c>
      <c r="X187" s="40">
        <f t="shared" si="53"/>
        <v>88.981011174416196</v>
      </c>
      <c r="Y187" s="12">
        <f t="shared" si="54"/>
        <v>93.324010944566581</v>
      </c>
      <c r="Z187" s="12">
        <f t="shared" si="55"/>
        <v>96.636346450031809</v>
      </c>
      <c r="AA187" s="12">
        <f t="shared" si="56"/>
        <v>92.343929631125548</v>
      </c>
      <c r="AB187" s="12"/>
      <c r="AC187" s="12"/>
      <c r="AD187" s="12"/>
      <c r="AF187" s="58">
        <f t="shared" si="57"/>
        <v>4.3429997701503851</v>
      </c>
      <c r="AG187" s="58">
        <f t="shared" si="57"/>
        <v>7.655335275615613</v>
      </c>
      <c r="AH187" s="58">
        <f t="shared" si="57"/>
        <v>3.3629184567093517</v>
      </c>
      <c r="AI187" s="58"/>
      <c r="AJ187" s="58"/>
      <c r="AK187" s="58"/>
      <c r="AL187" s="50"/>
      <c r="AM187" s="59">
        <f t="shared" si="58"/>
        <v>4.8808163818653966E-2</v>
      </c>
      <c r="AN187" s="59">
        <f t="shared" si="58"/>
        <v>8.6033358967004786E-2</v>
      </c>
      <c r="AO187" s="59">
        <f t="shared" si="58"/>
        <v>3.7793664202326549E-2</v>
      </c>
      <c r="AP187" s="59"/>
      <c r="AQ187" s="59"/>
      <c r="AR187" s="59"/>
    </row>
    <row r="188" spans="1:44" x14ac:dyDescent="0.3">
      <c r="A188" t="s">
        <v>189</v>
      </c>
      <c r="B188" s="2">
        <v>26.333333333333332</v>
      </c>
      <c r="C188" s="2">
        <v>43.333333333333336</v>
      </c>
      <c r="D188" s="2">
        <v>85</v>
      </c>
      <c r="E188" s="2">
        <v>85.14053497641406</v>
      </c>
      <c r="F188" s="2">
        <v>88.70645531859374</v>
      </c>
      <c r="G188" s="2">
        <v>92.610982310159727</v>
      </c>
      <c r="H188" s="2">
        <v>92.185650347525964</v>
      </c>
      <c r="I188" s="2">
        <v>91.866120531103419</v>
      </c>
      <c r="J188" s="2">
        <v>91.741813847029732</v>
      </c>
      <c r="K188" s="2">
        <v>91.032863708045852</v>
      </c>
      <c r="L188" s="2">
        <v>91.094421554612225</v>
      </c>
      <c r="M188" s="2">
        <v>88.981011174416196</v>
      </c>
      <c r="N188" s="2" t="e">
        <f>#REF!*#REF!/10^3</f>
        <v>#REF!</v>
      </c>
      <c r="O188" s="2" t="e">
        <f>#REF!*#REF!/10^3</f>
        <v>#REF!</v>
      </c>
      <c r="P188" s="2" t="e">
        <f>#REF!*#REF!/10^3</f>
        <v>#REF!</v>
      </c>
      <c r="Q188" s="2" t="e">
        <f>#REF!*#REF!/10^3</f>
        <v>#REF!</v>
      </c>
      <c r="R188" s="2" t="e">
        <f>#REF!*#REF!/10^3</f>
        <v>#REF!</v>
      </c>
      <c r="S188" s="2" t="e">
        <f>#REF!*#REF!/10^3</f>
        <v>#REF!</v>
      </c>
      <c r="T188" s="2" t="e">
        <f>#REF!*#REF!/10^3</f>
        <v>#REF!</v>
      </c>
      <c r="U188" s="2" t="e">
        <f>#REF!*#REF!/10^3</f>
        <v>#REF!</v>
      </c>
      <c r="W188" t="s">
        <v>55</v>
      </c>
      <c r="X188" s="40">
        <f t="shared" si="53"/>
        <v>98.911011174416217</v>
      </c>
      <c r="Y188" s="12">
        <f t="shared" si="54"/>
        <v>103.25401094456659</v>
      </c>
      <c r="Z188" s="12">
        <f t="shared" si="55"/>
        <v>106.5663464500318</v>
      </c>
      <c r="AA188" s="12">
        <f t="shared" si="56"/>
        <v>102.27392963112555</v>
      </c>
      <c r="AB188" s="12"/>
      <c r="AC188" s="12"/>
      <c r="AD188" s="12"/>
      <c r="AF188" s="58">
        <f t="shared" si="57"/>
        <v>4.3429997701503709</v>
      </c>
      <c r="AG188" s="58">
        <f t="shared" si="57"/>
        <v>7.6553352756155846</v>
      </c>
      <c r="AH188" s="58">
        <f t="shared" si="57"/>
        <v>3.3629184567093375</v>
      </c>
      <c r="AI188" s="58"/>
      <c r="AJ188" s="58"/>
      <c r="AK188" s="58"/>
      <c r="AL188" s="50"/>
      <c r="AM188" s="59">
        <f t="shared" si="58"/>
        <v>4.3908152576582975E-2</v>
      </c>
      <c r="AN188" s="59">
        <f t="shared" si="58"/>
        <v>7.7396188601453419E-2</v>
      </c>
      <c r="AO188" s="59">
        <f t="shared" si="58"/>
        <v>3.3999434610766287E-2</v>
      </c>
      <c r="AP188" s="59"/>
      <c r="AQ188" s="59"/>
      <c r="AR188" s="59"/>
    </row>
    <row r="189" spans="1:44" x14ac:dyDescent="0.3">
      <c r="A189" t="s">
        <v>190</v>
      </c>
      <c r="B189" s="2">
        <v>0</v>
      </c>
      <c r="C189" s="2">
        <v>47.666666666666664</v>
      </c>
      <c r="D189" s="2">
        <v>91.929999999999993</v>
      </c>
      <c r="E189" s="2">
        <v>92.070534976414066</v>
      </c>
      <c r="F189" s="2">
        <v>95.636455318593747</v>
      </c>
      <c r="G189" s="2">
        <v>99.540982310159734</v>
      </c>
      <c r="H189" s="2">
        <v>99.115650347525971</v>
      </c>
      <c r="I189" s="2">
        <v>98.796120531103426</v>
      </c>
      <c r="J189" s="2">
        <v>98.671813847029739</v>
      </c>
      <c r="K189" s="2">
        <v>97.962863708045845</v>
      </c>
      <c r="L189" s="2">
        <v>98.024421554612232</v>
      </c>
      <c r="M189" s="2">
        <v>95.911011174416217</v>
      </c>
      <c r="N189" s="2" t="e">
        <f>#REF!*#REF!/10^3</f>
        <v>#REF!</v>
      </c>
      <c r="O189" s="2" t="e">
        <f>#REF!*#REF!/10^3</f>
        <v>#REF!</v>
      </c>
      <c r="P189" s="2" t="e">
        <f>#REF!*#REF!/10^3</f>
        <v>#REF!</v>
      </c>
      <c r="Q189" s="2" t="e">
        <f>#REF!*#REF!/10^3</f>
        <v>#REF!</v>
      </c>
      <c r="R189" s="2" t="e">
        <f>#REF!*#REF!/10^3</f>
        <v>#REF!</v>
      </c>
      <c r="S189" s="2" t="e">
        <f>#REF!*#REF!/10^3</f>
        <v>#REF!</v>
      </c>
      <c r="T189" s="2" t="e">
        <f>#REF!*#REF!/10^3</f>
        <v>#REF!</v>
      </c>
      <c r="U189" s="2" t="e">
        <f>#REF!*#REF!/10^3</f>
        <v>#REF!</v>
      </c>
      <c r="W189" s="4" t="s">
        <v>57</v>
      </c>
      <c r="X189" s="63" t="s">
        <v>223</v>
      </c>
      <c r="Y189" s="64" t="s">
        <v>223</v>
      </c>
      <c r="Z189" s="64" t="s">
        <v>223</v>
      </c>
      <c r="AA189" s="64" t="s">
        <v>223</v>
      </c>
      <c r="AB189" s="64"/>
      <c r="AC189" s="64"/>
      <c r="AD189" s="64"/>
      <c r="AE189" s="4"/>
      <c r="AF189" s="64" t="s">
        <v>223</v>
      </c>
      <c r="AG189" s="64" t="s">
        <v>223</v>
      </c>
      <c r="AH189" s="64" t="s">
        <v>223</v>
      </c>
      <c r="AI189" s="64"/>
      <c r="AJ189" s="64"/>
      <c r="AK189" s="64"/>
      <c r="AL189" s="11"/>
      <c r="AM189" s="64" t="s">
        <v>223</v>
      </c>
      <c r="AN189" s="64" t="s">
        <v>223</v>
      </c>
      <c r="AO189" s="64" t="s">
        <v>223</v>
      </c>
      <c r="AP189" s="64"/>
      <c r="AQ189" s="64"/>
      <c r="AR189" s="64"/>
    </row>
    <row r="190" spans="1:44" x14ac:dyDescent="0.3">
      <c r="A190" t="s">
        <v>191</v>
      </c>
      <c r="B190" s="2">
        <v>76.333333333333329</v>
      </c>
      <c r="C190" s="2">
        <v>25.333333333333332</v>
      </c>
      <c r="D190" s="2">
        <v>95.92</v>
      </c>
      <c r="E190" s="2">
        <v>96.060534976414047</v>
      </c>
      <c r="F190" s="2">
        <v>99.626455318593742</v>
      </c>
      <c r="G190" s="2">
        <v>103.53098231015974</v>
      </c>
      <c r="H190" s="2">
        <v>103.10565034752597</v>
      </c>
      <c r="I190" s="2">
        <v>102.78612053110341</v>
      </c>
      <c r="J190" s="2">
        <v>102.66181384702973</v>
      </c>
      <c r="K190" s="2">
        <v>101.95286370804585</v>
      </c>
      <c r="L190" s="2">
        <v>102.01442155461223</v>
      </c>
      <c r="M190" s="2">
        <v>99.901011174416212</v>
      </c>
      <c r="N190" s="2" t="e">
        <f>#REF!*#REF!/10^3</f>
        <v>#REF!</v>
      </c>
      <c r="O190" s="2" t="e">
        <f>#REF!*#REF!/10^3</f>
        <v>#REF!</v>
      </c>
      <c r="P190" s="2" t="e">
        <f>#REF!*#REF!/10^3</f>
        <v>#REF!</v>
      </c>
      <c r="Q190" s="2" t="e">
        <f>#REF!*#REF!/10^3</f>
        <v>#REF!</v>
      </c>
      <c r="R190" s="2" t="e">
        <f>#REF!*#REF!/10^3</f>
        <v>#REF!</v>
      </c>
      <c r="S190" s="2" t="e">
        <f>#REF!*#REF!/10^3</f>
        <v>#REF!</v>
      </c>
      <c r="T190" s="2" t="e">
        <f>#REF!*#REF!/10^3</f>
        <v>#REF!</v>
      </c>
      <c r="U190" s="2" t="e">
        <f>#REF!*#REF!/10^3</f>
        <v>#REF!</v>
      </c>
      <c r="W190" t="s">
        <v>59</v>
      </c>
      <c r="X190" s="40">
        <f t="shared" si="53"/>
        <v>88.981011174416196</v>
      </c>
      <c r="Y190" s="12">
        <f t="shared" si="54"/>
        <v>93.324010944566581</v>
      </c>
      <c r="Z190" s="12">
        <f t="shared" si="55"/>
        <v>96.636346450031809</v>
      </c>
      <c r="AA190" s="12">
        <f t="shared" si="56"/>
        <v>92.343929631125548</v>
      </c>
      <c r="AB190" s="12"/>
      <c r="AC190" s="12"/>
      <c r="AD190" s="12"/>
      <c r="AF190" s="58">
        <f t="shared" si="57"/>
        <v>4.3429997701503851</v>
      </c>
      <c r="AG190" s="58">
        <f t="shared" si="57"/>
        <v>7.655335275615613</v>
      </c>
      <c r="AH190" s="58">
        <f t="shared" si="57"/>
        <v>3.3629184567093517</v>
      </c>
      <c r="AI190" s="58"/>
      <c r="AJ190" s="58"/>
      <c r="AK190" s="58"/>
      <c r="AL190" s="50"/>
      <c r="AM190" s="59">
        <f t="shared" si="58"/>
        <v>4.8808163818653966E-2</v>
      </c>
      <c r="AN190" s="59">
        <f t="shared" si="58"/>
        <v>8.6033358967004786E-2</v>
      </c>
      <c r="AO190" s="59">
        <f t="shared" si="58"/>
        <v>3.7793664202326549E-2</v>
      </c>
      <c r="AP190" s="59"/>
      <c r="AQ190" s="59"/>
      <c r="AR190" s="59"/>
    </row>
    <row r="191" spans="1:44" x14ac:dyDescent="0.3">
      <c r="A191" t="s">
        <v>192</v>
      </c>
      <c r="B191" s="2">
        <v>0</v>
      </c>
      <c r="C191" s="2">
        <v>461.66666666666669</v>
      </c>
      <c r="D191" s="2">
        <v>91.929999999999993</v>
      </c>
      <c r="E191" s="2">
        <v>92.070534976414066</v>
      </c>
      <c r="F191" s="2">
        <v>95.636455318593747</v>
      </c>
      <c r="G191" s="2">
        <v>99.540982310159734</v>
      </c>
      <c r="H191" s="2">
        <v>99.115650347525971</v>
      </c>
      <c r="I191" s="2">
        <v>98.796120531103426</v>
      </c>
      <c r="J191" s="2">
        <v>98.671813847029739</v>
      </c>
      <c r="K191" s="2">
        <v>97.962863708045845</v>
      </c>
      <c r="L191" s="2">
        <v>98.024421554612232</v>
      </c>
      <c r="M191" s="2">
        <v>95.911011174416217</v>
      </c>
      <c r="N191" s="2" t="e">
        <f>#REF!*#REF!/10^3</f>
        <v>#REF!</v>
      </c>
      <c r="O191" s="2" t="e">
        <f>#REF!*#REF!/10^3</f>
        <v>#REF!</v>
      </c>
      <c r="P191" s="2" t="e">
        <f>#REF!*#REF!/10^3</f>
        <v>#REF!</v>
      </c>
      <c r="Q191" s="2" t="e">
        <f>#REF!*#REF!/10^3</f>
        <v>#REF!</v>
      </c>
      <c r="R191" s="2" t="e">
        <f>#REF!*#REF!/10^3</f>
        <v>#REF!</v>
      </c>
      <c r="S191" s="2" t="e">
        <f>#REF!*#REF!/10^3</f>
        <v>#REF!</v>
      </c>
      <c r="T191" s="2" t="e">
        <f>#REF!*#REF!/10^3</f>
        <v>#REF!</v>
      </c>
      <c r="U191" s="2" t="e">
        <f>#REF!*#REF!/10^3</f>
        <v>#REF!</v>
      </c>
      <c r="W191" t="s">
        <v>61</v>
      </c>
      <c r="X191" s="40">
        <f t="shared" si="53"/>
        <v>88.981011174416196</v>
      </c>
      <c r="Y191" s="12">
        <f t="shared" si="54"/>
        <v>93.324010944566581</v>
      </c>
      <c r="Z191" s="12">
        <f t="shared" si="55"/>
        <v>96.636346450031809</v>
      </c>
      <c r="AA191" s="12">
        <f t="shared" si="56"/>
        <v>92.343929631125548</v>
      </c>
      <c r="AB191" s="12"/>
      <c r="AC191" s="12"/>
      <c r="AD191" s="12"/>
      <c r="AF191" s="58">
        <f t="shared" si="57"/>
        <v>4.3429997701503851</v>
      </c>
      <c r="AG191" s="58">
        <f t="shared" si="57"/>
        <v>7.655335275615613</v>
      </c>
      <c r="AH191" s="58">
        <f t="shared" si="57"/>
        <v>3.3629184567093517</v>
      </c>
      <c r="AI191" s="58"/>
      <c r="AJ191" s="58"/>
      <c r="AK191" s="58"/>
      <c r="AL191" s="50"/>
      <c r="AM191" s="59">
        <f t="shared" si="58"/>
        <v>4.8808163818653966E-2</v>
      </c>
      <c r="AN191" s="59">
        <f t="shared" si="58"/>
        <v>8.6033358967004786E-2</v>
      </c>
      <c r="AO191" s="59">
        <f t="shared" si="58"/>
        <v>3.7793664202326549E-2</v>
      </c>
      <c r="AP191" s="59"/>
      <c r="AQ191" s="59"/>
      <c r="AR191" s="59"/>
    </row>
    <row r="192" spans="1:44" x14ac:dyDescent="0.3">
      <c r="A192" t="s">
        <v>193</v>
      </c>
      <c r="B192" s="2">
        <v>23.333333333333332</v>
      </c>
      <c r="C192" s="2">
        <v>53</v>
      </c>
      <c r="D192" s="2">
        <v>85</v>
      </c>
      <c r="E192" s="2">
        <v>85.14053497641406</v>
      </c>
      <c r="F192" s="2">
        <v>88.70645531859374</v>
      </c>
      <c r="G192" s="2">
        <v>92.610982310159727</v>
      </c>
      <c r="H192" s="2">
        <v>92.185650347525964</v>
      </c>
      <c r="I192" s="2">
        <v>91.866120531103419</v>
      </c>
      <c r="J192" s="2">
        <v>91.741813847029732</v>
      </c>
      <c r="K192" s="2">
        <v>91.032863708045852</v>
      </c>
      <c r="L192" s="2">
        <v>91.094421554612225</v>
      </c>
      <c r="M192" s="2">
        <v>88.981011174416196</v>
      </c>
      <c r="N192" s="2" t="e">
        <f>#REF!*#REF!/10^3</f>
        <v>#REF!</v>
      </c>
      <c r="O192" s="2" t="e">
        <f>#REF!*#REF!/10^3</f>
        <v>#REF!</v>
      </c>
      <c r="P192" s="2" t="e">
        <f>#REF!*#REF!/10^3</f>
        <v>#REF!</v>
      </c>
      <c r="Q192" s="2" t="e">
        <f>#REF!*#REF!/10^3</f>
        <v>#REF!</v>
      </c>
      <c r="R192" s="2" t="e">
        <f>#REF!*#REF!/10^3</f>
        <v>#REF!</v>
      </c>
      <c r="S192" s="2" t="e">
        <f>#REF!*#REF!/10^3</f>
        <v>#REF!</v>
      </c>
      <c r="T192" s="2" t="e">
        <f>#REF!*#REF!/10^3</f>
        <v>#REF!</v>
      </c>
      <c r="U192" s="2" t="e">
        <f>#REF!*#REF!/10^3</f>
        <v>#REF!</v>
      </c>
      <c r="W192" s="4" t="s">
        <v>63</v>
      </c>
      <c r="X192" s="63" t="s">
        <v>223</v>
      </c>
      <c r="Y192" s="64" t="s">
        <v>223</v>
      </c>
      <c r="Z192" s="64" t="s">
        <v>223</v>
      </c>
      <c r="AA192" s="64" t="s">
        <v>223</v>
      </c>
      <c r="AB192" s="64"/>
      <c r="AC192" s="64"/>
      <c r="AD192" s="64"/>
      <c r="AE192" s="4"/>
      <c r="AF192" s="64" t="s">
        <v>223</v>
      </c>
      <c r="AG192" s="64" t="s">
        <v>223</v>
      </c>
      <c r="AH192" s="64" t="s">
        <v>223</v>
      </c>
      <c r="AI192" s="64"/>
      <c r="AJ192" s="64"/>
      <c r="AK192" s="64"/>
      <c r="AL192" s="37"/>
      <c r="AM192" s="64" t="s">
        <v>223</v>
      </c>
      <c r="AN192" s="64" t="s">
        <v>223</v>
      </c>
      <c r="AO192" s="64" t="s">
        <v>223</v>
      </c>
      <c r="AP192" s="64"/>
      <c r="AQ192" s="64"/>
      <c r="AR192" s="64"/>
    </row>
    <row r="193" spans="1:44" x14ac:dyDescent="0.3">
      <c r="A193" t="s">
        <v>194</v>
      </c>
      <c r="B193" s="2">
        <v>22</v>
      </c>
      <c r="C193" s="2">
        <v>56.666666666666664</v>
      </c>
      <c r="D193" s="2">
        <v>85</v>
      </c>
      <c r="E193" s="2">
        <v>85.14053497641406</v>
      </c>
      <c r="F193" s="2">
        <v>88.70645531859374</v>
      </c>
      <c r="G193" s="2">
        <v>92.610982310159727</v>
      </c>
      <c r="H193" s="2">
        <v>92.185650347525964</v>
      </c>
      <c r="I193" s="2">
        <v>91.866120531103419</v>
      </c>
      <c r="J193" s="2">
        <v>91.741813847029732</v>
      </c>
      <c r="K193" s="2">
        <v>91.032863708045852</v>
      </c>
      <c r="L193" s="2">
        <v>91.094421554612225</v>
      </c>
      <c r="M193" s="2">
        <v>88.981011174416196</v>
      </c>
      <c r="N193" s="2" t="e">
        <f>#REF!*#REF!/10^3</f>
        <v>#REF!</v>
      </c>
      <c r="O193" s="2" t="e">
        <f>#REF!*#REF!/10^3</f>
        <v>#REF!</v>
      </c>
      <c r="P193" s="2" t="e">
        <f>#REF!*#REF!/10^3</f>
        <v>#REF!</v>
      </c>
      <c r="Q193" s="2" t="e">
        <f>#REF!*#REF!/10^3</f>
        <v>#REF!</v>
      </c>
      <c r="R193" s="2" t="e">
        <f>#REF!*#REF!/10^3</f>
        <v>#REF!</v>
      </c>
      <c r="S193" s="2" t="e">
        <f>#REF!*#REF!/10^3</f>
        <v>#REF!</v>
      </c>
      <c r="T193" s="2" t="e">
        <f>#REF!*#REF!/10^3</f>
        <v>#REF!</v>
      </c>
      <c r="U193" s="2" t="e">
        <f>#REF!*#REF!/10^3</f>
        <v>#REF!</v>
      </c>
      <c r="W193" t="s">
        <v>65</v>
      </c>
      <c r="X193" s="40">
        <f t="shared" si="53"/>
        <v>98.911011174416217</v>
      </c>
      <c r="Y193" s="12">
        <f t="shared" si="54"/>
        <v>103.25401094456659</v>
      </c>
      <c r="Z193" s="12">
        <f t="shared" si="55"/>
        <v>106.5663464500318</v>
      </c>
      <c r="AA193" s="12">
        <f t="shared" si="56"/>
        <v>102.27392963112555</v>
      </c>
      <c r="AB193" s="12"/>
      <c r="AC193" s="12"/>
      <c r="AD193" s="12"/>
      <c r="AF193" s="58">
        <f t="shared" si="57"/>
        <v>4.3429997701503709</v>
      </c>
      <c r="AG193" s="58">
        <f t="shared" si="57"/>
        <v>7.6553352756155846</v>
      </c>
      <c r="AH193" s="58">
        <f t="shared" si="57"/>
        <v>3.3629184567093375</v>
      </c>
      <c r="AI193" s="58"/>
      <c r="AJ193" s="58"/>
      <c r="AK193" s="58"/>
      <c r="AL193" s="50"/>
      <c r="AM193" s="59">
        <f t="shared" si="58"/>
        <v>4.3908152576582975E-2</v>
      </c>
      <c r="AN193" s="59">
        <f t="shared" si="58"/>
        <v>7.7396188601453419E-2</v>
      </c>
      <c r="AO193" s="59">
        <f t="shared" si="58"/>
        <v>3.3999434610766287E-2</v>
      </c>
      <c r="AP193" s="59"/>
      <c r="AQ193" s="59"/>
      <c r="AR193" s="59"/>
    </row>
    <row r="194" spans="1:44" x14ac:dyDescent="0.3">
      <c r="A194" t="s">
        <v>195</v>
      </c>
      <c r="B194" s="2">
        <v>41</v>
      </c>
      <c r="C194" s="2">
        <v>66.666666666666671</v>
      </c>
      <c r="D194" s="2">
        <v>91.929999999999993</v>
      </c>
      <c r="E194" s="2">
        <v>92.070534976414066</v>
      </c>
      <c r="F194" s="2">
        <v>95.636455318593747</v>
      </c>
      <c r="G194" s="2">
        <v>99.540982310159734</v>
      </c>
      <c r="H194" s="2">
        <v>99.115650347525971</v>
      </c>
      <c r="I194" s="2">
        <v>98.796120531103426</v>
      </c>
      <c r="J194" s="2">
        <v>98.671813847029739</v>
      </c>
      <c r="K194" s="2">
        <v>97.962863708045845</v>
      </c>
      <c r="L194" s="2">
        <v>98.024421554612232</v>
      </c>
      <c r="M194" s="2">
        <v>95.911011174416217</v>
      </c>
      <c r="N194" s="2" t="e">
        <f>#REF!*#REF!/10^3</f>
        <v>#REF!</v>
      </c>
      <c r="O194" s="2" t="e">
        <f>#REF!*#REF!/10^3</f>
        <v>#REF!</v>
      </c>
      <c r="P194" s="2" t="e">
        <f>#REF!*#REF!/10^3</f>
        <v>#REF!</v>
      </c>
      <c r="Q194" s="2" t="e">
        <f>#REF!*#REF!/10^3</f>
        <v>#REF!</v>
      </c>
      <c r="R194" s="2" t="e">
        <f>#REF!*#REF!/10^3</f>
        <v>#REF!</v>
      </c>
      <c r="S194" s="2" t="e">
        <f>#REF!*#REF!/10^3</f>
        <v>#REF!</v>
      </c>
      <c r="T194" s="2" t="e">
        <f>#REF!*#REF!/10^3</f>
        <v>#REF!</v>
      </c>
      <c r="U194" s="2" t="e">
        <f>#REF!*#REF!/10^3</f>
        <v>#REF!</v>
      </c>
      <c r="W194" t="s">
        <v>66</v>
      </c>
      <c r="X194" s="40">
        <f t="shared" si="53"/>
        <v>98.911011174416217</v>
      </c>
      <c r="Y194" s="12">
        <f t="shared" si="54"/>
        <v>97.31401094456659</v>
      </c>
      <c r="Z194" s="12">
        <f t="shared" si="55"/>
        <v>96.636346450031809</v>
      </c>
      <c r="AA194" s="12">
        <f t="shared" si="56"/>
        <v>96.333929631125557</v>
      </c>
      <c r="AB194" s="12"/>
      <c r="AC194" s="12"/>
      <c r="AD194" s="12"/>
      <c r="AF194" s="58">
        <f t="shared" si="57"/>
        <v>-1.5970002298496269</v>
      </c>
      <c r="AG194" s="58">
        <f t="shared" si="57"/>
        <v>-2.274664724384408</v>
      </c>
      <c r="AH194" s="58">
        <f t="shared" si="57"/>
        <v>-2.5770815432906602</v>
      </c>
      <c r="AI194" s="58"/>
      <c r="AJ194" s="58"/>
      <c r="AK194" s="58"/>
      <c r="AL194" s="50"/>
      <c r="AM194" s="59">
        <f t="shared" si="58"/>
        <v>-1.6145828567393095E-2</v>
      </c>
      <c r="AN194" s="59">
        <f t="shared" si="58"/>
        <v>-2.2997082906910576E-2</v>
      </c>
      <c r="AO194" s="59">
        <f t="shared" si="58"/>
        <v>-2.6054546533209783E-2</v>
      </c>
      <c r="AP194" s="59"/>
      <c r="AQ194" s="59"/>
      <c r="AR194" s="59"/>
    </row>
    <row r="195" spans="1:44" x14ac:dyDescent="0.3">
      <c r="A195" t="s">
        <v>80</v>
      </c>
      <c r="B195" s="2">
        <v>36</v>
      </c>
      <c r="C195" s="2">
        <v>39.666666666666664</v>
      </c>
      <c r="D195" s="2">
        <v>85</v>
      </c>
      <c r="E195" s="2">
        <v>85.14053497641406</v>
      </c>
      <c r="F195" s="2">
        <v>88.70645531859374</v>
      </c>
      <c r="G195" s="2">
        <v>92.610982310159727</v>
      </c>
      <c r="H195" s="2">
        <v>92.185650347525964</v>
      </c>
      <c r="I195" s="2">
        <v>91.866120531103419</v>
      </c>
      <c r="J195" s="2">
        <v>91.741813847029732</v>
      </c>
      <c r="K195" s="2">
        <v>91.032863708045852</v>
      </c>
      <c r="L195" s="2">
        <v>91.094421554612225</v>
      </c>
      <c r="M195" s="2">
        <v>88.981011174416196</v>
      </c>
      <c r="N195" s="2" t="e">
        <f>#REF!*#REF!/10^3</f>
        <v>#REF!</v>
      </c>
      <c r="O195" s="2" t="e">
        <f>#REF!*#REF!/10^3</f>
        <v>#REF!</v>
      </c>
      <c r="P195" s="2" t="e">
        <f>#REF!*#REF!/10^3</f>
        <v>#REF!</v>
      </c>
      <c r="Q195" s="2" t="e">
        <f>#REF!*#REF!/10^3</f>
        <v>#REF!</v>
      </c>
      <c r="R195" s="2" t="e">
        <f>#REF!*#REF!/10^3</f>
        <v>#REF!</v>
      </c>
      <c r="S195" s="2" t="e">
        <f>#REF!*#REF!/10^3</f>
        <v>#REF!</v>
      </c>
      <c r="T195" s="2" t="e">
        <f>#REF!*#REF!/10^3</f>
        <v>#REF!</v>
      </c>
      <c r="U195" s="2" t="e">
        <f>#REF!*#REF!/10^3</f>
        <v>#REF!</v>
      </c>
      <c r="W195" t="s">
        <v>68</v>
      </c>
      <c r="X195" s="40">
        <f t="shared" si="53"/>
        <v>94.921011174416208</v>
      </c>
      <c r="Y195" s="12">
        <f t="shared" si="54"/>
        <v>99.264010944566579</v>
      </c>
      <c r="Z195" s="12">
        <f t="shared" si="55"/>
        <v>102.57634645003181</v>
      </c>
      <c r="AA195" s="12">
        <f t="shared" si="56"/>
        <v>98.283929631125545</v>
      </c>
      <c r="AB195" s="12"/>
      <c r="AC195" s="12"/>
      <c r="AD195" s="12"/>
      <c r="AF195" s="58">
        <f t="shared" si="57"/>
        <v>4.3429997701503709</v>
      </c>
      <c r="AG195" s="58">
        <f t="shared" si="57"/>
        <v>7.6553352756155988</v>
      </c>
      <c r="AH195" s="58">
        <f t="shared" si="57"/>
        <v>3.3629184567093375</v>
      </c>
      <c r="AI195" s="58"/>
      <c r="AJ195" s="58"/>
      <c r="AK195" s="58"/>
      <c r="AL195" s="50"/>
      <c r="AM195" s="59">
        <f t="shared" si="58"/>
        <v>4.5753829593852109E-2</v>
      </c>
      <c r="AN195" s="59">
        <f t="shared" si="58"/>
        <v>8.0649533553208919E-2</v>
      </c>
      <c r="AO195" s="59">
        <f t="shared" si="58"/>
        <v>3.5428599159463392E-2</v>
      </c>
      <c r="AP195" s="59"/>
      <c r="AQ195" s="59"/>
      <c r="AR195" s="59"/>
    </row>
    <row r="196" spans="1:44" x14ac:dyDescent="0.3">
      <c r="A196" t="s">
        <v>196</v>
      </c>
      <c r="B196" s="2">
        <v>0</v>
      </c>
      <c r="C196" s="2">
        <v>21</v>
      </c>
      <c r="D196" s="2">
        <v>91.929999999999993</v>
      </c>
      <c r="E196" s="2">
        <v>92.070534976414066</v>
      </c>
      <c r="F196" s="2">
        <v>95.636455318593747</v>
      </c>
      <c r="G196" s="2">
        <v>99.540982310159734</v>
      </c>
      <c r="H196" s="2">
        <v>99.115650347525971</v>
      </c>
      <c r="I196" s="2">
        <v>98.796120531103426</v>
      </c>
      <c r="J196" s="2">
        <v>98.671813847029739</v>
      </c>
      <c r="K196" s="2">
        <v>97.962863708045845</v>
      </c>
      <c r="L196" s="2">
        <v>98.024421554612232</v>
      </c>
      <c r="M196" s="2">
        <v>95.911011174416217</v>
      </c>
      <c r="N196" s="2" t="e">
        <f>#REF!*#REF!/10^3</f>
        <v>#REF!</v>
      </c>
      <c r="O196" s="2" t="e">
        <f>#REF!*#REF!/10^3</f>
        <v>#REF!</v>
      </c>
      <c r="P196" s="2" t="e">
        <f>#REF!*#REF!/10^3</f>
        <v>#REF!</v>
      </c>
      <c r="Q196" s="2" t="e">
        <f>#REF!*#REF!/10^3</f>
        <v>#REF!</v>
      </c>
      <c r="R196" s="2" t="e">
        <f>#REF!*#REF!/10^3</f>
        <v>#REF!</v>
      </c>
      <c r="S196" s="2" t="e">
        <f>#REF!*#REF!/10^3</f>
        <v>#REF!</v>
      </c>
      <c r="T196" s="2" t="e">
        <f>#REF!*#REF!/10^3</f>
        <v>#REF!</v>
      </c>
      <c r="U196" s="2" t="e">
        <f>#REF!*#REF!/10^3</f>
        <v>#REF!</v>
      </c>
      <c r="W196" t="s">
        <v>70</v>
      </c>
      <c r="X196" s="40">
        <f t="shared" si="53"/>
        <v>88.981011174416196</v>
      </c>
      <c r="Y196" s="12">
        <f t="shared" si="54"/>
        <v>93.324010944566581</v>
      </c>
      <c r="Z196" s="12">
        <f t="shared" si="55"/>
        <v>96.636346450031809</v>
      </c>
      <c r="AA196" s="12">
        <f t="shared" si="56"/>
        <v>92.343929631125548</v>
      </c>
      <c r="AB196" s="12"/>
      <c r="AC196" s="12"/>
      <c r="AD196" s="12"/>
      <c r="AF196" s="58">
        <f t="shared" si="57"/>
        <v>4.3429997701503851</v>
      </c>
      <c r="AG196" s="58">
        <f t="shared" si="57"/>
        <v>7.655335275615613</v>
      </c>
      <c r="AH196" s="58">
        <f t="shared" si="57"/>
        <v>3.3629184567093517</v>
      </c>
      <c r="AI196" s="58"/>
      <c r="AJ196" s="58"/>
      <c r="AK196" s="58"/>
      <c r="AL196" s="50"/>
      <c r="AM196" s="59">
        <f t="shared" si="58"/>
        <v>4.8808163818653966E-2</v>
      </c>
      <c r="AN196" s="59">
        <f t="shared" si="58"/>
        <v>8.6033358967004786E-2</v>
      </c>
      <c r="AO196" s="59">
        <f t="shared" si="58"/>
        <v>3.7793664202326549E-2</v>
      </c>
      <c r="AP196" s="59"/>
      <c r="AQ196" s="59"/>
      <c r="AR196" s="59"/>
    </row>
    <row r="197" spans="1:44" x14ac:dyDescent="0.3">
      <c r="A197" t="s">
        <v>197</v>
      </c>
      <c r="B197" s="2">
        <v>0</v>
      </c>
      <c r="C197" s="2">
        <v>102.66666666666667</v>
      </c>
      <c r="D197" s="2">
        <v>91.929999999999993</v>
      </c>
      <c r="E197" s="2">
        <v>92.070534976414066</v>
      </c>
      <c r="F197" s="2">
        <v>95.636455318593747</v>
      </c>
      <c r="G197" s="2">
        <v>99.540982310159734</v>
      </c>
      <c r="H197" s="2">
        <v>99.115650347525971</v>
      </c>
      <c r="I197" s="2">
        <v>98.796120531103426</v>
      </c>
      <c r="J197" s="2">
        <v>98.671813847029739</v>
      </c>
      <c r="K197" s="2">
        <v>97.962863708045845</v>
      </c>
      <c r="L197" s="2">
        <v>98.024421554612232</v>
      </c>
      <c r="M197" s="2">
        <v>95.911011174416217</v>
      </c>
      <c r="N197" s="2" t="e">
        <f>#REF!*#REF!/10^3</f>
        <v>#REF!</v>
      </c>
      <c r="O197" s="2" t="e">
        <f>#REF!*#REF!/10^3</f>
        <v>#REF!</v>
      </c>
      <c r="P197" s="2" t="e">
        <f>#REF!*#REF!/10^3</f>
        <v>#REF!</v>
      </c>
      <c r="Q197" s="2" t="e">
        <f>#REF!*#REF!/10^3</f>
        <v>#REF!</v>
      </c>
      <c r="R197" s="2" t="e">
        <f>#REF!*#REF!/10^3</f>
        <v>#REF!</v>
      </c>
      <c r="S197" s="2" t="e">
        <f>#REF!*#REF!/10^3</f>
        <v>#REF!</v>
      </c>
      <c r="T197" s="2" t="e">
        <f>#REF!*#REF!/10^3</f>
        <v>#REF!</v>
      </c>
      <c r="U197" s="2" t="e">
        <f>#REF!*#REF!/10^3</f>
        <v>#REF!</v>
      </c>
      <c r="W197" t="s">
        <v>72</v>
      </c>
      <c r="X197" s="40">
        <f t="shared" si="53"/>
        <v>98.911011174416217</v>
      </c>
      <c r="Y197" s="12">
        <f t="shared" si="54"/>
        <v>103.25401094456659</v>
      </c>
      <c r="Z197" s="12">
        <f t="shared" si="55"/>
        <v>106.5663464500318</v>
      </c>
      <c r="AA197" s="12">
        <f t="shared" si="56"/>
        <v>102.27392963112555</v>
      </c>
      <c r="AB197" s="12"/>
      <c r="AC197" s="12"/>
      <c r="AD197" s="12"/>
      <c r="AF197" s="58">
        <f t="shared" si="57"/>
        <v>4.3429997701503709</v>
      </c>
      <c r="AG197" s="58">
        <f t="shared" si="57"/>
        <v>7.6553352756155846</v>
      </c>
      <c r="AH197" s="58">
        <f t="shared" si="57"/>
        <v>3.3629184567093375</v>
      </c>
      <c r="AI197" s="58"/>
      <c r="AJ197" s="58"/>
      <c r="AK197" s="58"/>
      <c r="AL197" s="50"/>
      <c r="AM197" s="59">
        <f t="shared" si="58"/>
        <v>4.3908152576582975E-2</v>
      </c>
      <c r="AN197" s="59">
        <f t="shared" si="58"/>
        <v>7.7396188601453419E-2</v>
      </c>
      <c r="AO197" s="59">
        <f t="shared" si="58"/>
        <v>3.3999434610766287E-2</v>
      </c>
      <c r="AP197" s="59"/>
      <c r="AQ197" s="59"/>
      <c r="AR197" s="59"/>
    </row>
    <row r="198" spans="1:44" x14ac:dyDescent="0.3">
      <c r="A198" t="s">
        <v>198</v>
      </c>
      <c r="B198" s="2">
        <v>0</v>
      </c>
      <c r="C198" s="2">
        <v>31.333333333333332</v>
      </c>
      <c r="D198" s="2">
        <v>85</v>
      </c>
      <c r="E198" s="2">
        <v>85.14053497641406</v>
      </c>
      <c r="F198" s="2">
        <v>88.70645531859374</v>
      </c>
      <c r="G198" s="2">
        <v>92.610982310159727</v>
      </c>
      <c r="H198" s="2">
        <v>92.185650347525964</v>
      </c>
      <c r="I198" s="2">
        <v>91.866120531103419</v>
      </c>
      <c r="J198" s="2">
        <v>91.741813847029732</v>
      </c>
      <c r="K198" s="2">
        <v>91.032863708045852</v>
      </c>
      <c r="L198" s="2">
        <v>91.094421554612225</v>
      </c>
      <c r="M198" s="2">
        <v>88.981011174416196</v>
      </c>
      <c r="N198" s="2" t="e">
        <f>#REF!*#REF!/10^3</f>
        <v>#REF!</v>
      </c>
      <c r="O198" s="2" t="e">
        <f>#REF!*#REF!/10^3</f>
        <v>#REF!</v>
      </c>
      <c r="P198" s="2" t="e">
        <f>#REF!*#REF!/10^3</f>
        <v>#REF!</v>
      </c>
      <c r="Q198" s="2" t="e">
        <f>#REF!*#REF!/10^3</f>
        <v>#REF!</v>
      </c>
      <c r="R198" s="2" t="e">
        <f>#REF!*#REF!/10^3</f>
        <v>#REF!</v>
      </c>
      <c r="S198" s="2" t="e">
        <f>#REF!*#REF!/10^3</f>
        <v>#REF!</v>
      </c>
      <c r="T198" s="2" t="e">
        <f>#REF!*#REF!/10^3</f>
        <v>#REF!</v>
      </c>
      <c r="U198" s="2" t="e">
        <f>#REF!*#REF!/10^3</f>
        <v>#REF!</v>
      </c>
      <c r="W198" t="s">
        <v>74</v>
      </c>
      <c r="X198" s="40">
        <f t="shared" si="53"/>
        <v>98.911011174416217</v>
      </c>
      <c r="Y198" s="12">
        <f t="shared" si="54"/>
        <v>103.25401094456659</v>
      </c>
      <c r="Z198" s="12">
        <f t="shared" si="55"/>
        <v>106.5663464500318</v>
      </c>
      <c r="AA198" s="12">
        <f t="shared" si="56"/>
        <v>102.27392963112555</v>
      </c>
      <c r="AB198" s="12"/>
      <c r="AC198" s="12"/>
      <c r="AD198" s="12"/>
      <c r="AF198" s="58">
        <f t="shared" si="57"/>
        <v>4.3429997701503709</v>
      </c>
      <c r="AG198" s="58">
        <f t="shared" si="57"/>
        <v>7.6553352756155846</v>
      </c>
      <c r="AH198" s="58">
        <f t="shared" si="57"/>
        <v>3.3629184567093375</v>
      </c>
      <c r="AI198" s="58"/>
      <c r="AJ198" s="58"/>
      <c r="AK198" s="58"/>
      <c r="AL198" s="50"/>
      <c r="AM198" s="59">
        <f t="shared" si="58"/>
        <v>4.3908152576582975E-2</v>
      </c>
      <c r="AN198" s="59">
        <f t="shared" si="58"/>
        <v>7.7396188601453419E-2</v>
      </c>
      <c r="AO198" s="59">
        <f t="shared" si="58"/>
        <v>3.3999434610766287E-2</v>
      </c>
      <c r="AP198" s="59"/>
      <c r="AQ198" s="59"/>
      <c r="AR198" s="59"/>
    </row>
    <row r="199" spans="1:44" x14ac:dyDescent="0.3">
      <c r="A199" t="s">
        <v>199</v>
      </c>
      <c r="B199" s="2">
        <v>0</v>
      </c>
      <c r="C199" s="2">
        <v>27.666666666666668</v>
      </c>
      <c r="D199" s="2">
        <v>91.929999999999993</v>
      </c>
      <c r="E199" s="2">
        <v>92.070534976414066</v>
      </c>
      <c r="F199" s="2">
        <v>95.636455318593747</v>
      </c>
      <c r="G199" s="2">
        <v>99.540982310159734</v>
      </c>
      <c r="H199" s="2">
        <v>99.115650347525971</v>
      </c>
      <c r="I199" s="2">
        <v>98.796120531103426</v>
      </c>
      <c r="J199" s="2">
        <v>98.671813847029739</v>
      </c>
      <c r="K199" s="2">
        <v>97.962863708045845</v>
      </c>
      <c r="L199" s="2">
        <v>98.024421554612232</v>
      </c>
      <c r="M199" s="2">
        <v>95.911011174416217</v>
      </c>
      <c r="N199" s="2" t="e">
        <f>#REF!*#REF!/10^3</f>
        <v>#REF!</v>
      </c>
      <c r="O199" s="2" t="e">
        <f>#REF!*#REF!/10^3</f>
        <v>#REF!</v>
      </c>
      <c r="P199" s="2" t="e">
        <f>#REF!*#REF!/10^3</f>
        <v>#REF!</v>
      </c>
      <c r="Q199" s="2" t="e">
        <f>#REF!*#REF!/10^3</f>
        <v>#REF!</v>
      </c>
      <c r="R199" s="2" t="e">
        <f>#REF!*#REF!/10^3</f>
        <v>#REF!</v>
      </c>
      <c r="S199" s="2" t="e">
        <f>#REF!*#REF!/10^3</f>
        <v>#REF!</v>
      </c>
      <c r="T199" s="2" t="e">
        <f>#REF!*#REF!/10^3</f>
        <v>#REF!</v>
      </c>
      <c r="U199" s="2" t="e">
        <f>#REF!*#REF!/10^3</f>
        <v>#REF!</v>
      </c>
      <c r="W199" t="s">
        <v>76</v>
      </c>
      <c r="X199" s="40">
        <f t="shared" si="53"/>
        <v>92.971011174416205</v>
      </c>
      <c r="Y199" s="12">
        <f t="shared" si="54"/>
        <v>97.31401094456659</v>
      </c>
      <c r="Z199" s="12">
        <f t="shared" si="55"/>
        <v>96.636346450031809</v>
      </c>
      <c r="AA199" s="12">
        <f t="shared" si="56"/>
        <v>96.333929631125557</v>
      </c>
      <c r="AB199" s="12"/>
      <c r="AC199" s="12"/>
      <c r="AD199" s="12"/>
      <c r="AF199" s="58">
        <f t="shared" si="57"/>
        <v>4.3429997701503851</v>
      </c>
      <c r="AG199" s="58">
        <f t="shared" si="57"/>
        <v>3.6653352756156039</v>
      </c>
      <c r="AH199" s="58">
        <f t="shared" si="57"/>
        <v>3.3629184567093517</v>
      </c>
      <c r="AI199" s="58"/>
      <c r="AJ199" s="58"/>
      <c r="AK199" s="58"/>
      <c r="AL199" s="50"/>
      <c r="AM199" s="59">
        <f t="shared" si="58"/>
        <v>4.671348321685774E-2</v>
      </c>
      <c r="AN199" s="59">
        <f t="shared" si="58"/>
        <v>3.9424496187734616E-2</v>
      </c>
      <c r="AO199" s="59">
        <f t="shared" si="58"/>
        <v>3.6171688510523166E-2</v>
      </c>
      <c r="AP199" s="59"/>
      <c r="AQ199" s="59"/>
      <c r="AR199" s="59"/>
    </row>
    <row r="200" spans="1:44" x14ac:dyDescent="0.3">
      <c r="A200" s="9" t="s">
        <v>200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 t="e">
        <f t="shared" ref="N200:U200" si="59">N45+N62+N80+N113+N112+N139+N144+N153+N185+N186+N189+N190+N191+N196+N197+N199</f>
        <v>#REF!</v>
      </c>
      <c r="O200" s="10" t="e">
        <f t="shared" si="59"/>
        <v>#REF!</v>
      </c>
      <c r="P200" s="10" t="e">
        <f t="shared" si="59"/>
        <v>#REF!</v>
      </c>
      <c r="Q200" s="10" t="e">
        <f t="shared" si="59"/>
        <v>#REF!</v>
      </c>
      <c r="R200" s="10" t="e">
        <f t="shared" si="59"/>
        <v>#REF!</v>
      </c>
      <c r="S200" s="10" t="e">
        <f t="shared" si="59"/>
        <v>#REF!</v>
      </c>
      <c r="T200" s="10" t="e">
        <f t="shared" si="59"/>
        <v>#REF!</v>
      </c>
      <c r="U200" s="10" t="e">
        <f t="shared" si="59"/>
        <v>#REF!</v>
      </c>
      <c r="W200" t="s">
        <v>78</v>
      </c>
      <c r="X200" s="40">
        <f t="shared" si="53"/>
        <v>98.911011174416217</v>
      </c>
      <c r="Y200" s="12">
        <f t="shared" si="54"/>
        <v>97.31401094456659</v>
      </c>
      <c r="Z200" s="12">
        <f t="shared" si="55"/>
        <v>100.62634645003182</v>
      </c>
      <c r="AA200" s="12">
        <f t="shared" si="56"/>
        <v>96.333929631125557</v>
      </c>
      <c r="AB200" s="12"/>
      <c r="AC200" s="12"/>
      <c r="AD200" s="12"/>
      <c r="AF200" s="58">
        <f t="shared" si="57"/>
        <v>-1.5970002298496269</v>
      </c>
      <c r="AG200" s="58">
        <f t="shared" si="57"/>
        <v>1.7153352756156011</v>
      </c>
      <c r="AH200" s="58">
        <f t="shared" si="57"/>
        <v>-2.5770815432906602</v>
      </c>
      <c r="AI200" s="58"/>
      <c r="AJ200" s="58"/>
      <c r="AK200" s="58"/>
      <c r="AL200" s="50"/>
      <c r="AM200" s="59">
        <f t="shared" si="58"/>
        <v>-1.6145828567393095E-2</v>
      </c>
      <c r="AN200" s="59">
        <f t="shared" si="58"/>
        <v>1.7342207457477499E-2</v>
      </c>
      <c r="AO200" s="59">
        <f t="shared" si="58"/>
        <v>-2.6054546533209783E-2</v>
      </c>
      <c r="AP200" s="59"/>
      <c r="AQ200" s="59"/>
      <c r="AR200" s="59"/>
    </row>
    <row r="201" spans="1:44" x14ac:dyDescent="0.3">
      <c r="A201" s="9" t="s">
        <v>201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 t="e">
        <f t="shared" ref="N201:U201" si="60">N202-N200</f>
        <v>#REF!</v>
      </c>
      <c r="O201" s="10" t="e">
        <f t="shared" si="60"/>
        <v>#REF!</v>
      </c>
      <c r="P201" s="10" t="e">
        <f t="shared" si="60"/>
        <v>#REF!</v>
      </c>
      <c r="Q201" s="10" t="e">
        <f t="shared" si="60"/>
        <v>#REF!</v>
      </c>
      <c r="R201" s="10" t="e">
        <f t="shared" si="60"/>
        <v>#REF!</v>
      </c>
      <c r="S201" s="10" t="e">
        <f t="shared" si="60"/>
        <v>#REF!</v>
      </c>
      <c r="T201" s="10" t="e">
        <f t="shared" si="60"/>
        <v>#REF!</v>
      </c>
      <c r="U201" s="10" t="e">
        <f t="shared" si="60"/>
        <v>#REF!</v>
      </c>
      <c r="W201" t="s">
        <v>80</v>
      </c>
      <c r="X201" s="40">
        <f t="shared" si="53"/>
        <v>88.981011174416196</v>
      </c>
      <c r="Y201" s="12">
        <f t="shared" si="54"/>
        <v>93.324010944566581</v>
      </c>
      <c r="Z201" s="12">
        <f t="shared" si="55"/>
        <v>96.636346450031809</v>
      </c>
      <c r="AA201" s="12">
        <f t="shared" si="56"/>
        <v>92.343929631125548</v>
      </c>
      <c r="AB201" s="12"/>
      <c r="AC201" s="12"/>
      <c r="AD201" s="12"/>
      <c r="AF201" s="58">
        <f t="shared" si="57"/>
        <v>4.3429997701503851</v>
      </c>
      <c r="AG201" s="58">
        <f t="shared" si="57"/>
        <v>7.655335275615613</v>
      </c>
      <c r="AH201" s="58">
        <f t="shared" si="57"/>
        <v>3.3629184567093517</v>
      </c>
      <c r="AI201" s="58"/>
      <c r="AJ201" s="58"/>
      <c r="AK201" s="58"/>
      <c r="AL201" s="50"/>
      <c r="AM201" s="59">
        <f t="shared" si="58"/>
        <v>4.8808163818653966E-2</v>
      </c>
      <c r="AN201" s="59">
        <f t="shared" si="58"/>
        <v>8.6033358967004786E-2</v>
      </c>
      <c r="AO201" s="59">
        <f t="shared" si="58"/>
        <v>3.7793664202326549E-2</v>
      </c>
      <c r="AP201" s="59"/>
      <c r="AQ201" s="59"/>
      <c r="AR201" s="59"/>
    </row>
    <row r="202" spans="1:44" x14ac:dyDescent="0.3">
      <c r="A202" s="9" t="s">
        <v>87</v>
      </c>
      <c r="B202" s="36">
        <v>69.333333333333329</v>
      </c>
      <c r="C202" s="36">
        <v>52.333333333333336</v>
      </c>
      <c r="D202" s="36">
        <v>85</v>
      </c>
      <c r="E202" s="36">
        <v>85.14053497641406</v>
      </c>
      <c r="F202" s="36">
        <v>88.70645531859374</v>
      </c>
      <c r="G202" s="36">
        <v>92.610982310159727</v>
      </c>
      <c r="H202" s="36">
        <v>92.185650347525964</v>
      </c>
      <c r="I202" s="36">
        <v>91.866120531103419</v>
      </c>
      <c r="J202" s="36">
        <v>91.741813847029732</v>
      </c>
      <c r="K202" s="36">
        <v>91.032863708045852</v>
      </c>
      <c r="L202" s="36">
        <v>91.094421554612225</v>
      </c>
      <c r="M202" s="36">
        <v>88.981011174416196</v>
      </c>
      <c r="N202" s="36" t="e">
        <f t="shared" ref="N202:U202" si="61">SUM(N4,N58,N81,N98,N138,N153,N184)</f>
        <v>#REF!</v>
      </c>
      <c r="O202" s="36" t="e">
        <f t="shared" si="61"/>
        <v>#REF!</v>
      </c>
      <c r="P202" s="36" t="e">
        <f t="shared" si="61"/>
        <v>#REF!</v>
      </c>
      <c r="Q202" s="36" t="e">
        <f t="shared" si="61"/>
        <v>#REF!</v>
      </c>
      <c r="R202" s="36" t="e">
        <f t="shared" si="61"/>
        <v>#REF!</v>
      </c>
      <c r="S202" s="36" t="e">
        <f t="shared" si="61"/>
        <v>#REF!</v>
      </c>
      <c r="T202" s="36" t="e">
        <f t="shared" si="61"/>
        <v>#REF!</v>
      </c>
      <c r="U202" s="36" t="e">
        <f t="shared" si="61"/>
        <v>#REF!</v>
      </c>
      <c r="V202" s="36"/>
      <c r="W202" t="s">
        <v>81</v>
      </c>
      <c r="X202" s="40">
        <f t="shared" si="53"/>
        <v>88.981011174416196</v>
      </c>
      <c r="Y202" s="12">
        <f t="shared" si="54"/>
        <v>93.324010944566581</v>
      </c>
      <c r="Z202" s="12">
        <f t="shared" si="55"/>
        <v>96.636346450031809</v>
      </c>
      <c r="AA202" s="12">
        <f t="shared" si="56"/>
        <v>92.343929631125548</v>
      </c>
      <c r="AB202" s="12"/>
      <c r="AC202" s="12"/>
      <c r="AD202" s="12"/>
      <c r="AF202" s="58">
        <f t="shared" si="57"/>
        <v>4.3429997701503851</v>
      </c>
      <c r="AG202" s="58">
        <f t="shared" si="57"/>
        <v>7.655335275615613</v>
      </c>
      <c r="AH202" s="58">
        <f t="shared" si="57"/>
        <v>3.3629184567093517</v>
      </c>
      <c r="AI202" s="58"/>
      <c r="AJ202" s="58"/>
      <c r="AK202" s="58"/>
      <c r="AL202" s="50"/>
      <c r="AM202" s="59">
        <f t="shared" si="58"/>
        <v>4.8808163818653966E-2</v>
      </c>
      <c r="AN202" s="59">
        <f t="shared" si="58"/>
        <v>8.6033358967004786E-2</v>
      </c>
      <c r="AO202" s="59">
        <f t="shared" si="58"/>
        <v>3.7793664202326549E-2</v>
      </c>
      <c r="AP202" s="59"/>
      <c r="AQ202" s="59"/>
      <c r="AR202" s="59"/>
    </row>
    <row r="203" spans="1:44" x14ac:dyDescent="0.3">
      <c r="V203" s="36"/>
      <c r="W203" t="s">
        <v>83</v>
      </c>
      <c r="X203" s="40">
        <f t="shared" si="53"/>
        <v>98.911011174416217</v>
      </c>
      <c r="Y203" s="12">
        <f t="shared" si="54"/>
        <v>103.25401094456659</v>
      </c>
      <c r="Z203" s="12">
        <f t="shared" si="55"/>
        <v>106.5663464500318</v>
      </c>
      <c r="AA203" s="12">
        <f t="shared" si="56"/>
        <v>102.27392963112555</v>
      </c>
      <c r="AB203" s="12"/>
      <c r="AC203" s="12"/>
      <c r="AD203" s="12"/>
      <c r="AF203" s="58">
        <f t="shared" si="57"/>
        <v>4.3429997701503709</v>
      </c>
      <c r="AG203" s="58">
        <f t="shared" si="57"/>
        <v>7.6553352756155846</v>
      </c>
      <c r="AH203" s="58">
        <f t="shared" si="57"/>
        <v>3.3629184567093375</v>
      </c>
      <c r="AI203" s="58"/>
      <c r="AJ203" s="58"/>
      <c r="AK203" s="58"/>
      <c r="AL203" s="50"/>
      <c r="AM203" s="59">
        <f t="shared" si="58"/>
        <v>4.3908152576582975E-2</v>
      </c>
      <c r="AN203" s="59">
        <f t="shared" si="58"/>
        <v>7.7396188601453419E-2</v>
      </c>
      <c r="AO203" s="59">
        <f t="shared" si="58"/>
        <v>3.3999434610766287E-2</v>
      </c>
      <c r="AP203" s="59"/>
      <c r="AQ203" s="59"/>
      <c r="AR203" s="59"/>
    </row>
    <row r="204" spans="1:44" x14ac:dyDescent="0.3">
      <c r="V204" s="2"/>
      <c r="W204" t="s">
        <v>85</v>
      </c>
      <c r="X204" s="40">
        <f t="shared" si="53"/>
        <v>95.911011174416217</v>
      </c>
      <c r="Y204" s="12">
        <f t="shared" si="54"/>
        <v>100.25401094456659</v>
      </c>
      <c r="Z204" s="12">
        <f t="shared" si="55"/>
        <v>103.5663464500318</v>
      </c>
      <c r="AA204" s="12">
        <f t="shared" si="56"/>
        <v>99.273929631125554</v>
      </c>
      <c r="AB204" s="12"/>
      <c r="AC204" s="12"/>
      <c r="AD204" s="12"/>
      <c r="AF204" s="58">
        <f t="shared" si="57"/>
        <v>4.3429997701503709</v>
      </c>
      <c r="AG204" s="58">
        <f t="shared" si="57"/>
        <v>7.6553352756155846</v>
      </c>
      <c r="AH204" s="58">
        <f t="shared" si="57"/>
        <v>3.3629184567093375</v>
      </c>
      <c r="AI204" s="58"/>
      <c r="AJ204" s="58"/>
      <c r="AK204" s="58"/>
      <c r="AL204" s="50"/>
      <c r="AM204" s="59">
        <f t="shared" si="58"/>
        <v>4.5281555443644872E-2</v>
      </c>
      <c r="AN204" s="59">
        <f t="shared" si="58"/>
        <v>7.9817063566290578E-2</v>
      </c>
      <c r="AO204" s="59">
        <f t="shared" si="58"/>
        <v>3.5062902742144991E-2</v>
      </c>
      <c r="AP204" s="59"/>
      <c r="AQ204" s="59"/>
      <c r="AR204" s="59"/>
    </row>
    <row r="205" spans="1:44" x14ac:dyDescent="0.3">
      <c r="W205" s="4" t="s">
        <v>87</v>
      </c>
      <c r="X205" s="37">
        <f t="shared" si="53"/>
        <v>88.981011174416196</v>
      </c>
      <c r="Y205" s="11">
        <f t="shared" si="54"/>
        <v>93.324010944566581</v>
      </c>
      <c r="Z205" s="11">
        <f t="shared" si="55"/>
        <v>96.636346450031809</v>
      </c>
      <c r="AA205" s="11">
        <f t="shared" si="56"/>
        <v>92.343929631125548</v>
      </c>
      <c r="AB205" s="11"/>
      <c r="AC205" s="11"/>
      <c r="AD205" s="11"/>
      <c r="AE205" s="4"/>
      <c r="AF205" s="57">
        <f t="shared" si="57"/>
        <v>4.3429997701503851</v>
      </c>
      <c r="AG205" s="57">
        <f t="shared" si="57"/>
        <v>7.655335275615613</v>
      </c>
      <c r="AH205" s="57">
        <f t="shared" si="57"/>
        <v>3.3629184567093517</v>
      </c>
      <c r="AI205" s="57"/>
      <c r="AJ205" s="57"/>
      <c r="AK205" s="57"/>
      <c r="AL205" s="52"/>
      <c r="AM205" s="38">
        <f t="shared" si="58"/>
        <v>4.8808163818653966E-2</v>
      </c>
      <c r="AN205" s="38">
        <f t="shared" si="58"/>
        <v>8.6033358967004786E-2</v>
      </c>
      <c r="AO205" s="38">
        <f t="shared" si="58"/>
        <v>3.7793664202326549E-2</v>
      </c>
      <c r="AP205" s="38"/>
      <c r="AQ205" s="38"/>
      <c r="AR205" s="38"/>
    </row>
    <row r="209" spans="23:30" x14ac:dyDescent="0.3">
      <c r="W209" s="4" t="s">
        <v>6</v>
      </c>
      <c r="X209" s="63" t="s">
        <v>223</v>
      </c>
      <c r="Y209" s="64" t="s">
        <v>223</v>
      </c>
      <c r="Z209" s="64" t="s">
        <v>223</v>
      </c>
      <c r="AA209" s="64" t="s">
        <v>223</v>
      </c>
      <c r="AB209" s="64" t="s">
        <v>223</v>
      </c>
      <c r="AC209" s="64" t="s">
        <v>223</v>
      </c>
      <c r="AD209" s="64" t="s">
        <v>223</v>
      </c>
    </row>
    <row r="210" spans="23:30" x14ac:dyDescent="0.3">
      <c r="W210" t="s">
        <v>8</v>
      </c>
      <c r="X210" s="40">
        <v>89.212932906932679</v>
      </c>
      <c r="Y210" s="12">
        <v>93.538712261031506</v>
      </c>
      <c r="Z210" s="12">
        <v>97.075630027114357</v>
      </c>
      <c r="AA210" s="12">
        <v>92.52025767814483</v>
      </c>
      <c r="AB210" s="59">
        <v>4.8488254036121642E-2</v>
      </c>
      <c r="AC210" s="59">
        <v>8.8134050344293446E-2</v>
      </c>
      <c r="AD210" s="59">
        <v>3.7072256941293111E-2</v>
      </c>
    </row>
    <row r="211" spans="23:30" x14ac:dyDescent="0.3">
      <c r="W211" t="s">
        <v>9</v>
      </c>
      <c r="X211" s="40">
        <v>89.212932906932679</v>
      </c>
      <c r="Y211" s="12">
        <v>93.538712261031506</v>
      </c>
      <c r="Z211" s="12">
        <v>97.075630027114357</v>
      </c>
      <c r="AA211" s="12">
        <v>92.52025767814483</v>
      </c>
      <c r="AB211" s="59">
        <v>4.8488254036121642E-2</v>
      </c>
      <c r="AC211" s="59">
        <v>8.8134050344293446E-2</v>
      </c>
      <c r="AD211" s="59">
        <v>3.7072256941293111E-2</v>
      </c>
    </row>
    <row r="212" spans="23:30" x14ac:dyDescent="0.3">
      <c r="W212" t="s">
        <v>11</v>
      </c>
      <c r="X212" s="40">
        <v>89.212932906932679</v>
      </c>
      <c r="Y212" s="12">
        <v>93.538712261031506</v>
      </c>
      <c r="Z212" s="12">
        <v>97.075630027114357</v>
      </c>
      <c r="AA212" s="12">
        <v>92.52025767814483</v>
      </c>
      <c r="AB212" s="59">
        <v>4.8488254036121642E-2</v>
      </c>
      <c r="AC212" s="59">
        <v>8.8134050344293446E-2</v>
      </c>
      <c r="AD212" s="59">
        <v>3.7072256941293111E-2</v>
      </c>
    </row>
    <row r="213" spans="23:30" x14ac:dyDescent="0.3">
      <c r="W213" t="s">
        <v>13</v>
      </c>
      <c r="X213" s="40">
        <v>95.152932906932676</v>
      </c>
      <c r="Y213" s="12">
        <v>103.4687122610315</v>
      </c>
      <c r="Z213" s="12">
        <v>107.00563002711435</v>
      </c>
      <c r="AA213" s="12">
        <v>102.45025767814484</v>
      </c>
      <c r="AB213" s="59">
        <v>8.7393831173152928E-2</v>
      </c>
      <c r="AC213" s="59">
        <v>0.12456470607978608</v>
      </c>
      <c r="AD213" s="59">
        <v>7.6690487074628999E-2</v>
      </c>
    </row>
    <row r="214" spans="23:30" x14ac:dyDescent="0.3">
      <c r="W214" t="s">
        <v>15</v>
      </c>
      <c r="X214" s="40">
        <v>89.212932906932679</v>
      </c>
      <c r="Y214" s="12">
        <v>93.538712261031506</v>
      </c>
      <c r="Z214" s="12">
        <v>97.075630027114357</v>
      </c>
      <c r="AA214" s="12">
        <v>92.52025767814483</v>
      </c>
      <c r="AB214" s="59">
        <v>4.8488254036121642E-2</v>
      </c>
      <c r="AC214" s="59">
        <v>8.8134050344293446E-2</v>
      </c>
      <c r="AD214" s="59">
        <v>3.7072256941293111E-2</v>
      </c>
    </row>
    <row r="215" spans="23:30" x14ac:dyDescent="0.3">
      <c r="W215" t="s">
        <v>17</v>
      </c>
      <c r="X215" s="40">
        <v>89.212932906932679</v>
      </c>
      <c r="Y215" s="12">
        <v>93.538712261031506</v>
      </c>
      <c r="Z215" s="12">
        <v>97.075630027114357</v>
      </c>
      <c r="AA215" s="12">
        <v>92.52025767814483</v>
      </c>
      <c r="AB215" s="59">
        <v>4.8488254036121642E-2</v>
      </c>
      <c r="AC215" s="59">
        <v>8.8134050344293446E-2</v>
      </c>
      <c r="AD215" s="59">
        <v>3.7072256941293111E-2</v>
      </c>
    </row>
    <row r="216" spans="23:30" x14ac:dyDescent="0.3">
      <c r="W216" t="s">
        <v>18</v>
      </c>
      <c r="X216" s="40">
        <v>89.212932906932679</v>
      </c>
      <c r="Y216" s="12">
        <v>93.538712261031506</v>
      </c>
      <c r="Z216" s="12">
        <v>97.075630027114357</v>
      </c>
      <c r="AA216" s="12">
        <v>92.52025767814483</v>
      </c>
      <c r="AB216" s="59">
        <v>4.8488254036121642E-2</v>
      </c>
      <c r="AC216" s="59">
        <v>8.8134050344293446E-2</v>
      </c>
      <c r="AD216" s="59">
        <v>3.7072256941293111E-2</v>
      </c>
    </row>
    <row r="217" spans="23:30" x14ac:dyDescent="0.3">
      <c r="W217" t="s">
        <v>20</v>
      </c>
      <c r="X217" s="40">
        <v>89.212932906932679</v>
      </c>
      <c r="Y217" s="12">
        <v>93.538712261031506</v>
      </c>
      <c r="Z217" s="12">
        <v>97.075630027114357</v>
      </c>
      <c r="AA217" s="12">
        <v>92.52025767814483</v>
      </c>
      <c r="AB217" s="59">
        <v>4.8488254036121642E-2</v>
      </c>
      <c r="AC217" s="59">
        <v>8.8134050344293446E-2</v>
      </c>
      <c r="AD217" s="59">
        <v>3.7072256941293111E-2</v>
      </c>
    </row>
    <row r="218" spans="23:30" x14ac:dyDescent="0.3">
      <c r="W218" t="s">
        <v>21</v>
      </c>
      <c r="X218" s="40">
        <v>89.212932906932679</v>
      </c>
      <c r="Y218" s="12">
        <v>93.538712261031506</v>
      </c>
      <c r="Z218" s="12">
        <v>97.075630027114357</v>
      </c>
      <c r="AA218" s="12">
        <v>92.52025767814483</v>
      </c>
      <c r="AB218" s="59">
        <v>4.8488254036121642E-2</v>
      </c>
      <c r="AC218" s="59">
        <v>8.8134050344293446E-2</v>
      </c>
      <c r="AD218" s="59">
        <v>3.7072256941293111E-2</v>
      </c>
    </row>
    <row r="219" spans="23:30" x14ac:dyDescent="0.3">
      <c r="W219" t="s">
        <v>23</v>
      </c>
      <c r="X219" s="40">
        <v>89.212932906932679</v>
      </c>
      <c r="Y219" s="12">
        <v>93.538712261031506</v>
      </c>
      <c r="Z219" s="12">
        <v>97.075630027114357</v>
      </c>
      <c r="AA219" s="12">
        <v>92.52025767814483</v>
      </c>
      <c r="AB219" s="59">
        <v>4.8488254036121642E-2</v>
      </c>
      <c r="AC219" s="59">
        <v>8.8134050344293446E-2</v>
      </c>
      <c r="AD219" s="59">
        <v>3.7072256941293111E-2</v>
      </c>
    </row>
    <row r="220" spans="23:30" x14ac:dyDescent="0.3">
      <c r="W220" s="9" t="s">
        <v>24</v>
      </c>
      <c r="X220" s="63" t="s">
        <v>223</v>
      </c>
      <c r="Y220" s="64" t="s">
        <v>223</v>
      </c>
      <c r="Z220" s="64" t="s">
        <v>223</v>
      </c>
      <c r="AA220" s="64" t="s">
        <v>223</v>
      </c>
      <c r="AB220" s="64" t="s">
        <v>223</v>
      </c>
      <c r="AC220" s="64" t="s">
        <v>223</v>
      </c>
      <c r="AD220" s="64" t="s">
        <v>223</v>
      </c>
    </row>
    <row r="221" spans="23:30" x14ac:dyDescent="0.3">
      <c r="W221" t="s">
        <v>25</v>
      </c>
      <c r="X221" s="40">
        <v>95.152932906932676</v>
      </c>
      <c r="Y221" s="12">
        <v>103.4687122610315</v>
      </c>
      <c r="Z221" s="12">
        <v>107.00563002711435</v>
      </c>
      <c r="AA221" s="12">
        <v>102.45025767814484</v>
      </c>
      <c r="AB221" s="59">
        <v>8.7393831173152928E-2</v>
      </c>
      <c r="AC221" s="59">
        <v>0.12456470607978608</v>
      </c>
      <c r="AD221" s="59">
        <v>7.6690487074628999E-2</v>
      </c>
    </row>
    <row r="222" spans="23:30" x14ac:dyDescent="0.3">
      <c r="W222" t="s">
        <v>27</v>
      </c>
      <c r="X222" s="40">
        <v>89.212932906932679</v>
      </c>
      <c r="Y222" s="12">
        <v>93.538712261031506</v>
      </c>
      <c r="Z222" s="12">
        <v>97.075630027114357</v>
      </c>
      <c r="AA222" s="12">
        <v>92.52025767814483</v>
      </c>
      <c r="AB222" s="59">
        <v>4.8488254036121642E-2</v>
      </c>
      <c r="AC222" s="59">
        <v>8.8134050344293446E-2</v>
      </c>
      <c r="AD222" s="59">
        <v>3.7072256941293111E-2</v>
      </c>
    </row>
    <row r="223" spans="23:30" x14ac:dyDescent="0.3">
      <c r="W223" t="s">
        <v>29</v>
      </c>
      <c r="X223" s="40">
        <v>89.212932906932679</v>
      </c>
      <c r="Y223" s="12">
        <v>93.538712261031506</v>
      </c>
      <c r="Z223" s="12">
        <v>97.075630027114357</v>
      </c>
      <c r="AA223" s="12">
        <v>92.52025767814483</v>
      </c>
      <c r="AB223" s="59">
        <v>4.8488254036121642E-2</v>
      </c>
      <c r="AC223" s="59">
        <v>8.8134050344293446E-2</v>
      </c>
      <c r="AD223" s="59">
        <v>3.7072256941293111E-2</v>
      </c>
    </row>
    <row r="224" spans="23:30" x14ac:dyDescent="0.3">
      <c r="W224" t="s">
        <v>31</v>
      </c>
      <c r="X224" s="40">
        <v>89.212932906932679</v>
      </c>
      <c r="Y224" s="12">
        <v>93.538712261031506</v>
      </c>
      <c r="Z224" s="12">
        <v>97.075630027114357</v>
      </c>
      <c r="AA224" s="12">
        <v>92.52025767814483</v>
      </c>
      <c r="AB224" s="59">
        <v>4.8488254036121642E-2</v>
      </c>
      <c r="AC224" s="59">
        <v>8.8134050344293446E-2</v>
      </c>
      <c r="AD224" s="59">
        <v>3.7072256941293111E-2</v>
      </c>
    </row>
    <row r="225" spans="23:30" x14ac:dyDescent="0.3">
      <c r="W225" s="9" t="s">
        <v>33</v>
      </c>
      <c r="X225" s="63" t="s">
        <v>223</v>
      </c>
      <c r="Y225" s="64" t="s">
        <v>223</v>
      </c>
      <c r="Z225" s="64" t="s">
        <v>223</v>
      </c>
      <c r="AA225" s="64" t="s">
        <v>223</v>
      </c>
      <c r="AB225" s="64" t="s">
        <v>223</v>
      </c>
      <c r="AC225" s="64" t="s">
        <v>223</v>
      </c>
      <c r="AD225" s="64" t="s">
        <v>223</v>
      </c>
    </row>
    <row r="226" spans="23:30" x14ac:dyDescent="0.3">
      <c r="W226" t="s">
        <v>34</v>
      </c>
      <c r="X226" s="40">
        <v>89.212932906932679</v>
      </c>
      <c r="Y226" s="12">
        <v>93.538712261031506</v>
      </c>
      <c r="Z226" s="12">
        <v>97.075630027114357</v>
      </c>
      <c r="AA226" s="12">
        <v>92.52025767814483</v>
      </c>
      <c r="AB226" s="59">
        <v>4.8488254036121642E-2</v>
      </c>
      <c r="AC226" s="59">
        <v>8.8134050344293446E-2</v>
      </c>
      <c r="AD226" s="59">
        <v>3.7072256941293111E-2</v>
      </c>
    </row>
    <row r="227" spans="23:30" x14ac:dyDescent="0.3">
      <c r="W227" t="s">
        <v>36</v>
      </c>
      <c r="X227" s="40">
        <v>89.212932906932679</v>
      </c>
      <c r="Y227" s="12">
        <v>93.538712261031506</v>
      </c>
      <c r="Z227" s="12">
        <v>97.075630027114357</v>
      </c>
      <c r="AA227" s="12">
        <v>92.52025767814483</v>
      </c>
      <c r="AB227" s="59">
        <v>4.8488254036121642E-2</v>
      </c>
      <c r="AC227" s="59">
        <v>8.8134050344293446E-2</v>
      </c>
      <c r="AD227" s="59">
        <v>3.7072256941293111E-2</v>
      </c>
    </row>
    <row r="228" spans="23:30" x14ac:dyDescent="0.3">
      <c r="W228" t="s">
        <v>38</v>
      </c>
      <c r="X228" s="40">
        <v>89.212932906932679</v>
      </c>
      <c r="Y228" s="12">
        <v>93.538712261031506</v>
      </c>
      <c r="Z228" s="12">
        <v>97.075630027114357</v>
      </c>
      <c r="AA228" s="12">
        <v>92.52025767814483</v>
      </c>
      <c r="AB228" s="59">
        <v>4.8488254036121642E-2</v>
      </c>
      <c r="AC228" s="59">
        <v>8.8134050344293446E-2</v>
      </c>
      <c r="AD228" s="59">
        <v>3.7072256941293111E-2</v>
      </c>
    </row>
    <row r="229" spans="23:30" x14ac:dyDescent="0.3">
      <c r="W229" t="s">
        <v>40</v>
      </c>
      <c r="X229" s="40">
        <v>89.212932906932679</v>
      </c>
      <c r="Y229" s="12">
        <v>93.538712261031506</v>
      </c>
      <c r="Z229" s="12">
        <v>97.075630027114357</v>
      </c>
      <c r="AA229" s="12">
        <v>92.52025767814483</v>
      </c>
      <c r="AB229" s="59">
        <v>4.8488254036121642E-2</v>
      </c>
      <c r="AC229" s="59">
        <v>8.8134050344293446E-2</v>
      </c>
      <c r="AD229" s="59">
        <v>3.7072256941293111E-2</v>
      </c>
    </row>
    <row r="230" spans="23:30" x14ac:dyDescent="0.3">
      <c r="W230" t="s">
        <v>42</v>
      </c>
      <c r="X230" s="40">
        <v>102.50293290693268</v>
      </c>
      <c r="Y230" s="12">
        <v>106.9447122610315</v>
      </c>
      <c r="Z230" s="12">
        <v>110.62563002711435</v>
      </c>
      <c r="AA230" s="12">
        <v>105.90425767814482</v>
      </c>
      <c r="AB230" s="59">
        <v>4.3333192798802322E-2</v>
      </c>
      <c r="AC230" s="59">
        <v>7.9243558109275317E-2</v>
      </c>
      <c r="AD230" s="59">
        <v>3.3182706823621885E-2</v>
      </c>
    </row>
    <row r="231" spans="23:30" x14ac:dyDescent="0.3">
      <c r="W231" s="4" t="s">
        <v>44</v>
      </c>
      <c r="X231" s="63" t="s">
        <v>223</v>
      </c>
      <c r="Y231" s="64" t="s">
        <v>223</v>
      </c>
      <c r="Z231" s="64" t="s">
        <v>223</v>
      </c>
      <c r="AA231" s="64" t="s">
        <v>223</v>
      </c>
      <c r="AB231" s="64" t="s">
        <v>223</v>
      </c>
      <c r="AC231" s="64" t="s">
        <v>223</v>
      </c>
      <c r="AD231" s="64" t="s">
        <v>223</v>
      </c>
    </row>
    <row r="232" spans="23:30" x14ac:dyDescent="0.3">
      <c r="W232" t="s">
        <v>46</v>
      </c>
      <c r="X232" s="40">
        <v>99.142932906932685</v>
      </c>
      <c r="Y232" s="12">
        <v>103.4687122610315</v>
      </c>
      <c r="Z232" s="12">
        <v>107.00563002711435</v>
      </c>
      <c r="AA232" s="12">
        <v>102.45025767814484</v>
      </c>
      <c r="AB232" s="59">
        <v>4.3631746885675678E-2</v>
      </c>
      <c r="AC232" s="59">
        <v>7.9306682681684684E-2</v>
      </c>
      <c r="AD232" s="59">
        <v>3.3359158078536962E-2</v>
      </c>
    </row>
    <row r="233" spans="23:30" x14ac:dyDescent="0.3">
      <c r="W233" t="s">
        <v>48</v>
      </c>
      <c r="X233" s="40">
        <v>99.142932906932685</v>
      </c>
      <c r="Y233" s="12">
        <v>103.4687122610315</v>
      </c>
      <c r="Z233" s="12">
        <v>107.00563002711435</v>
      </c>
      <c r="AA233" s="12">
        <v>102.45025767814484</v>
      </c>
      <c r="AB233" s="59">
        <v>4.3631746885675678E-2</v>
      </c>
      <c r="AC233" s="59">
        <v>7.9306682681684684E-2</v>
      </c>
      <c r="AD233" s="59">
        <v>3.3359158078536962E-2</v>
      </c>
    </row>
    <row r="234" spans="23:30" x14ac:dyDescent="0.3">
      <c r="W234" t="s">
        <v>50</v>
      </c>
      <c r="X234" s="40">
        <v>89.212932906932679</v>
      </c>
      <c r="Y234" s="12">
        <v>93.538712261031506</v>
      </c>
      <c r="Z234" s="12">
        <v>97.075630027114357</v>
      </c>
      <c r="AA234" s="12">
        <v>92.52025767814483</v>
      </c>
      <c r="AB234" s="59">
        <v>4.8488254036121642E-2</v>
      </c>
      <c r="AC234" s="59">
        <v>8.8134050344293446E-2</v>
      </c>
      <c r="AD234" s="59">
        <v>3.7072256941293111E-2</v>
      </c>
    </row>
    <row r="235" spans="23:30" x14ac:dyDescent="0.3">
      <c r="W235" t="s">
        <v>51</v>
      </c>
      <c r="X235" s="40">
        <v>99.142932906932685</v>
      </c>
      <c r="Y235" s="12">
        <v>103.4687122610315</v>
      </c>
      <c r="Z235" s="12">
        <v>107.00563002711435</v>
      </c>
      <c r="AA235" s="12">
        <v>102.45025767814484</v>
      </c>
      <c r="AB235" s="59">
        <v>4.3631746885675678E-2</v>
      </c>
      <c r="AC235" s="59">
        <v>7.9306682681684684E-2</v>
      </c>
      <c r="AD235" s="59">
        <v>3.3359158078536962E-2</v>
      </c>
    </row>
    <row r="236" spans="23:30" x14ac:dyDescent="0.3">
      <c r="W236" t="s">
        <v>53</v>
      </c>
      <c r="X236" s="40">
        <v>89.212932906932679</v>
      </c>
      <c r="Y236" s="12">
        <v>93.538712261031506</v>
      </c>
      <c r="Z236" s="12">
        <v>97.075630027114357</v>
      </c>
      <c r="AA236" s="12">
        <v>92.52025767814483</v>
      </c>
      <c r="AB236" s="59">
        <v>4.8488254036121642E-2</v>
      </c>
      <c r="AC236" s="59">
        <v>8.8134050344293446E-2</v>
      </c>
      <c r="AD236" s="59">
        <v>3.7072256941293111E-2</v>
      </c>
    </row>
    <row r="237" spans="23:30" x14ac:dyDescent="0.3">
      <c r="W237" t="s">
        <v>55</v>
      </c>
      <c r="X237" s="40">
        <v>99.142932906932685</v>
      </c>
      <c r="Y237" s="12">
        <v>103.4687122610315</v>
      </c>
      <c r="Z237" s="12">
        <v>107.00563002711435</v>
      </c>
      <c r="AA237" s="12">
        <v>102.45025767814484</v>
      </c>
      <c r="AB237" s="59">
        <v>4.3631746885675678E-2</v>
      </c>
      <c r="AC237" s="59">
        <v>7.9306682681684684E-2</v>
      </c>
      <c r="AD237" s="59">
        <v>3.3359158078536962E-2</v>
      </c>
    </row>
    <row r="238" spans="23:30" x14ac:dyDescent="0.3">
      <c r="W238" s="4" t="s">
        <v>57</v>
      </c>
      <c r="X238" s="63" t="s">
        <v>223</v>
      </c>
      <c r="Y238" s="64" t="s">
        <v>223</v>
      </c>
      <c r="Z238" s="64" t="s">
        <v>223</v>
      </c>
      <c r="AA238" s="64" t="s">
        <v>223</v>
      </c>
      <c r="AB238" s="64" t="s">
        <v>223</v>
      </c>
      <c r="AC238" s="64" t="s">
        <v>223</v>
      </c>
      <c r="AD238" s="64" t="s">
        <v>223</v>
      </c>
    </row>
    <row r="239" spans="23:30" x14ac:dyDescent="0.3">
      <c r="W239" t="s">
        <v>59</v>
      </c>
      <c r="X239" s="40">
        <v>89.212932906932679</v>
      </c>
      <c r="Y239" s="12">
        <v>93.538712261031506</v>
      </c>
      <c r="Z239" s="12">
        <v>97.075630027114357</v>
      </c>
      <c r="AA239" s="12">
        <v>92.52025767814483</v>
      </c>
      <c r="AB239" s="59">
        <v>4.8488254036121642E-2</v>
      </c>
      <c r="AC239" s="59">
        <v>8.8134050344293446E-2</v>
      </c>
      <c r="AD239" s="59">
        <v>3.7072256941293111E-2</v>
      </c>
    </row>
    <row r="240" spans="23:30" x14ac:dyDescent="0.3">
      <c r="W240" t="s">
        <v>61</v>
      </c>
      <c r="X240" s="40">
        <v>95.152932906932676</v>
      </c>
      <c r="Y240" s="12">
        <v>103.4687122610315</v>
      </c>
      <c r="Z240" s="12">
        <v>107.00563002711435</v>
      </c>
      <c r="AA240" s="12">
        <v>102.45025767814484</v>
      </c>
      <c r="AB240" s="59">
        <v>8.7393831173152928E-2</v>
      </c>
      <c r="AC240" s="59">
        <v>0.12456470607978608</v>
      </c>
      <c r="AD240" s="59">
        <v>7.6690487074628999E-2</v>
      </c>
    </row>
    <row r="241" spans="23:30" x14ac:dyDescent="0.3">
      <c r="W241" s="4" t="s">
        <v>63</v>
      </c>
      <c r="X241" s="63" t="s">
        <v>223</v>
      </c>
      <c r="Y241" s="64" t="s">
        <v>223</v>
      </c>
      <c r="Z241" s="64" t="s">
        <v>223</v>
      </c>
      <c r="AA241" s="64" t="s">
        <v>223</v>
      </c>
      <c r="AB241" s="64" t="s">
        <v>223</v>
      </c>
      <c r="AC241" s="64" t="s">
        <v>223</v>
      </c>
      <c r="AD241" s="64" t="s">
        <v>223</v>
      </c>
    </row>
    <row r="242" spans="23:30" x14ac:dyDescent="0.3">
      <c r="W242" t="s">
        <v>65</v>
      </c>
      <c r="X242" s="40">
        <v>99.142932906932685</v>
      </c>
      <c r="Y242" s="12">
        <v>103.4687122610315</v>
      </c>
      <c r="Z242" s="12">
        <v>107.00563002711435</v>
      </c>
      <c r="AA242" s="12">
        <v>102.45025767814484</v>
      </c>
      <c r="AB242" s="59">
        <v>4.3631746885675678E-2</v>
      </c>
      <c r="AC242" s="59">
        <v>7.9306682681684684E-2</v>
      </c>
      <c r="AD242" s="59">
        <v>3.3359158078536962E-2</v>
      </c>
    </row>
    <row r="243" spans="23:30" x14ac:dyDescent="0.3">
      <c r="W243" t="s">
        <v>66</v>
      </c>
      <c r="X243" s="40">
        <v>99.142932906932685</v>
      </c>
      <c r="Y243" s="12">
        <v>103.4687122610315</v>
      </c>
      <c r="Z243" s="12">
        <v>107.00563002711435</v>
      </c>
      <c r="AA243" s="12">
        <v>102.45025767814484</v>
      </c>
      <c r="AB243" s="59">
        <v>4.3631746885675678E-2</v>
      </c>
      <c r="AC243" s="59">
        <v>7.9306682681684684E-2</v>
      </c>
      <c r="AD243" s="59">
        <v>3.3359158078536962E-2</v>
      </c>
    </row>
    <row r="244" spans="23:30" x14ac:dyDescent="0.3">
      <c r="W244" t="s">
        <v>68</v>
      </c>
      <c r="X244" s="40">
        <v>95.152932906932676</v>
      </c>
      <c r="Y244" s="12">
        <v>103.4687122610315</v>
      </c>
      <c r="Z244" s="12">
        <v>107.00563002711435</v>
      </c>
      <c r="AA244" s="12">
        <v>102.45025767814484</v>
      </c>
      <c r="AB244" s="59">
        <v>8.7393831173152928E-2</v>
      </c>
      <c r="AC244" s="59">
        <v>0.12456470607978608</v>
      </c>
      <c r="AD244" s="59">
        <v>7.6690487074628999E-2</v>
      </c>
    </row>
    <row r="245" spans="23:30" x14ac:dyDescent="0.3">
      <c r="W245" t="s">
        <v>70</v>
      </c>
      <c r="X245" s="40">
        <v>89.212932906932679</v>
      </c>
      <c r="Y245" s="12">
        <v>93.538712261031506</v>
      </c>
      <c r="Z245" s="12">
        <v>97.075630027114357</v>
      </c>
      <c r="AA245" s="12">
        <v>92.52025767814483</v>
      </c>
      <c r="AB245" s="59">
        <v>4.8488254036121642E-2</v>
      </c>
      <c r="AC245" s="59">
        <v>8.8134050344293446E-2</v>
      </c>
      <c r="AD245" s="59">
        <v>3.7072256941293111E-2</v>
      </c>
    </row>
    <row r="246" spans="23:30" x14ac:dyDescent="0.3">
      <c r="W246" t="s">
        <v>72</v>
      </c>
      <c r="X246" s="40">
        <v>99.142932906932685</v>
      </c>
      <c r="Y246" s="12">
        <v>103.4687122610315</v>
      </c>
      <c r="Z246" s="12">
        <v>107.00563002711435</v>
      </c>
      <c r="AA246" s="12">
        <v>102.45025767814484</v>
      </c>
      <c r="AB246" s="59">
        <v>4.3631746885675678E-2</v>
      </c>
      <c r="AC246" s="59">
        <v>7.9306682681684684E-2</v>
      </c>
      <c r="AD246" s="59">
        <v>3.3359158078536962E-2</v>
      </c>
    </row>
    <row r="247" spans="23:30" x14ac:dyDescent="0.3">
      <c r="W247" t="s">
        <v>74</v>
      </c>
      <c r="X247" s="40">
        <v>99.142932906932685</v>
      </c>
      <c r="Y247" s="12">
        <v>103.4687122610315</v>
      </c>
      <c r="Z247" s="12">
        <v>107.00563002711435</v>
      </c>
      <c r="AA247" s="12">
        <v>102.45025767814484</v>
      </c>
      <c r="AB247" s="59">
        <v>4.3631746885675678E-2</v>
      </c>
      <c r="AC247" s="59">
        <v>7.9306682681684684E-2</v>
      </c>
      <c r="AD247" s="59">
        <v>3.3359158078536962E-2</v>
      </c>
    </row>
    <row r="248" spans="23:30" x14ac:dyDescent="0.3">
      <c r="W248" t="s">
        <v>76</v>
      </c>
      <c r="X248" s="40">
        <v>93.202932906932688</v>
      </c>
      <c r="Y248" s="12">
        <v>93.538712261031506</v>
      </c>
      <c r="Z248" s="12">
        <v>97.075630027114357</v>
      </c>
      <c r="AA248" s="12">
        <v>92.52025767814483</v>
      </c>
      <c r="AB248" s="59">
        <v>3.6026693970468622E-3</v>
      </c>
      <c r="AC248" s="59">
        <v>4.1551236633816359E-2</v>
      </c>
      <c r="AD248" s="59">
        <v>-7.3246110127193056E-3</v>
      </c>
    </row>
    <row r="249" spans="23:30" x14ac:dyDescent="0.3">
      <c r="W249" t="s">
        <v>78</v>
      </c>
      <c r="X249" s="40">
        <v>99.142932906932685</v>
      </c>
      <c r="Y249" s="12">
        <v>93.538712261031506</v>
      </c>
      <c r="Z249" s="12">
        <v>97.075630027114357</v>
      </c>
      <c r="AA249" s="12">
        <v>92.52025767814483</v>
      </c>
      <c r="AB249" s="59">
        <v>-5.6526678015083189E-2</v>
      </c>
      <c r="AC249" s="59">
        <v>-2.0851742219074192E-2</v>
      </c>
      <c r="AD249" s="59">
        <v>-6.679926682222205E-2</v>
      </c>
    </row>
    <row r="250" spans="23:30" x14ac:dyDescent="0.3">
      <c r="W250" t="s">
        <v>80</v>
      </c>
      <c r="X250" s="40">
        <v>89.212932906932679</v>
      </c>
      <c r="Y250" s="12">
        <v>93.538712261031506</v>
      </c>
      <c r="Z250" s="12">
        <v>97.075630027114357</v>
      </c>
      <c r="AA250" s="12">
        <v>92.52025767814483</v>
      </c>
      <c r="AB250" s="59">
        <v>4.8488254036121642E-2</v>
      </c>
      <c r="AC250" s="59">
        <v>8.8134050344293446E-2</v>
      </c>
      <c r="AD250" s="59">
        <v>3.7072256941293111E-2</v>
      </c>
    </row>
    <row r="251" spans="23:30" x14ac:dyDescent="0.3">
      <c r="W251" t="s">
        <v>81</v>
      </c>
      <c r="X251" s="40">
        <v>89.212932906932679</v>
      </c>
      <c r="Y251" s="12">
        <v>93.538712261031506</v>
      </c>
      <c r="Z251" s="12">
        <v>97.075630027114357</v>
      </c>
      <c r="AA251" s="12">
        <v>92.52025767814483</v>
      </c>
      <c r="AB251" s="59">
        <v>4.8488254036121642E-2</v>
      </c>
      <c r="AC251" s="59">
        <v>8.8134050344293446E-2</v>
      </c>
      <c r="AD251" s="59">
        <v>3.7072256941293111E-2</v>
      </c>
    </row>
    <row r="252" spans="23:30" x14ac:dyDescent="0.3">
      <c r="W252" t="s">
        <v>83</v>
      </c>
      <c r="X252" s="40">
        <v>99.142932906932685</v>
      </c>
      <c r="Y252" s="12">
        <v>103.4687122610315</v>
      </c>
      <c r="Z252" s="12">
        <v>107.00563002711435</v>
      </c>
      <c r="AA252" s="12">
        <v>102.45025767814484</v>
      </c>
      <c r="AB252" s="59">
        <v>4.3631746885675678E-2</v>
      </c>
      <c r="AC252" s="59">
        <v>7.9306682681684684E-2</v>
      </c>
      <c r="AD252" s="59">
        <v>3.3359158078536962E-2</v>
      </c>
    </row>
    <row r="253" spans="23:30" x14ac:dyDescent="0.3">
      <c r="W253" t="s">
        <v>85</v>
      </c>
      <c r="X253" s="40">
        <v>96.142932906932685</v>
      </c>
      <c r="Y253" s="12">
        <v>104.45871226103151</v>
      </c>
      <c r="Z253" s="12">
        <v>107.99563002711436</v>
      </c>
      <c r="AA253" s="12">
        <v>103.44025767814482</v>
      </c>
      <c r="AB253" s="59">
        <v>8.6493922149728675E-2</v>
      </c>
      <c r="AC253" s="59">
        <v>0.12328204228651109</v>
      </c>
      <c r="AD253" s="59">
        <v>7.5900792191101712E-2</v>
      </c>
    </row>
    <row r="254" spans="23:30" x14ac:dyDescent="0.3">
      <c r="W254" s="4" t="s">
        <v>87</v>
      </c>
      <c r="X254" s="37">
        <v>89.212932906932679</v>
      </c>
      <c r="Y254" s="11">
        <v>93.538712261031506</v>
      </c>
      <c r="Z254" s="11">
        <v>97.075630027114357</v>
      </c>
      <c r="AA254" s="11">
        <v>92.52025767814483</v>
      </c>
      <c r="AB254" s="38">
        <v>4.8488254036121642E-2</v>
      </c>
      <c r="AC254" s="38">
        <v>8.8134050344293446E-2</v>
      </c>
      <c r="AD254" s="38">
        <v>3.7072256941293111E-2</v>
      </c>
    </row>
    <row r="256" spans="23:30" x14ac:dyDescent="0.3">
      <c r="AB256" s="41">
        <f>Y254/X254-1</f>
        <v>4.8488254036121559E-2</v>
      </c>
    </row>
  </sheetData>
  <mergeCells count="17">
    <mergeCell ref="CF2:CN2"/>
    <mergeCell ref="X51:AF51"/>
    <mergeCell ref="AH51:AP51"/>
    <mergeCell ref="AR51:AZ51"/>
    <mergeCell ref="BB51:BJ51"/>
    <mergeCell ref="BL51:BT51"/>
    <mergeCell ref="BV51:CD51"/>
    <mergeCell ref="CF51:CN51"/>
    <mergeCell ref="X2:AF2"/>
    <mergeCell ref="AH2:AP2"/>
    <mergeCell ref="AR2:AZ2"/>
    <mergeCell ref="BB2:BJ2"/>
    <mergeCell ref="BL2:BT2"/>
    <mergeCell ref="BV2:CD2"/>
    <mergeCell ref="X158:AD158"/>
    <mergeCell ref="AF158:AK158"/>
    <mergeCell ref="AM158:AR158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536E2-23E7-4113-9573-5431B935FA88}">
  <dimension ref="A1:V204"/>
  <sheetViews>
    <sheetView workbookViewId="0">
      <selection activeCell="F15" sqref="F15"/>
    </sheetView>
  </sheetViews>
  <sheetFormatPr defaultRowHeight="14.4" x14ac:dyDescent="0.3"/>
  <cols>
    <col min="2" max="4" width="9.21875" style="2" customWidth="1"/>
    <col min="5" max="13" width="11.5546875" style="2" bestFit="1" customWidth="1"/>
    <col min="14" max="17" width="9.21875" style="2" hidden="1" customWidth="1"/>
    <col min="18" max="18" width="10" style="2" hidden="1" customWidth="1"/>
    <col min="19" max="21" width="9.21875" style="2" hidden="1" customWidth="1"/>
  </cols>
  <sheetData>
    <row r="1" spans="1:21" x14ac:dyDescent="0.3">
      <c r="A1" s="1" t="s">
        <v>218</v>
      </c>
      <c r="C1"/>
    </row>
    <row r="2" spans="1:21" x14ac:dyDescent="0.3">
      <c r="B2" s="2" t="s">
        <v>1</v>
      </c>
      <c r="D2" s="2" t="s">
        <v>2</v>
      </c>
    </row>
    <row r="3" spans="1:21" x14ac:dyDescent="0.3">
      <c r="A3" s="5" t="s">
        <v>4</v>
      </c>
      <c r="B3" s="6">
        <v>1992</v>
      </c>
      <c r="C3" s="6">
        <v>2017</v>
      </c>
      <c r="D3" s="7">
        <v>2017</v>
      </c>
      <c r="E3" s="7">
        <v>2020</v>
      </c>
      <c r="F3" s="7">
        <v>2025</v>
      </c>
      <c r="G3" s="7">
        <v>2030</v>
      </c>
      <c r="H3" s="7">
        <v>2035</v>
      </c>
      <c r="I3" s="7">
        <v>2040</v>
      </c>
      <c r="J3" s="7">
        <v>2045</v>
      </c>
      <c r="K3" s="7">
        <v>2050</v>
      </c>
      <c r="L3" s="7">
        <v>2055</v>
      </c>
      <c r="M3" s="7">
        <v>2060</v>
      </c>
      <c r="N3" s="7">
        <v>2065</v>
      </c>
      <c r="O3" s="7">
        <v>2070</v>
      </c>
      <c r="P3" s="7">
        <v>2075</v>
      </c>
      <c r="Q3" s="7">
        <v>2080</v>
      </c>
      <c r="R3" s="7">
        <v>2085</v>
      </c>
      <c r="S3" s="7">
        <v>2090</v>
      </c>
      <c r="T3" s="7">
        <v>2095</v>
      </c>
      <c r="U3" s="7">
        <v>2100</v>
      </c>
    </row>
    <row r="4" spans="1:21" x14ac:dyDescent="0.3">
      <c r="A4" s="9" t="s">
        <v>6</v>
      </c>
      <c r="B4" s="10" t="s">
        <v>220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 t="e">
        <f t="shared" ref="N4:U4" si="0">SUM(N5:N54)</f>
        <v>#REF!</v>
      </c>
      <c r="O4" s="10" t="e">
        <f t="shared" si="0"/>
        <v>#REF!</v>
      </c>
      <c r="P4" s="10" t="e">
        <f t="shared" si="0"/>
        <v>#REF!</v>
      </c>
      <c r="Q4" s="10" t="e">
        <f t="shared" si="0"/>
        <v>#REF!</v>
      </c>
      <c r="R4" s="10" t="e">
        <f t="shared" si="0"/>
        <v>#REF!</v>
      </c>
      <c r="S4" s="10" t="e">
        <f t="shared" si="0"/>
        <v>#REF!</v>
      </c>
      <c r="T4" s="10" t="e">
        <f t="shared" si="0"/>
        <v>#REF!</v>
      </c>
      <c r="U4" s="10" t="e">
        <f t="shared" si="0"/>
        <v>#REF!</v>
      </c>
    </row>
    <row r="5" spans="1:21" x14ac:dyDescent="0.3">
      <c r="A5" t="s">
        <v>7</v>
      </c>
      <c r="B5" s="2">
        <v>128</v>
      </c>
      <c r="C5" s="2">
        <v>26.666666666666668</v>
      </c>
      <c r="D5" s="2">
        <v>92.589999999999989</v>
      </c>
      <c r="E5" s="2">
        <v>92.757201643080734</v>
      </c>
      <c r="F5" s="2">
        <v>98.27862159481208</v>
      </c>
      <c r="G5" s="2">
        <v>104.6959965198501</v>
      </c>
      <c r="H5" s="2">
        <v>104.40961516547679</v>
      </c>
      <c r="I5" s="2">
        <v>104.10705480182314</v>
      </c>
      <c r="J5" s="2">
        <v>104.07298576219914</v>
      </c>
      <c r="K5" s="2">
        <v>104.87828656825918</v>
      </c>
      <c r="L5" s="2">
        <v>103.2151291874096</v>
      </c>
      <c r="M5" s="2">
        <v>101.11401094456659</v>
      </c>
      <c r="N5" s="2" t="e">
        <f>#REF!*#REF!/10^3</f>
        <v>#REF!</v>
      </c>
      <c r="O5" s="2" t="e">
        <f>#REF!*#REF!/10^3</f>
        <v>#REF!</v>
      </c>
      <c r="P5" s="2" t="e">
        <f>#REF!*#REF!/10^3</f>
        <v>#REF!</v>
      </c>
      <c r="Q5" s="2" t="e">
        <f>#REF!*#REF!/10^3</f>
        <v>#REF!</v>
      </c>
      <c r="R5" s="2" t="e">
        <f>#REF!*#REF!/10^3</f>
        <v>#REF!</v>
      </c>
      <c r="S5" s="2" t="e">
        <f>#REF!*#REF!/10^3</f>
        <v>#REF!</v>
      </c>
      <c r="T5" s="2" t="e">
        <f>#REF!*#REF!/10^3</f>
        <v>#REF!</v>
      </c>
      <c r="U5" s="2" t="e">
        <f>#REF!*#REF!/10^3</f>
        <v>#REF!</v>
      </c>
    </row>
    <row r="6" spans="1:21" x14ac:dyDescent="0.3">
      <c r="A6" t="s">
        <v>8</v>
      </c>
      <c r="B6" s="2">
        <v>267.33333333333331</v>
      </c>
      <c r="C6" s="2">
        <v>107.33333333333333</v>
      </c>
      <c r="D6" s="2">
        <v>85</v>
      </c>
      <c r="E6" s="2">
        <v>85.14053497641406</v>
      </c>
      <c r="F6" s="2">
        <v>90.52862159481208</v>
      </c>
      <c r="G6" s="2">
        <v>96.792663186516776</v>
      </c>
      <c r="H6" s="2">
        <v>96.501281832143476</v>
      </c>
      <c r="I6" s="2">
        <v>96.215388135156488</v>
      </c>
      <c r="J6" s="2">
        <v>96.191319095532478</v>
      </c>
      <c r="K6" s="2">
        <v>97.02495323492586</v>
      </c>
      <c r="L6" s="2">
        <v>95.395129187409609</v>
      </c>
      <c r="M6" s="2">
        <v>93.324010944566581</v>
      </c>
      <c r="N6" s="2" t="e">
        <f>#REF!*#REF!/10^3</f>
        <v>#REF!</v>
      </c>
      <c r="O6" s="2" t="e">
        <f>#REF!*#REF!/10^3</f>
        <v>#REF!</v>
      </c>
      <c r="P6" s="2" t="e">
        <f>#REF!*#REF!/10^3</f>
        <v>#REF!</v>
      </c>
      <c r="Q6" s="2" t="e">
        <f>#REF!*#REF!/10^3</f>
        <v>#REF!</v>
      </c>
      <c r="R6" s="2" t="e">
        <f>#REF!*#REF!/10^3</f>
        <v>#REF!</v>
      </c>
      <c r="S6" s="2" t="e">
        <f>#REF!*#REF!/10^3</f>
        <v>#REF!</v>
      </c>
      <c r="T6" s="2" t="e">
        <f>#REF!*#REF!/10^3</f>
        <v>#REF!</v>
      </c>
      <c r="U6" s="2" t="e">
        <f>#REF!*#REF!/10^3</f>
        <v>#REF!</v>
      </c>
    </row>
    <row r="7" spans="1:21" x14ac:dyDescent="0.3">
      <c r="A7" t="s">
        <v>10</v>
      </c>
      <c r="B7" s="2">
        <v>0</v>
      </c>
      <c r="C7" s="2">
        <v>187</v>
      </c>
      <c r="D7" s="2">
        <v>85</v>
      </c>
      <c r="E7" s="2">
        <v>85.14053497641406</v>
      </c>
      <c r="F7" s="2">
        <v>90.52862159481208</v>
      </c>
      <c r="G7" s="2">
        <v>96.792663186516776</v>
      </c>
      <c r="H7" s="2">
        <v>96.501281832143476</v>
      </c>
      <c r="I7" s="2">
        <v>96.215388135156488</v>
      </c>
      <c r="J7" s="2">
        <v>96.191319095532478</v>
      </c>
      <c r="K7" s="2">
        <v>97.02495323492586</v>
      </c>
      <c r="L7" s="2">
        <v>95.395129187409609</v>
      </c>
      <c r="M7" s="2">
        <v>93.324010944566581</v>
      </c>
      <c r="N7" s="2" t="e">
        <f>#REF!*#REF!/10^3</f>
        <v>#REF!</v>
      </c>
      <c r="O7" s="2" t="e">
        <f>#REF!*#REF!/10^3</f>
        <v>#REF!</v>
      </c>
      <c r="P7" s="2" t="e">
        <f>#REF!*#REF!/10^3</f>
        <v>#REF!</v>
      </c>
      <c r="Q7" s="2" t="e">
        <f>#REF!*#REF!/10^3</f>
        <v>#REF!</v>
      </c>
      <c r="R7" s="2" t="e">
        <f>#REF!*#REF!/10^3</f>
        <v>#REF!</v>
      </c>
      <c r="S7" s="2" t="e">
        <f>#REF!*#REF!/10^3</f>
        <v>#REF!</v>
      </c>
      <c r="T7" s="2" t="e">
        <f>#REF!*#REF!/10^3</f>
        <v>#REF!</v>
      </c>
      <c r="U7" s="2" t="e">
        <f>#REF!*#REF!/10^3</f>
        <v>#REF!</v>
      </c>
    </row>
    <row r="8" spans="1:21" x14ac:dyDescent="0.3">
      <c r="A8" t="s">
        <v>12</v>
      </c>
      <c r="B8" s="2">
        <v>0</v>
      </c>
      <c r="C8" s="2">
        <v>47.666666666666664</v>
      </c>
      <c r="D8" s="2">
        <v>90.94</v>
      </c>
      <c r="E8" s="2">
        <v>91.080534976414057</v>
      </c>
      <c r="F8" s="2">
        <v>96.468621594812078</v>
      </c>
      <c r="G8" s="2">
        <v>102.73266318651677</v>
      </c>
      <c r="H8" s="2">
        <v>102.44128183214347</v>
      </c>
      <c r="I8" s="2">
        <v>102.15538813515646</v>
      </c>
      <c r="J8" s="2">
        <v>102.13131909553248</v>
      </c>
      <c r="K8" s="2">
        <v>102.96495323492586</v>
      </c>
      <c r="L8" s="2">
        <v>101.33512918740961</v>
      </c>
      <c r="M8" s="2">
        <v>99.264010944566579</v>
      </c>
      <c r="N8" s="2" t="e">
        <f>#REF!*#REF!/10^3</f>
        <v>#REF!</v>
      </c>
      <c r="O8" s="2" t="e">
        <f>#REF!*#REF!/10^3</f>
        <v>#REF!</v>
      </c>
      <c r="P8" s="2" t="e">
        <f>#REF!*#REF!/10^3</f>
        <v>#REF!</v>
      </c>
      <c r="Q8" s="2" t="e">
        <f>#REF!*#REF!/10^3</f>
        <v>#REF!</v>
      </c>
      <c r="R8" s="2" t="e">
        <f>#REF!*#REF!/10^3</f>
        <v>#REF!</v>
      </c>
      <c r="S8" s="2" t="e">
        <f>#REF!*#REF!/10^3</f>
        <v>#REF!</v>
      </c>
      <c r="T8" s="2" t="e">
        <f>#REF!*#REF!/10^3</f>
        <v>#REF!</v>
      </c>
      <c r="U8" s="2" t="e">
        <f>#REF!*#REF!/10^3</f>
        <v>#REF!</v>
      </c>
    </row>
    <row r="9" spans="1:21" x14ac:dyDescent="0.3">
      <c r="A9" t="s">
        <v>14</v>
      </c>
      <c r="B9" s="2">
        <v>0</v>
      </c>
      <c r="C9" s="2">
        <v>0</v>
      </c>
      <c r="D9" s="2">
        <v>97.529999999999987</v>
      </c>
      <c r="E9" s="2">
        <v>97.685534976414047</v>
      </c>
      <c r="F9" s="2">
        <v>103.26528826147876</v>
      </c>
      <c r="G9" s="2">
        <v>109.74766318651677</v>
      </c>
      <c r="H9" s="2">
        <v>109.44294849881014</v>
      </c>
      <c r="I9" s="2">
        <v>109.14038813515647</v>
      </c>
      <c r="J9" s="2">
        <v>109.10298576219914</v>
      </c>
      <c r="K9" s="2">
        <v>109.90495323492587</v>
      </c>
      <c r="L9" s="2">
        <v>108.2501291874096</v>
      </c>
      <c r="M9" s="2">
        <v>106.14067761123324</v>
      </c>
      <c r="N9" s="2" t="e">
        <f>#REF!*#REF!/10^3</f>
        <v>#REF!</v>
      </c>
      <c r="O9" s="2" t="e">
        <f>#REF!*#REF!/10^3</f>
        <v>#REF!</v>
      </c>
      <c r="P9" s="2" t="e">
        <f>#REF!*#REF!/10^3</f>
        <v>#REF!</v>
      </c>
      <c r="Q9" s="2" t="e">
        <f>#REF!*#REF!/10^3</f>
        <v>#REF!</v>
      </c>
      <c r="R9" s="2" t="e">
        <f>#REF!*#REF!/10^3</f>
        <v>#REF!</v>
      </c>
      <c r="S9" s="2" t="e">
        <f>#REF!*#REF!/10^3</f>
        <v>#REF!</v>
      </c>
      <c r="T9" s="2" t="e">
        <f>#REF!*#REF!/10^3</f>
        <v>#REF!</v>
      </c>
      <c r="U9" s="2" t="e">
        <f>#REF!*#REF!/10^3</f>
        <v>#REF!</v>
      </c>
    </row>
    <row r="10" spans="1:21" x14ac:dyDescent="0.3">
      <c r="A10" t="s">
        <v>16</v>
      </c>
      <c r="B10" s="2">
        <v>0</v>
      </c>
      <c r="C10" s="2">
        <v>0</v>
      </c>
      <c r="D10" s="2">
        <v>85</v>
      </c>
      <c r="E10" s="2">
        <v>85.14053497641406</v>
      </c>
      <c r="F10" s="2">
        <v>90.52862159481208</v>
      </c>
      <c r="G10" s="2">
        <v>96.792663186516776</v>
      </c>
      <c r="H10" s="2">
        <v>96.501281832143476</v>
      </c>
      <c r="I10" s="2">
        <v>102.15538813515646</v>
      </c>
      <c r="J10" s="2">
        <v>102.13131909553248</v>
      </c>
      <c r="K10" s="2">
        <v>102.96495323492586</v>
      </c>
      <c r="L10" s="2">
        <v>101.33512918740961</v>
      </c>
      <c r="M10" s="2">
        <v>99.264010944566579</v>
      </c>
      <c r="N10" s="2" t="e">
        <f>#REF!*#REF!/10^3</f>
        <v>#REF!</v>
      </c>
      <c r="O10" s="2" t="e">
        <f>#REF!*#REF!/10^3</f>
        <v>#REF!</v>
      </c>
      <c r="P10" s="2" t="e">
        <f>#REF!*#REF!/10^3</f>
        <v>#REF!</v>
      </c>
      <c r="Q10" s="2" t="e">
        <f>#REF!*#REF!/10^3</f>
        <v>#REF!</v>
      </c>
      <c r="R10" s="2" t="e">
        <f>#REF!*#REF!/10^3</f>
        <v>#REF!</v>
      </c>
      <c r="S10" s="2" t="e">
        <f>#REF!*#REF!/10^3</f>
        <v>#REF!</v>
      </c>
      <c r="T10" s="2" t="e">
        <f>#REF!*#REF!/10^3</f>
        <v>#REF!</v>
      </c>
      <c r="U10" s="2" t="e">
        <f>#REF!*#REF!/10^3</f>
        <v>#REF!</v>
      </c>
    </row>
    <row r="11" spans="1:21" x14ac:dyDescent="0.3">
      <c r="A11" t="s">
        <v>9</v>
      </c>
      <c r="B11" s="2">
        <v>161</v>
      </c>
      <c r="C11" s="2">
        <v>76.666666666666671</v>
      </c>
      <c r="D11" s="2">
        <v>85</v>
      </c>
      <c r="E11" s="2">
        <v>85.14053497641406</v>
      </c>
      <c r="F11" s="2">
        <v>90.52862159481208</v>
      </c>
      <c r="G11" s="2">
        <v>96.792663186516776</v>
      </c>
      <c r="H11" s="2">
        <v>96.501281832143476</v>
      </c>
      <c r="I11" s="2">
        <v>96.215388135156488</v>
      </c>
      <c r="J11" s="2">
        <v>96.191319095532478</v>
      </c>
      <c r="K11" s="2">
        <v>97.02495323492586</v>
      </c>
      <c r="L11" s="2">
        <v>95.395129187409609</v>
      </c>
      <c r="M11" s="2">
        <v>93.324010944566581</v>
      </c>
      <c r="N11" s="2" t="e">
        <f>#REF!*#REF!/10^3</f>
        <v>#REF!</v>
      </c>
      <c r="O11" s="2" t="e">
        <f>#REF!*#REF!/10^3</f>
        <v>#REF!</v>
      </c>
      <c r="P11" s="2" t="e">
        <f>#REF!*#REF!/10^3</f>
        <v>#REF!</v>
      </c>
      <c r="Q11" s="2" t="e">
        <f>#REF!*#REF!/10^3</f>
        <v>#REF!</v>
      </c>
      <c r="R11" s="2" t="e">
        <f>#REF!*#REF!/10^3</f>
        <v>#REF!</v>
      </c>
      <c r="S11" s="2" t="e">
        <f>#REF!*#REF!/10^3</f>
        <v>#REF!</v>
      </c>
      <c r="T11" s="2" t="e">
        <f>#REF!*#REF!/10^3</f>
        <v>#REF!</v>
      </c>
      <c r="U11" s="2" t="e">
        <f>#REF!*#REF!/10^3</f>
        <v>#REF!</v>
      </c>
    </row>
    <row r="12" spans="1:21" x14ac:dyDescent="0.3">
      <c r="A12" t="s">
        <v>19</v>
      </c>
      <c r="B12" s="2">
        <v>0</v>
      </c>
      <c r="C12" s="2">
        <v>0</v>
      </c>
      <c r="D12" s="2">
        <v>85</v>
      </c>
      <c r="E12" s="2">
        <v>85.14053497641406</v>
      </c>
      <c r="F12" s="2">
        <v>90.52862159481208</v>
      </c>
      <c r="G12" s="2">
        <v>96.792663186516776</v>
      </c>
      <c r="H12" s="2">
        <v>96.501281832143476</v>
      </c>
      <c r="I12" s="2">
        <v>96.215388135156488</v>
      </c>
      <c r="J12" s="2">
        <v>96.191319095532478</v>
      </c>
      <c r="K12" s="2">
        <v>97.02495323492586</v>
      </c>
      <c r="L12" s="2">
        <v>95.395129187409609</v>
      </c>
      <c r="M12" s="2">
        <v>93.324010944566581</v>
      </c>
      <c r="N12" s="2" t="e">
        <f>#REF!*#REF!/10^3</f>
        <v>#REF!</v>
      </c>
      <c r="O12" s="2" t="e">
        <f>#REF!*#REF!/10^3</f>
        <v>#REF!</v>
      </c>
      <c r="P12" s="2" t="e">
        <f>#REF!*#REF!/10^3</f>
        <v>#REF!</v>
      </c>
      <c r="Q12" s="2" t="e">
        <f>#REF!*#REF!/10^3</f>
        <v>#REF!</v>
      </c>
      <c r="R12" s="2" t="e">
        <f>#REF!*#REF!/10^3</f>
        <v>#REF!</v>
      </c>
      <c r="S12" s="2" t="e">
        <f>#REF!*#REF!/10^3</f>
        <v>#REF!</v>
      </c>
      <c r="T12" s="2" t="e">
        <f>#REF!*#REF!/10^3</f>
        <v>#REF!</v>
      </c>
      <c r="U12" s="2" t="e">
        <f>#REF!*#REF!/10^3</f>
        <v>#REF!</v>
      </c>
    </row>
    <row r="13" spans="1:21" x14ac:dyDescent="0.3">
      <c r="A13" t="s">
        <v>11</v>
      </c>
      <c r="B13" s="2">
        <v>114.66666666666667</v>
      </c>
      <c r="C13" s="2">
        <v>76.666666666666671</v>
      </c>
      <c r="D13" s="2">
        <v>85</v>
      </c>
      <c r="E13" s="2">
        <v>85.14053497641406</v>
      </c>
      <c r="F13" s="2">
        <v>90.52862159481208</v>
      </c>
      <c r="G13" s="2">
        <v>96.792663186516776</v>
      </c>
      <c r="H13" s="2">
        <v>96.501281832143476</v>
      </c>
      <c r="I13" s="2">
        <v>96.215388135156488</v>
      </c>
      <c r="J13" s="2">
        <v>96.191319095532478</v>
      </c>
      <c r="K13" s="2">
        <v>97.02495323492586</v>
      </c>
      <c r="L13" s="2">
        <v>95.395129187409609</v>
      </c>
      <c r="M13" s="2">
        <v>93.324010944566581</v>
      </c>
      <c r="N13" s="2" t="e">
        <f>#REF!*#REF!/10^3</f>
        <v>#REF!</v>
      </c>
      <c r="O13" s="2" t="e">
        <f>#REF!*#REF!/10^3</f>
        <v>#REF!</v>
      </c>
      <c r="P13" s="2" t="e">
        <f>#REF!*#REF!/10^3</f>
        <v>#REF!</v>
      </c>
      <c r="Q13" s="2" t="e">
        <f>#REF!*#REF!/10^3</f>
        <v>#REF!</v>
      </c>
      <c r="R13" s="2" t="e">
        <f>#REF!*#REF!/10^3</f>
        <v>#REF!</v>
      </c>
      <c r="S13" s="2" t="e">
        <f>#REF!*#REF!/10^3</f>
        <v>#REF!</v>
      </c>
      <c r="T13" s="2" t="e">
        <f>#REF!*#REF!/10^3</f>
        <v>#REF!</v>
      </c>
      <c r="U13" s="2" t="e">
        <f>#REF!*#REF!/10^3</f>
        <v>#REF!</v>
      </c>
    </row>
    <row r="14" spans="1:21" x14ac:dyDescent="0.3">
      <c r="A14" t="s">
        <v>22</v>
      </c>
      <c r="B14" s="2">
        <v>0</v>
      </c>
      <c r="C14" s="2">
        <v>0</v>
      </c>
      <c r="D14" s="2">
        <v>85</v>
      </c>
      <c r="E14" s="2">
        <v>101.14053497641406</v>
      </c>
      <c r="F14" s="2">
        <v>107.32862159481209</v>
      </c>
      <c r="G14" s="2">
        <v>114.51266318651678</v>
      </c>
      <c r="H14" s="2">
        <v>114.25128183214348</v>
      </c>
      <c r="I14" s="2">
        <v>113.86538813515646</v>
      </c>
      <c r="J14" s="2">
        <v>113.78131909553247</v>
      </c>
      <c r="K14" s="2">
        <v>114.44495323492585</v>
      </c>
      <c r="L14" s="2">
        <v>112.61512918740961</v>
      </c>
      <c r="M14" s="2">
        <v>110.36401094456659</v>
      </c>
      <c r="N14" s="2" t="e">
        <f>#REF!*#REF!/10^3</f>
        <v>#REF!</v>
      </c>
      <c r="O14" s="2" t="e">
        <f>#REF!*#REF!/10^3</f>
        <v>#REF!</v>
      </c>
      <c r="P14" s="2" t="e">
        <f>#REF!*#REF!/10^3</f>
        <v>#REF!</v>
      </c>
      <c r="Q14" s="2" t="e">
        <f>#REF!*#REF!/10^3</f>
        <v>#REF!</v>
      </c>
      <c r="R14" s="2" t="e">
        <f>#REF!*#REF!/10^3</f>
        <v>#REF!</v>
      </c>
      <c r="S14" s="2" t="e">
        <f>#REF!*#REF!/10^3</f>
        <v>#REF!</v>
      </c>
      <c r="T14" s="2" t="e">
        <f>#REF!*#REF!/10^3</f>
        <v>#REF!</v>
      </c>
      <c r="U14" s="2" t="e">
        <f>#REF!*#REF!/10^3</f>
        <v>#REF!</v>
      </c>
    </row>
    <row r="15" spans="1:21" x14ac:dyDescent="0.3">
      <c r="A15" t="s">
        <v>15</v>
      </c>
      <c r="B15" s="2">
        <v>123.66666666666667</v>
      </c>
      <c r="C15" s="2">
        <v>106.66666666666667</v>
      </c>
      <c r="D15" s="2">
        <v>85</v>
      </c>
      <c r="E15" s="2">
        <v>85.14053497641406</v>
      </c>
      <c r="F15" s="2">
        <v>90.52862159481208</v>
      </c>
      <c r="G15" s="2">
        <v>96.792663186516776</v>
      </c>
      <c r="H15" s="2">
        <v>96.501281832143476</v>
      </c>
      <c r="I15" s="2">
        <v>96.215388135156488</v>
      </c>
      <c r="J15" s="2">
        <v>96.191319095532478</v>
      </c>
      <c r="K15" s="2">
        <v>97.02495323492586</v>
      </c>
      <c r="L15" s="2">
        <v>95.395129187409609</v>
      </c>
      <c r="M15" s="2">
        <v>93.324010944566581</v>
      </c>
      <c r="N15" s="2" t="e">
        <f>#REF!*#REF!/10^3</f>
        <v>#REF!</v>
      </c>
      <c r="O15" s="2" t="e">
        <f>#REF!*#REF!/10^3</f>
        <v>#REF!</v>
      </c>
      <c r="P15" s="2" t="e">
        <f>#REF!*#REF!/10^3</f>
        <v>#REF!</v>
      </c>
      <c r="Q15" s="2" t="e">
        <f>#REF!*#REF!/10^3</f>
        <v>#REF!</v>
      </c>
      <c r="R15" s="2" t="e">
        <f>#REF!*#REF!/10^3</f>
        <v>#REF!</v>
      </c>
      <c r="S15" s="2" t="e">
        <f>#REF!*#REF!/10^3</f>
        <v>#REF!</v>
      </c>
      <c r="T15" s="2" t="e">
        <f>#REF!*#REF!/10^3</f>
        <v>#REF!</v>
      </c>
      <c r="U15" s="2" t="e">
        <f>#REF!*#REF!/10^3</f>
        <v>#REF!</v>
      </c>
    </row>
    <row r="16" spans="1:21" x14ac:dyDescent="0.3">
      <c r="A16" t="s">
        <v>17</v>
      </c>
      <c r="B16" s="2">
        <v>134.66666666666666</v>
      </c>
      <c r="C16" s="2">
        <v>131</v>
      </c>
      <c r="D16" s="2">
        <v>85</v>
      </c>
      <c r="E16" s="2">
        <v>85.14053497641406</v>
      </c>
      <c r="F16" s="2">
        <v>90.52862159481208</v>
      </c>
      <c r="G16" s="2">
        <v>96.792663186516776</v>
      </c>
      <c r="H16" s="2">
        <v>96.501281832143476</v>
      </c>
      <c r="I16" s="2">
        <v>96.215388135156488</v>
      </c>
      <c r="J16" s="2">
        <v>96.191319095532478</v>
      </c>
      <c r="K16" s="2">
        <v>97.02495323492586</v>
      </c>
      <c r="L16" s="2">
        <v>95.395129187409609</v>
      </c>
      <c r="M16" s="2">
        <v>93.324010944566581</v>
      </c>
      <c r="N16" s="2" t="e">
        <f>#REF!*#REF!/10^3</f>
        <v>#REF!</v>
      </c>
      <c r="O16" s="2" t="e">
        <f>#REF!*#REF!/10^3</f>
        <v>#REF!</v>
      </c>
      <c r="P16" s="2" t="e">
        <f>#REF!*#REF!/10^3</f>
        <v>#REF!</v>
      </c>
      <c r="Q16" s="2" t="e">
        <f>#REF!*#REF!/10^3</f>
        <v>#REF!</v>
      </c>
      <c r="R16" s="2" t="e">
        <f>#REF!*#REF!/10^3</f>
        <v>#REF!</v>
      </c>
      <c r="S16" s="2" t="e">
        <f>#REF!*#REF!/10^3</f>
        <v>#REF!</v>
      </c>
      <c r="T16" s="2" t="e">
        <f>#REF!*#REF!/10^3</f>
        <v>#REF!</v>
      </c>
      <c r="U16" s="2" t="e">
        <f>#REF!*#REF!/10^3</f>
        <v>#REF!</v>
      </c>
    </row>
    <row r="17" spans="1:21" x14ac:dyDescent="0.3">
      <c r="A17" t="s">
        <v>26</v>
      </c>
      <c r="B17" s="2">
        <v>0</v>
      </c>
      <c r="C17" s="2">
        <v>166.66666666666666</v>
      </c>
      <c r="D17" s="2">
        <v>99.52</v>
      </c>
      <c r="E17" s="2">
        <v>99.799201643080721</v>
      </c>
      <c r="F17" s="2">
        <v>105.88062159481207</v>
      </c>
      <c r="G17" s="2">
        <v>112.94199651985009</v>
      </c>
      <c r="H17" s="2">
        <v>112.6766151654768</v>
      </c>
      <c r="I17" s="2">
        <v>112.30405480182314</v>
      </c>
      <c r="J17" s="2">
        <v>112.22798576219914</v>
      </c>
      <c r="K17" s="2">
        <v>112.91428656825919</v>
      </c>
      <c r="L17" s="2">
        <v>111.11112918740962</v>
      </c>
      <c r="M17" s="2">
        <v>108.88401094456658</v>
      </c>
      <c r="N17" s="2" t="e">
        <f>#REF!*#REF!/10^3</f>
        <v>#REF!</v>
      </c>
      <c r="O17" s="2" t="e">
        <f>#REF!*#REF!/10^3</f>
        <v>#REF!</v>
      </c>
      <c r="P17" s="2" t="e">
        <f>#REF!*#REF!/10^3</f>
        <v>#REF!</v>
      </c>
      <c r="Q17" s="2" t="e">
        <f>#REF!*#REF!/10^3</f>
        <v>#REF!</v>
      </c>
      <c r="R17" s="2" t="e">
        <f>#REF!*#REF!/10^3</f>
        <v>#REF!</v>
      </c>
      <c r="S17" s="2" t="e">
        <f>#REF!*#REF!/10^3</f>
        <v>#REF!</v>
      </c>
      <c r="T17" s="2" t="e">
        <f>#REF!*#REF!/10^3</f>
        <v>#REF!</v>
      </c>
      <c r="U17" s="2" t="e">
        <f>#REF!*#REF!/10^3</f>
        <v>#REF!</v>
      </c>
    </row>
    <row r="18" spans="1:21" x14ac:dyDescent="0.3">
      <c r="A18" t="s">
        <v>28</v>
      </c>
      <c r="B18" s="2">
        <v>81.666666666666671</v>
      </c>
      <c r="C18" s="2">
        <v>47.333333333333336</v>
      </c>
      <c r="D18" s="2">
        <v>91.505714285714291</v>
      </c>
      <c r="E18" s="2">
        <v>91.655392119271198</v>
      </c>
      <c r="F18" s="2">
        <v>97.089193023383515</v>
      </c>
      <c r="G18" s="2">
        <v>103.40580604365964</v>
      </c>
      <c r="H18" s="2">
        <v>103.11613897500062</v>
      </c>
      <c r="I18" s="2">
        <v>102.82453099229933</v>
      </c>
      <c r="J18" s="2">
        <v>102.79703338124675</v>
      </c>
      <c r="K18" s="2">
        <v>103.62095323492586</v>
      </c>
      <c r="L18" s="2">
        <v>101.97970061598103</v>
      </c>
      <c r="M18" s="2">
        <v>99.898296658852303</v>
      </c>
      <c r="N18" s="2" t="e">
        <f>#REF!*#REF!/10^3</f>
        <v>#REF!</v>
      </c>
      <c r="O18" s="2" t="e">
        <f>#REF!*#REF!/10^3</f>
        <v>#REF!</v>
      </c>
      <c r="P18" s="2" t="e">
        <f>#REF!*#REF!/10^3</f>
        <v>#REF!</v>
      </c>
      <c r="Q18" s="2" t="e">
        <f>#REF!*#REF!/10^3</f>
        <v>#REF!</v>
      </c>
      <c r="R18" s="2" t="e">
        <f>#REF!*#REF!/10^3</f>
        <v>#REF!</v>
      </c>
      <c r="S18" s="2" t="e">
        <f>#REF!*#REF!/10^3</f>
        <v>#REF!</v>
      </c>
      <c r="T18" s="2" t="e">
        <f>#REF!*#REF!/10^3</f>
        <v>#REF!</v>
      </c>
      <c r="U18" s="2" t="e">
        <f>#REF!*#REF!/10^3</f>
        <v>#REF!</v>
      </c>
    </row>
    <row r="19" spans="1:21" x14ac:dyDescent="0.3">
      <c r="A19" t="s">
        <v>30</v>
      </c>
      <c r="B19" s="2">
        <v>104.33333333333333</v>
      </c>
      <c r="C19" s="2">
        <v>95.666666666666671</v>
      </c>
      <c r="D19" s="2">
        <v>85</v>
      </c>
      <c r="E19" s="2">
        <v>85.14053497641406</v>
      </c>
      <c r="F19" s="2">
        <v>90.52862159481208</v>
      </c>
      <c r="G19" s="2">
        <v>96.792663186516776</v>
      </c>
      <c r="H19" s="2">
        <v>96.501281832143476</v>
      </c>
      <c r="I19" s="2">
        <v>96.215388135156488</v>
      </c>
      <c r="J19" s="2">
        <v>96.191319095532478</v>
      </c>
      <c r="K19" s="2">
        <v>97.02495323492586</v>
      </c>
      <c r="L19" s="2">
        <v>95.395129187409609</v>
      </c>
      <c r="M19" s="2">
        <v>93.324010944566581</v>
      </c>
      <c r="N19" s="2" t="e">
        <f>#REF!*#REF!/10^3</f>
        <v>#REF!</v>
      </c>
      <c r="O19" s="2" t="e">
        <f>#REF!*#REF!/10^3</f>
        <v>#REF!</v>
      </c>
      <c r="P19" s="2" t="e">
        <f>#REF!*#REF!/10^3</f>
        <v>#REF!</v>
      </c>
      <c r="Q19" s="2" t="e">
        <f>#REF!*#REF!/10^3</f>
        <v>#REF!</v>
      </c>
      <c r="R19" s="2" t="e">
        <f>#REF!*#REF!/10^3</f>
        <v>#REF!</v>
      </c>
      <c r="S19" s="2" t="e">
        <f>#REF!*#REF!/10^3</f>
        <v>#REF!</v>
      </c>
      <c r="T19" s="2" t="e">
        <f>#REF!*#REF!/10^3</f>
        <v>#REF!</v>
      </c>
      <c r="U19" s="2" t="e">
        <f>#REF!*#REF!/10^3</f>
        <v>#REF!</v>
      </c>
    </row>
    <row r="20" spans="1:21" x14ac:dyDescent="0.3">
      <c r="A20" t="s">
        <v>32</v>
      </c>
      <c r="B20" s="2">
        <v>0</v>
      </c>
      <c r="C20" s="2">
        <v>111</v>
      </c>
      <c r="D20" s="2">
        <v>90.94</v>
      </c>
      <c r="E20" s="2">
        <v>91.080534976414057</v>
      </c>
      <c r="F20" s="2">
        <v>96.468621594812078</v>
      </c>
      <c r="G20" s="2">
        <v>102.73266318651677</v>
      </c>
      <c r="H20" s="2">
        <v>102.44128183214347</v>
      </c>
      <c r="I20" s="2">
        <v>102.15538813515646</v>
      </c>
      <c r="J20" s="2">
        <v>102.13131909553248</v>
      </c>
      <c r="K20" s="2">
        <v>102.96495323492586</v>
      </c>
      <c r="L20" s="2">
        <v>101.33512918740961</v>
      </c>
      <c r="M20" s="2">
        <v>99.264010944566579</v>
      </c>
      <c r="N20" s="2" t="e">
        <f>#REF!*#REF!/10^3</f>
        <v>#REF!</v>
      </c>
      <c r="O20" s="2" t="e">
        <f>#REF!*#REF!/10^3</f>
        <v>#REF!</v>
      </c>
      <c r="P20" s="2" t="e">
        <f>#REF!*#REF!/10^3</f>
        <v>#REF!</v>
      </c>
      <c r="Q20" s="2" t="e">
        <f>#REF!*#REF!/10^3</f>
        <v>#REF!</v>
      </c>
      <c r="R20" s="2" t="e">
        <f>#REF!*#REF!/10^3</f>
        <v>#REF!</v>
      </c>
      <c r="S20" s="2" t="e">
        <f>#REF!*#REF!/10^3</f>
        <v>#REF!</v>
      </c>
      <c r="T20" s="2" t="e">
        <f>#REF!*#REF!/10^3</f>
        <v>#REF!</v>
      </c>
      <c r="U20" s="2" t="e">
        <f>#REF!*#REF!/10^3</f>
        <v>#REF!</v>
      </c>
    </row>
    <row r="21" spans="1:21" x14ac:dyDescent="0.3">
      <c r="A21" t="s">
        <v>18</v>
      </c>
      <c r="B21" s="2">
        <v>104</v>
      </c>
      <c r="C21" s="2">
        <v>512</v>
      </c>
      <c r="D21" s="2">
        <v>85</v>
      </c>
      <c r="E21" s="2">
        <v>85.14053497641406</v>
      </c>
      <c r="F21" s="2">
        <v>90.52862159481208</v>
      </c>
      <c r="G21" s="2">
        <v>96.792663186516776</v>
      </c>
      <c r="H21" s="2">
        <v>96.501281832143476</v>
      </c>
      <c r="I21" s="2">
        <v>96.215388135156488</v>
      </c>
      <c r="J21" s="2">
        <v>96.191319095532478</v>
      </c>
      <c r="K21" s="2">
        <v>97.02495323492586</v>
      </c>
      <c r="L21" s="2">
        <v>95.395129187409609</v>
      </c>
      <c r="M21" s="2">
        <v>93.324010944566581</v>
      </c>
      <c r="N21" s="2" t="e">
        <f>#REF!*#REF!/10^3</f>
        <v>#REF!</v>
      </c>
      <c r="O21" s="2" t="e">
        <f>#REF!*#REF!/10^3</f>
        <v>#REF!</v>
      </c>
      <c r="P21" s="2" t="e">
        <f>#REF!*#REF!/10^3</f>
        <v>#REF!</v>
      </c>
      <c r="Q21" s="2" t="e">
        <f>#REF!*#REF!/10^3</f>
        <v>#REF!</v>
      </c>
      <c r="R21" s="2" t="e">
        <f>#REF!*#REF!/10^3</f>
        <v>#REF!</v>
      </c>
      <c r="S21" s="2" t="e">
        <f>#REF!*#REF!/10^3</f>
        <v>#REF!</v>
      </c>
      <c r="T21" s="2" t="e">
        <f>#REF!*#REF!/10^3</f>
        <v>#REF!</v>
      </c>
      <c r="U21" s="2" t="e">
        <f>#REF!*#REF!/10^3</f>
        <v>#REF!</v>
      </c>
    </row>
    <row r="22" spans="1:21" x14ac:dyDescent="0.3">
      <c r="A22" t="s">
        <v>35</v>
      </c>
      <c r="B22" s="2">
        <v>0</v>
      </c>
      <c r="C22" s="2">
        <v>179.66666666666666</v>
      </c>
      <c r="D22" s="2">
        <v>92.314999999999998</v>
      </c>
      <c r="E22" s="2">
        <v>92.414701643080718</v>
      </c>
      <c r="F22" s="2">
        <v>98.006954928145419</v>
      </c>
      <c r="G22" s="2">
        <v>104.49849651985011</v>
      </c>
      <c r="H22" s="2">
        <v>104.14294849881014</v>
      </c>
      <c r="I22" s="2">
        <v>103.85705480182314</v>
      </c>
      <c r="J22" s="2">
        <v>103.82131909553247</v>
      </c>
      <c r="K22" s="2">
        <v>104.6432865682592</v>
      </c>
      <c r="L22" s="2">
        <v>103.0426291874096</v>
      </c>
      <c r="M22" s="2">
        <v>100.94234427789992</v>
      </c>
      <c r="N22" s="2" t="e">
        <f>#REF!*#REF!/10^3</f>
        <v>#REF!</v>
      </c>
      <c r="O22" s="2" t="e">
        <f>#REF!*#REF!/10^3</f>
        <v>#REF!</v>
      </c>
      <c r="P22" s="2" t="e">
        <f>#REF!*#REF!/10^3</f>
        <v>#REF!</v>
      </c>
      <c r="Q22" s="2" t="e">
        <f>#REF!*#REF!/10^3</f>
        <v>#REF!</v>
      </c>
      <c r="R22" s="2" t="e">
        <f>#REF!*#REF!/10^3</f>
        <v>#REF!</v>
      </c>
      <c r="S22" s="2" t="e">
        <f>#REF!*#REF!/10^3</f>
        <v>#REF!</v>
      </c>
      <c r="T22" s="2" t="e">
        <f>#REF!*#REF!/10^3</f>
        <v>#REF!</v>
      </c>
      <c r="U22" s="2" t="e">
        <f>#REF!*#REF!/10^3</f>
        <v>#REF!</v>
      </c>
    </row>
    <row r="23" spans="1:21" x14ac:dyDescent="0.3">
      <c r="A23" t="s">
        <v>37</v>
      </c>
      <c r="B23" s="2">
        <v>129.66666666666666</v>
      </c>
      <c r="C23" s="2">
        <v>122.66666666666667</v>
      </c>
      <c r="D23" s="2">
        <v>85</v>
      </c>
      <c r="E23" s="2">
        <v>85.14053497641406</v>
      </c>
      <c r="F23" s="2">
        <v>90.52862159481208</v>
      </c>
      <c r="G23" s="2">
        <v>96.792663186516776</v>
      </c>
      <c r="H23" s="2">
        <v>96.501281832143476</v>
      </c>
      <c r="I23" s="2">
        <v>96.215388135156488</v>
      </c>
      <c r="J23" s="2">
        <v>96.191319095532478</v>
      </c>
      <c r="K23" s="2">
        <v>97.02495323492586</v>
      </c>
      <c r="L23" s="2">
        <v>95.395129187409609</v>
      </c>
      <c r="M23" s="2">
        <v>93.324010944566581</v>
      </c>
      <c r="N23" s="2" t="e">
        <f>#REF!*#REF!/10^3</f>
        <v>#REF!</v>
      </c>
      <c r="O23" s="2" t="e">
        <f>#REF!*#REF!/10^3</f>
        <v>#REF!</v>
      </c>
      <c r="P23" s="2" t="e">
        <f>#REF!*#REF!/10^3</f>
        <v>#REF!</v>
      </c>
      <c r="Q23" s="2" t="e">
        <f>#REF!*#REF!/10^3</f>
        <v>#REF!</v>
      </c>
      <c r="R23" s="2" t="e">
        <f>#REF!*#REF!/10^3</f>
        <v>#REF!</v>
      </c>
      <c r="S23" s="2" t="e">
        <f>#REF!*#REF!/10^3</f>
        <v>#REF!</v>
      </c>
      <c r="T23" s="2" t="e">
        <f>#REF!*#REF!/10^3</f>
        <v>#REF!</v>
      </c>
      <c r="U23" s="2" t="e">
        <f>#REF!*#REF!/10^3</f>
        <v>#REF!</v>
      </c>
    </row>
    <row r="24" spans="1:21" x14ac:dyDescent="0.3">
      <c r="A24" t="s">
        <v>39</v>
      </c>
      <c r="B24" s="2">
        <v>101.66666666666667</v>
      </c>
      <c r="C24" s="2">
        <v>166.66666666666666</v>
      </c>
      <c r="D24" s="2">
        <v>85</v>
      </c>
      <c r="E24" s="2">
        <v>85.14053497641406</v>
      </c>
      <c r="F24" s="2">
        <v>90.52862159481208</v>
      </c>
      <c r="G24" s="2">
        <v>96.792663186516776</v>
      </c>
      <c r="H24" s="2">
        <v>96.501281832143476</v>
      </c>
      <c r="I24" s="2">
        <v>96.215388135156488</v>
      </c>
      <c r="J24" s="2">
        <v>96.191319095532478</v>
      </c>
      <c r="K24" s="2">
        <v>97.02495323492586</v>
      </c>
      <c r="L24" s="2">
        <v>95.395129187409609</v>
      </c>
      <c r="M24" s="2">
        <v>93.324010944566581</v>
      </c>
      <c r="N24" s="2" t="e">
        <f>#REF!*#REF!/10^3</f>
        <v>#REF!</v>
      </c>
      <c r="O24" s="2" t="e">
        <f>#REF!*#REF!/10^3</f>
        <v>#REF!</v>
      </c>
      <c r="P24" s="2" t="e">
        <f>#REF!*#REF!/10^3</f>
        <v>#REF!</v>
      </c>
      <c r="Q24" s="2" t="e">
        <f>#REF!*#REF!/10^3</f>
        <v>#REF!</v>
      </c>
      <c r="R24" s="2" t="e">
        <f>#REF!*#REF!/10^3</f>
        <v>#REF!</v>
      </c>
      <c r="S24" s="2" t="e">
        <f>#REF!*#REF!/10^3</f>
        <v>#REF!</v>
      </c>
      <c r="T24" s="2" t="e">
        <f>#REF!*#REF!/10^3</f>
        <v>#REF!</v>
      </c>
      <c r="U24" s="2" t="e">
        <f>#REF!*#REF!/10^3</f>
        <v>#REF!</v>
      </c>
    </row>
    <row r="25" spans="1:21" x14ac:dyDescent="0.3">
      <c r="A25" t="s">
        <v>41</v>
      </c>
      <c r="B25" s="2">
        <v>118.66666666666667</v>
      </c>
      <c r="C25" s="2">
        <v>0</v>
      </c>
      <c r="D25" s="2">
        <v>85</v>
      </c>
      <c r="E25" s="2">
        <v>85.14053497641406</v>
      </c>
      <c r="F25" s="2">
        <v>90.52862159481208</v>
      </c>
      <c r="G25" s="2">
        <v>96.792663186516776</v>
      </c>
      <c r="H25" s="2">
        <v>96.501281832143476</v>
      </c>
      <c r="I25" s="2">
        <v>96.215388135156488</v>
      </c>
      <c r="J25" s="2">
        <v>96.191319095532478</v>
      </c>
      <c r="K25" s="2">
        <v>97.02495323492586</v>
      </c>
      <c r="L25" s="2">
        <v>95.395129187409609</v>
      </c>
      <c r="M25" s="2">
        <v>93.324010944566581</v>
      </c>
      <c r="N25" s="2" t="e">
        <f>#REF!*#REF!/10^3</f>
        <v>#REF!</v>
      </c>
      <c r="O25" s="2" t="e">
        <f>#REF!*#REF!/10^3</f>
        <v>#REF!</v>
      </c>
      <c r="P25" s="2" t="e">
        <f>#REF!*#REF!/10^3</f>
        <v>#REF!</v>
      </c>
      <c r="Q25" s="2" t="e">
        <f>#REF!*#REF!/10^3</f>
        <v>#REF!</v>
      </c>
      <c r="R25" s="2" t="e">
        <f>#REF!*#REF!/10^3</f>
        <v>#REF!</v>
      </c>
      <c r="S25" s="2" t="e">
        <f>#REF!*#REF!/10^3</f>
        <v>#REF!</v>
      </c>
      <c r="T25" s="2" t="e">
        <f>#REF!*#REF!/10^3</f>
        <v>#REF!</v>
      </c>
      <c r="U25" s="2" t="e">
        <f>#REF!*#REF!/10^3</f>
        <v>#REF!</v>
      </c>
    </row>
    <row r="26" spans="1:21" x14ac:dyDescent="0.3">
      <c r="A26" t="s">
        <v>43</v>
      </c>
      <c r="B26" s="2">
        <v>0</v>
      </c>
      <c r="C26" s="2">
        <v>0</v>
      </c>
      <c r="D26" s="2">
        <v>85</v>
      </c>
      <c r="E26" s="2">
        <v>85.14053497641406</v>
      </c>
      <c r="F26" s="2">
        <v>90.52862159481208</v>
      </c>
      <c r="G26" s="2">
        <v>96.792663186516776</v>
      </c>
      <c r="H26" s="2">
        <v>96.501281832143476</v>
      </c>
      <c r="I26" s="2">
        <v>96.215388135156488</v>
      </c>
      <c r="J26" s="2">
        <v>96.191319095532478</v>
      </c>
      <c r="K26" s="2">
        <v>97.02495323492586</v>
      </c>
      <c r="L26" s="2">
        <v>95.395129187409609</v>
      </c>
      <c r="M26" s="2">
        <v>93.324010944566581</v>
      </c>
      <c r="N26" s="2" t="e">
        <f>#REF!*#REF!/10^3</f>
        <v>#REF!</v>
      </c>
      <c r="O26" s="2" t="e">
        <f>#REF!*#REF!/10^3</f>
        <v>#REF!</v>
      </c>
      <c r="P26" s="2" t="e">
        <f>#REF!*#REF!/10^3</f>
        <v>#REF!</v>
      </c>
      <c r="Q26" s="2" t="e">
        <f>#REF!*#REF!/10^3</f>
        <v>#REF!</v>
      </c>
      <c r="R26" s="2" t="e">
        <f>#REF!*#REF!/10^3</f>
        <v>#REF!</v>
      </c>
      <c r="S26" s="2" t="e">
        <f>#REF!*#REF!/10^3</f>
        <v>#REF!</v>
      </c>
      <c r="T26" s="2" t="e">
        <f>#REF!*#REF!/10^3</f>
        <v>#REF!</v>
      </c>
      <c r="U26" s="2" t="e">
        <f>#REF!*#REF!/10^3</f>
        <v>#REF!</v>
      </c>
    </row>
    <row r="27" spans="1:21" x14ac:dyDescent="0.3">
      <c r="A27" t="s">
        <v>45</v>
      </c>
      <c r="B27" s="2">
        <v>0</v>
      </c>
      <c r="C27" s="2">
        <v>111</v>
      </c>
      <c r="D27" s="2">
        <v>94.929999999999993</v>
      </c>
      <c r="E27" s="2">
        <v>95.070534976414066</v>
      </c>
      <c r="F27" s="2">
        <v>100.45862159481209</v>
      </c>
      <c r="G27" s="2">
        <v>106.72266318651678</v>
      </c>
      <c r="H27" s="2">
        <v>106.43128183214348</v>
      </c>
      <c r="I27" s="2">
        <v>106.14538813515647</v>
      </c>
      <c r="J27" s="2">
        <v>106.12131909553246</v>
      </c>
      <c r="K27" s="2">
        <v>106.95495323492587</v>
      </c>
      <c r="L27" s="2">
        <v>105.32512918740962</v>
      </c>
      <c r="M27" s="2">
        <v>103.25401094456659</v>
      </c>
      <c r="N27" s="2" t="e">
        <f>#REF!*#REF!/10^3</f>
        <v>#REF!</v>
      </c>
      <c r="O27" s="2" t="e">
        <f>#REF!*#REF!/10^3</f>
        <v>#REF!</v>
      </c>
      <c r="P27" s="2" t="e">
        <f>#REF!*#REF!/10^3</f>
        <v>#REF!</v>
      </c>
      <c r="Q27" s="2" t="e">
        <f>#REF!*#REF!/10^3</f>
        <v>#REF!</v>
      </c>
      <c r="R27" s="2" t="e">
        <f>#REF!*#REF!/10^3</f>
        <v>#REF!</v>
      </c>
      <c r="S27" s="2" t="e">
        <f>#REF!*#REF!/10^3</f>
        <v>#REF!</v>
      </c>
      <c r="T27" s="2" t="e">
        <f>#REF!*#REF!/10^3</f>
        <v>#REF!</v>
      </c>
      <c r="U27" s="2" t="e">
        <f>#REF!*#REF!/10^3</f>
        <v>#REF!</v>
      </c>
    </row>
    <row r="28" spans="1:21" x14ac:dyDescent="0.3">
      <c r="A28" t="s">
        <v>47</v>
      </c>
      <c r="B28" s="2">
        <v>60</v>
      </c>
      <c r="C28" s="2">
        <v>77.333333333333329</v>
      </c>
      <c r="D28" s="2">
        <v>85</v>
      </c>
      <c r="E28" s="2">
        <v>85.14053497641406</v>
      </c>
      <c r="F28" s="2">
        <v>90.52862159481208</v>
      </c>
      <c r="G28" s="2">
        <v>96.792663186516776</v>
      </c>
      <c r="H28" s="2">
        <v>96.501281832143476</v>
      </c>
      <c r="I28" s="2">
        <v>96.215388135156488</v>
      </c>
      <c r="J28" s="2">
        <v>96.191319095532478</v>
      </c>
      <c r="K28" s="2">
        <v>97.02495323492586</v>
      </c>
      <c r="L28" s="2">
        <v>95.395129187409609</v>
      </c>
      <c r="M28" s="2">
        <v>93.324010944566581</v>
      </c>
      <c r="N28" s="2" t="e">
        <f>#REF!*#REF!/10^3</f>
        <v>#REF!</v>
      </c>
      <c r="O28" s="2" t="e">
        <f>#REF!*#REF!/10^3</f>
        <v>#REF!</v>
      </c>
      <c r="P28" s="2" t="e">
        <f>#REF!*#REF!/10^3</f>
        <v>#REF!</v>
      </c>
      <c r="Q28" s="2" t="e">
        <f>#REF!*#REF!/10^3</f>
        <v>#REF!</v>
      </c>
      <c r="R28" s="2" t="e">
        <f>#REF!*#REF!/10^3</f>
        <v>#REF!</v>
      </c>
      <c r="S28" s="2" t="e">
        <f>#REF!*#REF!/10^3</f>
        <v>#REF!</v>
      </c>
      <c r="T28" s="2" t="e">
        <f>#REF!*#REF!/10^3</f>
        <v>#REF!</v>
      </c>
      <c r="U28" s="2" t="e">
        <f>#REF!*#REF!/10^3</f>
        <v>#REF!</v>
      </c>
    </row>
    <row r="29" spans="1:21" x14ac:dyDescent="0.3">
      <c r="A29" t="s">
        <v>49</v>
      </c>
      <c r="B29" s="2">
        <v>0</v>
      </c>
      <c r="C29" s="2">
        <v>15</v>
      </c>
      <c r="D29" s="2">
        <v>85</v>
      </c>
      <c r="E29" s="2">
        <v>85.14053497641406</v>
      </c>
      <c r="F29" s="2">
        <v>90.52862159481208</v>
      </c>
      <c r="G29" s="2">
        <v>96.792663186516776</v>
      </c>
      <c r="H29" s="2">
        <v>96.501281832143476</v>
      </c>
      <c r="I29" s="2">
        <v>96.215388135156488</v>
      </c>
      <c r="J29" s="2">
        <v>96.191319095532478</v>
      </c>
      <c r="K29" s="2">
        <v>97.02495323492586</v>
      </c>
      <c r="L29" s="2">
        <v>95.395129187409609</v>
      </c>
      <c r="M29" s="2">
        <v>93.324010944566581</v>
      </c>
      <c r="N29" s="2" t="e">
        <f>#REF!*#REF!/10^3</f>
        <v>#REF!</v>
      </c>
      <c r="O29" s="2" t="e">
        <f>#REF!*#REF!/10^3</f>
        <v>#REF!</v>
      </c>
      <c r="P29" s="2" t="e">
        <f>#REF!*#REF!/10^3</f>
        <v>#REF!</v>
      </c>
      <c r="Q29" s="2" t="e">
        <f>#REF!*#REF!/10^3</f>
        <v>#REF!</v>
      </c>
      <c r="R29" s="2" t="e">
        <f>#REF!*#REF!/10^3</f>
        <v>#REF!</v>
      </c>
      <c r="S29" s="2" t="e">
        <f>#REF!*#REF!/10^3</f>
        <v>#REF!</v>
      </c>
      <c r="T29" s="2" t="e">
        <f>#REF!*#REF!/10^3</f>
        <v>#REF!</v>
      </c>
      <c r="U29" s="2" t="e">
        <f>#REF!*#REF!/10^3</f>
        <v>#REF!</v>
      </c>
    </row>
    <row r="30" spans="1:21" x14ac:dyDescent="0.3">
      <c r="A30" t="s">
        <v>20</v>
      </c>
      <c r="B30" s="2">
        <v>0</v>
      </c>
      <c r="C30" s="2">
        <v>0</v>
      </c>
      <c r="D30" s="2">
        <v>85</v>
      </c>
      <c r="E30" s="2">
        <v>85.14053497641406</v>
      </c>
      <c r="F30" s="2">
        <v>90.52862159481208</v>
      </c>
      <c r="G30" s="2">
        <v>96.792663186516776</v>
      </c>
      <c r="H30" s="2">
        <v>96.501281832143476</v>
      </c>
      <c r="I30" s="2">
        <v>96.215388135156488</v>
      </c>
      <c r="J30" s="2">
        <v>96.191319095532478</v>
      </c>
      <c r="K30" s="2">
        <v>97.02495323492586</v>
      </c>
      <c r="L30" s="2">
        <v>95.395129187409609</v>
      </c>
      <c r="M30" s="2">
        <v>93.324010944566581</v>
      </c>
      <c r="N30" s="2" t="e">
        <f>#REF!*#REF!/10^3</f>
        <v>#REF!</v>
      </c>
      <c r="O30" s="2" t="e">
        <f>#REF!*#REF!/10^3</f>
        <v>#REF!</v>
      </c>
      <c r="P30" s="2" t="e">
        <f>#REF!*#REF!/10^3</f>
        <v>#REF!</v>
      </c>
      <c r="Q30" s="2" t="e">
        <f>#REF!*#REF!/10^3</f>
        <v>#REF!</v>
      </c>
      <c r="R30" s="2" t="e">
        <f>#REF!*#REF!/10^3</f>
        <v>#REF!</v>
      </c>
      <c r="S30" s="2" t="e">
        <f>#REF!*#REF!/10^3</f>
        <v>#REF!</v>
      </c>
      <c r="T30" s="2" t="e">
        <f>#REF!*#REF!/10^3</f>
        <v>#REF!</v>
      </c>
      <c r="U30" s="2" t="e">
        <f>#REF!*#REF!/10^3</f>
        <v>#REF!</v>
      </c>
    </row>
    <row r="31" spans="1:21" x14ac:dyDescent="0.3">
      <c r="A31" t="s">
        <v>52</v>
      </c>
      <c r="B31" s="2">
        <v>0</v>
      </c>
      <c r="C31" s="2">
        <v>333.33333333333331</v>
      </c>
      <c r="D31" s="2">
        <v>85</v>
      </c>
      <c r="E31" s="2">
        <v>85.14053497641406</v>
      </c>
      <c r="F31" s="2">
        <v>90.52862159481208</v>
      </c>
      <c r="G31" s="2">
        <v>96.792663186516776</v>
      </c>
      <c r="H31" s="2">
        <v>96.501281832143476</v>
      </c>
      <c r="I31" s="2">
        <v>96.215388135156488</v>
      </c>
      <c r="J31" s="2">
        <v>96.191319095532478</v>
      </c>
      <c r="K31" s="2">
        <v>97.02495323492586</v>
      </c>
      <c r="L31" s="2">
        <v>95.395129187409609</v>
      </c>
      <c r="M31" s="2">
        <v>93.324010944566581</v>
      </c>
      <c r="N31" s="2" t="e">
        <f>#REF!*#REF!/10^3</f>
        <v>#REF!</v>
      </c>
      <c r="O31" s="2" t="e">
        <f>#REF!*#REF!/10^3</f>
        <v>#REF!</v>
      </c>
      <c r="P31" s="2" t="e">
        <f>#REF!*#REF!/10^3</f>
        <v>#REF!</v>
      </c>
      <c r="Q31" s="2" t="e">
        <f>#REF!*#REF!/10^3</f>
        <v>#REF!</v>
      </c>
      <c r="R31" s="2" t="e">
        <f>#REF!*#REF!/10^3</f>
        <v>#REF!</v>
      </c>
      <c r="S31" s="2" t="e">
        <f>#REF!*#REF!/10^3</f>
        <v>#REF!</v>
      </c>
      <c r="T31" s="2" t="e">
        <f>#REF!*#REF!/10^3</f>
        <v>#REF!</v>
      </c>
      <c r="U31" s="2" t="e">
        <f>#REF!*#REF!/10^3</f>
        <v>#REF!</v>
      </c>
    </row>
    <row r="32" spans="1:21" x14ac:dyDescent="0.3">
      <c r="A32" t="s">
        <v>54</v>
      </c>
      <c r="B32" s="2">
        <v>0</v>
      </c>
      <c r="C32" s="2">
        <v>255.66666666666666</v>
      </c>
      <c r="D32" s="2">
        <v>85</v>
      </c>
      <c r="E32" s="2">
        <v>85.14053497641406</v>
      </c>
      <c r="F32" s="2">
        <v>90.52862159481208</v>
      </c>
      <c r="G32" s="2">
        <v>96.792663186516776</v>
      </c>
      <c r="H32" s="2">
        <v>96.501281832143476</v>
      </c>
      <c r="I32" s="2">
        <v>96.215388135156488</v>
      </c>
      <c r="J32" s="2">
        <v>96.191319095532478</v>
      </c>
      <c r="K32" s="2">
        <v>97.02495323492586</v>
      </c>
      <c r="L32" s="2">
        <v>95.395129187409609</v>
      </c>
      <c r="M32" s="2">
        <v>93.324010944566581</v>
      </c>
      <c r="N32" s="2" t="e">
        <f>#REF!*#REF!/10^3</f>
        <v>#REF!</v>
      </c>
      <c r="O32" s="2" t="e">
        <f>#REF!*#REF!/10^3</f>
        <v>#REF!</v>
      </c>
      <c r="P32" s="2" t="e">
        <f>#REF!*#REF!/10^3</f>
        <v>#REF!</v>
      </c>
      <c r="Q32" s="2" t="e">
        <f>#REF!*#REF!/10^3</f>
        <v>#REF!</v>
      </c>
      <c r="R32" s="2" t="e">
        <f>#REF!*#REF!/10^3</f>
        <v>#REF!</v>
      </c>
      <c r="S32" s="2" t="e">
        <f>#REF!*#REF!/10^3</f>
        <v>#REF!</v>
      </c>
      <c r="T32" s="2" t="e">
        <f>#REF!*#REF!/10^3</f>
        <v>#REF!</v>
      </c>
      <c r="U32" s="2" t="e">
        <f>#REF!*#REF!/10^3</f>
        <v>#REF!</v>
      </c>
    </row>
    <row r="33" spans="1:21" x14ac:dyDescent="0.3">
      <c r="A33" t="s">
        <v>56</v>
      </c>
      <c r="B33" s="2">
        <v>0</v>
      </c>
      <c r="C33" s="2">
        <v>29</v>
      </c>
      <c r="D33" s="2">
        <v>90.94</v>
      </c>
      <c r="E33" s="2">
        <v>91.080534976414057</v>
      </c>
      <c r="F33" s="2">
        <v>96.468621594812078</v>
      </c>
      <c r="G33" s="2">
        <v>102.73266318651677</v>
      </c>
      <c r="H33" s="2">
        <v>102.44128183214347</v>
      </c>
      <c r="I33" s="2">
        <v>102.15538813515646</v>
      </c>
      <c r="J33" s="2">
        <v>102.13131909553248</v>
      </c>
      <c r="K33" s="2">
        <v>102.96495323492586</v>
      </c>
      <c r="L33" s="2">
        <v>101.33512918740961</v>
      </c>
      <c r="M33" s="2">
        <v>99.264010944566579</v>
      </c>
      <c r="N33" s="2" t="e">
        <f>#REF!*#REF!/10^3</f>
        <v>#REF!</v>
      </c>
      <c r="O33" s="2" t="e">
        <f>#REF!*#REF!/10^3</f>
        <v>#REF!</v>
      </c>
      <c r="P33" s="2" t="e">
        <f>#REF!*#REF!/10^3</f>
        <v>#REF!</v>
      </c>
      <c r="Q33" s="2" t="e">
        <f>#REF!*#REF!/10^3</f>
        <v>#REF!</v>
      </c>
      <c r="R33" s="2" t="e">
        <f>#REF!*#REF!/10^3</f>
        <v>#REF!</v>
      </c>
      <c r="S33" s="2" t="e">
        <f>#REF!*#REF!/10^3</f>
        <v>#REF!</v>
      </c>
      <c r="T33" s="2" t="e">
        <f>#REF!*#REF!/10^3</f>
        <v>#REF!</v>
      </c>
      <c r="U33" s="2" t="e">
        <f>#REF!*#REF!/10^3</f>
        <v>#REF!</v>
      </c>
    </row>
    <row r="34" spans="1:21" x14ac:dyDescent="0.3">
      <c r="A34" t="s">
        <v>58</v>
      </c>
      <c r="B34" s="2">
        <v>82.333333333333329</v>
      </c>
      <c r="C34" s="2">
        <v>222.33333333333334</v>
      </c>
      <c r="D34" s="2">
        <v>90.94</v>
      </c>
      <c r="E34" s="2">
        <v>91.080534976414057</v>
      </c>
      <c r="F34" s="2">
        <v>96.468621594812078</v>
      </c>
      <c r="G34" s="2">
        <v>102.73266318651677</v>
      </c>
      <c r="H34" s="2">
        <v>102.44128183214347</v>
      </c>
      <c r="I34" s="2">
        <v>102.15538813515646</v>
      </c>
      <c r="J34" s="2">
        <v>102.13131909553248</v>
      </c>
      <c r="K34" s="2">
        <v>102.96495323492586</v>
      </c>
      <c r="L34" s="2">
        <v>101.33512918740961</v>
      </c>
      <c r="M34" s="2">
        <v>99.264010944566579</v>
      </c>
      <c r="N34" s="2" t="e">
        <f>#REF!*#REF!/10^3</f>
        <v>#REF!</v>
      </c>
      <c r="O34" s="2" t="e">
        <f>#REF!*#REF!/10^3</f>
        <v>#REF!</v>
      </c>
      <c r="P34" s="2" t="e">
        <f>#REF!*#REF!/10^3</f>
        <v>#REF!</v>
      </c>
      <c r="Q34" s="2" t="e">
        <f>#REF!*#REF!/10^3</f>
        <v>#REF!</v>
      </c>
      <c r="R34" s="2" t="e">
        <f>#REF!*#REF!/10^3</f>
        <v>#REF!</v>
      </c>
      <c r="S34" s="2" t="e">
        <f>#REF!*#REF!/10^3</f>
        <v>#REF!</v>
      </c>
      <c r="T34" s="2" t="e">
        <f>#REF!*#REF!/10^3</f>
        <v>#REF!</v>
      </c>
      <c r="U34" s="2" t="e">
        <f>#REF!*#REF!/10^3</f>
        <v>#REF!</v>
      </c>
    </row>
    <row r="35" spans="1:21" x14ac:dyDescent="0.3">
      <c r="A35" t="s">
        <v>60</v>
      </c>
      <c r="B35" s="2">
        <v>77.666666666666671</v>
      </c>
      <c r="C35" s="2">
        <v>26.666666666666668</v>
      </c>
      <c r="D35" s="2">
        <v>96.23</v>
      </c>
      <c r="E35" s="2">
        <v>96.378034976414042</v>
      </c>
      <c r="F35" s="2">
        <v>101.86195492814541</v>
      </c>
      <c r="G35" s="2">
        <v>108.23516318651677</v>
      </c>
      <c r="H35" s="2">
        <v>107.93711516547681</v>
      </c>
      <c r="I35" s="2">
        <v>107.6428881351565</v>
      </c>
      <c r="J35" s="2">
        <v>107.6121524288658</v>
      </c>
      <c r="K35" s="2">
        <v>108.42995323492586</v>
      </c>
      <c r="L35" s="2">
        <v>106.78762918740961</v>
      </c>
      <c r="M35" s="2">
        <v>104.69734427789992</v>
      </c>
      <c r="N35" s="2" t="e">
        <f>#REF!*#REF!/10^3</f>
        <v>#REF!</v>
      </c>
      <c r="O35" s="2" t="e">
        <f>#REF!*#REF!/10^3</f>
        <v>#REF!</v>
      </c>
      <c r="P35" s="2" t="e">
        <f>#REF!*#REF!/10^3</f>
        <v>#REF!</v>
      </c>
      <c r="Q35" s="2" t="e">
        <f>#REF!*#REF!/10^3</f>
        <v>#REF!</v>
      </c>
      <c r="R35" s="2" t="e">
        <f>#REF!*#REF!/10^3</f>
        <v>#REF!</v>
      </c>
      <c r="S35" s="2" t="e">
        <f>#REF!*#REF!/10^3</f>
        <v>#REF!</v>
      </c>
      <c r="T35" s="2" t="e">
        <f>#REF!*#REF!/10^3</f>
        <v>#REF!</v>
      </c>
      <c r="U35" s="2" t="e">
        <f>#REF!*#REF!/10^3</f>
        <v>#REF!</v>
      </c>
    </row>
    <row r="36" spans="1:21" x14ac:dyDescent="0.3">
      <c r="A36" t="s">
        <v>62</v>
      </c>
      <c r="B36" s="2">
        <v>107</v>
      </c>
      <c r="C36" s="2">
        <v>87.666666666666671</v>
      </c>
      <c r="D36" s="2">
        <v>85</v>
      </c>
      <c r="E36" s="2">
        <v>85.14053497641406</v>
      </c>
      <c r="F36" s="2">
        <v>90.52862159481208</v>
      </c>
      <c r="G36" s="2">
        <v>96.792663186516776</v>
      </c>
      <c r="H36" s="2">
        <v>96.501281832143476</v>
      </c>
      <c r="I36" s="2">
        <v>96.215388135156488</v>
      </c>
      <c r="J36" s="2">
        <v>96.191319095532478</v>
      </c>
      <c r="K36" s="2">
        <v>97.02495323492586</v>
      </c>
      <c r="L36" s="2">
        <v>95.395129187409609</v>
      </c>
      <c r="M36" s="2">
        <v>93.324010944566581</v>
      </c>
      <c r="N36" s="2" t="e">
        <f>#REF!*#REF!/10^3</f>
        <v>#REF!</v>
      </c>
      <c r="O36" s="2" t="e">
        <f>#REF!*#REF!/10^3</f>
        <v>#REF!</v>
      </c>
      <c r="P36" s="2" t="e">
        <f>#REF!*#REF!/10^3</f>
        <v>#REF!</v>
      </c>
      <c r="Q36" s="2" t="e">
        <f>#REF!*#REF!/10^3</f>
        <v>#REF!</v>
      </c>
      <c r="R36" s="2" t="e">
        <f>#REF!*#REF!/10^3</f>
        <v>#REF!</v>
      </c>
      <c r="S36" s="2" t="e">
        <f>#REF!*#REF!/10^3</f>
        <v>#REF!</v>
      </c>
      <c r="T36" s="2" t="e">
        <f>#REF!*#REF!/10^3</f>
        <v>#REF!</v>
      </c>
      <c r="U36" s="2" t="e">
        <f>#REF!*#REF!/10^3</f>
        <v>#REF!</v>
      </c>
    </row>
    <row r="37" spans="1:21" x14ac:dyDescent="0.3">
      <c r="A37" t="s">
        <v>64</v>
      </c>
      <c r="B37" s="2">
        <v>0</v>
      </c>
      <c r="C37" s="2">
        <v>0</v>
      </c>
      <c r="D37" s="2">
        <v>92.589999999999989</v>
      </c>
      <c r="E37" s="2">
        <v>92.757201643080734</v>
      </c>
      <c r="F37" s="2">
        <v>98.27862159481208</v>
      </c>
      <c r="G37" s="2">
        <v>104.6959965198501</v>
      </c>
      <c r="H37" s="2">
        <v>104.40961516547679</v>
      </c>
      <c r="I37" s="2">
        <v>104.10705480182314</v>
      </c>
      <c r="J37" s="2">
        <v>104.07298576219914</v>
      </c>
      <c r="K37" s="2">
        <v>104.87828656825918</v>
      </c>
      <c r="L37" s="2">
        <v>103.2151291874096</v>
      </c>
      <c r="M37" s="2">
        <v>101.11401094456659</v>
      </c>
      <c r="N37" s="2" t="e">
        <f>#REF!*#REF!/10^3</f>
        <v>#REF!</v>
      </c>
      <c r="O37" s="2" t="e">
        <f>#REF!*#REF!/10^3</f>
        <v>#REF!</v>
      </c>
      <c r="P37" s="2" t="e">
        <f>#REF!*#REF!/10^3</f>
        <v>#REF!</v>
      </c>
      <c r="Q37" s="2" t="e">
        <f>#REF!*#REF!/10^3</f>
        <v>#REF!</v>
      </c>
      <c r="R37" s="2" t="e">
        <f>#REF!*#REF!/10^3</f>
        <v>#REF!</v>
      </c>
      <c r="S37" s="2" t="e">
        <f>#REF!*#REF!/10^3</f>
        <v>#REF!</v>
      </c>
      <c r="T37" s="2" t="e">
        <f>#REF!*#REF!/10^3</f>
        <v>#REF!</v>
      </c>
      <c r="U37" s="2" t="e">
        <f>#REF!*#REF!/10^3</f>
        <v>#REF!</v>
      </c>
    </row>
    <row r="38" spans="1:21" x14ac:dyDescent="0.3">
      <c r="A38" t="s">
        <v>21</v>
      </c>
      <c r="B38" s="2">
        <v>107</v>
      </c>
      <c r="C38" s="2">
        <v>231</v>
      </c>
      <c r="D38" s="2">
        <v>85</v>
      </c>
      <c r="E38" s="2">
        <v>85.14053497641406</v>
      </c>
      <c r="F38" s="2">
        <v>90.52862159481208</v>
      </c>
      <c r="G38" s="2">
        <v>96.792663186516776</v>
      </c>
      <c r="H38" s="2">
        <v>96.501281832143476</v>
      </c>
      <c r="I38" s="2">
        <v>96.215388135156488</v>
      </c>
      <c r="J38" s="2">
        <v>96.191319095532478</v>
      </c>
      <c r="K38" s="2">
        <v>97.02495323492586</v>
      </c>
      <c r="L38" s="2">
        <v>95.395129187409609</v>
      </c>
      <c r="M38" s="2">
        <v>93.324010944566581</v>
      </c>
      <c r="N38" s="2" t="e">
        <f>#REF!*#REF!/10^3</f>
        <v>#REF!</v>
      </c>
      <c r="O38" s="2" t="e">
        <f>#REF!*#REF!/10^3</f>
        <v>#REF!</v>
      </c>
      <c r="P38" s="2" t="e">
        <f>#REF!*#REF!/10^3</f>
        <v>#REF!</v>
      </c>
      <c r="Q38" s="2" t="e">
        <f>#REF!*#REF!/10^3</f>
        <v>#REF!</v>
      </c>
      <c r="R38" s="2" t="e">
        <f>#REF!*#REF!/10^3</f>
        <v>#REF!</v>
      </c>
      <c r="S38" s="2" t="e">
        <f>#REF!*#REF!/10^3</f>
        <v>#REF!</v>
      </c>
      <c r="T38" s="2" t="e">
        <f>#REF!*#REF!/10^3</f>
        <v>#REF!</v>
      </c>
      <c r="U38" s="2" t="e">
        <f>#REF!*#REF!/10^3</f>
        <v>#REF!</v>
      </c>
    </row>
    <row r="39" spans="1:21" x14ac:dyDescent="0.3">
      <c r="A39" t="s">
        <v>67</v>
      </c>
      <c r="B39" s="2">
        <v>0</v>
      </c>
      <c r="C39" s="2">
        <v>0</v>
      </c>
      <c r="D39" s="2">
        <v>85</v>
      </c>
      <c r="E39" s="2">
        <v>85.14053497641406</v>
      </c>
      <c r="F39" s="2">
        <v>90.52862159481208</v>
      </c>
      <c r="G39" s="2">
        <v>96.792663186516776</v>
      </c>
      <c r="H39" s="2">
        <v>96.501281832143476</v>
      </c>
      <c r="I39" s="2">
        <v>96.215388135156488</v>
      </c>
      <c r="J39" s="2">
        <v>96.191319095532478</v>
      </c>
      <c r="K39" s="2">
        <v>97.02495323492586</v>
      </c>
      <c r="L39" s="2">
        <v>95.395129187409609</v>
      </c>
      <c r="M39" s="2">
        <v>93.324010944566581</v>
      </c>
      <c r="N39" s="2" t="e">
        <f>#REF!*#REF!/10^3</f>
        <v>#REF!</v>
      </c>
      <c r="O39" s="2" t="e">
        <f>#REF!*#REF!/10^3</f>
        <v>#REF!</v>
      </c>
      <c r="P39" s="2" t="e">
        <f>#REF!*#REF!/10^3</f>
        <v>#REF!</v>
      </c>
      <c r="Q39" s="2" t="e">
        <f>#REF!*#REF!/10^3</f>
        <v>#REF!</v>
      </c>
      <c r="R39" s="2" t="e">
        <f>#REF!*#REF!/10^3</f>
        <v>#REF!</v>
      </c>
      <c r="S39" s="2" t="e">
        <f>#REF!*#REF!/10^3</f>
        <v>#REF!</v>
      </c>
      <c r="T39" s="2" t="e">
        <f>#REF!*#REF!/10^3</f>
        <v>#REF!</v>
      </c>
      <c r="U39" s="2" t="e">
        <f>#REF!*#REF!/10^3</f>
        <v>#REF!</v>
      </c>
    </row>
    <row r="40" spans="1:21" x14ac:dyDescent="0.3">
      <c r="A40" t="s">
        <v>69</v>
      </c>
      <c r="B40" s="2">
        <v>0</v>
      </c>
      <c r="C40" s="2">
        <v>0</v>
      </c>
      <c r="D40" s="2">
        <v>85</v>
      </c>
      <c r="E40" s="2">
        <v>85.14053497641406</v>
      </c>
      <c r="F40" s="2">
        <v>90.52862159481208</v>
      </c>
      <c r="G40" s="2">
        <v>102.73266318651677</v>
      </c>
      <c r="H40" s="2">
        <v>102.44128183214347</v>
      </c>
      <c r="I40" s="2">
        <v>102.15538813515646</v>
      </c>
      <c r="J40" s="2">
        <v>102.13131909553248</v>
      </c>
      <c r="K40" s="2">
        <v>102.96495323492586</v>
      </c>
      <c r="L40" s="2">
        <v>101.33512918740961</v>
      </c>
      <c r="M40" s="2">
        <v>99.264010944566579</v>
      </c>
      <c r="N40" s="2" t="e">
        <f>#REF!*#REF!/10^3</f>
        <v>#REF!</v>
      </c>
      <c r="O40" s="2" t="e">
        <f>#REF!*#REF!/10^3</f>
        <v>#REF!</v>
      </c>
      <c r="P40" s="2" t="e">
        <f>#REF!*#REF!/10^3</f>
        <v>#REF!</v>
      </c>
      <c r="Q40" s="2" t="e">
        <f>#REF!*#REF!/10^3</f>
        <v>#REF!</v>
      </c>
      <c r="R40" s="2" t="e">
        <f>#REF!*#REF!/10^3</f>
        <v>#REF!</v>
      </c>
      <c r="S40" s="2" t="e">
        <f>#REF!*#REF!/10^3</f>
        <v>#REF!</v>
      </c>
      <c r="T40" s="2" t="e">
        <f>#REF!*#REF!/10^3</f>
        <v>#REF!</v>
      </c>
      <c r="U40" s="2" t="e">
        <f>#REF!*#REF!/10^3</f>
        <v>#REF!</v>
      </c>
    </row>
    <row r="41" spans="1:21" x14ac:dyDescent="0.3">
      <c r="A41" t="s">
        <v>71</v>
      </c>
      <c r="B41" s="2">
        <v>0</v>
      </c>
      <c r="C41" s="2">
        <v>0</v>
      </c>
      <c r="D41" s="2">
        <v>85</v>
      </c>
      <c r="E41" s="2">
        <v>85.14053497641406</v>
      </c>
      <c r="F41" s="2">
        <v>90.52862159481208</v>
      </c>
      <c r="G41" s="2">
        <v>96.792663186516776</v>
      </c>
      <c r="H41" s="2">
        <v>96.501281832143476</v>
      </c>
      <c r="I41" s="2">
        <v>96.215388135156488</v>
      </c>
      <c r="J41" s="2">
        <v>96.191319095532478</v>
      </c>
      <c r="K41" s="2">
        <v>97.02495323492586</v>
      </c>
      <c r="L41" s="2">
        <v>95.395129187409609</v>
      </c>
      <c r="M41" s="2">
        <v>93.324010944566581</v>
      </c>
      <c r="N41" s="2" t="e">
        <f>#REF!*#REF!/10^3</f>
        <v>#REF!</v>
      </c>
      <c r="O41" s="2" t="e">
        <f>#REF!*#REF!/10^3</f>
        <v>#REF!</v>
      </c>
      <c r="P41" s="2" t="e">
        <f>#REF!*#REF!/10^3</f>
        <v>#REF!</v>
      </c>
      <c r="Q41" s="2" t="e">
        <f>#REF!*#REF!/10^3</f>
        <v>#REF!</v>
      </c>
      <c r="R41" s="2" t="e">
        <f>#REF!*#REF!/10^3</f>
        <v>#REF!</v>
      </c>
      <c r="S41" s="2" t="e">
        <f>#REF!*#REF!/10^3</f>
        <v>#REF!</v>
      </c>
      <c r="T41" s="2" t="e">
        <f>#REF!*#REF!/10^3</f>
        <v>#REF!</v>
      </c>
      <c r="U41" s="2" t="e">
        <f>#REF!*#REF!/10^3</f>
        <v>#REF!</v>
      </c>
    </row>
    <row r="42" spans="1:21" x14ac:dyDescent="0.3">
      <c r="A42" t="s">
        <v>73</v>
      </c>
      <c r="B42" s="2">
        <v>0</v>
      </c>
      <c r="C42" s="2">
        <v>1000</v>
      </c>
      <c r="D42" s="2">
        <v>85</v>
      </c>
      <c r="E42" s="2">
        <v>92.757201643080734</v>
      </c>
      <c r="F42" s="2">
        <v>98.27862159481208</v>
      </c>
      <c r="G42" s="2">
        <v>104.6959965198501</v>
      </c>
      <c r="H42" s="2">
        <v>104.40961516547679</v>
      </c>
      <c r="I42" s="2">
        <v>104.10705480182314</v>
      </c>
      <c r="J42" s="2">
        <v>104.07298576219914</v>
      </c>
      <c r="K42" s="2">
        <v>104.87828656825918</v>
      </c>
      <c r="L42" s="2">
        <v>103.2151291874096</v>
      </c>
      <c r="M42" s="2">
        <v>101.11401094456659</v>
      </c>
      <c r="N42" s="2" t="e">
        <f>#REF!*#REF!/10^3</f>
        <v>#REF!</v>
      </c>
      <c r="O42" s="2" t="e">
        <f>#REF!*#REF!/10^3</f>
        <v>#REF!</v>
      </c>
      <c r="P42" s="2" t="e">
        <f>#REF!*#REF!/10^3</f>
        <v>#REF!</v>
      </c>
      <c r="Q42" s="2" t="e">
        <f>#REF!*#REF!/10^3</f>
        <v>#REF!</v>
      </c>
      <c r="R42" s="2" t="e">
        <f>#REF!*#REF!/10^3</f>
        <v>#REF!</v>
      </c>
      <c r="S42" s="2" t="e">
        <f>#REF!*#REF!/10^3</f>
        <v>#REF!</v>
      </c>
      <c r="T42" s="2" t="e">
        <f>#REF!*#REF!/10^3</f>
        <v>#REF!</v>
      </c>
      <c r="U42" s="2" t="e">
        <f>#REF!*#REF!/10^3</f>
        <v>#REF!</v>
      </c>
    </row>
    <row r="43" spans="1:21" x14ac:dyDescent="0.3">
      <c r="A43" t="s">
        <v>75</v>
      </c>
      <c r="B43" s="2">
        <v>0</v>
      </c>
      <c r="C43" s="2">
        <v>171.66666666666666</v>
      </c>
      <c r="D43" s="2">
        <v>85</v>
      </c>
      <c r="E43" s="2">
        <v>85.14053497641406</v>
      </c>
      <c r="F43" s="2">
        <v>90.52862159481208</v>
      </c>
      <c r="G43" s="2">
        <v>96.792663186516776</v>
      </c>
      <c r="H43" s="2">
        <v>96.501281832143476</v>
      </c>
      <c r="I43" s="2">
        <v>96.215388135156488</v>
      </c>
      <c r="J43" s="2">
        <v>96.191319095532478</v>
      </c>
      <c r="K43" s="2">
        <v>97.02495323492586</v>
      </c>
      <c r="L43" s="2">
        <v>95.395129187409609</v>
      </c>
      <c r="M43" s="2">
        <v>93.324010944566581</v>
      </c>
      <c r="N43" s="2" t="e">
        <f>#REF!*#REF!/10^3</f>
        <v>#REF!</v>
      </c>
      <c r="O43" s="2" t="e">
        <f>#REF!*#REF!/10^3</f>
        <v>#REF!</v>
      </c>
      <c r="P43" s="2" t="e">
        <f>#REF!*#REF!/10^3</f>
        <v>#REF!</v>
      </c>
      <c r="Q43" s="2" t="e">
        <f>#REF!*#REF!/10^3</f>
        <v>#REF!</v>
      </c>
      <c r="R43" s="2" t="e">
        <f>#REF!*#REF!/10^3</f>
        <v>#REF!</v>
      </c>
      <c r="S43" s="2" t="e">
        <f>#REF!*#REF!/10^3</f>
        <v>#REF!</v>
      </c>
      <c r="T43" s="2" t="e">
        <f>#REF!*#REF!/10^3</f>
        <v>#REF!</v>
      </c>
      <c r="U43" s="2" t="e">
        <f>#REF!*#REF!/10^3</f>
        <v>#REF!</v>
      </c>
    </row>
    <row r="44" spans="1:21" x14ac:dyDescent="0.3">
      <c r="A44" t="s">
        <v>77</v>
      </c>
      <c r="B44" s="2">
        <v>0</v>
      </c>
      <c r="C44" s="2">
        <v>0</v>
      </c>
      <c r="D44" s="2">
        <v>85</v>
      </c>
      <c r="E44" s="2">
        <v>85.14053497641406</v>
      </c>
      <c r="F44" s="2">
        <v>90.52862159481208</v>
      </c>
      <c r="G44" s="2">
        <v>96.792663186516776</v>
      </c>
      <c r="H44" s="2">
        <v>96.501281832143476</v>
      </c>
      <c r="I44" s="2">
        <v>96.215388135156488</v>
      </c>
      <c r="J44" s="2">
        <v>96.191319095532478</v>
      </c>
      <c r="K44" s="2">
        <v>97.02495323492586</v>
      </c>
      <c r="L44" s="2">
        <v>95.395129187409609</v>
      </c>
      <c r="M44" s="2">
        <v>93.324010944566581</v>
      </c>
      <c r="N44" s="2" t="e">
        <f>#REF!*#REF!/10^3</f>
        <v>#REF!</v>
      </c>
      <c r="O44" s="2" t="e">
        <f>#REF!*#REF!/10^3</f>
        <v>#REF!</v>
      </c>
      <c r="P44" s="2" t="e">
        <f>#REF!*#REF!/10^3</f>
        <v>#REF!</v>
      </c>
      <c r="Q44" s="2" t="e">
        <f>#REF!*#REF!/10^3</f>
        <v>#REF!</v>
      </c>
      <c r="R44" s="2" t="e">
        <f>#REF!*#REF!/10^3</f>
        <v>#REF!</v>
      </c>
      <c r="S44" s="2" t="e">
        <f>#REF!*#REF!/10^3</f>
        <v>#REF!</v>
      </c>
      <c r="T44" s="2" t="e">
        <f>#REF!*#REF!/10^3</f>
        <v>#REF!</v>
      </c>
      <c r="U44" s="2" t="e">
        <f>#REF!*#REF!/10^3</f>
        <v>#REF!</v>
      </c>
    </row>
    <row r="45" spans="1:21" x14ac:dyDescent="0.3">
      <c r="A45" t="s">
        <v>79</v>
      </c>
      <c r="B45" s="2">
        <v>48.333333333333336</v>
      </c>
      <c r="C45" s="2">
        <v>45.333333333333336</v>
      </c>
      <c r="D45" s="2">
        <v>88.990000000000009</v>
      </c>
      <c r="E45" s="2">
        <v>89.130534976414069</v>
      </c>
      <c r="F45" s="2">
        <v>94.518621594812089</v>
      </c>
      <c r="G45" s="2">
        <v>100.78266318651679</v>
      </c>
      <c r="H45" s="2">
        <v>100.49128183214349</v>
      </c>
      <c r="I45" s="2">
        <v>100.2053881351565</v>
      </c>
      <c r="J45" s="2">
        <v>100.18131909553249</v>
      </c>
      <c r="K45" s="2">
        <v>101.01495323492584</v>
      </c>
      <c r="L45" s="2">
        <v>99.385129187409618</v>
      </c>
      <c r="M45" s="2">
        <v>97.31401094456659</v>
      </c>
      <c r="N45" s="2" t="e">
        <f>#REF!*#REF!/10^3</f>
        <v>#REF!</v>
      </c>
      <c r="O45" s="2" t="e">
        <f>#REF!*#REF!/10^3</f>
        <v>#REF!</v>
      </c>
      <c r="P45" s="2" t="e">
        <f>#REF!*#REF!/10^3</f>
        <v>#REF!</v>
      </c>
      <c r="Q45" s="2" t="e">
        <f>#REF!*#REF!/10^3</f>
        <v>#REF!</v>
      </c>
      <c r="R45" s="2" t="e">
        <f>#REF!*#REF!/10^3</f>
        <v>#REF!</v>
      </c>
      <c r="S45" s="2" t="e">
        <f>#REF!*#REF!/10^3</f>
        <v>#REF!</v>
      </c>
      <c r="T45" s="2" t="e">
        <f>#REF!*#REF!/10^3</f>
        <v>#REF!</v>
      </c>
      <c r="U45" s="2" t="e">
        <f>#REF!*#REF!/10^3</f>
        <v>#REF!</v>
      </c>
    </row>
    <row r="46" spans="1:21" x14ac:dyDescent="0.3">
      <c r="A46" t="s">
        <v>23</v>
      </c>
      <c r="B46" s="2">
        <v>0</v>
      </c>
      <c r="C46" s="2">
        <v>47.666666666666664</v>
      </c>
      <c r="D46" s="2">
        <v>88.990000000000009</v>
      </c>
      <c r="E46" s="2">
        <v>89.130534976414069</v>
      </c>
      <c r="F46" s="2">
        <v>94.518621594812089</v>
      </c>
      <c r="G46" s="2">
        <v>100.78266318651679</v>
      </c>
      <c r="H46" s="2">
        <v>100.49128183214349</v>
      </c>
      <c r="I46" s="2">
        <v>100.2053881351565</v>
      </c>
      <c r="J46" s="2">
        <v>100.18131909553249</v>
      </c>
      <c r="K46" s="2">
        <v>97.02495323492586</v>
      </c>
      <c r="L46" s="2">
        <v>95.395129187409609</v>
      </c>
      <c r="M46" s="2">
        <v>93.324010944566581</v>
      </c>
      <c r="N46" s="2" t="e">
        <f>#REF!*#REF!/10^3</f>
        <v>#REF!</v>
      </c>
      <c r="O46" s="2" t="e">
        <f>#REF!*#REF!/10^3</f>
        <v>#REF!</v>
      </c>
      <c r="P46" s="2" t="e">
        <f>#REF!*#REF!/10^3</f>
        <v>#REF!</v>
      </c>
      <c r="Q46" s="2" t="e">
        <f>#REF!*#REF!/10^3</f>
        <v>#REF!</v>
      </c>
      <c r="R46" s="2" t="e">
        <f>#REF!*#REF!/10^3</f>
        <v>#REF!</v>
      </c>
      <c r="S46" s="2" t="e">
        <f>#REF!*#REF!/10^3</f>
        <v>#REF!</v>
      </c>
      <c r="T46" s="2" t="e">
        <f>#REF!*#REF!/10^3</f>
        <v>#REF!</v>
      </c>
      <c r="U46" s="2" t="e">
        <f>#REF!*#REF!/10^3</f>
        <v>#REF!</v>
      </c>
    </row>
    <row r="47" spans="1:21" x14ac:dyDescent="0.3">
      <c r="A47" t="s">
        <v>82</v>
      </c>
      <c r="B47" s="2">
        <v>0</v>
      </c>
      <c r="C47" s="2">
        <v>82</v>
      </c>
      <c r="D47" s="2">
        <v>85</v>
      </c>
      <c r="E47" s="2">
        <v>85.14053497641406</v>
      </c>
      <c r="F47" s="2">
        <v>90.52862159481208</v>
      </c>
      <c r="G47" s="2">
        <v>96.792663186516776</v>
      </c>
      <c r="H47" s="2">
        <v>96.501281832143476</v>
      </c>
      <c r="I47" s="2">
        <v>102.15538813515646</v>
      </c>
      <c r="J47" s="2">
        <v>102.13131909553248</v>
      </c>
      <c r="K47" s="2">
        <v>102.96495323492586</v>
      </c>
      <c r="L47" s="2">
        <v>101.33512918740961</v>
      </c>
      <c r="M47" s="2">
        <v>99.264010944566579</v>
      </c>
      <c r="N47" s="2" t="e">
        <f>#REF!*#REF!/10^3</f>
        <v>#REF!</v>
      </c>
      <c r="O47" s="2" t="e">
        <f>#REF!*#REF!/10^3</f>
        <v>#REF!</v>
      </c>
      <c r="P47" s="2" t="e">
        <f>#REF!*#REF!/10^3</f>
        <v>#REF!</v>
      </c>
      <c r="Q47" s="2" t="e">
        <f>#REF!*#REF!/10^3</f>
        <v>#REF!</v>
      </c>
      <c r="R47" s="2" t="e">
        <f>#REF!*#REF!/10^3</f>
        <v>#REF!</v>
      </c>
      <c r="S47" s="2" t="e">
        <f>#REF!*#REF!/10^3</f>
        <v>#REF!</v>
      </c>
      <c r="T47" s="2" t="e">
        <f>#REF!*#REF!/10^3</f>
        <v>#REF!</v>
      </c>
      <c r="U47" s="2" t="e">
        <f>#REF!*#REF!/10^3</f>
        <v>#REF!</v>
      </c>
    </row>
    <row r="48" spans="1:21" x14ac:dyDescent="0.3">
      <c r="A48" t="s">
        <v>84</v>
      </c>
      <c r="B48" s="2">
        <v>188.66666666666666</v>
      </c>
      <c r="C48" s="2">
        <v>30.333333333333332</v>
      </c>
      <c r="D48" s="2">
        <v>90.94</v>
      </c>
      <c r="E48" s="2">
        <v>91.080534976414057</v>
      </c>
      <c r="F48" s="2">
        <v>96.468621594812078</v>
      </c>
      <c r="G48" s="2">
        <v>102.73266318651677</v>
      </c>
      <c r="H48" s="2">
        <v>102.44128183214347</v>
      </c>
      <c r="I48" s="2">
        <v>102.15538813515646</v>
      </c>
      <c r="J48" s="2">
        <v>102.13131909553248</v>
      </c>
      <c r="K48" s="2">
        <v>102.96495323492586</v>
      </c>
      <c r="L48" s="2">
        <v>101.33512918740961</v>
      </c>
      <c r="M48" s="2">
        <v>99.264010944566579</v>
      </c>
      <c r="N48" s="2" t="e">
        <f>#REF!*#REF!/10^3</f>
        <v>#REF!</v>
      </c>
      <c r="O48" s="2" t="e">
        <f>#REF!*#REF!/10^3</f>
        <v>#REF!</v>
      </c>
      <c r="P48" s="2" t="e">
        <f>#REF!*#REF!/10^3</f>
        <v>#REF!</v>
      </c>
      <c r="Q48" s="2" t="e">
        <f>#REF!*#REF!/10^3</f>
        <v>#REF!</v>
      </c>
      <c r="R48" s="2" t="e">
        <f>#REF!*#REF!/10^3</f>
        <v>#REF!</v>
      </c>
      <c r="S48" s="2" t="e">
        <f>#REF!*#REF!/10^3</f>
        <v>#REF!</v>
      </c>
      <c r="T48" s="2" t="e">
        <f>#REF!*#REF!/10^3</f>
        <v>#REF!</v>
      </c>
      <c r="U48" s="2" t="e">
        <f>#REF!*#REF!/10^3</f>
        <v>#REF!</v>
      </c>
    </row>
    <row r="49" spans="1:21" x14ac:dyDescent="0.3">
      <c r="A49" t="s">
        <v>86</v>
      </c>
      <c r="B49" s="2">
        <v>0</v>
      </c>
      <c r="C49" s="2">
        <v>126.66666666666667</v>
      </c>
      <c r="D49" s="2">
        <v>85</v>
      </c>
      <c r="E49" s="2">
        <v>85.14053497641406</v>
      </c>
      <c r="F49" s="2">
        <v>90.52862159481208</v>
      </c>
      <c r="G49" s="2">
        <v>96.792663186516776</v>
      </c>
      <c r="H49" s="2">
        <v>96.501281832143476</v>
      </c>
      <c r="I49" s="2">
        <v>96.215388135156488</v>
      </c>
      <c r="J49" s="2">
        <v>96.191319095532478</v>
      </c>
      <c r="K49" s="2">
        <v>97.02495323492586</v>
      </c>
      <c r="L49" s="2">
        <v>95.395129187409609</v>
      </c>
      <c r="M49" s="2">
        <v>93.324010944566581</v>
      </c>
      <c r="N49" s="2" t="e">
        <f>#REF!*#REF!/10^3</f>
        <v>#REF!</v>
      </c>
      <c r="O49" s="2" t="e">
        <f>#REF!*#REF!/10^3</f>
        <v>#REF!</v>
      </c>
      <c r="P49" s="2" t="e">
        <f>#REF!*#REF!/10^3</f>
        <v>#REF!</v>
      </c>
      <c r="Q49" s="2" t="e">
        <f>#REF!*#REF!/10^3</f>
        <v>#REF!</v>
      </c>
      <c r="R49" s="2" t="e">
        <f>#REF!*#REF!/10^3</f>
        <v>#REF!</v>
      </c>
      <c r="S49" s="2" t="e">
        <f>#REF!*#REF!/10^3</f>
        <v>#REF!</v>
      </c>
      <c r="T49" s="2" t="e">
        <f>#REF!*#REF!/10^3</f>
        <v>#REF!</v>
      </c>
      <c r="U49" s="2" t="e">
        <f>#REF!*#REF!/10^3</f>
        <v>#REF!</v>
      </c>
    </row>
    <row r="50" spans="1:21" x14ac:dyDescent="0.3">
      <c r="A50" t="s">
        <v>88</v>
      </c>
      <c r="B50" s="2">
        <v>107</v>
      </c>
      <c r="C50" s="2">
        <v>74</v>
      </c>
      <c r="D50" s="2">
        <v>85</v>
      </c>
      <c r="E50" s="2">
        <v>85.14053497641406</v>
      </c>
      <c r="F50" s="2">
        <v>90.52862159481208</v>
      </c>
      <c r="G50" s="2">
        <v>102.73266318651677</v>
      </c>
      <c r="H50" s="2">
        <v>102.44128183214347</v>
      </c>
      <c r="I50" s="2">
        <v>102.15538813515646</v>
      </c>
      <c r="J50" s="2">
        <v>102.13131909553248</v>
      </c>
      <c r="K50" s="2">
        <v>102.96495323492586</v>
      </c>
      <c r="L50" s="2">
        <v>101.33512918740961</v>
      </c>
      <c r="M50" s="2">
        <v>99.264010944566579</v>
      </c>
      <c r="N50" s="2" t="e">
        <f>#REF!*#REF!/10^3</f>
        <v>#REF!</v>
      </c>
      <c r="O50" s="2" t="e">
        <f>#REF!*#REF!/10^3</f>
        <v>#REF!</v>
      </c>
      <c r="P50" s="2" t="e">
        <f>#REF!*#REF!/10^3</f>
        <v>#REF!</v>
      </c>
      <c r="Q50" s="2" t="e">
        <f>#REF!*#REF!/10^3</f>
        <v>#REF!</v>
      </c>
      <c r="R50" s="2" t="e">
        <f>#REF!*#REF!/10^3</f>
        <v>#REF!</v>
      </c>
      <c r="S50" s="2" t="e">
        <f>#REF!*#REF!/10^3</f>
        <v>#REF!</v>
      </c>
      <c r="T50" s="2" t="e">
        <f>#REF!*#REF!/10^3</f>
        <v>#REF!</v>
      </c>
      <c r="U50" s="2" t="e">
        <f>#REF!*#REF!/10^3</f>
        <v>#REF!</v>
      </c>
    </row>
    <row r="51" spans="1:21" x14ac:dyDescent="0.3">
      <c r="A51" t="s">
        <v>89</v>
      </c>
      <c r="B51" s="2">
        <v>0</v>
      </c>
      <c r="C51" s="2">
        <v>166.66666666666666</v>
      </c>
      <c r="D51" s="2">
        <v>85</v>
      </c>
      <c r="E51" s="2">
        <v>85.14053497641406</v>
      </c>
      <c r="F51" s="2">
        <v>90.52862159481208</v>
      </c>
      <c r="G51" s="2">
        <v>96.792663186516776</v>
      </c>
      <c r="H51" s="2">
        <v>96.501281832143476</v>
      </c>
      <c r="I51" s="2">
        <v>96.215388135156488</v>
      </c>
      <c r="J51" s="2">
        <v>96.191319095532478</v>
      </c>
      <c r="K51" s="2">
        <v>97.02495323492586</v>
      </c>
      <c r="L51" s="2">
        <v>95.395129187409609</v>
      </c>
      <c r="M51" s="2">
        <v>93.324010944566581</v>
      </c>
      <c r="N51" s="2" t="e">
        <f>#REF!*#REF!/10^3</f>
        <v>#REF!</v>
      </c>
      <c r="O51" s="2" t="e">
        <f>#REF!*#REF!/10^3</f>
        <v>#REF!</v>
      </c>
      <c r="P51" s="2" t="e">
        <f>#REF!*#REF!/10^3</f>
        <v>#REF!</v>
      </c>
      <c r="Q51" s="2" t="e">
        <f>#REF!*#REF!/10^3</f>
        <v>#REF!</v>
      </c>
      <c r="R51" s="2" t="e">
        <f>#REF!*#REF!/10^3</f>
        <v>#REF!</v>
      </c>
      <c r="S51" s="2" t="e">
        <f>#REF!*#REF!/10^3</f>
        <v>#REF!</v>
      </c>
      <c r="T51" s="2" t="e">
        <f>#REF!*#REF!/10^3</f>
        <v>#REF!</v>
      </c>
      <c r="U51" s="2" t="e">
        <f>#REF!*#REF!/10^3</f>
        <v>#REF!</v>
      </c>
    </row>
    <row r="52" spans="1:21" x14ac:dyDescent="0.3">
      <c r="A52" t="s">
        <v>13</v>
      </c>
      <c r="B52" s="2">
        <v>159.33333333333334</v>
      </c>
      <c r="C52" s="2">
        <v>224</v>
      </c>
      <c r="D52" s="2">
        <v>85</v>
      </c>
      <c r="E52" s="2">
        <v>85.14053497641406</v>
      </c>
      <c r="F52" s="2">
        <v>90.52862159481208</v>
      </c>
      <c r="G52" s="2">
        <v>96.792663186516776</v>
      </c>
      <c r="H52" s="2">
        <v>96.501281832143476</v>
      </c>
      <c r="I52" s="2">
        <v>96.215388135156488</v>
      </c>
      <c r="J52" s="2">
        <v>96.191319095532478</v>
      </c>
      <c r="K52" s="2">
        <v>102.96495323492586</v>
      </c>
      <c r="L52" s="2">
        <v>101.33512918740961</v>
      </c>
      <c r="M52" s="2">
        <v>99.264010944566579</v>
      </c>
      <c r="N52" s="2" t="e">
        <f>#REF!*#REF!/10^3</f>
        <v>#REF!</v>
      </c>
      <c r="O52" s="2" t="e">
        <f>#REF!*#REF!/10^3</f>
        <v>#REF!</v>
      </c>
      <c r="P52" s="2" t="e">
        <f>#REF!*#REF!/10^3</f>
        <v>#REF!</v>
      </c>
      <c r="Q52" s="2" t="e">
        <f>#REF!*#REF!/10^3</f>
        <v>#REF!</v>
      </c>
      <c r="R52" s="2" t="e">
        <f>#REF!*#REF!/10^3</f>
        <v>#REF!</v>
      </c>
      <c r="S52" s="2" t="e">
        <f>#REF!*#REF!/10^3</f>
        <v>#REF!</v>
      </c>
      <c r="T52" s="2" t="e">
        <f>#REF!*#REF!/10^3</f>
        <v>#REF!</v>
      </c>
      <c r="U52" s="2" t="e">
        <f>#REF!*#REF!/10^3</f>
        <v>#REF!</v>
      </c>
    </row>
    <row r="53" spans="1:21" x14ac:dyDescent="0.3">
      <c r="A53" t="s">
        <v>92</v>
      </c>
      <c r="B53" s="2">
        <v>89</v>
      </c>
      <c r="C53" s="2">
        <v>400</v>
      </c>
      <c r="D53" s="2">
        <v>85</v>
      </c>
      <c r="E53" s="2">
        <v>85.14053497641406</v>
      </c>
      <c r="F53" s="2">
        <v>90.52862159481208</v>
      </c>
      <c r="G53" s="2">
        <v>96.792663186516776</v>
      </c>
      <c r="H53" s="2">
        <v>96.501281832143476</v>
      </c>
      <c r="I53" s="2">
        <v>96.215388135156488</v>
      </c>
      <c r="J53" s="2">
        <v>96.191319095532478</v>
      </c>
      <c r="K53" s="2">
        <v>97.02495323492586</v>
      </c>
      <c r="L53" s="2">
        <v>95.395129187409609</v>
      </c>
      <c r="M53" s="2">
        <v>93.324010944566581</v>
      </c>
      <c r="N53" s="2" t="e">
        <f>#REF!*#REF!/10^3</f>
        <v>#REF!</v>
      </c>
      <c r="O53" s="2" t="e">
        <f>#REF!*#REF!/10^3</f>
        <v>#REF!</v>
      </c>
      <c r="P53" s="2" t="e">
        <f>#REF!*#REF!/10^3</f>
        <v>#REF!</v>
      </c>
      <c r="Q53" s="2" t="e">
        <f>#REF!*#REF!/10^3</f>
        <v>#REF!</v>
      </c>
      <c r="R53" s="2" t="e">
        <f>#REF!*#REF!/10^3</f>
        <v>#REF!</v>
      </c>
      <c r="S53" s="2" t="e">
        <f>#REF!*#REF!/10^3</f>
        <v>#REF!</v>
      </c>
      <c r="T53" s="2" t="e">
        <f>#REF!*#REF!/10^3</f>
        <v>#REF!</v>
      </c>
      <c r="U53" s="2" t="e">
        <f>#REF!*#REF!/10^3</f>
        <v>#REF!</v>
      </c>
    </row>
    <row r="54" spans="1:21" x14ac:dyDescent="0.3">
      <c r="A54" t="s">
        <v>93</v>
      </c>
      <c r="B54" s="2">
        <v>117.33333333333333</v>
      </c>
      <c r="C54" s="2">
        <v>0</v>
      </c>
      <c r="D54" s="2">
        <v>92.825714285714284</v>
      </c>
      <c r="E54" s="2">
        <v>92.996725452604537</v>
      </c>
      <c r="F54" s="2">
        <v>98.537193023383509</v>
      </c>
      <c r="G54" s="2">
        <v>104.97647271032629</v>
      </c>
      <c r="H54" s="2">
        <v>104.69080564166728</v>
      </c>
      <c r="I54" s="2">
        <v>104.38586432563265</v>
      </c>
      <c r="J54" s="2">
        <v>104.35036671458009</v>
      </c>
      <c r="K54" s="2">
        <v>105.15161990159253</v>
      </c>
      <c r="L54" s="2">
        <v>103.48370061598104</v>
      </c>
      <c r="M54" s="2">
        <v>101.37829665885231</v>
      </c>
      <c r="N54" s="2" t="e">
        <f>#REF!*#REF!/10^3</f>
        <v>#REF!</v>
      </c>
      <c r="O54" s="2" t="e">
        <f>#REF!*#REF!/10^3</f>
        <v>#REF!</v>
      </c>
      <c r="P54" s="2" t="e">
        <f>#REF!*#REF!/10^3</f>
        <v>#REF!</v>
      </c>
      <c r="Q54" s="2" t="e">
        <f>#REF!*#REF!/10^3</f>
        <v>#REF!</v>
      </c>
      <c r="R54" s="2" t="e">
        <f>#REF!*#REF!/10^3</f>
        <v>#REF!</v>
      </c>
      <c r="S54" s="2" t="e">
        <f>#REF!*#REF!/10^3</f>
        <v>#REF!</v>
      </c>
      <c r="T54" s="2" t="e">
        <f>#REF!*#REF!/10^3</f>
        <v>#REF!</v>
      </c>
      <c r="U54" s="2" t="e">
        <f>#REF!*#REF!/10^3</f>
        <v>#REF!</v>
      </c>
    </row>
    <row r="55" spans="1:21" x14ac:dyDescent="0.3">
      <c r="A55" s="1" t="s">
        <v>218</v>
      </c>
    </row>
    <row r="56" spans="1:21" x14ac:dyDescent="0.3">
      <c r="B56" s="2" t="s">
        <v>1</v>
      </c>
      <c r="D56" s="2" t="s">
        <v>2</v>
      </c>
    </row>
    <row r="57" spans="1:21" x14ac:dyDescent="0.3">
      <c r="A57" s="5" t="s">
        <v>4</v>
      </c>
      <c r="B57" s="6">
        <v>1992</v>
      </c>
      <c r="C57" s="6">
        <v>2017</v>
      </c>
      <c r="D57" s="7">
        <v>2017</v>
      </c>
      <c r="E57" s="7">
        <v>2020</v>
      </c>
      <c r="F57" s="7">
        <v>2025</v>
      </c>
      <c r="G57" s="7">
        <v>2030</v>
      </c>
      <c r="H57" s="7">
        <v>2035</v>
      </c>
      <c r="I57" s="7">
        <v>2040</v>
      </c>
      <c r="J57" s="7">
        <v>2045</v>
      </c>
      <c r="K57" s="7">
        <v>2050</v>
      </c>
      <c r="L57" s="7">
        <v>2055</v>
      </c>
      <c r="M57" s="7">
        <v>2060</v>
      </c>
      <c r="N57" s="7">
        <v>2065</v>
      </c>
      <c r="O57" s="7">
        <v>2070</v>
      </c>
      <c r="P57" s="7">
        <v>2075</v>
      </c>
      <c r="Q57" s="7">
        <v>2080</v>
      </c>
      <c r="R57" s="7">
        <v>2085</v>
      </c>
      <c r="S57" s="7">
        <v>2090</v>
      </c>
      <c r="T57" s="7">
        <v>2095</v>
      </c>
      <c r="U57" s="7">
        <v>2100</v>
      </c>
    </row>
    <row r="58" spans="1:21" x14ac:dyDescent="0.3">
      <c r="A58" s="9" t="s">
        <v>24</v>
      </c>
      <c r="B58" s="10" t="s">
        <v>220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 t="e">
        <f t="shared" ref="N58:U58" si="1">SUM(N59:N80)</f>
        <v>#REF!</v>
      </c>
      <c r="O58" s="10" t="e">
        <f t="shared" si="1"/>
        <v>#REF!</v>
      </c>
      <c r="P58" s="10" t="e">
        <f t="shared" si="1"/>
        <v>#REF!</v>
      </c>
      <c r="Q58" s="10" t="e">
        <f t="shared" si="1"/>
        <v>#REF!</v>
      </c>
      <c r="R58" s="10" t="e">
        <f t="shared" si="1"/>
        <v>#REF!</v>
      </c>
      <c r="S58" s="10" t="e">
        <f t="shared" si="1"/>
        <v>#REF!</v>
      </c>
      <c r="T58" s="10" t="e">
        <f t="shared" si="1"/>
        <v>#REF!</v>
      </c>
      <c r="U58" s="10" t="e">
        <f t="shared" si="1"/>
        <v>#REF!</v>
      </c>
    </row>
    <row r="59" spans="1:21" x14ac:dyDescent="0.3">
      <c r="A59" t="s">
        <v>95</v>
      </c>
      <c r="B59" s="2">
        <v>24.333333333333332</v>
      </c>
      <c r="C59" s="2">
        <v>26.666666666666668</v>
      </c>
      <c r="D59" s="2">
        <v>90.94</v>
      </c>
      <c r="E59" s="2">
        <v>91.080534976414057</v>
      </c>
      <c r="F59" s="2">
        <v>96.468621594812078</v>
      </c>
      <c r="G59" s="2">
        <v>102.73266318651677</v>
      </c>
      <c r="H59" s="2">
        <v>102.44128183214347</v>
      </c>
      <c r="I59" s="2">
        <v>102.15538813515646</v>
      </c>
      <c r="J59" s="2">
        <v>102.13131909553248</v>
      </c>
      <c r="K59" s="2">
        <v>102.96495323492586</v>
      </c>
      <c r="L59" s="2">
        <v>101.33512918740961</v>
      </c>
      <c r="M59" s="2">
        <v>99.264010944566579</v>
      </c>
      <c r="N59" s="2" t="e">
        <f>#REF!*#REF!/10^3</f>
        <v>#REF!</v>
      </c>
      <c r="O59" s="2" t="e">
        <f>#REF!*#REF!/10^3</f>
        <v>#REF!</v>
      </c>
      <c r="P59" s="2" t="e">
        <f>#REF!*#REF!/10^3</f>
        <v>#REF!</v>
      </c>
      <c r="Q59" s="2" t="e">
        <f>#REF!*#REF!/10^3</f>
        <v>#REF!</v>
      </c>
      <c r="R59" s="2" t="e">
        <f>#REF!*#REF!/10^3</f>
        <v>#REF!</v>
      </c>
      <c r="S59" s="2" t="e">
        <f>#REF!*#REF!/10^3</f>
        <v>#REF!</v>
      </c>
      <c r="T59" s="2" t="e">
        <f>#REF!*#REF!/10^3</f>
        <v>#REF!</v>
      </c>
      <c r="U59" s="2" t="e">
        <f>#REF!*#REF!/10^3</f>
        <v>#REF!</v>
      </c>
    </row>
    <row r="60" spans="1:21" x14ac:dyDescent="0.3">
      <c r="A60" t="s">
        <v>96</v>
      </c>
      <c r="B60" s="2">
        <v>0</v>
      </c>
      <c r="C60" s="2">
        <v>0</v>
      </c>
      <c r="D60" s="2">
        <v>90.94</v>
      </c>
      <c r="E60" s="2">
        <v>91.080534976414057</v>
      </c>
      <c r="F60" s="2">
        <v>96.468621594812078</v>
      </c>
      <c r="G60" s="2">
        <v>102.73266318651677</v>
      </c>
      <c r="H60" s="2">
        <v>102.44128183214347</v>
      </c>
      <c r="I60" s="2">
        <v>102.15538813515646</v>
      </c>
      <c r="J60" s="2">
        <v>102.13131909553248</v>
      </c>
      <c r="K60" s="2">
        <v>102.96495323492586</v>
      </c>
      <c r="L60" s="2">
        <v>101.33512918740961</v>
      </c>
      <c r="M60" s="2">
        <v>99.264010944566579</v>
      </c>
      <c r="N60" s="2" t="e">
        <f>#REF!*#REF!/10^3</f>
        <v>#REF!</v>
      </c>
      <c r="O60" s="2" t="e">
        <f>#REF!*#REF!/10^3</f>
        <v>#REF!</v>
      </c>
      <c r="P60" s="2" t="e">
        <f>#REF!*#REF!/10^3</f>
        <v>#REF!</v>
      </c>
      <c r="Q60" s="2" t="e">
        <f>#REF!*#REF!/10^3</f>
        <v>#REF!</v>
      </c>
      <c r="R60" s="2" t="e">
        <f>#REF!*#REF!/10^3</f>
        <v>#REF!</v>
      </c>
      <c r="S60" s="2" t="e">
        <f>#REF!*#REF!/10^3</f>
        <v>#REF!</v>
      </c>
      <c r="T60" s="2" t="e">
        <f>#REF!*#REF!/10^3</f>
        <v>#REF!</v>
      </c>
      <c r="U60" s="2" t="e">
        <f>#REF!*#REF!/10^3</f>
        <v>#REF!</v>
      </c>
    </row>
    <row r="61" spans="1:21" x14ac:dyDescent="0.3">
      <c r="A61" t="s">
        <v>97</v>
      </c>
      <c r="B61" s="2">
        <v>0</v>
      </c>
      <c r="C61" s="2">
        <v>111</v>
      </c>
      <c r="D61" s="2">
        <v>85</v>
      </c>
      <c r="E61" s="2">
        <v>85.14053497641406</v>
      </c>
      <c r="F61" s="2">
        <v>90.52862159481208</v>
      </c>
      <c r="G61" s="2">
        <v>96.792663186516776</v>
      </c>
      <c r="H61" s="2">
        <v>96.501281832143476</v>
      </c>
      <c r="I61" s="2">
        <v>96.215388135156488</v>
      </c>
      <c r="J61" s="2">
        <v>96.191319095532478</v>
      </c>
      <c r="K61" s="2">
        <v>97.02495323492586</v>
      </c>
      <c r="L61" s="2">
        <v>95.395129187409609</v>
      </c>
      <c r="M61" s="2">
        <v>93.324010944566581</v>
      </c>
      <c r="N61" s="2" t="e">
        <f>#REF!*#REF!/10^3</f>
        <v>#REF!</v>
      </c>
      <c r="O61" s="2" t="e">
        <f>#REF!*#REF!/10^3</f>
        <v>#REF!</v>
      </c>
      <c r="P61" s="2" t="e">
        <f>#REF!*#REF!/10^3</f>
        <v>#REF!</v>
      </c>
      <c r="Q61" s="2" t="e">
        <f>#REF!*#REF!/10^3</f>
        <v>#REF!</v>
      </c>
      <c r="R61" s="2" t="e">
        <f>#REF!*#REF!/10^3</f>
        <v>#REF!</v>
      </c>
      <c r="S61" s="2" t="e">
        <f>#REF!*#REF!/10^3</f>
        <v>#REF!</v>
      </c>
      <c r="T61" s="2" t="e">
        <f>#REF!*#REF!/10^3</f>
        <v>#REF!</v>
      </c>
      <c r="U61" s="2" t="e">
        <f>#REF!*#REF!/10^3</f>
        <v>#REF!</v>
      </c>
    </row>
    <row r="62" spans="1:21" x14ac:dyDescent="0.3">
      <c r="A62" t="s">
        <v>25</v>
      </c>
      <c r="B62" s="2">
        <v>46</v>
      </c>
      <c r="C62" s="2">
        <v>51.666666666666664</v>
      </c>
      <c r="D62" s="2">
        <v>90.94</v>
      </c>
      <c r="E62" s="2">
        <v>91.080534976414057</v>
      </c>
      <c r="F62" s="2">
        <v>96.468621594812078</v>
      </c>
      <c r="G62" s="2">
        <v>102.73266318651677</v>
      </c>
      <c r="H62" s="2">
        <v>102.44128183214347</v>
      </c>
      <c r="I62" s="2">
        <v>102.15538813515646</v>
      </c>
      <c r="J62" s="2">
        <v>102.13131909553248</v>
      </c>
      <c r="K62" s="2">
        <v>102.96495323492586</v>
      </c>
      <c r="L62" s="2">
        <v>101.33512918740961</v>
      </c>
      <c r="M62" s="2">
        <v>99.264010944566579</v>
      </c>
      <c r="N62" s="2" t="e">
        <f>#REF!*#REF!/10^3</f>
        <v>#REF!</v>
      </c>
      <c r="O62" s="2" t="e">
        <f>#REF!*#REF!/10^3</f>
        <v>#REF!</v>
      </c>
      <c r="P62" s="2" t="e">
        <f>#REF!*#REF!/10^3</f>
        <v>#REF!</v>
      </c>
      <c r="Q62" s="2" t="e">
        <f>#REF!*#REF!/10^3</f>
        <v>#REF!</v>
      </c>
      <c r="R62" s="2" t="e">
        <f>#REF!*#REF!/10^3</f>
        <v>#REF!</v>
      </c>
      <c r="S62" s="2" t="e">
        <f>#REF!*#REF!/10^3</f>
        <v>#REF!</v>
      </c>
      <c r="T62" s="2" t="e">
        <f>#REF!*#REF!/10^3</f>
        <v>#REF!</v>
      </c>
      <c r="U62" s="2" t="e">
        <f>#REF!*#REF!/10^3</f>
        <v>#REF!</v>
      </c>
    </row>
    <row r="63" spans="1:21" x14ac:dyDescent="0.3">
      <c r="A63" t="s">
        <v>98</v>
      </c>
      <c r="B63" s="2">
        <v>0</v>
      </c>
      <c r="C63" s="2">
        <v>0</v>
      </c>
      <c r="D63" s="2">
        <v>93.257857142857134</v>
      </c>
      <c r="E63" s="2">
        <v>93.435852436731523</v>
      </c>
      <c r="F63" s="2">
        <v>99.011240642431133</v>
      </c>
      <c r="G63" s="2">
        <v>105.49067905953264</v>
      </c>
      <c r="H63" s="2">
        <v>105.20632151468315</v>
      </c>
      <c r="I63" s="2">
        <v>104.89701511928347</v>
      </c>
      <c r="J63" s="2">
        <v>104.85889846061184</v>
      </c>
      <c r="K63" s="2">
        <v>105.65273101270363</v>
      </c>
      <c r="L63" s="2">
        <v>103.97608156836198</v>
      </c>
      <c r="M63" s="2">
        <v>101.86282046837611</v>
      </c>
      <c r="N63" s="2" t="e">
        <f>#REF!*#REF!/10^3</f>
        <v>#REF!</v>
      </c>
      <c r="O63" s="2" t="e">
        <f>#REF!*#REF!/10^3</f>
        <v>#REF!</v>
      </c>
      <c r="P63" s="2" t="e">
        <f>#REF!*#REF!/10^3</f>
        <v>#REF!</v>
      </c>
      <c r="Q63" s="2" t="e">
        <f>#REF!*#REF!/10^3</f>
        <v>#REF!</v>
      </c>
      <c r="R63" s="2" t="e">
        <f>#REF!*#REF!/10^3</f>
        <v>#REF!</v>
      </c>
      <c r="S63" s="2" t="e">
        <f>#REF!*#REF!/10^3</f>
        <v>#REF!</v>
      </c>
      <c r="T63" s="2" t="e">
        <f>#REF!*#REF!/10^3</f>
        <v>#REF!</v>
      </c>
      <c r="U63" s="2" t="e">
        <f>#REF!*#REF!/10^3</f>
        <v>#REF!</v>
      </c>
    </row>
    <row r="64" spans="1:21" x14ac:dyDescent="0.3">
      <c r="A64" t="s">
        <v>27</v>
      </c>
      <c r="B64" s="2">
        <v>0</v>
      </c>
      <c r="C64" s="2">
        <v>69.666666666666671</v>
      </c>
      <c r="D64" s="2">
        <v>85</v>
      </c>
      <c r="E64" s="2">
        <v>85.14053497641406</v>
      </c>
      <c r="F64" s="2">
        <v>90.52862159481208</v>
      </c>
      <c r="G64" s="2">
        <v>96.792663186516776</v>
      </c>
      <c r="H64" s="2">
        <v>96.501281832143476</v>
      </c>
      <c r="I64" s="2">
        <v>96.215388135156488</v>
      </c>
      <c r="J64" s="2">
        <v>96.191319095532478</v>
      </c>
      <c r="K64" s="2">
        <v>97.02495323492586</v>
      </c>
      <c r="L64" s="2">
        <v>95.395129187409609</v>
      </c>
      <c r="M64" s="2">
        <v>93.324010944566581</v>
      </c>
      <c r="N64" s="2" t="e">
        <f>#REF!*#REF!/10^3</f>
        <v>#REF!</v>
      </c>
      <c r="O64" s="2" t="e">
        <f>#REF!*#REF!/10^3</f>
        <v>#REF!</v>
      </c>
      <c r="P64" s="2" t="e">
        <f>#REF!*#REF!/10^3</f>
        <v>#REF!</v>
      </c>
      <c r="Q64" s="2" t="e">
        <f>#REF!*#REF!/10^3</f>
        <v>#REF!</v>
      </c>
      <c r="R64" s="2" t="e">
        <f>#REF!*#REF!/10^3</f>
        <v>#REF!</v>
      </c>
      <c r="S64" s="2" t="e">
        <f>#REF!*#REF!/10^3</f>
        <v>#REF!</v>
      </c>
      <c r="T64" s="2" t="e">
        <f>#REF!*#REF!/10^3</f>
        <v>#REF!</v>
      </c>
      <c r="U64" s="2" t="e">
        <f>#REF!*#REF!/10^3</f>
        <v>#REF!</v>
      </c>
    </row>
    <row r="65" spans="1:21" x14ac:dyDescent="0.3">
      <c r="A65" t="s">
        <v>99</v>
      </c>
      <c r="B65" s="2">
        <v>0</v>
      </c>
      <c r="C65" s="2">
        <v>47.666666666666664</v>
      </c>
      <c r="D65" s="2">
        <v>90.94</v>
      </c>
      <c r="E65" s="2">
        <v>91.080534976414057</v>
      </c>
      <c r="F65" s="2">
        <v>96.468621594812078</v>
      </c>
      <c r="G65" s="2">
        <v>102.73266318651677</v>
      </c>
      <c r="H65" s="2">
        <v>102.44128183214347</v>
      </c>
      <c r="I65" s="2">
        <v>102.15538813515646</v>
      </c>
      <c r="J65" s="2">
        <v>102.13131909553248</v>
      </c>
      <c r="K65" s="2">
        <v>102.96495323492586</v>
      </c>
      <c r="L65" s="2">
        <v>101.33512918740961</v>
      </c>
      <c r="M65" s="2">
        <v>99.264010944566579</v>
      </c>
      <c r="N65" s="2" t="e">
        <f>#REF!*#REF!/10^3</f>
        <v>#REF!</v>
      </c>
      <c r="O65" s="2" t="e">
        <f>#REF!*#REF!/10^3</f>
        <v>#REF!</v>
      </c>
      <c r="P65" s="2" t="e">
        <f>#REF!*#REF!/10^3</f>
        <v>#REF!</v>
      </c>
      <c r="Q65" s="2" t="e">
        <f>#REF!*#REF!/10^3</f>
        <v>#REF!</v>
      </c>
      <c r="R65" s="2" t="e">
        <f>#REF!*#REF!/10^3</f>
        <v>#REF!</v>
      </c>
      <c r="S65" s="2" t="e">
        <f>#REF!*#REF!/10^3</f>
        <v>#REF!</v>
      </c>
      <c r="T65" s="2" t="e">
        <f>#REF!*#REF!/10^3</f>
        <v>#REF!</v>
      </c>
      <c r="U65" s="2" t="e">
        <f>#REF!*#REF!/10^3</f>
        <v>#REF!</v>
      </c>
    </row>
    <row r="66" spans="1:21" x14ac:dyDescent="0.3">
      <c r="A66" t="s">
        <v>100</v>
      </c>
      <c r="B66" s="2">
        <v>0</v>
      </c>
      <c r="C66" s="2">
        <v>0</v>
      </c>
      <c r="D66" s="2">
        <v>90.94</v>
      </c>
      <c r="E66" s="2">
        <v>91.080534976414057</v>
      </c>
      <c r="F66" s="2">
        <v>96.468621594812078</v>
      </c>
      <c r="G66" s="2">
        <v>102.73266318651677</v>
      </c>
      <c r="H66" s="2">
        <v>102.44128183214347</v>
      </c>
      <c r="I66" s="2">
        <v>102.15538813515646</v>
      </c>
      <c r="J66" s="2">
        <v>102.13131909553248</v>
      </c>
      <c r="K66" s="2">
        <v>102.96495323492586</v>
      </c>
      <c r="L66" s="2">
        <v>101.33512918740961</v>
      </c>
      <c r="M66" s="2">
        <v>99.264010944566579</v>
      </c>
      <c r="N66" s="2" t="e">
        <f>#REF!*#REF!/10^3</f>
        <v>#REF!</v>
      </c>
      <c r="O66" s="2" t="e">
        <f>#REF!*#REF!/10^3</f>
        <v>#REF!</v>
      </c>
      <c r="P66" s="2" t="e">
        <f>#REF!*#REF!/10^3</f>
        <v>#REF!</v>
      </c>
      <c r="Q66" s="2" t="e">
        <f>#REF!*#REF!/10^3</f>
        <v>#REF!</v>
      </c>
      <c r="R66" s="2" t="e">
        <f>#REF!*#REF!/10^3</f>
        <v>#REF!</v>
      </c>
      <c r="S66" s="2" t="e">
        <f>#REF!*#REF!/10^3</f>
        <v>#REF!</v>
      </c>
      <c r="T66" s="2" t="e">
        <f>#REF!*#REF!/10^3</f>
        <v>#REF!</v>
      </c>
      <c r="U66" s="2" t="e">
        <f>#REF!*#REF!/10^3</f>
        <v>#REF!</v>
      </c>
    </row>
    <row r="67" spans="1:21" x14ac:dyDescent="0.3">
      <c r="A67" t="s">
        <v>101</v>
      </c>
      <c r="B67" s="2">
        <v>0</v>
      </c>
      <c r="C67" s="2">
        <v>52.666666666666664</v>
      </c>
      <c r="D67" s="2">
        <v>90.94</v>
      </c>
      <c r="E67" s="2">
        <v>91.080534976414057</v>
      </c>
      <c r="F67" s="2">
        <v>96.468621594812078</v>
      </c>
      <c r="G67" s="2">
        <v>102.73266318651677</v>
      </c>
      <c r="H67" s="2">
        <v>102.44128183214347</v>
      </c>
      <c r="I67" s="2">
        <v>102.15538813515646</v>
      </c>
      <c r="J67" s="2">
        <v>102.13131909553248</v>
      </c>
      <c r="K67" s="2">
        <v>102.96495323492586</v>
      </c>
      <c r="L67" s="2">
        <v>101.33512918740961</v>
      </c>
      <c r="M67" s="2">
        <v>99.264010944566579</v>
      </c>
      <c r="N67" s="2" t="e">
        <f>#REF!*#REF!/10^3</f>
        <v>#REF!</v>
      </c>
      <c r="O67" s="2" t="e">
        <f>#REF!*#REF!/10^3</f>
        <v>#REF!</v>
      </c>
      <c r="P67" s="2" t="e">
        <f>#REF!*#REF!/10^3</f>
        <v>#REF!</v>
      </c>
      <c r="Q67" s="2" t="e">
        <f>#REF!*#REF!/10^3</f>
        <v>#REF!</v>
      </c>
      <c r="R67" s="2" t="e">
        <f>#REF!*#REF!/10^3</f>
        <v>#REF!</v>
      </c>
      <c r="S67" s="2" t="e">
        <f>#REF!*#REF!/10^3</f>
        <v>#REF!</v>
      </c>
      <c r="T67" s="2" t="e">
        <f>#REF!*#REF!/10^3</f>
        <v>#REF!</v>
      </c>
      <c r="U67" s="2" t="e">
        <f>#REF!*#REF!/10^3</f>
        <v>#REF!</v>
      </c>
    </row>
    <row r="68" spans="1:21" x14ac:dyDescent="0.3">
      <c r="A68" t="s">
        <v>102</v>
      </c>
      <c r="B68" s="2">
        <v>0</v>
      </c>
      <c r="C68" s="2">
        <v>43.333333333333336</v>
      </c>
      <c r="D68" s="2">
        <v>85</v>
      </c>
      <c r="E68" s="2">
        <v>85.14053497641406</v>
      </c>
      <c r="F68" s="2">
        <v>90.52862159481208</v>
      </c>
      <c r="G68" s="2">
        <v>96.792663186516776</v>
      </c>
      <c r="H68" s="2">
        <v>96.501281832143476</v>
      </c>
      <c r="I68" s="2">
        <v>96.215388135156488</v>
      </c>
      <c r="J68" s="2">
        <v>96.191319095532478</v>
      </c>
      <c r="K68" s="2">
        <v>97.02495323492586</v>
      </c>
      <c r="L68" s="2">
        <v>95.395129187409609</v>
      </c>
      <c r="M68" s="2">
        <v>93.324010944566581</v>
      </c>
      <c r="N68" s="2" t="e">
        <f>#REF!*#REF!/10^3</f>
        <v>#REF!</v>
      </c>
      <c r="O68" s="2" t="e">
        <f>#REF!*#REF!/10^3</f>
        <v>#REF!</v>
      </c>
      <c r="P68" s="2" t="e">
        <f>#REF!*#REF!/10^3</f>
        <v>#REF!</v>
      </c>
      <c r="Q68" s="2" t="e">
        <f>#REF!*#REF!/10^3</f>
        <v>#REF!</v>
      </c>
      <c r="R68" s="2" t="e">
        <f>#REF!*#REF!/10^3</f>
        <v>#REF!</v>
      </c>
      <c r="S68" s="2" t="e">
        <f>#REF!*#REF!/10^3</f>
        <v>#REF!</v>
      </c>
      <c r="T68" s="2" t="e">
        <f>#REF!*#REF!/10^3</f>
        <v>#REF!</v>
      </c>
      <c r="U68" s="2" t="e">
        <f>#REF!*#REF!/10^3</f>
        <v>#REF!</v>
      </c>
    </row>
    <row r="69" spans="1:21" x14ac:dyDescent="0.3">
      <c r="A69" t="s">
        <v>103</v>
      </c>
      <c r="B69" s="2">
        <v>0</v>
      </c>
      <c r="C69" s="2">
        <v>120</v>
      </c>
      <c r="D69" s="2">
        <v>85</v>
      </c>
      <c r="E69" s="2">
        <v>85.14053497641406</v>
      </c>
      <c r="F69" s="2">
        <v>90.52862159481208</v>
      </c>
      <c r="G69" s="2">
        <v>96.792663186516776</v>
      </c>
      <c r="H69" s="2">
        <v>96.501281832143476</v>
      </c>
      <c r="I69" s="2">
        <v>96.215388135156488</v>
      </c>
      <c r="J69" s="2">
        <v>96.191319095532478</v>
      </c>
      <c r="K69" s="2">
        <v>97.02495323492586</v>
      </c>
      <c r="L69" s="2">
        <v>95.395129187409609</v>
      </c>
      <c r="M69" s="2">
        <v>93.324010944566581</v>
      </c>
      <c r="N69" s="2" t="e">
        <f>#REF!*#REF!/10^3</f>
        <v>#REF!</v>
      </c>
      <c r="O69" s="2" t="e">
        <f>#REF!*#REF!/10^3</f>
        <v>#REF!</v>
      </c>
      <c r="P69" s="2" t="e">
        <f>#REF!*#REF!/10^3</f>
        <v>#REF!</v>
      </c>
      <c r="Q69" s="2" t="e">
        <f>#REF!*#REF!/10^3</f>
        <v>#REF!</v>
      </c>
      <c r="R69" s="2" t="e">
        <f>#REF!*#REF!/10^3</f>
        <v>#REF!</v>
      </c>
      <c r="S69" s="2" t="e">
        <f>#REF!*#REF!/10^3</f>
        <v>#REF!</v>
      </c>
      <c r="T69" s="2" t="e">
        <f>#REF!*#REF!/10^3</f>
        <v>#REF!</v>
      </c>
      <c r="U69" s="2" t="e">
        <f>#REF!*#REF!/10^3</f>
        <v>#REF!</v>
      </c>
    </row>
    <row r="70" spans="1:21" x14ac:dyDescent="0.3">
      <c r="A70" t="s">
        <v>104</v>
      </c>
      <c r="B70" s="2">
        <v>0</v>
      </c>
      <c r="C70" s="2">
        <v>0</v>
      </c>
      <c r="D70" s="2">
        <v>90.94</v>
      </c>
      <c r="E70" s="2">
        <v>91.080534976414057</v>
      </c>
      <c r="F70" s="2">
        <v>96.468621594812078</v>
      </c>
      <c r="G70" s="2">
        <v>102.73266318651677</v>
      </c>
      <c r="H70" s="2">
        <v>102.44128183214347</v>
      </c>
      <c r="I70" s="2">
        <v>102.15538813515646</v>
      </c>
      <c r="J70" s="2">
        <v>102.13131909553248</v>
      </c>
      <c r="K70" s="2">
        <v>102.96495323492586</v>
      </c>
      <c r="L70" s="2">
        <v>101.33512918740961</v>
      </c>
      <c r="M70" s="2">
        <v>99.264010944566579</v>
      </c>
      <c r="N70" s="2" t="e">
        <f>#REF!*#REF!/10^3</f>
        <v>#REF!</v>
      </c>
      <c r="O70" s="2" t="e">
        <f>#REF!*#REF!/10^3</f>
        <v>#REF!</v>
      </c>
      <c r="P70" s="2" t="e">
        <f>#REF!*#REF!/10^3</f>
        <v>#REF!</v>
      </c>
      <c r="Q70" s="2" t="e">
        <f>#REF!*#REF!/10^3</f>
        <v>#REF!</v>
      </c>
      <c r="R70" s="2" t="e">
        <f>#REF!*#REF!/10^3</f>
        <v>#REF!</v>
      </c>
      <c r="S70" s="2" t="e">
        <f>#REF!*#REF!/10^3</f>
        <v>#REF!</v>
      </c>
      <c r="T70" s="2" t="e">
        <f>#REF!*#REF!/10^3</f>
        <v>#REF!</v>
      </c>
      <c r="U70" s="2" t="e">
        <f>#REF!*#REF!/10^3</f>
        <v>#REF!</v>
      </c>
    </row>
    <row r="71" spans="1:21" x14ac:dyDescent="0.3">
      <c r="A71" t="s">
        <v>105</v>
      </c>
      <c r="B71" s="2">
        <v>143</v>
      </c>
      <c r="C71" s="2">
        <v>312.66666666666669</v>
      </c>
      <c r="D71" s="2">
        <v>85</v>
      </c>
      <c r="E71" s="2">
        <v>85.14053497641406</v>
      </c>
      <c r="F71" s="2">
        <v>90.52862159481208</v>
      </c>
      <c r="G71" s="2">
        <v>96.792663186516776</v>
      </c>
      <c r="H71" s="2">
        <v>96.501281832143476</v>
      </c>
      <c r="I71" s="2">
        <v>96.215388135156488</v>
      </c>
      <c r="J71" s="2">
        <v>96.191319095532478</v>
      </c>
      <c r="K71" s="2">
        <v>97.02495323492586</v>
      </c>
      <c r="L71" s="2">
        <v>95.395129187409609</v>
      </c>
      <c r="M71" s="2">
        <v>93.324010944566581</v>
      </c>
      <c r="N71" s="2" t="e">
        <f>#REF!*#REF!/10^3</f>
        <v>#REF!</v>
      </c>
      <c r="O71" s="2" t="e">
        <f>#REF!*#REF!/10^3</f>
        <v>#REF!</v>
      </c>
      <c r="P71" s="2" t="e">
        <f>#REF!*#REF!/10^3</f>
        <v>#REF!</v>
      </c>
      <c r="Q71" s="2" t="e">
        <f>#REF!*#REF!/10^3</f>
        <v>#REF!</v>
      </c>
      <c r="R71" s="2" t="e">
        <f>#REF!*#REF!/10^3</f>
        <v>#REF!</v>
      </c>
      <c r="S71" s="2" t="e">
        <f>#REF!*#REF!/10^3</f>
        <v>#REF!</v>
      </c>
      <c r="T71" s="2" t="e">
        <f>#REF!*#REF!/10^3</f>
        <v>#REF!</v>
      </c>
      <c r="U71" s="2" t="e">
        <f>#REF!*#REF!/10^3</f>
        <v>#REF!</v>
      </c>
    </row>
    <row r="72" spans="1:21" x14ac:dyDescent="0.3">
      <c r="A72" t="s">
        <v>106</v>
      </c>
      <c r="B72" s="2">
        <v>267.33333333333331</v>
      </c>
      <c r="C72" s="2">
        <v>0</v>
      </c>
      <c r="D72" s="2">
        <v>92.275714285714287</v>
      </c>
      <c r="E72" s="2">
        <v>92.437836563715635</v>
      </c>
      <c r="F72" s="2">
        <v>97.93385969005017</v>
      </c>
      <c r="G72" s="2">
        <v>104.32202826588185</v>
      </c>
      <c r="H72" s="2">
        <v>104.03469453055618</v>
      </c>
      <c r="I72" s="2">
        <v>103.73530877007711</v>
      </c>
      <c r="J72" s="2">
        <v>103.70314449235786</v>
      </c>
      <c r="K72" s="2">
        <v>104.51384212381475</v>
      </c>
      <c r="L72" s="2">
        <v>102.85703394931437</v>
      </c>
      <c r="M72" s="2">
        <v>100.76162999218563</v>
      </c>
      <c r="N72" s="2" t="e">
        <f>#REF!*#REF!/10^3</f>
        <v>#REF!</v>
      </c>
      <c r="O72" s="2" t="e">
        <f>#REF!*#REF!/10^3</f>
        <v>#REF!</v>
      </c>
      <c r="P72" s="2" t="e">
        <f>#REF!*#REF!/10^3</f>
        <v>#REF!</v>
      </c>
      <c r="Q72" s="2" t="e">
        <f>#REF!*#REF!/10^3</f>
        <v>#REF!</v>
      </c>
      <c r="R72" s="2" t="e">
        <f>#REF!*#REF!/10^3</f>
        <v>#REF!</v>
      </c>
      <c r="S72" s="2" t="e">
        <f>#REF!*#REF!/10^3</f>
        <v>#REF!</v>
      </c>
      <c r="T72" s="2" t="e">
        <f>#REF!*#REF!/10^3</f>
        <v>#REF!</v>
      </c>
      <c r="U72" s="2" t="e">
        <f>#REF!*#REF!/10^3</f>
        <v>#REF!</v>
      </c>
    </row>
    <row r="73" spans="1:21" x14ac:dyDescent="0.3">
      <c r="A73" t="s">
        <v>107</v>
      </c>
      <c r="B73" s="2">
        <v>0</v>
      </c>
      <c r="C73" s="2">
        <v>111</v>
      </c>
      <c r="D73" s="2">
        <v>90.94</v>
      </c>
      <c r="E73" s="2">
        <v>91.080534976414057</v>
      </c>
      <c r="F73" s="2">
        <v>96.468621594812078</v>
      </c>
      <c r="G73" s="2">
        <v>102.73266318651677</v>
      </c>
      <c r="H73" s="2">
        <v>102.44128183214347</v>
      </c>
      <c r="I73" s="2">
        <v>102.15538813515646</v>
      </c>
      <c r="J73" s="2">
        <v>102.13131909553248</v>
      </c>
      <c r="K73" s="2">
        <v>102.96495323492586</v>
      </c>
      <c r="L73" s="2">
        <v>101.33512918740961</v>
      </c>
      <c r="M73" s="2">
        <v>99.264010944566579</v>
      </c>
      <c r="N73" s="2" t="e">
        <f>#REF!*#REF!/10^3</f>
        <v>#REF!</v>
      </c>
      <c r="O73" s="2" t="e">
        <f>#REF!*#REF!/10^3</f>
        <v>#REF!</v>
      </c>
      <c r="P73" s="2" t="e">
        <f>#REF!*#REF!/10^3</f>
        <v>#REF!</v>
      </c>
      <c r="Q73" s="2" t="e">
        <f>#REF!*#REF!/10^3</f>
        <v>#REF!</v>
      </c>
      <c r="R73" s="2" t="e">
        <f>#REF!*#REF!/10^3</f>
        <v>#REF!</v>
      </c>
      <c r="S73" s="2" t="e">
        <f>#REF!*#REF!/10^3</f>
        <v>#REF!</v>
      </c>
      <c r="T73" s="2" t="e">
        <f>#REF!*#REF!/10^3</f>
        <v>#REF!</v>
      </c>
      <c r="U73" s="2" t="e">
        <f>#REF!*#REF!/10^3</f>
        <v>#REF!</v>
      </c>
    </row>
    <row r="74" spans="1:21" x14ac:dyDescent="0.3">
      <c r="A74" t="s">
        <v>29</v>
      </c>
      <c r="B74" s="2">
        <v>93</v>
      </c>
      <c r="C74" s="2">
        <v>120</v>
      </c>
      <c r="D74" s="2">
        <v>85</v>
      </c>
      <c r="E74" s="2">
        <v>85.14053497641406</v>
      </c>
      <c r="F74" s="2">
        <v>90.52862159481208</v>
      </c>
      <c r="G74" s="2">
        <v>96.792663186516776</v>
      </c>
      <c r="H74" s="2">
        <v>96.501281832143476</v>
      </c>
      <c r="I74" s="2">
        <v>96.215388135156488</v>
      </c>
      <c r="J74" s="2">
        <v>96.191319095532478</v>
      </c>
      <c r="K74" s="2">
        <v>97.02495323492586</v>
      </c>
      <c r="L74" s="2">
        <v>95.395129187409609</v>
      </c>
      <c r="M74" s="2">
        <v>93.324010944566581</v>
      </c>
      <c r="N74" s="2" t="e">
        <f>#REF!*#REF!/10^3</f>
        <v>#REF!</v>
      </c>
      <c r="O74" s="2" t="e">
        <f>#REF!*#REF!/10^3</f>
        <v>#REF!</v>
      </c>
      <c r="P74" s="2" t="e">
        <f>#REF!*#REF!/10^3</f>
        <v>#REF!</v>
      </c>
      <c r="Q74" s="2" t="e">
        <f>#REF!*#REF!/10^3</f>
        <v>#REF!</v>
      </c>
      <c r="R74" s="2" t="e">
        <f>#REF!*#REF!/10^3</f>
        <v>#REF!</v>
      </c>
      <c r="S74" s="2" t="e">
        <f>#REF!*#REF!/10^3</f>
        <v>#REF!</v>
      </c>
      <c r="T74" s="2" t="e">
        <f>#REF!*#REF!/10^3</f>
        <v>#REF!</v>
      </c>
      <c r="U74" s="2" t="e">
        <f>#REF!*#REF!/10^3</f>
        <v>#REF!</v>
      </c>
    </row>
    <row r="75" spans="1:21" x14ac:dyDescent="0.3">
      <c r="A75" t="s">
        <v>108</v>
      </c>
      <c r="B75" s="2">
        <v>0</v>
      </c>
      <c r="C75" s="2">
        <v>0</v>
      </c>
      <c r="D75" s="2">
        <v>85</v>
      </c>
      <c r="E75" s="2">
        <v>85.14053497641406</v>
      </c>
      <c r="F75" s="2">
        <v>90.52862159481208</v>
      </c>
      <c r="G75" s="2">
        <v>96.792663186516776</v>
      </c>
      <c r="H75" s="2">
        <v>96.501281832143476</v>
      </c>
      <c r="I75" s="2">
        <v>96.215388135156488</v>
      </c>
      <c r="J75" s="2">
        <v>96.191319095532478</v>
      </c>
      <c r="K75" s="2">
        <v>97.02495323492586</v>
      </c>
      <c r="L75" s="2">
        <v>95.395129187409609</v>
      </c>
      <c r="M75" s="2">
        <v>93.324010944566581</v>
      </c>
      <c r="N75" s="2" t="e">
        <f>#REF!*#REF!/10^3</f>
        <v>#REF!</v>
      </c>
      <c r="O75" s="2" t="e">
        <f>#REF!*#REF!/10^3</f>
        <v>#REF!</v>
      </c>
      <c r="P75" s="2" t="e">
        <f>#REF!*#REF!/10^3</f>
        <v>#REF!</v>
      </c>
      <c r="Q75" s="2" t="e">
        <f>#REF!*#REF!/10^3</f>
        <v>#REF!</v>
      </c>
      <c r="R75" s="2" t="e">
        <f>#REF!*#REF!/10^3</f>
        <v>#REF!</v>
      </c>
      <c r="S75" s="2" t="e">
        <f>#REF!*#REF!/10^3</f>
        <v>#REF!</v>
      </c>
      <c r="T75" s="2" t="e">
        <f>#REF!*#REF!/10^3</f>
        <v>#REF!</v>
      </c>
      <c r="U75" s="2" t="e">
        <f>#REF!*#REF!/10^3</f>
        <v>#REF!</v>
      </c>
    </row>
    <row r="76" spans="1:21" x14ac:dyDescent="0.3">
      <c r="A76" t="s">
        <v>109</v>
      </c>
      <c r="B76" s="2">
        <v>0</v>
      </c>
      <c r="C76" s="2">
        <v>47.666666666666664</v>
      </c>
      <c r="D76" s="2">
        <v>85</v>
      </c>
      <c r="E76" s="2">
        <v>85.14053497641406</v>
      </c>
      <c r="F76" s="2">
        <v>90.52862159481208</v>
      </c>
      <c r="G76" s="2">
        <v>96.792663186516776</v>
      </c>
      <c r="H76" s="2">
        <v>96.501281832143476</v>
      </c>
      <c r="I76" s="2">
        <v>96.215388135156488</v>
      </c>
      <c r="J76" s="2">
        <v>96.191319095532478</v>
      </c>
      <c r="K76" s="2">
        <v>97.02495323492586</v>
      </c>
      <c r="L76" s="2">
        <v>95.395129187409609</v>
      </c>
      <c r="M76" s="2">
        <v>93.324010944566581</v>
      </c>
      <c r="N76" s="2" t="e">
        <f>#REF!*#REF!/10^3</f>
        <v>#REF!</v>
      </c>
      <c r="O76" s="2" t="e">
        <f>#REF!*#REF!/10^3</f>
        <v>#REF!</v>
      </c>
      <c r="P76" s="2" t="e">
        <f>#REF!*#REF!/10^3</f>
        <v>#REF!</v>
      </c>
      <c r="Q76" s="2" t="e">
        <f>#REF!*#REF!/10^3</f>
        <v>#REF!</v>
      </c>
      <c r="R76" s="2" t="e">
        <f>#REF!*#REF!/10^3</f>
        <v>#REF!</v>
      </c>
      <c r="S76" s="2" t="e">
        <f>#REF!*#REF!/10^3</f>
        <v>#REF!</v>
      </c>
      <c r="T76" s="2" t="e">
        <f>#REF!*#REF!/10^3</f>
        <v>#REF!</v>
      </c>
      <c r="U76" s="2" t="e">
        <f>#REF!*#REF!/10^3</f>
        <v>#REF!</v>
      </c>
    </row>
    <row r="77" spans="1:21" x14ac:dyDescent="0.3">
      <c r="A77" t="s">
        <v>110</v>
      </c>
      <c r="B77" s="2">
        <v>0</v>
      </c>
      <c r="C77" s="2">
        <v>98</v>
      </c>
      <c r="D77" s="2">
        <v>85</v>
      </c>
      <c r="E77" s="2">
        <v>85.14053497641406</v>
      </c>
      <c r="F77" s="2">
        <v>90.52862159481208</v>
      </c>
      <c r="G77" s="2">
        <v>96.792663186516776</v>
      </c>
      <c r="H77" s="2">
        <v>96.501281832143476</v>
      </c>
      <c r="I77" s="2">
        <v>96.215388135156488</v>
      </c>
      <c r="J77" s="2">
        <v>96.191319095532478</v>
      </c>
      <c r="K77" s="2">
        <v>97.02495323492586</v>
      </c>
      <c r="L77" s="2">
        <v>95.395129187409609</v>
      </c>
      <c r="M77" s="2">
        <v>93.324010944566581</v>
      </c>
      <c r="N77" s="2" t="e">
        <f>#REF!*#REF!/10^3</f>
        <v>#REF!</v>
      </c>
      <c r="O77" s="2" t="e">
        <f>#REF!*#REF!/10^3</f>
        <v>#REF!</v>
      </c>
      <c r="P77" s="2" t="e">
        <f>#REF!*#REF!/10^3</f>
        <v>#REF!</v>
      </c>
      <c r="Q77" s="2" t="e">
        <f>#REF!*#REF!/10^3</f>
        <v>#REF!</v>
      </c>
      <c r="R77" s="2" t="e">
        <f>#REF!*#REF!/10^3</f>
        <v>#REF!</v>
      </c>
      <c r="S77" s="2" t="e">
        <f>#REF!*#REF!/10^3</f>
        <v>#REF!</v>
      </c>
      <c r="T77" s="2" t="e">
        <f>#REF!*#REF!/10^3</f>
        <v>#REF!</v>
      </c>
      <c r="U77" s="2" t="e">
        <f>#REF!*#REF!/10^3</f>
        <v>#REF!</v>
      </c>
    </row>
    <row r="78" spans="1:21" x14ac:dyDescent="0.3">
      <c r="A78" t="s">
        <v>111</v>
      </c>
      <c r="B78" s="2">
        <v>0</v>
      </c>
      <c r="C78" s="2">
        <v>0</v>
      </c>
      <c r="D78" s="2">
        <v>93.257857142857134</v>
      </c>
      <c r="E78" s="2">
        <v>93.435852436731523</v>
      </c>
      <c r="F78" s="2">
        <v>99.011240642431133</v>
      </c>
      <c r="G78" s="2">
        <v>105.49067905953264</v>
      </c>
      <c r="H78" s="2">
        <v>105.20632151468315</v>
      </c>
      <c r="I78" s="2">
        <v>104.89701511928347</v>
      </c>
      <c r="J78" s="2">
        <v>104.85889846061184</v>
      </c>
      <c r="K78" s="2">
        <v>105.65273101270363</v>
      </c>
      <c r="L78" s="2">
        <v>103.97608156836198</v>
      </c>
      <c r="M78" s="2">
        <v>101.86282046837611</v>
      </c>
      <c r="N78" s="2" t="e">
        <f>#REF!*#REF!/10^3</f>
        <v>#REF!</v>
      </c>
      <c r="O78" s="2" t="e">
        <f>#REF!*#REF!/10^3</f>
        <v>#REF!</v>
      </c>
      <c r="P78" s="2" t="e">
        <f>#REF!*#REF!/10^3</f>
        <v>#REF!</v>
      </c>
      <c r="Q78" s="2" t="e">
        <f>#REF!*#REF!/10^3</f>
        <v>#REF!</v>
      </c>
      <c r="R78" s="2" t="e">
        <f>#REF!*#REF!/10^3</f>
        <v>#REF!</v>
      </c>
      <c r="S78" s="2" t="e">
        <f>#REF!*#REF!/10^3</f>
        <v>#REF!</v>
      </c>
      <c r="T78" s="2" t="e">
        <f>#REF!*#REF!/10^3</f>
        <v>#REF!</v>
      </c>
      <c r="U78" s="2" t="e">
        <f>#REF!*#REF!/10^3</f>
        <v>#REF!</v>
      </c>
    </row>
    <row r="79" spans="1:21" x14ac:dyDescent="0.3">
      <c r="A79" t="s">
        <v>112</v>
      </c>
      <c r="B79" s="2">
        <v>107</v>
      </c>
      <c r="C79" s="2">
        <v>0</v>
      </c>
      <c r="D79" s="2">
        <v>92.275714285714287</v>
      </c>
      <c r="E79" s="2">
        <v>92.437836563715635</v>
      </c>
      <c r="F79" s="2">
        <v>97.93385969005017</v>
      </c>
      <c r="G79" s="2">
        <v>104.32202826588185</v>
      </c>
      <c r="H79" s="2">
        <v>104.03469453055618</v>
      </c>
      <c r="I79" s="2">
        <v>103.73530877007711</v>
      </c>
      <c r="J79" s="2">
        <v>103.70314449235786</v>
      </c>
      <c r="K79" s="2">
        <v>104.51384212381475</v>
      </c>
      <c r="L79" s="2">
        <v>102.85703394931437</v>
      </c>
      <c r="M79" s="2">
        <v>100.76162999218563</v>
      </c>
      <c r="N79" s="2" t="e">
        <f>#REF!*#REF!/10^3</f>
        <v>#REF!</v>
      </c>
      <c r="O79" s="2" t="e">
        <f>#REF!*#REF!/10^3</f>
        <v>#REF!</v>
      </c>
      <c r="P79" s="2" t="e">
        <f>#REF!*#REF!/10^3</f>
        <v>#REF!</v>
      </c>
      <c r="Q79" s="2" t="e">
        <f>#REF!*#REF!/10^3</f>
        <v>#REF!</v>
      </c>
      <c r="R79" s="2" t="e">
        <f>#REF!*#REF!/10^3</f>
        <v>#REF!</v>
      </c>
      <c r="S79" s="2" t="e">
        <f>#REF!*#REF!/10^3</f>
        <v>#REF!</v>
      </c>
      <c r="T79" s="2" t="e">
        <f>#REF!*#REF!/10^3</f>
        <v>#REF!</v>
      </c>
      <c r="U79" s="2" t="e">
        <f>#REF!*#REF!/10^3</f>
        <v>#REF!</v>
      </c>
    </row>
    <row r="80" spans="1:21" x14ac:dyDescent="0.3">
      <c r="A80" t="s">
        <v>31</v>
      </c>
      <c r="B80" s="2">
        <v>78.666666666666671</v>
      </c>
      <c r="C80" s="2">
        <v>65</v>
      </c>
      <c r="D80" s="2">
        <v>85</v>
      </c>
      <c r="E80" s="2">
        <v>85.14053497641406</v>
      </c>
      <c r="F80" s="2">
        <v>90.52862159481208</v>
      </c>
      <c r="G80" s="2">
        <v>96.792663186516776</v>
      </c>
      <c r="H80" s="2">
        <v>96.501281832143476</v>
      </c>
      <c r="I80" s="2">
        <v>96.215388135156488</v>
      </c>
      <c r="J80" s="2">
        <v>96.191319095532478</v>
      </c>
      <c r="K80" s="2">
        <v>97.02495323492586</v>
      </c>
      <c r="L80" s="2">
        <v>95.395129187409609</v>
      </c>
      <c r="M80" s="2">
        <v>93.324010944566581</v>
      </c>
      <c r="N80" s="2" t="e">
        <f>#REF!*#REF!/10^3</f>
        <v>#REF!</v>
      </c>
      <c r="O80" s="2" t="e">
        <f>#REF!*#REF!/10^3</f>
        <v>#REF!</v>
      </c>
      <c r="P80" s="2" t="e">
        <f>#REF!*#REF!/10^3</f>
        <v>#REF!</v>
      </c>
      <c r="Q80" s="2" t="e">
        <f>#REF!*#REF!/10^3</f>
        <v>#REF!</v>
      </c>
      <c r="R80" s="2" t="e">
        <f>#REF!*#REF!/10^3</f>
        <v>#REF!</v>
      </c>
      <c r="S80" s="2" t="e">
        <f>#REF!*#REF!/10^3</f>
        <v>#REF!</v>
      </c>
      <c r="T80" s="2" t="e">
        <f>#REF!*#REF!/10^3</f>
        <v>#REF!</v>
      </c>
      <c r="U80" s="2" t="e">
        <f>#REF!*#REF!/10^3</f>
        <v>#REF!</v>
      </c>
    </row>
    <row r="81" spans="1:21" x14ac:dyDescent="0.3">
      <c r="A81" s="9" t="s">
        <v>33</v>
      </c>
      <c r="B81" s="10" t="s">
        <v>220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 t="e">
        <f t="shared" ref="N81:U81" si="2">SUM(N82:N94)</f>
        <v>#REF!</v>
      </c>
      <c r="O81" s="10" t="e">
        <f t="shared" si="2"/>
        <v>#REF!</v>
      </c>
      <c r="P81" s="10" t="e">
        <f t="shared" si="2"/>
        <v>#REF!</v>
      </c>
      <c r="Q81" s="10" t="e">
        <f t="shared" si="2"/>
        <v>#REF!</v>
      </c>
      <c r="R81" s="10" t="e">
        <f t="shared" si="2"/>
        <v>#REF!</v>
      </c>
      <c r="S81" s="10" t="e">
        <f t="shared" si="2"/>
        <v>#REF!</v>
      </c>
      <c r="T81" s="10" t="e">
        <f t="shared" si="2"/>
        <v>#REF!</v>
      </c>
      <c r="U81" s="10" t="e">
        <f t="shared" si="2"/>
        <v>#REF!</v>
      </c>
    </row>
    <row r="82" spans="1:21" x14ac:dyDescent="0.3">
      <c r="A82" t="s">
        <v>34</v>
      </c>
      <c r="B82" s="2">
        <v>37.333333333333336</v>
      </c>
      <c r="C82" s="2">
        <v>60.666666666666664</v>
      </c>
      <c r="D82" s="2">
        <v>85</v>
      </c>
      <c r="E82" s="2">
        <v>85.14053497641406</v>
      </c>
      <c r="F82" s="2">
        <v>90.52862159481208</v>
      </c>
      <c r="G82" s="2">
        <v>96.792663186516776</v>
      </c>
      <c r="H82" s="2">
        <v>96.501281832143476</v>
      </c>
      <c r="I82" s="2">
        <v>96.215388135156488</v>
      </c>
      <c r="J82" s="2">
        <v>96.191319095532478</v>
      </c>
      <c r="K82" s="2">
        <v>97.02495323492586</v>
      </c>
      <c r="L82" s="2">
        <v>95.395129187409609</v>
      </c>
      <c r="M82" s="2">
        <v>93.324010944566581</v>
      </c>
      <c r="N82" s="2" t="e">
        <f>#REF!*#REF!/10^3</f>
        <v>#REF!</v>
      </c>
      <c r="O82" s="2" t="e">
        <f>#REF!*#REF!/10^3</f>
        <v>#REF!</v>
      </c>
      <c r="P82" s="2" t="e">
        <f>#REF!*#REF!/10^3</f>
        <v>#REF!</v>
      </c>
      <c r="Q82" s="2" t="e">
        <f>#REF!*#REF!/10^3</f>
        <v>#REF!</v>
      </c>
      <c r="R82" s="2" t="e">
        <f>#REF!*#REF!/10^3</f>
        <v>#REF!</v>
      </c>
      <c r="S82" s="2" t="e">
        <f>#REF!*#REF!/10^3</f>
        <v>#REF!</v>
      </c>
      <c r="T82" s="2" t="e">
        <f>#REF!*#REF!/10^3</f>
        <v>#REF!</v>
      </c>
      <c r="U82" s="2" t="e">
        <f>#REF!*#REF!/10^3</f>
        <v>#REF!</v>
      </c>
    </row>
    <row r="83" spans="1:21" x14ac:dyDescent="0.3">
      <c r="A83" t="s">
        <v>113</v>
      </c>
      <c r="B83" s="2">
        <v>0</v>
      </c>
      <c r="C83" s="2">
        <v>60.666666666666664</v>
      </c>
      <c r="D83" s="2">
        <v>85</v>
      </c>
      <c r="E83" s="2">
        <v>85.14053497641406</v>
      </c>
      <c r="F83" s="2">
        <v>90.52862159481208</v>
      </c>
      <c r="G83" s="2">
        <v>96.792663186516776</v>
      </c>
      <c r="H83" s="2">
        <v>96.501281832143476</v>
      </c>
      <c r="I83" s="2">
        <v>102.15538813515646</v>
      </c>
      <c r="J83" s="2">
        <v>102.13131909553248</v>
      </c>
      <c r="K83" s="2">
        <v>102.96495323492586</v>
      </c>
      <c r="L83" s="2">
        <v>101.33512918740961</v>
      </c>
      <c r="M83" s="2">
        <v>99.264010944566579</v>
      </c>
      <c r="N83" s="2" t="e">
        <f>#REF!*#REF!/10^3</f>
        <v>#REF!</v>
      </c>
      <c r="O83" s="2" t="e">
        <f>#REF!*#REF!/10^3</f>
        <v>#REF!</v>
      </c>
      <c r="P83" s="2" t="e">
        <f>#REF!*#REF!/10^3</f>
        <v>#REF!</v>
      </c>
      <c r="Q83" s="2" t="e">
        <f>#REF!*#REF!/10^3</f>
        <v>#REF!</v>
      </c>
      <c r="R83" s="2" t="e">
        <f>#REF!*#REF!/10^3</f>
        <v>#REF!</v>
      </c>
      <c r="S83" s="2" t="e">
        <f>#REF!*#REF!/10^3</f>
        <v>#REF!</v>
      </c>
      <c r="T83" s="2" t="e">
        <f>#REF!*#REF!/10^3</f>
        <v>#REF!</v>
      </c>
      <c r="U83" s="2" t="e">
        <f>#REF!*#REF!/10^3</f>
        <v>#REF!</v>
      </c>
    </row>
    <row r="84" spans="1:21" x14ac:dyDescent="0.3">
      <c r="A84" t="s">
        <v>36</v>
      </c>
      <c r="B84" s="2">
        <v>22</v>
      </c>
      <c r="C84" s="2">
        <v>21</v>
      </c>
      <c r="D84" s="2">
        <v>85</v>
      </c>
      <c r="E84" s="2">
        <v>85.14053497641406</v>
      </c>
      <c r="F84" s="2">
        <v>90.52862159481208</v>
      </c>
      <c r="G84" s="2">
        <v>96.792663186516776</v>
      </c>
      <c r="H84" s="2">
        <v>96.501281832143476</v>
      </c>
      <c r="I84" s="2">
        <v>96.215388135156488</v>
      </c>
      <c r="J84" s="2">
        <v>96.191319095532478</v>
      </c>
      <c r="K84" s="2">
        <v>97.02495323492586</v>
      </c>
      <c r="L84" s="2">
        <v>95.395129187409609</v>
      </c>
      <c r="M84" s="2">
        <v>93.324010944566581</v>
      </c>
      <c r="N84" s="2" t="e">
        <f>#REF!*#REF!/10^3</f>
        <v>#REF!</v>
      </c>
      <c r="O84" s="2" t="e">
        <f>#REF!*#REF!/10^3</f>
        <v>#REF!</v>
      </c>
      <c r="P84" s="2" t="e">
        <f>#REF!*#REF!/10^3</f>
        <v>#REF!</v>
      </c>
      <c r="Q84" s="2" t="e">
        <f>#REF!*#REF!/10^3</f>
        <v>#REF!</v>
      </c>
      <c r="R84" s="2" t="e">
        <f>#REF!*#REF!/10^3</f>
        <v>#REF!</v>
      </c>
      <c r="S84" s="2" t="e">
        <f>#REF!*#REF!/10^3</f>
        <v>#REF!</v>
      </c>
      <c r="T84" s="2" t="e">
        <f>#REF!*#REF!/10^3</f>
        <v>#REF!</v>
      </c>
      <c r="U84" s="2" t="e">
        <f>#REF!*#REF!/10^3</f>
        <v>#REF!</v>
      </c>
    </row>
    <row r="85" spans="1:21" x14ac:dyDescent="0.3">
      <c r="A85" t="s">
        <v>38</v>
      </c>
      <c r="B85" s="2">
        <v>59.333333333333336</v>
      </c>
      <c r="C85" s="2">
        <v>21.666666666666668</v>
      </c>
      <c r="D85" s="2">
        <v>85</v>
      </c>
      <c r="E85" s="2">
        <v>85.14053497641406</v>
      </c>
      <c r="F85" s="2">
        <v>90.52862159481208</v>
      </c>
      <c r="G85" s="2">
        <v>96.792663186516776</v>
      </c>
      <c r="H85" s="2">
        <v>96.501281832143476</v>
      </c>
      <c r="I85" s="2">
        <v>96.215388135156488</v>
      </c>
      <c r="J85" s="2">
        <v>96.191319095532478</v>
      </c>
      <c r="K85" s="2">
        <v>97.02495323492586</v>
      </c>
      <c r="L85" s="2">
        <v>95.395129187409609</v>
      </c>
      <c r="M85" s="2">
        <v>93.324010944566581</v>
      </c>
      <c r="N85" s="2" t="e">
        <f>#REF!*#REF!/10^3</f>
        <v>#REF!</v>
      </c>
      <c r="O85" s="2" t="e">
        <f>#REF!*#REF!/10^3</f>
        <v>#REF!</v>
      </c>
      <c r="P85" s="2" t="e">
        <f>#REF!*#REF!/10^3</f>
        <v>#REF!</v>
      </c>
      <c r="Q85" s="2" t="e">
        <f>#REF!*#REF!/10^3</f>
        <v>#REF!</v>
      </c>
      <c r="R85" s="2" t="e">
        <f>#REF!*#REF!/10^3</f>
        <v>#REF!</v>
      </c>
      <c r="S85" s="2" t="e">
        <f>#REF!*#REF!/10^3</f>
        <v>#REF!</v>
      </c>
      <c r="T85" s="2" t="e">
        <f>#REF!*#REF!/10^3</f>
        <v>#REF!</v>
      </c>
      <c r="U85" s="2" t="e">
        <f>#REF!*#REF!/10^3</f>
        <v>#REF!</v>
      </c>
    </row>
    <row r="86" spans="1:21" x14ac:dyDescent="0.3">
      <c r="A86" t="s">
        <v>40</v>
      </c>
      <c r="B86" s="2">
        <v>152.66666666666666</v>
      </c>
      <c r="C86" s="2">
        <v>87.666666666666671</v>
      </c>
      <c r="D86" s="2">
        <v>85</v>
      </c>
      <c r="E86" s="2">
        <v>85.14053497641406</v>
      </c>
      <c r="F86" s="2">
        <v>90.52862159481208</v>
      </c>
      <c r="G86" s="2">
        <v>96.792663186516776</v>
      </c>
      <c r="H86" s="2">
        <v>96.501281832143476</v>
      </c>
      <c r="I86" s="2">
        <v>96.215388135156488</v>
      </c>
      <c r="J86" s="2">
        <v>96.191319095532478</v>
      </c>
      <c r="K86" s="2">
        <v>97.02495323492586</v>
      </c>
      <c r="L86" s="2">
        <v>95.395129187409609</v>
      </c>
      <c r="M86" s="2">
        <v>93.324010944566581</v>
      </c>
      <c r="N86" s="2" t="e">
        <f>#REF!*#REF!/10^3</f>
        <v>#REF!</v>
      </c>
      <c r="O86" s="2" t="e">
        <f>#REF!*#REF!/10^3</f>
        <v>#REF!</v>
      </c>
      <c r="P86" s="2" t="e">
        <f>#REF!*#REF!/10^3</f>
        <v>#REF!</v>
      </c>
      <c r="Q86" s="2" t="e">
        <f>#REF!*#REF!/10^3</f>
        <v>#REF!</v>
      </c>
      <c r="R86" s="2" t="e">
        <f>#REF!*#REF!/10^3</f>
        <v>#REF!</v>
      </c>
      <c r="S86" s="2" t="e">
        <f>#REF!*#REF!/10^3</f>
        <v>#REF!</v>
      </c>
      <c r="T86" s="2" t="e">
        <f>#REF!*#REF!/10^3</f>
        <v>#REF!</v>
      </c>
      <c r="U86" s="2" t="e">
        <f>#REF!*#REF!/10^3</f>
        <v>#REF!</v>
      </c>
    </row>
    <row r="87" spans="1:21" x14ac:dyDescent="0.3">
      <c r="A87" t="s">
        <v>114</v>
      </c>
      <c r="B87" s="2">
        <v>0</v>
      </c>
      <c r="C87" s="2">
        <v>80.333333333333329</v>
      </c>
      <c r="D87" s="2">
        <v>85</v>
      </c>
      <c r="E87" s="2">
        <v>85.14053497641406</v>
      </c>
      <c r="F87" s="2">
        <v>90.52862159481208</v>
      </c>
      <c r="G87" s="2">
        <v>96.792663186516776</v>
      </c>
      <c r="H87" s="2">
        <v>96.501281832143476</v>
      </c>
      <c r="I87" s="2">
        <v>96.215388135156488</v>
      </c>
      <c r="J87" s="2">
        <v>96.191319095532478</v>
      </c>
      <c r="K87" s="2">
        <v>97.02495323492586</v>
      </c>
      <c r="L87" s="2">
        <v>95.395129187409609</v>
      </c>
      <c r="M87" s="2">
        <v>93.324010944566581</v>
      </c>
      <c r="N87" s="2" t="e">
        <f>#REF!*#REF!/10^3</f>
        <v>#REF!</v>
      </c>
      <c r="O87" s="2" t="e">
        <f>#REF!*#REF!/10^3</f>
        <v>#REF!</v>
      </c>
      <c r="P87" s="2" t="e">
        <f>#REF!*#REF!/10^3</f>
        <v>#REF!</v>
      </c>
      <c r="Q87" s="2" t="e">
        <f>#REF!*#REF!/10^3</f>
        <v>#REF!</v>
      </c>
      <c r="R87" s="2" t="e">
        <f>#REF!*#REF!/10^3</f>
        <v>#REF!</v>
      </c>
      <c r="S87" s="2" t="e">
        <f>#REF!*#REF!/10^3</f>
        <v>#REF!</v>
      </c>
      <c r="T87" s="2" t="e">
        <f>#REF!*#REF!/10^3</f>
        <v>#REF!</v>
      </c>
      <c r="U87" s="2" t="e">
        <f>#REF!*#REF!/10^3</f>
        <v>#REF!</v>
      </c>
    </row>
    <row r="88" spans="1:21" x14ac:dyDescent="0.3">
      <c r="A88" t="s">
        <v>115</v>
      </c>
      <c r="B88" s="2">
        <v>267.33333333333331</v>
      </c>
      <c r="C88" s="2">
        <v>333.33333333333331</v>
      </c>
      <c r="D88" s="2">
        <v>85</v>
      </c>
      <c r="E88" s="2">
        <v>85.14053497641406</v>
      </c>
      <c r="F88" s="2">
        <v>90.52862159481208</v>
      </c>
      <c r="G88" s="2">
        <v>96.792663186516776</v>
      </c>
      <c r="H88" s="2">
        <v>96.501281832143476</v>
      </c>
      <c r="I88" s="2">
        <v>96.215388135156488</v>
      </c>
      <c r="J88" s="2">
        <v>96.191319095532478</v>
      </c>
      <c r="K88" s="2">
        <v>97.02495323492586</v>
      </c>
      <c r="L88" s="2">
        <v>95.395129187409609</v>
      </c>
      <c r="M88" s="2">
        <v>93.324010944566581</v>
      </c>
      <c r="N88" s="2" t="e">
        <f>#REF!*#REF!/10^3</f>
        <v>#REF!</v>
      </c>
      <c r="O88" s="2" t="e">
        <f>#REF!*#REF!/10^3</f>
        <v>#REF!</v>
      </c>
      <c r="P88" s="2" t="e">
        <f>#REF!*#REF!/10^3</f>
        <v>#REF!</v>
      </c>
      <c r="Q88" s="2" t="e">
        <f>#REF!*#REF!/10^3</f>
        <v>#REF!</v>
      </c>
      <c r="R88" s="2" t="e">
        <f>#REF!*#REF!/10^3</f>
        <v>#REF!</v>
      </c>
      <c r="S88" s="2" t="e">
        <f>#REF!*#REF!/10^3</f>
        <v>#REF!</v>
      </c>
      <c r="T88" s="2" t="e">
        <f>#REF!*#REF!/10^3</f>
        <v>#REF!</v>
      </c>
      <c r="U88" s="2" t="e">
        <f>#REF!*#REF!/10^3</f>
        <v>#REF!</v>
      </c>
    </row>
    <row r="89" spans="1:21" x14ac:dyDescent="0.3">
      <c r="A89" t="s">
        <v>116</v>
      </c>
      <c r="B89" s="2">
        <v>44.666666666666664</v>
      </c>
      <c r="C89" s="2">
        <v>82.666666666666671</v>
      </c>
      <c r="D89" s="2">
        <v>85</v>
      </c>
      <c r="E89" s="2">
        <v>85.14053497641406</v>
      </c>
      <c r="F89" s="2">
        <v>90.52862159481208</v>
      </c>
      <c r="G89" s="2">
        <v>96.792663186516776</v>
      </c>
      <c r="H89" s="2">
        <v>96.501281832143476</v>
      </c>
      <c r="I89" s="2">
        <v>96.215388135156488</v>
      </c>
      <c r="J89" s="2">
        <v>96.191319095532478</v>
      </c>
      <c r="K89" s="2">
        <v>97.02495323492586</v>
      </c>
      <c r="L89" s="2">
        <v>95.395129187409609</v>
      </c>
      <c r="M89" s="2">
        <v>93.324010944566581</v>
      </c>
      <c r="N89" s="2" t="e">
        <f>#REF!*#REF!/10^3</f>
        <v>#REF!</v>
      </c>
      <c r="O89" s="2" t="e">
        <f>#REF!*#REF!/10^3</f>
        <v>#REF!</v>
      </c>
      <c r="P89" s="2" t="e">
        <f>#REF!*#REF!/10^3</f>
        <v>#REF!</v>
      </c>
      <c r="Q89" s="2" t="e">
        <f>#REF!*#REF!/10^3</f>
        <v>#REF!</v>
      </c>
      <c r="R89" s="2" t="e">
        <f>#REF!*#REF!/10^3</f>
        <v>#REF!</v>
      </c>
      <c r="S89" s="2" t="e">
        <f>#REF!*#REF!/10^3</f>
        <v>#REF!</v>
      </c>
      <c r="T89" s="2" t="e">
        <f>#REF!*#REF!/10^3</f>
        <v>#REF!</v>
      </c>
      <c r="U89" s="2" t="e">
        <f>#REF!*#REF!/10^3</f>
        <v>#REF!</v>
      </c>
    </row>
    <row r="90" spans="1:21" x14ac:dyDescent="0.3">
      <c r="A90" t="s">
        <v>117</v>
      </c>
      <c r="B90" s="2">
        <v>0</v>
      </c>
      <c r="C90" s="2">
        <v>133.33333333333334</v>
      </c>
      <c r="D90" s="2">
        <v>85</v>
      </c>
      <c r="E90" s="2">
        <v>85.14053497641406</v>
      </c>
      <c r="F90" s="2">
        <v>90.52862159481208</v>
      </c>
      <c r="G90" s="2">
        <v>96.792663186516776</v>
      </c>
      <c r="H90" s="2">
        <v>96.501281832143476</v>
      </c>
      <c r="I90" s="2">
        <v>96.215388135156488</v>
      </c>
      <c r="J90" s="2">
        <v>96.191319095532478</v>
      </c>
      <c r="K90" s="2">
        <v>97.02495323492586</v>
      </c>
      <c r="L90" s="2">
        <v>95.395129187409609</v>
      </c>
      <c r="M90" s="2">
        <v>93.324010944566581</v>
      </c>
      <c r="N90" s="2" t="e">
        <f>#REF!*#REF!/10^3</f>
        <v>#REF!</v>
      </c>
      <c r="O90" s="2" t="e">
        <f>#REF!*#REF!/10^3</f>
        <v>#REF!</v>
      </c>
      <c r="P90" s="2" t="e">
        <f>#REF!*#REF!/10^3</f>
        <v>#REF!</v>
      </c>
      <c r="Q90" s="2" t="e">
        <f>#REF!*#REF!/10^3</f>
        <v>#REF!</v>
      </c>
      <c r="R90" s="2" t="e">
        <f>#REF!*#REF!/10^3</f>
        <v>#REF!</v>
      </c>
      <c r="S90" s="2" t="e">
        <f>#REF!*#REF!/10^3</f>
        <v>#REF!</v>
      </c>
      <c r="T90" s="2" t="e">
        <f>#REF!*#REF!/10^3</f>
        <v>#REF!</v>
      </c>
      <c r="U90" s="2" t="e">
        <f>#REF!*#REF!/10^3</f>
        <v>#REF!</v>
      </c>
    </row>
    <row r="91" spans="1:21" x14ac:dyDescent="0.3">
      <c r="A91" t="s">
        <v>42</v>
      </c>
      <c r="B91" s="2">
        <v>0</v>
      </c>
      <c r="C91" s="2">
        <v>221.33333333333334</v>
      </c>
      <c r="D91" s="2">
        <v>98.05</v>
      </c>
      <c r="E91" s="2">
        <v>98.208534976414057</v>
      </c>
      <c r="F91" s="2">
        <v>103.82662159481208</v>
      </c>
      <c r="G91" s="2">
        <v>110.35266318651678</v>
      </c>
      <c r="H91" s="2">
        <v>110.04528183214347</v>
      </c>
      <c r="I91" s="2">
        <v>109.73938813515649</v>
      </c>
      <c r="J91" s="2">
        <v>109.69931909553247</v>
      </c>
      <c r="K91" s="2">
        <v>110.49495323492586</v>
      </c>
      <c r="L91" s="2">
        <v>108.83512918740961</v>
      </c>
      <c r="M91" s="2">
        <v>106.71801094456659</v>
      </c>
      <c r="N91" s="2" t="e">
        <f>#REF!*#REF!/10^3</f>
        <v>#REF!</v>
      </c>
      <c r="O91" s="2" t="e">
        <f>#REF!*#REF!/10^3</f>
        <v>#REF!</v>
      </c>
      <c r="P91" s="2" t="e">
        <f>#REF!*#REF!/10^3</f>
        <v>#REF!</v>
      </c>
      <c r="Q91" s="2" t="e">
        <f>#REF!*#REF!/10^3</f>
        <v>#REF!</v>
      </c>
      <c r="R91" s="2" t="e">
        <f>#REF!*#REF!/10^3</f>
        <v>#REF!</v>
      </c>
      <c r="S91" s="2" t="e">
        <f>#REF!*#REF!/10^3</f>
        <v>#REF!</v>
      </c>
      <c r="T91" s="2" t="e">
        <f>#REF!*#REF!/10^3</f>
        <v>#REF!</v>
      </c>
      <c r="U91" s="2" t="e">
        <f>#REF!*#REF!/10^3</f>
        <v>#REF!</v>
      </c>
    </row>
    <row r="92" spans="1:21" x14ac:dyDescent="0.3">
      <c r="A92" t="s">
        <v>118</v>
      </c>
      <c r="B92" s="2">
        <v>267.33333333333331</v>
      </c>
      <c r="C92" s="2">
        <v>40</v>
      </c>
      <c r="D92" s="2">
        <v>85</v>
      </c>
      <c r="E92" s="2">
        <v>85.14053497641406</v>
      </c>
      <c r="F92" s="2">
        <v>90.52862159481208</v>
      </c>
      <c r="G92" s="2">
        <v>96.792663186516776</v>
      </c>
      <c r="H92" s="2">
        <v>96.501281832143476</v>
      </c>
      <c r="I92" s="2">
        <v>96.215388135156488</v>
      </c>
      <c r="J92" s="2">
        <v>96.191319095532478</v>
      </c>
      <c r="K92" s="2">
        <v>97.02495323492586</v>
      </c>
      <c r="L92" s="2">
        <v>95.395129187409609</v>
      </c>
      <c r="M92" s="2">
        <v>93.324010944566581</v>
      </c>
      <c r="N92" s="2" t="e">
        <f>#REF!*#REF!/10^3</f>
        <v>#REF!</v>
      </c>
      <c r="O92" s="2" t="e">
        <f>#REF!*#REF!/10^3</f>
        <v>#REF!</v>
      </c>
      <c r="P92" s="2" t="e">
        <f>#REF!*#REF!/10^3</f>
        <v>#REF!</v>
      </c>
      <c r="Q92" s="2" t="e">
        <f>#REF!*#REF!/10^3</f>
        <v>#REF!</v>
      </c>
      <c r="R92" s="2" t="e">
        <f>#REF!*#REF!/10^3</f>
        <v>#REF!</v>
      </c>
      <c r="S92" s="2" t="e">
        <f>#REF!*#REF!/10^3</f>
        <v>#REF!</v>
      </c>
      <c r="T92" s="2" t="e">
        <f>#REF!*#REF!/10^3</f>
        <v>#REF!</v>
      </c>
      <c r="U92" s="2" t="e">
        <f>#REF!*#REF!/10^3</f>
        <v>#REF!</v>
      </c>
    </row>
    <row r="93" spans="1:21" x14ac:dyDescent="0.3">
      <c r="A93" t="s">
        <v>119</v>
      </c>
      <c r="B93" s="2">
        <v>44.666666666666664</v>
      </c>
      <c r="C93" s="2">
        <v>25.666666666666668</v>
      </c>
      <c r="D93" s="2">
        <v>85</v>
      </c>
      <c r="E93" s="2">
        <v>85.14053497641406</v>
      </c>
      <c r="F93" s="2">
        <v>90.52862159481208</v>
      </c>
      <c r="G93" s="2">
        <v>96.792663186516776</v>
      </c>
      <c r="H93" s="2">
        <v>96.501281832143476</v>
      </c>
      <c r="I93" s="2">
        <v>96.215388135156488</v>
      </c>
      <c r="J93" s="2">
        <v>96.191319095532478</v>
      </c>
      <c r="K93" s="2">
        <v>97.02495323492586</v>
      </c>
      <c r="L93" s="2">
        <v>95.395129187409609</v>
      </c>
      <c r="M93" s="2">
        <v>93.324010944566581</v>
      </c>
      <c r="N93" s="2" t="e">
        <f>#REF!*#REF!/10^3</f>
        <v>#REF!</v>
      </c>
      <c r="O93" s="2" t="e">
        <f>#REF!*#REF!/10^3</f>
        <v>#REF!</v>
      </c>
      <c r="P93" s="2" t="e">
        <f>#REF!*#REF!/10^3</f>
        <v>#REF!</v>
      </c>
      <c r="Q93" s="2" t="e">
        <f>#REF!*#REF!/10^3</f>
        <v>#REF!</v>
      </c>
      <c r="R93" s="2" t="e">
        <f>#REF!*#REF!/10^3</f>
        <v>#REF!</v>
      </c>
      <c r="S93" s="2" t="e">
        <f>#REF!*#REF!/10^3</f>
        <v>#REF!</v>
      </c>
      <c r="T93" s="2" t="e">
        <f>#REF!*#REF!/10^3</f>
        <v>#REF!</v>
      </c>
      <c r="U93" s="2" t="e">
        <f>#REF!*#REF!/10^3</f>
        <v>#REF!</v>
      </c>
    </row>
    <row r="94" spans="1:21" x14ac:dyDescent="0.3">
      <c r="A94" t="s">
        <v>120</v>
      </c>
      <c r="B94" s="2">
        <v>35.666666666666664</v>
      </c>
      <c r="C94" s="2">
        <v>43</v>
      </c>
      <c r="D94" s="2">
        <v>85</v>
      </c>
      <c r="E94" s="2">
        <v>85.14053497641406</v>
      </c>
      <c r="F94" s="2">
        <v>90.52862159481208</v>
      </c>
      <c r="G94" s="2">
        <v>96.792663186516776</v>
      </c>
      <c r="H94" s="2">
        <v>96.501281832143476</v>
      </c>
      <c r="I94" s="2">
        <v>96.215388135156488</v>
      </c>
      <c r="J94" s="2">
        <v>96.191319095532478</v>
      </c>
      <c r="K94" s="2">
        <v>97.02495323492586</v>
      </c>
      <c r="L94" s="2">
        <v>95.395129187409609</v>
      </c>
      <c r="M94" s="2">
        <v>93.324010944566581</v>
      </c>
      <c r="N94" s="2" t="e">
        <f>#REF!*#REF!/10^3</f>
        <v>#REF!</v>
      </c>
      <c r="O94" s="2" t="e">
        <f>#REF!*#REF!/10^3</f>
        <v>#REF!</v>
      </c>
      <c r="P94" s="2" t="e">
        <f>#REF!*#REF!/10^3</f>
        <v>#REF!</v>
      </c>
      <c r="Q94" s="2" t="e">
        <f>#REF!*#REF!/10^3</f>
        <v>#REF!</v>
      </c>
      <c r="R94" s="2" t="e">
        <f>#REF!*#REF!/10^3</f>
        <v>#REF!</v>
      </c>
      <c r="S94" s="2" t="e">
        <f>#REF!*#REF!/10^3</f>
        <v>#REF!</v>
      </c>
      <c r="T94" s="2" t="e">
        <f>#REF!*#REF!/10^3</f>
        <v>#REF!</v>
      </c>
      <c r="U94" s="2" t="e">
        <f>#REF!*#REF!/10^3</f>
        <v>#REF!</v>
      </c>
    </row>
    <row r="95" spans="1:21" x14ac:dyDescent="0.3">
      <c r="A95" s="1" t="s">
        <v>218</v>
      </c>
    </row>
    <row r="96" spans="1:21" x14ac:dyDescent="0.3">
      <c r="B96" s="2" t="s">
        <v>1</v>
      </c>
      <c r="D96" s="2" t="s">
        <v>2</v>
      </c>
    </row>
    <row r="97" spans="1:21" x14ac:dyDescent="0.3">
      <c r="A97" s="5" t="s">
        <v>4</v>
      </c>
      <c r="B97" s="6">
        <v>1992</v>
      </c>
      <c r="C97" s="6">
        <v>2017</v>
      </c>
      <c r="D97" s="7">
        <v>2017</v>
      </c>
      <c r="E97" s="7">
        <v>2020</v>
      </c>
      <c r="F97" s="7">
        <v>2025</v>
      </c>
      <c r="G97" s="7">
        <v>2030</v>
      </c>
      <c r="H97" s="7">
        <v>2035</v>
      </c>
      <c r="I97" s="7">
        <v>2040</v>
      </c>
      <c r="J97" s="7">
        <v>2045</v>
      </c>
      <c r="K97" s="7">
        <v>2050</v>
      </c>
      <c r="L97" s="7">
        <v>2055</v>
      </c>
      <c r="M97" s="7">
        <v>2060</v>
      </c>
      <c r="N97" s="7">
        <v>2065</v>
      </c>
      <c r="O97" s="7">
        <v>2070</v>
      </c>
      <c r="P97" s="7">
        <v>2075</v>
      </c>
      <c r="Q97" s="7">
        <v>2080</v>
      </c>
      <c r="R97" s="7">
        <v>2085</v>
      </c>
      <c r="S97" s="7">
        <v>2090</v>
      </c>
      <c r="T97" s="7">
        <v>2095</v>
      </c>
      <c r="U97" s="7">
        <v>2100</v>
      </c>
    </row>
    <row r="98" spans="1:21" x14ac:dyDescent="0.3">
      <c r="A98" s="9" t="s">
        <v>44</v>
      </c>
      <c r="B98" s="10" t="s">
        <v>220</v>
      </c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 t="e">
        <f t="shared" ref="N98:U98" si="3">SUM(N99:N137)+N185+N186+N189+N190+N191+N196+N197+N199</f>
        <v>#REF!</v>
      </c>
      <c r="O98" s="10" t="e">
        <f t="shared" si="3"/>
        <v>#REF!</v>
      </c>
      <c r="P98" s="10" t="e">
        <f t="shared" si="3"/>
        <v>#REF!</v>
      </c>
      <c r="Q98" s="10" t="e">
        <f t="shared" si="3"/>
        <v>#REF!</v>
      </c>
      <c r="R98" s="10" t="e">
        <f t="shared" si="3"/>
        <v>#REF!</v>
      </c>
      <c r="S98" s="10" t="e">
        <f t="shared" si="3"/>
        <v>#REF!</v>
      </c>
      <c r="T98" s="10" t="e">
        <f t="shared" si="3"/>
        <v>#REF!</v>
      </c>
      <c r="U98" s="10" t="e">
        <f t="shared" si="3"/>
        <v>#REF!</v>
      </c>
    </row>
    <row r="99" spans="1:21" x14ac:dyDescent="0.3">
      <c r="A99" t="s">
        <v>121</v>
      </c>
      <c r="B99" s="2">
        <v>0</v>
      </c>
      <c r="C99" s="2">
        <v>66.666666666666671</v>
      </c>
      <c r="D99" s="2">
        <v>85</v>
      </c>
      <c r="E99" s="2">
        <v>85.14053497641406</v>
      </c>
      <c r="F99" s="2">
        <v>90.52862159481208</v>
      </c>
      <c r="G99" s="2">
        <v>96.792663186516776</v>
      </c>
      <c r="H99" s="2">
        <v>96.501281832143476</v>
      </c>
      <c r="I99" s="2">
        <v>96.215388135156488</v>
      </c>
      <c r="J99" s="2">
        <v>96.191319095532478</v>
      </c>
      <c r="K99" s="2">
        <v>97.02495323492586</v>
      </c>
      <c r="L99" s="2">
        <v>95.395129187409609</v>
      </c>
      <c r="M99" s="2">
        <v>93.324010944566581</v>
      </c>
      <c r="N99" s="2" t="e">
        <f>#REF!*#REF!/10^3</f>
        <v>#REF!</v>
      </c>
      <c r="O99" s="2" t="e">
        <f>#REF!*#REF!/10^3</f>
        <v>#REF!</v>
      </c>
      <c r="P99" s="2" t="e">
        <f>#REF!*#REF!/10^3</f>
        <v>#REF!</v>
      </c>
      <c r="Q99" s="2" t="e">
        <f>#REF!*#REF!/10^3</f>
        <v>#REF!</v>
      </c>
      <c r="R99" s="2" t="e">
        <f>#REF!*#REF!/10^3</f>
        <v>#REF!</v>
      </c>
      <c r="S99" s="2" t="e">
        <f>#REF!*#REF!/10^3</f>
        <v>#REF!</v>
      </c>
      <c r="T99" s="2" t="e">
        <f>#REF!*#REF!/10^3</f>
        <v>#REF!</v>
      </c>
      <c r="U99" s="2" t="e">
        <f>#REF!*#REF!/10^3</f>
        <v>#REF!</v>
      </c>
    </row>
    <row r="100" spans="1:21" x14ac:dyDescent="0.3">
      <c r="A100" t="s">
        <v>122</v>
      </c>
      <c r="B100" s="2">
        <v>0</v>
      </c>
      <c r="C100" s="2">
        <v>66.666666666666671</v>
      </c>
      <c r="D100" s="2">
        <v>94.929999999999993</v>
      </c>
      <c r="E100" s="2">
        <v>95.070534976414066</v>
      </c>
      <c r="F100" s="2">
        <v>100.45862159481209</v>
      </c>
      <c r="G100" s="2">
        <v>106.72266318651678</v>
      </c>
      <c r="H100" s="2">
        <v>106.43128183214348</v>
      </c>
      <c r="I100" s="2">
        <v>106.14538813515647</v>
      </c>
      <c r="J100" s="2">
        <v>106.12131909553246</v>
      </c>
      <c r="K100" s="2">
        <v>106.95495323492587</v>
      </c>
      <c r="L100" s="2">
        <v>105.32512918740962</v>
      </c>
      <c r="M100" s="2">
        <v>103.25401094456659</v>
      </c>
      <c r="N100" s="2" t="e">
        <f>#REF!*#REF!/10^3</f>
        <v>#REF!</v>
      </c>
      <c r="O100" s="2" t="e">
        <f>#REF!*#REF!/10^3</f>
        <v>#REF!</v>
      </c>
      <c r="P100" s="2" t="e">
        <f>#REF!*#REF!/10^3</f>
        <v>#REF!</v>
      </c>
      <c r="Q100" s="2" t="e">
        <f>#REF!*#REF!/10^3</f>
        <v>#REF!</v>
      </c>
      <c r="R100" s="2" t="e">
        <f>#REF!*#REF!/10^3</f>
        <v>#REF!</v>
      </c>
      <c r="S100" s="2" t="e">
        <f>#REF!*#REF!/10^3</f>
        <v>#REF!</v>
      </c>
      <c r="T100" s="2" t="e">
        <f>#REF!*#REF!/10^3</f>
        <v>#REF!</v>
      </c>
      <c r="U100" s="2" t="e">
        <f>#REF!*#REF!/10^3</f>
        <v>#REF!</v>
      </c>
    </row>
    <row r="101" spans="1:21" x14ac:dyDescent="0.3">
      <c r="A101" t="s">
        <v>124</v>
      </c>
      <c r="B101" s="2">
        <v>56.333333333333336</v>
      </c>
      <c r="C101" s="2">
        <v>94.666666666666671</v>
      </c>
      <c r="D101" s="2">
        <v>90.94</v>
      </c>
      <c r="E101" s="2">
        <v>91.080534976414057</v>
      </c>
      <c r="F101" s="2">
        <v>96.468621594812078</v>
      </c>
      <c r="G101" s="2">
        <v>102.73266318651677</v>
      </c>
      <c r="H101" s="2">
        <v>102.44128183214347</v>
      </c>
      <c r="I101" s="2">
        <v>102.15538813515646</v>
      </c>
      <c r="J101" s="2">
        <v>102.13131909553248</v>
      </c>
      <c r="K101" s="2">
        <v>102.96495323492586</v>
      </c>
      <c r="L101" s="2">
        <v>101.33512918740961</v>
      </c>
      <c r="M101" s="2">
        <v>99.264010944566579</v>
      </c>
      <c r="N101" s="2" t="e">
        <f>#REF!*#REF!/10^3</f>
        <v>#REF!</v>
      </c>
      <c r="O101" s="2" t="e">
        <f>#REF!*#REF!/10^3</f>
        <v>#REF!</v>
      </c>
      <c r="P101" s="2" t="e">
        <f>#REF!*#REF!/10^3</f>
        <v>#REF!</v>
      </c>
      <c r="Q101" s="2" t="e">
        <f>#REF!*#REF!/10^3</f>
        <v>#REF!</v>
      </c>
      <c r="R101" s="2" t="e">
        <f>#REF!*#REF!/10^3</f>
        <v>#REF!</v>
      </c>
      <c r="S101" s="2" t="e">
        <f>#REF!*#REF!/10^3</f>
        <v>#REF!</v>
      </c>
      <c r="T101" s="2" t="e">
        <f>#REF!*#REF!/10^3</f>
        <v>#REF!</v>
      </c>
      <c r="U101" s="2" t="e">
        <f>#REF!*#REF!/10^3</f>
        <v>#REF!</v>
      </c>
    </row>
    <row r="102" spans="1:21" x14ac:dyDescent="0.3">
      <c r="A102" t="s">
        <v>125</v>
      </c>
      <c r="B102" s="2">
        <v>0</v>
      </c>
      <c r="C102" s="2">
        <v>0</v>
      </c>
      <c r="D102" s="2">
        <v>85</v>
      </c>
      <c r="E102" s="2">
        <v>91.080534976414057</v>
      </c>
      <c r="F102" s="2">
        <v>96.468621594812078</v>
      </c>
      <c r="G102" s="2">
        <v>102.73266318651677</v>
      </c>
      <c r="H102" s="2">
        <v>102.44128183214347</v>
      </c>
      <c r="I102" s="2">
        <v>102.15538813515646</v>
      </c>
      <c r="J102" s="2">
        <v>102.13131909553248</v>
      </c>
      <c r="K102" s="2">
        <v>102.96495323492586</v>
      </c>
      <c r="L102" s="2">
        <v>101.33512918740961</v>
      </c>
      <c r="M102" s="2">
        <v>99.264010944566579</v>
      </c>
      <c r="N102" s="2" t="e">
        <f>#REF!*#REF!/10^3</f>
        <v>#REF!</v>
      </c>
      <c r="O102" s="2" t="e">
        <f>#REF!*#REF!/10^3</f>
        <v>#REF!</v>
      </c>
      <c r="P102" s="2" t="e">
        <f>#REF!*#REF!/10^3</f>
        <v>#REF!</v>
      </c>
      <c r="Q102" s="2" t="e">
        <f>#REF!*#REF!/10^3</f>
        <v>#REF!</v>
      </c>
      <c r="R102" s="2" t="e">
        <f>#REF!*#REF!/10^3</f>
        <v>#REF!</v>
      </c>
      <c r="S102" s="2" t="e">
        <f>#REF!*#REF!/10^3</f>
        <v>#REF!</v>
      </c>
      <c r="T102" s="2" t="e">
        <f>#REF!*#REF!/10^3</f>
        <v>#REF!</v>
      </c>
      <c r="U102" s="2" t="e">
        <f>#REF!*#REF!/10^3</f>
        <v>#REF!</v>
      </c>
    </row>
    <row r="103" spans="1:21" x14ac:dyDescent="0.3">
      <c r="A103" t="s">
        <v>126</v>
      </c>
      <c r="B103" s="2">
        <v>0</v>
      </c>
      <c r="C103" s="2">
        <v>0</v>
      </c>
      <c r="D103" s="2">
        <v>90.94</v>
      </c>
      <c r="E103" s="2">
        <v>91.080534976414057</v>
      </c>
      <c r="F103" s="2">
        <v>96.468621594812078</v>
      </c>
      <c r="G103" s="2">
        <v>102.73266318651677</v>
      </c>
      <c r="H103" s="2">
        <v>102.44128183214347</v>
      </c>
      <c r="I103" s="2">
        <v>102.15538813515646</v>
      </c>
      <c r="J103" s="2">
        <v>102.13131909553248</v>
      </c>
      <c r="K103" s="2">
        <v>102.96495323492586</v>
      </c>
      <c r="L103" s="2">
        <v>101.33512918740961</v>
      </c>
      <c r="M103" s="2">
        <v>99.264010944566579</v>
      </c>
      <c r="N103" s="2" t="e">
        <f>#REF!*#REF!/10^3</f>
        <v>#REF!</v>
      </c>
      <c r="O103" s="2" t="e">
        <f>#REF!*#REF!/10^3</f>
        <v>#REF!</v>
      </c>
      <c r="P103" s="2" t="e">
        <f>#REF!*#REF!/10^3</f>
        <v>#REF!</v>
      </c>
      <c r="Q103" s="2" t="e">
        <f>#REF!*#REF!/10^3</f>
        <v>#REF!</v>
      </c>
      <c r="R103" s="2" t="e">
        <f>#REF!*#REF!/10^3</f>
        <v>#REF!</v>
      </c>
      <c r="S103" s="2" t="e">
        <f>#REF!*#REF!/10^3</f>
        <v>#REF!</v>
      </c>
      <c r="T103" s="2" t="e">
        <f>#REF!*#REF!/10^3</f>
        <v>#REF!</v>
      </c>
      <c r="U103" s="2" t="e">
        <f>#REF!*#REF!/10^3</f>
        <v>#REF!</v>
      </c>
    </row>
    <row r="104" spans="1:21" x14ac:dyDescent="0.3">
      <c r="A104" t="s">
        <v>127</v>
      </c>
      <c r="B104" s="2">
        <v>92</v>
      </c>
      <c r="C104" s="2">
        <v>363.66666666666669</v>
      </c>
      <c r="D104" s="2">
        <v>88.990000000000009</v>
      </c>
      <c r="E104" s="2">
        <v>89.130534976414069</v>
      </c>
      <c r="F104" s="2">
        <v>94.518621594812089</v>
      </c>
      <c r="G104" s="2">
        <v>100.78266318651679</v>
      </c>
      <c r="H104" s="2">
        <v>100.49128183214349</v>
      </c>
      <c r="I104" s="2">
        <v>100.2053881351565</v>
      </c>
      <c r="J104" s="2">
        <v>100.18131909553249</v>
      </c>
      <c r="K104" s="2">
        <v>101.01495323492584</v>
      </c>
      <c r="L104" s="2">
        <v>99.385129187409618</v>
      </c>
      <c r="M104" s="2">
        <v>97.31401094456659</v>
      </c>
      <c r="N104" s="2" t="e">
        <f>#REF!*#REF!/10^3</f>
        <v>#REF!</v>
      </c>
      <c r="O104" s="2" t="e">
        <f>#REF!*#REF!/10^3</f>
        <v>#REF!</v>
      </c>
      <c r="P104" s="2" t="e">
        <f>#REF!*#REF!/10^3</f>
        <v>#REF!</v>
      </c>
      <c r="Q104" s="2" t="e">
        <f>#REF!*#REF!/10^3</f>
        <v>#REF!</v>
      </c>
      <c r="R104" s="2" t="e">
        <f>#REF!*#REF!/10^3</f>
        <v>#REF!</v>
      </c>
      <c r="S104" s="2" t="e">
        <f>#REF!*#REF!/10^3</f>
        <v>#REF!</v>
      </c>
      <c r="T104" s="2" t="e">
        <f>#REF!*#REF!/10^3</f>
        <v>#REF!</v>
      </c>
      <c r="U104" s="2" t="e">
        <f>#REF!*#REF!/10^3</f>
        <v>#REF!</v>
      </c>
    </row>
    <row r="105" spans="1:21" x14ac:dyDescent="0.3">
      <c r="A105" t="s">
        <v>46</v>
      </c>
      <c r="B105" s="2">
        <v>87</v>
      </c>
      <c r="C105" s="2">
        <v>219.66666666666666</v>
      </c>
      <c r="D105" s="2">
        <v>94.929999999999993</v>
      </c>
      <c r="E105" s="2">
        <v>95.070534976414066</v>
      </c>
      <c r="F105" s="2">
        <v>100.45862159481209</v>
      </c>
      <c r="G105" s="2">
        <v>106.72266318651678</v>
      </c>
      <c r="H105" s="2">
        <v>106.43128183214348</v>
      </c>
      <c r="I105" s="2">
        <v>106.14538813515647</v>
      </c>
      <c r="J105" s="2">
        <v>106.12131909553246</v>
      </c>
      <c r="K105" s="2">
        <v>106.95495323492587</v>
      </c>
      <c r="L105" s="2">
        <v>105.32512918740962</v>
      </c>
      <c r="M105" s="2">
        <v>103.25401094456659</v>
      </c>
      <c r="N105" s="2" t="e">
        <f>#REF!*#REF!/10^3</f>
        <v>#REF!</v>
      </c>
      <c r="O105" s="2" t="e">
        <f>#REF!*#REF!/10^3</f>
        <v>#REF!</v>
      </c>
      <c r="P105" s="2" t="e">
        <f>#REF!*#REF!/10^3</f>
        <v>#REF!</v>
      </c>
      <c r="Q105" s="2" t="e">
        <f>#REF!*#REF!/10^3</f>
        <v>#REF!</v>
      </c>
      <c r="R105" s="2" t="e">
        <f>#REF!*#REF!/10^3</f>
        <v>#REF!</v>
      </c>
      <c r="S105" s="2" t="e">
        <f>#REF!*#REF!/10^3</f>
        <v>#REF!</v>
      </c>
      <c r="T105" s="2" t="e">
        <f>#REF!*#REF!/10^3</f>
        <v>#REF!</v>
      </c>
      <c r="U105" s="2" t="e">
        <f>#REF!*#REF!/10^3</f>
        <v>#REF!</v>
      </c>
    </row>
    <row r="106" spans="1:21" x14ac:dyDescent="0.3">
      <c r="A106" t="s">
        <v>128</v>
      </c>
      <c r="B106" s="2">
        <v>133.66666666666666</v>
      </c>
      <c r="C106" s="2">
        <v>0</v>
      </c>
      <c r="D106" s="2">
        <v>94.929999999999993</v>
      </c>
      <c r="E106" s="2">
        <v>95.070534976414066</v>
      </c>
      <c r="F106" s="2">
        <v>100.45862159481209</v>
      </c>
      <c r="G106" s="2">
        <v>106.72266318651678</v>
      </c>
      <c r="H106" s="2">
        <v>106.43128183214348</v>
      </c>
      <c r="I106" s="2">
        <v>106.14538813515647</v>
      </c>
      <c r="J106" s="2">
        <v>106.12131909553246</v>
      </c>
      <c r="K106" s="2">
        <v>106.95495323492587</v>
      </c>
      <c r="L106" s="2">
        <v>105.32512918740962</v>
      </c>
      <c r="M106" s="2">
        <v>103.25401094456659</v>
      </c>
      <c r="N106" s="2" t="e">
        <f>#REF!*#REF!/10^3</f>
        <v>#REF!</v>
      </c>
      <c r="O106" s="2" t="e">
        <f>#REF!*#REF!/10^3</f>
        <v>#REF!</v>
      </c>
      <c r="P106" s="2" t="e">
        <f>#REF!*#REF!/10^3</f>
        <v>#REF!</v>
      </c>
      <c r="Q106" s="2" t="e">
        <f>#REF!*#REF!/10^3</f>
        <v>#REF!</v>
      </c>
      <c r="R106" s="2" t="e">
        <f>#REF!*#REF!/10^3</f>
        <v>#REF!</v>
      </c>
      <c r="S106" s="2" t="e">
        <f>#REF!*#REF!/10^3</f>
        <v>#REF!</v>
      </c>
      <c r="T106" s="2" t="e">
        <f>#REF!*#REF!/10^3</f>
        <v>#REF!</v>
      </c>
      <c r="U106" s="2" t="e">
        <f>#REF!*#REF!/10^3</f>
        <v>#REF!</v>
      </c>
    </row>
    <row r="107" spans="1:21" x14ac:dyDescent="0.3">
      <c r="A107" t="s">
        <v>129</v>
      </c>
      <c r="B107" s="2">
        <v>0</v>
      </c>
      <c r="C107" s="2">
        <v>0</v>
      </c>
      <c r="D107" s="2">
        <v>90.94</v>
      </c>
      <c r="E107" s="2">
        <v>91.080534976414057</v>
      </c>
      <c r="F107" s="2">
        <v>96.468621594812078</v>
      </c>
      <c r="G107" s="2">
        <v>102.73266318651677</v>
      </c>
      <c r="H107" s="2">
        <v>102.44128183214347</v>
      </c>
      <c r="I107" s="2">
        <v>102.15538813515646</v>
      </c>
      <c r="J107" s="2">
        <v>102.13131909553248</v>
      </c>
      <c r="K107" s="2">
        <v>102.96495323492586</v>
      </c>
      <c r="L107" s="2">
        <v>101.33512918740961</v>
      </c>
      <c r="M107" s="2">
        <v>99.264010944566579</v>
      </c>
      <c r="N107" s="2" t="e">
        <f>#REF!*#REF!/10^3</f>
        <v>#REF!</v>
      </c>
      <c r="O107" s="2" t="e">
        <f>#REF!*#REF!/10^3</f>
        <v>#REF!</v>
      </c>
      <c r="P107" s="2" t="e">
        <f>#REF!*#REF!/10^3</f>
        <v>#REF!</v>
      </c>
      <c r="Q107" s="2" t="e">
        <f>#REF!*#REF!/10^3</f>
        <v>#REF!</v>
      </c>
      <c r="R107" s="2" t="e">
        <f>#REF!*#REF!/10^3</f>
        <v>#REF!</v>
      </c>
      <c r="S107" s="2" t="e">
        <f>#REF!*#REF!/10^3</f>
        <v>#REF!</v>
      </c>
      <c r="T107" s="2" t="e">
        <f>#REF!*#REF!/10^3</f>
        <v>#REF!</v>
      </c>
      <c r="U107" s="2" t="e">
        <f>#REF!*#REF!/10^3</f>
        <v>#REF!</v>
      </c>
    </row>
    <row r="108" spans="1:21" x14ac:dyDescent="0.3">
      <c r="A108" t="s">
        <v>48</v>
      </c>
      <c r="B108" s="2">
        <v>153.66666666666666</v>
      </c>
      <c r="C108" s="2">
        <v>81.666666666666671</v>
      </c>
      <c r="D108" s="2">
        <v>94.929999999999993</v>
      </c>
      <c r="E108" s="2">
        <v>95.070534976414066</v>
      </c>
      <c r="F108" s="2">
        <v>100.45862159481209</v>
      </c>
      <c r="G108" s="2">
        <v>106.72266318651678</v>
      </c>
      <c r="H108" s="2">
        <v>106.43128183214348</v>
      </c>
      <c r="I108" s="2">
        <v>106.14538813515647</v>
      </c>
      <c r="J108" s="2">
        <v>106.12131909553246</v>
      </c>
      <c r="K108" s="2">
        <v>106.95495323492587</v>
      </c>
      <c r="L108" s="2">
        <v>105.32512918740962</v>
      </c>
      <c r="M108" s="2">
        <v>103.25401094456659</v>
      </c>
      <c r="N108" s="2" t="e">
        <f>#REF!*#REF!/10^3</f>
        <v>#REF!</v>
      </c>
      <c r="O108" s="2" t="e">
        <f>#REF!*#REF!/10^3</f>
        <v>#REF!</v>
      </c>
      <c r="P108" s="2" t="e">
        <f>#REF!*#REF!/10^3</f>
        <v>#REF!</v>
      </c>
      <c r="Q108" s="2" t="e">
        <f>#REF!*#REF!/10^3</f>
        <v>#REF!</v>
      </c>
      <c r="R108" s="2" t="e">
        <f>#REF!*#REF!/10^3</f>
        <v>#REF!</v>
      </c>
      <c r="S108" s="2" t="e">
        <f>#REF!*#REF!/10^3</f>
        <v>#REF!</v>
      </c>
      <c r="T108" s="2" t="e">
        <f>#REF!*#REF!/10^3</f>
        <v>#REF!</v>
      </c>
      <c r="U108" s="2" t="e">
        <f>#REF!*#REF!/10^3</f>
        <v>#REF!</v>
      </c>
    </row>
    <row r="109" spans="1:21" x14ac:dyDescent="0.3">
      <c r="A109" t="s">
        <v>50</v>
      </c>
      <c r="B109" s="2">
        <v>27.666666666666668</v>
      </c>
      <c r="C109" s="2">
        <v>353.33333333333331</v>
      </c>
      <c r="D109" s="2">
        <v>85</v>
      </c>
      <c r="E109" s="2">
        <v>85.14053497641406</v>
      </c>
      <c r="F109" s="2">
        <v>90.52862159481208</v>
      </c>
      <c r="G109" s="2">
        <v>96.792663186516776</v>
      </c>
      <c r="H109" s="2">
        <v>96.501281832143476</v>
      </c>
      <c r="I109" s="2">
        <v>96.215388135156488</v>
      </c>
      <c r="J109" s="2">
        <v>96.191319095532478</v>
      </c>
      <c r="K109" s="2">
        <v>97.02495323492586</v>
      </c>
      <c r="L109" s="2">
        <v>95.395129187409609</v>
      </c>
      <c r="M109" s="2">
        <v>93.324010944566581</v>
      </c>
      <c r="N109" s="2" t="e">
        <f>#REF!*#REF!/10^3</f>
        <v>#REF!</v>
      </c>
      <c r="O109" s="2" t="e">
        <f>#REF!*#REF!/10^3</f>
        <v>#REF!</v>
      </c>
      <c r="P109" s="2" t="e">
        <f>#REF!*#REF!/10^3</f>
        <v>#REF!</v>
      </c>
      <c r="Q109" s="2" t="e">
        <f>#REF!*#REF!/10^3</f>
        <v>#REF!</v>
      </c>
      <c r="R109" s="2" t="e">
        <f>#REF!*#REF!/10^3</f>
        <v>#REF!</v>
      </c>
      <c r="S109" s="2" t="e">
        <f>#REF!*#REF!/10^3</f>
        <v>#REF!</v>
      </c>
      <c r="T109" s="2" t="e">
        <f>#REF!*#REF!/10^3</f>
        <v>#REF!</v>
      </c>
      <c r="U109" s="2" t="e">
        <f>#REF!*#REF!/10^3</f>
        <v>#REF!</v>
      </c>
    </row>
    <row r="110" spans="1:21" x14ac:dyDescent="0.3">
      <c r="A110" t="s">
        <v>130</v>
      </c>
      <c r="B110" s="2">
        <v>152.66666666666666</v>
      </c>
      <c r="C110" s="2">
        <v>33.333333333333336</v>
      </c>
      <c r="D110" s="2">
        <v>94.929999999999993</v>
      </c>
      <c r="E110" s="2">
        <v>95.070534976414066</v>
      </c>
      <c r="F110" s="2">
        <v>100.45862159481209</v>
      </c>
      <c r="G110" s="2">
        <v>106.72266318651678</v>
      </c>
      <c r="H110" s="2">
        <v>106.43128183214348</v>
      </c>
      <c r="I110" s="2">
        <v>106.14538813515647</v>
      </c>
      <c r="J110" s="2">
        <v>106.12131909553246</v>
      </c>
      <c r="K110" s="2">
        <v>106.95495323492587</v>
      </c>
      <c r="L110" s="2">
        <v>105.32512918740962</v>
      </c>
      <c r="M110" s="2">
        <v>103.25401094456659</v>
      </c>
      <c r="N110" s="2" t="e">
        <f>#REF!*#REF!/10^3</f>
        <v>#REF!</v>
      </c>
      <c r="O110" s="2" t="e">
        <f>#REF!*#REF!/10^3</f>
        <v>#REF!</v>
      </c>
      <c r="P110" s="2" t="e">
        <f>#REF!*#REF!/10^3</f>
        <v>#REF!</v>
      </c>
      <c r="Q110" s="2" t="e">
        <f>#REF!*#REF!/10^3</f>
        <v>#REF!</v>
      </c>
      <c r="R110" s="2" t="e">
        <f>#REF!*#REF!/10^3</f>
        <v>#REF!</v>
      </c>
      <c r="S110" s="2" t="e">
        <f>#REF!*#REF!/10^3</f>
        <v>#REF!</v>
      </c>
      <c r="T110" s="2" t="e">
        <f>#REF!*#REF!/10^3</f>
        <v>#REF!</v>
      </c>
      <c r="U110" s="2" t="e">
        <f>#REF!*#REF!/10^3</f>
        <v>#REF!</v>
      </c>
    </row>
    <row r="111" spans="1:21" x14ac:dyDescent="0.3">
      <c r="A111" t="s">
        <v>131</v>
      </c>
      <c r="B111" s="2">
        <v>0</v>
      </c>
      <c r="C111" s="2">
        <v>0</v>
      </c>
      <c r="D111" s="2">
        <v>90.94</v>
      </c>
      <c r="E111" s="2">
        <v>91.080534976414057</v>
      </c>
      <c r="F111" s="2">
        <v>96.468621594812078</v>
      </c>
      <c r="G111" s="2">
        <v>102.73266318651677</v>
      </c>
      <c r="H111" s="2">
        <v>102.44128183214347</v>
      </c>
      <c r="I111" s="2">
        <v>102.15538813515646</v>
      </c>
      <c r="J111" s="2">
        <v>102.13131909553248</v>
      </c>
      <c r="K111" s="2">
        <v>102.96495323492586</v>
      </c>
      <c r="L111" s="2">
        <v>101.33512918740961</v>
      </c>
      <c r="M111" s="2">
        <v>99.264010944566579</v>
      </c>
      <c r="N111" s="2" t="e">
        <f>#REF!*#REF!/10^3</f>
        <v>#REF!</v>
      </c>
      <c r="O111" s="2" t="e">
        <f>#REF!*#REF!/10^3</f>
        <v>#REF!</v>
      </c>
      <c r="P111" s="2" t="e">
        <f>#REF!*#REF!/10^3</f>
        <v>#REF!</v>
      </c>
      <c r="Q111" s="2" t="e">
        <f>#REF!*#REF!/10^3</f>
        <v>#REF!</v>
      </c>
      <c r="R111" s="2" t="e">
        <f>#REF!*#REF!/10^3</f>
        <v>#REF!</v>
      </c>
      <c r="S111" s="2" t="e">
        <f>#REF!*#REF!/10^3</f>
        <v>#REF!</v>
      </c>
      <c r="T111" s="2" t="e">
        <f>#REF!*#REF!/10^3</f>
        <v>#REF!</v>
      </c>
      <c r="U111" s="2" t="e">
        <f>#REF!*#REF!/10^3</f>
        <v>#REF!</v>
      </c>
    </row>
    <row r="112" spans="1:21" x14ac:dyDescent="0.3">
      <c r="A112" t="s">
        <v>132</v>
      </c>
      <c r="B112" s="2">
        <v>73.333333333333329</v>
      </c>
      <c r="C112" s="2">
        <v>66.666666666666671</v>
      </c>
      <c r="D112" s="2">
        <v>94.929999999999993</v>
      </c>
      <c r="E112" s="2">
        <v>95.070534976414066</v>
      </c>
      <c r="F112" s="2">
        <v>100.45862159481209</v>
      </c>
      <c r="G112" s="2">
        <v>106.72266318651678</v>
      </c>
      <c r="H112" s="2">
        <v>106.43128183214348</v>
      </c>
      <c r="I112" s="2">
        <v>106.14538813515647</v>
      </c>
      <c r="J112" s="2">
        <v>106.12131909553246</v>
      </c>
      <c r="K112" s="2">
        <v>106.95495323492587</v>
      </c>
      <c r="L112" s="2">
        <v>105.32512918740962</v>
      </c>
      <c r="M112" s="2">
        <v>103.25401094456659</v>
      </c>
      <c r="N112" s="2" t="e">
        <f>#REF!*#REF!/10^3</f>
        <v>#REF!</v>
      </c>
      <c r="O112" s="2" t="e">
        <f>#REF!*#REF!/10^3</f>
        <v>#REF!</v>
      </c>
      <c r="P112" s="2" t="e">
        <f>#REF!*#REF!/10^3</f>
        <v>#REF!</v>
      </c>
      <c r="Q112" s="2" t="e">
        <f>#REF!*#REF!/10^3</f>
        <v>#REF!</v>
      </c>
      <c r="R112" s="2" t="e">
        <f>#REF!*#REF!/10^3</f>
        <v>#REF!</v>
      </c>
      <c r="S112" s="2" t="e">
        <f>#REF!*#REF!/10^3</f>
        <v>#REF!</v>
      </c>
      <c r="T112" s="2" t="e">
        <f>#REF!*#REF!/10^3</f>
        <v>#REF!</v>
      </c>
      <c r="U112" s="2" t="e">
        <f>#REF!*#REF!/10^3</f>
        <v>#REF!</v>
      </c>
    </row>
    <row r="113" spans="1:21" x14ac:dyDescent="0.3">
      <c r="A113" t="s">
        <v>51</v>
      </c>
      <c r="B113" s="2">
        <v>102</v>
      </c>
      <c r="C113" s="2">
        <v>122</v>
      </c>
      <c r="D113" s="2">
        <v>94.929999999999993</v>
      </c>
      <c r="E113" s="2">
        <v>95.070534976414066</v>
      </c>
      <c r="F113" s="2">
        <v>100.45862159481209</v>
      </c>
      <c r="G113" s="2">
        <v>106.72266318651678</v>
      </c>
      <c r="H113" s="2">
        <v>106.43128183214348</v>
      </c>
      <c r="I113" s="2">
        <v>106.14538813515647</v>
      </c>
      <c r="J113" s="2">
        <v>106.12131909553246</v>
      </c>
      <c r="K113" s="2">
        <v>106.95495323492587</v>
      </c>
      <c r="L113" s="2">
        <v>105.32512918740962</v>
      </c>
      <c r="M113" s="2">
        <v>103.25401094456659</v>
      </c>
      <c r="N113" s="2" t="e">
        <f>#REF!*#REF!/10^3</f>
        <v>#REF!</v>
      </c>
      <c r="O113" s="2" t="e">
        <f>#REF!*#REF!/10^3</f>
        <v>#REF!</v>
      </c>
      <c r="P113" s="2" t="e">
        <f>#REF!*#REF!/10^3</f>
        <v>#REF!</v>
      </c>
      <c r="Q113" s="2" t="e">
        <f>#REF!*#REF!/10^3</f>
        <v>#REF!</v>
      </c>
      <c r="R113" s="2" t="e">
        <f>#REF!*#REF!/10^3</f>
        <v>#REF!</v>
      </c>
      <c r="S113" s="2" t="e">
        <f>#REF!*#REF!/10^3</f>
        <v>#REF!</v>
      </c>
      <c r="T113" s="2" t="e">
        <f>#REF!*#REF!/10^3</f>
        <v>#REF!</v>
      </c>
      <c r="U113" s="2" t="e">
        <f>#REF!*#REF!/10^3</f>
        <v>#REF!</v>
      </c>
    </row>
    <row r="114" spans="1:21" x14ac:dyDescent="0.3">
      <c r="A114" t="s">
        <v>133</v>
      </c>
      <c r="B114" s="2">
        <v>0</v>
      </c>
      <c r="C114" s="2">
        <v>0</v>
      </c>
      <c r="D114" s="2">
        <v>90.94</v>
      </c>
      <c r="E114" s="2">
        <v>91.080534976414057</v>
      </c>
      <c r="F114" s="2">
        <v>96.468621594812078</v>
      </c>
      <c r="G114" s="2">
        <v>102.73266318651677</v>
      </c>
      <c r="H114" s="2">
        <v>102.44128183214347</v>
      </c>
      <c r="I114" s="2">
        <v>102.15538813515646</v>
      </c>
      <c r="J114" s="2">
        <v>102.13131909553248</v>
      </c>
      <c r="K114" s="2">
        <v>102.96495323492586</v>
      </c>
      <c r="L114" s="2">
        <v>101.33512918740961</v>
      </c>
      <c r="M114" s="2">
        <v>99.264010944566579</v>
      </c>
      <c r="N114" s="2" t="e">
        <f>#REF!*#REF!/10^3</f>
        <v>#REF!</v>
      </c>
      <c r="O114" s="2" t="e">
        <f>#REF!*#REF!/10^3</f>
        <v>#REF!</v>
      </c>
      <c r="P114" s="2" t="e">
        <f>#REF!*#REF!/10^3</f>
        <v>#REF!</v>
      </c>
      <c r="Q114" s="2" t="e">
        <f>#REF!*#REF!/10^3</f>
        <v>#REF!</v>
      </c>
      <c r="R114" s="2" t="e">
        <f>#REF!*#REF!/10^3</f>
        <v>#REF!</v>
      </c>
      <c r="S114" s="2" t="e">
        <f>#REF!*#REF!/10^3</f>
        <v>#REF!</v>
      </c>
      <c r="T114" s="2" t="e">
        <f>#REF!*#REF!/10^3</f>
        <v>#REF!</v>
      </c>
      <c r="U114" s="2" t="e">
        <f>#REF!*#REF!/10^3</f>
        <v>#REF!</v>
      </c>
    </row>
    <row r="115" spans="1:21" x14ac:dyDescent="0.3">
      <c r="A115" t="s">
        <v>134</v>
      </c>
      <c r="B115" s="2">
        <v>35</v>
      </c>
      <c r="C115" s="2">
        <v>27.666666666666668</v>
      </c>
      <c r="D115" s="2">
        <v>85</v>
      </c>
      <c r="E115" s="2">
        <v>85.14053497641406</v>
      </c>
      <c r="F115" s="2">
        <v>90.52862159481208</v>
      </c>
      <c r="G115" s="2">
        <v>96.792663186516776</v>
      </c>
      <c r="H115" s="2">
        <v>96.501281832143476</v>
      </c>
      <c r="I115" s="2">
        <v>96.215388135156488</v>
      </c>
      <c r="J115" s="2">
        <v>96.191319095532478</v>
      </c>
      <c r="K115" s="2">
        <v>97.02495323492586</v>
      </c>
      <c r="L115" s="2">
        <v>95.395129187409609</v>
      </c>
      <c r="M115" s="2">
        <v>93.324010944566581</v>
      </c>
      <c r="N115" s="2" t="e">
        <f>#REF!*#REF!/10^3</f>
        <v>#REF!</v>
      </c>
      <c r="O115" s="2" t="e">
        <f>#REF!*#REF!/10^3</f>
        <v>#REF!</v>
      </c>
      <c r="P115" s="2" t="e">
        <f>#REF!*#REF!/10^3</f>
        <v>#REF!</v>
      </c>
      <c r="Q115" s="2" t="e">
        <f>#REF!*#REF!/10^3</f>
        <v>#REF!</v>
      </c>
      <c r="R115" s="2" t="e">
        <f>#REF!*#REF!/10^3</f>
        <v>#REF!</v>
      </c>
      <c r="S115" s="2" t="e">
        <f>#REF!*#REF!/10^3</f>
        <v>#REF!</v>
      </c>
      <c r="T115" s="2" t="e">
        <f>#REF!*#REF!/10^3</f>
        <v>#REF!</v>
      </c>
      <c r="U115" s="2" t="e">
        <f>#REF!*#REF!/10^3</f>
        <v>#REF!</v>
      </c>
    </row>
    <row r="116" spans="1:21" x14ac:dyDescent="0.3">
      <c r="A116" t="s">
        <v>135</v>
      </c>
      <c r="B116" s="2">
        <v>60.666666666666664</v>
      </c>
      <c r="C116" s="2">
        <v>42</v>
      </c>
      <c r="D116" s="2">
        <v>94.929999999999993</v>
      </c>
      <c r="E116" s="2">
        <v>95.070534976414066</v>
      </c>
      <c r="F116" s="2">
        <v>100.45862159481209</v>
      </c>
      <c r="G116" s="2">
        <v>106.72266318651678</v>
      </c>
      <c r="H116" s="2">
        <v>106.43128183214348</v>
      </c>
      <c r="I116" s="2">
        <v>106.14538813515647</v>
      </c>
      <c r="J116" s="2">
        <v>106.12131909553246</v>
      </c>
      <c r="K116" s="2">
        <v>106.95495323492587</v>
      </c>
      <c r="L116" s="2">
        <v>105.32512918740962</v>
      </c>
      <c r="M116" s="2">
        <v>103.25401094456659</v>
      </c>
      <c r="N116" s="2" t="e">
        <f>#REF!*#REF!/10^3</f>
        <v>#REF!</v>
      </c>
      <c r="O116" s="2" t="e">
        <f>#REF!*#REF!/10^3</f>
        <v>#REF!</v>
      </c>
      <c r="P116" s="2" t="e">
        <f>#REF!*#REF!/10^3</f>
        <v>#REF!</v>
      </c>
      <c r="Q116" s="2" t="e">
        <f>#REF!*#REF!/10^3</f>
        <v>#REF!</v>
      </c>
      <c r="R116" s="2" t="e">
        <f>#REF!*#REF!/10^3</f>
        <v>#REF!</v>
      </c>
      <c r="S116" s="2" t="e">
        <f>#REF!*#REF!/10^3</f>
        <v>#REF!</v>
      </c>
      <c r="T116" s="2" t="e">
        <f>#REF!*#REF!/10^3</f>
        <v>#REF!</v>
      </c>
      <c r="U116" s="2" t="e">
        <f>#REF!*#REF!/10^3</f>
        <v>#REF!</v>
      </c>
    </row>
    <row r="117" spans="1:21" x14ac:dyDescent="0.3">
      <c r="A117" t="s">
        <v>136</v>
      </c>
      <c r="B117" s="2">
        <v>0</v>
      </c>
      <c r="C117" s="2">
        <v>51.333333333333336</v>
      </c>
      <c r="D117" s="2">
        <v>90.94</v>
      </c>
      <c r="E117" s="2">
        <v>91.080534976414057</v>
      </c>
      <c r="F117" s="2">
        <v>96.468621594812078</v>
      </c>
      <c r="G117" s="2">
        <v>102.73266318651677</v>
      </c>
      <c r="H117" s="2">
        <v>102.44128183214347</v>
      </c>
      <c r="I117" s="2">
        <v>102.15538813515646</v>
      </c>
      <c r="J117" s="2">
        <v>102.13131909553248</v>
      </c>
      <c r="K117" s="2">
        <v>102.96495323492586</v>
      </c>
      <c r="L117" s="2">
        <v>101.33512918740961</v>
      </c>
      <c r="M117" s="2">
        <v>99.264010944566579</v>
      </c>
      <c r="N117" s="2" t="e">
        <f>#REF!*#REF!/10^3</f>
        <v>#REF!</v>
      </c>
      <c r="O117" s="2" t="e">
        <f>#REF!*#REF!/10^3</f>
        <v>#REF!</v>
      </c>
      <c r="P117" s="2" t="e">
        <f>#REF!*#REF!/10^3</f>
        <v>#REF!</v>
      </c>
      <c r="Q117" s="2" t="e">
        <f>#REF!*#REF!/10^3</f>
        <v>#REF!</v>
      </c>
      <c r="R117" s="2" t="e">
        <f>#REF!*#REF!/10^3</f>
        <v>#REF!</v>
      </c>
      <c r="S117" s="2" t="e">
        <f>#REF!*#REF!/10^3</f>
        <v>#REF!</v>
      </c>
      <c r="T117" s="2" t="e">
        <f>#REF!*#REF!/10^3</f>
        <v>#REF!</v>
      </c>
      <c r="U117" s="2" t="e">
        <f>#REF!*#REF!/10^3</f>
        <v>#REF!</v>
      </c>
    </row>
    <row r="118" spans="1:21" x14ac:dyDescent="0.3">
      <c r="A118" t="s">
        <v>137</v>
      </c>
      <c r="B118" s="2">
        <v>64.666666666666671</v>
      </c>
      <c r="C118" s="2">
        <v>288</v>
      </c>
      <c r="D118" s="2">
        <v>85</v>
      </c>
      <c r="E118" s="2">
        <v>85.14053497641406</v>
      </c>
      <c r="F118" s="2">
        <v>90.52862159481208</v>
      </c>
      <c r="G118" s="2">
        <v>96.792663186516776</v>
      </c>
      <c r="H118" s="2">
        <v>96.501281832143476</v>
      </c>
      <c r="I118" s="2">
        <v>96.215388135156488</v>
      </c>
      <c r="J118" s="2">
        <v>96.191319095532478</v>
      </c>
      <c r="K118" s="2">
        <v>97.02495323492586</v>
      </c>
      <c r="L118" s="2">
        <v>95.395129187409609</v>
      </c>
      <c r="M118" s="2">
        <v>93.324010944566581</v>
      </c>
      <c r="N118" s="2" t="e">
        <f>#REF!*#REF!/10^3</f>
        <v>#REF!</v>
      </c>
      <c r="O118" s="2" t="e">
        <f>#REF!*#REF!/10^3</f>
        <v>#REF!</v>
      </c>
      <c r="P118" s="2" t="e">
        <f>#REF!*#REF!/10^3</f>
        <v>#REF!</v>
      </c>
      <c r="Q118" s="2" t="e">
        <f>#REF!*#REF!/10^3</f>
        <v>#REF!</v>
      </c>
      <c r="R118" s="2" t="e">
        <f>#REF!*#REF!/10^3</f>
        <v>#REF!</v>
      </c>
      <c r="S118" s="2" t="e">
        <f>#REF!*#REF!/10^3</f>
        <v>#REF!</v>
      </c>
      <c r="T118" s="2" t="e">
        <f>#REF!*#REF!/10^3</f>
        <v>#REF!</v>
      </c>
      <c r="U118" s="2" t="e">
        <f>#REF!*#REF!/10^3</f>
        <v>#REF!</v>
      </c>
    </row>
    <row r="119" spans="1:21" x14ac:dyDescent="0.3">
      <c r="A119" t="s">
        <v>138</v>
      </c>
      <c r="B119" s="2">
        <v>0</v>
      </c>
      <c r="C119" s="2">
        <v>166.66666666666666</v>
      </c>
      <c r="D119" s="2">
        <v>90.94</v>
      </c>
      <c r="E119" s="2">
        <v>91.080534976414057</v>
      </c>
      <c r="F119" s="2">
        <v>96.468621594812078</v>
      </c>
      <c r="G119" s="2">
        <v>102.73266318651677</v>
      </c>
      <c r="H119" s="2">
        <v>102.44128183214347</v>
      </c>
      <c r="I119" s="2">
        <v>102.15538813515646</v>
      </c>
      <c r="J119" s="2">
        <v>102.13131909553248</v>
      </c>
      <c r="K119" s="2">
        <v>102.96495323492586</v>
      </c>
      <c r="L119" s="2">
        <v>101.33512918740961</v>
      </c>
      <c r="M119" s="2">
        <v>99.264010944566579</v>
      </c>
      <c r="N119" s="2" t="e">
        <f>#REF!*#REF!/10^3</f>
        <v>#REF!</v>
      </c>
      <c r="O119" s="2" t="e">
        <f>#REF!*#REF!/10^3</f>
        <v>#REF!</v>
      </c>
      <c r="P119" s="2" t="e">
        <f>#REF!*#REF!/10^3</f>
        <v>#REF!</v>
      </c>
      <c r="Q119" s="2" t="e">
        <f>#REF!*#REF!/10^3</f>
        <v>#REF!</v>
      </c>
      <c r="R119" s="2" t="e">
        <f>#REF!*#REF!/10^3</f>
        <v>#REF!</v>
      </c>
      <c r="S119" s="2" t="e">
        <f>#REF!*#REF!/10^3</f>
        <v>#REF!</v>
      </c>
      <c r="T119" s="2" t="e">
        <f>#REF!*#REF!/10^3</f>
        <v>#REF!</v>
      </c>
      <c r="U119" s="2" t="e">
        <f>#REF!*#REF!/10^3</f>
        <v>#REF!</v>
      </c>
    </row>
    <row r="120" spans="1:21" x14ac:dyDescent="0.3">
      <c r="A120" t="s">
        <v>139</v>
      </c>
      <c r="B120" s="2">
        <v>0</v>
      </c>
      <c r="C120" s="2">
        <v>0</v>
      </c>
      <c r="D120" s="2">
        <v>90.94</v>
      </c>
      <c r="E120" s="2">
        <v>91.080534976414057</v>
      </c>
      <c r="F120" s="2">
        <v>96.468621594812078</v>
      </c>
      <c r="G120" s="2">
        <v>102.73266318651677</v>
      </c>
      <c r="H120" s="2">
        <v>102.44128183214347</v>
      </c>
      <c r="I120" s="2">
        <v>102.15538813515646</v>
      </c>
      <c r="J120" s="2">
        <v>102.13131909553248</v>
      </c>
      <c r="K120" s="2">
        <v>102.96495323492586</v>
      </c>
      <c r="L120" s="2">
        <v>101.33512918740961</v>
      </c>
      <c r="M120" s="2">
        <v>99.264010944566579</v>
      </c>
      <c r="N120" s="2" t="e">
        <f>#REF!*#REF!/10^3</f>
        <v>#REF!</v>
      </c>
      <c r="O120" s="2" t="e">
        <f>#REF!*#REF!/10^3</f>
        <v>#REF!</v>
      </c>
      <c r="P120" s="2" t="e">
        <f>#REF!*#REF!/10^3</f>
        <v>#REF!</v>
      </c>
      <c r="Q120" s="2" t="e">
        <f>#REF!*#REF!/10^3</f>
        <v>#REF!</v>
      </c>
      <c r="R120" s="2" t="e">
        <f>#REF!*#REF!/10^3</f>
        <v>#REF!</v>
      </c>
      <c r="S120" s="2" t="e">
        <f>#REF!*#REF!/10^3</f>
        <v>#REF!</v>
      </c>
      <c r="T120" s="2" t="e">
        <f>#REF!*#REF!/10^3</f>
        <v>#REF!</v>
      </c>
      <c r="U120" s="2" t="e">
        <f>#REF!*#REF!/10^3</f>
        <v>#REF!</v>
      </c>
    </row>
    <row r="121" spans="1:21" x14ac:dyDescent="0.3">
      <c r="A121" t="s">
        <v>53</v>
      </c>
      <c r="B121" s="2">
        <v>45.666666666666664</v>
      </c>
      <c r="C121" s="2">
        <v>38.666666666666664</v>
      </c>
      <c r="D121" s="2">
        <v>85</v>
      </c>
      <c r="E121" s="2">
        <v>85.14053497641406</v>
      </c>
      <c r="F121" s="2">
        <v>90.52862159481208</v>
      </c>
      <c r="G121" s="2">
        <v>96.792663186516776</v>
      </c>
      <c r="H121" s="2">
        <v>96.501281832143476</v>
      </c>
      <c r="I121" s="2">
        <v>96.215388135156488</v>
      </c>
      <c r="J121" s="2">
        <v>96.191319095532478</v>
      </c>
      <c r="K121" s="2">
        <v>97.02495323492586</v>
      </c>
      <c r="L121" s="2">
        <v>95.395129187409609</v>
      </c>
      <c r="M121" s="2">
        <v>93.324010944566581</v>
      </c>
      <c r="N121" s="2" t="e">
        <f>#REF!*#REF!/10^3</f>
        <v>#REF!</v>
      </c>
      <c r="O121" s="2" t="e">
        <f>#REF!*#REF!/10^3</f>
        <v>#REF!</v>
      </c>
      <c r="P121" s="2" t="e">
        <f>#REF!*#REF!/10^3</f>
        <v>#REF!</v>
      </c>
      <c r="Q121" s="2" t="e">
        <f>#REF!*#REF!/10^3</f>
        <v>#REF!</v>
      </c>
      <c r="R121" s="2" t="e">
        <f>#REF!*#REF!/10^3</f>
        <v>#REF!</v>
      </c>
      <c r="S121" s="2" t="e">
        <f>#REF!*#REF!/10^3</f>
        <v>#REF!</v>
      </c>
      <c r="T121" s="2" t="e">
        <f>#REF!*#REF!/10^3</f>
        <v>#REF!</v>
      </c>
      <c r="U121" s="2" t="e">
        <f>#REF!*#REF!/10^3</f>
        <v>#REF!</v>
      </c>
    </row>
    <row r="122" spans="1:21" x14ac:dyDescent="0.3">
      <c r="A122" t="s">
        <v>140</v>
      </c>
      <c r="B122" s="2">
        <v>0</v>
      </c>
      <c r="C122" s="2">
        <v>0</v>
      </c>
      <c r="D122" s="2">
        <v>90.94</v>
      </c>
      <c r="E122" s="2">
        <v>91.080534976414057</v>
      </c>
      <c r="F122" s="2">
        <v>96.468621594812078</v>
      </c>
      <c r="G122" s="2">
        <v>102.73266318651677</v>
      </c>
      <c r="H122" s="2">
        <v>102.44128183214347</v>
      </c>
      <c r="I122" s="2">
        <v>102.15538813515646</v>
      </c>
      <c r="J122" s="2">
        <v>102.13131909553248</v>
      </c>
      <c r="K122" s="2">
        <v>102.96495323492586</v>
      </c>
      <c r="L122" s="2">
        <v>101.33512918740961</v>
      </c>
      <c r="M122" s="2">
        <v>99.264010944566579</v>
      </c>
      <c r="N122" s="2" t="e">
        <f>#REF!*#REF!/10^3</f>
        <v>#REF!</v>
      </c>
      <c r="O122" s="2" t="e">
        <f>#REF!*#REF!/10^3</f>
        <v>#REF!</v>
      </c>
      <c r="P122" s="2" t="e">
        <f>#REF!*#REF!/10^3</f>
        <v>#REF!</v>
      </c>
      <c r="Q122" s="2" t="e">
        <f>#REF!*#REF!/10^3</f>
        <v>#REF!</v>
      </c>
      <c r="R122" s="2" t="e">
        <f>#REF!*#REF!/10^3</f>
        <v>#REF!</v>
      </c>
      <c r="S122" s="2" t="e">
        <f>#REF!*#REF!/10^3</f>
        <v>#REF!</v>
      </c>
      <c r="T122" s="2" t="e">
        <f>#REF!*#REF!/10^3</f>
        <v>#REF!</v>
      </c>
      <c r="U122" s="2" t="e">
        <f>#REF!*#REF!/10^3</f>
        <v>#REF!</v>
      </c>
    </row>
    <row r="123" spans="1:21" x14ac:dyDescent="0.3">
      <c r="A123" t="s">
        <v>141</v>
      </c>
      <c r="B123" s="2">
        <v>98.666666666666671</v>
      </c>
      <c r="C123" s="2">
        <v>232.66666666666666</v>
      </c>
      <c r="D123" s="2">
        <v>85</v>
      </c>
      <c r="E123" s="2">
        <v>85.14053497641406</v>
      </c>
      <c r="F123" s="2">
        <v>90.52862159481208</v>
      </c>
      <c r="G123" s="2">
        <v>96.792663186516776</v>
      </c>
      <c r="H123" s="2">
        <v>96.501281832143476</v>
      </c>
      <c r="I123" s="2">
        <v>96.215388135156488</v>
      </c>
      <c r="J123" s="2">
        <v>96.191319095532478</v>
      </c>
      <c r="K123" s="2">
        <v>97.02495323492586</v>
      </c>
      <c r="L123" s="2">
        <v>95.395129187409609</v>
      </c>
      <c r="M123" s="2">
        <v>93.324010944566581</v>
      </c>
      <c r="N123" s="2" t="e">
        <f>#REF!*#REF!/10^3</f>
        <v>#REF!</v>
      </c>
      <c r="O123" s="2" t="e">
        <f>#REF!*#REF!/10^3</f>
        <v>#REF!</v>
      </c>
      <c r="P123" s="2" t="e">
        <f>#REF!*#REF!/10^3</f>
        <v>#REF!</v>
      </c>
      <c r="Q123" s="2" t="e">
        <f>#REF!*#REF!/10^3</f>
        <v>#REF!</v>
      </c>
      <c r="R123" s="2" t="e">
        <f>#REF!*#REF!/10^3</f>
        <v>#REF!</v>
      </c>
      <c r="S123" s="2" t="e">
        <f>#REF!*#REF!/10^3</f>
        <v>#REF!</v>
      </c>
      <c r="T123" s="2" t="e">
        <f>#REF!*#REF!/10^3</f>
        <v>#REF!</v>
      </c>
      <c r="U123" s="2" t="e">
        <f>#REF!*#REF!/10^3</f>
        <v>#REF!</v>
      </c>
    </row>
    <row r="124" spans="1:21" x14ac:dyDescent="0.3">
      <c r="A124" t="s">
        <v>142</v>
      </c>
      <c r="B124" s="2">
        <v>0</v>
      </c>
      <c r="C124" s="2">
        <v>78.333333333333329</v>
      </c>
      <c r="D124" s="2">
        <v>90.94</v>
      </c>
      <c r="E124" s="2">
        <v>91.080534976414057</v>
      </c>
      <c r="F124" s="2">
        <v>96.468621594812078</v>
      </c>
      <c r="G124" s="2">
        <v>102.73266318651677</v>
      </c>
      <c r="H124" s="2">
        <v>102.44128183214347</v>
      </c>
      <c r="I124" s="2">
        <v>102.15538813515646</v>
      </c>
      <c r="J124" s="2">
        <v>102.13131909553248</v>
      </c>
      <c r="K124" s="2">
        <v>102.96495323492586</v>
      </c>
      <c r="L124" s="2">
        <v>101.33512918740961</v>
      </c>
      <c r="M124" s="2">
        <v>99.264010944566579</v>
      </c>
      <c r="N124" s="2" t="e">
        <f>#REF!*#REF!/10^3</f>
        <v>#REF!</v>
      </c>
      <c r="O124" s="2" t="e">
        <f>#REF!*#REF!/10^3</f>
        <v>#REF!</v>
      </c>
      <c r="P124" s="2" t="e">
        <f>#REF!*#REF!/10^3</f>
        <v>#REF!</v>
      </c>
      <c r="Q124" s="2" t="e">
        <f>#REF!*#REF!/10^3</f>
        <v>#REF!</v>
      </c>
      <c r="R124" s="2" t="e">
        <f>#REF!*#REF!/10^3</f>
        <v>#REF!</v>
      </c>
      <c r="S124" s="2" t="e">
        <f>#REF!*#REF!/10^3</f>
        <v>#REF!</v>
      </c>
      <c r="T124" s="2" t="e">
        <f>#REF!*#REF!/10^3</f>
        <v>#REF!</v>
      </c>
      <c r="U124" s="2" t="e">
        <f>#REF!*#REF!/10^3</f>
        <v>#REF!</v>
      </c>
    </row>
    <row r="125" spans="1:21" x14ac:dyDescent="0.3">
      <c r="A125" t="s">
        <v>143</v>
      </c>
      <c r="B125" s="2">
        <v>0</v>
      </c>
      <c r="C125" s="2">
        <v>57.333333333333336</v>
      </c>
      <c r="D125" s="2">
        <v>90.94</v>
      </c>
      <c r="E125" s="2">
        <v>91.080534976414057</v>
      </c>
      <c r="F125" s="2">
        <v>96.468621594812078</v>
      </c>
      <c r="G125" s="2">
        <v>102.73266318651677</v>
      </c>
      <c r="H125" s="2">
        <v>102.44128183214347</v>
      </c>
      <c r="I125" s="2">
        <v>102.15538813515646</v>
      </c>
      <c r="J125" s="2">
        <v>102.13131909553248</v>
      </c>
      <c r="K125" s="2">
        <v>102.96495323492586</v>
      </c>
      <c r="L125" s="2">
        <v>101.33512918740961</v>
      </c>
      <c r="M125" s="2">
        <v>99.264010944566579</v>
      </c>
      <c r="N125" s="2" t="e">
        <f>#REF!*#REF!/10^3</f>
        <v>#REF!</v>
      </c>
      <c r="O125" s="2" t="e">
        <f>#REF!*#REF!/10^3</f>
        <v>#REF!</v>
      </c>
      <c r="P125" s="2" t="e">
        <f>#REF!*#REF!/10^3</f>
        <v>#REF!</v>
      </c>
      <c r="Q125" s="2" t="e">
        <f>#REF!*#REF!/10^3</f>
        <v>#REF!</v>
      </c>
      <c r="R125" s="2" t="e">
        <f>#REF!*#REF!/10^3</f>
        <v>#REF!</v>
      </c>
      <c r="S125" s="2" t="e">
        <f>#REF!*#REF!/10^3</f>
        <v>#REF!</v>
      </c>
      <c r="T125" s="2" t="e">
        <f>#REF!*#REF!/10^3</f>
        <v>#REF!</v>
      </c>
      <c r="U125" s="2" t="e">
        <f>#REF!*#REF!/10^3</f>
        <v>#REF!</v>
      </c>
    </row>
    <row r="126" spans="1:21" x14ac:dyDescent="0.3">
      <c r="A126" t="s">
        <v>144</v>
      </c>
      <c r="B126" s="2">
        <v>41.666666666666664</v>
      </c>
      <c r="C126" s="2">
        <v>63.666666666666664</v>
      </c>
      <c r="D126" s="2">
        <v>94.929999999999993</v>
      </c>
      <c r="E126" s="2">
        <v>95.070534976414066</v>
      </c>
      <c r="F126" s="2">
        <v>100.45862159481209</v>
      </c>
      <c r="G126" s="2">
        <v>106.72266318651678</v>
      </c>
      <c r="H126" s="2">
        <v>106.43128183214348</v>
      </c>
      <c r="I126" s="2">
        <v>106.14538813515647</v>
      </c>
      <c r="J126" s="2">
        <v>106.12131909553246</v>
      </c>
      <c r="K126" s="2">
        <v>106.95495323492587</v>
      </c>
      <c r="L126" s="2">
        <v>105.32512918740962</v>
      </c>
      <c r="M126" s="2">
        <v>103.25401094456659</v>
      </c>
      <c r="N126" s="2" t="e">
        <f>#REF!*#REF!/10^3</f>
        <v>#REF!</v>
      </c>
      <c r="O126" s="2" t="e">
        <f>#REF!*#REF!/10^3</f>
        <v>#REF!</v>
      </c>
      <c r="P126" s="2" t="e">
        <f>#REF!*#REF!/10^3</f>
        <v>#REF!</v>
      </c>
      <c r="Q126" s="2" t="e">
        <f>#REF!*#REF!/10^3</f>
        <v>#REF!</v>
      </c>
      <c r="R126" s="2" t="e">
        <f>#REF!*#REF!/10^3</f>
        <v>#REF!</v>
      </c>
      <c r="S126" s="2" t="e">
        <f>#REF!*#REF!/10^3</f>
        <v>#REF!</v>
      </c>
      <c r="T126" s="2" t="e">
        <f>#REF!*#REF!/10^3</f>
        <v>#REF!</v>
      </c>
      <c r="U126" s="2" t="e">
        <f>#REF!*#REF!/10^3</f>
        <v>#REF!</v>
      </c>
    </row>
    <row r="127" spans="1:21" x14ac:dyDescent="0.3">
      <c r="A127" t="s">
        <v>55</v>
      </c>
      <c r="B127" s="2">
        <v>49.666666666666664</v>
      </c>
      <c r="C127" s="2">
        <v>165.66666666666666</v>
      </c>
      <c r="D127" s="2">
        <v>94.929999999999993</v>
      </c>
      <c r="E127" s="2">
        <v>95.070534976414066</v>
      </c>
      <c r="F127" s="2">
        <v>100.45862159481209</v>
      </c>
      <c r="G127" s="2">
        <v>106.72266318651678</v>
      </c>
      <c r="H127" s="2">
        <v>106.43128183214348</v>
      </c>
      <c r="I127" s="2">
        <v>106.14538813515647</v>
      </c>
      <c r="J127" s="2">
        <v>106.12131909553246</v>
      </c>
      <c r="K127" s="2">
        <v>106.95495323492587</v>
      </c>
      <c r="L127" s="2">
        <v>105.32512918740962</v>
      </c>
      <c r="M127" s="2">
        <v>103.25401094456659</v>
      </c>
      <c r="N127" s="2" t="e">
        <f>#REF!*#REF!/10^3</f>
        <v>#REF!</v>
      </c>
      <c r="O127" s="2" t="e">
        <f>#REF!*#REF!/10^3</f>
        <v>#REF!</v>
      </c>
      <c r="P127" s="2" t="e">
        <f>#REF!*#REF!/10^3</f>
        <v>#REF!</v>
      </c>
      <c r="Q127" s="2" t="e">
        <f>#REF!*#REF!/10^3</f>
        <v>#REF!</v>
      </c>
      <c r="R127" s="2" t="e">
        <f>#REF!*#REF!/10^3</f>
        <v>#REF!</v>
      </c>
      <c r="S127" s="2" t="e">
        <f>#REF!*#REF!/10^3</f>
        <v>#REF!</v>
      </c>
      <c r="T127" s="2" t="e">
        <f>#REF!*#REF!/10^3</f>
        <v>#REF!</v>
      </c>
      <c r="U127" s="2" t="e">
        <f>#REF!*#REF!/10^3</f>
        <v>#REF!</v>
      </c>
    </row>
    <row r="128" spans="1:21" x14ac:dyDescent="0.3">
      <c r="A128" t="s">
        <v>145</v>
      </c>
      <c r="B128" s="2">
        <v>0</v>
      </c>
      <c r="C128" s="2">
        <v>277.66666666666669</v>
      </c>
      <c r="D128" s="2">
        <v>94.929999999999993</v>
      </c>
      <c r="E128" s="2">
        <v>95.070534976414066</v>
      </c>
      <c r="F128" s="2">
        <v>100.45862159481209</v>
      </c>
      <c r="G128" s="2">
        <v>106.72266318651678</v>
      </c>
      <c r="H128" s="2">
        <v>106.43128183214348</v>
      </c>
      <c r="I128" s="2">
        <v>106.14538813515647</v>
      </c>
      <c r="J128" s="2">
        <v>106.12131909553246</v>
      </c>
      <c r="K128" s="2">
        <v>106.95495323492587</v>
      </c>
      <c r="L128" s="2">
        <v>105.32512918740962</v>
      </c>
      <c r="M128" s="2">
        <v>103.25401094456659</v>
      </c>
      <c r="N128" s="2" t="e">
        <f>#REF!*#REF!/10^3</f>
        <v>#REF!</v>
      </c>
      <c r="O128" s="2" t="e">
        <f>#REF!*#REF!/10^3</f>
        <v>#REF!</v>
      </c>
      <c r="P128" s="2" t="e">
        <f>#REF!*#REF!/10^3</f>
        <v>#REF!</v>
      </c>
      <c r="Q128" s="2" t="e">
        <f>#REF!*#REF!/10^3</f>
        <v>#REF!</v>
      </c>
      <c r="R128" s="2" t="e">
        <f>#REF!*#REF!/10^3</f>
        <v>#REF!</v>
      </c>
      <c r="S128" s="2" t="e">
        <f>#REF!*#REF!/10^3</f>
        <v>#REF!</v>
      </c>
      <c r="T128" s="2" t="e">
        <f>#REF!*#REF!/10^3</f>
        <v>#REF!</v>
      </c>
      <c r="U128" s="2" t="e">
        <f>#REF!*#REF!/10^3</f>
        <v>#REF!</v>
      </c>
    </row>
    <row r="129" spans="1:21" x14ac:dyDescent="0.3">
      <c r="A129" t="s">
        <v>146</v>
      </c>
      <c r="B129" s="2">
        <v>25.333333333333332</v>
      </c>
      <c r="C129" s="2">
        <v>266.66666666666669</v>
      </c>
      <c r="D129" s="2">
        <v>94.929999999999993</v>
      </c>
      <c r="E129" s="2">
        <v>95.070534976414066</v>
      </c>
      <c r="F129" s="2">
        <v>100.45862159481209</v>
      </c>
      <c r="G129" s="2">
        <v>106.72266318651678</v>
      </c>
      <c r="H129" s="2">
        <v>106.43128183214348</v>
      </c>
      <c r="I129" s="2">
        <v>106.14538813515647</v>
      </c>
      <c r="J129" s="2">
        <v>106.12131909553246</v>
      </c>
      <c r="K129" s="2">
        <v>106.95495323492587</v>
      </c>
      <c r="L129" s="2">
        <v>105.32512918740962</v>
      </c>
      <c r="M129" s="2">
        <v>103.25401094456659</v>
      </c>
      <c r="N129" s="2" t="e">
        <f>#REF!*#REF!/10^3</f>
        <v>#REF!</v>
      </c>
      <c r="O129" s="2" t="e">
        <f>#REF!*#REF!/10^3</f>
        <v>#REF!</v>
      </c>
      <c r="P129" s="2" t="e">
        <f>#REF!*#REF!/10^3</f>
        <v>#REF!</v>
      </c>
      <c r="Q129" s="2" t="e">
        <f>#REF!*#REF!/10^3</f>
        <v>#REF!</v>
      </c>
      <c r="R129" s="2" t="e">
        <f>#REF!*#REF!/10^3</f>
        <v>#REF!</v>
      </c>
      <c r="S129" s="2" t="e">
        <f>#REF!*#REF!/10^3</f>
        <v>#REF!</v>
      </c>
      <c r="T129" s="2" t="e">
        <f>#REF!*#REF!/10^3</f>
        <v>#REF!</v>
      </c>
      <c r="U129" s="2" t="e">
        <f>#REF!*#REF!/10^3</f>
        <v>#REF!</v>
      </c>
    </row>
    <row r="130" spans="1:21" x14ac:dyDescent="0.3">
      <c r="A130" t="s">
        <v>147</v>
      </c>
      <c r="B130" s="2">
        <v>45.666666666666664</v>
      </c>
      <c r="C130" s="2">
        <v>183.33333333333334</v>
      </c>
      <c r="D130" s="2">
        <v>85</v>
      </c>
      <c r="E130" s="2">
        <v>85.14053497641406</v>
      </c>
      <c r="F130" s="2">
        <v>96.468621594812078</v>
      </c>
      <c r="G130" s="2">
        <v>102.73266318651677</v>
      </c>
      <c r="H130" s="2">
        <v>102.44128183214347</v>
      </c>
      <c r="I130" s="2">
        <v>102.15538813515646</v>
      </c>
      <c r="J130" s="2">
        <v>102.13131909553248</v>
      </c>
      <c r="K130" s="2">
        <v>102.96495323492586</v>
      </c>
      <c r="L130" s="2">
        <v>101.33512918740961</v>
      </c>
      <c r="M130" s="2">
        <v>99.264010944566579</v>
      </c>
      <c r="N130" s="2" t="e">
        <f>#REF!*#REF!/10^3</f>
        <v>#REF!</v>
      </c>
      <c r="O130" s="2" t="e">
        <f>#REF!*#REF!/10^3</f>
        <v>#REF!</v>
      </c>
      <c r="P130" s="2" t="e">
        <f>#REF!*#REF!/10^3</f>
        <v>#REF!</v>
      </c>
      <c r="Q130" s="2" t="e">
        <f>#REF!*#REF!/10^3</f>
        <v>#REF!</v>
      </c>
      <c r="R130" s="2" t="e">
        <f>#REF!*#REF!/10^3</f>
        <v>#REF!</v>
      </c>
      <c r="S130" s="2" t="e">
        <f>#REF!*#REF!/10^3</f>
        <v>#REF!</v>
      </c>
      <c r="T130" s="2" t="e">
        <f>#REF!*#REF!/10^3</f>
        <v>#REF!</v>
      </c>
      <c r="U130" s="2" t="e">
        <f>#REF!*#REF!/10^3</f>
        <v>#REF!</v>
      </c>
    </row>
    <row r="131" spans="1:21" x14ac:dyDescent="0.3">
      <c r="A131" t="s">
        <v>148</v>
      </c>
      <c r="B131" s="2">
        <v>133.66666666666666</v>
      </c>
      <c r="C131" s="2">
        <v>83.333333333333329</v>
      </c>
      <c r="D131" s="2">
        <v>85</v>
      </c>
      <c r="E131" s="2">
        <v>85.14053497641406</v>
      </c>
      <c r="F131" s="2">
        <v>90.52862159481208</v>
      </c>
      <c r="G131" s="2">
        <v>96.792663186516776</v>
      </c>
      <c r="H131" s="2">
        <v>96.501281832143476</v>
      </c>
      <c r="I131" s="2">
        <v>96.215388135156488</v>
      </c>
      <c r="J131" s="2">
        <v>96.191319095532478</v>
      </c>
      <c r="K131" s="2">
        <v>97.02495323492586</v>
      </c>
      <c r="L131" s="2">
        <v>95.395129187409609</v>
      </c>
      <c r="M131" s="2">
        <v>99.264010944566579</v>
      </c>
      <c r="N131" s="2" t="e">
        <f>#REF!*#REF!/10^3</f>
        <v>#REF!</v>
      </c>
      <c r="O131" s="2" t="e">
        <f>#REF!*#REF!/10^3</f>
        <v>#REF!</v>
      </c>
      <c r="P131" s="2" t="e">
        <f>#REF!*#REF!/10^3</f>
        <v>#REF!</v>
      </c>
      <c r="Q131" s="2" t="e">
        <f>#REF!*#REF!/10^3</f>
        <v>#REF!</v>
      </c>
      <c r="R131" s="2" t="e">
        <f>#REF!*#REF!/10^3</f>
        <v>#REF!</v>
      </c>
      <c r="S131" s="2" t="e">
        <f>#REF!*#REF!/10^3</f>
        <v>#REF!</v>
      </c>
      <c r="T131" s="2" t="e">
        <f>#REF!*#REF!/10^3</f>
        <v>#REF!</v>
      </c>
      <c r="U131" s="2" t="e">
        <f>#REF!*#REF!/10^3</f>
        <v>#REF!</v>
      </c>
    </row>
    <row r="132" spans="1:21" x14ac:dyDescent="0.3">
      <c r="A132" t="s">
        <v>149</v>
      </c>
      <c r="B132" s="2">
        <v>0</v>
      </c>
      <c r="C132" s="2">
        <v>41.666666666666664</v>
      </c>
      <c r="D132" s="2">
        <v>90.94</v>
      </c>
      <c r="E132" s="2">
        <v>91.080534976414057</v>
      </c>
      <c r="F132" s="2">
        <v>96.468621594812078</v>
      </c>
      <c r="G132" s="2">
        <v>102.73266318651677</v>
      </c>
      <c r="H132" s="2">
        <v>102.44128183214347</v>
      </c>
      <c r="I132" s="2">
        <v>102.15538813515646</v>
      </c>
      <c r="J132" s="2">
        <v>102.13131909553248</v>
      </c>
      <c r="K132" s="2">
        <v>102.96495323492586</v>
      </c>
      <c r="L132" s="2">
        <v>101.33512918740961</v>
      </c>
      <c r="M132" s="2">
        <v>99.264010944566579</v>
      </c>
      <c r="N132" s="2" t="e">
        <f>#REF!*#REF!/10^3</f>
        <v>#REF!</v>
      </c>
      <c r="O132" s="2" t="e">
        <f>#REF!*#REF!/10^3</f>
        <v>#REF!</v>
      </c>
      <c r="P132" s="2" t="e">
        <f>#REF!*#REF!/10^3</f>
        <v>#REF!</v>
      </c>
      <c r="Q132" s="2" t="e">
        <f>#REF!*#REF!/10^3</f>
        <v>#REF!</v>
      </c>
      <c r="R132" s="2" t="e">
        <f>#REF!*#REF!/10^3</f>
        <v>#REF!</v>
      </c>
      <c r="S132" s="2" t="e">
        <f>#REF!*#REF!/10^3</f>
        <v>#REF!</v>
      </c>
      <c r="T132" s="2" t="e">
        <f>#REF!*#REF!/10^3</f>
        <v>#REF!</v>
      </c>
      <c r="U132" s="2" t="e">
        <f>#REF!*#REF!/10^3</f>
        <v>#REF!</v>
      </c>
    </row>
    <row r="133" spans="1:21" x14ac:dyDescent="0.3">
      <c r="A133" t="s">
        <v>150</v>
      </c>
      <c r="B133" s="2">
        <v>75</v>
      </c>
      <c r="C133" s="2">
        <v>21</v>
      </c>
      <c r="D133" s="2">
        <v>85</v>
      </c>
      <c r="E133" s="2">
        <v>85.14053497641406</v>
      </c>
      <c r="F133" s="2">
        <v>90.52862159481208</v>
      </c>
      <c r="G133" s="2">
        <v>96.792663186516776</v>
      </c>
      <c r="H133" s="2">
        <v>96.501281832143476</v>
      </c>
      <c r="I133" s="2">
        <v>96.215388135156488</v>
      </c>
      <c r="J133" s="2">
        <v>96.191319095532478</v>
      </c>
      <c r="K133" s="2">
        <v>97.02495323492586</v>
      </c>
      <c r="L133" s="2">
        <v>95.395129187409609</v>
      </c>
      <c r="M133" s="2">
        <v>93.324010944566581</v>
      </c>
      <c r="N133" s="2" t="e">
        <f>#REF!*#REF!/10^3</f>
        <v>#REF!</v>
      </c>
      <c r="O133" s="2" t="e">
        <f>#REF!*#REF!/10^3</f>
        <v>#REF!</v>
      </c>
      <c r="P133" s="2" t="e">
        <f>#REF!*#REF!/10^3</f>
        <v>#REF!</v>
      </c>
      <c r="Q133" s="2" t="e">
        <f>#REF!*#REF!/10^3</f>
        <v>#REF!</v>
      </c>
      <c r="R133" s="2" t="e">
        <f>#REF!*#REF!/10^3</f>
        <v>#REF!</v>
      </c>
      <c r="S133" s="2" t="e">
        <f>#REF!*#REF!/10^3</f>
        <v>#REF!</v>
      </c>
      <c r="T133" s="2" t="e">
        <f>#REF!*#REF!/10^3</f>
        <v>#REF!</v>
      </c>
      <c r="U133" s="2" t="e">
        <f>#REF!*#REF!/10^3</f>
        <v>#REF!</v>
      </c>
    </row>
    <row r="134" spans="1:21" x14ac:dyDescent="0.3">
      <c r="A134" t="s">
        <v>151</v>
      </c>
      <c r="B134" s="2">
        <v>87.666666666666671</v>
      </c>
      <c r="C134" s="2">
        <v>44.333333333333336</v>
      </c>
      <c r="D134" s="2">
        <v>94.929999999999993</v>
      </c>
      <c r="E134" s="2">
        <v>95.070534976414066</v>
      </c>
      <c r="F134" s="2">
        <v>100.45862159481209</v>
      </c>
      <c r="G134" s="2">
        <v>106.72266318651678</v>
      </c>
      <c r="H134" s="2">
        <v>106.43128183214348</v>
      </c>
      <c r="I134" s="2">
        <v>106.14538813515647</v>
      </c>
      <c r="J134" s="2">
        <v>106.12131909553246</v>
      </c>
      <c r="K134" s="2">
        <v>106.95495323492587</v>
      </c>
      <c r="L134" s="2">
        <v>105.32512918740962</v>
      </c>
      <c r="M134" s="2">
        <v>103.25401094456659</v>
      </c>
      <c r="N134" s="2" t="e">
        <f>#REF!*#REF!/10^3</f>
        <v>#REF!</v>
      </c>
      <c r="O134" s="2" t="e">
        <f>#REF!*#REF!/10^3</f>
        <v>#REF!</v>
      </c>
      <c r="P134" s="2" t="e">
        <f>#REF!*#REF!/10^3</f>
        <v>#REF!</v>
      </c>
      <c r="Q134" s="2" t="e">
        <f>#REF!*#REF!/10^3</f>
        <v>#REF!</v>
      </c>
      <c r="R134" s="2" t="e">
        <f>#REF!*#REF!/10^3</f>
        <v>#REF!</v>
      </c>
      <c r="S134" s="2" t="e">
        <f>#REF!*#REF!/10^3</f>
        <v>#REF!</v>
      </c>
      <c r="T134" s="2" t="e">
        <f>#REF!*#REF!/10^3</f>
        <v>#REF!</v>
      </c>
      <c r="U134" s="2" t="e">
        <f>#REF!*#REF!/10^3</f>
        <v>#REF!</v>
      </c>
    </row>
    <row r="135" spans="1:21" x14ac:dyDescent="0.3">
      <c r="A135" t="s">
        <v>152</v>
      </c>
      <c r="B135" s="2">
        <v>133.66666666666666</v>
      </c>
      <c r="C135" s="2">
        <v>126.33333333333333</v>
      </c>
      <c r="D135" s="2">
        <v>97.339999999999989</v>
      </c>
      <c r="E135" s="2">
        <v>97.497868309747389</v>
      </c>
      <c r="F135" s="2">
        <v>103.06595492814542</v>
      </c>
      <c r="G135" s="2">
        <v>109.53532985318344</v>
      </c>
      <c r="H135" s="2">
        <v>109.23428183214348</v>
      </c>
      <c r="I135" s="2">
        <v>108.93172146848981</v>
      </c>
      <c r="J135" s="2">
        <v>108.89498576219914</v>
      </c>
      <c r="K135" s="2">
        <v>109.69761990159253</v>
      </c>
      <c r="L135" s="2">
        <v>108.0411291874096</v>
      </c>
      <c r="M135" s="2">
        <v>105.93334427789993</v>
      </c>
      <c r="N135" s="2" t="e">
        <f>#REF!*#REF!/10^3</f>
        <v>#REF!</v>
      </c>
      <c r="O135" s="2" t="e">
        <f>#REF!*#REF!/10^3</f>
        <v>#REF!</v>
      </c>
      <c r="P135" s="2" t="e">
        <f>#REF!*#REF!/10^3</f>
        <v>#REF!</v>
      </c>
      <c r="Q135" s="2" t="e">
        <f>#REF!*#REF!/10^3</f>
        <v>#REF!</v>
      </c>
      <c r="R135" s="2" t="e">
        <f>#REF!*#REF!/10^3</f>
        <v>#REF!</v>
      </c>
      <c r="S135" s="2" t="e">
        <f>#REF!*#REF!/10^3</f>
        <v>#REF!</v>
      </c>
      <c r="T135" s="2" t="e">
        <f>#REF!*#REF!/10^3</f>
        <v>#REF!</v>
      </c>
      <c r="U135" s="2" t="e">
        <f>#REF!*#REF!/10^3</f>
        <v>#REF!</v>
      </c>
    </row>
    <row r="136" spans="1:21" x14ac:dyDescent="0.3">
      <c r="A136" t="s">
        <v>153</v>
      </c>
      <c r="B136" s="2">
        <v>84.333333333333329</v>
      </c>
      <c r="C136" s="2">
        <v>140</v>
      </c>
      <c r="D136" s="2">
        <v>85</v>
      </c>
      <c r="E136" s="2">
        <v>85.14053497641406</v>
      </c>
      <c r="F136" s="2">
        <v>90.52862159481208</v>
      </c>
      <c r="G136" s="2">
        <v>96.792663186516776</v>
      </c>
      <c r="H136" s="2">
        <v>96.501281832143476</v>
      </c>
      <c r="I136" s="2">
        <v>96.215388135156488</v>
      </c>
      <c r="J136" s="2">
        <v>96.191319095532478</v>
      </c>
      <c r="K136" s="2">
        <v>97.02495323492586</v>
      </c>
      <c r="L136" s="2">
        <v>95.395129187409609</v>
      </c>
      <c r="M136" s="2">
        <v>93.324010944566581</v>
      </c>
      <c r="N136" s="2" t="e">
        <f>#REF!*#REF!/10^3</f>
        <v>#REF!</v>
      </c>
      <c r="O136" s="2" t="e">
        <f>#REF!*#REF!/10^3</f>
        <v>#REF!</v>
      </c>
      <c r="P136" s="2" t="e">
        <f>#REF!*#REF!/10^3</f>
        <v>#REF!</v>
      </c>
      <c r="Q136" s="2" t="e">
        <f>#REF!*#REF!/10^3</f>
        <v>#REF!</v>
      </c>
      <c r="R136" s="2" t="e">
        <f>#REF!*#REF!/10^3</f>
        <v>#REF!</v>
      </c>
      <c r="S136" s="2" t="e">
        <f>#REF!*#REF!/10^3</f>
        <v>#REF!</v>
      </c>
      <c r="T136" s="2" t="e">
        <f>#REF!*#REF!/10^3</f>
        <v>#REF!</v>
      </c>
      <c r="U136" s="2" t="e">
        <f>#REF!*#REF!/10^3</f>
        <v>#REF!</v>
      </c>
    </row>
    <row r="137" spans="1:21" x14ac:dyDescent="0.3">
      <c r="A137" t="s">
        <v>154</v>
      </c>
      <c r="B137" s="2">
        <v>0</v>
      </c>
      <c r="C137" s="2">
        <v>0</v>
      </c>
      <c r="D137" s="2">
        <v>85</v>
      </c>
      <c r="E137" s="2">
        <v>85.14053497641406</v>
      </c>
      <c r="F137" s="2">
        <v>90.52862159481208</v>
      </c>
      <c r="G137" s="2">
        <v>96.792663186516776</v>
      </c>
      <c r="H137" s="2">
        <v>96.501281832143476</v>
      </c>
      <c r="I137" s="2">
        <v>96.215388135156488</v>
      </c>
      <c r="J137" s="2">
        <v>96.191319095532478</v>
      </c>
      <c r="K137" s="2">
        <v>97.02495323492586</v>
      </c>
      <c r="L137" s="2">
        <v>95.395129187409609</v>
      </c>
      <c r="M137" s="2">
        <v>93.324010944566581</v>
      </c>
      <c r="N137" s="2" t="e">
        <f>#REF!*#REF!/10^3</f>
        <v>#REF!</v>
      </c>
      <c r="O137" s="2" t="e">
        <f>#REF!*#REF!/10^3</f>
        <v>#REF!</v>
      </c>
      <c r="P137" s="2" t="e">
        <f>#REF!*#REF!/10^3</f>
        <v>#REF!</v>
      </c>
      <c r="Q137" s="2" t="e">
        <f>#REF!*#REF!/10^3</f>
        <v>#REF!</v>
      </c>
      <c r="R137" s="2" t="e">
        <f>#REF!*#REF!/10^3</f>
        <v>#REF!</v>
      </c>
      <c r="S137" s="2" t="e">
        <f>#REF!*#REF!/10^3</f>
        <v>#REF!</v>
      </c>
      <c r="T137" s="2" t="e">
        <f>#REF!*#REF!/10^3</f>
        <v>#REF!</v>
      </c>
      <c r="U137" s="2" t="e">
        <f>#REF!*#REF!/10^3</f>
        <v>#REF!</v>
      </c>
    </row>
    <row r="138" spans="1:21" x14ac:dyDescent="0.3">
      <c r="A138" s="9" t="s">
        <v>57</v>
      </c>
      <c r="B138" s="10" t="s">
        <v>220</v>
      </c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 t="e">
        <f t="shared" ref="N138:U138" si="4">SUM(N139:N149)</f>
        <v>#REF!</v>
      </c>
      <c r="O138" s="10" t="e">
        <f t="shared" si="4"/>
        <v>#REF!</v>
      </c>
      <c r="P138" s="10" t="e">
        <f t="shared" si="4"/>
        <v>#REF!</v>
      </c>
      <c r="Q138" s="10" t="e">
        <f t="shared" si="4"/>
        <v>#REF!</v>
      </c>
      <c r="R138" s="10" t="e">
        <f t="shared" si="4"/>
        <v>#REF!</v>
      </c>
      <c r="S138" s="10" t="e">
        <f t="shared" si="4"/>
        <v>#REF!</v>
      </c>
      <c r="T138" s="10" t="e">
        <f t="shared" si="4"/>
        <v>#REF!</v>
      </c>
      <c r="U138" s="10" t="e">
        <f t="shared" si="4"/>
        <v>#REF!</v>
      </c>
    </row>
    <row r="139" spans="1:21" x14ac:dyDescent="0.3">
      <c r="A139" t="s">
        <v>59</v>
      </c>
      <c r="B139" s="2">
        <v>29.333333333333332</v>
      </c>
      <c r="C139" s="2">
        <v>41.666666666666664</v>
      </c>
      <c r="D139" s="2">
        <v>85</v>
      </c>
      <c r="E139" s="2">
        <v>85.14053497641406</v>
      </c>
      <c r="F139" s="2">
        <v>90.52862159481208</v>
      </c>
      <c r="G139" s="2">
        <v>96.792663186516776</v>
      </c>
      <c r="H139" s="2">
        <v>96.501281832143476</v>
      </c>
      <c r="I139" s="2">
        <v>96.215388135156488</v>
      </c>
      <c r="J139" s="2">
        <v>96.191319095532478</v>
      </c>
      <c r="K139" s="2">
        <v>97.02495323492586</v>
      </c>
      <c r="L139" s="2">
        <v>95.395129187409609</v>
      </c>
      <c r="M139" s="2">
        <v>93.324010944566581</v>
      </c>
      <c r="N139" s="2" t="e">
        <f>#REF!*#REF!/10^3</f>
        <v>#REF!</v>
      </c>
      <c r="O139" s="2" t="e">
        <f>#REF!*#REF!/10^3</f>
        <v>#REF!</v>
      </c>
      <c r="P139" s="2" t="e">
        <f>#REF!*#REF!/10^3</f>
        <v>#REF!</v>
      </c>
      <c r="Q139" s="2" t="e">
        <f>#REF!*#REF!/10^3</f>
        <v>#REF!</v>
      </c>
      <c r="R139" s="2" t="e">
        <f>#REF!*#REF!/10^3</f>
        <v>#REF!</v>
      </c>
      <c r="S139" s="2" t="e">
        <f>#REF!*#REF!/10^3</f>
        <v>#REF!</v>
      </c>
      <c r="T139" s="2" t="e">
        <f>#REF!*#REF!/10^3</f>
        <v>#REF!</v>
      </c>
      <c r="U139" s="2" t="e">
        <f>#REF!*#REF!/10^3</f>
        <v>#REF!</v>
      </c>
    </row>
    <row r="140" spans="1:21" x14ac:dyDescent="0.3">
      <c r="A140" t="s">
        <v>155</v>
      </c>
      <c r="B140" s="2">
        <v>0</v>
      </c>
      <c r="C140" s="2">
        <v>0</v>
      </c>
      <c r="D140" s="2">
        <v>85</v>
      </c>
      <c r="E140" s="2">
        <v>85.14053497641406</v>
      </c>
      <c r="F140" s="2">
        <v>90.52862159481208</v>
      </c>
      <c r="G140" s="2">
        <v>96.792663186516776</v>
      </c>
      <c r="H140" s="2">
        <v>96.501281832143476</v>
      </c>
      <c r="I140" s="2">
        <v>96.215388135156488</v>
      </c>
      <c r="J140" s="2">
        <v>96.191319095532478</v>
      </c>
      <c r="K140" s="2">
        <v>97.02495323492586</v>
      </c>
      <c r="L140" s="2">
        <v>95.395129187409609</v>
      </c>
      <c r="M140" s="2">
        <v>93.324010944566581</v>
      </c>
      <c r="N140" s="2" t="e">
        <f>#REF!*#REF!/10^3</f>
        <v>#REF!</v>
      </c>
      <c r="O140" s="2" t="e">
        <f>#REF!*#REF!/10^3</f>
        <v>#REF!</v>
      </c>
      <c r="P140" s="2" t="e">
        <f>#REF!*#REF!/10^3</f>
        <v>#REF!</v>
      </c>
      <c r="Q140" s="2" t="e">
        <f>#REF!*#REF!/10^3</f>
        <v>#REF!</v>
      </c>
      <c r="R140" s="2" t="e">
        <f>#REF!*#REF!/10^3</f>
        <v>#REF!</v>
      </c>
      <c r="S140" s="2" t="e">
        <f>#REF!*#REF!/10^3</f>
        <v>#REF!</v>
      </c>
      <c r="T140" s="2" t="e">
        <f>#REF!*#REF!/10^3</f>
        <v>#REF!</v>
      </c>
      <c r="U140" s="2" t="e">
        <f>#REF!*#REF!/10^3</f>
        <v>#REF!</v>
      </c>
    </row>
    <row r="141" spans="1:21" x14ac:dyDescent="0.3">
      <c r="A141" t="s">
        <v>156</v>
      </c>
      <c r="B141" s="2">
        <v>27.666666666666668</v>
      </c>
      <c r="C141" s="2">
        <v>17.666666666666668</v>
      </c>
      <c r="D141" s="2">
        <v>85</v>
      </c>
      <c r="E141" s="2">
        <v>85.14053497641406</v>
      </c>
      <c r="F141" s="2">
        <v>90.52862159481208</v>
      </c>
      <c r="G141" s="2">
        <v>96.792663186516776</v>
      </c>
      <c r="H141" s="2">
        <v>96.501281832143476</v>
      </c>
      <c r="I141" s="2">
        <v>96.215388135156488</v>
      </c>
      <c r="J141" s="2">
        <v>96.191319095532478</v>
      </c>
      <c r="K141" s="2">
        <v>97.02495323492586</v>
      </c>
      <c r="L141" s="2">
        <v>95.395129187409609</v>
      </c>
      <c r="M141" s="2">
        <v>93.324010944566581</v>
      </c>
      <c r="N141" s="2" t="e">
        <f>#REF!*#REF!/10^3</f>
        <v>#REF!</v>
      </c>
      <c r="O141" s="2" t="e">
        <f>#REF!*#REF!/10^3</f>
        <v>#REF!</v>
      </c>
      <c r="P141" s="2" t="e">
        <f>#REF!*#REF!/10^3</f>
        <v>#REF!</v>
      </c>
      <c r="Q141" s="2" t="e">
        <f>#REF!*#REF!/10^3</f>
        <v>#REF!</v>
      </c>
      <c r="R141" s="2" t="e">
        <f>#REF!*#REF!/10^3</f>
        <v>#REF!</v>
      </c>
      <c r="S141" s="2" t="e">
        <f>#REF!*#REF!/10^3</f>
        <v>#REF!</v>
      </c>
      <c r="T141" s="2" t="e">
        <f>#REF!*#REF!/10^3</f>
        <v>#REF!</v>
      </c>
      <c r="U141" s="2" t="e">
        <f>#REF!*#REF!/10^3</f>
        <v>#REF!</v>
      </c>
    </row>
    <row r="142" spans="1:21" x14ac:dyDescent="0.3">
      <c r="A142" t="s">
        <v>157</v>
      </c>
      <c r="B142" s="2">
        <v>0</v>
      </c>
      <c r="C142" s="2">
        <v>111</v>
      </c>
      <c r="D142" s="2">
        <v>90.94</v>
      </c>
      <c r="E142" s="2">
        <v>91.080534976414057</v>
      </c>
      <c r="F142" s="2">
        <v>96.468621594812078</v>
      </c>
      <c r="G142" s="2">
        <v>102.73266318651677</v>
      </c>
      <c r="H142" s="2">
        <v>102.44128183214347</v>
      </c>
      <c r="I142" s="2">
        <v>102.15538813515646</v>
      </c>
      <c r="J142" s="2">
        <v>102.13131909553248</v>
      </c>
      <c r="K142" s="2">
        <v>102.96495323492586</v>
      </c>
      <c r="L142" s="2">
        <v>101.33512918740961</v>
      </c>
      <c r="M142" s="2">
        <v>99.264010944566579</v>
      </c>
      <c r="N142" s="2" t="e">
        <f>#REF!*#REF!/10^3</f>
        <v>#REF!</v>
      </c>
      <c r="O142" s="2" t="e">
        <f>#REF!*#REF!/10^3</f>
        <v>#REF!</v>
      </c>
      <c r="P142" s="2" t="e">
        <f>#REF!*#REF!/10^3</f>
        <v>#REF!</v>
      </c>
      <c r="Q142" s="2" t="e">
        <f>#REF!*#REF!/10^3</f>
        <v>#REF!</v>
      </c>
      <c r="R142" s="2" t="e">
        <f>#REF!*#REF!/10^3</f>
        <v>#REF!</v>
      </c>
      <c r="S142" s="2" t="e">
        <f>#REF!*#REF!/10^3</f>
        <v>#REF!</v>
      </c>
      <c r="T142" s="2" t="e">
        <f>#REF!*#REF!/10^3</f>
        <v>#REF!</v>
      </c>
      <c r="U142" s="2" t="e">
        <f>#REF!*#REF!/10^3</f>
        <v>#REF!</v>
      </c>
    </row>
    <row r="143" spans="1:21" x14ac:dyDescent="0.3">
      <c r="A143" t="s">
        <v>158</v>
      </c>
      <c r="B143" s="2">
        <v>0</v>
      </c>
      <c r="C143" s="2">
        <v>0</v>
      </c>
      <c r="D143" s="2">
        <v>90.94</v>
      </c>
      <c r="E143" s="2">
        <v>91.080534976414057</v>
      </c>
      <c r="F143" s="2">
        <v>96.468621594812078</v>
      </c>
      <c r="G143" s="2">
        <v>102.73266318651677</v>
      </c>
      <c r="H143" s="2">
        <v>102.44128183214347</v>
      </c>
      <c r="I143" s="2">
        <v>102.15538813515646</v>
      </c>
      <c r="J143" s="2">
        <v>102.13131909553248</v>
      </c>
      <c r="K143" s="2">
        <v>102.96495323492586</v>
      </c>
      <c r="L143" s="2">
        <v>101.33512918740961</v>
      </c>
      <c r="M143" s="2">
        <v>99.264010944566579</v>
      </c>
      <c r="N143" s="2" t="e">
        <f>#REF!*#REF!/10^3</f>
        <v>#REF!</v>
      </c>
      <c r="O143" s="2" t="e">
        <f>#REF!*#REF!/10^3</f>
        <v>#REF!</v>
      </c>
      <c r="P143" s="2" t="e">
        <f>#REF!*#REF!/10^3</f>
        <v>#REF!</v>
      </c>
      <c r="Q143" s="2" t="e">
        <f>#REF!*#REF!/10^3</f>
        <v>#REF!</v>
      </c>
      <c r="R143" s="2" t="e">
        <f>#REF!*#REF!/10^3</f>
        <v>#REF!</v>
      </c>
      <c r="S143" s="2" t="e">
        <f>#REF!*#REF!/10^3</f>
        <v>#REF!</v>
      </c>
      <c r="T143" s="2" t="e">
        <f>#REF!*#REF!/10^3</f>
        <v>#REF!</v>
      </c>
      <c r="U143" s="2" t="e">
        <f>#REF!*#REF!/10^3</f>
        <v>#REF!</v>
      </c>
    </row>
    <row r="144" spans="1:21" x14ac:dyDescent="0.3">
      <c r="A144" t="s">
        <v>61</v>
      </c>
      <c r="B144" s="2">
        <v>28.666666666666668</v>
      </c>
      <c r="C144" s="2">
        <v>37</v>
      </c>
      <c r="D144" s="2">
        <v>85</v>
      </c>
      <c r="E144" s="2">
        <v>85.14053497641406</v>
      </c>
      <c r="F144" s="2">
        <v>90.52862159481208</v>
      </c>
      <c r="G144" s="2">
        <v>96.792663186516776</v>
      </c>
      <c r="H144" s="2">
        <v>96.501281832143476</v>
      </c>
      <c r="I144" s="2">
        <v>96.215388135156488</v>
      </c>
      <c r="J144" s="2">
        <v>96.191319095532478</v>
      </c>
      <c r="K144" s="2">
        <v>97.02495323492586</v>
      </c>
      <c r="L144" s="2">
        <v>95.395129187409609</v>
      </c>
      <c r="M144" s="2">
        <v>93.324010944566581</v>
      </c>
      <c r="N144" s="2" t="e">
        <f>#REF!*#REF!/10^3</f>
        <v>#REF!</v>
      </c>
      <c r="O144" s="2" t="e">
        <f>#REF!*#REF!/10^3</f>
        <v>#REF!</v>
      </c>
      <c r="P144" s="2" t="e">
        <f>#REF!*#REF!/10^3</f>
        <v>#REF!</v>
      </c>
      <c r="Q144" s="2" t="e">
        <f>#REF!*#REF!/10^3</f>
        <v>#REF!</v>
      </c>
      <c r="R144" s="2" t="e">
        <f>#REF!*#REF!/10^3</f>
        <v>#REF!</v>
      </c>
      <c r="S144" s="2" t="e">
        <f>#REF!*#REF!/10^3</f>
        <v>#REF!</v>
      </c>
      <c r="T144" s="2" t="e">
        <f>#REF!*#REF!/10^3</f>
        <v>#REF!</v>
      </c>
      <c r="U144" s="2" t="e">
        <f>#REF!*#REF!/10^3</f>
        <v>#REF!</v>
      </c>
    </row>
    <row r="145" spans="1:21" x14ac:dyDescent="0.3">
      <c r="A145" t="s">
        <v>159</v>
      </c>
      <c r="B145" s="2">
        <v>70.666666666666671</v>
      </c>
      <c r="C145" s="2">
        <v>73.666666666666671</v>
      </c>
      <c r="D145" s="2">
        <v>85</v>
      </c>
      <c r="E145" s="2">
        <v>85.14053497641406</v>
      </c>
      <c r="F145" s="2">
        <v>90.52862159481208</v>
      </c>
      <c r="G145" s="2">
        <v>96.792663186516776</v>
      </c>
      <c r="H145" s="2">
        <v>96.501281832143476</v>
      </c>
      <c r="I145" s="2">
        <v>96.215388135156488</v>
      </c>
      <c r="J145" s="2">
        <v>96.191319095532478</v>
      </c>
      <c r="K145" s="2">
        <v>97.02495323492586</v>
      </c>
      <c r="L145" s="2">
        <v>95.395129187409609</v>
      </c>
      <c r="M145" s="2">
        <v>93.324010944566581</v>
      </c>
      <c r="N145" s="2" t="e">
        <f>#REF!*#REF!/10^3</f>
        <v>#REF!</v>
      </c>
      <c r="O145" s="2" t="e">
        <f>#REF!*#REF!/10^3</f>
        <v>#REF!</v>
      </c>
      <c r="P145" s="2" t="e">
        <f>#REF!*#REF!/10^3</f>
        <v>#REF!</v>
      </c>
      <c r="Q145" s="2" t="e">
        <f>#REF!*#REF!/10^3</f>
        <v>#REF!</v>
      </c>
      <c r="R145" s="2" t="e">
        <f>#REF!*#REF!/10^3</f>
        <v>#REF!</v>
      </c>
      <c r="S145" s="2" t="e">
        <f>#REF!*#REF!/10^3</f>
        <v>#REF!</v>
      </c>
      <c r="T145" s="2" t="e">
        <f>#REF!*#REF!/10^3</f>
        <v>#REF!</v>
      </c>
      <c r="U145" s="2" t="e">
        <f>#REF!*#REF!/10^3</f>
        <v>#REF!</v>
      </c>
    </row>
    <row r="146" spans="1:21" x14ac:dyDescent="0.3">
      <c r="A146" t="s">
        <v>160</v>
      </c>
      <c r="B146" s="2">
        <v>0</v>
      </c>
      <c r="C146" s="2">
        <v>0</v>
      </c>
      <c r="D146" s="2">
        <v>90.94</v>
      </c>
      <c r="E146" s="2">
        <v>91.080534976414057</v>
      </c>
      <c r="F146" s="2">
        <v>96.468621594812078</v>
      </c>
      <c r="G146" s="2">
        <v>102.73266318651677</v>
      </c>
      <c r="H146" s="2">
        <v>102.44128183214347</v>
      </c>
      <c r="I146" s="2">
        <v>102.15538813515646</v>
      </c>
      <c r="J146" s="2">
        <v>102.13131909553248</v>
      </c>
      <c r="K146" s="2">
        <v>102.96495323492586</v>
      </c>
      <c r="L146" s="2">
        <v>101.33512918740961</v>
      </c>
      <c r="M146" s="2">
        <v>99.264010944566579</v>
      </c>
      <c r="N146" s="2" t="e">
        <f>#REF!*#REF!/10^3</f>
        <v>#REF!</v>
      </c>
      <c r="O146" s="2" t="e">
        <f>#REF!*#REF!/10^3</f>
        <v>#REF!</v>
      </c>
      <c r="P146" s="2" t="e">
        <f>#REF!*#REF!/10^3</f>
        <v>#REF!</v>
      </c>
      <c r="Q146" s="2" t="e">
        <f>#REF!*#REF!/10^3</f>
        <v>#REF!</v>
      </c>
      <c r="R146" s="2" t="e">
        <f>#REF!*#REF!/10^3</f>
        <v>#REF!</v>
      </c>
      <c r="S146" s="2" t="e">
        <f>#REF!*#REF!/10^3</f>
        <v>#REF!</v>
      </c>
      <c r="T146" s="2" t="e">
        <f>#REF!*#REF!/10^3</f>
        <v>#REF!</v>
      </c>
      <c r="U146" s="2" t="e">
        <f>#REF!*#REF!/10^3</f>
        <v>#REF!</v>
      </c>
    </row>
    <row r="147" spans="1:21" x14ac:dyDescent="0.3">
      <c r="A147" t="s">
        <v>161</v>
      </c>
      <c r="B147" s="2">
        <v>62.333333333333336</v>
      </c>
      <c r="C147" s="2">
        <v>59</v>
      </c>
      <c r="D147" s="2">
        <v>85</v>
      </c>
      <c r="E147" s="2">
        <v>85.14053497641406</v>
      </c>
      <c r="F147" s="2">
        <v>90.52862159481208</v>
      </c>
      <c r="G147" s="2">
        <v>96.792663186516776</v>
      </c>
      <c r="H147" s="2">
        <v>96.501281832143476</v>
      </c>
      <c r="I147" s="2">
        <v>96.215388135156488</v>
      </c>
      <c r="J147" s="2">
        <v>96.191319095532478</v>
      </c>
      <c r="K147" s="2">
        <v>97.02495323492586</v>
      </c>
      <c r="L147" s="2">
        <v>95.395129187409609</v>
      </c>
      <c r="M147" s="2">
        <v>93.324010944566581</v>
      </c>
      <c r="N147" s="2" t="e">
        <f>#REF!*#REF!/10^3</f>
        <v>#REF!</v>
      </c>
      <c r="O147" s="2" t="e">
        <f>#REF!*#REF!/10^3</f>
        <v>#REF!</v>
      </c>
      <c r="P147" s="2" t="e">
        <f>#REF!*#REF!/10^3</f>
        <v>#REF!</v>
      </c>
      <c r="Q147" s="2" t="e">
        <f>#REF!*#REF!/10^3</f>
        <v>#REF!</v>
      </c>
      <c r="R147" s="2" t="e">
        <f>#REF!*#REF!/10^3</f>
        <v>#REF!</v>
      </c>
      <c r="S147" s="2" t="e">
        <f>#REF!*#REF!/10^3</f>
        <v>#REF!</v>
      </c>
      <c r="T147" s="2" t="e">
        <f>#REF!*#REF!/10^3</f>
        <v>#REF!</v>
      </c>
      <c r="U147" s="2" t="e">
        <f>#REF!*#REF!/10^3</f>
        <v>#REF!</v>
      </c>
    </row>
    <row r="148" spans="1:21" x14ac:dyDescent="0.3">
      <c r="A148" t="s">
        <v>162</v>
      </c>
      <c r="B148" s="2">
        <v>0</v>
      </c>
      <c r="C148" s="2">
        <v>30.333333333333332</v>
      </c>
      <c r="D148" s="2">
        <v>90.94</v>
      </c>
      <c r="E148" s="2">
        <v>91.080534976414057</v>
      </c>
      <c r="F148" s="2">
        <v>96.468621594812078</v>
      </c>
      <c r="G148" s="2">
        <v>102.73266318651677</v>
      </c>
      <c r="H148" s="2">
        <v>102.44128183214347</v>
      </c>
      <c r="I148" s="2">
        <v>102.15538813515646</v>
      </c>
      <c r="J148" s="2">
        <v>102.13131909553248</v>
      </c>
      <c r="K148" s="2">
        <v>102.96495323492586</v>
      </c>
      <c r="L148" s="2">
        <v>101.33512918740961</v>
      </c>
      <c r="M148" s="2">
        <v>99.264010944566579</v>
      </c>
      <c r="N148" s="2" t="e">
        <f>#REF!*#REF!/10^3</f>
        <v>#REF!</v>
      </c>
      <c r="O148" s="2" t="e">
        <f>#REF!*#REF!/10^3</f>
        <v>#REF!</v>
      </c>
      <c r="P148" s="2" t="e">
        <f>#REF!*#REF!/10^3</f>
        <v>#REF!</v>
      </c>
      <c r="Q148" s="2" t="e">
        <f>#REF!*#REF!/10^3</f>
        <v>#REF!</v>
      </c>
      <c r="R148" s="2" t="e">
        <f>#REF!*#REF!/10^3</f>
        <v>#REF!</v>
      </c>
      <c r="S148" s="2" t="e">
        <f>#REF!*#REF!/10^3</f>
        <v>#REF!</v>
      </c>
      <c r="T148" s="2" t="e">
        <f>#REF!*#REF!/10^3</f>
        <v>#REF!</v>
      </c>
      <c r="U148" s="2" t="e">
        <f>#REF!*#REF!/10^3</f>
        <v>#REF!</v>
      </c>
    </row>
    <row r="149" spans="1:21" x14ac:dyDescent="0.3">
      <c r="A149" t="s">
        <v>163</v>
      </c>
      <c r="B149" s="2">
        <v>0</v>
      </c>
      <c r="C149" s="2">
        <v>666.66666666666663</v>
      </c>
      <c r="D149" s="2">
        <v>85</v>
      </c>
      <c r="E149" s="2">
        <v>85.14053497641406</v>
      </c>
      <c r="F149" s="2">
        <v>90.52862159481208</v>
      </c>
      <c r="G149" s="2">
        <v>96.792663186516776</v>
      </c>
      <c r="H149" s="2">
        <v>96.501281832143476</v>
      </c>
      <c r="I149" s="2">
        <v>96.215388135156488</v>
      </c>
      <c r="J149" s="2">
        <v>96.191319095532478</v>
      </c>
      <c r="K149" s="2">
        <v>97.02495323492586</v>
      </c>
      <c r="L149" s="2">
        <v>95.395129187409609</v>
      </c>
      <c r="M149" s="2">
        <v>93.324010944566581</v>
      </c>
      <c r="N149" s="2" t="e">
        <f>#REF!*#REF!/10^3</f>
        <v>#REF!</v>
      </c>
      <c r="O149" s="2" t="e">
        <f>#REF!*#REF!/10^3</f>
        <v>#REF!</v>
      </c>
      <c r="P149" s="2" t="e">
        <f>#REF!*#REF!/10^3</f>
        <v>#REF!</v>
      </c>
      <c r="Q149" s="2" t="e">
        <f>#REF!*#REF!/10^3</f>
        <v>#REF!</v>
      </c>
      <c r="R149" s="2" t="e">
        <f>#REF!*#REF!/10^3</f>
        <v>#REF!</v>
      </c>
      <c r="S149" s="2" t="e">
        <f>#REF!*#REF!/10^3</f>
        <v>#REF!</v>
      </c>
      <c r="T149" s="2" t="e">
        <f>#REF!*#REF!/10^3</f>
        <v>#REF!</v>
      </c>
      <c r="U149" s="2" t="e">
        <f>#REF!*#REF!/10^3</f>
        <v>#REF!</v>
      </c>
    </row>
    <row r="150" spans="1:21" x14ac:dyDescent="0.3">
      <c r="A150" s="1" t="s">
        <v>218</v>
      </c>
    </row>
    <row r="151" spans="1:21" x14ac:dyDescent="0.3">
      <c r="B151" s="2" t="s">
        <v>1</v>
      </c>
      <c r="D151" s="2" t="s">
        <v>2</v>
      </c>
    </row>
    <row r="152" spans="1:21" x14ac:dyDescent="0.3">
      <c r="A152" s="5" t="s">
        <v>4</v>
      </c>
      <c r="B152" s="6">
        <v>1992</v>
      </c>
      <c r="C152" s="6">
        <v>2017</v>
      </c>
      <c r="D152" s="7">
        <v>2017</v>
      </c>
      <c r="E152" s="7">
        <v>2020</v>
      </c>
      <c r="F152" s="7">
        <v>2025</v>
      </c>
      <c r="G152" s="7">
        <v>2030</v>
      </c>
      <c r="H152" s="7">
        <v>2035</v>
      </c>
      <c r="I152" s="7">
        <v>2040</v>
      </c>
      <c r="J152" s="7">
        <v>2045</v>
      </c>
      <c r="K152" s="7">
        <v>2050</v>
      </c>
      <c r="L152" s="7">
        <v>2055</v>
      </c>
      <c r="M152" s="7">
        <v>2060</v>
      </c>
      <c r="N152" s="7">
        <v>2065</v>
      </c>
      <c r="O152" s="7">
        <v>2070</v>
      </c>
      <c r="P152" s="7">
        <v>2075</v>
      </c>
      <c r="Q152" s="7">
        <v>2080</v>
      </c>
      <c r="R152" s="7">
        <v>2085</v>
      </c>
      <c r="S152" s="7">
        <v>2090</v>
      </c>
      <c r="T152" s="7">
        <v>2095</v>
      </c>
      <c r="U152" s="7">
        <v>2100</v>
      </c>
    </row>
    <row r="153" spans="1:21" x14ac:dyDescent="0.3">
      <c r="A153" s="9" t="s">
        <v>63</v>
      </c>
      <c r="B153" s="10" t="s">
        <v>220</v>
      </c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 t="e">
        <f t="shared" ref="N153:U153" si="5">SUM(N154:N183)+N187+N188+N192+N193+N194+N195+N198</f>
        <v>#REF!</v>
      </c>
      <c r="O153" s="10" t="e">
        <f t="shared" si="5"/>
        <v>#REF!</v>
      </c>
      <c r="P153" s="10" t="e">
        <f t="shared" si="5"/>
        <v>#REF!</v>
      </c>
      <c r="Q153" s="10" t="e">
        <f t="shared" si="5"/>
        <v>#REF!</v>
      </c>
      <c r="R153" s="10" t="e">
        <f t="shared" si="5"/>
        <v>#REF!</v>
      </c>
      <c r="S153" s="10" t="e">
        <f t="shared" si="5"/>
        <v>#REF!</v>
      </c>
      <c r="T153" s="10" t="e">
        <f t="shared" si="5"/>
        <v>#REF!</v>
      </c>
      <c r="U153" s="10" t="e">
        <f t="shared" si="5"/>
        <v>#REF!</v>
      </c>
    </row>
    <row r="154" spans="1:21" x14ac:dyDescent="0.3">
      <c r="A154" t="s">
        <v>164</v>
      </c>
      <c r="B154" s="2">
        <v>0</v>
      </c>
      <c r="C154" s="2">
        <v>26</v>
      </c>
      <c r="D154" s="2">
        <v>88.990000000000009</v>
      </c>
      <c r="E154" s="2">
        <v>89.130534976414069</v>
      </c>
      <c r="F154" s="2">
        <v>94.518621594812089</v>
      </c>
      <c r="G154" s="2">
        <v>100.78266318651679</v>
      </c>
      <c r="H154" s="2">
        <v>100.49128183214349</v>
      </c>
      <c r="I154" s="2">
        <v>100.2053881351565</v>
      </c>
      <c r="J154" s="2">
        <v>100.18131909553249</v>
      </c>
      <c r="K154" s="2">
        <v>101.01495323492584</v>
      </c>
      <c r="L154" s="2">
        <v>95.395129187409609</v>
      </c>
      <c r="M154" s="2">
        <v>93.324010944566581</v>
      </c>
      <c r="N154" s="2" t="e">
        <f>#REF!*#REF!/10^3</f>
        <v>#REF!</v>
      </c>
      <c r="O154" s="2" t="e">
        <f>#REF!*#REF!/10^3</f>
        <v>#REF!</v>
      </c>
      <c r="P154" s="2" t="e">
        <f>#REF!*#REF!/10^3</f>
        <v>#REF!</v>
      </c>
      <c r="Q154" s="2" t="e">
        <f>#REF!*#REF!/10^3</f>
        <v>#REF!</v>
      </c>
      <c r="R154" s="2" t="e">
        <f>#REF!*#REF!/10^3</f>
        <v>#REF!</v>
      </c>
      <c r="S154" s="2" t="e">
        <f>#REF!*#REF!/10^3</f>
        <v>#REF!</v>
      </c>
      <c r="T154" s="2" t="e">
        <f>#REF!*#REF!/10^3</f>
        <v>#REF!</v>
      </c>
      <c r="U154" s="2" t="e">
        <f>#REF!*#REF!/10^3</f>
        <v>#REF!</v>
      </c>
    </row>
    <row r="155" spans="1:21" x14ac:dyDescent="0.3">
      <c r="A155" t="s">
        <v>65</v>
      </c>
      <c r="B155" s="2">
        <v>52.333333333333336</v>
      </c>
      <c r="C155" s="2">
        <v>54</v>
      </c>
      <c r="D155" s="2">
        <v>94.929999999999993</v>
      </c>
      <c r="E155" s="2">
        <v>95.070534976414066</v>
      </c>
      <c r="F155" s="2">
        <v>100.45862159481209</v>
      </c>
      <c r="G155" s="2">
        <v>106.72266318651678</v>
      </c>
      <c r="H155" s="2">
        <v>106.43128183214348</v>
      </c>
      <c r="I155" s="2">
        <v>106.14538813515647</v>
      </c>
      <c r="J155" s="2">
        <v>106.12131909553246</v>
      </c>
      <c r="K155" s="2">
        <v>106.95495323492587</v>
      </c>
      <c r="L155" s="2">
        <v>105.32512918740962</v>
      </c>
      <c r="M155" s="2">
        <v>103.25401094456659</v>
      </c>
      <c r="N155" s="2" t="e">
        <f>#REF!*#REF!/10^3</f>
        <v>#REF!</v>
      </c>
      <c r="O155" s="2" t="e">
        <f>#REF!*#REF!/10^3</f>
        <v>#REF!</v>
      </c>
      <c r="P155" s="2" t="e">
        <f>#REF!*#REF!/10^3</f>
        <v>#REF!</v>
      </c>
      <c r="Q155" s="2" t="e">
        <f>#REF!*#REF!/10^3</f>
        <v>#REF!</v>
      </c>
      <c r="R155" s="2" t="e">
        <f>#REF!*#REF!/10^3</f>
        <v>#REF!</v>
      </c>
      <c r="S155" s="2" t="e">
        <f>#REF!*#REF!/10^3</f>
        <v>#REF!</v>
      </c>
      <c r="T155" s="2" t="e">
        <f>#REF!*#REF!/10^3</f>
        <v>#REF!</v>
      </c>
      <c r="U155" s="2" t="e">
        <f>#REF!*#REF!/10^3</f>
        <v>#REF!</v>
      </c>
    </row>
    <row r="156" spans="1:21" x14ac:dyDescent="0.3">
      <c r="A156" t="s">
        <v>165</v>
      </c>
      <c r="B156" s="2">
        <v>0</v>
      </c>
      <c r="C156" s="2">
        <v>59</v>
      </c>
      <c r="D156" s="2">
        <v>94.929999999999993</v>
      </c>
      <c r="E156" s="2">
        <v>95.070534976414066</v>
      </c>
      <c r="F156" s="2">
        <v>100.45862159481209</v>
      </c>
      <c r="G156" s="2">
        <v>106.72266318651678</v>
      </c>
      <c r="H156" s="2">
        <v>106.43128183214348</v>
      </c>
      <c r="I156" s="2">
        <v>106.14538813515647</v>
      </c>
      <c r="J156" s="2">
        <v>106.12131909553246</v>
      </c>
      <c r="K156" s="2">
        <v>106.95495323492587</v>
      </c>
      <c r="L156" s="2">
        <v>105.32512918740962</v>
      </c>
      <c r="M156" s="2">
        <v>103.25401094456659</v>
      </c>
      <c r="N156" s="2" t="e">
        <f>#REF!*#REF!/10^3</f>
        <v>#REF!</v>
      </c>
      <c r="O156" s="2" t="e">
        <f>#REF!*#REF!/10^3</f>
        <v>#REF!</v>
      </c>
      <c r="P156" s="2" t="e">
        <f>#REF!*#REF!/10^3</f>
        <v>#REF!</v>
      </c>
      <c r="Q156" s="2" t="e">
        <f>#REF!*#REF!/10^3</f>
        <v>#REF!</v>
      </c>
      <c r="R156" s="2" t="e">
        <f>#REF!*#REF!/10^3</f>
        <v>#REF!</v>
      </c>
      <c r="S156" s="2" t="e">
        <f>#REF!*#REF!/10^3</f>
        <v>#REF!</v>
      </c>
      <c r="T156" s="2" t="e">
        <f>#REF!*#REF!/10^3</f>
        <v>#REF!</v>
      </c>
      <c r="U156" s="2" t="e">
        <f>#REF!*#REF!/10^3</f>
        <v>#REF!</v>
      </c>
    </row>
    <row r="157" spans="1:21" x14ac:dyDescent="0.3">
      <c r="A157" t="s">
        <v>166</v>
      </c>
      <c r="B157" s="2">
        <v>178</v>
      </c>
      <c r="C157" s="2">
        <v>48</v>
      </c>
      <c r="D157" s="2">
        <v>85</v>
      </c>
      <c r="E157" s="2">
        <v>85.14053497641406</v>
      </c>
      <c r="F157" s="2">
        <v>90.52862159481208</v>
      </c>
      <c r="G157" s="2">
        <v>96.792663186516776</v>
      </c>
      <c r="H157" s="2">
        <v>96.501281832143476</v>
      </c>
      <c r="I157" s="2">
        <v>96.215388135156488</v>
      </c>
      <c r="J157" s="2">
        <v>96.191319095532478</v>
      </c>
      <c r="K157" s="2">
        <v>97.02495323492586</v>
      </c>
      <c r="L157" s="2">
        <v>95.395129187409609</v>
      </c>
      <c r="M157" s="2">
        <v>93.324010944566581</v>
      </c>
      <c r="N157" s="2" t="e">
        <f>#REF!*#REF!/10^3</f>
        <v>#REF!</v>
      </c>
      <c r="O157" s="2" t="e">
        <f>#REF!*#REF!/10^3</f>
        <v>#REF!</v>
      </c>
      <c r="P157" s="2" t="e">
        <f>#REF!*#REF!/10^3</f>
        <v>#REF!</v>
      </c>
      <c r="Q157" s="2" t="e">
        <f>#REF!*#REF!/10^3</f>
        <v>#REF!</v>
      </c>
      <c r="R157" s="2" t="e">
        <f>#REF!*#REF!/10^3</f>
        <v>#REF!</v>
      </c>
      <c r="S157" s="2" t="e">
        <f>#REF!*#REF!/10^3</f>
        <v>#REF!</v>
      </c>
      <c r="T157" s="2" t="e">
        <f>#REF!*#REF!/10^3</f>
        <v>#REF!</v>
      </c>
      <c r="U157" s="2" t="e">
        <f>#REF!*#REF!/10^3</f>
        <v>#REF!</v>
      </c>
    </row>
    <row r="158" spans="1:21" x14ac:dyDescent="0.3">
      <c r="A158" t="s">
        <v>167</v>
      </c>
      <c r="B158" s="2">
        <v>41</v>
      </c>
      <c r="C158" s="2">
        <v>38.666666666666664</v>
      </c>
      <c r="D158" s="2">
        <v>85</v>
      </c>
      <c r="E158" s="2">
        <v>85.14053497641406</v>
      </c>
      <c r="F158" s="2">
        <v>90.52862159481208</v>
      </c>
      <c r="G158" s="2">
        <v>96.792663186516776</v>
      </c>
      <c r="H158" s="2">
        <v>96.501281832143476</v>
      </c>
      <c r="I158" s="2">
        <v>96.215388135156488</v>
      </c>
      <c r="J158" s="2">
        <v>96.191319095532478</v>
      </c>
      <c r="K158" s="2">
        <v>97.02495323492586</v>
      </c>
      <c r="L158" s="2">
        <v>95.395129187409609</v>
      </c>
      <c r="M158" s="2">
        <v>93.324010944566581</v>
      </c>
      <c r="N158" s="2" t="e">
        <f>#REF!*#REF!/10^3</f>
        <v>#REF!</v>
      </c>
      <c r="O158" s="2" t="e">
        <f>#REF!*#REF!/10^3</f>
        <v>#REF!</v>
      </c>
      <c r="P158" s="2" t="e">
        <f>#REF!*#REF!/10^3</f>
        <v>#REF!</v>
      </c>
      <c r="Q158" s="2" t="e">
        <f>#REF!*#REF!/10^3</f>
        <v>#REF!</v>
      </c>
      <c r="R158" s="2" t="e">
        <f>#REF!*#REF!/10^3</f>
        <v>#REF!</v>
      </c>
      <c r="S158" s="2" t="e">
        <f>#REF!*#REF!/10^3</f>
        <v>#REF!</v>
      </c>
      <c r="T158" s="2" t="e">
        <f>#REF!*#REF!/10^3</f>
        <v>#REF!</v>
      </c>
      <c r="U158" s="2" t="e">
        <f>#REF!*#REF!/10^3</f>
        <v>#REF!</v>
      </c>
    </row>
    <row r="159" spans="1:21" x14ac:dyDescent="0.3">
      <c r="A159" t="s">
        <v>169</v>
      </c>
      <c r="B159" s="2">
        <v>76.666666666666671</v>
      </c>
      <c r="C159" s="2">
        <v>42.666666666666664</v>
      </c>
      <c r="D159" s="2">
        <v>85</v>
      </c>
      <c r="E159" s="2">
        <v>85.14053497641406</v>
      </c>
      <c r="F159" s="2">
        <v>90.52862159481208</v>
      </c>
      <c r="G159" s="2">
        <v>96.792663186516776</v>
      </c>
      <c r="H159" s="2">
        <v>96.501281832143476</v>
      </c>
      <c r="I159" s="2">
        <v>96.215388135156488</v>
      </c>
      <c r="J159" s="2">
        <v>96.191319095532478</v>
      </c>
      <c r="K159" s="2">
        <v>97.02495323492586</v>
      </c>
      <c r="L159" s="2">
        <v>95.395129187409609</v>
      </c>
      <c r="M159" s="2">
        <v>93.324010944566581</v>
      </c>
      <c r="N159" s="2" t="e">
        <f>#REF!*#REF!/10^3</f>
        <v>#REF!</v>
      </c>
      <c r="O159" s="2" t="e">
        <f>#REF!*#REF!/10^3</f>
        <v>#REF!</v>
      </c>
      <c r="P159" s="2" t="e">
        <f>#REF!*#REF!/10^3</f>
        <v>#REF!</v>
      </c>
      <c r="Q159" s="2" t="e">
        <f>#REF!*#REF!/10^3</f>
        <v>#REF!</v>
      </c>
      <c r="R159" s="2" t="e">
        <f>#REF!*#REF!/10^3</f>
        <v>#REF!</v>
      </c>
      <c r="S159" s="2" t="e">
        <f>#REF!*#REF!/10^3</f>
        <v>#REF!</v>
      </c>
      <c r="T159" s="2" t="e">
        <f>#REF!*#REF!/10^3</f>
        <v>#REF!</v>
      </c>
      <c r="U159" s="2" t="e">
        <f>#REF!*#REF!/10^3</f>
        <v>#REF!</v>
      </c>
    </row>
    <row r="160" spans="1:21" x14ac:dyDescent="0.3">
      <c r="A160" t="s">
        <v>66</v>
      </c>
      <c r="B160" s="2">
        <v>0</v>
      </c>
      <c r="C160" s="2">
        <v>35</v>
      </c>
      <c r="D160" s="2">
        <v>85</v>
      </c>
      <c r="E160" s="2">
        <v>85.14053497641406</v>
      </c>
      <c r="F160" s="2">
        <v>90.52862159481208</v>
      </c>
      <c r="G160" s="2">
        <v>96.792663186516776</v>
      </c>
      <c r="H160" s="2">
        <v>96.501281832143476</v>
      </c>
      <c r="I160" s="2">
        <v>96.215388135156488</v>
      </c>
      <c r="J160" s="2">
        <v>96.191319095532478</v>
      </c>
      <c r="K160" s="2">
        <v>97.02495323492586</v>
      </c>
      <c r="L160" s="2">
        <v>99.385129187409618</v>
      </c>
      <c r="M160" s="2">
        <v>97.31401094456659</v>
      </c>
      <c r="N160" s="2" t="e">
        <f>#REF!*#REF!/10^3</f>
        <v>#REF!</v>
      </c>
      <c r="O160" s="2" t="e">
        <f>#REF!*#REF!/10^3</f>
        <v>#REF!</v>
      </c>
      <c r="P160" s="2" t="e">
        <f>#REF!*#REF!/10^3</f>
        <v>#REF!</v>
      </c>
      <c r="Q160" s="2" t="e">
        <f>#REF!*#REF!/10^3</f>
        <v>#REF!</v>
      </c>
      <c r="R160" s="2" t="e">
        <f>#REF!*#REF!/10^3</f>
        <v>#REF!</v>
      </c>
      <c r="S160" s="2" t="e">
        <f>#REF!*#REF!/10^3</f>
        <v>#REF!</v>
      </c>
      <c r="T160" s="2" t="e">
        <f>#REF!*#REF!/10^3</f>
        <v>#REF!</v>
      </c>
      <c r="U160" s="2" t="e">
        <f>#REF!*#REF!/10^3</f>
        <v>#REF!</v>
      </c>
    </row>
    <row r="161" spans="1:21" x14ac:dyDescent="0.3">
      <c r="A161" t="s">
        <v>171</v>
      </c>
      <c r="B161" s="2">
        <v>55.666666666666664</v>
      </c>
      <c r="C161" s="2">
        <v>40.666666666666664</v>
      </c>
      <c r="D161" s="2">
        <v>85</v>
      </c>
      <c r="E161" s="2">
        <v>85.14053497641406</v>
      </c>
      <c r="F161" s="2">
        <v>90.52862159481208</v>
      </c>
      <c r="G161" s="2">
        <v>100.78266318651679</v>
      </c>
      <c r="H161" s="2">
        <v>100.49128183214349</v>
      </c>
      <c r="I161" s="2">
        <v>100.2053881351565</v>
      </c>
      <c r="J161" s="2">
        <v>100.18131909553249</v>
      </c>
      <c r="K161" s="2">
        <v>101.01495323492584</v>
      </c>
      <c r="L161" s="2">
        <v>99.385129187409618</v>
      </c>
      <c r="M161" s="2">
        <v>97.31401094456659</v>
      </c>
      <c r="N161" s="2" t="e">
        <f>#REF!*#REF!/10^3</f>
        <v>#REF!</v>
      </c>
      <c r="O161" s="2" t="e">
        <f>#REF!*#REF!/10^3</f>
        <v>#REF!</v>
      </c>
      <c r="P161" s="2" t="e">
        <f>#REF!*#REF!/10^3</f>
        <v>#REF!</v>
      </c>
      <c r="Q161" s="2" t="e">
        <f>#REF!*#REF!/10^3</f>
        <v>#REF!</v>
      </c>
      <c r="R161" s="2" t="e">
        <f>#REF!*#REF!/10^3</f>
        <v>#REF!</v>
      </c>
      <c r="S161" s="2" t="e">
        <f>#REF!*#REF!/10^3</f>
        <v>#REF!</v>
      </c>
      <c r="T161" s="2" t="e">
        <f>#REF!*#REF!/10^3</f>
        <v>#REF!</v>
      </c>
      <c r="U161" s="2" t="e">
        <f>#REF!*#REF!/10^3</f>
        <v>#REF!</v>
      </c>
    </row>
    <row r="162" spans="1:21" x14ac:dyDescent="0.3">
      <c r="A162" t="s">
        <v>68</v>
      </c>
      <c r="B162" s="2">
        <v>26.666666666666668</v>
      </c>
      <c r="C162" s="2">
        <v>26</v>
      </c>
      <c r="D162" s="2">
        <v>90.94</v>
      </c>
      <c r="E162" s="2">
        <v>91.080534976414057</v>
      </c>
      <c r="F162" s="2">
        <v>96.468621594812078</v>
      </c>
      <c r="G162" s="2">
        <v>102.73266318651677</v>
      </c>
      <c r="H162" s="2">
        <v>102.44128183214347</v>
      </c>
      <c r="I162" s="2">
        <v>102.15538813515646</v>
      </c>
      <c r="J162" s="2">
        <v>102.13131909553248</v>
      </c>
      <c r="K162" s="2">
        <v>102.96495323492586</v>
      </c>
      <c r="L162" s="2">
        <v>101.33512918740961</v>
      </c>
      <c r="M162" s="2">
        <v>99.264010944566579</v>
      </c>
      <c r="N162" s="2" t="e">
        <f>#REF!*#REF!/10^3</f>
        <v>#REF!</v>
      </c>
      <c r="O162" s="2" t="e">
        <f>#REF!*#REF!/10^3</f>
        <v>#REF!</v>
      </c>
      <c r="P162" s="2" t="e">
        <f>#REF!*#REF!/10^3</f>
        <v>#REF!</v>
      </c>
      <c r="Q162" s="2" t="e">
        <f>#REF!*#REF!/10^3</f>
        <v>#REF!</v>
      </c>
      <c r="R162" s="2" t="e">
        <f>#REF!*#REF!/10^3</f>
        <v>#REF!</v>
      </c>
      <c r="S162" s="2" t="e">
        <f>#REF!*#REF!/10^3</f>
        <v>#REF!</v>
      </c>
      <c r="T162" s="2" t="e">
        <f>#REF!*#REF!/10^3</f>
        <v>#REF!</v>
      </c>
      <c r="U162" s="2" t="e">
        <f>#REF!*#REF!/10^3</f>
        <v>#REF!</v>
      </c>
    </row>
    <row r="163" spans="1:21" x14ac:dyDescent="0.3">
      <c r="A163" t="s">
        <v>70</v>
      </c>
      <c r="B163" s="2">
        <v>68.333333333333329</v>
      </c>
      <c r="C163" s="2">
        <v>39</v>
      </c>
      <c r="D163" s="2">
        <v>85</v>
      </c>
      <c r="E163" s="2">
        <v>85.14053497641406</v>
      </c>
      <c r="F163" s="2">
        <v>90.52862159481208</v>
      </c>
      <c r="G163" s="2">
        <v>96.792663186516776</v>
      </c>
      <c r="H163" s="2">
        <v>96.501281832143476</v>
      </c>
      <c r="I163" s="2">
        <v>96.215388135156488</v>
      </c>
      <c r="J163" s="2">
        <v>96.191319095532478</v>
      </c>
      <c r="K163" s="2">
        <v>97.02495323492586</v>
      </c>
      <c r="L163" s="2">
        <v>95.395129187409609</v>
      </c>
      <c r="M163" s="2">
        <v>93.324010944566581</v>
      </c>
      <c r="N163" s="2" t="e">
        <f>#REF!*#REF!/10^3</f>
        <v>#REF!</v>
      </c>
      <c r="O163" s="2" t="e">
        <f>#REF!*#REF!/10^3</f>
        <v>#REF!</v>
      </c>
      <c r="P163" s="2" t="e">
        <f>#REF!*#REF!/10^3</f>
        <v>#REF!</v>
      </c>
      <c r="Q163" s="2" t="e">
        <f>#REF!*#REF!/10^3</f>
        <v>#REF!</v>
      </c>
      <c r="R163" s="2" t="e">
        <f>#REF!*#REF!/10^3</f>
        <v>#REF!</v>
      </c>
      <c r="S163" s="2" t="e">
        <f>#REF!*#REF!/10^3</f>
        <v>#REF!</v>
      </c>
      <c r="T163" s="2" t="e">
        <f>#REF!*#REF!/10^3</f>
        <v>#REF!</v>
      </c>
      <c r="U163" s="2" t="e">
        <f>#REF!*#REF!/10^3</f>
        <v>#REF!</v>
      </c>
    </row>
    <row r="164" spans="1:21" x14ac:dyDescent="0.3">
      <c r="A164" t="s">
        <v>72</v>
      </c>
      <c r="B164" s="2">
        <v>66</v>
      </c>
      <c r="C164" s="2">
        <v>56</v>
      </c>
      <c r="D164" s="2">
        <v>94.929999999999993</v>
      </c>
      <c r="E164" s="2">
        <v>95.070534976414066</v>
      </c>
      <c r="F164" s="2">
        <v>100.45862159481209</v>
      </c>
      <c r="G164" s="2">
        <v>106.72266318651678</v>
      </c>
      <c r="H164" s="2">
        <v>106.43128183214348</v>
      </c>
      <c r="I164" s="2">
        <v>106.14538813515647</v>
      </c>
      <c r="J164" s="2">
        <v>106.12131909553246</v>
      </c>
      <c r="K164" s="2">
        <v>106.95495323492587</v>
      </c>
      <c r="L164" s="2">
        <v>105.32512918740962</v>
      </c>
      <c r="M164" s="2">
        <v>103.25401094456659</v>
      </c>
      <c r="N164" s="2" t="e">
        <f>#REF!*#REF!/10^3</f>
        <v>#REF!</v>
      </c>
      <c r="O164" s="2" t="e">
        <f>#REF!*#REF!/10^3</f>
        <v>#REF!</v>
      </c>
      <c r="P164" s="2" t="e">
        <f>#REF!*#REF!/10^3</f>
        <v>#REF!</v>
      </c>
      <c r="Q164" s="2" t="e">
        <f>#REF!*#REF!/10^3</f>
        <v>#REF!</v>
      </c>
      <c r="R164" s="2" t="e">
        <f>#REF!*#REF!/10^3</f>
        <v>#REF!</v>
      </c>
      <c r="S164" s="2" t="e">
        <f>#REF!*#REF!/10^3</f>
        <v>#REF!</v>
      </c>
      <c r="T164" s="2" t="e">
        <f>#REF!*#REF!/10^3</f>
        <v>#REF!</v>
      </c>
      <c r="U164" s="2" t="e">
        <f>#REF!*#REF!/10^3</f>
        <v>#REF!</v>
      </c>
    </row>
    <row r="165" spans="1:21" x14ac:dyDescent="0.3">
      <c r="A165" t="s">
        <v>172</v>
      </c>
      <c r="B165" s="2">
        <v>126</v>
      </c>
      <c r="C165" s="2">
        <v>55.666666666666664</v>
      </c>
      <c r="D165" s="2">
        <v>94.929999999999993</v>
      </c>
      <c r="E165" s="2">
        <v>95.070534976414066</v>
      </c>
      <c r="F165" s="2">
        <v>100.45862159481209</v>
      </c>
      <c r="G165" s="2">
        <v>106.72266318651678</v>
      </c>
      <c r="H165" s="2">
        <v>106.43128183214348</v>
      </c>
      <c r="I165" s="2">
        <v>106.14538813515647</v>
      </c>
      <c r="J165" s="2">
        <v>106.12131909553246</v>
      </c>
      <c r="K165" s="2">
        <v>106.95495323492587</v>
      </c>
      <c r="L165" s="2">
        <v>105.32512918740962</v>
      </c>
      <c r="M165" s="2">
        <v>103.25401094456659</v>
      </c>
      <c r="N165" s="2" t="e">
        <f>#REF!*#REF!/10^3</f>
        <v>#REF!</v>
      </c>
      <c r="O165" s="2" t="e">
        <f>#REF!*#REF!/10^3</f>
        <v>#REF!</v>
      </c>
      <c r="P165" s="2" t="e">
        <f>#REF!*#REF!/10^3</f>
        <v>#REF!</v>
      </c>
      <c r="Q165" s="2" t="e">
        <f>#REF!*#REF!/10^3</f>
        <v>#REF!</v>
      </c>
      <c r="R165" s="2" t="e">
        <f>#REF!*#REF!/10^3</f>
        <v>#REF!</v>
      </c>
      <c r="S165" s="2" t="e">
        <f>#REF!*#REF!/10^3</f>
        <v>#REF!</v>
      </c>
      <c r="T165" s="2" t="e">
        <f>#REF!*#REF!/10^3</f>
        <v>#REF!</v>
      </c>
      <c r="U165" s="2" t="e">
        <f>#REF!*#REF!/10^3</f>
        <v>#REF!</v>
      </c>
    </row>
    <row r="166" spans="1:21" x14ac:dyDescent="0.3">
      <c r="A166" t="s">
        <v>173</v>
      </c>
      <c r="B166" s="2">
        <v>55.666666666666664</v>
      </c>
      <c r="C166" s="2">
        <v>38.333333333333336</v>
      </c>
      <c r="D166" s="2">
        <v>85</v>
      </c>
      <c r="E166" s="2">
        <v>85.14053497641406</v>
      </c>
      <c r="F166" s="2">
        <v>96.468621594812078</v>
      </c>
      <c r="G166" s="2">
        <v>96.792663186516776</v>
      </c>
      <c r="H166" s="2">
        <v>96.501281832143476</v>
      </c>
      <c r="I166" s="2">
        <v>96.215388135156488</v>
      </c>
      <c r="J166" s="2">
        <v>96.191319095532478</v>
      </c>
      <c r="K166" s="2">
        <v>97.02495323492586</v>
      </c>
      <c r="L166" s="2">
        <v>95.395129187409609</v>
      </c>
      <c r="M166" s="2">
        <v>93.324010944566581</v>
      </c>
      <c r="N166" s="2" t="e">
        <f>#REF!*#REF!/10^3</f>
        <v>#REF!</v>
      </c>
      <c r="O166" s="2" t="e">
        <f>#REF!*#REF!/10^3</f>
        <v>#REF!</v>
      </c>
      <c r="P166" s="2" t="e">
        <f>#REF!*#REF!/10^3</f>
        <v>#REF!</v>
      </c>
      <c r="Q166" s="2" t="e">
        <f>#REF!*#REF!/10^3</f>
        <v>#REF!</v>
      </c>
      <c r="R166" s="2" t="e">
        <f>#REF!*#REF!/10^3</f>
        <v>#REF!</v>
      </c>
      <c r="S166" s="2" t="e">
        <f>#REF!*#REF!/10^3</f>
        <v>#REF!</v>
      </c>
      <c r="T166" s="2" t="e">
        <f>#REF!*#REF!/10^3</f>
        <v>#REF!</v>
      </c>
      <c r="U166" s="2" t="e">
        <f>#REF!*#REF!/10^3</f>
        <v>#REF!</v>
      </c>
    </row>
    <row r="167" spans="1:21" x14ac:dyDescent="0.3">
      <c r="A167" t="s">
        <v>174</v>
      </c>
      <c r="B167" s="2">
        <v>0</v>
      </c>
      <c r="C167" s="2">
        <v>72.666666666666671</v>
      </c>
      <c r="D167" s="2">
        <v>94.929999999999993</v>
      </c>
      <c r="E167" s="2">
        <v>95.070534976414066</v>
      </c>
      <c r="F167" s="2">
        <v>100.45862159481209</v>
      </c>
      <c r="G167" s="2">
        <v>106.72266318651678</v>
      </c>
      <c r="H167" s="2">
        <v>106.43128183214348</v>
      </c>
      <c r="I167" s="2">
        <v>106.14538813515647</v>
      </c>
      <c r="J167" s="2">
        <v>106.12131909553246</v>
      </c>
      <c r="K167" s="2">
        <v>106.95495323492587</v>
      </c>
      <c r="L167" s="2">
        <v>105.32512918740962</v>
      </c>
      <c r="M167" s="2">
        <v>103.25401094456659</v>
      </c>
      <c r="N167" s="2" t="e">
        <f>#REF!*#REF!/10^3</f>
        <v>#REF!</v>
      </c>
      <c r="O167" s="2" t="e">
        <f>#REF!*#REF!/10^3</f>
        <v>#REF!</v>
      </c>
      <c r="P167" s="2" t="e">
        <f>#REF!*#REF!/10^3</f>
        <v>#REF!</v>
      </c>
      <c r="Q167" s="2" t="e">
        <f>#REF!*#REF!/10^3</f>
        <v>#REF!</v>
      </c>
      <c r="R167" s="2" t="e">
        <f>#REF!*#REF!/10^3</f>
        <v>#REF!</v>
      </c>
      <c r="S167" s="2" t="e">
        <f>#REF!*#REF!/10^3</f>
        <v>#REF!</v>
      </c>
      <c r="T167" s="2" t="e">
        <f>#REF!*#REF!/10^3</f>
        <v>#REF!</v>
      </c>
      <c r="U167" s="2" t="e">
        <f>#REF!*#REF!/10^3</f>
        <v>#REF!</v>
      </c>
    </row>
    <row r="168" spans="1:21" x14ac:dyDescent="0.3">
      <c r="A168" t="s">
        <v>175</v>
      </c>
      <c r="B168" s="2">
        <v>62.666666666666664</v>
      </c>
      <c r="C168" s="2">
        <v>293.66666666666669</v>
      </c>
      <c r="D168" s="2">
        <v>94.929999999999993</v>
      </c>
      <c r="E168" s="2">
        <v>95.070534976414066</v>
      </c>
      <c r="F168" s="2">
        <v>100.45862159481209</v>
      </c>
      <c r="G168" s="2">
        <v>106.72266318651678</v>
      </c>
      <c r="H168" s="2">
        <v>106.43128183214348</v>
      </c>
      <c r="I168" s="2">
        <v>106.14538813515647</v>
      </c>
      <c r="J168" s="2">
        <v>106.12131909553246</v>
      </c>
      <c r="K168" s="2">
        <v>106.95495323492587</v>
      </c>
      <c r="L168" s="2">
        <v>105.32512918740962</v>
      </c>
      <c r="M168" s="2">
        <v>103.25401094456659</v>
      </c>
      <c r="N168" s="2" t="e">
        <f>#REF!*#REF!/10^3</f>
        <v>#REF!</v>
      </c>
      <c r="O168" s="2" t="e">
        <f>#REF!*#REF!/10^3</f>
        <v>#REF!</v>
      </c>
      <c r="P168" s="2" t="e">
        <f>#REF!*#REF!/10^3</f>
        <v>#REF!</v>
      </c>
      <c r="Q168" s="2" t="e">
        <f>#REF!*#REF!/10^3</f>
        <v>#REF!</v>
      </c>
      <c r="R168" s="2" t="e">
        <f>#REF!*#REF!/10^3</f>
        <v>#REF!</v>
      </c>
      <c r="S168" s="2" t="e">
        <f>#REF!*#REF!/10^3</f>
        <v>#REF!</v>
      </c>
      <c r="T168" s="2" t="e">
        <f>#REF!*#REF!/10^3</f>
        <v>#REF!</v>
      </c>
      <c r="U168" s="2" t="e">
        <f>#REF!*#REF!/10^3</f>
        <v>#REF!</v>
      </c>
    </row>
    <row r="169" spans="1:21" x14ac:dyDescent="0.3">
      <c r="A169" t="s">
        <v>74</v>
      </c>
      <c r="B169" s="2">
        <v>87</v>
      </c>
      <c r="C169" s="2">
        <v>55</v>
      </c>
      <c r="D169" s="2">
        <v>94.929999999999993</v>
      </c>
      <c r="E169" s="2">
        <v>95.070534976414066</v>
      </c>
      <c r="F169" s="2">
        <v>100.45862159481209</v>
      </c>
      <c r="G169" s="2">
        <v>106.72266318651678</v>
      </c>
      <c r="H169" s="2">
        <v>106.43128183214348</v>
      </c>
      <c r="I169" s="2">
        <v>106.14538813515647</v>
      </c>
      <c r="J169" s="2">
        <v>106.12131909553246</v>
      </c>
      <c r="K169" s="2">
        <v>106.95495323492587</v>
      </c>
      <c r="L169" s="2">
        <v>105.32512918740962</v>
      </c>
      <c r="M169" s="2">
        <v>103.25401094456659</v>
      </c>
      <c r="N169" s="2" t="e">
        <f>#REF!*#REF!/10^3</f>
        <v>#REF!</v>
      </c>
      <c r="O169" s="2" t="e">
        <f>#REF!*#REF!/10^3</f>
        <v>#REF!</v>
      </c>
      <c r="P169" s="2" t="e">
        <f>#REF!*#REF!/10^3</f>
        <v>#REF!</v>
      </c>
      <c r="Q169" s="2" t="e">
        <f>#REF!*#REF!/10^3</f>
        <v>#REF!</v>
      </c>
      <c r="R169" s="2" t="e">
        <f>#REF!*#REF!/10^3</f>
        <v>#REF!</v>
      </c>
      <c r="S169" s="2" t="e">
        <f>#REF!*#REF!/10^3</f>
        <v>#REF!</v>
      </c>
      <c r="T169" s="2" t="e">
        <f>#REF!*#REF!/10^3</f>
        <v>#REF!</v>
      </c>
      <c r="U169" s="2" t="e">
        <f>#REF!*#REF!/10^3</f>
        <v>#REF!</v>
      </c>
    </row>
    <row r="170" spans="1:21" x14ac:dyDescent="0.3">
      <c r="A170" t="s">
        <v>176</v>
      </c>
      <c r="B170" s="2">
        <v>0</v>
      </c>
      <c r="C170" s="2">
        <v>26.333333333333332</v>
      </c>
      <c r="D170" s="2">
        <v>94.929999999999993</v>
      </c>
      <c r="E170" s="2">
        <v>95.070534976414066</v>
      </c>
      <c r="F170" s="2">
        <v>100.45862159481209</v>
      </c>
      <c r="G170" s="2">
        <v>106.72266318651678</v>
      </c>
      <c r="H170" s="2">
        <v>106.43128183214348</v>
      </c>
      <c r="I170" s="2">
        <v>106.14538813515647</v>
      </c>
      <c r="J170" s="2">
        <v>106.12131909553246</v>
      </c>
      <c r="K170" s="2">
        <v>106.95495323492587</v>
      </c>
      <c r="L170" s="2">
        <v>105.32512918740962</v>
      </c>
      <c r="M170" s="2">
        <v>103.25401094456659</v>
      </c>
      <c r="N170" s="2" t="e">
        <f>#REF!*#REF!/10^3</f>
        <v>#REF!</v>
      </c>
      <c r="O170" s="2" t="e">
        <f>#REF!*#REF!/10^3</f>
        <v>#REF!</v>
      </c>
      <c r="P170" s="2" t="e">
        <f>#REF!*#REF!/10^3</f>
        <v>#REF!</v>
      </c>
      <c r="Q170" s="2" t="e">
        <f>#REF!*#REF!/10^3</f>
        <v>#REF!</v>
      </c>
      <c r="R170" s="2" t="e">
        <f>#REF!*#REF!/10^3</f>
        <v>#REF!</v>
      </c>
      <c r="S170" s="2" t="e">
        <f>#REF!*#REF!/10^3</f>
        <v>#REF!</v>
      </c>
      <c r="T170" s="2" t="e">
        <f>#REF!*#REF!/10^3</f>
        <v>#REF!</v>
      </c>
      <c r="U170" s="2" t="e">
        <f>#REF!*#REF!/10^3</f>
        <v>#REF!</v>
      </c>
    </row>
    <row r="171" spans="1:21" x14ac:dyDescent="0.3">
      <c r="A171" t="s">
        <v>177</v>
      </c>
      <c r="B171" s="2">
        <v>0</v>
      </c>
      <c r="C171" s="2">
        <v>6.666666666666667</v>
      </c>
      <c r="D171" s="2">
        <v>85</v>
      </c>
      <c r="E171" s="2">
        <v>85.14053497641406</v>
      </c>
      <c r="F171" s="2">
        <v>90.52862159481208</v>
      </c>
      <c r="G171" s="2">
        <v>96.792663186516776</v>
      </c>
      <c r="H171" s="2">
        <v>96.501281832143476</v>
      </c>
      <c r="I171" s="2">
        <v>96.215388135156488</v>
      </c>
      <c r="J171" s="2">
        <v>96.191319095532478</v>
      </c>
      <c r="K171" s="2">
        <v>97.02495323492586</v>
      </c>
      <c r="L171" s="2">
        <v>95.395129187409609</v>
      </c>
      <c r="M171" s="2">
        <v>93.324010944566581</v>
      </c>
      <c r="N171" s="2" t="e">
        <f>#REF!*#REF!/10^3</f>
        <v>#REF!</v>
      </c>
      <c r="O171" s="2" t="e">
        <f>#REF!*#REF!/10^3</f>
        <v>#REF!</v>
      </c>
      <c r="P171" s="2" t="e">
        <f>#REF!*#REF!/10^3</f>
        <v>#REF!</v>
      </c>
      <c r="Q171" s="2" t="e">
        <f>#REF!*#REF!/10^3</f>
        <v>#REF!</v>
      </c>
      <c r="R171" s="2" t="e">
        <f>#REF!*#REF!/10^3</f>
        <v>#REF!</v>
      </c>
      <c r="S171" s="2" t="e">
        <f>#REF!*#REF!/10^3</f>
        <v>#REF!</v>
      </c>
      <c r="T171" s="2" t="e">
        <f>#REF!*#REF!/10^3</f>
        <v>#REF!</v>
      </c>
      <c r="U171" s="2" t="e">
        <f>#REF!*#REF!/10^3</f>
        <v>#REF!</v>
      </c>
    </row>
    <row r="172" spans="1:21" x14ac:dyDescent="0.3">
      <c r="A172" t="s">
        <v>178</v>
      </c>
      <c r="B172" s="2">
        <v>46.666666666666664</v>
      </c>
      <c r="C172" s="2">
        <v>44.666666666666664</v>
      </c>
      <c r="D172" s="2">
        <v>85</v>
      </c>
      <c r="E172" s="2">
        <v>85.14053497641406</v>
      </c>
      <c r="F172" s="2">
        <v>90.52862159481208</v>
      </c>
      <c r="G172" s="2">
        <v>96.792663186516776</v>
      </c>
      <c r="H172" s="2">
        <v>100.49128183214349</v>
      </c>
      <c r="I172" s="2">
        <v>100.2053881351565</v>
      </c>
      <c r="J172" s="2">
        <v>106.12131909553246</v>
      </c>
      <c r="K172" s="2">
        <v>106.95495323492587</v>
      </c>
      <c r="L172" s="2">
        <v>105.32512918740962</v>
      </c>
      <c r="M172" s="2">
        <v>103.25401094456659</v>
      </c>
      <c r="N172" s="2" t="e">
        <f>#REF!*#REF!/10^3</f>
        <v>#REF!</v>
      </c>
      <c r="O172" s="2" t="e">
        <f>#REF!*#REF!/10^3</f>
        <v>#REF!</v>
      </c>
      <c r="P172" s="2" t="e">
        <f>#REF!*#REF!/10^3</f>
        <v>#REF!</v>
      </c>
      <c r="Q172" s="2" t="e">
        <f>#REF!*#REF!/10^3</f>
        <v>#REF!</v>
      </c>
      <c r="R172" s="2" t="e">
        <f>#REF!*#REF!/10^3</f>
        <v>#REF!</v>
      </c>
      <c r="S172" s="2" t="e">
        <f>#REF!*#REF!/10^3</f>
        <v>#REF!</v>
      </c>
      <c r="T172" s="2" t="e">
        <f>#REF!*#REF!/10^3</f>
        <v>#REF!</v>
      </c>
      <c r="U172" s="2" t="e">
        <f>#REF!*#REF!/10^3</f>
        <v>#REF!</v>
      </c>
    </row>
    <row r="173" spans="1:21" x14ac:dyDescent="0.3">
      <c r="A173" t="s">
        <v>76</v>
      </c>
      <c r="B173" s="2">
        <v>36.666666666666664</v>
      </c>
      <c r="C173" s="2">
        <v>62</v>
      </c>
      <c r="D173" s="2">
        <v>88.990000000000009</v>
      </c>
      <c r="E173" s="2">
        <v>89.130534976414069</v>
      </c>
      <c r="F173" s="2">
        <v>94.518621594812089</v>
      </c>
      <c r="G173" s="2">
        <v>100.78266318651679</v>
      </c>
      <c r="H173" s="2">
        <v>100.49128183214349</v>
      </c>
      <c r="I173" s="2">
        <v>100.2053881351565</v>
      </c>
      <c r="J173" s="2">
        <v>100.18131909553249</v>
      </c>
      <c r="K173" s="2">
        <v>101.01495323492584</v>
      </c>
      <c r="L173" s="2">
        <v>99.385129187409618</v>
      </c>
      <c r="M173" s="2">
        <v>97.31401094456659</v>
      </c>
      <c r="N173" s="2" t="e">
        <f>#REF!*#REF!/10^3</f>
        <v>#REF!</v>
      </c>
      <c r="O173" s="2" t="e">
        <f>#REF!*#REF!/10^3</f>
        <v>#REF!</v>
      </c>
      <c r="P173" s="2" t="e">
        <f>#REF!*#REF!/10^3</f>
        <v>#REF!</v>
      </c>
      <c r="Q173" s="2" t="e">
        <f>#REF!*#REF!/10^3</f>
        <v>#REF!</v>
      </c>
      <c r="R173" s="2" t="e">
        <f>#REF!*#REF!/10^3</f>
        <v>#REF!</v>
      </c>
      <c r="S173" s="2" t="e">
        <f>#REF!*#REF!/10^3</f>
        <v>#REF!</v>
      </c>
      <c r="T173" s="2" t="e">
        <f>#REF!*#REF!/10^3</f>
        <v>#REF!</v>
      </c>
      <c r="U173" s="2" t="e">
        <f>#REF!*#REF!/10^3</f>
        <v>#REF!</v>
      </c>
    </row>
    <row r="174" spans="1:21" x14ac:dyDescent="0.3">
      <c r="A174" t="s">
        <v>78</v>
      </c>
      <c r="B174" s="2">
        <v>88.666666666666671</v>
      </c>
      <c r="C174" s="2">
        <v>45.333333333333336</v>
      </c>
      <c r="D174" s="2">
        <v>85</v>
      </c>
      <c r="E174" s="2">
        <v>85.14053497641406</v>
      </c>
      <c r="F174" s="2">
        <v>90.52862159481208</v>
      </c>
      <c r="G174" s="2">
        <v>96.792663186516776</v>
      </c>
      <c r="H174" s="2">
        <v>100.49128183214349</v>
      </c>
      <c r="I174" s="2">
        <v>106.14538813515647</v>
      </c>
      <c r="J174" s="2">
        <v>100.18131909553249</v>
      </c>
      <c r="K174" s="2">
        <v>101.01495323492584</v>
      </c>
      <c r="L174" s="2">
        <v>99.385129187409618</v>
      </c>
      <c r="M174" s="2">
        <v>97.31401094456659</v>
      </c>
      <c r="N174" s="2" t="e">
        <f>#REF!*#REF!/10^3</f>
        <v>#REF!</v>
      </c>
      <c r="O174" s="2" t="e">
        <f>#REF!*#REF!/10^3</f>
        <v>#REF!</v>
      </c>
      <c r="P174" s="2" t="e">
        <f>#REF!*#REF!/10^3</f>
        <v>#REF!</v>
      </c>
      <c r="Q174" s="2" t="e">
        <f>#REF!*#REF!/10^3</f>
        <v>#REF!</v>
      </c>
      <c r="R174" s="2" t="e">
        <f>#REF!*#REF!/10^3</f>
        <v>#REF!</v>
      </c>
      <c r="S174" s="2" t="e">
        <f>#REF!*#REF!/10^3</f>
        <v>#REF!</v>
      </c>
      <c r="T174" s="2" t="e">
        <f>#REF!*#REF!/10^3</f>
        <v>#REF!</v>
      </c>
      <c r="U174" s="2" t="e">
        <f>#REF!*#REF!/10^3</f>
        <v>#REF!</v>
      </c>
    </row>
    <row r="175" spans="1:21" x14ac:dyDescent="0.3">
      <c r="A175" t="s">
        <v>179</v>
      </c>
      <c r="B175" s="2">
        <v>74.666666666666671</v>
      </c>
      <c r="C175" s="2">
        <v>126.66666666666667</v>
      </c>
      <c r="D175" s="2">
        <v>90.94</v>
      </c>
      <c r="E175" s="2">
        <v>91.080534976414057</v>
      </c>
      <c r="F175" s="2">
        <v>96.468621594812078</v>
      </c>
      <c r="G175" s="2">
        <v>102.73266318651677</v>
      </c>
      <c r="H175" s="2">
        <v>102.44128183214347</v>
      </c>
      <c r="I175" s="2">
        <v>102.15538813515646</v>
      </c>
      <c r="J175" s="2">
        <v>102.13131909553248</v>
      </c>
      <c r="K175" s="2">
        <v>102.96495323492586</v>
      </c>
      <c r="L175" s="2">
        <v>101.33512918740961</v>
      </c>
      <c r="M175" s="2">
        <v>99.264010944566579</v>
      </c>
      <c r="N175" s="2" t="e">
        <f>#REF!*#REF!/10^3</f>
        <v>#REF!</v>
      </c>
      <c r="O175" s="2" t="e">
        <f>#REF!*#REF!/10^3</f>
        <v>#REF!</v>
      </c>
      <c r="P175" s="2" t="e">
        <f>#REF!*#REF!/10^3</f>
        <v>#REF!</v>
      </c>
      <c r="Q175" s="2" t="e">
        <f>#REF!*#REF!/10^3</f>
        <v>#REF!</v>
      </c>
      <c r="R175" s="2" t="e">
        <f>#REF!*#REF!/10^3</f>
        <v>#REF!</v>
      </c>
      <c r="S175" s="2" t="e">
        <f>#REF!*#REF!/10^3</f>
        <v>#REF!</v>
      </c>
      <c r="T175" s="2" t="e">
        <f>#REF!*#REF!/10^3</f>
        <v>#REF!</v>
      </c>
      <c r="U175" s="2" t="e">
        <f>#REF!*#REF!/10^3</f>
        <v>#REF!</v>
      </c>
    </row>
    <row r="176" spans="1:21" x14ac:dyDescent="0.3">
      <c r="A176" t="s">
        <v>180</v>
      </c>
      <c r="B176" s="2">
        <v>63.333333333333336</v>
      </c>
      <c r="C176" s="2">
        <v>33</v>
      </c>
      <c r="D176" s="2">
        <v>94.929999999999993</v>
      </c>
      <c r="E176" s="2">
        <v>95.070534976414066</v>
      </c>
      <c r="F176" s="2">
        <v>100.45862159481209</v>
      </c>
      <c r="G176" s="2">
        <v>106.72266318651678</v>
      </c>
      <c r="H176" s="2">
        <v>106.43128183214348</v>
      </c>
      <c r="I176" s="2">
        <v>106.14538813515647</v>
      </c>
      <c r="J176" s="2">
        <v>106.12131909553246</v>
      </c>
      <c r="K176" s="2">
        <v>106.95495323492587</v>
      </c>
      <c r="L176" s="2">
        <v>105.32512918740962</v>
      </c>
      <c r="M176" s="2">
        <v>103.25401094456659</v>
      </c>
      <c r="N176" s="2" t="e">
        <f>#REF!*#REF!/10^3</f>
        <v>#REF!</v>
      </c>
      <c r="O176" s="2" t="e">
        <f>#REF!*#REF!/10^3</f>
        <v>#REF!</v>
      </c>
      <c r="P176" s="2" t="e">
        <f>#REF!*#REF!/10^3</f>
        <v>#REF!</v>
      </c>
      <c r="Q176" s="2" t="e">
        <f>#REF!*#REF!/10^3</f>
        <v>#REF!</v>
      </c>
      <c r="R176" s="2" t="e">
        <f>#REF!*#REF!/10^3</f>
        <v>#REF!</v>
      </c>
      <c r="S176" s="2" t="e">
        <f>#REF!*#REF!/10^3</f>
        <v>#REF!</v>
      </c>
      <c r="T176" s="2" t="e">
        <f>#REF!*#REF!/10^3</f>
        <v>#REF!</v>
      </c>
      <c r="U176" s="2" t="e">
        <f>#REF!*#REF!/10^3</f>
        <v>#REF!</v>
      </c>
    </row>
    <row r="177" spans="1:21" x14ac:dyDescent="0.3">
      <c r="A177" t="s">
        <v>181</v>
      </c>
      <c r="B177" s="2">
        <v>0</v>
      </c>
      <c r="C177" s="2">
        <v>39</v>
      </c>
      <c r="D177" s="2">
        <v>85</v>
      </c>
      <c r="E177" s="2">
        <v>85.14053497641406</v>
      </c>
      <c r="F177" s="2">
        <v>90.52862159481208</v>
      </c>
      <c r="G177" s="2">
        <v>100.78266318651679</v>
      </c>
      <c r="H177" s="2">
        <v>100.49128183214349</v>
      </c>
      <c r="I177" s="2">
        <v>100.2053881351565</v>
      </c>
      <c r="J177" s="2">
        <v>100.18131909553249</v>
      </c>
      <c r="K177" s="2">
        <v>101.01495323492584</v>
      </c>
      <c r="L177" s="2">
        <v>105.32512918740962</v>
      </c>
      <c r="M177" s="2">
        <v>103.25401094456659</v>
      </c>
      <c r="N177" s="2" t="e">
        <f>#REF!*#REF!/10^3</f>
        <v>#REF!</v>
      </c>
      <c r="O177" s="2" t="e">
        <f>#REF!*#REF!/10^3</f>
        <v>#REF!</v>
      </c>
      <c r="P177" s="2" t="e">
        <f>#REF!*#REF!/10^3</f>
        <v>#REF!</v>
      </c>
      <c r="Q177" s="2" t="e">
        <f>#REF!*#REF!/10^3</f>
        <v>#REF!</v>
      </c>
      <c r="R177" s="2" t="e">
        <f>#REF!*#REF!/10^3</f>
        <v>#REF!</v>
      </c>
      <c r="S177" s="2" t="e">
        <f>#REF!*#REF!/10^3</f>
        <v>#REF!</v>
      </c>
      <c r="T177" s="2" t="e">
        <f>#REF!*#REF!/10^3</f>
        <v>#REF!</v>
      </c>
      <c r="U177" s="2" t="e">
        <f>#REF!*#REF!/10^3</f>
        <v>#REF!</v>
      </c>
    </row>
    <row r="178" spans="1:21" x14ac:dyDescent="0.3">
      <c r="A178" t="s">
        <v>182</v>
      </c>
      <c r="B178" s="2">
        <v>56</v>
      </c>
      <c r="C178" s="2">
        <v>47.666666666666664</v>
      </c>
      <c r="D178" s="2">
        <v>85</v>
      </c>
      <c r="E178" s="2">
        <v>85.14053497641406</v>
      </c>
      <c r="F178" s="2">
        <v>90.52862159481208</v>
      </c>
      <c r="G178" s="2">
        <v>96.792663186516776</v>
      </c>
      <c r="H178" s="2">
        <v>100.49128183214349</v>
      </c>
      <c r="I178" s="2">
        <v>100.2053881351565</v>
      </c>
      <c r="J178" s="2">
        <v>100.18131909553249</v>
      </c>
      <c r="K178" s="2">
        <v>101.01495323492584</v>
      </c>
      <c r="L178" s="2">
        <v>99.385129187409618</v>
      </c>
      <c r="M178" s="2">
        <v>97.31401094456659</v>
      </c>
      <c r="N178" s="2" t="e">
        <f>#REF!*#REF!/10^3</f>
        <v>#REF!</v>
      </c>
      <c r="O178" s="2" t="e">
        <f>#REF!*#REF!/10^3</f>
        <v>#REF!</v>
      </c>
      <c r="P178" s="2" t="e">
        <f>#REF!*#REF!/10^3</f>
        <v>#REF!</v>
      </c>
      <c r="Q178" s="2" t="e">
        <f>#REF!*#REF!/10^3</f>
        <v>#REF!</v>
      </c>
      <c r="R178" s="2" t="e">
        <f>#REF!*#REF!/10^3</f>
        <v>#REF!</v>
      </c>
      <c r="S178" s="2" t="e">
        <f>#REF!*#REF!/10^3</f>
        <v>#REF!</v>
      </c>
      <c r="T178" s="2" t="e">
        <f>#REF!*#REF!/10^3</f>
        <v>#REF!</v>
      </c>
      <c r="U178" s="2" t="e">
        <f>#REF!*#REF!/10^3</f>
        <v>#REF!</v>
      </c>
    </row>
    <row r="179" spans="1:21" x14ac:dyDescent="0.3">
      <c r="A179" t="s">
        <v>81</v>
      </c>
      <c r="B179" s="2">
        <v>49</v>
      </c>
      <c r="C179" s="2">
        <v>63</v>
      </c>
      <c r="D179" s="2">
        <v>85</v>
      </c>
      <c r="E179" s="2">
        <v>85.14053497641406</v>
      </c>
      <c r="F179" s="2">
        <v>90.52862159481208</v>
      </c>
      <c r="G179" s="2">
        <v>96.792663186516776</v>
      </c>
      <c r="H179" s="2">
        <v>96.501281832143476</v>
      </c>
      <c r="I179" s="2">
        <v>96.215388135156488</v>
      </c>
      <c r="J179" s="2">
        <v>96.191319095532478</v>
      </c>
      <c r="K179" s="2">
        <v>97.02495323492586</v>
      </c>
      <c r="L179" s="2">
        <v>95.395129187409609</v>
      </c>
      <c r="M179" s="2">
        <v>93.324010944566581</v>
      </c>
      <c r="N179" s="2" t="e">
        <f>#REF!*#REF!/10^3</f>
        <v>#REF!</v>
      </c>
      <c r="O179" s="2" t="e">
        <f>#REF!*#REF!/10^3</f>
        <v>#REF!</v>
      </c>
      <c r="P179" s="2" t="e">
        <f>#REF!*#REF!/10^3</f>
        <v>#REF!</v>
      </c>
      <c r="Q179" s="2" t="e">
        <f>#REF!*#REF!/10^3</f>
        <v>#REF!</v>
      </c>
      <c r="R179" s="2" t="e">
        <f>#REF!*#REF!/10^3</f>
        <v>#REF!</v>
      </c>
      <c r="S179" s="2" t="e">
        <f>#REF!*#REF!/10^3</f>
        <v>#REF!</v>
      </c>
      <c r="T179" s="2" t="e">
        <f>#REF!*#REF!/10^3</f>
        <v>#REF!</v>
      </c>
      <c r="U179" s="2" t="e">
        <f>#REF!*#REF!/10^3</f>
        <v>#REF!</v>
      </c>
    </row>
    <row r="180" spans="1:21" x14ac:dyDescent="0.3">
      <c r="A180" t="s">
        <v>83</v>
      </c>
      <c r="B180" s="2">
        <v>67</v>
      </c>
      <c r="C180" s="2">
        <v>29.666666666666668</v>
      </c>
      <c r="D180" s="2">
        <v>94.929999999999993</v>
      </c>
      <c r="E180" s="2">
        <v>95.070534976414066</v>
      </c>
      <c r="F180" s="2">
        <v>100.45862159481209</v>
      </c>
      <c r="G180" s="2">
        <v>106.72266318651678</v>
      </c>
      <c r="H180" s="2">
        <v>106.43128183214348</v>
      </c>
      <c r="I180" s="2">
        <v>106.14538813515647</v>
      </c>
      <c r="J180" s="2">
        <v>106.12131909553246</v>
      </c>
      <c r="K180" s="2">
        <v>106.95495323492587</v>
      </c>
      <c r="L180" s="2">
        <v>105.32512918740962</v>
      </c>
      <c r="M180" s="2">
        <v>103.25401094456659</v>
      </c>
      <c r="N180" s="2" t="e">
        <f>#REF!*#REF!/10^3</f>
        <v>#REF!</v>
      </c>
      <c r="O180" s="2" t="e">
        <f>#REF!*#REF!/10^3</f>
        <v>#REF!</v>
      </c>
      <c r="P180" s="2" t="e">
        <f>#REF!*#REF!/10^3</f>
        <v>#REF!</v>
      </c>
      <c r="Q180" s="2" t="e">
        <f>#REF!*#REF!/10^3</f>
        <v>#REF!</v>
      </c>
      <c r="R180" s="2" t="e">
        <f>#REF!*#REF!/10^3</f>
        <v>#REF!</v>
      </c>
      <c r="S180" s="2" t="e">
        <f>#REF!*#REF!/10^3</f>
        <v>#REF!</v>
      </c>
      <c r="T180" s="2" t="e">
        <f>#REF!*#REF!/10^3</f>
        <v>#REF!</v>
      </c>
      <c r="U180" s="2" t="e">
        <f>#REF!*#REF!/10^3</f>
        <v>#REF!</v>
      </c>
    </row>
    <row r="181" spans="1:21" x14ac:dyDescent="0.3">
      <c r="A181" t="s">
        <v>183</v>
      </c>
      <c r="B181" s="2">
        <v>67.333333333333329</v>
      </c>
      <c r="C181" s="2">
        <v>98.333333333333329</v>
      </c>
      <c r="D181" s="2">
        <v>95.92</v>
      </c>
      <c r="E181" s="2">
        <v>96.060534976414047</v>
      </c>
      <c r="F181" s="2">
        <v>101.44862159481208</v>
      </c>
      <c r="G181" s="2">
        <v>107.71266318651676</v>
      </c>
      <c r="H181" s="2">
        <v>107.42128183214346</v>
      </c>
      <c r="I181" s="2">
        <v>107.13538813515648</v>
      </c>
      <c r="J181" s="2">
        <v>107.11131909553247</v>
      </c>
      <c r="K181" s="2">
        <v>107.94495323492585</v>
      </c>
      <c r="L181" s="2">
        <v>106.3151291874096</v>
      </c>
      <c r="M181" s="2">
        <v>104.24401094456658</v>
      </c>
      <c r="N181" s="2" t="e">
        <f>#REF!*#REF!/10^3</f>
        <v>#REF!</v>
      </c>
      <c r="O181" s="2" t="e">
        <f>#REF!*#REF!/10^3</f>
        <v>#REF!</v>
      </c>
      <c r="P181" s="2" t="e">
        <f>#REF!*#REF!/10^3</f>
        <v>#REF!</v>
      </c>
      <c r="Q181" s="2" t="e">
        <f>#REF!*#REF!/10^3</f>
        <v>#REF!</v>
      </c>
      <c r="R181" s="2" t="e">
        <f>#REF!*#REF!/10^3</f>
        <v>#REF!</v>
      </c>
      <c r="S181" s="2" t="e">
        <f>#REF!*#REF!/10^3</f>
        <v>#REF!</v>
      </c>
      <c r="T181" s="2" t="e">
        <f>#REF!*#REF!/10^3</f>
        <v>#REF!</v>
      </c>
      <c r="U181" s="2" t="e">
        <f>#REF!*#REF!/10^3</f>
        <v>#REF!</v>
      </c>
    </row>
    <row r="182" spans="1:21" x14ac:dyDescent="0.3">
      <c r="A182" t="s">
        <v>85</v>
      </c>
      <c r="B182" s="2">
        <v>73.333333333333329</v>
      </c>
      <c r="C182" s="2">
        <v>90</v>
      </c>
      <c r="D182" s="2">
        <v>91.929999999999993</v>
      </c>
      <c r="E182" s="2">
        <v>92.070534976414066</v>
      </c>
      <c r="F182" s="2">
        <v>97.458621594812087</v>
      </c>
      <c r="G182" s="2">
        <v>103.72266318651678</v>
      </c>
      <c r="H182" s="2">
        <v>103.43128183214348</v>
      </c>
      <c r="I182" s="2">
        <v>103.14538813515647</v>
      </c>
      <c r="J182" s="2">
        <v>103.12131909553246</v>
      </c>
      <c r="K182" s="2">
        <v>103.95495323492587</v>
      </c>
      <c r="L182" s="2">
        <v>102.32512918740962</v>
      </c>
      <c r="M182" s="2">
        <v>100.25401094456659</v>
      </c>
      <c r="N182" s="2" t="e">
        <f>#REF!*#REF!/10^3</f>
        <v>#REF!</v>
      </c>
      <c r="O182" s="2" t="e">
        <f>#REF!*#REF!/10^3</f>
        <v>#REF!</v>
      </c>
      <c r="P182" s="2" t="e">
        <f>#REF!*#REF!/10^3</f>
        <v>#REF!</v>
      </c>
      <c r="Q182" s="2" t="e">
        <f>#REF!*#REF!/10^3</f>
        <v>#REF!</v>
      </c>
      <c r="R182" s="2" t="e">
        <f>#REF!*#REF!/10^3</f>
        <v>#REF!</v>
      </c>
      <c r="S182" s="2" t="e">
        <f>#REF!*#REF!/10^3</f>
        <v>#REF!</v>
      </c>
      <c r="T182" s="2" t="e">
        <f>#REF!*#REF!/10^3</f>
        <v>#REF!</v>
      </c>
      <c r="U182" s="2" t="e">
        <f>#REF!*#REF!/10^3</f>
        <v>#REF!</v>
      </c>
    </row>
    <row r="183" spans="1:21" x14ac:dyDescent="0.3">
      <c r="A183" t="s">
        <v>184</v>
      </c>
      <c r="B183" s="2">
        <v>0</v>
      </c>
      <c r="C183" s="2">
        <v>37</v>
      </c>
      <c r="D183" s="2">
        <v>91.929999999999993</v>
      </c>
      <c r="E183" s="2">
        <v>92.070534976414066</v>
      </c>
      <c r="F183" s="2">
        <v>97.458621594812087</v>
      </c>
      <c r="G183" s="2">
        <v>103.72266318651678</v>
      </c>
      <c r="H183" s="2">
        <v>103.43128183214348</v>
      </c>
      <c r="I183" s="2">
        <v>103.14538813515647</v>
      </c>
      <c r="J183" s="2">
        <v>103.12131909553246</v>
      </c>
      <c r="K183" s="2">
        <v>103.95495323492587</v>
      </c>
      <c r="L183" s="2">
        <v>102.32512918740962</v>
      </c>
      <c r="M183" s="2">
        <v>100.25401094456659</v>
      </c>
      <c r="N183" s="2" t="e">
        <f>#REF!*#REF!/10^3</f>
        <v>#REF!</v>
      </c>
      <c r="O183" s="2" t="e">
        <f>#REF!*#REF!/10^3</f>
        <v>#REF!</v>
      </c>
      <c r="P183" s="2" t="e">
        <f>#REF!*#REF!/10^3</f>
        <v>#REF!</v>
      </c>
      <c r="Q183" s="2" t="e">
        <f>#REF!*#REF!/10^3</f>
        <v>#REF!</v>
      </c>
      <c r="R183" s="2" t="e">
        <f>#REF!*#REF!/10^3</f>
        <v>#REF!</v>
      </c>
      <c r="S183" s="2" t="e">
        <f>#REF!*#REF!/10^3</f>
        <v>#REF!</v>
      </c>
      <c r="T183" s="2" t="e">
        <f>#REF!*#REF!/10^3</f>
        <v>#REF!</v>
      </c>
      <c r="U183" s="2" t="e">
        <f>#REF!*#REF!/10^3</f>
        <v>#REF!</v>
      </c>
    </row>
    <row r="184" spans="1:21" x14ac:dyDescent="0.3">
      <c r="A184" s="9" t="s">
        <v>185</v>
      </c>
      <c r="B184" s="10" t="s">
        <v>220</v>
      </c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</row>
    <row r="185" spans="1:21" x14ac:dyDescent="0.3">
      <c r="A185" t="s">
        <v>186</v>
      </c>
      <c r="B185" s="2">
        <v>0</v>
      </c>
      <c r="C185" s="2">
        <v>166.66666666666666</v>
      </c>
      <c r="D185" s="2">
        <v>91.929999999999993</v>
      </c>
      <c r="E185" s="2">
        <v>92.070534976414066</v>
      </c>
      <c r="F185" s="2">
        <v>97.458621594812087</v>
      </c>
      <c r="G185" s="2">
        <v>103.72266318651678</v>
      </c>
      <c r="H185" s="2">
        <v>103.43128183214348</v>
      </c>
      <c r="I185" s="2">
        <v>103.14538813515647</v>
      </c>
      <c r="J185" s="2">
        <v>103.12131909553246</v>
      </c>
      <c r="K185" s="2">
        <v>103.95495323492587</v>
      </c>
      <c r="L185" s="2">
        <v>102.32512918740962</v>
      </c>
      <c r="M185" s="2">
        <v>100.25401094456659</v>
      </c>
      <c r="N185" s="2" t="e">
        <f>#REF!*#REF!/10^3</f>
        <v>#REF!</v>
      </c>
      <c r="O185" s="2" t="e">
        <f>#REF!*#REF!/10^3</f>
        <v>#REF!</v>
      </c>
      <c r="P185" s="2" t="e">
        <f>#REF!*#REF!/10^3</f>
        <v>#REF!</v>
      </c>
      <c r="Q185" s="2" t="e">
        <f>#REF!*#REF!/10^3</f>
        <v>#REF!</v>
      </c>
      <c r="R185" s="2" t="e">
        <f>#REF!*#REF!/10^3</f>
        <v>#REF!</v>
      </c>
      <c r="S185" s="2" t="e">
        <f>#REF!*#REF!/10^3</f>
        <v>#REF!</v>
      </c>
      <c r="T185" s="2" t="e">
        <f>#REF!*#REF!/10^3</f>
        <v>#REF!</v>
      </c>
      <c r="U185" s="2" t="e">
        <f>#REF!*#REF!/10^3</f>
        <v>#REF!</v>
      </c>
    </row>
    <row r="186" spans="1:21" x14ac:dyDescent="0.3">
      <c r="A186" t="s">
        <v>187</v>
      </c>
      <c r="B186" s="2">
        <v>0</v>
      </c>
      <c r="C186" s="2">
        <v>0</v>
      </c>
      <c r="D186" s="2">
        <v>91.929999999999993</v>
      </c>
      <c r="E186" s="2">
        <v>92.070534976414066</v>
      </c>
      <c r="F186" s="2">
        <v>97.458621594812087</v>
      </c>
      <c r="G186" s="2">
        <v>103.72266318651678</v>
      </c>
      <c r="H186" s="2">
        <v>103.43128183214348</v>
      </c>
      <c r="I186" s="2">
        <v>103.14538813515647</v>
      </c>
      <c r="J186" s="2">
        <v>103.12131909553246</v>
      </c>
      <c r="K186" s="2">
        <v>103.95495323492587</v>
      </c>
      <c r="L186" s="2">
        <v>102.32512918740962</v>
      </c>
      <c r="M186" s="2">
        <v>100.25401094456659</v>
      </c>
      <c r="N186" s="2" t="e">
        <f>#REF!*#REF!/10^3</f>
        <v>#REF!</v>
      </c>
      <c r="O186" s="2" t="e">
        <f>#REF!*#REF!/10^3</f>
        <v>#REF!</v>
      </c>
      <c r="P186" s="2" t="e">
        <f>#REF!*#REF!/10^3</f>
        <v>#REF!</v>
      </c>
      <c r="Q186" s="2" t="e">
        <f>#REF!*#REF!/10^3</f>
        <v>#REF!</v>
      </c>
      <c r="R186" s="2" t="e">
        <f>#REF!*#REF!/10^3</f>
        <v>#REF!</v>
      </c>
      <c r="S186" s="2" t="e">
        <f>#REF!*#REF!/10^3</f>
        <v>#REF!</v>
      </c>
      <c r="T186" s="2" t="e">
        <f>#REF!*#REF!/10^3</f>
        <v>#REF!</v>
      </c>
      <c r="U186" s="2" t="e">
        <f>#REF!*#REF!/10^3</f>
        <v>#REF!</v>
      </c>
    </row>
    <row r="187" spans="1:21" x14ac:dyDescent="0.3">
      <c r="A187" t="s">
        <v>188</v>
      </c>
      <c r="B187" s="2">
        <v>25</v>
      </c>
      <c r="C187" s="2">
        <v>34.666666666666664</v>
      </c>
      <c r="D187" s="2">
        <v>85</v>
      </c>
      <c r="E187" s="2">
        <v>85.14053497641406</v>
      </c>
      <c r="F187" s="2">
        <v>90.52862159481208</v>
      </c>
      <c r="G187" s="2">
        <v>96.792663186516776</v>
      </c>
      <c r="H187" s="2">
        <v>96.501281832143476</v>
      </c>
      <c r="I187" s="2">
        <v>96.215388135156488</v>
      </c>
      <c r="J187" s="2">
        <v>96.191319095532478</v>
      </c>
      <c r="K187" s="2">
        <v>97.02495323492586</v>
      </c>
      <c r="L187" s="2">
        <v>95.395129187409609</v>
      </c>
      <c r="M187" s="2">
        <v>93.324010944566581</v>
      </c>
      <c r="N187" s="2" t="e">
        <f>#REF!*#REF!/10^3</f>
        <v>#REF!</v>
      </c>
      <c r="O187" s="2" t="e">
        <f>#REF!*#REF!/10^3</f>
        <v>#REF!</v>
      </c>
      <c r="P187" s="2" t="e">
        <f>#REF!*#REF!/10^3</f>
        <v>#REF!</v>
      </c>
      <c r="Q187" s="2" t="e">
        <f>#REF!*#REF!/10^3</f>
        <v>#REF!</v>
      </c>
      <c r="R187" s="2" t="e">
        <f>#REF!*#REF!/10^3</f>
        <v>#REF!</v>
      </c>
      <c r="S187" s="2" t="e">
        <f>#REF!*#REF!/10^3</f>
        <v>#REF!</v>
      </c>
      <c r="T187" s="2" t="e">
        <f>#REF!*#REF!/10^3</f>
        <v>#REF!</v>
      </c>
      <c r="U187" s="2" t="e">
        <f>#REF!*#REF!/10^3</f>
        <v>#REF!</v>
      </c>
    </row>
    <row r="188" spans="1:21" x14ac:dyDescent="0.3">
      <c r="A188" t="s">
        <v>189</v>
      </c>
      <c r="B188" s="2">
        <v>26.333333333333332</v>
      </c>
      <c r="C188" s="2">
        <v>43.333333333333336</v>
      </c>
      <c r="D188" s="2">
        <v>85</v>
      </c>
      <c r="E188" s="2">
        <v>85.14053497641406</v>
      </c>
      <c r="F188" s="2">
        <v>90.52862159481208</v>
      </c>
      <c r="G188" s="2">
        <v>96.792663186516776</v>
      </c>
      <c r="H188" s="2">
        <v>96.501281832143476</v>
      </c>
      <c r="I188" s="2">
        <v>96.215388135156488</v>
      </c>
      <c r="J188" s="2">
        <v>96.191319095532478</v>
      </c>
      <c r="K188" s="2">
        <v>97.02495323492586</v>
      </c>
      <c r="L188" s="2">
        <v>95.395129187409609</v>
      </c>
      <c r="M188" s="2">
        <v>93.324010944566581</v>
      </c>
      <c r="N188" s="2" t="e">
        <f>#REF!*#REF!/10^3</f>
        <v>#REF!</v>
      </c>
      <c r="O188" s="2" t="e">
        <f>#REF!*#REF!/10^3</f>
        <v>#REF!</v>
      </c>
      <c r="P188" s="2" t="e">
        <f>#REF!*#REF!/10^3</f>
        <v>#REF!</v>
      </c>
      <c r="Q188" s="2" t="e">
        <f>#REF!*#REF!/10^3</f>
        <v>#REF!</v>
      </c>
      <c r="R188" s="2" t="e">
        <f>#REF!*#REF!/10^3</f>
        <v>#REF!</v>
      </c>
      <c r="S188" s="2" t="e">
        <f>#REF!*#REF!/10^3</f>
        <v>#REF!</v>
      </c>
      <c r="T188" s="2" t="e">
        <f>#REF!*#REF!/10^3</f>
        <v>#REF!</v>
      </c>
      <c r="U188" s="2" t="e">
        <f>#REF!*#REF!/10^3</f>
        <v>#REF!</v>
      </c>
    </row>
    <row r="189" spans="1:21" x14ac:dyDescent="0.3">
      <c r="A189" t="s">
        <v>190</v>
      </c>
      <c r="B189" s="2">
        <v>0</v>
      </c>
      <c r="C189" s="2">
        <v>47.666666666666664</v>
      </c>
      <c r="D189" s="2">
        <v>91.929999999999993</v>
      </c>
      <c r="E189" s="2">
        <v>92.070534976414066</v>
      </c>
      <c r="F189" s="2">
        <v>97.458621594812087</v>
      </c>
      <c r="G189" s="2">
        <v>103.72266318651678</v>
      </c>
      <c r="H189" s="2">
        <v>103.43128183214348</v>
      </c>
      <c r="I189" s="2">
        <v>103.14538813515647</v>
      </c>
      <c r="J189" s="2">
        <v>103.12131909553246</v>
      </c>
      <c r="K189" s="2">
        <v>103.95495323492587</v>
      </c>
      <c r="L189" s="2">
        <v>102.32512918740962</v>
      </c>
      <c r="M189" s="2">
        <v>100.25401094456659</v>
      </c>
      <c r="N189" s="2" t="e">
        <f>#REF!*#REF!/10^3</f>
        <v>#REF!</v>
      </c>
      <c r="O189" s="2" t="e">
        <f>#REF!*#REF!/10^3</f>
        <v>#REF!</v>
      </c>
      <c r="P189" s="2" t="e">
        <f>#REF!*#REF!/10^3</f>
        <v>#REF!</v>
      </c>
      <c r="Q189" s="2" t="e">
        <f>#REF!*#REF!/10^3</f>
        <v>#REF!</v>
      </c>
      <c r="R189" s="2" t="e">
        <f>#REF!*#REF!/10^3</f>
        <v>#REF!</v>
      </c>
      <c r="S189" s="2" t="e">
        <f>#REF!*#REF!/10^3</f>
        <v>#REF!</v>
      </c>
      <c r="T189" s="2" t="e">
        <f>#REF!*#REF!/10^3</f>
        <v>#REF!</v>
      </c>
      <c r="U189" s="2" t="e">
        <f>#REF!*#REF!/10^3</f>
        <v>#REF!</v>
      </c>
    </row>
    <row r="190" spans="1:21" x14ac:dyDescent="0.3">
      <c r="A190" t="s">
        <v>191</v>
      </c>
      <c r="B190" s="2">
        <v>76.333333333333329</v>
      </c>
      <c r="C190" s="2">
        <v>25.333333333333332</v>
      </c>
      <c r="D190" s="2">
        <v>95.92</v>
      </c>
      <c r="E190" s="2">
        <v>96.060534976414047</v>
      </c>
      <c r="F190" s="2">
        <v>101.44862159481208</v>
      </c>
      <c r="G190" s="2">
        <v>107.71266318651676</v>
      </c>
      <c r="H190" s="2">
        <v>107.42128183214346</v>
      </c>
      <c r="I190" s="2">
        <v>107.13538813515648</v>
      </c>
      <c r="J190" s="2">
        <v>107.11131909553247</v>
      </c>
      <c r="K190" s="2">
        <v>107.94495323492585</v>
      </c>
      <c r="L190" s="2">
        <v>106.3151291874096</v>
      </c>
      <c r="M190" s="2">
        <v>104.24401094456658</v>
      </c>
      <c r="N190" s="2" t="e">
        <f>#REF!*#REF!/10^3</f>
        <v>#REF!</v>
      </c>
      <c r="O190" s="2" t="e">
        <f>#REF!*#REF!/10^3</f>
        <v>#REF!</v>
      </c>
      <c r="P190" s="2" t="e">
        <f>#REF!*#REF!/10^3</f>
        <v>#REF!</v>
      </c>
      <c r="Q190" s="2" t="e">
        <f>#REF!*#REF!/10^3</f>
        <v>#REF!</v>
      </c>
      <c r="R190" s="2" t="e">
        <f>#REF!*#REF!/10^3</f>
        <v>#REF!</v>
      </c>
      <c r="S190" s="2" t="e">
        <f>#REF!*#REF!/10^3</f>
        <v>#REF!</v>
      </c>
      <c r="T190" s="2" t="e">
        <f>#REF!*#REF!/10^3</f>
        <v>#REF!</v>
      </c>
      <c r="U190" s="2" t="e">
        <f>#REF!*#REF!/10^3</f>
        <v>#REF!</v>
      </c>
    </row>
    <row r="191" spans="1:21" x14ac:dyDescent="0.3">
      <c r="A191" t="s">
        <v>192</v>
      </c>
      <c r="B191" s="2">
        <v>0</v>
      </c>
      <c r="C191" s="2">
        <v>461.66666666666669</v>
      </c>
      <c r="D191" s="2">
        <v>91.929999999999993</v>
      </c>
      <c r="E191" s="2">
        <v>92.070534976414066</v>
      </c>
      <c r="F191" s="2">
        <v>97.458621594812087</v>
      </c>
      <c r="G191" s="2">
        <v>103.72266318651678</v>
      </c>
      <c r="H191" s="2">
        <v>103.43128183214348</v>
      </c>
      <c r="I191" s="2">
        <v>103.14538813515647</v>
      </c>
      <c r="J191" s="2">
        <v>103.12131909553246</v>
      </c>
      <c r="K191" s="2">
        <v>103.95495323492587</v>
      </c>
      <c r="L191" s="2">
        <v>102.32512918740962</v>
      </c>
      <c r="M191" s="2">
        <v>100.25401094456659</v>
      </c>
      <c r="N191" s="2" t="e">
        <f>#REF!*#REF!/10^3</f>
        <v>#REF!</v>
      </c>
      <c r="O191" s="2" t="e">
        <f>#REF!*#REF!/10^3</f>
        <v>#REF!</v>
      </c>
      <c r="P191" s="2" t="e">
        <f>#REF!*#REF!/10^3</f>
        <v>#REF!</v>
      </c>
      <c r="Q191" s="2" t="e">
        <f>#REF!*#REF!/10^3</f>
        <v>#REF!</v>
      </c>
      <c r="R191" s="2" t="e">
        <f>#REF!*#REF!/10^3</f>
        <v>#REF!</v>
      </c>
      <c r="S191" s="2" t="e">
        <f>#REF!*#REF!/10^3</f>
        <v>#REF!</v>
      </c>
      <c r="T191" s="2" t="e">
        <f>#REF!*#REF!/10^3</f>
        <v>#REF!</v>
      </c>
      <c r="U191" s="2" t="e">
        <f>#REF!*#REF!/10^3</f>
        <v>#REF!</v>
      </c>
    </row>
    <row r="192" spans="1:21" x14ac:dyDescent="0.3">
      <c r="A192" t="s">
        <v>193</v>
      </c>
      <c r="B192" s="2">
        <v>23.333333333333332</v>
      </c>
      <c r="C192" s="2">
        <v>53</v>
      </c>
      <c r="D192" s="2">
        <v>85</v>
      </c>
      <c r="E192" s="2">
        <v>85.14053497641406</v>
      </c>
      <c r="F192" s="2">
        <v>90.52862159481208</v>
      </c>
      <c r="G192" s="2">
        <v>96.792663186516776</v>
      </c>
      <c r="H192" s="2">
        <v>96.501281832143476</v>
      </c>
      <c r="I192" s="2">
        <v>96.215388135156488</v>
      </c>
      <c r="J192" s="2">
        <v>96.191319095532478</v>
      </c>
      <c r="K192" s="2">
        <v>97.02495323492586</v>
      </c>
      <c r="L192" s="2">
        <v>95.395129187409609</v>
      </c>
      <c r="M192" s="2">
        <v>93.324010944566581</v>
      </c>
      <c r="N192" s="2" t="e">
        <f>#REF!*#REF!/10^3</f>
        <v>#REF!</v>
      </c>
      <c r="O192" s="2" t="e">
        <f>#REF!*#REF!/10^3</f>
        <v>#REF!</v>
      </c>
      <c r="P192" s="2" t="e">
        <f>#REF!*#REF!/10^3</f>
        <v>#REF!</v>
      </c>
      <c r="Q192" s="2" t="e">
        <f>#REF!*#REF!/10^3</f>
        <v>#REF!</v>
      </c>
      <c r="R192" s="2" t="e">
        <f>#REF!*#REF!/10^3</f>
        <v>#REF!</v>
      </c>
      <c r="S192" s="2" t="e">
        <f>#REF!*#REF!/10^3</f>
        <v>#REF!</v>
      </c>
      <c r="T192" s="2" t="e">
        <f>#REF!*#REF!/10^3</f>
        <v>#REF!</v>
      </c>
      <c r="U192" s="2" t="e">
        <f>#REF!*#REF!/10^3</f>
        <v>#REF!</v>
      </c>
    </row>
    <row r="193" spans="1:22" x14ac:dyDescent="0.3">
      <c r="A193" t="s">
        <v>194</v>
      </c>
      <c r="B193" s="2">
        <v>22</v>
      </c>
      <c r="C193" s="2">
        <v>56.666666666666664</v>
      </c>
      <c r="D193" s="2">
        <v>85</v>
      </c>
      <c r="E193" s="2">
        <v>85.14053497641406</v>
      </c>
      <c r="F193" s="2">
        <v>90.52862159481208</v>
      </c>
      <c r="G193" s="2">
        <v>96.792663186516776</v>
      </c>
      <c r="H193" s="2">
        <v>96.501281832143476</v>
      </c>
      <c r="I193" s="2">
        <v>96.215388135156488</v>
      </c>
      <c r="J193" s="2">
        <v>96.191319095532478</v>
      </c>
      <c r="K193" s="2">
        <v>97.02495323492586</v>
      </c>
      <c r="L193" s="2">
        <v>95.395129187409609</v>
      </c>
      <c r="M193" s="2">
        <v>93.324010944566581</v>
      </c>
      <c r="N193" s="2" t="e">
        <f>#REF!*#REF!/10^3</f>
        <v>#REF!</v>
      </c>
      <c r="O193" s="2" t="e">
        <f>#REF!*#REF!/10^3</f>
        <v>#REF!</v>
      </c>
      <c r="P193" s="2" t="e">
        <f>#REF!*#REF!/10^3</f>
        <v>#REF!</v>
      </c>
      <c r="Q193" s="2" t="e">
        <f>#REF!*#REF!/10^3</f>
        <v>#REF!</v>
      </c>
      <c r="R193" s="2" t="e">
        <f>#REF!*#REF!/10^3</f>
        <v>#REF!</v>
      </c>
      <c r="S193" s="2" t="e">
        <f>#REF!*#REF!/10^3</f>
        <v>#REF!</v>
      </c>
      <c r="T193" s="2" t="e">
        <f>#REF!*#REF!/10^3</f>
        <v>#REF!</v>
      </c>
      <c r="U193" s="2" t="e">
        <f>#REF!*#REF!/10^3</f>
        <v>#REF!</v>
      </c>
    </row>
    <row r="194" spans="1:22" x14ac:dyDescent="0.3">
      <c r="A194" t="s">
        <v>195</v>
      </c>
      <c r="B194" s="2">
        <v>41</v>
      </c>
      <c r="C194" s="2">
        <v>66.666666666666671</v>
      </c>
      <c r="D194" s="2">
        <v>91.929999999999993</v>
      </c>
      <c r="E194" s="2">
        <v>92.070534976414066</v>
      </c>
      <c r="F194" s="2">
        <v>97.458621594812087</v>
      </c>
      <c r="G194" s="2">
        <v>103.72266318651678</v>
      </c>
      <c r="H194" s="2">
        <v>103.43128183214348</v>
      </c>
      <c r="I194" s="2">
        <v>103.14538813515647</v>
      </c>
      <c r="J194" s="2">
        <v>103.12131909553246</v>
      </c>
      <c r="K194" s="2">
        <v>103.95495323492587</v>
      </c>
      <c r="L194" s="2">
        <v>102.32512918740962</v>
      </c>
      <c r="M194" s="2">
        <v>100.25401094456659</v>
      </c>
      <c r="N194" s="2" t="e">
        <f>#REF!*#REF!/10^3</f>
        <v>#REF!</v>
      </c>
      <c r="O194" s="2" t="e">
        <f>#REF!*#REF!/10^3</f>
        <v>#REF!</v>
      </c>
      <c r="P194" s="2" t="e">
        <f>#REF!*#REF!/10^3</f>
        <v>#REF!</v>
      </c>
      <c r="Q194" s="2" t="e">
        <f>#REF!*#REF!/10^3</f>
        <v>#REF!</v>
      </c>
      <c r="R194" s="2" t="e">
        <f>#REF!*#REF!/10^3</f>
        <v>#REF!</v>
      </c>
      <c r="S194" s="2" t="e">
        <f>#REF!*#REF!/10^3</f>
        <v>#REF!</v>
      </c>
      <c r="T194" s="2" t="e">
        <f>#REF!*#REF!/10^3</f>
        <v>#REF!</v>
      </c>
      <c r="U194" s="2" t="e">
        <f>#REF!*#REF!/10^3</f>
        <v>#REF!</v>
      </c>
    </row>
    <row r="195" spans="1:22" x14ac:dyDescent="0.3">
      <c r="A195" t="s">
        <v>80</v>
      </c>
      <c r="B195" s="2">
        <v>36</v>
      </c>
      <c r="C195" s="2">
        <v>39.666666666666664</v>
      </c>
      <c r="D195" s="2">
        <v>85</v>
      </c>
      <c r="E195" s="2">
        <v>85.14053497641406</v>
      </c>
      <c r="F195" s="2">
        <v>90.52862159481208</v>
      </c>
      <c r="G195" s="2">
        <v>96.792663186516776</v>
      </c>
      <c r="H195" s="2">
        <v>96.501281832143476</v>
      </c>
      <c r="I195" s="2">
        <v>96.215388135156488</v>
      </c>
      <c r="J195" s="2">
        <v>96.191319095532478</v>
      </c>
      <c r="K195" s="2">
        <v>97.02495323492586</v>
      </c>
      <c r="L195" s="2">
        <v>95.395129187409609</v>
      </c>
      <c r="M195" s="2">
        <v>93.324010944566581</v>
      </c>
      <c r="N195" s="2" t="e">
        <f>#REF!*#REF!/10^3</f>
        <v>#REF!</v>
      </c>
      <c r="O195" s="2" t="e">
        <f>#REF!*#REF!/10^3</f>
        <v>#REF!</v>
      </c>
      <c r="P195" s="2" t="e">
        <f>#REF!*#REF!/10^3</f>
        <v>#REF!</v>
      </c>
      <c r="Q195" s="2" t="e">
        <f>#REF!*#REF!/10^3</f>
        <v>#REF!</v>
      </c>
      <c r="R195" s="2" t="e">
        <f>#REF!*#REF!/10^3</f>
        <v>#REF!</v>
      </c>
      <c r="S195" s="2" t="e">
        <f>#REF!*#REF!/10^3</f>
        <v>#REF!</v>
      </c>
      <c r="T195" s="2" t="e">
        <f>#REF!*#REF!/10^3</f>
        <v>#REF!</v>
      </c>
      <c r="U195" s="2" t="e">
        <f>#REF!*#REF!/10^3</f>
        <v>#REF!</v>
      </c>
    </row>
    <row r="196" spans="1:22" x14ac:dyDescent="0.3">
      <c r="A196" t="s">
        <v>196</v>
      </c>
      <c r="B196" s="2">
        <v>0</v>
      </c>
      <c r="C196" s="2">
        <v>21</v>
      </c>
      <c r="D196" s="2">
        <v>91.929999999999993</v>
      </c>
      <c r="E196" s="2">
        <v>92.070534976414066</v>
      </c>
      <c r="F196" s="2">
        <v>97.458621594812087</v>
      </c>
      <c r="G196" s="2">
        <v>103.72266318651678</v>
      </c>
      <c r="H196" s="2">
        <v>103.43128183214348</v>
      </c>
      <c r="I196" s="2">
        <v>103.14538813515647</v>
      </c>
      <c r="J196" s="2">
        <v>103.12131909553246</v>
      </c>
      <c r="K196" s="2">
        <v>103.95495323492587</v>
      </c>
      <c r="L196" s="2">
        <v>102.32512918740962</v>
      </c>
      <c r="M196" s="2">
        <v>100.25401094456659</v>
      </c>
      <c r="N196" s="2" t="e">
        <f>#REF!*#REF!/10^3</f>
        <v>#REF!</v>
      </c>
      <c r="O196" s="2" t="e">
        <f>#REF!*#REF!/10^3</f>
        <v>#REF!</v>
      </c>
      <c r="P196" s="2" t="e">
        <f>#REF!*#REF!/10^3</f>
        <v>#REF!</v>
      </c>
      <c r="Q196" s="2" t="e">
        <f>#REF!*#REF!/10^3</f>
        <v>#REF!</v>
      </c>
      <c r="R196" s="2" t="e">
        <f>#REF!*#REF!/10^3</f>
        <v>#REF!</v>
      </c>
      <c r="S196" s="2" t="e">
        <f>#REF!*#REF!/10^3</f>
        <v>#REF!</v>
      </c>
      <c r="T196" s="2" t="e">
        <f>#REF!*#REF!/10^3</f>
        <v>#REF!</v>
      </c>
      <c r="U196" s="2" t="e">
        <f>#REF!*#REF!/10^3</f>
        <v>#REF!</v>
      </c>
    </row>
    <row r="197" spans="1:22" x14ac:dyDescent="0.3">
      <c r="A197" t="s">
        <v>197</v>
      </c>
      <c r="B197" s="2">
        <v>0</v>
      </c>
      <c r="C197" s="2">
        <v>102.66666666666667</v>
      </c>
      <c r="D197" s="2">
        <v>91.929999999999993</v>
      </c>
      <c r="E197" s="2">
        <v>92.070534976414066</v>
      </c>
      <c r="F197" s="2">
        <v>97.458621594812087</v>
      </c>
      <c r="G197" s="2">
        <v>103.72266318651678</v>
      </c>
      <c r="H197" s="2">
        <v>103.43128183214348</v>
      </c>
      <c r="I197" s="2">
        <v>103.14538813515647</v>
      </c>
      <c r="J197" s="2">
        <v>103.12131909553246</v>
      </c>
      <c r="K197" s="2">
        <v>103.95495323492587</v>
      </c>
      <c r="L197" s="2">
        <v>102.32512918740962</v>
      </c>
      <c r="M197" s="2">
        <v>100.25401094456659</v>
      </c>
      <c r="N197" s="2" t="e">
        <f>#REF!*#REF!/10^3</f>
        <v>#REF!</v>
      </c>
      <c r="O197" s="2" t="e">
        <f>#REF!*#REF!/10^3</f>
        <v>#REF!</v>
      </c>
      <c r="P197" s="2" t="e">
        <f>#REF!*#REF!/10^3</f>
        <v>#REF!</v>
      </c>
      <c r="Q197" s="2" t="e">
        <f>#REF!*#REF!/10^3</f>
        <v>#REF!</v>
      </c>
      <c r="R197" s="2" t="e">
        <f>#REF!*#REF!/10^3</f>
        <v>#REF!</v>
      </c>
      <c r="S197" s="2" t="e">
        <f>#REF!*#REF!/10^3</f>
        <v>#REF!</v>
      </c>
      <c r="T197" s="2" t="e">
        <f>#REF!*#REF!/10^3</f>
        <v>#REF!</v>
      </c>
      <c r="U197" s="2" t="e">
        <f>#REF!*#REF!/10^3</f>
        <v>#REF!</v>
      </c>
    </row>
    <row r="198" spans="1:22" x14ac:dyDescent="0.3">
      <c r="A198" t="s">
        <v>198</v>
      </c>
      <c r="B198" s="2">
        <v>0</v>
      </c>
      <c r="C198" s="2">
        <v>31.333333333333332</v>
      </c>
      <c r="D198" s="2">
        <v>85</v>
      </c>
      <c r="E198" s="2">
        <v>85.14053497641406</v>
      </c>
      <c r="F198" s="2">
        <v>90.52862159481208</v>
      </c>
      <c r="G198" s="2">
        <v>96.792663186516776</v>
      </c>
      <c r="H198" s="2">
        <v>96.501281832143476</v>
      </c>
      <c r="I198" s="2">
        <v>96.215388135156488</v>
      </c>
      <c r="J198" s="2">
        <v>96.191319095532478</v>
      </c>
      <c r="K198" s="2">
        <v>97.02495323492586</v>
      </c>
      <c r="L198" s="2">
        <v>95.395129187409609</v>
      </c>
      <c r="M198" s="2">
        <v>93.324010944566581</v>
      </c>
      <c r="N198" s="2" t="e">
        <f>#REF!*#REF!/10^3</f>
        <v>#REF!</v>
      </c>
      <c r="O198" s="2" t="e">
        <f>#REF!*#REF!/10^3</f>
        <v>#REF!</v>
      </c>
      <c r="P198" s="2" t="e">
        <f>#REF!*#REF!/10^3</f>
        <v>#REF!</v>
      </c>
      <c r="Q198" s="2" t="e">
        <f>#REF!*#REF!/10^3</f>
        <v>#REF!</v>
      </c>
      <c r="R198" s="2" t="e">
        <f>#REF!*#REF!/10^3</f>
        <v>#REF!</v>
      </c>
      <c r="S198" s="2" t="e">
        <f>#REF!*#REF!/10^3</f>
        <v>#REF!</v>
      </c>
      <c r="T198" s="2" t="e">
        <f>#REF!*#REF!/10^3</f>
        <v>#REF!</v>
      </c>
      <c r="U198" s="2" t="e">
        <f>#REF!*#REF!/10^3</f>
        <v>#REF!</v>
      </c>
    </row>
    <row r="199" spans="1:22" x14ac:dyDescent="0.3">
      <c r="A199" t="s">
        <v>199</v>
      </c>
      <c r="B199" s="2">
        <v>0</v>
      </c>
      <c r="C199" s="2">
        <v>27.666666666666668</v>
      </c>
      <c r="D199" s="2">
        <v>91.929999999999993</v>
      </c>
      <c r="E199" s="2">
        <v>92.070534976414066</v>
      </c>
      <c r="F199" s="2">
        <v>97.458621594812087</v>
      </c>
      <c r="G199" s="2">
        <v>103.72266318651678</v>
      </c>
      <c r="H199" s="2">
        <v>103.43128183214348</v>
      </c>
      <c r="I199" s="2">
        <v>103.14538813515647</v>
      </c>
      <c r="J199" s="2">
        <v>103.12131909553246</v>
      </c>
      <c r="K199" s="2">
        <v>103.95495323492587</v>
      </c>
      <c r="L199" s="2">
        <v>102.32512918740962</v>
      </c>
      <c r="M199" s="2">
        <v>100.25401094456659</v>
      </c>
      <c r="N199" s="2" t="e">
        <f>#REF!*#REF!/10^3</f>
        <v>#REF!</v>
      </c>
      <c r="O199" s="2" t="e">
        <f>#REF!*#REF!/10^3</f>
        <v>#REF!</v>
      </c>
      <c r="P199" s="2" t="e">
        <f>#REF!*#REF!/10^3</f>
        <v>#REF!</v>
      </c>
      <c r="Q199" s="2" t="e">
        <f>#REF!*#REF!/10^3</f>
        <v>#REF!</v>
      </c>
      <c r="R199" s="2" t="e">
        <f>#REF!*#REF!/10^3</f>
        <v>#REF!</v>
      </c>
      <c r="S199" s="2" t="e">
        <f>#REF!*#REF!/10^3</f>
        <v>#REF!</v>
      </c>
      <c r="T199" s="2" t="e">
        <f>#REF!*#REF!/10^3</f>
        <v>#REF!</v>
      </c>
      <c r="U199" s="2" t="e">
        <f>#REF!*#REF!/10^3</f>
        <v>#REF!</v>
      </c>
    </row>
    <row r="200" spans="1:22" x14ac:dyDescent="0.3">
      <c r="A200" s="9" t="s">
        <v>200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 t="e">
        <f t="shared" ref="N200:U200" si="6">N45+N62+N80+N113+N112+N139+N144+N153+N185+N186+N189+N190+N191+N196+N197+N199</f>
        <v>#REF!</v>
      </c>
      <c r="O200" s="10" t="e">
        <f t="shared" si="6"/>
        <v>#REF!</v>
      </c>
      <c r="P200" s="10" t="e">
        <f t="shared" si="6"/>
        <v>#REF!</v>
      </c>
      <c r="Q200" s="10" t="e">
        <f t="shared" si="6"/>
        <v>#REF!</v>
      </c>
      <c r="R200" s="10" t="e">
        <f t="shared" si="6"/>
        <v>#REF!</v>
      </c>
      <c r="S200" s="10" t="e">
        <f t="shared" si="6"/>
        <v>#REF!</v>
      </c>
      <c r="T200" s="10" t="e">
        <f t="shared" si="6"/>
        <v>#REF!</v>
      </c>
      <c r="U200" s="10" t="e">
        <f t="shared" si="6"/>
        <v>#REF!</v>
      </c>
    </row>
    <row r="201" spans="1:22" x14ac:dyDescent="0.3">
      <c r="A201" s="9" t="s">
        <v>201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 t="e">
        <f t="shared" ref="N201:U201" si="7">N202-N200</f>
        <v>#REF!</v>
      </c>
      <c r="O201" s="10" t="e">
        <f t="shared" si="7"/>
        <v>#REF!</v>
      </c>
      <c r="P201" s="10" t="e">
        <f t="shared" si="7"/>
        <v>#REF!</v>
      </c>
      <c r="Q201" s="10" t="e">
        <f t="shared" si="7"/>
        <v>#REF!</v>
      </c>
      <c r="R201" s="10" t="e">
        <f t="shared" si="7"/>
        <v>#REF!</v>
      </c>
      <c r="S201" s="10" t="e">
        <f t="shared" si="7"/>
        <v>#REF!</v>
      </c>
      <c r="T201" s="10" t="e">
        <f t="shared" si="7"/>
        <v>#REF!</v>
      </c>
      <c r="U201" s="10" t="e">
        <f t="shared" si="7"/>
        <v>#REF!</v>
      </c>
    </row>
    <row r="202" spans="1:22" x14ac:dyDescent="0.3">
      <c r="A202" s="9" t="s">
        <v>87</v>
      </c>
      <c r="B202" s="36">
        <v>69.333333333333329</v>
      </c>
      <c r="C202" s="36">
        <v>52.333333333333336</v>
      </c>
      <c r="D202" s="36">
        <v>85</v>
      </c>
      <c r="E202" s="36">
        <v>85.14053497641406</v>
      </c>
      <c r="F202" s="36">
        <v>90.52862159481208</v>
      </c>
      <c r="G202" s="36">
        <v>96.792663186516776</v>
      </c>
      <c r="H202" s="36">
        <v>96.501281832143476</v>
      </c>
      <c r="I202" s="36">
        <v>96.215388135156488</v>
      </c>
      <c r="J202" s="36">
        <v>96.191319095532478</v>
      </c>
      <c r="K202" s="36">
        <v>97.02495323492586</v>
      </c>
      <c r="L202" s="36">
        <v>95.395129187409609</v>
      </c>
      <c r="M202" s="36">
        <v>93.324010944566581</v>
      </c>
      <c r="N202" s="36" t="e">
        <f t="shared" ref="N202:U202" si="8">SUM(N4,N58,N81,N98,N138,N153,N184)</f>
        <v>#REF!</v>
      </c>
      <c r="O202" s="36" t="e">
        <f t="shared" si="8"/>
        <v>#REF!</v>
      </c>
      <c r="P202" s="36" t="e">
        <f t="shared" si="8"/>
        <v>#REF!</v>
      </c>
      <c r="Q202" s="36" t="e">
        <f t="shared" si="8"/>
        <v>#REF!</v>
      </c>
      <c r="R202" s="36" t="e">
        <f t="shared" si="8"/>
        <v>#REF!</v>
      </c>
      <c r="S202" s="36" t="e">
        <f t="shared" si="8"/>
        <v>#REF!</v>
      </c>
      <c r="T202" s="36" t="e">
        <f t="shared" si="8"/>
        <v>#REF!</v>
      </c>
      <c r="U202" s="36" t="e">
        <f t="shared" si="8"/>
        <v>#REF!</v>
      </c>
      <c r="V202" s="36"/>
    </row>
    <row r="203" spans="1:22" x14ac:dyDescent="0.3">
      <c r="V203" s="36"/>
    </row>
    <row r="204" spans="1:22" x14ac:dyDescent="0.3">
      <c r="V204" s="2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098F0-DA0B-48EA-8A32-22B9197EA1BD}">
  <dimension ref="A1:V204"/>
  <sheetViews>
    <sheetView topLeftCell="A40" workbookViewId="0">
      <selection activeCell="Y262" sqref="Y262"/>
    </sheetView>
  </sheetViews>
  <sheetFormatPr defaultRowHeight="14.4" x14ac:dyDescent="0.3"/>
  <cols>
    <col min="2" max="4" width="9.21875" style="2" customWidth="1"/>
    <col min="5" max="13" width="11.5546875" style="2" bestFit="1" customWidth="1"/>
    <col min="14" max="17" width="9.21875" style="2" hidden="1" customWidth="1"/>
    <col min="18" max="18" width="10" style="2" hidden="1" customWidth="1"/>
    <col min="19" max="21" width="9.21875" style="2" hidden="1" customWidth="1"/>
  </cols>
  <sheetData>
    <row r="1" spans="1:21" x14ac:dyDescent="0.3">
      <c r="A1" s="1" t="s">
        <v>218</v>
      </c>
      <c r="C1"/>
    </row>
    <row r="2" spans="1:21" x14ac:dyDescent="0.3">
      <c r="B2" s="2" t="s">
        <v>1</v>
      </c>
      <c r="D2" s="2" t="s">
        <v>2</v>
      </c>
    </row>
    <row r="3" spans="1:21" x14ac:dyDescent="0.3">
      <c r="A3" s="5" t="s">
        <v>4</v>
      </c>
      <c r="B3" s="6">
        <v>1992</v>
      </c>
      <c r="C3" s="6">
        <v>2017</v>
      </c>
      <c r="D3" s="7">
        <v>2017</v>
      </c>
      <c r="E3" s="7">
        <v>2020</v>
      </c>
      <c r="F3" s="7">
        <v>2025</v>
      </c>
      <c r="G3" s="7">
        <v>2030</v>
      </c>
      <c r="H3" s="7">
        <v>2035</v>
      </c>
      <c r="I3" s="7">
        <v>2040</v>
      </c>
      <c r="J3" s="7">
        <v>2045</v>
      </c>
      <c r="K3" s="7">
        <v>2050</v>
      </c>
      <c r="L3" s="7">
        <v>2055</v>
      </c>
      <c r="M3" s="7">
        <v>2060</v>
      </c>
      <c r="N3" s="7">
        <v>2065</v>
      </c>
      <c r="O3" s="7">
        <v>2070</v>
      </c>
      <c r="P3" s="7">
        <v>2075</v>
      </c>
      <c r="Q3" s="7">
        <v>2080</v>
      </c>
      <c r="R3" s="7">
        <v>2085</v>
      </c>
      <c r="S3" s="7">
        <v>2090</v>
      </c>
      <c r="T3" s="7">
        <v>2095</v>
      </c>
      <c r="U3" s="7">
        <v>2100</v>
      </c>
    </row>
    <row r="4" spans="1:21" x14ac:dyDescent="0.3">
      <c r="A4" s="9" t="s">
        <v>6</v>
      </c>
      <c r="B4" s="10" t="s">
        <v>220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 t="e">
        <f t="shared" ref="N4:U4" si="0">SUM(N5:N54)</f>
        <v>#REF!</v>
      </c>
      <c r="O4" s="10" t="e">
        <f t="shared" si="0"/>
        <v>#REF!</v>
      </c>
      <c r="P4" s="10" t="e">
        <f t="shared" si="0"/>
        <v>#REF!</v>
      </c>
      <c r="Q4" s="10" t="e">
        <f t="shared" si="0"/>
        <v>#REF!</v>
      </c>
      <c r="R4" s="10" t="e">
        <f t="shared" si="0"/>
        <v>#REF!</v>
      </c>
      <c r="S4" s="10" t="e">
        <f t="shared" si="0"/>
        <v>#REF!</v>
      </c>
      <c r="T4" s="10" t="e">
        <f t="shared" si="0"/>
        <v>#REF!</v>
      </c>
      <c r="U4" s="10" t="e">
        <f t="shared" si="0"/>
        <v>#REF!</v>
      </c>
    </row>
    <row r="5" spans="1:21" x14ac:dyDescent="0.3">
      <c r="A5" t="s">
        <v>7</v>
      </c>
      <c r="B5" s="2">
        <v>128</v>
      </c>
      <c r="C5" s="2">
        <v>26.666666666666668</v>
      </c>
      <c r="D5" s="2">
        <v>92.589999999999989</v>
      </c>
      <c r="E5" s="2">
        <v>92.757201643080734</v>
      </c>
      <c r="F5" s="2">
        <v>100.52576711294176</v>
      </c>
      <c r="G5" s="2">
        <v>109.45392624132489</v>
      </c>
      <c r="H5" s="2">
        <v>109.1777302929416</v>
      </c>
      <c r="I5" s="2">
        <v>108.54447805444136</v>
      </c>
      <c r="J5" s="2">
        <v>107.53520537959362</v>
      </c>
      <c r="K5" s="2">
        <v>109.54952644499816</v>
      </c>
      <c r="L5" s="2">
        <v>105.02066005449478</v>
      </c>
      <c r="M5" s="2">
        <v>104.4863464500318</v>
      </c>
      <c r="N5" s="2" t="e">
        <f>#REF!*#REF!/10^3</f>
        <v>#REF!</v>
      </c>
      <c r="O5" s="2" t="e">
        <f>#REF!*#REF!/10^3</f>
        <v>#REF!</v>
      </c>
      <c r="P5" s="2" t="e">
        <f>#REF!*#REF!/10^3</f>
        <v>#REF!</v>
      </c>
      <c r="Q5" s="2" t="e">
        <f>#REF!*#REF!/10^3</f>
        <v>#REF!</v>
      </c>
      <c r="R5" s="2" t="e">
        <f>#REF!*#REF!/10^3</f>
        <v>#REF!</v>
      </c>
      <c r="S5" s="2" t="e">
        <f>#REF!*#REF!/10^3</f>
        <v>#REF!</v>
      </c>
      <c r="T5" s="2" t="e">
        <f>#REF!*#REF!/10^3</f>
        <v>#REF!</v>
      </c>
      <c r="U5" s="2" t="e">
        <f>#REF!*#REF!/10^3</f>
        <v>#REF!</v>
      </c>
    </row>
    <row r="6" spans="1:21" x14ac:dyDescent="0.3">
      <c r="A6" t="s">
        <v>8</v>
      </c>
      <c r="B6" s="2">
        <v>267.33333333333331</v>
      </c>
      <c r="C6" s="2">
        <v>107.33333333333333</v>
      </c>
      <c r="D6" s="2">
        <v>85</v>
      </c>
      <c r="E6" s="2">
        <v>85.14053497641406</v>
      </c>
      <c r="F6" s="2">
        <v>92.742433779608447</v>
      </c>
      <c r="G6" s="2">
        <v>101.47725957465822</v>
      </c>
      <c r="H6" s="2">
        <v>101.22106362627494</v>
      </c>
      <c r="I6" s="2">
        <v>100.61781138777469</v>
      </c>
      <c r="J6" s="2">
        <v>99.613538712926967</v>
      </c>
      <c r="K6" s="2">
        <v>101.64785977833151</v>
      </c>
      <c r="L6" s="2">
        <v>97.148993387828114</v>
      </c>
      <c r="M6" s="2">
        <v>96.636346450031809</v>
      </c>
      <c r="N6" s="2" t="e">
        <f>#REF!*#REF!/10^3</f>
        <v>#REF!</v>
      </c>
      <c r="O6" s="2" t="e">
        <f>#REF!*#REF!/10^3</f>
        <v>#REF!</v>
      </c>
      <c r="P6" s="2" t="e">
        <f>#REF!*#REF!/10^3</f>
        <v>#REF!</v>
      </c>
      <c r="Q6" s="2" t="e">
        <f>#REF!*#REF!/10^3</f>
        <v>#REF!</v>
      </c>
      <c r="R6" s="2" t="e">
        <f>#REF!*#REF!/10^3</f>
        <v>#REF!</v>
      </c>
      <c r="S6" s="2" t="e">
        <f>#REF!*#REF!/10^3</f>
        <v>#REF!</v>
      </c>
      <c r="T6" s="2" t="e">
        <f>#REF!*#REF!/10^3</f>
        <v>#REF!</v>
      </c>
      <c r="U6" s="2" t="e">
        <f>#REF!*#REF!/10^3</f>
        <v>#REF!</v>
      </c>
    </row>
    <row r="7" spans="1:21" x14ac:dyDescent="0.3">
      <c r="A7" t="s">
        <v>10</v>
      </c>
      <c r="B7" s="2">
        <v>0</v>
      </c>
      <c r="C7" s="2">
        <v>187</v>
      </c>
      <c r="D7" s="2">
        <v>85</v>
      </c>
      <c r="E7" s="2">
        <v>85.14053497641406</v>
      </c>
      <c r="F7" s="2">
        <v>92.742433779608447</v>
      </c>
      <c r="G7" s="2">
        <v>101.47725957465822</v>
      </c>
      <c r="H7" s="2">
        <v>101.22106362627494</v>
      </c>
      <c r="I7" s="2">
        <v>100.61781138777469</v>
      </c>
      <c r="J7" s="2">
        <v>99.613538712926967</v>
      </c>
      <c r="K7" s="2">
        <v>101.64785977833151</v>
      </c>
      <c r="L7" s="2">
        <v>97.148993387828114</v>
      </c>
      <c r="M7" s="2">
        <v>96.636346450031809</v>
      </c>
      <c r="N7" s="2" t="e">
        <f>#REF!*#REF!/10^3</f>
        <v>#REF!</v>
      </c>
      <c r="O7" s="2" t="e">
        <f>#REF!*#REF!/10^3</f>
        <v>#REF!</v>
      </c>
      <c r="P7" s="2" t="e">
        <f>#REF!*#REF!/10^3</f>
        <v>#REF!</v>
      </c>
      <c r="Q7" s="2" t="e">
        <f>#REF!*#REF!/10^3</f>
        <v>#REF!</v>
      </c>
      <c r="R7" s="2" t="e">
        <f>#REF!*#REF!/10^3</f>
        <v>#REF!</v>
      </c>
      <c r="S7" s="2" t="e">
        <f>#REF!*#REF!/10^3</f>
        <v>#REF!</v>
      </c>
      <c r="T7" s="2" t="e">
        <f>#REF!*#REF!/10^3</f>
        <v>#REF!</v>
      </c>
      <c r="U7" s="2" t="e">
        <f>#REF!*#REF!/10^3</f>
        <v>#REF!</v>
      </c>
    </row>
    <row r="8" spans="1:21" x14ac:dyDescent="0.3">
      <c r="A8" t="s">
        <v>12</v>
      </c>
      <c r="B8" s="2">
        <v>0</v>
      </c>
      <c r="C8" s="2">
        <v>47.666666666666664</v>
      </c>
      <c r="D8" s="2">
        <v>90.94</v>
      </c>
      <c r="E8" s="2">
        <v>91.080534976414057</v>
      </c>
      <c r="F8" s="2">
        <v>98.682433779608445</v>
      </c>
      <c r="G8" s="2">
        <v>107.41725957465822</v>
      </c>
      <c r="H8" s="2">
        <v>107.16106362627494</v>
      </c>
      <c r="I8" s="2">
        <v>106.55781138777468</v>
      </c>
      <c r="J8" s="2">
        <v>105.55353871292697</v>
      </c>
      <c r="K8" s="2">
        <v>107.58785977833151</v>
      </c>
      <c r="L8" s="2">
        <v>103.08899338782811</v>
      </c>
      <c r="M8" s="2">
        <v>102.57634645003181</v>
      </c>
      <c r="N8" s="2" t="e">
        <f>#REF!*#REF!/10^3</f>
        <v>#REF!</v>
      </c>
      <c r="O8" s="2" t="e">
        <f>#REF!*#REF!/10^3</f>
        <v>#REF!</v>
      </c>
      <c r="P8" s="2" t="e">
        <f>#REF!*#REF!/10^3</f>
        <v>#REF!</v>
      </c>
      <c r="Q8" s="2" t="e">
        <f>#REF!*#REF!/10^3</f>
        <v>#REF!</v>
      </c>
      <c r="R8" s="2" t="e">
        <f>#REF!*#REF!/10^3</f>
        <v>#REF!</v>
      </c>
      <c r="S8" s="2" t="e">
        <f>#REF!*#REF!/10^3</f>
        <v>#REF!</v>
      </c>
      <c r="T8" s="2" t="e">
        <f>#REF!*#REF!/10^3</f>
        <v>#REF!</v>
      </c>
      <c r="U8" s="2" t="e">
        <f>#REF!*#REF!/10^3</f>
        <v>#REF!</v>
      </c>
    </row>
    <row r="9" spans="1:21" x14ac:dyDescent="0.3">
      <c r="A9" t="s">
        <v>14</v>
      </c>
      <c r="B9" s="2">
        <v>0</v>
      </c>
      <c r="C9" s="2">
        <v>0</v>
      </c>
      <c r="D9" s="2">
        <v>97.529999999999987</v>
      </c>
      <c r="E9" s="2">
        <v>97.685534976414047</v>
      </c>
      <c r="F9" s="2">
        <v>105.55243377960842</v>
      </c>
      <c r="G9" s="2">
        <v>114.59559290799156</v>
      </c>
      <c r="H9" s="2">
        <v>114.31939695960828</v>
      </c>
      <c r="I9" s="2">
        <v>113.6528113877747</v>
      </c>
      <c r="J9" s="2">
        <v>112.63353871292695</v>
      </c>
      <c r="K9" s="2">
        <v>114.63285977833151</v>
      </c>
      <c r="L9" s="2">
        <v>110.08732672116145</v>
      </c>
      <c r="M9" s="2">
        <v>109.54967978336515</v>
      </c>
      <c r="N9" s="2" t="e">
        <f>#REF!*#REF!/10^3</f>
        <v>#REF!</v>
      </c>
      <c r="O9" s="2" t="e">
        <f>#REF!*#REF!/10^3</f>
        <v>#REF!</v>
      </c>
      <c r="P9" s="2" t="e">
        <f>#REF!*#REF!/10^3</f>
        <v>#REF!</v>
      </c>
      <c r="Q9" s="2" t="e">
        <f>#REF!*#REF!/10^3</f>
        <v>#REF!</v>
      </c>
      <c r="R9" s="2" t="e">
        <f>#REF!*#REF!/10^3</f>
        <v>#REF!</v>
      </c>
      <c r="S9" s="2" t="e">
        <f>#REF!*#REF!/10^3</f>
        <v>#REF!</v>
      </c>
      <c r="T9" s="2" t="e">
        <f>#REF!*#REF!/10^3</f>
        <v>#REF!</v>
      </c>
      <c r="U9" s="2" t="e">
        <f>#REF!*#REF!/10^3</f>
        <v>#REF!</v>
      </c>
    </row>
    <row r="10" spans="1:21" x14ac:dyDescent="0.3">
      <c r="A10" t="s">
        <v>16</v>
      </c>
      <c r="B10" s="2">
        <v>0</v>
      </c>
      <c r="C10" s="2">
        <v>0</v>
      </c>
      <c r="D10" s="2">
        <v>85</v>
      </c>
      <c r="E10" s="2">
        <v>85.14053497641406</v>
      </c>
      <c r="F10" s="2">
        <v>92.742433779608447</v>
      </c>
      <c r="G10" s="2">
        <v>101.47725957465822</v>
      </c>
      <c r="H10" s="2">
        <v>101.22106362627494</v>
      </c>
      <c r="I10" s="2">
        <v>106.55781138777468</v>
      </c>
      <c r="J10" s="2">
        <v>105.55353871292697</v>
      </c>
      <c r="K10" s="2">
        <v>107.58785977833151</v>
      </c>
      <c r="L10" s="2">
        <v>103.08899338782811</v>
      </c>
      <c r="M10" s="2">
        <v>102.57634645003181</v>
      </c>
      <c r="N10" s="2" t="e">
        <f>#REF!*#REF!/10^3</f>
        <v>#REF!</v>
      </c>
      <c r="O10" s="2" t="e">
        <f>#REF!*#REF!/10^3</f>
        <v>#REF!</v>
      </c>
      <c r="P10" s="2" t="e">
        <f>#REF!*#REF!/10^3</f>
        <v>#REF!</v>
      </c>
      <c r="Q10" s="2" t="e">
        <f>#REF!*#REF!/10^3</f>
        <v>#REF!</v>
      </c>
      <c r="R10" s="2" t="e">
        <f>#REF!*#REF!/10^3</f>
        <v>#REF!</v>
      </c>
      <c r="S10" s="2" t="e">
        <f>#REF!*#REF!/10^3</f>
        <v>#REF!</v>
      </c>
      <c r="T10" s="2" t="e">
        <f>#REF!*#REF!/10^3</f>
        <v>#REF!</v>
      </c>
      <c r="U10" s="2" t="e">
        <f>#REF!*#REF!/10^3</f>
        <v>#REF!</v>
      </c>
    </row>
    <row r="11" spans="1:21" x14ac:dyDescent="0.3">
      <c r="A11" t="s">
        <v>9</v>
      </c>
      <c r="B11" s="2">
        <v>161</v>
      </c>
      <c r="C11" s="2">
        <v>76.666666666666671</v>
      </c>
      <c r="D11" s="2">
        <v>85</v>
      </c>
      <c r="E11" s="2">
        <v>85.14053497641406</v>
      </c>
      <c r="F11" s="2">
        <v>92.742433779608447</v>
      </c>
      <c r="G11" s="2">
        <v>101.47725957465822</v>
      </c>
      <c r="H11" s="2">
        <v>101.22106362627494</v>
      </c>
      <c r="I11" s="2">
        <v>100.61781138777469</v>
      </c>
      <c r="J11" s="2">
        <v>99.613538712926967</v>
      </c>
      <c r="K11" s="2">
        <v>101.64785977833151</v>
      </c>
      <c r="L11" s="2">
        <v>97.148993387828114</v>
      </c>
      <c r="M11" s="2">
        <v>96.636346450031809</v>
      </c>
      <c r="N11" s="2" t="e">
        <f>#REF!*#REF!/10^3</f>
        <v>#REF!</v>
      </c>
      <c r="O11" s="2" t="e">
        <f>#REF!*#REF!/10^3</f>
        <v>#REF!</v>
      </c>
      <c r="P11" s="2" t="e">
        <f>#REF!*#REF!/10^3</f>
        <v>#REF!</v>
      </c>
      <c r="Q11" s="2" t="e">
        <f>#REF!*#REF!/10^3</f>
        <v>#REF!</v>
      </c>
      <c r="R11" s="2" t="e">
        <f>#REF!*#REF!/10^3</f>
        <v>#REF!</v>
      </c>
      <c r="S11" s="2" t="e">
        <f>#REF!*#REF!/10^3</f>
        <v>#REF!</v>
      </c>
      <c r="T11" s="2" t="e">
        <f>#REF!*#REF!/10^3</f>
        <v>#REF!</v>
      </c>
      <c r="U11" s="2" t="e">
        <f>#REF!*#REF!/10^3</f>
        <v>#REF!</v>
      </c>
    </row>
    <row r="12" spans="1:21" x14ac:dyDescent="0.3">
      <c r="A12" t="s">
        <v>19</v>
      </c>
      <c r="B12" s="2">
        <v>0</v>
      </c>
      <c r="C12" s="2">
        <v>0</v>
      </c>
      <c r="D12" s="2">
        <v>85</v>
      </c>
      <c r="E12" s="2">
        <v>85.14053497641406</v>
      </c>
      <c r="F12" s="2">
        <v>92.742433779608447</v>
      </c>
      <c r="G12" s="2">
        <v>101.47725957465822</v>
      </c>
      <c r="H12" s="2">
        <v>101.22106362627494</v>
      </c>
      <c r="I12" s="2">
        <v>100.61781138777469</v>
      </c>
      <c r="J12" s="2">
        <v>99.613538712926967</v>
      </c>
      <c r="K12" s="2">
        <v>101.64785977833151</v>
      </c>
      <c r="L12" s="2">
        <v>97.148993387828114</v>
      </c>
      <c r="M12" s="2">
        <v>96.636346450031809</v>
      </c>
      <c r="N12" s="2" t="e">
        <f>#REF!*#REF!/10^3</f>
        <v>#REF!</v>
      </c>
      <c r="O12" s="2" t="e">
        <f>#REF!*#REF!/10^3</f>
        <v>#REF!</v>
      </c>
      <c r="P12" s="2" t="e">
        <f>#REF!*#REF!/10^3</f>
        <v>#REF!</v>
      </c>
      <c r="Q12" s="2" t="e">
        <f>#REF!*#REF!/10^3</f>
        <v>#REF!</v>
      </c>
      <c r="R12" s="2" t="e">
        <f>#REF!*#REF!/10^3</f>
        <v>#REF!</v>
      </c>
      <c r="S12" s="2" t="e">
        <f>#REF!*#REF!/10^3</f>
        <v>#REF!</v>
      </c>
      <c r="T12" s="2" t="e">
        <f>#REF!*#REF!/10^3</f>
        <v>#REF!</v>
      </c>
      <c r="U12" s="2" t="e">
        <f>#REF!*#REF!/10^3</f>
        <v>#REF!</v>
      </c>
    </row>
    <row r="13" spans="1:21" x14ac:dyDescent="0.3">
      <c r="A13" t="s">
        <v>11</v>
      </c>
      <c r="B13" s="2">
        <v>114.66666666666667</v>
      </c>
      <c r="C13" s="2">
        <v>76.666666666666671</v>
      </c>
      <c r="D13" s="2">
        <v>85</v>
      </c>
      <c r="E13" s="2">
        <v>85.14053497641406</v>
      </c>
      <c r="F13" s="2">
        <v>92.742433779608447</v>
      </c>
      <c r="G13" s="2">
        <v>101.47725957465822</v>
      </c>
      <c r="H13" s="2">
        <v>101.22106362627494</v>
      </c>
      <c r="I13" s="2">
        <v>100.61781138777469</v>
      </c>
      <c r="J13" s="2">
        <v>99.613538712926967</v>
      </c>
      <c r="K13" s="2">
        <v>101.64785977833151</v>
      </c>
      <c r="L13" s="2">
        <v>97.148993387828114</v>
      </c>
      <c r="M13" s="2">
        <v>96.636346450031809</v>
      </c>
      <c r="N13" s="2" t="e">
        <f>#REF!*#REF!/10^3</f>
        <v>#REF!</v>
      </c>
      <c r="O13" s="2" t="e">
        <f>#REF!*#REF!/10^3</f>
        <v>#REF!</v>
      </c>
      <c r="P13" s="2" t="e">
        <f>#REF!*#REF!/10^3</f>
        <v>#REF!</v>
      </c>
      <c r="Q13" s="2" t="e">
        <f>#REF!*#REF!/10^3</f>
        <v>#REF!</v>
      </c>
      <c r="R13" s="2" t="e">
        <f>#REF!*#REF!/10^3</f>
        <v>#REF!</v>
      </c>
      <c r="S13" s="2" t="e">
        <f>#REF!*#REF!/10^3</f>
        <v>#REF!</v>
      </c>
      <c r="T13" s="2" t="e">
        <f>#REF!*#REF!/10^3</f>
        <v>#REF!</v>
      </c>
      <c r="U13" s="2" t="e">
        <f>#REF!*#REF!/10^3</f>
        <v>#REF!</v>
      </c>
    </row>
    <row r="14" spans="1:21" x14ac:dyDescent="0.3">
      <c r="A14" t="s">
        <v>22</v>
      </c>
      <c r="B14" s="2">
        <v>0</v>
      </c>
      <c r="C14" s="2">
        <v>0</v>
      </c>
      <c r="D14" s="2">
        <v>85</v>
      </c>
      <c r="E14" s="2">
        <v>101.14053497641406</v>
      </c>
      <c r="F14" s="2">
        <v>109.74243377960845</v>
      </c>
      <c r="G14" s="2">
        <v>119.63725957465822</v>
      </c>
      <c r="H14" s="2">
        <v>119.26106362627495</v>
      </c>
      <c r="I14" s="2">
        <v>118.47781138777468</v>
      </c>
      <c r="J14" s="2">
        <v>117.44353871292697</v>
      </c>
      <c r="K14" s="2">
        <v>119.3578597783315</v>
      </c>
      <c r="L14" s="2">
        <v>114.67899338782813</v>
      </c>
      <c r="M14" s="2">
        <v>114.03634645003181</v>
      </c>
      <c r="N14" s="2" t="e">
        <f>#REF!*#REF!/10^3</f>
        <v>#REF!</v>
      </c>
      <c r="O14" s="2" t="e">
        <f>#REF!*#REF!/10^3</f>
        <v>#REF!</v>
      </c>
      <c r="P14" s="2" t="e">
        <f>#REF!*#REF!/10^3</f>
        <v>#REF!</v>
      </c>
      <c r="Q14" s="2" t="e">
        <f>#REF!*#REF!/10^3</f>
        <v>#REF!</v>
      </c>
      <c r="R14" s="2" t="e">
        <f>#REF!*#REF!/10^3</f>
        <v>#REF!</v>
      </c>
      <c r="S14" s="2" t="e">
        <f>#REF!*#REF!/10^3</f>
        <v>#REF!</v>
      </c>
      <c r="T14" s="2" t="e">
        <f>#REF!*#REF!/10^3</f>
        <v>#REF!</v>
      </c>
      <c r="U14" s="2" t="e">
        <f>#REF!*#REF!/10^3</f>
        <v>#REF!</v>
      </c>
    </row>
    <row r="15" spans="1:21" x14ac:dyDescent="0.3">
      <c r="A15" t="s">
        <v>15</v>
      </c>
      <c r="B15" s="2">
        <v>123.66666666666667</v>
      </c>
      <c r="C15" s="2">
        <v>106.66666666666667</v>
      </c>
      <c r="D15" s="2">
        <v>85</v>
      </c>
      <c r="E15" s="2">
        <v>85.14053497641406</v>
      </c>
      <c r="F15" s="2">
        <v>92.742433779608447</v>
      </c>
      <c r="G15" s="2">
        <v>101.47725957465822</v>
      </c>
      <c r="H15" s="2">
        <v>101.22106362627494</v>
      </c>
      <c r="I15" s="2">
        <v>100.61781138777469</v>
      </c>
      <c r="J15" s="2">
        <v>99.613538712926967</v>
      </c>
      <c r="K15" s="2">
        <v>101.64785977833151</v>
      </c>
      <c r="L15" s="2">
        <v>97.148993387828114</v>
      </c>
      <c r="M15" s="2">
        <v>96.636346450031809</v>
      </c>
      <c r="N15" s="2" t="e">
        <f>#REF!*#REF!/10^3</f>
        <v>#REF!</v>
      </c>
      <c r="O15" s="2" t="e">
        <f>#REF!*#REF!/10^3</f>
        <v>#REF!</v>
      </c>
      <c r="P15" s="2" t="e">
        <f>#REF!*#REF!/10^3</f>
        <v>#REF!</v>
      </c>
      <c r="Q15" s="2" t="e">
        <f>#REF!*#REF!/10^3</f>
        <v>#REF!</v>
      </c>
      <c r="R15" s="2" t="e">
        <f>#REF!*#REF!/10^3</f>
        <v>#REF!</v>
      </c>
      <c r="S15" s="2" t="e">
        <f>#REF!*#REF!/10^3</f>
        <v>#REF!</v>
      </c>
      <c r="T15" s="2" t="e">
        <f>#REF!*#REF!/10^3</f>
        <v>#REF!</v>
      </c>
      <c r="U15" s="2" t="e">
        <f>#REF!*#REF!/10^3</f>
        <v>#REF!</v>
      </c>
    </row>
    <row r="16" spans="1:21" x14ac:dyDescent="0.3">
      <c r="A16" t="s">
        <v>17</v>
      </c>
      <c r="B16" s="2">
        <v>134.66666666666666</v>
      </c>
      <c r="C16" s="2">
        <v>131</v>
      </c>
      <c r="D16" s="2">
        <v>85</v>
      </c>
      <c r="E16" s="2">
        <v>85.14053497641406</v>
      </c>
      <c r="F16" s="2">
        <v>92.742433779608447</v>
      </c>
      <c r="G16" s="2">
        <v>101.47725957465822</v>
      </c>
      <c r="H16" s="2">
        <v>101.22106362627494</v>
      </c>
      <c r="I16" s="2">
        <v>100.61781138777469</v>
      </c>
      <c r="J16" s="2">
        <v>99.613538712926967</v>
      </c>
      <c r="K16" s="2">
        <v>101.64785977833151</v>
      </c>
      <c r="L16" s="2">
        <v>97.148993387828114</v>
      </c>
      <c r="M16" s="2">
        <v>96.636346450031809</v>
      </c>
      <c r="N16" s="2" t="e">
        <f>#REF!*#REF!/10^3</f>
        <v>#REF!</v>
      </c>
      <c r="O16" s="2" t="e">
        <f>#REF!*#REF!/10^3</f>
        <v>#REF!</v>
      </c>
      <c r="P16" s="2" t="e">
        <f>#REF!*#REF!/10^3</f>
        <v>#REF!</v>
      </c>
      <c r="Q16" s="2" t="e">
        <f>#REF!*#REF!/10^3</f>
        <v>#REF!</v>
      </c>
      <c r="R16" s="2" t="e">
        <f>#REF!*#REF!/10^3</f>
        <v>#REF!</v>
      </c>
      <c r="S16" s="2" t="e">
        <f>#REF!*#REF!/10^3</f>
        <v>#REF!</v>
      </c>
      <c r="T16" s="2" t="e">
        <f>#REF!*#REF!/10^3</f>
        <v>#REF!</v>
      </c>
      <c r="U16" s="2" t="e">
        <f>#REF!*#REF!/10^3</f>
        <v>#REF!</v>
      </c>
    </row>
    <row r="17" spans="1:21" x14ac:dyDescent="0.3">
      <c r="A17" t="s">
        <v>26</v>
      </c>
      <c r="B17" s="2">
        <v>0</v>
      </c>
      <c r="C17" s="2">
        <v>166.66666666666666</v>
      </c>
      <c r="D17" s="2">
        <v>99.52</v>
      </c>
      <c r="E17" s="2">
        <v>99.799201643080721</v>
      </c>
      <c r="F17" s="2">
        <v>108.26776711294177</v>
      </c>
      <c r="G17" s="2">
        <v>118.00792624132488</v>
      </c>
      <c r="H17" s="2">
        <v>117.64773029294162</v>
      </c>
      <c r="I17" s="2">
        <v>116.88847805444135</v>
      </c>
      <c r="J17" s="2">
        <v>115.85820537959364</v>
      </c>
      <c r="K17" s="2">
        <v>117.78852644499818</v>
      </c>
      <c r="L17" s="2">
        <v>113.13366005449478</v>
      </c>
      <c r="M17" s="2">
        <v>112.50834645003181</v>
      </c>
      <c r="N17" s="2" t="e">
        <f>#REF!*#REF!/10^3</f>
        <v>#REF!</v>
      </c>
      <c r="O17" s="2" t="e">
        <f>#REF!*#REF!/10^3</f>
        <v>#REF!</v>
      </c>
      <c r="P17" s="2" t="e">
        <f>#REF!*#REF!/10^3</f>
        <v>#REF!</v>
      </c>
      <c r="Q17" s="2" t="e">
        <f>#REF!*#REF!/10^3</f>
        <v>#REF!</v>
      </c>
      <c r="R17" s="2" t="e">
        <f>#REF!*#REF!/10^3</f>
        <v>#REF!</v>
      </c>
      <c r="S17" s="2" t="e">
        <f>#REF!*#REF!/10^3</f>
        <v>#REF!</v>
      </c>
      <c r="T17" s="2" t="e">
        <f>#REF!*#REF!/10^3</f>
        <v>#REF!</v>
      </c>
      <c r="U17" s="2" t="e">
        <f>#REF!*#REF!/10^3</f>
        <v>#REF!</v>
      </c>
    </row>
    <row r="18" spans="1:21" x14ac:dyDescent="0.3">
      <c r="A18" t="s">
        <v>28</v>
      </c>
      <c r="B18" s="2">
        <v>81.666666666666671</v>
      </c>
      <c r="C18" s="2">
        <v>47.333333333333336</v>
      </c>
      <c r="D18" s="2">
        <v>91.505714285714291</v>
      </c>
      <c r="E18" s="2">
        <v>91.655392119271198</v>
      </c>
      <c r="F18" s="2">
        <v>99.314433779608422</v>
      </c>
      <c r="G18" s="2">
        <v>108.11554528894392</v>
      </c>
      <c r="H18" s="2">
        <v>107.85249219770351</v>
      </c>
      <c r="I18" s="2">
        <v>107.23895424491754</v>
      </c>
      <c r="J18" s="2">
        <v>106.23296728435552</v>
      </c>
      <c r="K18" s="2">
        <v>108.26043120690294</v>
      </c>
      <c r="L18" s="2">
        <v>103.75127910211381</v>
      </c>
      <c r="M18" s="2">
        <v>103.23120359288896</v>
      </c>
      <c r="N18" s="2" t="e">
        <f>#REF!*#REF!/10^3</f>
        <v>#REF!</v>
      </c>
      <c r="O18" s="2" t="e">
        <f>#REF!*#REF!/10^3</f>
        <v>#REF!</v>
      </c>
      <c r="P18" s="2" t="e">
        <f>#REF!*#REF!/10^3</f>
        <v>#REF!</v>
      </c>
      <c r="Q18" s="2" t="e">
        <f>#REF!*#REF!/10^3</f>
        <v>#REF!</v>
      </c>
      <c r="R18" s="2" t="e">
        <f>#REF!*#REF!/10^3</f>
        <v>#REF!</v>
      </c>
      <c r="S18" s="2" t="e">
        <f>#REF!*#REF!/10^3</f>
        <v>#REF!</v>
      </c>
      <c r="T18" s="2" t="e">
        <f>#REF!*#REF!/10^3</f>
        <v>#REF!</v>
      </c>
      <c r="U18" s="2" t="e">
        <f>#REF!*#REF!/10^3</f>
        <v>#REF!</v>
      </c>
    </row>
    <row r="19" spans="1:21" x14ac:dyDescent="0.3">
      <c r="A19" t="s">
        <v>30</v>
      </c>
      <c r="B19" s="2">
        <v>104.33333333333333</v>
      </c>
      <c r="C19" s="2">
        <v>95.666666666666671</v>
      </c>
      <c r="D19" s="2">
        <v>85</v>
      </c>
      <c r="E19" s="2">
        <v>85.14053497641406</v>
      </c>
      <c r="F19" s="2">
        <v>92.742433779608447</v>
      </c>
      <c r="G19" s="2">
        <v>101.47725957465822</v>
      </c>
      <c r="H19" s="2">
        <v>101.22106362627494</v>
      </c>
      <c r="I19" s="2">
        <v>100.61781138777469</v>
      </c>
      <c r="J19" s="2">
        <v>99.613538712926967</v>
      </c>
      <c r="K19" s="2">
        <v>101.64785977833151</v>
      </c>
      <c r="L19" s="2">
        <v>97.148993387828114</v>
      </c>
      <c r="M19" s="2">
        <v>96.636346450031809</v>
      </c>
      <c r="N19" s="2" t="e">
        <f>#REF!*#REF!/10^3</f>
        <v>#REF!</v>
      </c>
      <c r="O19" s="2" t="e">
        <f>#REF!*#REF!/10^3</f>
        <v>#REF!</v>
      </c>
      <c r="P19" s="2" t="e">
        <f>#REF!*#REF!/10^3</f>
        <v>#REF!</v>
      </c>
      <c r="Q19" s="2" t="e">
        <f>#REF!*#REF!/10^3</f>
        <v>#REF!</v>
      </c>
      <c r="R19" s="2" t="e">
        <f>#REF!*#REF!/10^3</f>
        <v>#REF!</v>
      </c>
      <c r="S19" s="2" t="e">
        <f>#REF!*#REF!/10^3</f>
        <v>#REF!</v>
      </c>
      <c r="T19" s="2" t="e">
        <f>#REF!*#REF!/10^3</f>
        <v>#REF!</v>
      </c>
      <c r="U19" s="2" t="e">
        <f>#REF!*#REF!/10^3</f>
        <v>#REF!</v>
      </c>
    </row>
    <row r="20" spans="1:21" x14ac:dyDescent="0.3">
      <c r="A20" t="s">
        <v>32</v>
      </c>
      <c r="B20" s="2">
        <v>0</v>
      </c>
      <c r="C20" s="2">
        <v>111</v>
      </c>
      <c r="D20" s="2">
        <v>90.94</v>
      </c>
      <c r="E20" s="2">
        <v>91.080534976414057</v>
      </c>
      <c r="F20" s="2">
        <v>98.682433779608445</v>
      </c>
      <c r="G20" s="2">
        <v>107.41725957465822</v>
      </c>
      <c r="H20" s="2">
        <v>107.16106362627494</v>
      </c>
      <c r="I20" s="2">
        <v>106.55781138777468</v>
      </c>
      <c r="J20" s="2">
        <v>105.55353871292697</v>
      </c>
      <c r="K20" s="2">
        <v>107.58785977833151</v>
      </c>
      <c r="L20" s="2">
        <v>103.08899338782811</v>
      </c>
      <c r="M20" s="2">
        <v>102.57634645003181</v>
      </c>
      <c r="N20" s="2" t="e">
        <f>#REF!*#REF!/10^3</f>
        <v>#REF!</v>
      </c>
      <c r="O20" s="2" t="e">
        <f>#REF!*#REF!/10^3</f>
        <v>#REF!</v>
      </c>
      <c r="P20" s="2" t="e">
        <f>#REF!*#REF!/10^3</f>
        <v>#REF!</v>
      </c>
      <c r="Q20" s="2" t="e">
        <f>#REF!*#REF!/10^3</f>
        <v>#REF!</v>
      </c>
      <c r="R20" s="2" t="e">
        <f>#REF!*#REF!/10^3</f>
        <v>#REF!</v>
      </c>
      <c r="S20" s="2" t="e">
        <f>#REF!*#REF!/10^3</f>
        <v>#REF!</v>
      </c>
      <c r="T20" s="2" t="e">
        <f>#REF!*#REF!/10^3</f>
        <v>#REF!</v>
      </c>
      <c r="U20" s="2" t="e">
        <f>#REF!*#REF!/10^3</f>
        <v>#REF!</v>
      </c>
    </row>
    <row r="21" spans="1:21" x14ac:dyDescent="0.3">
      <c r="A21" t="s">
        <v>18</v>
      </c>
      <c r="B21" s="2">
        <v>104</v>
      </c>
      <c r="C21" s="2">
        <v>512</v>
      </c>
      <c r="D21" s="2">
        <v>85</v>
      </c>
      <c r="E21" s="2">
        <v>85.14053497641406</v>
      </c>
      <c r="F21" s="2">
        <v>92.742433779608447</v>
      </c>
      <c r="G21" s="2">
        <v>101.47725957465822</v>
      </c>
      <c r="H21" s="2">
        <v>101.22106362627494</v>
      </c>
      <c r="I21" s="2">
        <v>100.61781138777469</v>
      </c>
      <c r="J21" s="2">
        <v>99.613538712926967</v>
      </c>
      <c r="K21" s="2">
        <v>101.64785977833151</v>
      </c>
      <c r="L21" s="2">
        <v>97.148993387828114</v>
      </c>
      <c r="M21" s="2">
        <v>96.636346450031809</v>
      </c>
      <c r="N21" s="2" t="e">
        <f>#REF!*#REF!/10^3</f>
        <v>#REF!</v>
      </c>
      <c r="O21" s="2" t="e">
        <f>#REF!*#REF!/10^3</f>
        <v>#REF!</v>
      </c>
      <c r="P21" s="2" t="e">
        <f>#REF!*#REF!/10^3</f>
        <v>#REF!</v>
      </c>
      <c r="Q21" s="2" t="e">
        <f>#REF!*#REF!/10^3</f>
        <v>#REF!</v>
      </c>
      <c r="R21" s="2" t="e">
        <f>#REF!*#REF!/10^3</f>
        <v>#REF!</v>
      </c>
      <c r="S21" s="2" t="e">
        <f>#REF!*#REF!/10^3</f>
        <v>#REF!</v>
      </c>
      <c r="T21" s="2" t="e">
        <f>#REF!*#REF!/10^3</f>
        <v>#REF!</v>
      </c>
      <c r="U21" s="2" t="e">
        <f>#REF!*#REF!/10^3</f>
        <v>#REF!</v>
      </c>
    </row>
    <row r="22" spans="1:21" x14ac:dyDescent="0.3">
      <c r="A22" t="s">
        <v>35</v>
      </c>
      <c r="B22" s="2">
        <v>0</v>
      </c>
      <c r="C22" s="2">
        <v>179.66666666666666</v>
      </c>
      <c r="D22" s="2">
        <v>92.314999999999998</v>
      </c>
      <c r="E22" s="2">
        <v>92.414701643080718</v>
      </c>
      <c r="F22" s="2">
        <v>100.36076711294179</v>
      </c>
      <c r="G22" s="2">
        <v>109.49809290799156</v>
      </c>
      <c r="H22" s="2">
        <v>109.24189695960827</v>
      </c>
      <c r="I22" s="2">
        <v>108.52197805444136</v>
      </c>
      <c r="J22" s="2">
        <v>107.48270537959361</v>
      </c>
      <c r="K22" s="2">
        <v>109.46452644499817</v>
      </c>
      <c r="L22" s="2">
        <v>104.90732672116144</v>
      </c>
      <c r="M22" s="2">
        <v>104.38301311669848</v>
      </c>
      <c r="N22" s="2" t="e">
        <f>#REF!*#REF!/10^3</f>
        <v>#REF!</v>
      </c>
      <c r="O22" s="2" t="e">
        <f>#REF!*#REF!/10^3</f>
        <v>#REF!</v>
      </c>
      <c r="P22" s="2" t="e">
        <f>#REF!*#REF!/10^3</f>
        <v>#REF!</v>
      </c>
      <c r="Q22" s="2" t="e">
        <f>#REF!*#REF!/10^3</f>
        <v>#REF!</v>
      </c>
      <c r="R22" s="2" t="e">
        <f>#REF!*#REF!/10^3</f>
        <v>#REF!</v>
      </c>
      <c r="S22" s="2" t="e">
        <f>#REF!*#REF!/10^3</f>
        <v>#REF!</v>
      </c>
      <c r="T22" s="2" t="e">
        <f>#REF!*#REF!/10^3</f>
        <v>#REF!</v>
      </c>
      <c r="U22" s="2" t="e">
        <f>#REF!*#REF!/10^3</f>
        <v>#REF!</v>
      </c>
    </row>
    <row r="23" spans="1:21" x14ac:dyDescent="0.3">
      <c r="A23" t="s">
        <v>37</v>
      </c>
      <c r="B23" s="2">
        <v>129.66666666666666</v>
      </c>
      <c r="C23" s="2">
        <v>122.66666666666667</v>
      </c>
      <c r="D23" s="2">
        <v>85</v>
      </c>
      <c r="E23" s="2">
        <v>85.14053497641406</v>
      </c>
      <c r="F23" s="2">
        <v>92.742433779608447</v>
      </c>
      <c r="G23" s="2">
        <v>101.47725957465822</v>
      </c>
      <c r="H23" s="2">
        <v>101.22106362627494</v>
      </c>
      <c r="I23" s="2">
        <v>100.61781138777469</v>
      </c>
      <c r="J23" s="2">
        <v>99.613538712926967</v>
      </c>
      <c r="K23" s="2">
        <v>101.64785977833151</v>
      </c>
      <c r="L23" s="2">
        <v>97.148993387828114</v>
      </c>
      <c r="M23" s="2">
        <v>96.636346450031809</v>
      </c>
      <c r="N23" s="2" t="e">
        <f>#REF!*#REF!/10^3</f>
        <v>#REF!</v>
      </c>
      <c r="O23" s="2" t="e">
        <f>#REF!*#REF!/10^3</f>
        <v>#REF!</v>
      </c>
      <c r="P23" s="2" t="e">
        <f>#REF!*#REF!/10^3</f>
        <v>#REF!</v>
      </c>
      <c r="Q23" s="2" t="e">
        <f>#REF!*#REF!/10^3</f>
        <v>#REF!</v>
      </c>
      <c r="R23" s="2" t="e">
        <f>#REF!*#REF!/10^3</f>
        <v>#REF!</v>
      </c>
      <c r="S23" s="2" t="e">
        <f>#REF!*#REF!/10^3</f>
        <v>#REF!</v>
      </c>
      <c r="T23" s="2" t="e">
        <f>#REF!*#REF!/10^3</f>
        <v>#REF!</v>
      </c>
      <c r="U23" s="2" t="e">
        <f>#REF!*#REF!/10^3</f>
        <v>#REF!</v>
      </c>
    </row>
    <row r="24" spans="1:21" x14ac:dyDescent="0.3">
      <c r="A24" t="s">
        <v>39</v>
      </c>
      <c r="B24" s="2">
        <v>101.66666666666667</v>
      </c>
      <c r="C24" s="2">
        <v>166.66666666666666</v>
      </c>
      <c r="D24" s="2">
        <v>85</v>
      </c>
      <c r="E24" s="2">
        <v>85.14053497641406</v>
      </c>
      <c r="F24" s="2">
        <v>92.742433779608447</v>
      </c>
      <c r="G24" s="2">
        <v>101.47725957465822</v>
      </c>
      <c r="H24" s="2">
        <v>101.22106362627494</v>
      </c>
      <c r="I24" s="2">
        <v>100.61781138777469</v>
      </c>
      <c r="J24" s="2">
        <v>99.613538712926967</v>
      </c>
      <c r="K24" s="2">
        <v>101.64785977833151</v>
      </c>
      <c r="L24" s="2">
        <v>97.148993387828114</v>
      </c>
      <c r="M24" s="2">
        <v>96.636346450031809</v>
      </c>
      <c r="N24" s="2" t="e">
        <f>#REF!*#REF!/10^3</f>
        <v>#REF!</v>
      </c>
      <c r="O24" s="2" t="e">
        <f>#REF!*#REF!/10^3</f>
        <v>#REF!</v>
      </c>
      <c r="P24" s="2" t="e">
        <f>#REF!*#REF!/10^3</f>
        <v>#REF!</v>
      </c>
      <c r="Q24" s="2" t="e">
        <f>#REF!*#REF!/10^3</f>
        <v>#REF!</v>
      </c>
      <c r="R24" s="2" t="e">
        <f>#REF!*#REF!/10^3</f>
        <v>#REF!</v>
      </c>
      <c r="S24" s="2" t="e">
        <f>#REF!*#REF!/10^3</f>
        <v>#REF!</v>
      </c>
      <c r="T24" s="2" t="e">
        <f>#REF!*#REF!/10^3</f>
        <v>#REF!</v>
      </c>
      <c r="U24" s="2" t="e">
        <f>#REF!*#REF!/10^3</f>
        <v>#REF!</v>
      </c>
    </row>
    <row r="25" spans="1:21" x14ac:dyDescent="0.3">
      <c r="A25" t="s">
        <v>41</v>
      </c>
      <c r="B25" s="2">
        <v>118.66666666666667</v>
      </c>
      <c r="C25" s="2">
        <v>0</v>
      </c>
      <c r="D25" s="2">
        <v>85</v>
      </c>
      <c r="E25" s="2">
        <v>85.14053497641406</v>
      </c>
      <c r="F25" s="2">
        <v>92.742433779608447</v>
      </c>
      <c r="G25" s="2">
        <v>101.47725957465822</v>
      </c>
      <c r="H25" s="2">
        <v>101.22106362627494</v>
      </c>
      <c r="I25" s="2">
        <v>100.61781138777469</v>
      </c>
      <c r="J25" s="2">
        <v>99.613538712926967</v>
      </c>
      <c r="K25" s="2">
        <v>101.64785977833151</v>
      </c>
      <c r="L25" s="2">
        <v>97.148993387828114</v>
      </c>
      <c r="M25" s="2">
        <v>96.636346450031809</v>
      </c>
      <c r="N25" s="2" t="e">
        <f>#REF!*#REF!/10^3</f>
        <v>#REF!</v>
      </c>
      <c r="O25" s="2" t="e">
        <f>#REF!*#REF!/10^3</f>
        <v>#REF!</v>
      </c>
      <c r="P25" s="2" t="e">
        <f>#REF!*#REF!/10^3</f>
        <v>#REF!</v>
      </c>
      <c r="Q25" s="2" t="e">
        <f>#REF!*#REF!/10^3</f>
        <v>#REF!</v>
      </c>
      <c r="R25" s="2" t="e">
        <f>#REF!*#REF!/10^3</f>
        <v>#REF!</v>
      </c>
      <c r="S25" s="2" t="e">
        <f>#REF!*#REF!/10^3</f>
        <v>#REF!</v>
      </c>
      <c r="T25" s="2" t="e">
        <f>#REF!*#REF!/10^3</f>
        <v>#REF!</v>
      </c>
      <c r="U25" s="2" t="e">
        <f>#REF!*#REF!/10^3</f>
        <v>#REF!</v>
      </c>
    </row>
    <row r="26" spans="1:21" x14ac:dyDescent="0.3">
      <c r="A26" t="s">
        <v>43</v>
      </c>
      <c r="B26" s="2">
        <v>0</v>
      </c>
      <c r="C26" s="2">
        <v>0</v>
      </c>
      <c r="D26" s="2">
        <v>85</v>
      </c>
      <c r="E26" s="2">
        <v>85.14053497641406</v>
      </c>
      <c r="F26" s="2">
        <v>92.742433779608447</v>
      </c>
      <c r="G26" s="2">
        <v>101.47725957465822</v>
      </c>
      <c r="H26" s="2">
        <v>101.22106362627494</v>
      </c>
      <c r="I26" s="2">
        <v>100.61781138777469</v>
      </c>
      <c r="J26" s="2">
        <v>99.613538712926967</v>
      </c>
      <c r="K26" s="2">
        <v>101.64785977833151</v>
      </c>
      <c r="L26" s="2">
        <v>97.148993387828114</v>
      </c>
      <c r="M26" s="2">
        <v>96.636346450031809</v>
      </c>
      <c r="N26" s="2" t="e">
        <f>#REF!*#REF!/10^3</f>
        <v>#REF!</v>
      </c>
      <c r="O26" s="2" t="e">
        <f>#REF!*#REF!/10^3</f>
        <v>#REF!</v>
      </c>
      <c r="P26" s="2" t="e">
        <f>#REF!*#REF!/10^3</f>
        <v>#REF!</v>
      </c>
      <c r="Q26" s="2" t="e">
        <f>#REF!*#REF!/10^3</f>
        <v>#REF!</v>
      </c>
      <c r="R26" s="2" t="e">
        <f>#REF!*#REF!/10^3</f>
        <v>#REF!</v>
      </c>
      <c r="S26" s="2" t="e">
        <f>#REF!*#REF!/10^3</f>
        <v>#REF!</v>
      </c>
      <c r="T26" s="2" t="e">
        <f>#REF!*#REF!/10^3</f>
        <v>#REF!</v>
      </c>
      <c r="U26" s="2" t="e">
        <f>#REF!*#REF!/10^3</f>
        <v>#REF!</v>
      </c>
    </row>
    <row r="27" spans="1:21" x14ac:dyDescent="0.3">
      <c r="A27" t="s">
        <v>45</v>
      </c>
      <c r="B27" s="2">
        <v>0</v>
      </c>
      <c r="C27" s="2">
        <v>111</v>
      </c>
      <c r="D27" s="2">
        <v>94.929999999999993</v>
      </c>
      <c r="E27" s="2">
        <v>95.070534976414066</v>
      </c>
      <c r="F27" s="2">
        <v>102.67243377960843</v>
      </c>
      <c r="G27" s="2">
        <v>111.40725957465823</v>
      </c>
      <c r="H27" s="2">
        <v>111.15106362627495</v>
      </c>
      <c r="I27" s="2">
        <v>110.54781138777469</v>
      </c>
      <c r="J27" s="2">
        <v>109.54353871292695</v>
      </c>
      <c r="K27" s="2">
        <v>111.57785977833151</v>
      </c>
      <c r="L27" s="2">
        <v>107.07899338782811</v>
      </c>
      <c r="M27" s="2">
        <v>106.5663464500318</v>
      </c>
      <c r="N27" s="2" t="e">
        <f>#REF!*#REF!/10^3</f>
        <v>#REF!</v>
      </c>
      <c r="O27" s="2" t="e">
        <f>#REF!*#REF!/10^3</f>
        <v>#REF!</v>
      </c>
      <c r="P27" s="2" t="e">
        <f>#REF!*#REF!/10^3</f>
        <v>#REF!</v>
      </c>
      <c r="Q27" s="2" t="e">
        <f>#REF!*#REF!/10^3</f>
        <v>#REF!</v>
      </c>
      <c r="R27" s="2" t="e">
        <f>#REF!*#REF!/10^3</f>
        <v>#REF!</v>
      </c>
      <c r="S27" s="2" t="e">
        <f>#REF!*#REF!/10^3</f>
        <v>#REF!</v>
      </c>
      <c r="T27" s="2" t="e">
        <f>#REF!*#REF!/10^3</f>
        <v>#REF!</v>
      </c>
      <c r="U27" s="2" t="e">
        <f>#REF!*#REF!/10^3</f>
        <v>#REF!</v>
      </c>
    </row>
    <row r="28" spans="1:21" x14ac:dyDescent="0.3">
      <c r="A28" t="s">
        <v>47</v>
      </c>
      <c r="B28" s="2">
        <v>60</v>
      </c>
      <c r="C28" s="2">
        <v>77.333333333333329</v>
      </c>
      <c r="D28" s="2">
        <v>85</v>
      </c>
      <c r="E28" s="2">
        <v>85.14053497641406</v>
      </c>
      <c r="F28" s="2">
        <v>92.742433779608447</v>
      </c>
      <c r="G28" s="2">
        <v>101.47725957465822</v>
      </c>
      <c r="H28" s="2">
        <v>101.22106362627494</v>
      </c>
      <c r="I28" s="2">
        <v>100.61781138777469</v>
      </c>
      <c r="J28" s="2">
        <v>99.613538712926967</v>
      </c>
      <c r="K28" s="2">
        <v>101.64785977833151</v>
      </c>
      <c r="L28" s="2">
        <v>97.148993387828114</v>
      </c>
      <c r="M28" s="2">
        <v>96.636346450031809</v>
      </c>
      <c r="N28" s="2" t="e">
        <f>#REF!*#REF!/10^3</f>
        <v>#REF!</v>
      </c>
      <c r="O28" s="2" t="e">
        <f>#REF!*#REF!/10^3</f>
        <v>#REF!</v>
      </c>
      <c r="P28" s="2" t="e">
        <f>#REF!*#REF!/10^3</f>
        <v>#REF!</v>
      </c>
      <c r="Q28" s="2" t="e">
        <f>#REF!*#REF!/10^3</f>
        <v>#REF!</v>
      </c>
      <c r="R28" s="2" t="e">
        <f>#REF!*#REF!/10^3</f>
        <v>#REF!</v>
      </c>
      <c r="S28" s="2" t="e">
        <f>#REF!*#REF!/10^3</f>
        <v>#REF!</v>
      </c>
      <c r="T28" s="2" t="e">
        <f>#REF!*#REF!/10^3</f>
        <v>#REF!</v>
      </c>
      <c r="U28" s="2" t="e">
        <f>#REF!*#REF!/10^3</f>
        <v>#REF!</v>
      </c>
    </row>
    <row r="29" spans="1:21" x14ac:dyDescent="0.3">
      <c r="A29" t="s">
        <v>49</v>
      </c>
      <c r="B29" s="2">
        <v>0</v>
      </c>
      <c r="C29" s="2">
        <v>15</v>
      </c>
      <c r="D29" s="2">
        <v>85</v>
      </c>
      <c r="E29" s="2">
        <v>85.14053497641406</v>
      </c>
      <c r="F29" s="2">
        <v>92.742433779608447</v>
      </c>
      <c r="G29" s="2">
        <v>101.47725957465822</v>
      </c>
      <c r="H29" s="2">
        <v>101.22106362627494</v>
      </c>
      <c r="I29" s="2">
        <v>106.55781138777468</v>
      </c>
      <c r="J29" s="2">
        <v>105.55353871292697</v>
      </c>
      <c r="K29" s="2">
        <v>107.58785977833151</v>
      </c>
      <c r="L29" s="2">
        <v>103.08899338782811</v>
      </c>
      <c r="M29" s="2">
        <v>102.57634645003181</v>
      </c>
      <c r="N29" s="2" t="e">
        <f>#REF!*#REF!/10^3</f>
        <v>#REF!</v>
      </c>
      <c r="O29" s="2" t="e">
        <f>#REF!*#REF!/10^3</f>
        <v>#REF!</v>
      </c>
      <c r="P29" s="2" t="e">
        <f>#REF!*#REF!/10^3</f>
        <v>#REF!</v>
      </c>
      <c r="Q29" s="2" t="e">
        <f>#REF!*#REF!/10^3</f>
        <v>#REF!</v>
      </c>
      <c r="R29" s="2" t="e">
        <f>#REF!*#REF!/10^3</f>
        <v>#REF!</v>
      </c>
      <c r="S29" s="2" t="e">
        <f>#REF!*#REF!/10^3</f>
        <v>#REF!</v>
      </c>
      <c r="T29" s="2" t="e">
        <f>#REF!*#REF!/10^3</f>
        <v>#REF!</v>
      </c>
      <c r="U29" s="2" t="e">
        <f>#REF!*#REF!/10^3</f>
        <v>#REF!</v>
      </c>
    </row>
    <row r="30" spans="1:21" x14ac:dyDescent="0.3">
      <c r="A30" t="s">
        <v>20</v>
      </c>
      <c r="B30" s="2">
        <v>0</v>
      </c>
      <c r="C30" s="2">
        <v>0</v>
      </c>
      <c r="D30" s="2">
        <v>85</v>
      </c>
      <c r="E30" s="2">
        <v>85.14053497641406</v>
      </c>
      <c r="F30" s="2">
        <v>92.742433779608447</v>
      </c>
      <c r="G30" s="2">
        <v>101.47725957465822</v>
      </c>
      <c r="H30" s="2">
        <v>101.22106362627494</v>
      </c>
      <c r="I30" s="2">
        <v>100.61781138777469</v>
      </c>
      <c r="J30" s="2">
        <v>99.613538712926967</v>
      </c>
      <c r="K30" s="2">
        <v>101.64785977833151</v>
      </c>
      <c r="L30" s="2">
        <v>105.02066005449478</v>
      </c>
      <c r="M30" s="2">
        <v>104.4863464500318</v>
      </c>
      <c r="N30" s="2" t="e">
        <f>#REF!*#REF!/10^3</f>
        <v>#REF!</v>
      </c>
      <c r="O30" s="2" t="e">
        <f>#REF!*#REF!/10^3</f>
        <v>#REF!</v>
      </c>
      <c r="P30" s="2" t="e">
        <f>#REF!*#REF!/10^3</f>
        <v>#REF!</v>
      </c>
      <c r="Q30" s="2" t="e">
        <f>#REF!*#REF!/10^3</f>
        <v>#REF!</v>
      </c>
      <c r="R30" s="2" t="e">
        <f>#REF!*#REF!/10^3</f>
        <v>#REF!</v>
      </c>
      <c r="S30" s="2" t="e">
        <f>#REF!*#REF!/10^3</f>
        <v>#REF!</v>
      </c>
      <c r="T30" s="2" t="e">
        <f>#REF!*#REF!/10^3</f>
        <v>#REF!</v>
      </c>
      <c r="U30" s="2" t="e">
        <f>#REF!*#REF!/10^3</f>
        <v>#REF!</v>
      </c>
    </row>
    <row r="31" spans="1:21" x14ac:dyDescent="0.3">
      <c r="A31" t="s">
        <v>52</v>
      </c>
      <c r="B31" s="2">
        <v>0</v>
      </c>
      <c r="C31" s="2">
        <v>333.33333333333331</v>
      </c>
      <c r="D31" s="2">
        <v>85</v>
      </c>
      <c r="E31" s="2">
        <v>85.14053497641406</v>
      </c>
      <c r="F31" s="2">
        <v>92.742433779608447</v>
      </c>
      <c r="G31" s="2">
        <v>101.47725957465822</v>
      </c>
      <c r="H31" s="2">
        <v>101.22106362627494</v>
      </c>
      <c r="I31" s="2">
        <v>100.61781138777469</v>
      </c>
      <c r="J31" s="2">
        <v>99.613538712926967</v>
      </c>
      <c r="K31" s="2">
        <v>101.64785977833151</v>
      </c>
      <c r="L31" s="2">
        <v>97.148993387828114</v>
      </c>
      <c r="M31" s="2">
        <v>96.636346450031809</v>
      </c>
      <c r="N31" s="2" t="e">
        <f>#REF!*#REF!/10^3</f>
        <v>#REF!</v>
      </c>
      <c r="O31" s="2" t="e">
        <f>#REF!*#REF!/10^3</f>
        <v>#REF!</v>
      </c>
      <c r="P31" s="2" t="e">
        <f>#REF!*#REF!/10^3</f>
        <v>#REF!</v>
      </c>
      <c r="Q31" s="2" t="e">
        <f>#REF!*#REF!/10^3</f>
        <v>#REF!</v>
      </c>
      <c r="R31" s="2" t="e">
        <f>#REF!*#REF!/10^3</f>
        <v>#REF!</v>
      </c>
      <c r="S31" s="2" t="e">
        <f>#REF!*#REF!/10^3</f>
        <v>#REF!</v>
      </c>
      <c r="T31" s="2" t="e">
        <f>#REF!*#REF!/10^3</f>
        <v>#REF!</v>
      </c>
      <c r="U31" s="2" t="e">
        <f>#REF!*#REF!/10^3</f>
        <v>#REF!</v>
      </c>
    </row>
    <row r="32" spans="1:21" x14ac:dyDescent="0.3">
      <c r="A32" t="s">
        <v>54</v>
      </c>
      <c r="B32" s="2">
        <v>0</v>
      </c>
      <c r="C32" s="2">
        <v>255.66666666666666</v>
      </c>
      <c r="D32" s="2">
        <v>85</v>
      </c>
      <c r="E32" s="2">
        <v>85.14053497641406</v>
      </c>
      <c r="F32" s="2">
        <v>92.742433779608447</v>
      </c>
      <c r="G32" s="2">
        <v>101.47725957465822</v>
      </c>
      <c r="H32" s="2">
        <v>101.22106362627494</v>
      </c>
      <c r="I32" s="2">
        <v>100.61781138777469</v>
      </c>
      <c r="J32" s="2">
        <v>99.613538712926967</v>
      </c>
      <c r="K32" s="2">
        <v>101.64785977833151</v>
      </c>
      <c r="L32" s="2">
        <v>97.148993387828114</v>
      </c>
      <c r="M32" s="2">
        <v>96.636346450031809</v>
      </c>
      <c r="N32" s="2" t="e">
        <f>#REF!*#REF!/10^3</f>
        <v>#REF!</v>
      </c>
      <c r="O32" s="2" t="e">
        <f>#REF!*#REF!/10^3</f>
        <v>#REF!</v>
      </c>
      <c r="P32" s="2" t="e">
        <f>#REF!*#REF!/10^3</f>
        <v>#REF!</v>
      </c>
      <c r="Q32" s="2" t="e">
        <f>#REF!*#REF!/10^3</f>
        <v>#REF!</v>
      </c>
      <c r="R32" s="2" t="e">
        <f>#REF!*#REF!/10^3</f>
        <v>#REF!</v>
      </c>
      <c r="S32" s="2" t="e">
        <f>#REF!*#REF!/10^3</f>
        <v>#REF!</v>
      </c>
      <c r="T32" s="2" t="e">
        <f>#REF!*#REF!/10^3</f>
        <v>#REF!</v>
      </c>
      <c r="U32" s="2" t="e">
        <f>#REF!*#REF!/10^3</f>
        <v>#REF!</v>
      </c>
    </row>
    <row r="33" spans="1:21" x14ac:dyDescent="0.3">
      <c r="A33" t="s">
        <v>56</v>
      </c>
      <c r="B33" s="2">
        <v>0</v>
      </c>
      <c r="C33" s="2">
        <v>29</v>
      </c>
      <c r="D33" s="2">
        <v>90.94</v>
      </c>
      <c r="E33" s="2">
        <v>91.080534976414057</v>
      </c>
      <c r="F33" s="2">
        <v>98.682433779608445</v>
      </c>
      <c r="G33" s="2">
        <v>107.41725957465822</v>
      </c>
      <c r="H33" s="2">
        <v>107.16106362627494</v>
      </c>
      <c r="I33" s="2">
        <v>106.55781138777468</v>
      </c>
      <c r="J33" s="2">
        <v>105.55353871292697</v>
      </c>
      <c r="K33" s="2">
        <v>107.58785977833151</v>
      </c>
      <c r="L33" s="2">
        <v>103.08899338782811</v>
      </c>
      <c r="M33" s="2">
        <v>102.57634645003181</v>
      </c>
      <c r="N33" s="2" t="e">
        <f>#REF!*#REF!/10^3</f>
        <v>#REF!</v>
      </c>
      <c r="O33" s="2" t="e">
        <f>#REF!*#REF!/10^3</f>
        <v>#REF!</v>
      </c>
      <c r="P33" s="2" t="e">
        <f>#REF!*#REF!/10^3</f>
        <v>#REF!</v>
      </c>
      <c r="Q33" s="2" t="e">
        <f>#REF!*#REF!/10^3</f>
        <v>#REF!</v>
      </c>
      <c r="R33" s="2" t="e">
        <f>#REF!*#REF!/10^3</f>
        <v>#REF!</v>
      </c>
      <c r="S33" s="2" t="e">
        <f>#REF!*#REF!/10^3</f>
        <v>#REF!</v>
      </c>
      <c r="T33" s="2" t="e">
        <f>#REF!*#REF!/10^3</f>
        <v>#REF!</v>
      </c>
      <c r="U33" s="2" t="e">
        <f>#REF!*#REF!/10^3</f>
        <v>#REF!</v>
      </c>
    </row>
    <row r="34" spans="1:21" x14ac:dyDescent="0.3">
      <c r="A34" t="s">
        <v>58</v>
      </c>
      <c r="B34" s="2">
        <v>82.333333333333329</v>
      </c>
      <c r="C34" s="2">
        <v>222.33333333333334</v>
      </c>
      <c r="D34" s="2">
        <v>90.94</v>
      </c>
      <c r="E34" s="2">
        <v>91.080534976414057</v>
      </c>
      <c r="F34" s="2">
        <v>98.682433779608445</v>
      </c>
      <c r="G34" s="2">
        <v>107.41725957465822</v>
      </c>
      <c r="H34" s="2">
        <v>107.16106362627494</v>
      </c>
      <c r="I34" s="2">
        <v>106.55781138777468</v>
      </c>
      <c r="J34" s="2">
        <v>105.55353871292697</v>
      </c>
      <c r="K34" s="2">
        <v>107.58785977833151</v>
      </c>
      <c r="L34" s="2">
        <v>103.08899338782811</v>
      </c>
      <c r="M34" s="2">
        <v>102.57634645003181</v>
      </c>
      <c r="N34" s="2" t="e">
        <f>#REF!*#REF!/10^3</f>
        <v>#REF!</v>
      </c>
      <c r="O34" s="2" t="e">
        <f>#REF!*#REF!/10^3</f>
        <v>#REF!</v>
      </c>
      <c r="P34" s="2" t="e">
        <f>#REF!*#REF!/10^3</f>
        <v>#REF!</v>
      </c>
      <c r="Q34" s="2" t="e">
        <f>#REF!*#REF!/10^3</f>
        <v>#REF!</v>
      </c>
      <c r="R34" s="2" t="e">
        <f>#REF!*#REF!/10^3</f>
        <v>#REF!</v>
      </c>
      <c r="S34" s="2" t="e">
        <f>#REF!*#REF!/10^3</f>
        <v>#REF!</v>
      </c>
      <c r="T34" s="2" t="e">
        <f>#REF!*#REF!/10^3</f>
        <v>#REF!</v>
      </c>
      <c r="U34" s="2" t="e">
        <f>#REF!*#REF!/10^3</f>
        <v>#REF!</v>
      </c>
    </row>
    <row r="35" spans="1:21" x14ac:dyDescent="0.3">
      <c r="A35" t="s">
        <v>60</v>
      </c>
      <c r="B35" s="2">
        <v>77.666666666666671</v>
      </c>
      <c r="C35" s="2">
        <v>26.666666666666668</v>
      </c>
      <c r="D35" s="2">
        <v>96.23</v>
      </c>
      <c r="E35" s="2">
        <v>96.378034976414042</v>
      </c>
      <c r="F35" s="2">
        <v>104.11243377960842</v>
      </c>
      <c r="G35" s="2">
        <v>113.00142624132489</v>
      </c>
      <c r="H35" s="2">
        <v>112.73523029294161</v>
      </c>
      <c r="I35" s="2">
        <v>112.1003113877747</v>
      </c>
      <c r="J35" s="2">
        <v>111.08853871292695</v>
      </c>
      <c r="K35" s="2">
        <v>113.1053597783315</v>
      </c>
      <c r="L35" s="2">
        <v>108.58316005449478</v>
      </c>
      <c r="M35" s="2">
        <v>108.05801311669848</v>
      </c>
      <c r="N35" s="2" t="e">
        <f>#REF!*#REF!/10^3</f>
        <v>#REF!</v>
      </c>
      <c r="O35" s="2" t="e">
        <f>#REF!*#REF!/10^3</f>
        <v>#REF!</v>
      </c>
      <c r="P35" s="2" t="e">
        <f>#REF!*#REF!/10^3</f>
        <v>#REF!</v>
      </c>
      <c r="Q35" s="2" t="e">
        <f>#REF!*#REF!/10^3</f>
        <v>#REF!</v>
      </c>
      <c r="R35" s="2" t="e">
        <f>#REF!*#REF!/10^3</f>
        <v>#REF!</v>
      </c>
      <c r="S35" s="2" t="e">
        <f>#REF!*#REF!/10^3</f>
        <v>#REF!</v>
      </c>
      <c r="T35" s="2" t="e">
        <f>#REF!*#REF!/10^3</f>
        <v>#REF!</v>
      </c>
      <c r="U35" s="2" t="e">
        <f>#REF!*#REF!/10^3</f>
        <v>#REF!</v>
      </c>
    </row>
    <row r="36" spans="1:21" x14ac:dyDescent="0.3">
      <c r="A36" t="s">
        <v>62</v>
      </c>
      <c r="B36" s="2">
        <v>107</v>
      </c>
      <c r="C36" s="2">
        <v>87.666666666666671</v>
      </c>
      <c r="D36" s="2">
        <v>85</v>
      </c>
      <c r="E36" s="2">
        <v>85.14053497641406</v>
      </c>
      <c r="F36" s="2">
        <v>92.742433779608447</v>
      </c>
      <c r="G36" s="2">
        <v>101.47725957465822</v>
      </c>
      <c r="H36" s="2">
        <v>101.22106362627494</v>
      </c>
      <c r="I36" s="2">
        <v>100.61781138777469</v>
      </c>
      <c r="J36" s="2">
        <v>99.613538712926967</v>
      </c>
      <c r="K36" s="2">
        <v>101.64785977833151</v>
      </c>
      <c r="L36" s="2">
        <v>97.148993387828114</v>
      </c>
      <c r="M36" s="2">
        <v>96.636346450031809</v>
      </c>
      <c r="N36" s="2" t="e">
        <f>#REF!*#REF!/10^3</f>
        <v>#REF!</v>
      </c>
      <c r="O36" s="2" t="e">
        <f>#REF!*#REF!/10^3</f>
        <v>#REF!</v>
      </c>
      <c r="P36" s="2" t="e">
        <f>#REF!*#REF!/10^3</f>
        <v>#REF!</v>
      </c>
      <c r="Q36" s="2" t="e">
        <f>#REF!*#REF!/10^3</f>
        <v>#REF!</v>
      </c>
      <c r="R36" s="2" t="e">
        <f>#REF!*#REF!/10^3</f>
        <v>#REF!</v>
      </c>
      <c r="S36" s="2" t="e">
        <f>#REF!*#REF!/10^3</f>
        <v>#REF!</v>
      </c>
      <c r="T36" s="2" t="e">
        <f>#REF!*#REF!/10^3</f>
        <v>#REF!</v>
      </c>
      <c r="U36" s="2" t="e">
        <f>#REF!*#REF!/10^3</f>
        <v>#REF!</v>
      </c>
    </row>
    <row r="37" spans="1:21" x14ac:dyDescent="0.3">
      <c r="A37" t="s">
        <v>64</v>
      </c>
      <c r="B37" s="2">
        <v>0</v>
      </c>
      <c r="C37" s="2">
        <v>0</v>
      </c>
      <c r="D37" s="2">
        <v>92.589999999999989</v>
      </c>
      <c r="E37" s="2">
        <v>92.757201643080734</v>
      </c>
      <c r="F37" s="2">
        <v>100.52576711294176</v>
      </c>
      <c r="G37" s="2">
        <v>109.45392624132489</v>
      </c>
      <c r="H37" s="2">
        <v>109.1777302929416</v>
      </c>
      <c r="I37" s="2">
        <v>108.54447805444136</v>
      </c>
      <c r="J37" s="2">
        <v>107.53520537959362</v>
      </c>
      <c r="K37" s="2">
        <v>109.54952644499816</v>
      </c>
      <c r="L37" s="2">
        <v>105.02066005449478</v>
      </c>
      <c r="M37" s="2">
        <v>104.4863464500318</v>
      </c>
      <c r="N37" s="2" t="e">
        <f>#REF!*#REF!/10^3</f>
        <v>#REF!</v>
      </c>
      <c r="O37" s="2" t="e">
        <f>#REF!*#REF!/10^3</f>
        <v>#REF!</v>
      </c>
      <c r="P37" s="2" t="e">
        <f>#REF!*#REF!/10^3</f>
        <v>#REF!</v>
      </c>
      <c r="Q37" s="2" t="e">
        <f>#REF!*#REF!/10^3</f>
        <v>#REF!</v>
      </c>
      <c r="R37" s="2" t="e">
        <f>#REF!*#REF!/10^3</f>
        <v>#REF!</v>
      </c>
      <c r="S37" s="2" t="e">
        <f>#REF!*#REF!/10^3</f>
        <v>#REF!</v>
      </c>
      <c r="T37" s="2" t="e">
        <f>#REF!*#REF!/10^3</f>
        <v>#REF!</v>
      </c>
      <c r="U37" s="2" t="e">
        <f>#REF!*#REF!/10^3</f>
        <v>#REF!</v>
      </c>
    </row>
    <row r="38" spans="1:21" x14ac:dyDescent="0.3">
      <c r="A38" t="s">
        <v>21</v>
      </c>
      <c r="B38" s="2">
        <v>107</v>
      </c>
      <c r="C38" s="2">
        <v>231</v>
      </c>
      <c r="D38" s="2">
        <v>85</v>
      </c>
      <c r="E38" s="2">
        <v>85.14053497641406</v>
      </c>
      <c r="F38" s="2">
        <v>92.742433779608447</v>
      </c>
      <c r="G38" s="2">
        <v>101.47725957465822</v>
      </c>
      <c r="H38" s="2">
        <v>101.22106362627494</v>
      </c>
      <c r="I38" s="2">
        <v>100.61781138777469</v>
      </c>
      <c r="J38" s="2">
        <v>99.613538712926967</v>
      </c>
      <c r="K38" s="2">
        <v>101.64785977833151</v>
      </c>
      <c r="L38" s="2">
        <v>97.148993387828114</v>
      </c>
      <c r="M38" s="2">
        <v>96.636346450031809</v>
      </c>
      <c r="N38" s="2" t="e">
        <f>#REF!*#REF!/10^3</f>
        <v>#REF!</v>
      </c>
      <c r="O38" s="2" t="e">
        <f>#REF!*#REF!/10^3</f>
        <v>#REF!</v>
      </c>
      <c r="P38" s="2" t="e">
        <f>#REF!*#REF!/10^3</f>
        <v>#REF!</v>
      </c>
      <c r="Q38" s="2" t="e">
        <f>#REF!*#REF!/10^3</f>
        <v>#REF!</v>
      </c>
      <c r="R38" s="2" t="e">
        <f>#REF!*#REF!/10^3</f>
        <v>#REF!</v>
      </c>
      <c r="S38" s="2" t="e">
        <f>#REF!*#REF!/10^3</f>
        <v>#REF!</v>
      </c>
      <c r="T38" s="2" t="e">
        <f>#REF!*#REF!/10^3</f>
        <v>#REF!</v>
      </c>
      <c r="U38" s="2" t="e">
        <f>#REF!*#REF!/10^3</f>
        <v>#REF!</v>
      </c>
    </row>
    <row r="39" spans="1:21" x14ac:dyDescent="0.3">
      <c r="A39" t="s">
        <v>67</v>
      </c>
      <c r="B39" s="2">
        <v>0</v>
      </c>
      <c r="C39" s="2">
        <v>0</v>
      </c>
      <c r="D39" s="2">
        <v>85</v>
      </c>
      <c r="E39" s="2">
        <v>85.14053497641406</v>
      </c>
      <c r="F39" s="2">
        <v>92.742433779608447</v>
      </c>
      <c r="G39" s="2">
        <v>101.47725957465822</v>
      </c>
      <c r="H39" s="2">
        <v>101.22106362627494</v>
      </c>
      <c r="I39" s="2">
        <v>100.61781138777469</v>
      </c>
      <c r="J39" s="2">
        <v>99.613538712926967</v>
      </c>
      <c r="K39" s="2">
        <v>101.64785977833151</v>
      </c>
      <c r="L39" s="2">
        <v>97.148993387828114</v>
      </c>
      <c r="M39" s="2">
        <v>96.636346450031809</v>
      </c>
      <c r="N39" s="2" t="e">
        <f>#REF!*#REF!/10^3</f>
        <v>#REF!</v>
      </c>
      <c r="O39" s="2" t="e">
        <f>#REF!*#REF!/10^3</f>
        <v>#REF!</v>
      </c>
      <c r="P39" s="2" t="e">
        <f>#REF!*#REF!/10^3</f>
        <v>#REF!</v>
      </c>
      <c r="Q39" s="2" t="e">
        <f>#REF!*#REF!/10^3</f>
        <v>#REF!</v>
      </c>
      <c r="R39" s="2" t="e">
        <f>#REF!*#REF!/10^3</f>
        <v>#REF!</v>
      </c>
      <c r="S39" s="2" t="e">
        <f>#REF!*#REF!/10^3</f>
        <v>#REF!</v>
      </c>
      <c r="T39" s="2" t="e">
        <f>#REF!*#REF!/10^3</f>
        <v>#REF!</v>
      </c>
      <c r="U39" s="2" t="e">
        <f>#REF!*#REF!/10^3</f>
        <v>#REF!</v>
      </c>
    </row>
    <row r="40" spans="1:21" x14ac:dyDescent="0.3">
      <c r="A40" t="s">
        <v>69</v>
      </c>
      <c r="B40" s="2">
        <v>0</v>
      </c>
      <c r="C40" s="2">
        <v>0</v>
      </c>
      <c r="D40" s="2">
        <v>85</v>
      </c>
      <c r="E40" s="2">
        <v>85.14053497641406</v>
      </c>
      <c r="F40" s="2">
        <v>98.682433779608445</v>
      </c>
      <c r="G40" s="2">
        <v>107.41725957465822</v>
      </c>
      <c r="H40" s="2">
        <v>107.16106362627494</v>
      </c>
      <c r="I40" s="2">
        <v>106.55781138777468</v>
      </c>
      <c r="J40" s="2">
        <v>105.55353871292697</v>
      </c>
      <c r="K40" s="2">
        <v>101.64785977833151</v>
      </c>
      <c r="L40" s="2">
        <v>97.148993387828114</v>
      </c>
      <c r="M40" s="2">
        <v>96.636346450031809</v>
      </c>
      <c r="N40" s="2" t="e">
        <f>#REF!*#REF!/10^3</f>
        <v>#REF!</v>
      </c>
      <c r="O40" s="2" t="e">
        <f>#REF!*#REF!/10^3</f>
        <v>#REF!</v>
      </c>
      <c r="P40" s="2" t="e">
        <f>#REF!*#REF!/10^3</f>
        <v>#REF!</v>
      </c>
      <c r="Q40" s="2" t="e">
        <f>#REF!*#REF!/10^3</f>
        <v>#REF!</v>
      </c>
      <c r="R40" s="2" t="e">
        <f>#REF!*#REF!/10^3</f>
        <v>#REF!</v>
      </c>
      <c r="S40" s="2" t="e">
        <f>#REF!*#REF!/10^3</f>
        <v>#REF!</v>
      </c>
      <c r="T40" s="2" t="e">
        <f>#REF!*#REF!/10^3</f>
        <v>#REF!</v>
      </c>
      <c r="U40" s="2" t="e">
        <f>#REF!*#REF!/10^3</f>
        <v>#REF!</v>
      </c>
    </row>
    <row r="41" spans="1:21" x14ac:dyDescent="0.3">
      <c r="A41" t="s">
        <v>71</v>
      </c>
      <c r="B41" s="2">
        <v>0</v>
      </c>
      <c r="C41" s="2">
        <v>0</v>
      </c>
      <c r="D41" s="2">
        <v>85</v>
      </c>
      <c r="E41" s="2">
        <v>85.14053497641406</v>
      </c>
      <c r="F41" s="2">
        <v>92.742433779608447</v>
      </c>
      <c r="G41" s="2">
        <v>101.47725957465822</v>
      </c>
      <c r="H41" s="2">
        <v>101.22106362627494</v>
      </c>
      <c r="I41" s="2">
        <v>100.61781138777469</v>
      </c>
      <c r="J41" s="2">
        <v>99.613538712926967</v>
      </c>
      <c r="K41" s="2">
        <v>101.64785977833151</v>
      </c>
      <c r="L41" s="2">
        <v>97.148993387828114</v>
      </c>
      <c r="M41" s="2">
        <v>96.636346450031809</v>
      </c>
      <c r="N41" s="2" t="e">
        <f>#REF!*#REF!/10^3</f>
        <v>#REF!</v>
      </c>
      <c r="O41" s="2" t="e">
        <f>#REF!*#REF!/10^3</f>
        <v>#REF!</v>
      </c>
      <c r="P41" s="2" t="e">
        <f>#REF!*#REF!/10^3</f>
        <v>#REF!</v>
      </c>
      <c r="Q41" s="2" t="e">
        <f>#REF!*#REF!/10^3</f>
        <v>#REF!</v>
      </c>
      <c r="R41" s="2" t="e">
        <f>#REF!*#REF!/10^3</f>
        <v>#REF!</v>
      </c>
      <c r="S41" s="2" t="e">
        <f>#REF!*#REF!/10^3</f>
        <v>#REF!</v>
      </c>
      <c r="T41" s="2" t="e">
        <f>#REF!*#REF!/10^3</f>
        <v>#REF!</v>
      </c>
      <c r="U41" s="2" t="e">
        <f>#REF!*#REF!/10^3</f>
        <v>#REF!</v>
      </c>
    </row>
    <row r="42" spans="1:21" x14ac:dyDescent="0.3">
      <c r="A42" t="s">
        <v>73</v>
      </c>
      <c r="B42" s="2">
        <v>0</v>
      </c>
      <c r="C42" s="2">
        <v>1000</v>
      </c>
      <c r="D42" s="2">
        <v>85</v>
      </c>
      <c r="E42" s="2">
        <v>92.757201643080734</v>
      </c>
      <c r="F42" s="2">
        <v>100.52576711294176</v>
      </c>
      <c r="G42" s="2">
        <v>109.45392624132489</v>
      </c>
      <c r="H42" s="2">
        <v>109.1777302929416</v>
      </c>
      <c r="I42" s="2">
        <v>108.54447805444136</v>
      </c>
      <c r="J42" s="2">
        <v>107.53520537959362</v>
      </c>
      <c r="K42" s="2">
        <v>109.54952644499816</v>
      </c>
      <c r="L42" s="2">
        <v>105.02066005449478</v>
      </c>
      <c r="M42" s="2">
        <v>104.4863464500318</v>
      </c>
      <c r="N42" s="2" t="e">
        <f>#REF!*#REF!/10^3</f>
        <v>#REF!</v>
      </c>
      <c r="O42" s="2" t="e">
        <f>#REF!*#REF!/10^3</f>
        <v>#REF!</v>
      </c>
      <c r="P42" s="2" t="e">
        <f>#REF!*#REF!/10^3</f>
        <v>#REF!</v>
      </c>
      <c r="Q42" s="2" t="e">
        <f>#REF!*#REF!/10^3</f>
        <v>#REF!</v>
      </c>
      <c r="R42" s="2" t="e">
        <f>#REF!*#REF!/10^3</f>
        <v>#REF!</v>
      </c>
      <c r="S42" s="2" t="e">
        <f>#REF!*#REF!/10^3</f>
        <v>#REF!</v>
      </c>
      <c r="T42" s="2" t="e">
        <f>#REF!*#REF!/10^3</f>
        <v>#REF!</v>
      </c>
      <c r="U42" s="2" t="e">
        <f>#REF!*#REF!/10^3</f>
        <v>#REF!</v>
      </c>
    </row>
    <row r="43" spans="1:21" x14ac:dyDescent="0.3">
      <c r="A43" t="s">
        <v>75</v>
      </c>
      <c r="B43" s="2">
        <v>0</v>
      </c>
      <c r="C43" s="2">
        <v>171.66666666666666</v>
      </c>
      <c r="D43" s="2">
        <v>85</v>
      </c>
      <c r="E43" s="2">
        <v>85.14053497641406</v>
      </c>
      <c r="F43" s="2">
        <v>92.742433779608447</v>
      </c>
      <c r="G43" s="2">
        <v>101.47725957465822</v>
      </c>
      <c r="H43" s="2">
        <v>101.22106362627494</v>
      </c>
      <c r="I43" s="2">
        <v>100.61781138777469</v>
      </c>
      <c r="J43" s="2">
        <v>99.613538712926967</v>
      </c>
      <c r="K43" s="2">
        <v>101.64785977833151</v>
      </c>
      <c r="L43" s="2">
        <v>97.148993387828114</v>
      </c>
      <c r="M43" s="2">
        <v>96.636346450031809</v>
      </c>
      <c r="N43" s="2" t="e">
        <f>#REF!*#REF!/10^3</f>
        <v>#REF!</v>
      </c>
      <c r="O43" s="2" t="e">
        <f>#REF!*#REF!/10^3</f>
        <v>#REF!</v>
      </c>
      <c r="P43" s="2" t="e">
        <f>#REF!*#REF!/10^3</f>
        <v>#REF!</v>
      </c>
      <c r="Q43" s="2" t="e">
        <f>#REF!*#REF!/10^3</f>
        <v>#REF!</v>
      </c>
      <c r="R43" s="2" t="e">
        <f>#REF!*#REF!/10^3</f>
        <v>#REF!</v>
      </c>
      <c r="S43" s="2" t="e">
        <f>#REF!*#REF!/10^3</f>
        <v>#REF!</v>
      </c>
      <c r="T43" s="2" t="e">
        <f>#REF!*#REF!/10^3</f>
        <v>#REF!</v>
      </c>
      <c r="U43" s="2" t="e">
        <f>#REF!*#REF!/10^3</f>
        <v>#REF!</v>
      </c>
    </row>
    <row r="44" spans="1:21" x14ac:dyDescent="0.3">
      <c r="A44" t="s">
        <v>77</v>
      </c>
      <c r="B44" s="2">
        <v>0</v>
      </c>
      <c r="C44" s="2">
        <v>0</v>
      </c>
      <c r="D44" s="2">
        <v>85</v>
      </c>
      <c r="E44" s="2">
        <v>85.14053497641406</v>
      </c>
      <c r="F44" s="2">
        <v>92.742433779608447</v>
      </c>
      <c r="G44" s="2">
        <v>101.47725957465822</v>
      </c>
      <c r="H44" s="2">
        <v>101.22106362627494</v>
      </c>
      <c r="I44" s="2">
        <v>100.61781138777469</v>
      </c>
      <c r="J44" s="2">
        <v>99.613538712926967</v>
      </c>
      <c r="K44" s="2">
        <v>101.64785977833151</v>
      </c>
      <c r="L44" s="2">
        <v>97.148993387828114</v>
      </c>
      <c r="M44" s="2">
        <v>96.636346450031809</v>
      </c>
      <c r="N44" s="2" t="e">
        <f>#REF!*#REF!/10^3</f>
        <v>#REF!</v>
      </c>
      <c r="O44" s="2" t="e">
        <f>#REF!*#REF!/10^3</f>
        <v>#REF!</v>
      </c>
      <c r="P44" s="2" t="e">
        <f>#REF!*#REF!/10^3</f>
        <v>#REF!</v>
      </c>
      <c r="Q44" s="2" t="e">
        <f>#REF!*#REF!/10^3</f>
        <v>#REF!</v>
      </c>
      <c r="R44" s="2" t="e">
        <f>#REF!*#REF!/10^3</f>
        <v>#REF!</v>
      </c>
      <c r="S44" s="2" t="e">
        <f>#REF!*#REF!/10^3</f>
        <v>#REF!</v>
      </c>
      <c r="T44" s="2" t="e">
        <f>#REF!*#REF!/10^3</f>
        <v>#REF!</v>
      </c>
      <c r="U44" s="2" t="e">
        <f>#REF!*#REF!/10^3</f>
        <v>#REF!</v>
      </c>
    </row>
    <row r="45" spans="1:21" x14ac:dyDescent="0.3">
      <c r="A45" t="s">
        <v>79</v>
      </c>
      <c r="B45" s="2">
        <v>48.333333333333336</v>
      </c>
      <c r="C45" s="2">
        <v>45.333333333333336</v>
      </c>
      <c r="D45" s="2">
        <v>88.990000000000009</v>
      </c>
      <c r="E45" s="2">
        <v>89.130534976414069</v>
      </c>
      <c r="F45" s="2">
        <v>96.732433779608428</v>
      </c>
      <c r="G45" s="2">
        <v>105.46725957465821</v>
      </c>
      <c r="H45" s="2">
        <v>105.21106362627495</v>
      </c>
      <c r="I45" s="2">
        <v>104.60781138777467</v>
      </c>
      <c r="J45" s="2">
        <v>103.60353871292698</v>
      </c>
      <c r="K45" s="2">
        <v>105.6378597783315</v>
      </c>
      <c r="L45" s="2">
        <v>101.13899338782812</v>
      </c>
      <c r="M45" s="2">
        <v>100.62634645003182</v>
      </c>
      <c r="N45" s="2" t="e">
        <f>#REF!*#REF!/10^3</f>
        <v>#REF!</v>
      </c>
      <c r="O45" s="2" t="e">
        <f>#REF!*#REF!/10^3</f>
        <v>#REF!</v>
      </c>
      <c r="P45" s="2" t="e">
        <f>#REF!*#REF!/10^3</f>
        <v>#REF!</v>
      </c>
      <c r="Q45" s="2" t="e">
        <f>#REF!*#REF!/10^3</f>
        <v>#REF!</v>
      </c>
      <c r="R45" s="2" t="e">
        <f>#REF!*#REF!/10^3</f>
        <v>#REF!</v>
      </c>
      <c r="S45" s="2" t="e">
        <f>#REF!*#REF!/10^3</f>
        <v>#REF!</v>
      </c>
      <c r="T45" s="2" t="e">
        <f>#REF!*#REF!/10^3</f>
        <v>#REF!</v>
      </c>
      <c r="U45" s="2" t="e">
        <f>#REF!*#REF!/10^3</f>
        <v>#REF!</v>
      </c>
    </row>
    <row r="46" spans="1:21" x14ac:dyDescent="0.3">
      <c r="A46" t="s">
        <v>23</v>
      </c>
      <c r="B46" s="2">
        <v>0</v>
      </c>
      <c r="C46" s="2">
        <v>47.666666666666664</v>
      </c>
      <c r="D46" s="2">
        <v>88.990000000000009</v>
      </c>
      <c r="E46" s="2">
        <v>89.130534976414069</v>
      </c>
      <c r="F46" s="2">
        <v>96.732433779608428</v>
      </c>
      <c r="G46" s="2">
        <v>105.46725957465821</v>
      </c>
      <c r="H46" s="2">
        <v>105.21106362627495</v>
      </c>
      <c r="I46" s="2">
        <v>104.60781138777467</v>
      </c>
      <c r="J46" s="2">
        <v>99.613538712926967</v>
      </c>
      <c r="K46" s="2">
        <v>101.64785977833151</v>
      </c>
      <c r="L46" s="2">
        <v>97.148993387828114</v>
      </c>
      <c r="M46" s="2">
        <v>96.636346450031809</v>
      </c>
      <c r="N46" s="2" t="e">
        <f>#REF!*#REF!/10^3</f>
        <v>#REF!</v>
      </c>
      <c r="O46" s="2" t="e">
        <f>#REF!*#REF!/10^3</f>
        <v>#REF!</v>
      </c>
      <c r="P46" s="2" t="e">
        <f>#REF!*#REF!/10^3</f>
        <v>#REF!</v>
      </c>
      <c r="Q46" s="2" t="e">
        <f>#REF!*#REF!/10^3</f>
        <v>#REF!</v>
      </c>
      <c r="R46" s="2" t="e">
        <f>#REF!*#REF!/10^3</f>
        <v>#REF!</v>
      </c>
      <c r="S46" s="2" t="e">
        <f>#REF!*#REF!/10^3</f>
        <v>#REF!</v>
      </c>
      <c r="T46" s="2" t="e">
        <f>#REF!*#REF!/10^3</f>
        <v>#REF!</v>
      </c>
      <c r="U46" s="2" t="e">
        <f>#REF!*#REF!/10^3</f>
        <v>#REF!</v>
      </c>
    </row>
    <row r="47" spans="1:21" x14ac:dyDescent="0.3">
      <c r="A47" t="s">
        <v>82</v>
      </c>
      <c r="B47" s="2">
        <v>0</v>
      </c>
      <c r="C47" s="2">
        <v>82</v>
      </c>
      <c r="D47" s="2">
        <v>85</v>
      </c>
      <c r="E47" s="2">
        <v>85.14053497641406</v>
      </c>
      <c r="F47" s="2">
        <v>92.742433779608447</v>
      </c>
      <c r="G47" s="2">
        <v>101.47725957465822</v>
      </c>
      <c r="H47" s="2">
        <v>107.16106362627494</v>
      </c>
      <c r="I47" s="2">
        <v>110.54781138777469</v>
      </c>
      <c r="J47" s="2">
        <v>109.54353871292695</v>
      </c>
      <c r="K47" s="2">
        <v>111.57785977833151</v>
      </c>
      <c r="L47" s="2">
        <v>107.07899338782811</v>
      </c>
      <c r="M47" s="2">
        <v>106.5663464500318</v>
      </c>
      <c r="N47" s="2" t="e">
        <f>#REF!*#REF!/10^3</f>
        <v>#REF!</v>
      </c>
      <c r="O47" s="2" t="e">
        <f>#REF!*#REF!/10^3</f>
        <v>#REF!</v>
      </c>
      <c r="P47" s="2" t="e">
        <f>#REF!*#REF!/10^3</f>
        <v>#REF!</v>
      </c>
      <c r="Q47" s="2" t="e">
        <f>#REF!*#REF!/10^3</f>
        <v>#REF!</v>
      </c>
      <c r="R47" s="2" t="e">
        <f>#REF!*#REF!/10^3</f>
        <v>#REF!</v>
      </c>
      <c r="S47" s="2" t="e">
        <f>#REF!*#REF!/10^3</f>
        <v>#REF!</v>
      </c>
      <c r="T47" s="2" t="e">
        <f>#REF!*#REF!/10^3</f>
        <v>#REF!</v>
      </c>
      <c r="U47" s="2" t="e">
        <f>#REF!*#REF!/10^3</f>
        <v>#REF!</v>
      </c>
    </row>
    <row r="48" spans="1:21" x14ac:dyDescent="0.3">
      <c r="A48" t="s">
        <v>84</v>
      </c>
      <c r="B48" s="2">
        <v>188.66666666666666</v>
      </c>
      <c r="C48" s="2">
        <v>30.333333333333332</v>
      </c>
      <c r="D48" s="2">
        <v>90.94</v>
      </c>
      <c r="E48" s="2">
        <v>91.080534976414057</v>
      </c>
      <c r="F48" s="2">
        <v>98.682433779608445</v>
      </c>
      <c r="G48" s="2">
        <v>107.41725957465822</v>
      </c>
      <c r="H48" s="2">
        <v>107.16106362627494</v>
      </c>
      <c r="I48" s="2">
        <v>106.55781138777468</v>
      </c>
      <c r="J48" s="2">
        <v>105.55353871292697</v>
      </c>
      <c r="K48" s="2">
        <v>107.58785977833151</v>
      </c>
      <c r="L48" s="2">
        <v>103.08899338782811</v>
      </c>
      <c r="M48" s="2">
        <v>102.57634645003181</v>
      </c>
      <c r="N48" s="2" t="e">
        <f>#REF!*#REF!/10^3</f>
        <v>#REF!</v>
      </c>
      <c r="O48" s="2" t="e">
        <f>#REF!*#REF!/10^3</f>
        <v>#REF!</v>
      </c>
      <c r="P48" s="2" t="e">
        <f>#REF!*#REF!/10^3</f>
        <v>#REF!</v>
      </c>
      <c r="Q48" s="2" t="e">
        <f>#REF!*#REF!/10^3</f>
        <v>#REF!</v>
      </c>
      <c r="R48" s="2" t="e">
        <f>#REF!*#REF!/10^3</f>
        <v>#REF!</v>
      </c>
      <c r="S48" s="2" t="e">
        <f>#REF!*#REF!/10^3</f>
        <v>#REF!</v>
      </c>
      <c r="T48" s="2" t="e">
        <f>#REF!*#REF!/10^3</f>
        <v>#REF!</v>
      </c>
      <c r="U48" s="2" t="e">
        <f>#REF!*#REF!/10^3</f>
        <v>#REF!</v>
      </c>
    </row>
    <row r="49" spans="1:21" x14ac:dyDescent="0.3">
      <c r="A49" t="s">
        <v>86</v>
      </c>
      <c r="B49" s="2">
        <v>0</v>
      </c>
      <c r="C49" s="2">
        <v>126.66666666666667</v>
      </c>
      <c r="D49" s="2">
        <v>85</v>
      </c>
      <c r="E49" s="2">
        <v>85.14053497641406</v>
      </c>
      <c r="F49" s="2">
        <v>92.742433779608447</v>
      </c>
      <c r="G49" s="2">
        <v>101.47725957465822</v>
      </c>
      <c r="H49" s="2">
        <v>101.22106362627494</v>
      </c>
      <c r="I49" s="2">
        <v>100.61781138777469</v>
      </c>
      <c r="J49" s="2">
        <v>99.613538712926967</v>
      </c>
      <c r="K49" s="2">
        <v>101.64785977833151</v>
      </c>
      <c r="L49" s="2">
        <v>97.148993387828114</v>
      </c>
      <c r="M49" s="2">
        <v>96.636346450031809</v>
      </c>
      <c r="N49" s="2" t="e">
        <f>#REF!*#REF!/10^3</f>
        <v>#REF!</v>
      </c>
      <c r="O49" s="2" t="e">
        <f>#REF!*#REF!/10^3</f>
        <v>#REF!</v>
      </c>
      <c r="P49" s="2" t="e">
        <f>#REF!*#REF!/10^3</f>
        <v>#REF!</v>
      </c>
      <c r="Q49" s="2" t="e">
        <f>#REF!*#REF!/10^3</f>
        <v>#REF!</v>
      </c>
      <c r="R49" s="2" t="e">
        <f>#REF!*#REF!/10^3</f>
        <v>#REF!</v>
      </c>
      <c r="S49" s="2" t="e">
        <f>#REF!*#REF!/10^3</f>
        <v>#REF!</v>
      </c>
      <c r="T49" s="2" t="e">
        <f>#REF!*#REF!/10^3</f>
        <v>#REF!</v>
      </c>
      <c r="U49" s="2" t="e">
        <f>#REF!*#REF!/10^3</f>
        <v>#REF!</v>
      </c>
    </row>
    <row r="50" spans="1:21" x14ac:dyDescent="0.3">
      <c r="A50" t="s">
        <v>88</v>
      </c>
      <c r="B50" s="2">
        <v>107</v>
      </c>
      <c r="C50" s="2">
        <v>74</v>
      </c>
      <c r="D50" s="2">
        <v>85</v>
      </c>
      <c r="E50" s="2">
        <v>85.14053497641406</v>
      </c>
      <c r="F50" s="2">
        <v>98.682433779608445</v>
      </c>
      <c r="G50" s="2">
        <v>107.41725957465822</v>
      </c>
      <c r="H50" s="2">
        <v>107.16106362627494</v>
      </c>
      <c r="I50" s="2">
        <v>106.55781138777468</v>
      </c>
      <c r="J50" s="2">
        <v>105.55353871292697</v>
      </c>
      <c r="K50" s="2">
        <v>107.58785977833151</v>
      </c>
      <c r="L50" s="2">
        <v>103.08899338782811</v>
      </c>
      <c r="M50" s="2">
        <v>102.57634645003181</v>
      </c>
      <c r="N50" s="2" t="e">
        <f>#REF!*#REF!/10^3</f>
        <v>#REF!</v>
      </c>
      <c r="O50" s="2" t="e">
        <f>#REF!*#REF!/10^3</f>
        <v>#REF!</v>
      </c>
      <c r="P50" s="2" t="e">
        <f>#REF!*#REF!/10^3</f>
        <v>#REF!</v>
      </c>
      <c r="Q50" s="2" t="e">
        <f>#REF!*#REF!/10^3</f>
        <v>#REF!</v>
      </c>
      <c r="R50" s="2" t="e">
        <f>#REF!*#REF!/10^3</f>
        <v>#REF!</v>
      </c>
      <c r="S50" s="2" t="e">
        <f>#REF!*#REF!/10^3</f>
        <v>#REF!</v>
      </c>
      <c r="T50" s="2" t="e">
        <f>#REF!*#REF!/10^3</f>
        <v>#REF!</v>
      </c>
      <c r="U50" s="2" t="e">
        <f>#REF!*#REF!/10^3</f>
        <v>#REF!</v>
      </c>
    </row>
    <row r="51" spans="1:21" x14ac:dyDescent="0.3">
      <c r="A51" t="s">
        <v>89</v>
      </c>
      <c r="B51" s="2">
        <v>0</v>
      </c>
      <c r="C51" s="2">
        <v>166.66666666666666</v>
      </c>
      <c r="D51" s="2">
        <v>85</v>
      </c>
      <c r="E51" s="2">
        <v>85.14053497641406</v>
      </c>
      <c r="F51" s="2">
        <v>92.742433779608447</v>
      </c>
      <c r="G51" s="2">
        <v>101.47725957465822</v>
      </c>
      <c r="H51" s="2">
        <v>101.22106362627494</v>
      </c>
      <c r="I51" s="2">
        <v>100.61781138777469</v>
      </c>
      <c r="J51" s="2">
        <v>99.613538712926967</v>
      </c>
      <c r="K51" s="2">
        <v>101.64785977833151</v>
      </c>
      <c r="L51" s="2">
        <v>97.148993387828114</v>
      </c>
      <c r="M51" s="2">
        <v>96.636346450031809</v>
      </c>
      <c r="N51" s="2" t="e">
        <f>#REF!*#REF!/10^3</f>
        <v>#REF!</v>
      </c>
      <c r="O51" s="2" t="e">
        <f>#REF!*#REF!/10^3</f>
        <v>#REF!</v>
      </c>
      <c r="P51" s="2" t="e">
        <f>#REF!*#REF!/10^3</f>
        <v>#REF!</v>
      </c>
      <c r="Q51" s="2" t="e">
        <f>#REF!*#REF!/10^3</f>
        <v>#REF!</v>
      </c>
      <c r="R51" s="2" t="e">
        <f>#REF!*#REF!/10^3</f>
        <v>#REF!</v>
      </c>
      <c r="S51" s="2" t="e">
        <f>#REF!*#REF!/10^3</f>
        <v>#REF!</v>
      </c>
      <c r="T51" s="2" t="e">
        <f>#REF!*#REF!/10^3</f>
        <v>#REF!</v>
      </c>
      <c r="U51" s="2" t="e">
        <f>#REF!*#REF!/10^3</f>
        <v>#REF!</v>
      </c>
    </row>
    <row r="52" spans="1:21" x14ac:dyDescent="0.3">
      <c r="A52" t="s">
        <v>13</v>
      </c>
      <c r="B52" s="2">
        <v>159.33333333333334</v>
      </c>
      <c r="C52" s="2">
        <v>224</v>
      </c>
      <c r="D52" s="2">
        <v>85</v>
      </c>
      <c r="E52" s="2">
        <v>85.14053497641406</v>
      </c>
      <c r="F52" s="2">
        <v>92.742433779608447</v>
      </c>
      <c r="G52" s="2">
        <v>101.47725957465822</v>
      </c>
      <c r="H52" s="2">
        <v>101.22106362627494</v>
      </c>
      <c r="I52" s="2">
        <v>100.61781138777469</v>
      </c>
      <c r="J52" s="2">
        <v>99.613538712926967</v>
      </c>
      <c r="K52" s="2">
        <v>107.58785977833151</v>
      </c>
      <c r="L52" s="2">
        <v>103.08899338782811</v>
      </c>
      <c r="M52" s="2">
        <v>102.57634645003181</v>
      </c>
      <c r="N52" s="2" t="e">
        <f>#REF!*#REF!/10^3</f>
        <v>#REF!</v>
      </c>
      <c r="O52" s="2" t="e">
        <f>#REF!*#REF!/10^3</f>
        <v>#REF!</v>
      </c>
      <c r="P52" s="2" t="e">
        <f>#REF!*#REF!/10^3</f>
        <v>#REF!</v>
      </c>
      <c r="Q52" s="2" t="e">
        <f>#REF!*#REF!/10^3</f>
        <v>#REF!</v>
      </c>
      <c r="R52" s="2" t="e">
        <f>#REF!*#REF!/10^3</f>
        <v>#REF!</v>
      </c>
      <c r="S52" s="2" t="e">
        <f>#REF!*#REF!/10^3</f>
        <v>#REF!</v>
      </c>
      <c r="T52" s="2" t="e">
        <f>#REF!*#REF!/10^3</f>
        <v>#REF!</v>
      </c>
      <c r="U52" s="2" t="e">
        <f>#REF!*#REF!/10^3</f>
        <v>#REF!</v>
      </c>
    </row>
    <row r="53" spans="1:21" x14ac:dyDescent="0.3">
      <c r="A53" t="s">
        <v>92</v>
      </c>
      <c r="B53" s="2">
        <v>89</v>
      </c>
      <c r="C53" s="2">
        <v>400</v>
      </c>
      <c r="D53" s="2">
        <v>85</v>
      </c>
      <c r="E53" s="2">
        <v>85.14053497641406</v>
      </c>
      <c r="F53" s="2">
        <v>92.742433779608447</v>
      </c>
      <c r="G53" s="2">
        <v>101.47725957465822</v>
      </c>
      <c r="H53" s="2">
        <v>101.22106362627494</v>
      </c>
      <c r="I53" s="2">
        <v>100.61781138777469</v>
      </c>
      <c r="J53" s="2">
        <v>99.613538712926967</v>
      </c>
      <c r="K53" s="2">
        <v>101.64785977833151</v>
      </c>
      <c r="L53" s="2">
        <v>97.148993387828114</v>
      </c>
      <c r="M53" s="2">
        <v>96.636346450031809</v>
      </c>
      <c r="N53" s="2" t="e">
        <f>#REF!*#REF!/10^3</f>
        <v>#REF!</v>
      </c>
      <c r="O53" s="2" t="e">
        <f>#REF!*#REF!/10^3</f>
        <v>#REF!</v>
      </c>
      <c r="P53" s="2" t="e">
        <f>#REF!*#REF!/10^3</f>
        <v>#REF!</v>
      </c>
      <c r="Q53" s="2" t="e">
        <f>#REF!*#REF!/10^3</f>
        <v>#REF!</v>
      </c>
      <c r="R53" s="2" t="e">
        <f>#REF!*#REF!/10^3</f>
        <v>#REF!</v>
      </c>
      <c r="S53" s="2" t="e">
        <f>#REF!*#REF!/10^3</f>
        <v>#REF!</v>
      </c>
      <c r="T53" s="2" t="e">
        <f>#REF!*#REF!/10^3</f>
        <v>#REF!</v>
      </c>
      <c r="U53" s="2" t="e">
        <f>#REF!*#REF!/10^3</f>
        <v>#REF!</v>
      </c>
    </row>
    <row r="54" spans="1:21" x14ac:dyDescent="0.3">
      <c r="A54" t="s">
        <v>93</v>
      </c>
      <c r="B54" s="2">
        <v>117.33333333333333</v>
      </c>
      <c r="C54" s="2">
        <v>0</v>
      </c>
      <c r="D54" s="2">
        <v>92.825714285714284</v>
      </c>
      <c r="E54" s="2">
        <v>92.996725452604537</v>
      </c>
      <c r="F54" s="2">
        <v>100.7891004462751</v>
      </c>
      <c r="G54" s="2">
        <v>109.74487862227727</v>
      </c>
      <c r="H54" s="2">
        <v>109.46582553103684</v>
      </c>
      <c r="I54" s="2">
        <v>108.82828757825087</v>
      </c>
      <c r="J54" s="2">
        <v>107.81830061768886</v>
      </c>
      <c r="K54" s="2">
        <v>109.82976454023627</v>
      </c>
      <c r="L54" s="2">
        <v>105.29661243544717</v>
      </c>
      <c r="M54" s="2">
        <v>104.75920359288894</v>
      </c>
      <c r="N54" s="2" t="e">
        <f>#REF!*#REF!/10^3</f>
        <v>#REF!</v>
      </c>
      <c r="O54" s="2" t="e">
        <f>#REF!*#REF!/10^3</f>
        <v>#REF!</v>
      </c>
      <c r="P54" s="2" t="e">
        <f>#REF!*#REF!/10^3</f>
        <v>#REF!</v>
      </c>
      <c r="Q54" s="2" t="e">
        <f>#REF!*#REF!/10^3</f>
        <v>#REF!</v>
      </c>
      <c r="R54" s="2" t="e">
        <f>#REF!*#REF!/10^3</f>
        <v>#REF!</v>
      </c>
      <c r="S54" s="2" t="e">
        <f>#REF!*#REF!/10^3</f>
        <v>#REF!</v>
      </c>
      <c r="T54" s="2" t="e">
        <f>#REF!*#REF!/10^3</f>
        <v>#REF!</v>
      </c>
      <c r="U54" s="2" t="e">
        <f>#REF!*#REF!/10^3</f>
        <v>#REF!</v>
      </c>
    </row>
    <row r="55" spans="1:21" x14ac:dyDescent="0.3">
      <c r="A55" s="1" t="s">
        <v>218</v>
      </c>
    </row>
    <row r="56" spans="1:21" x14ac:dyDescent="0.3">
      <c r="B56" s="2" t="s">
        <v>1</v>
      </c>
      <c r="D56" s="2" t="s">
        <v>2</v>
      </c>
    </row>
    <row r="57" spans="1:21" x14ac:dyDescent="0.3">
      <c r="A57" s="5" t="s">
        <v>4</v>
      </c>
      <c r="B57" s="6">
        <v>1992</v>
      </c>
      <c r="C57" s="6">
        <v>2017</v>
      </c>
      <c r="D57" s="7">
        <v>2017</v>
      </c>
      <c r="E57" s="7">
        <v>2020</v>
      </c>
      <c r="F57" s="7">
        <v>2025</v>
      </c>
      <c r="G57" s="7">
        <v>2030</v>
      </c>
      <c r="H57" s="7">
        <v>2035</v>
      </c>
      <c r="I57" s="7">
        <v>2040</v>
      </c>
      <c r="J57" s="7">
        <v>2045</v>
      </c>
      <c r="K57" s="7">
        <v>2050</v>
      </c>
      <c r="L57" s="7">
        <v>2055</v>
      </c>
      <c r="M57" s="7">
        <v>2060</v>
      </c>
      <c r="N57" s="7">
        <v>2065</v>
      </c>
      <c r="O57" s="7">
        <v>2070</v>
      </c>
      <c r="P57" s="7">
        <v>2075</v>
      </c>
      <c r="Q57" s="7">
        <v>2080</v>
      </c>
      <c r="R57" s="7">
        <v>2085</v>
      </c>
      <c r="S57" s="7">
        <v>2090</v>
      </c>
      <c r="T57" s="7">
        <v>2095</v>
      </c>
      <c r="U57" s="7">
        <v>2100</v>
      </c>
    </row>
    <row r="58" spans="1:21" x14ac:dyDescent="0.3">
      <c r="A58" s="9" t="s">
        <v>24</v>
      </c>
      <c r="B58" s="10" t="s">
        <v>220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 t="e">
        <f t="shared" ref="N58:U58" si="1">SUM(N59:N80)</f>
        <v>#REF!</v>
      </c>
      <c r="O58" s="10" t="e">
        <f t="shared" si="1"/>
        <v>#REF!</v>
      </c>
      <c r="P58" s="10" t="e">
        <f t="shared" si="1"/>
        <v>#REF!</v>
      </c>
      <c r="Q58" s="10" t="e">
        <f t="shared" si="1"/>
        <v>#REF!</v>
      </c>
      <c r="R58" s="10" t="e">
        <f t="shared" si="1"/>
        <v>#REF!</v>
      </c>
      <c r="S58" s="10" t="e">
        <f t="shared" si="1"/>
        <v>#REF!</v>
      </c>
      <c r="T58" s="10" t="e">
        <f t="shared" si="1"/>
        <v>#REF!</v>
      </c>
      <c r="U58" s="10" t="e">
        <f t="shared" si="1"/>
        <v>#REF!</v>
      </c>
    </row>
    <row r="59" spans="1:21" x14ac:dyDescent="0.3">
      <c r="A59" t="s">
        <v>95</v>
      </c>
      <c r="B59" s="2">
        <v>24.333333333333332</v>
      </c>
      <c r="C59" s="2">
        <v>26.666666666666668</v>
      </c>
      <c r="D59" s="2">
        <v>90.94</v>
      </c>
      <c r="E59" s="2">
        <v>91.080534976414057</v>
      </c>
      <c r="F59" s="2">
        <v>98.682433779608445</v>
      </c>
      <c r="G59" s="2">
        <v>107.41725957465822</v>
      </c>
      <c r="H59" s="2">
        <v>107.16106362627494</v>
      </c>
      <c r="I59" s="2">
        <v>106.55781138777468</v>
      </c>
      <c r="J59" s="2">
        <v>105.55353871292697</v>
      </c>
      <c r="K59" s="2">
        <v>107.58785977833151</v>
      </c>
      <c r="L59" s="2">
        <v>103.08899338782811</v>
      </c>
      <c r="M59" s="2">
        <v>102.57634645003181</v>
      </c>
      <c r="N59" s="2" t="e">
        <f>#REF!*#REF!/10^3</f>
        <v>#REF!</v>
      </c>
      <c r="O59" s="2" t="e">
        <f>#REF!*#REF!/10^3</f>
        <v>#REF!</v>
      </c>
      <c r="P59" s="2" t="e">
        <f>#REF!*#REF!/10^3</f>
        <v>#REF!</v>
      </c>
      <c r="Q59" s="2" t="e">
        <f>#REF!*#REF!/10^3</f>
        <v>#REF!</v>
      </c>
      <c r="R59" s="2" t="e">
        <f>#REF!*#REF!/10^3</f>
        <v>#REF!</v>
      </c>
      <c r="S59" s="2" t="e">
        <f>#REF!*#REF!/10^3</f>
        <v>#REF!</v>
      </c>
      <c r="T59" s="2" t="e">
        <f>#REF!*#REF!/10^3</f>
        <v>#REF!</v>
      </c>
      <c r="U59" s="2" t="e">
        <f>#REF!*#REF!/10^3</f>
        <v>#REF!</v>
      </c>
    </row>
    <row r="60" spans="1:21" x14ac:dyDescent="0.3">
      <c r="A60" t="s">
        <v>96</v>
      </c>
      <c r="B60" s="2">
        <v>0</v>
      </c>
      <c r="C60" s="2">
        <v>0</v>
      </c>
      <c r="D60" s="2">
        <v>90.94</v>
      </c>
      <c r="E60" s="2">
        <v>91.080534976414057</v>
      </c>
      <c r="F60" s="2">
        <v>98.682433779608445</v>
      </c>
      <c r="G60" s="2">
        <v>107.41725957465822</v>
      </c>
      <c r="H60" s="2">
        <v>107.16106362627494</v>
      </c>
      <c r="I60" s="2">
        <v>106.55781138777468</v>
      </c>
      <c r="J60" s="2">
        <v>105.55353871292697</v>
      </c>
      <c r="K60" s="2">
        <v>107.58785977833151</v>
      </c>
      <c r="L60" s="2">
        <v>103.08899338782811</v>
      </c>
      <c r="M60" s="2">
        <v>102.57634645003181</v>
      </c>
      <c r="N60" s="2" t="e">
        <f>#REF!*#REF!/10^3</f>
        <v>#REF!</v>
      </c>
      <c r="O60" s="2" t="e">
        <f>#REF!*#REF!/10^3</f>
        <v>#REF!</v>
      </c>
      <c r="P60" s="2" t="e">
        <f>#REF!*#REF!/10^3</f>
        <v>#REF!</v>
      </c>
      <c r="Q60" s="2" t="e">
        <f>#REF!*#REF!/10^3</f>
        <v>#REF!</v>
      </c>
      <c r="R60" s="2" t="e">
        <f>#REF!*#REF!/10^3</f>
        <v>#REF!</v>
      </c>
      <c r="S60" s="2" t="e">
        <f>#REF!*#REF!/10^3</f>
        <v>#REF!</v>
      </c>
      <c r="T60" s="2" t="e">
        <f>#REF!*#REF!/10^3</f>
        <v>#REF!</v>
      </c>
      <c r="U60" s="2" t="e">
        <f>#REF!*#REF!/10^3</f>
        <v>#REF!</v>
      </c>
    </row>
    <row r="61" spans="1:21" x14ac:dyDescent="0.3">
      <c r="A61" t="s">
        <v>97</v>
      </c>
      <c r="B61" s="2">
        <v>0</v>
      </c>
      <c r="C61" s="2">
        <v>111</v>
      </c>
      <c r="D61" s="2">
        <v>85</v>
      </c>
      <c r="E61" s="2">
        <v>85.14053497641406</v>
      </c>
      <c r="F61" s="2">
        <v>92.742433779608447</v>
      </c>
      <c r="G61" s="2">
        <v>101.47725957465822</v>
      </c>
      <c r="H61" s="2">
        <v>101.22106362627494</v>
      </c>
      <c r="I61" s="2">
        <v>100.61781138777469</v>
      </c>
      <c r="J61" s="2">
        <v>99.613538712926967</v>
      </c>
      <c r="K61" s="2">
        <v>101.64785977833151</v>
      </c>
      <c r="L61" s="2">
        <v>97.148993387828114</v>
      </c>
      <c r="M61" s="2">
        <v>96.636346450031809</v>
      </c>
      <c r="N61" s="2" t="e">
        <f>#REF!*#REF!/10^3</f>
        <v>#REF!</v>
      </c>
      <c r="O61" s="2" t="e">
        <f>#REF!*#REF!/10^3</f>
        <v>#REF!</v>
      </c>
      <c r="P61" s="2" t="e">
        <f>#REF!*#REF!/10^3</f>
        <v>#REF!</v>
      </c>
      <c r="Q61" s="2" t="e">
        <f>#REF!*#REF!/10^3</f>
        <v>#REF!</v>
      </c>
      <c r="R61" s="2" t="e">
        <f>#REF!*#REF!/10^3</f>
        <v>#REF!</v>
      </c>
      <c r="S61" s="2" t="e">
        <f>#REF!*#REF!/10^3</f>
        <v>#REF!</v>
      </c>
      <c r="T61" s="2" t="e">
        <f>#REF!*#REF!/10^3</f>
        <v>#REF!</v>
      </c>
      <c r="U61" s="2" t="e">
        <f>#REF!*#REF!/10^3</f>
        <v>#REF!</v>
      </c>
    </row>
    <row r="62" spans="1:21" x14ac:dyDescent="0.3">
      <c r="A62" t="s">
        <v>25</v>
      </c>
      <c r="B62" s="2">
        <v>46</v>
      </c>
      <c r="C62" s="2">
        <v>51.666666666666664</v>
      </c>
      <c r="D62" s="2">
        <v>90.94</v>
      </c>
      <c r="E62" s="2">
        <v>91.080534976414057</v>
      </c>
      <c r="F62" s="2">
        <v>98.682433779608445</v>
      </c>
      <c r="G62" s="2">
        <v>107.41725957465822</v>
      </c>
      <c r="H62" s="2">
        <v>107.16106362627494</v>
      </c>
      <c r="I62" s="2">
        <v>106.55781138777468</v>
      </c>
      <c r="J62" s="2">
        <v>105.55353871292697</v>
      </c>
      <c r="K62" s="2">
        <v>107.58785977833151</v>
      </c>
      <c r="L62" s="2">
        <v>103.08899338782811</v>
      </c>
      <c r="M62" s="2">
        <v>102.57634645003181</v>
      </c>
      <c r="N62" s="2" t="e">
        <f>#REF!*#REF!/10^3</f>
        <v>#REF!</v>
      </c>
      <c r="O62" s="2" t="e">
        <f>#REF!*#REF!/10^3</f>
        <v>#REF!</v>
      </c>
      <c r="P62" s="2" t="e">
        <f>#REF!*#REF!/10^3</f>
        <v>#REF!</v>
      </c>
      <c r="Q62" s="2" t="e">
        <f>#REF!*#REF!/10^3</f>
        <v>#REF!</v>
      </c>
      <c r="R62" s="2" t="e">
        <f>#REF!*#REF!/10^3</f>
        <v>#REF!</v>
      </c>
      <c r="S62" s="2" t="e">
        <f>#REF!*#REF!/10^3</f>
        <v>#REF!</v>
      </c>
      <c r="T62" s="2" t="e">
        <f>#REF!*#REF!/10^3</f>
        <v>#REF!</v>
      </c>
      <c r="U62" s="2" t="e">
        <f>#REF!*#REF!/10^3</f>
        <v>#REF!</v>
      </c>
    </row>
    <row r="63" spans="1:21" x14ac:dyDescent="0.3">
      <c r="A63" t="s">
        <v>98</v>
      </c>
      <c r="B63" s="2">
        <v>0</v>
      </c>
      <c r="C63" s="2">
        <v>0</v>
      </c>
      <c r="D63" s="2">
        <v>93.257857142857134</v>
      </c>
      <c r="E63" s="2">
        <v>93.435852436731523</v>
      </c>
      <c r="F63" s="2">
        <v>101.27187822405288</v>
      </c>
      <c r="G63" s="2">
        <v>110.27829132068996</v>
      </c>
      <c r="H63" s="2">
        <v>109.99400013421145</v>
      </c>
      <c r="I63" s="2">
        <v>109.34860503856834</v>
      </c>
      <c r="J63" s="2">
        <v>108.33730855419681</v>
      </c>
      <c r="K63" s="2">
        <v>110.34353438150612</v>
      </c>
      <c r="L63" s="2">
        <v>105.80252513385987</v>
      </c>
      <c r="M63" s="2">
        <v>105.25944168812707</v>
      </c>
      <c r="N63" s="2" t="e">
        <f>#REF!*#REF!/10^3</f>
        <v>#REF!</v>
      </c>
      <c r="O63" s="2" t="e">
        <f>#REF!*#REF!/10^3</f>
        <v>#REF!</v>
      </c>
      <c r="P63" s="2" t="e">
        <f>#REF!*#REF!/10^3</f>
        <v>#REF!</v>
      </c>
      <c r="Q63" s="2" t="e">
        <f>#REF!*#REF!/10^3</f>
        <v>#REF!</v>
      </c>
      <c r="R63" s="2" t="e">
        <f>#REF!*#REF!/10^3</f>
        <v>#REF!</v>
      </c>
      <c r="S63" s="2" t="e">
        <f>#REF!*#REF!/10^3</f>
        <v>#REF!</v>
      </c>
      <c r="T63" s="2" t="e">
        <f>#REF!*#REF!/10^3</f>
        <v>#REF!</v>
      </c>
      <c r="U63" s="2" t="e">
        <f>#REF!*#REF!/10^3</f>
        <v>#REF!</v>
      </c>
    </row>
    <row r="64" spans="1:21" x14ac:dyDescent="0.3">
      <c r="A64" t="s">
        <v>27</v>
      </c>
      <c r="B64" s="2">
        <v>0</v>
      </c>
      <c r="C64" s="2">
        <v>69.666666666666671</v>
      </c>
      <c r="D64" s="2">
        <v>85</v>
      </c>
      <c r="E64" s="2">
        <v>85.14053497641406</v>
      </c>
      <c r="F64" s="2">
        <v>92.742433779608447</v>
      </c>
      <c r="G64" s="2">
        <v>101.47725957465822</v>
      </c>
      <c r="H64" s="2">
        <v>101.22106362627494</v>
      </c>
      <c r="I64" s="2">
        <v>100.61781138777469</v>
      </c>
      <c r="J64" s="2">
        <v>99.613538712926967</v>
      </c>
      <c r="K64" s="2">
        <v>101.64785977833151</v>
      </c>
      <c r="L64" s="2">
        <v>97.148993387828114</v>
      </c>
      <c r="M64" s="2">
        <v>96.636346450031809</v>
      </c>
      <c r="N64" s="2" t="e">
        <f>#REF!*#REF!/10^3</f>
        <v>#REF!</v>
      </c>
      <c r="O64" s="2" t="e">
        <f>#REF!*#REF!/10^3</f>
        <v>#REF!</v>
      </c>
      <c r="P64" s="2" t="e">
        <f>#REF!*#REF!/10^3</f>
        <v>#REF!</v>
      </c>
      <c r="Q64" s="2" t="e">
        <f>#REF!*#REF!/10^3</f>
        <v>#REF!</v>
      </c>
      <c r="R64" s="2" t="e">
        <f>#REF!*#REF!/10^3</f>
        <v>#REF!</v>
      </c>
      <c r="S64" s="2" t="e">
        <f>#REF!*#REF!/10^3</f>
        <v>#REF!</v>
      </c>
      <c r="T64" s="2" t="e">
        <f>#REF!*#REF!/10^3</f>
        <v>#REF!</v>
      </c>
      <c r="U64" s="2" t="e">
        <f>#REF!*#REF!/10^3</f>
        <v>#REF!</v>
      </c>
    </row>
    <row r="65" spans="1:21" x14ac:dyDescent="0.3">
      <c r="A65" t="s">
        <v>99</v>
      </c>
      <c r="B65" s="2">
        <v>0</v>
      </c>
      <c r="C65" s="2">
        <v>47.666666666666664</v>
      </c>
      <c r="D65" s="2">
        <v>90.94</v>
      </c>
      <c r="E65" s="2">
        <v>91.080534976414057</v>
      </c>
      <c r="F65" s="2">
        <v>98.682433779608445</v>
      </c>
      <c r="G65" s="2">
        <v>107.41725957465822</v>
      </c>
      <c r="H65" s="2">
        <v>107.16106362627494</v>
      </c>
      <c r="I65" s="2">
        <v>106.55781138777468</v>
      </c>
      <c r="J65" s="2">
        <v>105.55353871292697</v>
      </c>
      <c r="K65" s="2">
        <v>107.58785977833151</v>
      </c>
      <c r="L65" s="2">
        <v>103.08899338782811</v>
      </c>
      <c r="M65" s="2">
        <v>102.57634645003181</v>
      </c>
      <c r="N65" s="2" t="e">
        <f>#REF!*#REF!/10^3</f>
        <v>#REF!</v>
      </c>
      <c r="O65" s="2" t="e">
        <f>#REF!*#REF!/10^3</f>
        <v>#REF!</v>
      </c>
      <c r="P65" s="2" t="e">
        <f>#REF!*#REF!/10^3</f>
        <v>#REF!</v>
      </c>
      <c r="Q65" s="2" t="e">
        <f>#REF!*#REF!/10^3</f>
        <v>#REF!</v>
      </c>
      <c r="R65" s="2" t="e">
        <f>#REF!*#REF!/10^3</f>
        <v>#REF!</v>
      </c>
      <c r="S65" s="2" t="e">
        <f>#REF!*#REF!/10^3</f>
        <v>#REF!</v>
      </c>
      <c r="T65" s="2" t="e">
        <f>#REF!*#REF!/10^3</f>
        <v>#REF!</v>
      </c>
      <c r="U65" s="2" t="e">
        <f>#REF!*#REF!/10^3</f>
        <v>#REF!</v>
      </c>
    </row>
    <row r="66" spans="1:21" x14ac:dyDescent="0.3">
      <c r="A66" t="s">
        <v>100</v>
      </c>
      <c r="B66" s="2">
        <v>0</v>
      </c>
      <c r="C66" s="2">
        <v>0</v>
      </c>
      <c r="D66" s="2">
        <v>90.94</v>
      </c>
      <c r="E66" s="2">
        <v>91.080534976414057</v>
      </c>
      <c r="F66" s="2">
        <v>98.682433779608445</v>
      </c>
      <c r="G66" s="2">
        <v>107.41725957465822</v>
      </c>
      <c r="H66" s="2">
        <v>107.16106362627494</v>
      </c>
      <c r="I66" s="2">
        <v>106.55781138777468</v>
      </c>
      <c r="J66" s="2">
        <v>105.55353871292697</v>
      </c>
      <c r="K66" s="2">
        <v>107.58785977833151</v>
      </c>
      <c r="L66" s="2">
        <v>103.08899338782811</v>
      </c>
      <c r="M66" s="2">
        <v>102.57634645003181</v>
      </c>
      <c r="N66" s="2" t="e">
        <f>#REF!*#REF!/10^3</f>
        <v>#REF!</v>
      </c>
      <c r="O66" s="2" t="e">
        <f>#REF!*#REF!/10^3</f>
        <v>#REF!</v>
      </c>
      <c r="P66" s="2" t="e">
        <f>#REF!*#REF!/10^3</f>
        <v>#REF!</v>
      </c>
      <c r="Q66" s="2" t="e">
        <f>#REF!*#REF!/10^3</f>
        <v>#REF!</v>
      </c>
      <c r="R66" s="2" t="e">
        <f>#REF!*#REF!/10^3</f>
        <v>#REF!</v>
      </c>
      <c r="S66" s="2" t="e">
        <f>#REF!*#REF!/10^3</f>
        <v>#REF!</v>
      </c>
      <c r="T66" s="2" t="e">
        <f>#REF!*#REF!/10^3</f>
        <v>#REF!</v>
      </c>
      <c r="U66" s="2" t="e">
        <f>#REF!*#REF!/10^3</f>
        <v>#REF!</v>
      </c>
    </row>
    <row r="67" spans="1:21" x14ac:dyDescent="0.3">
      <c r="A67" t="s">
        <v>101</v>
      </c>
      <c r="B67" s="2">
        <v>0</v>
      </c>
      <c r="C67" s="2">
        <v>52.666666666666664</v>
      </c>
      <c r="D67" s="2">
        <v>90.94</v>
      </c>
      <c r="E67" s="2">
        <v>91.080534976414057</v>
      </c>
      <c r="F67" s="2">
        <v>98.682433779608445</v>
      </c>
      <c r="G67" s="2">
        <v>107.41725957465822</v>
      </c>
      <c r="H67" s="2">
        <v>107.16106362627494</v>
      </c>
      <c r="I67" s="2">
        <v>106.55781138777468</v>
      </c>
      <c r="J67" s="2">
        <v>105.55353871292697</v>
      </c>
      <c r="K67" s="2">
        <v>107.58785977833151</v>
      </c>
      <c r="L67" s="2">
        <v>103.08899338782811</v>
      </c>
      <c r="M67" s="2">
        <v>102.57634645003181</v>
      </c>
      <c r="N67" s="2" t="e">
        <f>#REF!*#REF!/10^3</f>
        <v>#REF!</v>
      </c>
      <c r="O67" s="2" t="e">
        <f>#REF!*#REF!/10^3</f>
        <v>#REF!</v>
      </c>
      <c r="P67" s="2" t="e">
        <f>#REF!*#REF!/10^3</f>
        <v>#REF!</v>
      </c>
      <c r="Q67" s="2" t="e">
        <f>#REF!*#REF!/10^3</f>
        <v>#REF!</v>
      </c>
      <c r="R67" s="2" t="e">
        <f>#REF!*#REF!/10^3</f>
        <v>#REF!</v>
      </c>
      <c r="S67" s="2" t="e">
        <f>#REF!*#REF!/10^3</f>
        <v>#REF!</v>
      </c>
      <c r="T67" s="2" t="e">
        <f>#REF!*#REF!/10^3</f>
        <v>#REF!</v>
      </c>
      <c r="U67" s="2" t="e">
        <f>#REF!*#REF!/10^3</f>
        <v>#REF!</v>
      </c>
    </row>
    <row r="68" spans="1:21" x14ac:dyDescent="0.3">
      <c r="A68" t="s">
        <v>102</v>
      </c>
      <c r="B68" s="2">
        <v>0</v>
      </c>
      <c r="C68" s="2">
        <v>43.333333333333336</v>
      </c>
      <c r="D68" s="2">
        <v>85</v>
      </c>
      <c r="E68" s="2">
        <v>85.14053497641406</v>
      </c>
      <c r="F68" s="2">
        <v>92.742433779608447</v>
      </c>
      <c r="G68" s="2">
        <v>101.47725957465822</v>
      </c>
      <c r="H68" s="2">
        <v>101.22106362627494</v>
      </c>
      <c r="I68" s="2">
        <v>100.61781138777469</v>
      </c>
      <c r="J68" s="2">
        <v>99.613538712926967</v>
      </c>
      <c r="K68" s="2">
        <v>101.64785977833151</v>
      </c>
      <c r="L68" s="2">
        <v>97.148993387828114</v>
      </c>
      <c r="M68" s="2">
        <v>96.636346450031809</v>
      </c>
      <c r="N68" s="2" t="e">
        <f>#REF!*#REF!/10^3</f>
        <v>#REF!</v>
      </c>
      <c r="O68" s="2" t="e">
        <f>#REF!*#REF!/10^3</f>
        <v>#REF!</v>
      </c>
      <c r="P68" s="2" t="e">
        <f>#REF!*#REF!/10^3</f>
        <v>#REF!</v>
      </c>
      <c r="Q68" s="2" t="e">
        <f>#REF!*#REF!/10^3</f>
        <v>#REF!</v>
      </c>
      <c r="R68" s="2" t="e">
        <f>#REF!*#REF!/10^3</f>
        <v>#REF!</v>
      </c>
      <c r="S68" s="2" t="e">
        <f>#REF!*#REF!/10^3</f>
        <v>#REF!</v>
      </c>
      <c r="T68" s="2" t="e">
        <f>#REF!*#REF!/10^3</f>
        <v>#REF!</v>
      </c>
      <c r="U68" s="2" t="e">
        <f>#REF!*#REF!/10^3</f>
        <v>#REF!</v>
      </c>
    </row>
    <row r="69" spans="1:21" x14ac:dyDescent="0.3">
      <c r="A69" t="s">
        <v>103</v>
      </c>
      <c r="B69" s="2">
        <v>0</v>
      </c>
      <c r="C69" s="2">
        <v>120</v>
      </c>
      <c r="D69" s="2">
        <v>85</v>
      </c>
      <c r="E69" s="2">
        <v>85.14053497641406</v>
      </c>
      <c r="F69" s="2">
        <v>92.742433779608447</v>
      </c>
      <c r="G69" s="2">
        <v>101.47725957465822</v>
      </c>
      <c r="H69" s="2">
        <v>101.22106362627494</v>
      </c>
      <c r="I69" s="2">
        <v>100.61781138777469</v>
      </c>
      <c r="J69" s="2">
        <v>99.613538712926967</v>
      </c>
      <c r="K69" s="2">
        <v>101.64785977833151</v>
      </c>
      <c r="L69" s="2">
        <v>97.148993387828114</v>
      </c>
      <c r="M69" s="2">
        <v>96.636346450031809</v>
      </c>
      <c r="N69" s="2" t="e">
        <f>#REF!*#REF!/10^3</f>
        <v>#REF!</v>
      </c>
      <c r="O69" s="2" t="e">
        <f>#REF!*#REF!/10^3</f>
        <v>#REF!</v>
      </c>
      <c r="P69" s="2" t="e">
        <f>#REF!*#REF!/10^3</f>
        <v>#REF!</v>
      </c>
      <c r="Q69" s="2" t="e">
        <f>#REF!*#REF!/10^3</f>
        <v>#REF!</v>
      </c>
      <c r="R69" s="2" t="e">
        <f>#REF!*#REF!/10^3</f>
        <v>#REF!</v>
      </c>
      <c r="S69" s="2" t="e">
        <f>#REF!*#REF!/10^3</f>
        <v>#REF!</v>
      </c>
      <c r="T69" s="2" t="e">
        <f>#REF!*#REF!/10^3</f>
        <v>#REF!</v>
      </c>
      <c r="U69" s="2" t="e">
        <f>#REF!*#REF!/10^3</f>
        <v>#REF!</v>
      </c>
    </row>
    <row r="70" spans="1:21" x14ac:dyDescent="0.3">
      <c r="A70" t="s">
        <v>104</v>
      </c>
      <c r="B70" s="2">
        <v>0</v>
      </c>
      <c r="C70" s="2">
        <v>0</v>
      </c>
      <c r="D70" s="2">
        <v>90.94</v>
      </c>
      <c r="E70" s="2">
        <v>91.080534976414057</v>
      </c>
      <c r="F70" s="2">
        <v>98.682433779608445</v>
      </c>
      <c r="G70" s="2">
        <v>107.41725957465822</v>
      </c>
      <c r="H70" s="2">
        <v>107.16106362627494</v>
      </c>
      <c r="I70" s="2">
        <v>106.55781138777468</v>
      </c>
      <c r="J70" s="2">
        <v>105.55353871292697</v>
      </c>
      <c r="K70" s="2">
        <v>107.58785977833151</v>
      </c>
      <c r="L70" s="2">
        <v>103.08899338782811</v>
      </c>
      <c r="M70" s="2">
        <v>102.57634645003181</v>
      </c>
      <c r="N70" s="2" t="e">
        <f>#REF!*#REF!/10^3</f>
        <v>#REF!</v>
      </c>
      <c r="O70" s="2" t="e">
        <f>#REF!*#REF!/10^3</f>
        <v>#REF!</v>
      </c>
      <c r="P70" s="2" t="e">
        <f>#REF!*#REF!/10^3</f>
        <v>#REF!</v>
      </c>
      <c r="Q70" s="2" t="e">
        <f>#REF!*#REF!/10^3</f>
        <v>#REF!</v>
      </c>
      <c r="R70" s="2" t="e">
        <f>#REF!*#REF!/10^3</f>
        <v>#REF!</v>
      </c>
      <c r="S70" s="2" t="e">
        <f>#REF!*#REF!/10^3</f>
        <v>#REF!</v>
      </c>
      <c r="T70" s="2" t="e">
        <f>#REF!*#REF!/10^3</f>
        <v>#REF!</v>
      </c>
      <c r="U70" s="2" t="e">
        <f>#REF!*#REF!/10^3</f>
        <v>#REF!</v>
      </c>
    </row>
    <row r="71" spans="1:21" x14ac:dyDescent="0.3">
      <c r="A71" t="s">
        <v>105</v>
      </c>
      <c r="B71" s="2">
        <v>143</v>
      </c>
      <c r="C71" s="2">
        <v>312.66666666666669</v>
      </c>
      <c r="D71" s="2">
        <v>85</v>
      </c>
      <c r="E71" s="2">
        <v>85.14053497641406</v>
      </c>
      <c r="F71" s="2">
        <v>92.742433779608447</v>
      </c>
      <c r="G71" s="2">
        <v>101.47725957465822</v>
      </c>
      <c r="H71" s="2">
        <v>101.22106362627494</v>
      </c>
      <c r="I71" s="2">
        <v>100.61781138777469</v>
      </c>
      <c r="J71" s="2">
        <v>99.613538712926967</v>
      </c>
      <c r="K71" s="2">
        <v>101.64785977833151</v>
      </c>
      <c r="L71" s="2">
        <v>97.148993387828114</v>
      </c>
      <c r="M71" s="2">
        <v>96.636346450031809</v>
      </c>
      <c r="N71" s="2" t="e">
        <f>#REF!*#REF!/10^3</f>
        <v>#REF!</v>
      </c>
      <c r="O71" s="2" t="e">
        <f>#REF!*#REF!/10^3</f>
        <v>#REF!</v>
      </c>
      <c r="P71" s="2" t="e">
        <f>#REF!*#REF!/10^3</f>
        <v>#REF!</v>
      </c>
      <c r="Q71" s="2" t="e">
        <f>#REF!*#REF!/10^3</f>
        <v>#REF!</v>
      </c>
      <c r="R71" s="2" t="e">
        <f>#REF!*#REF!/10^3</f>
        <v>#REF!</v>
      </c>
      <c r="S71" s="2" t="e">
        <f>#REF!*#REF!/10^3</f>
        <v>#REF!</v>
      </c>
      <c r="T71" s="2" t="e">
        <f>#REF!*#REF!/10^3</f>
        <v>#REF!</v>
      </c>
      <c r="U71" s="2" t="e">
        <f>#REF!*#REF!/10^3</f>
        <v>#REF!</v>
      </c>
    </row>
    <row r="72" spans="1:21" x14ac:dyDescent="0.3">
      <c r="A72" t="s">
        <v>106</v>
      </c>
      <c r="B72" s="2">
        <v>267.33333333333331</v>
      </c>
      <c r="C72" s="2">
        <v>0</v>
      </c>
      <c r="D72" s="2">
        <v>92.275714285714287</v>
      </c>
      <c r="E72" s="2">
        <v>92.437836563715635</v>
      </c>
      <c r="F72" s="2">
        <v>100.17465600183066</v>
      </c>
      <c r="G72" s="2">
        <v>109.06598973338839</v>
      </c>
      <c r="H72" s="2">
        <v>108.79360330881462</v>
      </c>
      <c r="I72" s="2">
        <v>108.16606535602865</v>
      </c>
      <c r="J72" s="2">
        <v>107.15774506213332</v>
      </c>
      <c r="K72" s="2">
        <v>109.17587565134738</v>
      </c>
      <c r="L72" s="2">
        <v>104.65272354655826</v>
      </c>
      <c r="M72" s="2">
        <v>104.12253692622228</v>
      </c>
      <c r="N72" s="2" t="e">
        <f>#REF!*#REF!/10^3</f>
        <v>#REF!</v>
      </c>
      <c r="O72" s="2" t="e">
        <f>#REF!*#REF!/10^3</f>
        <v>#REF!</v>
      </c>
      <c r="P72" s="2" t="e">
        <f>#REF!*#REF!/10^3</f>
        <v>#REF!</v>
      </c>
      <c r="Q72" s="2" t="e">
        <f>#REF!*#REF!/10^3</f>
        <v>#REF!</v>
      </c>
      <c r="R72" s="2" t="e">
        <f>#REF!*#REF!/10^3</f>
        <v>#REF!</v>
      </c>
      <c r="S72" s="2" t="e">
        <f>#REF!*#REF!/10^3</f>
        <v>#REF!</v>
      </c>
      <c r="T72" s="2" t="e">
        <f>#REF!*#REF!/10^3</f>
        <v>#REF!</v>
      </c>
      <c r="U72" s="2" t="e">
        <f>#REF!*#REF!/10^3</f>
        <v>#REF!</v>
      </c>
    </row>
    <row r="73" spans="1:21" x14ac:dyDescent="0.3">
      <c r="A73" t="s">
        <v>107</v>
      </c>
      <c r="B73" s="2">
        <v>0</v>
      </c>
      <c r="C73" s="2">
        <v>111</v>
      </c>
      <c r="D73" s="2">
        <v>90.94</v>
      </c>
      <c r="E73" s="2">
        <v>91.080534976414057</v>
      </c>
      <c r="F73" s="2">
        <v>98.682433779608445</v>
      </c>
      <c r="G73" s="2">
        <v>107.41725957465822</v>
      </c>
      <c r="H73" s="2">
        <v>107.16106362627494</v>
      </c>
      <c r="I73" s="2">
        <v>106.55781138777468</v>
      </c>
      <c r="J73" s="2">
        <v>105.55353871292697</v>
      </c>
      <c r="K73" s="2">
        <v>107.58785977833151</v>
      </c>
      <c r="L73" s="2">
        <v>103.08899338782811</v>
      </c>
      <c r="M73" s="2">
        <v>102.57634645003181</v>
      </c>
      <c r="N73" s="2" t="e">
        <f>#REF!*#REF!/10^3</f>
        <v>#REF!</v>
      </c>
      <c r="O73" s="2" t="e">
        <f>#REF!*#REF!/10^3</f>
        <v>#REF!</v>
      </c>
      <c r="P73" s="2" t="e">
        <f>#REF!*#REF!/10^3</f>
        <v>#REF!</v>
      </c>
      <c r="Q73" s="2" t="e">
        <f>#REF!*#REF!/10^3</f>
        <v>#REF!</v>
      </c>
      <c r="R73" s="2" t="e">
        <f>#REF!*#REF!/10^3</f>
        <v>#REF!</v>
      </c>
      <c r="S73" s="2" t="e">
        <f>#REF!*#REF!/10^3</f>
        <v>#REF!</v>
      </c>
      <c r="T73" s="2" t="e">
        <f>#REF!*#REF!/10^3</f>
        <v>#REF!</v>
      </c>
      <c r="U73" s="2" t="e">
        <f>#REF!*#REF!/10^3</f>
        <v>#REF!</v>
      </c>
    </row>
    <row r="74" spans="1:21" x14ac:dyDescent="0.3">
      <c r="A74" t="s">
        <v>29</v>
      </c>
      <c r="B74" s="2">
        <v>93</v>
      </c>
      <c r="C74" s="2">
        <v>120</v>
      </c>
      <c r="D74" s="2">
        <v>85</v>
      </c>
      <c r="E74" s="2">
        <v>85.14053497641406</v>
      </c>
      <c r="F74" s="2">
        <v>92.742433779608447</v>
      </c>
      <c r="G74" s="2">
        <v>101.47725957465822</v>
      </c>
      <c r="H74" s="2">
        <v>101.22106362627494</v>
      </c>
      <c r="I74" s="2">
        <v>100.61781138777469</v>
      </c>
      <c r="J74" s="2">
        <v>99.613538712926967</v>
      </c>
      <c r="K74" s="2">
        <v>101.64785977833151</v>
      </c>
      <c r="L74" s="2">
        <v>97.148993387828114</v>
      </c>
      <c r="M74" s="2">
        <v>96.636346450031809</v>
      </c>
      <c r="N74" s="2" t="e">
        <f>#REF!*#REF!/10^3</f>
        <v>#REF!</v>
      </c>
      <c r="O74" s="2" t="e">
        <f>#REF!*#REF!/10^3</f>
        <v>#REF!</v>
      </c>
      <c r="P74" s="2" t="e">
        <f>#REF!*#REF!/10^3</f>
        <v>#REF!</v>
      </c>
      <c r="Q74" s="2" t="e">
        <f>#REF!*#REF!/10^3</f>
        <v>#REF!</v>
      </c>
      <c r="R74" s="2" t="e">
        <f>#REF!*#REF!/10^3</f>
        <v>#REF!</v>
      </c>
      <c r="S74" s="2" t="e">
        <f>#REF!*#REF!/10^3</f>
        <v>#REF!</v>
      </c>
      <c r="T74" s="2" t="e">
        <f>#REF!*#REF!/10^3</f>
        <v>#REF!</v>
      </c>
      <c r="U74" s="2" t="e">
        <f>#REF!*#REF!/10^3</f>
        <v>#REF!</v>
      </c>
    </row>
    <row r="75" spans="1:21" x14ac:dyDescent="0.3">
      <c r="A75" t="s">
        <v>108</v>
      </c>
      <c r="B75" s="2">
        <v>0</v>
      </c>
      <c r="C75" s="2">
        <v>0</v>
      </c>
      <c r="D75" s="2">
        <v>85</v>
      </c>
      <c r="E75" s="2">
        <v>85.14053497641406</v>
      </c>
      <c r="F75" s="2">
        <v>92.742433779608447</v>
      </c>
      <c r="G75" s="2">
        <v>101.47725957465822</v>
      </c>
      <c r="H75" s="2">
        <v>101.22106362627494</v>
      </c>
      <c r="I75" s="2">
        <v>100.61781138777469</v>
      </c>
      <c r="J75" s="2">
        <v>99.613538712926967</v>
      </c>
      <c r="K75" s="2">
        <v>101.64785977833151</v>
      </c>
      <c r="L75" s="2">
        <v>97.148993387828114</v>
      </c>
      <c r="M75" s="2">
        <v>96.636346450031809</v>
      </c>
      <c r="N75" s="2" t="e">
        <f>#REF!*#REF!/10^3</f>
        <v>#REF!</v>
      </c>
      <c r="O75" s="2" t="e">
        <f>#REF!*#REF!/10^3</f>
        <v>#REF!</v>
      </c>
      <c r="P75" s="2" t="e">
        <f>#REF!*#REF!/10^3</f>
        <v>#REF!</v>
      </c>
      <c r="Q75" s="2" t="e">
        <f>#REF!*#REF!/10^3</f>
        <v>#REF!</v>
      </c>
      <c r="R75" s="2" t="e">
        <f>#REF!*#REF!/10^3</f>
        <v>#REF!</v>
      </c>
      <c r="S75" s="2" t="e">
        <f>#REF!*#REF!/10^3</f>
        <v>#REF!</v>
      </c>
      <c r="T75" s="2" t="e">
        <f>#REF!*#REF!/10^3</f>
        <v>#REF!</v>
      </c>
      <c r="U75" s="2" t="e">
        <f>#REF!*#REF!/10^3</f>
        <v>#REF!</v>
      </c>
    </row>
    <row r="76" spans="1:21" x14ac:dyDescent="0.3">
      <c r="A76" t="s">
        <v>109</v>
      </c>
      <c r="B76" s="2">
        <v>0</v>
      </c>
      <c r="C76" s="2">
        <v>47.666666666666664</v>
      </c>
      <c r="D76" s="2">
        <v>85</v>
      </c>
      <c r="E76" s="2">
        <v>85.14053497641406</v>
      </c>
      <c r="F76" s="2">
        <v>92.742433779608447</v>
      </c>
      <c r="G76" s="2">
        <v>101.47725957465822</v>
      </c>
      <c r="H76" s="2">
        <v>101.22106362627494</v>
      </c>
      <c r="I76" s="2">
        <v>100.61781138777469</v>
      </c>
      <c r="J76" s="2">
        <v>99.613538712926967</v>
      </c>
      <c r="K76" s="2">
        <v>101.64785977833151</v>
      </c>
      <c r="L76" s="2">
        <v>97.148993387828114</v>
      </c>
      <c r="M76" s="2">
        <v>96.636346450031809</v>
      </c>
      <c r="N76" s="2" t="e">
        <f>#REF!*#REF!/10^3</f>
        <v>#REF!</v>
      </c>
      <c r="O76" s="2" t="e">
        <f>#REF!*#REF!/10^3</f>
        <v>#REF!</v>
      </c>
      <c r="P76" s="2" t="e">
        <f>#REF!*#REF!/10^3</f>
        <v>#REF!</v>
      </c>
      <c r="Q76" s="2" t="e">
        <f>#REF!*#REF!/10^3</f>
        <v>#REF!</v>
      </c>
      <c r="R76" s="2" t="e">
        <f>#REF!*#REF!/10^3</f>
        <v>#REF!</v>
      </c>
      <c r="S76" s="2" t="e">
        <f>#REF!*#REF!/10^3</f>
        <v>#REF!</v>
      </c>
      <c r="T76" s="2" t="e">
        <f>#REF!*#REF!/10^3</f>
        <v>#REF!</v>
      </c>
      <c r="U76" s="2" t="e">
        <f>#REF!*#REF!/10^3</f>
        <v>#REF!</v>
      </c>
    </row>
    <row r="77" spans="1:21" x14ac:dyDescent="0.3">
      <c r="A77" t="s">
        <v>110</v>
      </c>
      <c r="B77" s="2">
        <v>0</v>
      </c>
      <c r="C77" s="2">
        <v>98</v>
      </c>
      <c r="D77" s="2">
        <v>85</v>
      </c>
      <c r="E77" s="2">
        <v>85.14053497641406</v>
      </c>
      <c r="F77" s="2">
        <v>92.742433779608447</v>
      </c>
      <c r="G77" s="2">
        <v>101.47725957465822</v>
      </c>
      <c r="H77" s="2">
        <v>101.22106362627494</v>
      </c>
      <c r="I77" s="2">
        <v>100.61781138777469</v>
      </c>
      <c r="J77" s="2">
        <v>99.613538712926967</v>
      </c>
      <c r="K77" s="2">
        <v>101.64785977833151</v>
      </c>
      <c r="L77" s="2">
        <v>97.148993387828114</v>
      </c>
      <c r="M77" s="2">
        <v>96.636346450031809</v>
      </c>
      <c r="N77" s="2" t="e">
        <f>#REF!*#REF!/10^3</f>
        <v>#REF!</v>
      </c>
      <c r="O77" s="2" t="e">
        <f>#REF!*#REF!/10^3</f>
        <v>#REF!</v>
      </c>
      <c r="P77" s="2" t="e">
        <f>#REF!*#REF!/10^3</f>
        <v>#REF!</v>
      </c>
      <c r="Q77" s="2" t="e">
        <f>#REF!*#REF!/10^3</f>
        <v>#REF!</v>
      </c>
      <c r="R77" s="2" t="e">
        <f>#REF!*#REF!/10^3</f>
        <v>#REF!</v>
      </c>
      <c r="S77" s="2" t="e">
        <f>#REF!*#REF!/10^3</f>
        <v>#REF!</v>
      </c>
      <c r="T77" s="2" t="e">
        <f>#REF!*#REF!/10^3</f>
        <v>#REF!</v>
      </c>
      <c r="U77" s="2" t="e">
        <f>#REF!*#REF!/10^3</f>
        <v>#REF!</v>
      </c>
    </row>
    <row r="78" spans="1:21" x14ac:dyDescent="0.3">
      <c r="A78" t="s">
        <v>111</v>
      </c>
      <c r="B78" s="2">
        <v>0</v>
      </c>
      <c r="C78" s="2">
        <v>0</v>
      </c>
      <c r="D78" s="2">
        <v>93.257857142857134</v>
      </c>
      <c r="E78" s="2">
        <v>93.435852436731523</v>
      </c>
      <c r="F78" s="2">
        <v>101.27187822405288</v>
      </c>
      <c r="G78" s="2">
        <v>110.27829132068996</v>
      </c>
      <c r="H78" s="2">
        <v>109.99400013421145</v>
      </c>
      <c r="I78" s="2">
        <v>109.34860503856834</v>
      </c>
      <c r="J78" s="2">
        <v>108.33730855419681</v>
      </c>
      <c r="K78" s="2">
        <v>110.34353438150612</v>
      </c>
      <c r="L78" s="2">
        <v>105.80252513385987</v>
      </c>
      <c r="M78" s="2">
        <v>105.25944168812704</v>
      </c>
      <c r="N78" s="2" t="e">
        <f>#REF!*#REF!/10^3</f>
        <v>#REF!</v>
      </c>
      <c r="O78" s="2" t="e">
        <f>#REF!*#REF!/10^3</f>
        <v>#REF!</v>
      </c>
      <c r="P78" s="2" t="e">
        <f>#REF!*#REF!/10^3</f>
        <v>#REF!</v>
      </c>
      <c r="Q78" s="2" t="e">
        <f>#REF!*#REF!/10^3</f>
        <v>#REF!</v>
      </c>
      <c r="R78" s="2" t="e">
        <f>#REF!*#REF!/10^3</f>
        <v>#REF!</v>
      </c>
      <c r="S78" s="2" t="e">
        <f>#REF!*#REF!/10^3</f>
        <v>#REF!</v>
      </c>
      <c r="T78" s="2" t="e">
        <f>#REF!*#REF!/10^3</f>
        <v>#REF!</v>
      </c>
      <c r="U78" s="2" t="e">
        <f>#REF!*#REF!/10^3</f>
        <v>#REF!</v>
      </c>
    </row>
    <row r="79" spans="1:21" x14ac:dyDescent="0.3">
      <c r="A79" t="s">
        <v>112</v>
      </c>
      <c r="B79" s="2">
        <v>107</v>
      </c>
      <c r="C79" s="2">
        <v>0</v>
      </c>
      <c r="D79" s="2">
        <v>92.275714285714287</v>
      </c>
      <c r="E79" s="2">
        <v>92.437836563715635</v>
      </c>
      <c r="F79" s="2">
        <v>100.17465600183066</v>
      </c>
      <c r="G79" s="2">
        <v>109.06598973338839</v>
      </c>
      <c r="H79" s="2">
        <v>108.79360330881462</v>
      </c>
      <c r="I79" s="2">
        <v>108.16606535602865</v>
      </c>
      <c r="J79" s="2">
        <v>107.15774506213332</v>
      </c>
      <c r="K79" s="2">
        <v>109.17587565134738</v>
      </c>
      <c r="L79" s="2">
        <v>104.65272354655826</v>
      </c>
      <c r="M79" s="2">
        <v>104.12253692622228</v>
      </c>
      <c r="N79" s="2" t="e">
        <f>#REF!*#REF!/10^3</f>
        <v>#REF!</v>
      </c>
      <c r="O79" s="2" t="e">
        <f>#REF!*#REF!/10^3</f>
        <v>#REF!</v>
      </c>
      <c r="P79" s="2" t="e">
        <f>#REF!*#REF!/10^3</f>
        <v>#REF!</v>
      </c>
      <c r="Q79" s="2" t="e">
        <f>#REF!*#REF!/10^3</f>
        <v>#REF!</v>
      </c>
      <c r="R79" s="2" t="e">
        <f>#REF!*#REF!/10^3</f>
        <v>#REF!</v>
      </c>
      <c r="S79" s="2" t="e">
        <f>#REF!*#REF!/10^3</f>
        <v>#REF!</v>
      </c>
      <c r="T79" s="2" t="e">
        <f>#REF!*#REF!/10^3</f>
        <v>#REF!</v>
      </c>
      <c r="U79" s="2" t="e">
        <f>#REF!*#REF!/10^3</f>
        <v>#REF!</v>
      </c>
    </row>
    <row r="80" spans="1:21" x14ac:dyDescent="0.3">
      <c r="A80" t="s">
        <v>31</v>
      </c>
      <c r="B80" s="2">
        <v>78.666666666666671</v>
      </c>
      <c r="C80" s="2">
        <v>65</v>
      </c>
      <c r="D80" s="2">
        <v>85</v>
      </c>
      <c r="E80" s="2">
        <v>85.14053497641406</v>
      </c>
      <c r="F80" s="2">
        <v>92.742433779608447</v>
      </c>
      <c r="G80" s="2">
        <v>101.47725957465822</v>
      </c>
      <c r="H80" s="2">
        <v>101.22106362627494</v>
      </c>
      <c r="I80" s="2">
        <v>100.61781138777469</v>
      </c>
      <c r="J80" s="2">
        <v>99.613538712926967</v>
      </c>
      <c r="K80" s="2">
        <v>101.64785977833151</v>
      </c>
      <c r="L80" s="2">
        <v>97.148993387828114</v>
      </c>
      <c r="M80" s="2">
        <v>96.636346450031809</v>
      </c>
      <c r="N80" s="2" t="e">
        <f>#REF!*#REF!/10^3</f>
        <v>#REF!</v>
      </c>
      <c r="O80" s="2" t="e">
        <f>#REF!*#REF!/10^3</f>
        <v>#REF!</v>
      </c>
      <c r="P80" s="2" t="e">
        <f>#REF!*#REF!/10^3</f>
        <v>#REF!</v>
      </c>
      <c r="Q80" s="2" t="e">
        <f>#REF!*#REF!/10^3</f>
        <v>#REF!</v>
      </c>
      <c r="R80" s="2" t="e">
        <f>#REF!*#REF!/10^3</f>
        <v>#REF!</v>
      </c>
      <c r="S80" s="2" t="e">
        <f>#REF!*#REF!/10^3</f>
        <v>#REF!</v>
      </c>
      <c r="T80" s="2" t="e">
        <f>#REF!*#REF!/10^3</f>
        <v>#REF!</v>
      </c>
      <c r="U80" s="2" t="e">
        <f>#REF!*#REF!/10^3</f>
        <v>#REF!</v>
      </c>
    </row>
    <row r="81" spans="1:21" x14ac:dyDescent="0.3">
      <c r="A81" s="9" t="s">
        <v>33</v>
      </c>
      <c r="B81" s="10" t="s">
        <v>220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 t="e">
        <f t="shared" ref="N81:U81" si="2">SUM(N82:N94)</f>
        <v>#REF!</v>
      </c>
      <c r="O81" s="10" t="e">
        <f t="shared" si="2"/>
        <v>#REF!</v>
      </c>
      <c r="P81" s="10" t="e">
        <f t="shared" si="2"/>
        <v>#REF!</v>
      </c>
      <c r="Q81" s="10" t="e">
        <f t="shared" si="2"/>
        <v>#REF!</v>
      </c>
      <c r="R81" s="10" t="e">
        <f t="shared" si="2"/>
        <v>#REF!</v>
      </c>
      <c r="S81" s="10" t="e">
        <f t="shared" si="2"/>
        <v>#REF!</v>
      </c>
      <c r="T81" s="10" t="e">
        <f t="shared" si="2"/>
        <v>#REF!</v>
      </c>
      <c r="U81" s="10" t="e">
        <f t="shared" si="2"/>
        <v>#REF!</v>
      </c>
    </row>
    <row r="82" spans="1:21" x14ac:dyDescent="0.3">
      <c r="A82" t="s">
        <v>34</v>
      </c>
      <c r="B82" s="2">
        <v>37.333333333333336</v>
      </c>
      <c r="C82" s="2">
        <v>60.666666666666664</v>
      </c>
      <c r="D82" s="2">
        <v>85</v>
      </c>
      <c r="E82" s="2">
        <v>85.14053497641406</v>
      </c>
      <c r="F82" s="2">
        <v>92.742433779608447</v>
      </c>
      <c r="G82" s="2">
        <v>101.47725957465822</v>
      </c>
      <c r="H82" s="2">
        <v>101.22106362627494</v>
      </c>
      <c r="I82" s="2">
        <v>100.61781138777469</v>
      </c>
      <c r="J82" s="2">
        <v>99.613538712926967</v>
      </c>
      <c r="K82" s="2">
        <v>101.64785977833151</v>
      </c>
      <c r="L82" s="2">
        <v>97.148993387828114</v>
      </c>
      <c r="M82" s="2">
        <v>96.636346450031809</v>
      </c>
      <c r="N82" s="2" t="e">
        <f>#REF!*#REF!/10^3</f>
        <v>#REF!</v>
      </c>
      <c r="O82" s="2" t="e">
        <f>#REF!*#REF!/10^3</f>
        <v>#REF!</v>
      </c>
      <c r="P82" s="2" t="e">
        <f>#REF!*#REF!/10^3</f>
        <v>#REF!</v>
      </c>
      <c r="Q82" s="2" t="e">
        <f>#REF!*#REF!/10^3</f>
        <v>#REF!</v>
      </c>
      <c r="R82" s="2" t="e">
        <f>#REF!*#REF!/10^3</f>
        <v>#REF!</v>
      </c>
      <c r="S82" s="2" t="e">
        <f>#REF!*#REF!/10^3</f>
        <v>#REF!</v>
      </c>
      <c r="T82" s="2" t="e">
        <f>#REF!*#REF!/10^3</f>
        <v>#REF!</v>
      </c>
      <c r="U82" s="2" t="e">
        <f>#REF!*#REF!/10^3</f>
        <v>#REF!</v>
      </c>
    </row>
    <row r="83" spans="1:21" x14ac:dyDescent="0.3">
      <c r="A83" t="s">
        <v>113</v>
      </c>
      <c r="B83" s="2">
        <v>0</v>
      </c>
      <c r="C83" s="2">
        <v>60.666666666666664</v>
      </c>
      <c r="D83" s="2">
        <v>85</v>
      </c>
      <c r="E83" s="2">
        <v>85.14053497641406</v>
      </c>
      <c r="F83" s="2">
        <v>92.742433779608447</v>
      </c>
      <c r="G83" s="2">
        <v>101.47725957465822</v>
      </c>
      <c r="H83" s="2">
        <v>107.16106362627494</v>
      </c>
      <c r="I83" s="2">
        <v>106.55781138777468</v>
      </c>
      <c r="J83" s="2">
        <v>105.55353871292697</v>
      </c>
      <c r="K83" s="2">
        <v>107.58785977833151</v>
      </c>
      <c r="L83" s="2">
        <v>103.08899338782811</v>
      </c>
      <c r="M83" s="2">
        <v>102.57634645003181</v>
      </c>
      <c r="N83" s="2" t="e">
        <f>#REF!*#REF!/10^3</f>
        <v>#REF!</v>
      </c>
      <c r="O83" s="2" t="e">
        <f>#REF!*#REF!/10^3</f>
        <v>#REF!</v>
      </c>
      <c r="P83" s="2" t="e">
        <f>#REF!*#REF!/10^3</f>
        <v>#REF!</v>
      </c>
      <c r="Q83" s="2" t="e">
        <f>#REF!*#REF!/10^3</f>
        <v>#REF!</v>
      </c>
      <c r="R83" s="2" t="e">
        <f>#REF!*#REF!/10^3</f>
        <v>#REF!</v>
      </c>
      <c r="S83" s="2" t="e">
        <f>#REF!*#REF!/10^3</f>
        <v>#REF!</v>
      </c>
      <c r="T83" s="2" t="e">
        <f>#REF!*#REF!/10^3</f>
        <v>#REF!</v>
      </c>
      <c r="U83" s="2" t="e">
        <f>#REF!*#REF!/10^3</f>
        <v>#REF!</v>
      </c>
    </row>
    <row r="84" spans="1:21" x14ac:dyDescent="0.3">
      <c r="A84" t="s">
        <v>36</v>
      </c>
      <c r="B84" s="2">
        <v>22</v>
      </c>
      <c r="C84" s="2">
        <v>21</v>
      </c>
      <c r="D84" s="2">
        <v>85</v>
      </c>
      <c r="E84" s="2">
        <v>85.14053497641406</v>
      </c>
      <c r="F84" s="2">
        <v>92.742433779608447</v>
      </c>
      <c r="G84" s="2">
        <v>101.47725957465822</v>
      </c>
      <c r="H84" s="2">
        <v>101.22106362627494</v>
      </c>
      <c r="I84" s="2">
        <v>100.61781138777469</v>
      </c>
      <c r="J84" s="2">
        <v>99.613538712926967</v>
      </c>
      <c r="K84" s="2">
        <v>101.64785977833151</v>
      </c>
      <c r="L84" s="2">
        <v>97.148993387828114</v>
      </c>
      <c r="M84" s="2">
        <v>96.636346450031809</v>
      </c>
      <c r="N84" s="2" t="e">
        <f>#REF!*#REF!/10^3</f>
        <v>#REF!</v>
      </c>
      <c r="O84" s="2" t="e">
        <f>#REF!*#REF!/10^3</f>
        <v>#REF!</v>
      </c>
      <c r="P84" s="2" t="e">
        <f>#REF!*#REF!/10^3</f>
        <v>#REF!</v>
      </c>
      <c r="Q84" s="2" t="e">
        <f>#REF!*#REF!/10^3</f>
        <v>#REF!</v>
      </c>
      <c r="R84" s="2" t="e">
        <f>#REF!*#REF!/10^3</f>
        <v>#REF!</v>
      </c>
      <c r="S84" s="2" t="e">
        <f>#REF!*#REF!/10^3</f>
        <v>#REF!</v>
      </c>
      <c r="T84" s="2" t="e">
        <f>#REF!*#REF!/10^3</f>
        <v>#REF!</v>
      </c>
      <c r="U84" s="2" t="e">
        <f>#REF!*#REF!/10^3</f>
        <v>#REF!</v>
      </c>
    </row>
    <row r="85" spans="1:21" x14ac:dyDescent="0.3">
      <c r="A85" t="s">
        <v>38</v>
      </c>
      <c r="B85" s="2">
        <v>59.333333333333336</v>
      </c>
      <c r="C85" s="2">
        <v>21.666666666666668</v>
      </c>
      <c r="D85" s="2">
        <v>85</v>
      </c>
      <c r="E85" s="2">
        <v>85.14053497641406</v>
      </c>
      <c r="F85" s="2">
        <v>92.742433779608447</v>
      </c>
      <c r="G85" s="2">
        <v>101.47725957465822</v>
      </c>
      <c r="H85" s="2">
        <v>101.22106362627494</v>
      </c>
      <c r="I85" s="2">
        <v>100.61781138777469</v>
      </c>
      <c r="J85" s="2">
        <v>99.613538712926967</v>
      </c>
      <c r="K85" s="2">
        <v>101.64785977833151</v>
      </c>
      <c r="L85" s="2">
        <v>97.148993387828114</v>
      </c>
      <c r="M85" s="2">
        <v>96.636346450031809</v>
      </c>
      <c r="N85" s="2" t="e">
        <f>#REF!*#REF!/10^3</f>
        <v>#REF!</v>
      </c>
      <c r="O85" s="2" t="e">
        <f>#REF!*#REF!/10^3</f>
        <v>#REF!</v>
      </c>
      <c r="P85" s="2" t="e">
        <f>#REF!*#REF!/10^3</f>
        <v>#REF!</v>
      </c>
      <c r="Q85" s="2" t="e">
        <f>#REF!*#REF!/10^3</f>
        <v>#REF!</v>
      </c>
      <c r="R85" s="2" t="e">
        <f>#REF!*#REF!/10^3</f>
        <v>#REF!</v>
      </c>
      <c r="S85" s="2" t="e">
        <f>#REF!*#REF!/10^3</f>
        <v>#REF!</v>
      </c>
      <c r="T85" s="2" t="e">
        <f>#REF!*#REF!/10^3</f>
        <v>#REF!</v>
      </c>
      <c r="U85" s="2" t="e">
        <f>#REF!*#REF!/10^3</f>
        <v>#REF!</v>
      </c>
    </row>
    <row r="86" spans="1:21" x14ac:dyDescent="0.3">
      <c r="A86" t="s">
        <v>40</v>
      </c>
      <c r="B86" s="2">
        <v>152.66666666666666</v>
      </c>
      <c r="C86" s="2">
        <v>87.666666666666671</v>
      </c>
      <c r="D86" s="2">
        <v>85</v>
      </c>
      <c r="E86" s="2">
        <v>85.14053497641406</v>
      </c>
      <c r="F86" s="2">
        <v>92.742433779608447</v>
      </c>
      <c r="G86" s="2">
        <v>101.47725957465822</v>
      </c>
      <c r="H86" s="2">
        <v>101.22106362627494</v>
      </c>
      <c r="I86" s="2">
        <v>100.61781138777469</v>
      </c>
      <c r="J86" s="2">
        <v>99.613538712926967</v>
      </c>
      <c r="K86" s="2">
        <v>101.64785977833151</v>
      </c>
      <c r="L86" s="2">
        <v>97.148993387828114</v>
      </c>
      <c r="M86" s="2">
        <v>96.636346450031809</v>
      </c>
      <c r="N86" s="2" t="e">
        <f>#REF!*#REF!/10^3</f>
        <v>#REF!</v>
      </c>
      <c r="O86" s="2" t="e">
        <f>#REF!*#REF!/10^3</f>
        <v>#REF!</v>
      </c>
      <c r="P86" s="2" t="e">
        <f>#REF!*#REF!/10^3</f>
        <v>#REF!</v>
      </c>
      <c r="Q86" s="2" t="e">
        <f>#REF!*#REF!/10^3</f>
        <v>#REF!</v>
      </c>
      <c r="R86" s="2" t="e">
        <f>#REF!*#REF!/10^3</f>
        <v>#REF!</v>
      </c>
      <c r="S86" s="2" t="e">
        <f>#REF!*#REF!/10^3</f>
        <v>#REF!</v>
      </c>
      <c r="T86" s="2" t="e">
        <f>#REF!*#REF!/10^3</f>
        <v>#REF!</v>
      </c>
      <c r="U86" s="2" t="e">
        <f>#REF!*#REF!/10^3</f>
        <v>#REF!</v>
      </c>
    </row>
    <row r="87" spans="1:21" x14ac:dyDescent="0.3">
      <c r="A87" t="s">
        <v>114</v>
      </c>
      <c r="B87" s="2">
        <v>0</v>
      </c>
      <c r="C87" s="2">
        <v>80.333333333333329</v>
      </c>
      <c r="D87" s="2">
        <v>85</v>
      </c>
      <c r="E87" s="2">
        <v>85.14053497641406</v>
      </c>
      <c r="F87" s="2">
        <v>92.742433779608447</v>
      </c>
      <c r="G87" s="2">
        <v>101.47725957465822</v>
      </c>
      <c r="H87" s="2">
        <v>101.22106362627494</v>
      </c>
      <c r="I87" s="2">
        <v>100.61781138777469</v>
      </c>
      <c r="J87" s="2">
        <v>99.613538712926967</v>
      </c>
      <c r="K87" s="2">
        <v>101.64785977833151</v>
      </c>
      <c r="L87" s="2">
        <v>97.148993387828114</v>
      </c>
      <c r="M87" s="2">
        <v>96.636346450031809</v>
      </c>
      <c r="N87" s="2" t="e">
        <f>#REF!*#REF!/10^3</f>
        <v>#REF!</v>
      </c>
      <c r="O87" s="2" t="e">
        <f>#REF!*#REF!/10^3</f>
        <v>#REF!</v>
      </c>
      <c r="P87" s="2" t="e">
        <f>#REF!*#REF!/10^3</f>
        <v>#REF!</v>
      </c>
      <c r="Q87" s="2" t="e">
        <f>#REF!*#REF!/10^3</f>
        <v>#REF!</v>
      </c>
      <c r="R87" s="2" t="e">
        <f>#REF!*#REF!/10^3</f>
        <v>#REF!</v>
      </c>
      <c r="S87" s="2" t="e">
        <f>#REF!*#REF!/10^3</f>
        <v>#REF!</v>
      </c>
      <c r="T87" s="2" t="e">
        <f>#REF!*#REF!/10^3</f>
        <v>#REF!</v>
      </c>
      <c r="U87" s="2" t="e">
        <f>#REF!*#REF!/10^3</f>
        <v>#REF!</v>
      </c>
    </row>
    <row r="88" spans="1:21" x14ac:dyDescent="0.3">
      <c r="A88" t="s">
        <v>115</v>
      </c>
      <c r="B88" s="2">
        <v>267.33333333333331</v>
      </c>
      <c r="C88" s="2">
        <v>333.33333333333331</v>
      </c>
      <c r="D88" s="2">
        <v>85</v>
      </c>
      <c r="E88" s="2">
        <v>85.14053497641406</v>
      </c>
      <c r="F88" s="2">
        <v>92.742433779608447</v>
      </c>
      <c r="G88" s="2">
        <v>101.47725957465822</v>
      </c>
      <c r="H88" s="2">
        <v>101.22106362627494</v>
      </c>
      <c r="I88" s="2">
        <v>106.55781138777468</v>
      </c>
      <c r="J88" s="2">
        <v>105.55353871292697</v>
      </c>
      <c r="K88" s="2">
        <v>107.58785977833151</v>
      </c>
      <c r="L88" s="2">
        <v>103.08899338782811</v>
      </c>
      <c r="M88" s="2">
        <v>102.57634645003181</v>
      </c>
      <c r="N88" s="2" t="e">
        <f>#REF!*#REF!/10^3</f>
        <v>#REF!</v>
      </c>
      <c r="O88" s="2" t="e">
        <f>#REF!*#REF!/10^3</f>
        <v>#REF!</v>
      </c>
      <c r="P88" s="2" t="e">
        <f>#REF!*#REF!/10^3</f>
        <v>#REF!</v>
      </c>
      <c r="Q88" s="2" t="e">
        <f>#REF!*#REF!/10^3</f>
        <v>#REF!</v>
      </c>
      <c r="R88" s="2" t="e">
        <f>#REF!*#REF!/10^3</f>
        <v>#REF!</v>
      </c>
      <c r="S88" s="2" t="e">
        <f>#REF!*#REF!/10^3</f>
        <v>#REF!</v>
      </c>
      <c r="T88" s="2" t="e">
        <f>#REF!*#REF!/10^3</f>
        <v>#REF!</v>
      </c>
      <c r="U88" s="2" t="e">
        <f>#REF!*#REF!/10^3</f>
        <v>#REF!</v>
      </c>
    </row>
    <row r="89" spans="1:21" x14ac:dyDescent="0.3">
      <c r="A89" t="s">
        <v>116</v>
      </c>
      <c r="B89" s="2">
        <v>44.666666666666664</v>
      </c>
      <c r="C89" s="2">
        <v>82.666666666666671</v>
      </c>
      <c r="D89" s="2">
        <v>85</v>
      </c>
      <c r="E89" s="2">
        <v>85.14053497641406</v>
      </c>
      <c r="F89" s="2">
        <v>92.742433779608447</v>
      </c>
      <c r="G89" s="2">
        <v>101.47725957465822</v>
      </c>
      <c r="H89" s="2">
        <v>101.22106362627494</v>
      </c>
      <c r="I89" s="2">
        <v>100.61781138777469</v>
      </c>
      <c r="J89" s="2">
        <v>99.613538712926967</v>
      </c>
      <c r="K89" s="2">
        <v>101.64785977833151</v>
      </c>
      <c r="L89" s="2">
        <v>97.148993387828114</v>
      </c>
      <c r="M89" s="2">
        <v>96.636346450031809</v>
      </c>
      <c r="N89" s="2" t="e">
        <f>#REF!*#REF!/10^3</f>
        <v>#REF!</v>
      </c>
      <c r="O89" s="2" t="e">
        <f>#REF!*#REF!/10^3</f>
        <v>#REF!</v>
      </c>
      <c r="P89" s="2" t="e">
        <f>#REF!*#REF!/10^3</f>
        <v>#REF!</v>
      </c>
      <c r="Q89" s="2" t="e">
        <f>#REF!*#REF!/10^3</f>
        <v>#REF!</v>
      </c>
      <c r="R89" s="2" t="e">
        <f>#REF!*#REF!/10^3</f>
        <v>#REF!</v>
      </c>
      <c r="S89" s="2" t="e">
        <f>#REF!*#REF!/10^3</f>
        <v>#REF!</v>
      </c>
      <c r="T89" s="2" t="e">
        <f>#REF!*#REF!/10^3</f>
        <v>#REF!</v>
      </c>
      <c r="U89" s="2" t="e">
        <f>#REF!*#REF!/10^3</f>
        <v>#REF!</v>
      </c>
    </row>
    <row r="90" spans="1:21" x14ac:dyDescent="0.3">
      <c r="A90" t="s">
        <v>117</v>
      </c>
      <c r="B90" s="2">
        <v>0</v>
      </c>
      <c r="C90" s="2">
        <v>133.33333333333334</v>
      </c>
      <c r="D90" s="2">
        <v>85</v>
      </c>
      <c r="E90" s="2">
        <v>85.14053497641406</v>
      </c>
      <c r="F90" s="2">
        <v>92.742433779608447</v>
      </c>
      <c r="G90" s="2">
        <v>101.47725957465822</v>
      </c>
      <c r="H90" s="2">
        <v>101.22106362627494</v>
      </c>
      <c r="I90" s="2">
        <v>100.61781138777469</v>
      </c>
      <c r="J90" s="2">
        <v>99.613538712926967</v>
      </c>
      <c r="K90" s="2">
        <v>101.64785977833151</v>
      </c>
      <c r="L90" s="2">
        <v>97.148993387828114</v>
      </c>
      <c r="M90" s="2">
        <v>96.636346450031809</v>
      </c>
      <c r="N90" s="2" t="e">
        <f>#REF!*#REF!/10^3</f>
        <v>#REF!</v>
      </c>
      <c r="O90" s="2" t="e">
        <f>#REF!*#REF!/10^3</f>
        <v>#REF!</v>
      </c>
      <c r="P90" s="2" t="e">
        <f>#REF!*#REF!/10^3</f>
        <v>#REF!</v>
      </c>
      <c r="Q90" s="2" t="e">
        <f>#REF!*#REF!/10^3</f>
        <v>#REF!</v>
      </c>
      <c r="R90" s="2" t="e">
        <f>#REF!*#REF!/10^3</f>
        <v>#REF!</v>
      </c>
      <c r="S90" s="2" t="e">
        <f>#REF!*#REF!/10^3</f>
        <v>#REF!</v>
      </c>
      <c r="T90" s="2" t="e">
        <f>#REF!*#REF!/10^3</f>
        <v>#REF!</v>
      </c>
      <c r="U90" s="2" t="e">
        <f>#REF!*#REF!/10^3</f>
        <v>#REF!</v>
      </c>
    </row>
    <row r="91" spans="1:21" x14ac:dyDescent="0.3">
      <c r="A91" t="s">
        <v>42</v>
      </c>
      <c r="B91" s="2">
        <v>0</v>
      </c>
      <c r="C91" s="2">
        <v>221.33333333333334</v>
      </c>
      <c r="D91" s="2">
        <v>98.05</v>
      </c>
      <c r="E91" s="2">
        <v>98.208534976414057</v>
      </c>
      <c r="F91" s="2">
        <v>106.12843377960843</v>
      </c>
      <c r="G91" s="2">
        <v>115.23325957465822</v>
      </c>
      <c r="H91" s="2">
        <v>114.95306362627495</v>
      </c>
      <c r="I91" s="2">
        <v>114.27381138777469</v>
      </c>
      <c r="J91" s="2">
        <v>113.25153871292696</v>
      </c>
      <c r="K91" s="2">
        <v>115.24385977833151</v>
      </c>
      <c r="L91" s="2">
        <v>110.68899338782812</v>
      </c>
      <c r="M91" s="2">
        <v>110.1463464500318</v>
      </c>
      <c r="N91" s="2" t="e">
        <f>#REF!*#REF!/10^3</f>
        <v>#REF!</v>
      </c>
      <c r="O91" s="2" t="e">
        <f>#REF!*#REF!/10^3</f>
        <v>#REF!</v>
      </c>
      <c r="P91" s="2" t="e">
        <f>#REF!*#REF!/10^3</f>
        <v>#REF!</v>
      </c>
      <c r="Q91" s="2" t="e">
        <f>#REF!*#REF!/10^3</f>
        <v>#REF!</v>
      </c>
      <c r="R91" s="2" t="e">
        <f>#REF!*#REF!/10^3</f>
        <v>#REF!</v>
      </c>
      <c r="S91" s="2" t="e">
        <f>#REF!*#REF!/10^3</f>
        <v>#REF!</v>
      </c>
      <c r="T91" s="2" t="e">
        <f>#REF!*#REF!/10^3</f>
        <v>#REF!</v>
      </c>
      <c r="U91" s="2" t="e">
        <f>#REF!*#REF!/10^3</f>
        <v>#REF!</v>
      </c>
    </row>
    <row r="92" spans="1:21" x14ac:dyDescent="0.3">
      <c r="A92" t="s">
        <v>118</v>
      </c>
      <c r="B92" s="2">
        <v>267.33333333333331</v>
      </c>
      <c r="C92" s="2">
        <v>40</v>
      </c>
      <c r="D92" s="2">
        <v>85</v>
      </c>
      <c r="E92" s="2">
        <v>85.14053497641406</v>
      </c>
      <c r="F92" s="2">
        <v>92.742433779608447</v>
      </c>
      <c r="G92" s="2">
        <v>101.47725957465822</v>
      </c>
      <c r="H92" s="2">
        <v>101.22106362627494</v>
      </c>
      <c r="I92" s="2">
        <v>100.61781138777469</v>
      </c>
      <c r="J92" s="2">
        <v>99.613538712926967</v>
      </c>
      <c r="K92" s="2">
        <v>101.64785977833151</v>
      </c>
      <c r="L92" s="2">
        <v>97.148993387828114</v>
      </c>
      <c r="M92" s="2">
        <v>96.636346450031809</v>
      </c>
      <c r="N92" s="2" t="e">
        <f>#REF!*#REF!/10^3</f>
        <v>#REF!</v>
      </c>
      <c r="O92" s="2" t="e">
        <f>#REF!*#REF!/10^3</f>
        <v>#REF!</v>
      </c>
      <c r="P92" s="2" t="e">
        <f>#REF!*#REF!/10^3</f>
        <v>#REF!</v>
      </c>
      <c r="Q92" s="2" t="e">
        <f>#REF!*#REF!/10^3</f>
        <v>#REF!</v>
      </c>
      <c r="R92" s="2" t="e">
        <f>#REF!*#REF!/10^3</f>
        <v>#REF!</v>
      </c>
      <c r="S92" s="2" t="e">
        <f>#REF!*#REF!/10^3</f>
        <v>#REF!</v>
      </c>
      <c r="T92" s="2" t="e">
        <f>#REF!*#REF!/10^3</f>
        <v>#REF!</v>
      </c>
      <c r="U92" s="2" t="e">
        <f>#REF!*#REF!/10^3</f>
        <v>#REF!</v>
      </c>
    </row>
    <row r="93" spans="1:21" x14ac:dyDescent="0.3">
      <c r="A93" t="s">
        <v>119</v>
      </c>
      <c r="B93" s="2">
        <v>44.666666666666664</v>
      </c>
      <c r="C93" s="2">
        <v>25.666666666666668</v>
      </c>
      <c r="D93" s="2">
        <v>85</v>
      </c>
      <c r="E93" s="2">
        <v>85.14053497641406</v>
      </c>
      <c r="F93" s="2">
        <v>92.742433779608447</v>
      </c>
      <c r="G93" s="2">
        <v>101.47725957465822</v>
      </c>
      <c r="H93" s="2">
        <v>101.22106362627494</v>
      </c>
      <c r="I93" s="2">
        <v>100.61781138777469</v>
      </c>
      <c r="J93" s="2">
        <v>99.613538712926967</v>
      </c>
      <c r="K93" s="2">
        <v>101.64785977833151</v>
      </c>
      <c r="L93" s="2">
        <v>97.148993387828114</v>
      </c>
      <c r="M93" s="2">
        <v>96.636346450031809</v>
      </c>
      <c r="N93" s="2" t="e">
        <f>#REF!*#REF!/10^3</f>
        <v>#REF!</v>
      </c>
      <c r="O93" s="2" t="e">
        <f>#REF!*#REF!/10^3</f>
        <v>#REF!</v>
      </c>
      <c r="P93" s="2" t="e">
        <f>#REF!*#REF!/10^3</f>
        <v>#REF!</v>
      </c>
      <c r="Q93" s="2" t="e">
        <f>#REF!*#REF!/10^3</f>
        <v>#REF!</v>
      </c>
      <c r="R93" s="2" t="e">
        <f>#REF!*#REF!/10^3</f>
        <v>#REF!</v>
      </c>
      <c r="S93" s="2" t="e">
        <f>#REF!*#REF!/10^3</f>
        <v>#REF!</v>
      </c>
      <c r="T93" s="2" t="e">
        <f>#REF!*#REF!/10^3</f>
        <v>#REF!</v>
      </c>
      <c r="U93" s="2" t="e">
        <f>#REF!*#REF!/10^3</f>
        <v>#REF!</v>
      </c>
    </row>
    <row r="94" spans="1:21" x14ac:dyDescent="0.3">
      <c r="A94" t="s">
        <v>120</v>
      </c>
      <c r="B94" s="2">
        <v>35.666666666666664</v>
      </c>
      <c r="C94" s="2">
        <v>43</v>
      </c>
      <c r="D94" s="2">
        <v>85</v>
      </c>
      <c r="E94" s="2">
        <v>85.14053497641406</v>
      </c>
      <c r="F94" s="2">
        <v>92.742433779608447</v>
      </c>
      <c r="G94" s="2">
        <v>101.47725957465822</v>
      </c>
      <c r="H94" s="2">
        <v>101.22106362627494</v>
      </c>
      <c r="I94" s="2">
        <v>100.61781138777469</v>
      </c>
      <c r="J94" s="2">
        <v>99.613538712926967</v>
      </c>
      <c r="K94" s="2">
        <v>101.64785977833151</v>
      </c>
      <c r="L94" s="2">
        <v>97.148993387828114</v>
      </c>
      <c r="M94" s="2">
        <v>96.636346450031809</v>
      </c>
      <c r="N94" s="2" t="e">
        <f>#REF!*#REF!/10^3</f>
        <v>#REF!</v>
      </c>
      <c r="O94" s="2" t="e">
        <f>#REF!*#REF!/10^3</f>
        <v>#REF!</v>
      </c>
      <c r="P94" s="2" t="e">
        <f>#REF!*#REF!/10^3</f>
        <v>#REF!</v>
      </c>
      <c r="Q94" s="2" t="e">
        <f>#REF!*#REF!/10^3</f>
        <v>#REF!</v>
      </c>
      <c r="R94" s="2" t="e">
        <f>#REF!*#REF!/10^3</f>
        <v>#REF!</v>
      </c>
      <c r="S94" s="2" t="e">
        <f>#REF!*#REF!/10^3</f>
        <v>#REF!</v>
      </c>
      <c r="T94" s="2" t="e">
        <f>#REF!*#REF!/10^3</f>
        <v>#REF!</v>
      </c>
      <c r="U94" s="2" t="e">
        <f>#REF!*#REF!/10^3</f>
        <v>#REF!</v>
      </c>
    </row>
    <row r="95" spans="1:21" x14ac:dyDescent="0.3">
      <c r="A95" s="1" t="s">
        <v>218</v>
      </c>
    </row>
    <row r="96" spans="1:21" x14ac:dyDescent="0.3">
      <c r="B96" s="2" t="s">
        <v>1</v>
      </c>
      <c r="D96" s="2" t="s">
        <v>2</v>
      </c>
    </row>
    <row r="97" spans="1:21" x14ac:dyDescent="0.3">
      <c r="A97" s="5" t="s">
        <v>4</v>
      </c>
      <c r="B97" s="6">
        <v>1992</v>
      </c>
      <c r="C97" s="6">
        <v>2017</v>
      </c>
      <c r="D97" s="7">
        <v>2017</v>
      </c>
      <c r="E97" s="7">
        <v>2020</v>
      </c>
      <c r="F97" s="7">
        <v>2025</v>
      </c>
      <c r="G97" s="7">
        <v>2030</v>
      </c>
      <c r="H97" s="7">
        <v>2035</v>
      </c>
      <c r="I97" s="7">
        <v>2040</v>
      </c>
      <c r="J97" s="7">
        <v>2045</v>
      </c>
      <c r="K97" s="7">
        <v>2050</v>
      </c>
      <c r="L97" s="7">
        <v>2055</v>
      </c>
      <c r="M97" s="7">
        <v>2060</v>
      </c>
      <c r="N97" s="7">
        <v>2065</v>
      </c>
      <c r="O97" s="7">
        <v>2070</v>
      </c>
      <c r="P97" s="7">
        <v>2075</v>
      </c>
      <c r="Q97" s="7">
        <v>2080</v>
      </c>
      <c r="R97" s="7">
        <v>2085</v>
      </c>
      <c r="S97" s="7">
        <v>2090</v>
      </c>
      <c r="T97" s="7">
        <v>2095</v>
      </c>
      <c r="U97" s="7">
        <v>2100</v>
      </c>
    </row>
    <row r="98" spans="1:21" x14ac:dyDescent="0.3">
      <c r="A98" s="9" t="s">
        <v>44</v>
      </c>
      <c r="B98" s="10" t="s">
        <v>220</v>
      </c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 t="e">
        <f t="shared" ref="N98:U98" si="3">SUM(N99:N137)+N185+N186+N189+N190+N191+N196+N197+N199</f>
        <v>#REF!</v>
      </c>
      <c r="O98" s="10" t="e">
        <f t="shared" si="3"/>
        <v>#REF!</v>
      </c>
      <c r="P98" s="10" t="e">
        <f t="shared" si="3"/>
        <v>#REF!</v>
      </c>
      <c r="Q98" s="10" t="e">
        <f t="shared" si="3"/>
        <v>#REF!</v>
      </c>
      <c r="R98" s="10" t="e">
        <f t="shared" si="3"/>
        <v>#REF!</v>
      </c>
      <c r="S98" s="10" t="e">
        <f t="shared" si="3"/>
        <v>#REF!</v>
      </c>
      <c r="T98" s="10" t="e">
        <f t="shared" si="3"/>
        <v>#REF!</v>
      </c>
      <c r="U98" s="10" t="e">
        <f t="shared" si="3"/>
        <v>#REF!</v>
      </c>
    </row>
    <row r="99" spans="1:21" x14ac:dyDescent="0.3">
      <c r="A99" t="s">
        <v>121</v>
      </c>
      <c r="B99" s="2">
        <v>0</v>
      </c>
      <c r="C99" s="2">
        <v>66.666666666666671</v>
      </c>
      <c r="D99" s="2">
        <v>85</v>
      </c>
      <c r="E99" s="2">
        <v>85.14053497641406</v>
      </c>
      <c r="F99" s="2">
        <v>92.742433779608447</v>
      </c>
      <c r="G99" s="2">
        <v>101.47725957465822</v>
      </c>
      <c r="H99" s="2">
        <v>101.22106362627494</v>
      </c>
      <c r="I99" s="2">
        <v>100.61781138777469</v>
      </c>
      <c r="J99" s="2">
        <v>99.613538712926967</v>
      </c>
      <c r="K99" s="2">
        <v>101.64785977833151</v>
      </c>
      <c r="L99" s="2">
        <v>97.148993387828114</v>
      </c>
      <c r="M99" s="2">
        <v>96.636346450031809</v>
      </c>
      <c r="N99" s="2" t="e">
        <f>#REF!*#REF!/10^3</f>
        <v>#REF!</v>
      </c>
      <c r="O99" s="2" t="e">
        <f>#REF!*#REF!/10^3</f>
        <v>#REF!</v>
      </c>
      <c r="P99" s="2" t="e">
        <f>#REF!*#REF!/10^3</f>
        <v>#REF!</v>
      </c>
      <c r="Q99" s="2" t="e">
        <f>#REF!*#REF!/10^3</f>
        <v>#REF!</v>
      </c>
      <c r="R99" s="2" t="e">
        <f>#REF!*#REF!/10^3</f>
        <v>#REF!</v>
      </c>
      <c r="S99" s="2" t="e">
        <f>#REF!*#REF!/10^3</f>
        <v>#REF!</v>
      </c>
      <c r="T99" s="2" t="e">
        <f>#REF!*#REF!/10^3</f>
        <v>#REF!</v>
      </c>
      <c r="U99" s="2" t="e">
        <f>#REF!*#REF!/10^3</f>
        <v>#REF!</v>
      </c>
    </row>
    <row r="100" spans="1:21" x14ac:dyDescent="0.3">
      <c r="A100" t="s">
        <v>122</v>
      </c>
      <c r="B100" s="2">
        <v>0</v>
      </c>
      <c r="C100" s="2">
        <v>66.666666666666671</v>
      </c>
      <c r="D100" s="2">
        <v>94.929999999999993</v>
      </c>
      <c r="E100" s="2">
        <v>95.070534976414066</v>
      </c>
      <c r="F100" s="2">
        <v>102.67243377960843</v>
      </c>
      <c r="G100" s="2">
        <v>111.40725957465823</v>
      </c>
      <c r="H100" s="2">
        <v>111.15106362627495</v>
      </c>
      <c r="I100" s="2">
        <v>110.54781138777469</v>
      </c>
      <c r="J100" s="2">
        <v>109.54353871292695</v>
      </c>
      <c r="K100" s="2">
        <v>111.57785977833151</v>
      </c>
      <c r="L100" s="2">
        <v>107.07899338782811</v>
      </c>
      <c r="M100" s="2">
        <v>106.5663464500318</v>
      </c>
      <c r="N100" s="2" t="e">
        <f>#REF!*#REF!/10^3</f>
        <v>#REF!</v>
      </c>
      <c r="O100" s="2" t="e">
        <f>#REF!*#REF!/10^3</f>
        <v>#REF!</v>
      </c>
      <c r="P100" s="2" t="e">
        <f>#REF!*#REF!/10^3</f>
        <v>#REF!</v>
      </c>
      <c r="Q100" s="2" t="e">
        <f>#REF!*#REF!/10^3</f>
        <v>#REF!</v>
      </c>
      <c r="R100" s="2" t="e">
        <f>#REF!*#REF!/10^3</f>
        <v>#REF!</v>
      </c>
      <c r="S100" s="2" t="e">
        <f>#REF!*#REF!/10^3</f>
        <v>#REF!</v>
      </c>
      <c r="T100" s="2" t="e">
        <f>#REF!*#REF!/10^3</f>
        <v>#REF!</v>
      </c>
      <c r="U100" s="2" t="e">
        <f>#REF!*#REF!/10^3</f>
        <v>#REF!</v>
      </c>
    </row>
    <row r="101" spans="1:21" x14ac:dyDescent="0.3">
      <c r="A101" t="s">
        <v>124</v>
      </c>
      <c r="B101" s="2">
        <v>56.333333333333336</v>
      </c>
      <c r="C101" s="2">
        <v>94.666666666666671</v>
      </c>
      <c r="D101" s="2">
        <v>90.94</v>
      </c>
      <c r="E101" s="2">
        <v>91.080534976414057</v>
      </c>
      <c r="F101" s="2">
        <v>98.682433779608445</v>
      </c>
      <c r="G101" s="2">
        <v>107.41725957465822</v>
      </c>
      <c r="H101" s="2">
        <v>107.16106362627494</v>
      </c>
      <c r="I101" s="2">
        <v>106.55781138777468</v>
      </c>
      <c r="J101" s="2">
        <v>105.55353871292697</v>
      </c>
      <c r="K101" s="2">
        <v>107.58785977833151</v>
      </c>
      <c r="L101" s="2">
        <v>103.08899338782811</v>
      </c>
      <c r="M101" s="2">
        <v>102.57634645003181</v>
      </c>
      <c r="N101" s="2" t="e">
        <f>#REF!*#REF!/10^3</f>
        <v>#REF!</v>
      </c>
      <c r="O101" s="2" t="e">
        <f>#REF!*#REF!/10^3</f>
        <v>#REF!</v>
      </c>
      <c r="P101" s="2" t="e">
        <f>#REF!*#REF!/10^3</f>
        <v>#REF!</v>
      </c>
      <c r="Q101" s="2" t="e">
        <f>#REF!*#REF!/10^3</f>
        <v>#REF!</v>
      </c>
      <c r="R101" s="2" t="e">
        <f>#REF!*#REF!/10^3</f>
        <v>#REF!</v>
      </c>
      <c r="S101" s="2" t="e">
        <f>#REF!*#REF!/10^3</f>
        <v>#REF!</v>
      </c>
      <c r="T101" s="2" t="e">
        <f>#REF!*#REF!/10^3</f>
        <v>#REF!</v>
      </c>
      <c r="U101" s="2" t="e">
        <f>#REF!*#REF!/10^3</f>
        <v>#REF!</v>
      </c>
    </row>
    <row r="102" spans="1:21" x14ac:dyDescent="0.3">
      <c r="A102" t="s">
        <v>125</v>
      </c>
      <c r="B102" s="2">
        <v>0</v>
      </c>
      <c r="C102" s="2">
        <v>0</v>
      </c>
      <c r="D102" s="2">
        <v>85</v>
      </c>
      <c r="E102" s="2">
        <v>91.080534976414057</v>
      </c>
      <c r="F102" s="2">
        <v>98.682433779608445</v>
      </c>
      <c r="G102" s="2">
        <v>107.41725957465822</v>
      </c>
      <c r="H102" s="2">
        <v>107.16106362627494</v>
      </c>
      <c r="I102" s="2">
        <v>106.55781138777468</v>
      </c>
      <c r="J102" s="2">
        <v>105.55353871292697</v>
      </c>
      <c r="K102" s="2">
        <v>107.58785977833151</v>
      </c>
      <c r="L102" s="2">
        <v>103.08899338782811</v>
      </c>
      <c r="M102" s="2">
        <v>102.57634645003181</v>
      </c>
      <c r="N102" s="2" t="e">
        <f>#REF!*#REF!/10^3</f>
        <v>#REF!</v>
      </c>
      <c r="O102" s="2" t="e">
        <f>#REF!*#REF!/10^3</f>
        <v>#REF!</v>
      </c>
      <c r="P102" s="2" t="e">
        <f>#REF!*#REF!/10^3</f>
        <v>#REF!</v>
      </c>
      <c r="Q102" s="2" t="e">
        <f>#REF!*#REF!/10^3</f>
        <v>#REF!</v>
      </c>
      <c r="R102" s="2" t="e">
        <f>#REF!*#REF!/10^3</f>
        <v>#REF!</v>
      </c>
      <c r="S102" s="2" t="e">
        <f>#REF!*#REF!/10^3</f>
        <v>#REF!</v>
      </c>
      <c r="T102" s="2" t="e">
        <f>#REF!*#REF!/10^3</f>
        <v>#REF!</v>
      </c>
      <c r="U102" s="2" t="e">
        <f>#REF!*#REF!/10^3</f>
        <v>#REF!</v>
      </c>
    </row>
    <row r="103" spans="1:21" x14ac:dyDescent="0.3">
      <c r="A103" t="s">
        <v>126</v>
      </c>
      <c r="B103" s="2">
        <v>0</v>
      </c>
      <c r="C103" s="2">
        <v>0</v>
      </c>
      <c r="D103" s="2">
        <v>90.94</v>
      </c>
      <c r="E103" s="2">
        <v>91.080534976414057</v>
      </c>
      <c r="F103" s="2">
        <v>98.682433779608445</v>
      </c>
      <c r="G103" s="2">
        <v>107.41725957465822</v>
      </c>
      <c r="H103" s="2">
        <v>107.16106362627494</v>
      </c>
      <c r="I103" s="2">
        <v>106.55781138777468</v>
      </c>
      <c r="J103" s="2">
        <v>105.55353871292697</v>
      </c>
      <c r="K103" s="2">
        <v>107.58785977833151</v>
      </c>
      <c r="L103" s="2">
        <v>103.08899338782811</v>
      </c>
      <c r="M103" s="2">
        <v>102.57634645003181</v>
      </c>
      <c r="N103" s="2" t="e">
        <f>#REF!*#REF!/10^3</f>
        <v>#REF!</v>
      </c>
      <c r="O103" s="2" t="e">
        <f>#REF!*#REF!/10^3</f>
        <v>#REF!</v>
      </c>
      <c r="P103" s="2" t="e">
        <f>#REF!*#REF!/10^3</f>
        <v>#REF!</v>
      </c>
      <c r="Q103" s="2" t="e">
        <f>#REF!*#REF!/10^3</f>
        <v>#REF!</v>
      </c>
      <c r="R103" s="2" t="e">
        <f>#REF!*#REF!/10^3</f>
        <v>#REF!</v>
      </c>
      <c r="S103" s="2" t="e">
        <f>#REF!*#REF!/10^3</f>
        <v>#REF!</v>
      </c>
      <c r="T103" s="2" t="e">
        <f>#REF!*#REF!/10^3</f>
        <v>#REF!</v>
      </c>
      <c r="U103" s="2" t="e">
        <f>#REF!*#REF!/10^3</f>
        <v>#REF!</v>
      </c>
    </row>
    <row r="104" spans="1:21" x14ac:dyDescent="0.3">
      <c r="A104" t="s">
        <v>127</v>
      </c>
      <c r="B104" s="2">
        <v>92</v>
      </c>
      <c r="C104" s="2">
        <v>363.66666666666669</v>
      </c>
      <c r="D104" s="2">
        <v>88.990000000000009</v>
      </c>
      <c r="E104" s="2">
        <v>89.130534976414069</v>
      </c>
      <c r="F104" s="2">
        <v>96.732433779608428</v>
      </c>
      <c r="G104" s="2">
        <v>105.46725957465821</v>
      </c>
      <c r="H104" s="2">
        <v>105.21106362627495</v>
      </c>
      <c r="I104" s="2">
        <v>104.60781138777467</v>
      </c>
      <c r="J104" s="2">
        <v>103.60353871292698</v>
      </c>
      <c r="K104" s="2">
        <v>105.6378597783315</v>
      </c>
      <c r="L104" s="2">
        <v>101.13899338782812</v>
      </c>
      <c r="M104" s="2">
        <v>100.62634645003182</v>
      </c>
      <c r="N104" s="2" t="e">
        <f>#REF!*#REF!/10^3</f>
        <v>#REF!</v>
      </c>
      <c r="O104" s="2" t="e">
        <f>#REF!*#REF!/10^3</f>
        <v>#REF!</v>
      </c>
      <c r="P104" s="2" t="e">
        <f>#REF!*#REF!/10^3</f>
        <v>#REF!</v>
      </c>
      <c r="Q104" s="2" t="e">
        <f>#REF!*#REF!/10^3</f>
        <v>#REF!</v>
      </c>
      <c r="R104" s="2" t="e">
        <f>#REF!*#REF!/10^3</f>
        <v>#REF!</v>
      </c>
      <c r="S104" s="2" t="e">
        <f>#REF!*#REF!/10^3</f>
        <v>#REF!</v>
      </c>
      <c r="T104" s="2" t="e">
        <f>#REF!*#REF!/10^3</f>
        <v>#REF!</v>
      </c>
      <c r="U104" s="2" t="e">
        <f>#REF!*#REF!/10^3</f>
        <v>#REF!</v>
      </c>
    </row>
    <row r="105" spans="1:21" x14ac:dyDescent="0.3">
      <c r="A105" t="s">
        <v>46</v>
      </c>
      <c r="B105" s="2">
        <v>87</v>
      </c>
      <c r="C105" s="2">
        <v>219.66666666666666</v>
      </c>
      <c r="D105" s="2">
        <v>94.929999999999993</v>
      </c>
      <c r="E105" s="2">
        <v>95.070534976414066</v>
      </c>
      <c r="F105" s="2">
        <v>102.67243377960843</v>
      </c>
      <c r="G105" s="2">
        <v>111.40725957465823</v>
      </c>
      <c r="H105" s="2">
        <v>111.15106362627495</v>
      </c>
      <c r="I105" s="2">
        <v>110.54781138777469</v>
      </c>
      <c r="J105" s="2">
        <v>109.54353871292695</v>
      </c>
      <c r="K105" s="2">
        <v>111.57785977833151</v>
      </c>
      <c r="L105" s="2">
        <v>107.07899338782811</v>
      </c>
      <c r="M105" s="2">
        <v>106.5663464500318</v>
      </c>
      <c r="N105" s="2" t="e">
        <f>#REF!*#REF!/10^3</f>
        <v>#REF!</v>
      </c>
      <c r="O105" s="2" t="e">
        <f>#REF!*#REF!/10^3</f>
        <v>#REF!</v>
      </c>
      <c r="P105" s="2" t="e">
        <f>#REF!*#REF!/10^3</f>
        <v>#REF!</v>
      </c>
      <c r="Q105" s="2" t="e">
        <f>#REF!*#REF!/10^3</f>
        <v>#REF!</v>
      </c>
      <c r="R105" s="2" t="e">
        <f>#REF!*#REF!/10^3</f>
        <v>#REF!</v>
      </c>
      <c r="S105" s="2" t="e">
        <f>#REF!*#REF!/10^3</f>
        <v>#REF!</v>
      </c>
      <c r="T105" s="2" t="e">
        <f>#REF!*#REF!/10^3</f>
        <v>#REF!</v>
      </c>
      <c r="U105" s="2" t="e">
        <f>#REF!*#REF!/10^3</f>
        <v>#REF!</v>
      </c>
    </row>
    <row r="106" spans="1:21" x14ac:dyDescent="0.3">
      <c r="A106" t="s">
        <v>128</v>
      </c>
      <c r="B106" s="2">
        <v>133.66666666666666</v>
      </c>
      <c r="C106" s="2">
        <v>0</v>
      </c>
      <c r="D106" s="2">
        <v>94.929999999999993</v>
      </c>
      <c r="E106" s="2">
        <v>95.070534976414066</v>
      </c>
      <c r="F106" s="2">
        <v>102.67243377960843</v>
      </c>
      <c r="G106" s="2">
        <v>111.40725957465823</v>
      </c>
      <c r="H106" s="2">
        <v>111.15106362627495</v>
      </c>
      <c r="I106" s="2">
        <v>110.54781138777469</v>
      </c>
      <c r="J106" s="2">
        <v>109.54353871292695</v>
      </c>
      <c r="K106" s="2">
        <v>111.57785977833151</v>
      </c>
      <c r="L106" s="2">
        <v>107.07899338782811</v>
      </c>
      <c r="M106" s="2">
        <v>106.5663464500318</v>
      </c>
      <c r="N106" s="2" t="e">
        <f>#REF!*#REF!/10^3</f>
        <v>#REF!</v>
      </c>
      <c r="O106" s="2" t="e">
        <f>#REF!*#REF!/10^3</f>
        <v>#REF!</v>
      </c>
      <c r="P106" s="2" t="e">
        <f>#REF!*#REF!/10^3</f>
        <v>#REF!</v>
      </c>
      <c r="Q106" s="2" t="e">
        <f>#REF!*#REF!/10^3</f>
        <v>#REF!</v>
      </c>
      <c r="R106" s="2" t="e">
        <f>#REF!*#REF!/10^3</f>
        <v>#REF!</v>
      </c>
      <c r="S106" s="2" t="e">
        <f>#REF!*#REF!/10^3</f>
        <v>#REF!</v>
      </c>
      <c r="T106" s="2" t="e">
        <f>#REF!*#REF!/10^3</f>
        <v>#REF!</v>
      </c>
      <c r="U106" s="2" t="e">
        <f>#REF!*#REF!/10^3</f>
        <v>#REF!</v>
      </c>
    </row>
    <row r="107" spans="1:21" x14ac:dyDescent="0.3">
      <c r="A107" t="s">
        <v>129</v>
      </c>
      <c r="B107" s="2">
        <v>0</v>
      </c>
      <c r="C107" s="2">
        <v>0</v>
      </c>
      <c r="D107" s="2">
        <v>90.94</v>
      </c>
      <c r="E107" s="2">
        <v>91.080534976414057</v>
      </c>
      <c r="F107" s="2">
        <v>98.682433779608445</v>
      </c>
      <c r="G107" s="2">
        <v>107.41725957465822</v>
      </c>
      <c r="H107" s="2">
        <v>107.16106362627494</v>
      </c>
      <c r="I107" s="2">
        <v>106.55781138777468</v>
      </c>
      <c r="J107" s="2">
        <v>105.55353871292697</v>
      </c>
      <c r="K107" s="2">
        <v>107.58785977833151</v>
      </c>
      <c r="L107" s="2">
        <v>103.08899338782811</v>
      </c>
      <c r="M107" s="2">
        <v>102.57634645003181</v>
      </c>
      <c r="N107" s="2" t="e">
        <f>#REF!*#REF!/10^3</f>
        <v>#REF!</v>
      </c>
      <c r="O107" s="2" t="e">
        <f>#REF!*#REF!/10^3</f>
        <v>#REF!</v>
      </c>
      <c r="P107" s="2" t="e">
        <f>#REF!*#REF!/10^3</f>
        <v>#REF!</v>
      </c>
      <c r="Q107" s="2" t="e">
        <f>#REF!*#REF!/10^3</f>
        <v>#REF!</v>
      </c>
      <c r="R107" s="2" t="e">
        <f>#REF!*#REF!/10^3</f>
        <v>#REF!</v>
      </c>
      <c r="S107" s="2" t="e">
        <f>#REF!*#REF!/10^3</f>
        <v>#REF!</v>
      </c>
      <c r="T107" s="2" t="e">
        <f>#REF!*#REF!/10^3</f>
        <v>#REF!</v>
      </c>
      <c r="U107" s="2" t="e">
        <f>#REF!*#REF!/10^3</f>
        <v>#REF!</v>
      </c>
    </row>
    <row r="108" spans="1:21" x14ac:dyDescent="0.3">
      <c r="A108" t="s">
        <v>48</v>
      </c>
      <c r="B108" s="2">
        <v>153.66666666666666</v>
      </c>
      <c r="C108" s="2">
        <v>81.666666666666671</v>
      </c>
      <c r="D108" s="2">
        <v>94.929999999999993</v>
      </c>
      <c r="E108" s="2">
        <v>95.070534976414066</v>
      </c>
      <c r="F108" s="2">
        <v>102.67243377960843</v>
      </c>
      <c r="G108" s="2">
        <v>111.40725957465823</v>
      </c>
      <c r="H108" s="2">
        <v>111.15106362627495</v>
      </c>
      <c r="I108" s="2">
        <v>110.54781138777469</v>
      </c>
      <c r="J108" s="2">
        <v>109.54353871292695</v>
      </c>
      <c r="K108" s="2">
        <v>111.57785977833151</v>
      </c>
      <c r="L108" s="2">
        <v>107.07899338782811</v>
      </c>
      <c r="M108" s="2">
        <v>106.5663464500318</v>
      </c>
      <c r="N108" s="2" t="e">
        <f>#REF!*#REF!/10^3</f>
        <v>#REF!</v>
      </c>
      <c r="O108" s="2" t="e">
        <f>#REF!*#REF!/10^3</f>
        <v>#REF!</v>
      </c>
      <c r="P108" s="2" t="e">
        <f>#REF!*#REF!/10^3</f>
        <v>#REF!</v>
      </c>
      <c r="Q108" s="2" t="e">
        <f>#REF!*#REF!/10^3</f>
        <v>#REF!</v>
      </c>
      <c r="R108" s="2" t="e">
        <f>#REF!*#REF!/10^3</f>
        <v>#REF!</v>
      </c>
      <c r="S108" s="2" t="e">
        <f>#REF!*#REF!/10^3</f>
        <v>#REF!</v>
      </c>
      <c r="T108" s="2" t="e">
        <f>#REF!*#REF!/10^3</f>
        <v>#REF!</v>
      </c>
      <c r="U108" s="2" t="e">
        <f>#REF!*#REF!/10^3</f>
        <v>#REF!</v>
      </c>
    </row>
    <row r="109" spans="1:21" x14ac:dyDescent="0.3">
      <c r="A109" t="s">
        <v>50</v>
      </c>
      <c r="B109" s="2">
        <v>27.666666666666668</v>
      </c>
      <c r="C109" s="2">
        <v>353.33333333333331</v>
      </c>
      <c r="D109" s="2">
        <v>85</v>
      </c>
      <c r="E109" s="2">
        <v>85.14053497641406</v>
      </c>
      <c r="F109" s="2">
        <v>92.742433779608447</v>
      </c>
      <c r="G109" s="2">
        <v>101.47725957465822</v>
      </c>
      <c r="H109" s="2">
        <v>101.22106362627494</v>
      </c>
      <c r="I109" s="2">
        <v>100.61781138777469</v>
      </c>
      <c r="J109" s="2">
        <v>99.613538712926967</v>
      </c>
      <c r="K109" s="2">
        <v>101.64785977833151</v>
      </c>
      <c r="L109" s="2">
        <v>97.148993387828114</v>
      </c>
      <c r="M109" s="2">
        <v>96.636346450031809</v>
      </c>
      <c r="N109" s="2" t="e">
        <f>#REF!*#REF!/10^3</f>
        <v>#REF!</v>
      </c>
      <c r="O109" s="2" t="e">
        <f>#REF!*#REF!/10^3</f>
        <v>#REF!</v>
      </c>
      <c r="P109" s="2" t="e">
        <f>#REF!*#REF!/10^3</f>
        <v>#REF!</v>
      </c>
      <c r="Q109" s="2" t="e">
        <f>#REF!*#REF!/10^3</f>
        <v>#REF!</v>
      </c>
      <c r="R109" s="2" t="e">
        <f>#REF!*#REF!/10^3</f>
        <v>#REF!</v>
      </c>
      <c r="S109" s="2" t="e">
        <f>#REF!*#REF!/10^3</f>
        <v>#REF!</v>
      </c>
      <c r="T109" s="2" t="e">
        <f>#REF!*#REF!/10^3</f>
        <v>#REF!</v>
      </c>
      <c r="U109" s="2" t="e">
        <f>#REF!*#REF!/10^3</f>
        <v>#REF!</v>
      </c>
    </row>
    <row r="110" spans="1:21" x14ac:dyDescent="0.3">
      <c r="A110" t="s">
        <v>130</v>
      </c>
      <c r="B110" s="2">
        <v>152.66666666666666</v>
      </c>
      <c r="C110" s="2">
        <v>33.333333333333336</v>
      </c>
      <c r="D110" s="2">
        <v>94.929999999999993</v>
      </c>
      <c r="E110" s="2">
        <v>95.070534976414066</v>
      </c>
      <c r="F110" s="2">
        <v>102.67243377960843</v>
      </c>
      <c r="G110" s="2">
        <v>111.40725957465823</v>
      </c>
      <c r="H110" s="2">
        <v>111.15106362627495</v>
      </c>
      <c r="I110" s="2">
        <v>110.54781138777469</v>
      </c>
      <c r="J110" s="2">
        <v>109.54353871292695</v>
      </c>
      <c r="K110" s="2">
        <v>111.57785977833151</v>
      </c>
      <c r="L110" s="2">
        <v>107.07899338782811</v>
      </c>
      <c r="M110" s="2">
        <v>106.5663464500318</v>
      </c>
      <c r="N110" s="2" t="e">
        <f>#REF!*#REF!/10^3</f>
        <v>#REF!</v>
      </c>
      <c r="O110" s="2" t="e">
        <f>#REF!*#REF!/10^3</f>
        <v>#REF!</v>
      </c>
      <c r="P110" s="2" t="e">
        <f>#REF!*#REF!/10^3</f>
        <v>#REF!</v>
      </c>
      <c r="Q110" s="2" t="e">
        <f>#REF!*#REF!/10^3</f>
        <v>#REF!</v>
      </c>
      <c r="R110" s="2" t="e">
        <f>#REF!*#REF!/10^3</f>
        <v>#REF!</v>
      </c>
      <c r="S110" s="2" t="e">
        <f>#REF!*#REF!/10^3</f>
        <v>#REF!</v>
      </c>
      <c r="T110" s="2" t="e">
        <f>#REF!*#REF!/10^3</f>
        <v>#REF!</v>
      </c>
      <c r="U110" s="2" t="e">
        <f>#REF!*#REF!/10^3</f>
        <v>#REF!</v>
      </c>
    </row>
    <row r="111" spans="1:21" x14ac:dyDescent="0.3">
      <c r="A111" t="s">
        <v>131</v>
      </c>
      <c r="B111" s="2">
        <v>0</v>
      </c>
      <c r="C111" s="2">
        <v>0</v>
      </c>
      <c r="D111" s="2">
        <v>90.94</v>
      </c>
      <c r="E111" s="2">
        <v>91.080534976414057</v>
      </c>
      <c r="F111" s="2">
        <v>98.682433779608445</v>
      </c>
      <c r="G111" s="2">
        <v>107.41725957465822</v>
      </c>
      <c r="H111" s="2">
        <v>107.16106362627494</v>
      </c>
      <c r="I111" s="2">
        <v>106.55781138777468</v>
      </c>
      <c r="J111" s="2">
        <v>105.55353871292697</v>
      </c>
      <c r="K111" s="2">
        <v>107.58785977833151</v>
      </c>
      <c r="L111" s="2">
        <v>103.08899338782811</v>
      </c>
      <c r="M111" s="2">
        <v>102.57634645003181</v>
      </c>
      <c r="N111" s="2" t="e">
        <f>#REF!*#REF!/10^3</f>
        <v>#REF!</v>
      </c>
      <c r="O111" s="2" t="e">
        <f>#REF!*#REF!/10^3</f>
        <v>#REF!</v>
      </c>
      <c r="P111" s="2" t="e">
        <f>#REF!*#REF!/10^3</f>
        <v>#REF!</v>
      </c>
      <c r="Q111" s="2" t="e">
        <f>#REF!*#REF!/10^3</f>
        <v>#REF!</v>
      </c>
      <c r="R111" s="2" t="e">
        <f>#REF!*#REF!/10^3</f>
        <v>#REF!</v>
      </c>
      <c r="S111" s="2" t="e">
        <f>#REF!*#REF!/10^3</f>
        <v>#REF!</v>
      </c>
      <c r="T111" s="2" t="e">
        <f>#REF!*#REF!/10^3</f>
        <v>#REF!</v>
      </c>
      <c r="U111" s="2" t="e">
        <f>#REF!*#REF!/10^3</f>
        <v>#REF!</v>
      </c>
    </row>
    <row r="112" spans="1:21" x14ac:dyDescent="0.3">
      <c r="A112" t="s">
        <v>132</v>
      </c>
      <c r="B112" s="2">
        <v>73.333333333333329</v>
      </c>
      <c r="C112" s="2">
        <v>66.666666666666671</v>
      </c>
      <c r="D112" s="2">
        <v>94.929999999999993</v>
      </c>
      <c r="E112" s="2">
        <v>95.070534976414066</v>
      </c>
      <c r="F112" s="2">
        <v>102.67243377960843</v>
      </c>
      <c r="G112" s="2">
        <v>111.40725957465823</v>
      </c>
      <c r="H112" s="2">
        <v>111.15106362627495</v>
      </c>
      <c r="I112" s="2">
        <v>110.54781138777469</v>
      </c>
      <c r="J112" s="2">
        <v>109.54353871292695</v>
      </c>
      <c r="K112" s="2">
        <v>111.57785977833151</v>
      </c>
      <c r="L112" s="2">
        <v>107.07899338782811</v>
      </c>
      <c r="M112" s="2">
        <v>106.5663464500318</v>
      </c>
      <c r="N112" s="2" t="e">
        <f>#REF!*#REF!/10^3</f>
        <v>#REF!</v>
      </c>
      <c r="O112" s="2" t="e">
        <f>#REF!*#REF!/10^3</f>
        <v>#REF!</v>
      </c>
      <c r="P112" s="2" t="e">
        <f>#REF!*#REF!/10^3</f>
        <v>#REF!</v>
      </c>
      <c r="Q112" s="2" t="e">
        <f>#REF!*#REF!/10^3</f>
        <v>#REF!</v>
      </c>
      <c r="R112" s="2" t="e">
        <f>#REF!*#REF!/10^3</f>
        <v>#REF!</v>
      </c>
      <c r="S112" s="2" t="e">
        <f>#REF!*#REF!/10^3</f>
        <v>#REF!</v>
      </c>
      <c r="T112" s="2" t="e">
        <f>#REF!*#REF!/10^3</f>
        <v>#REF!</v>
      </c>
      <c r="U112" s="2" t="e">
        <f>#REF!*#REF!/10^3</f>
        <v>#REF!</v>
      </c>
    </row>
    <row r="113" spans="1:21" x14ac:dyDescent="0.3">
      <c r="A113" t="s">
        <v>51</v>
      </c>
      <c r="B113" s="2">
        <v>102</v>
      </c>
      <c r="C113" s="2">
        <v>122</v>
      </c>
      <c r="D113" s="2">
        <v>94.929999999999993</v>
      </c>
      <c r="E113" s="2">
        <v>95.070534976414066</v>
      </c>
      <c r="F113" s="2">
        <v>102.67243377960843</v>
      </c>
      <c r="G113" s="2">
        <v>111.40725957465823</v>
      </c>
      <c r="H113" s="2">
        <v>111.15106362627495</v>
      </c>
      <c r="I113" s="2">
        <v>110.54781138777469</v>
      </c>
      <c r="J113" s="2">
        <v>109.54353871292695</v>
      </c>
      <c r="K113" s="2">
        <v>111.57785977833151</v>
      </c>
      <c r="L113" s="2">
        <v>107.07899338782811</v>
      </c>
      <c r="M113" s="2">
        <v>106.5663464500318</v>
      </c>
      <c r="N113" s="2" t="e">
        <f>#REF!*#REF!/10^3</f>
        <v>#REF!</v>
      </c>
      <c r="O113" s="2" t="e">
        <f>#REF!*#REF!/10^3</f>
        <v>#REF!</v>
      </c>
      <c r="P113" s="2" t="e">
        <f>#REF!*#REF!/10^3</f>
        <v>#REF!</v>
      </c>
      <c r="Q113" s="2" t="e">
        <f>#REF!*#REF!/10^3</f>
        <v>#REF!</v>
      </c>
      <c r="R113" s="2" t="e">
        <f>#REF!*#REF!/10^3</f>
        <v>#REF!</v>
      </c>
      <c r="S113" s="2" t="e">
        <f>#REF!*#REF!/10^3</f>
        <v>#REF!</v>
      </c>
      <c r="T113" s="2" t="e">
        <f>#REF!*#REF!/10^3</f>
        <v>#REF!</v>
      </c>
      <c r="U113" s="2" t="e">
        <f>#REF!*#REF!/10^3</f>
        <v>#REF!</v>
      </c>
    </row>
    <row r="114" spans="1:21" x14ac:dyDescent="0.3">
      <c r="A114" t="s">
        <v>133</v>
      </c>
      <c r="B114" s="2">
        <v>0</v>
      </c>
      <c r="C114" s="2">
        <v>0</v>
      </c>
      <c r="D114" s="2">
        <v>90.94</v>
      </c>
      <c r="E114" s="2">
        <v>91.080534976414057</v>
      </c>
      <c r="F114" s="2">
        <v>98.682433779608445</v>
      </c>
      <c r="G114" s="2">
        <v>107.41725957465822</v>
      </c>
      <c r="H114" s="2">
        <v>107.16106362627494</v>
      </c>
      <c r="I114" s="2">
        <v>106.55781138777468</v>
      </c>
      <c r="J114" s="2">
        <v>105.55353871292697</v>
      </c>
      <c r="K114" s="2">
        <v>107.58785977833151</v>
      </c>
      <c r="L114" s="2">
        <v>103.08899338782811</v>
      </c>
      <c r="M114" s="2">
        <v>102.57634645003181</v>
      </c>
      <c r="N114" s="2" t="e">
        <f>#REF!*#REF!/10^3</f>
        <v>#REF!</v>
      </c>
      <c r="O114" s="2" t="e">
        <f>#REF!*#REF!/10^3</f>
        <v>#REF!</v>
      </c>
      <c r="P114" s="2" t="e">
        <f>#REF!*#REF!/10^3</f>
        <v>#REF!</v>
      </c>
      <c r="Q114" s="2" t="e">
        <f>#REF!*#REF!/10^3</f>
        <v>#REF!</v>
      </c>
      <c r="R114" s="2" t="e">
        <f>#REF!*#REF!/10^3</f>
        <v>#REF!</v>
      </c>
      <c r="S114" s="2" t="e">
        <f>#REF!*#REF!/10^3</f>
        <v>#REF!</v>
      </c>
      <c r="T114" s="2" t="e">
        <f>#REF!*#REF!/10^3</f>
        <v>#REF!</v>
      </c>
      <c r="U114" s="2" t="e">
        <f>#REF!*#REF!/10^3</f>
        <v>#REF!</v>
      </c>
    </row>
    <row r="115" spans="1:21" x14ac:dyDescent="0.3">
      <c r="A115" t="s">
        <v>134</v>
      </c>
      <c r="B115" s="2">
        <v>35</v>
      </c>
      <c r="C115" s="2">
        <v>27.666666666666668</v>
      </c>
      <c r="D115" s="2">
        <v>85</v>
      </c>
      <c r="E115" s="2">
        <v>85.14053497641406</v>
      </c>
      <c r="F115" s="2">
        <v>92.742433779608447</v>
      </c>
      <c r="G115" s="2">
        <v>101.47725957465822</v>
      </c>
      <c r="H115" s="2">
        <v>101.22106362627494</v>
      </c>
      <c r="I115" s="2">
        <v>100.61781138777469</v>
      </c>
      <c r="J115" s="2">
        <v>99.613538712926967</v>
      </c>
      <c r="K115" s="2">
        <v>101.64785977833151</v>
      </c>
      <c r="L115" s="2">
        <v>97.148993387828114</v>
      </c>
      <c r="M115" s="2">
        <v>96.636346450031809</v>
      </c>
      <c r="N115" s="2" t="e">
        <f>#REF!*#REF!/10^3</f>
        <v>#REF!</v>
      </c>
      <c r="O115" s="2" t="e">
        <f>#REF!*#REF!/10^3</f>
        <v>#REF!</v>
      </c>
      <c r="P115" s="2" t="e">
        <f>#REF!*#REF!/10^3</f>
        <v>#REF!</v>
      </c>
      <c r="Q115" s="2" t="e">
        <f>#REF!*#REF!/10^3</f>
        <v>#REF!</v>
      </c>
      <c r="R115" s="2" t="e">
        <f>#REF!*#REF!/10^3</f>
        <v>#REF!</v>
      </c>
      <c r="S115" s="2" t="e">
        <f>#REF!*#REF!/10^3</f>
        <v>#REF!</v>
      </c>
      <c r="T115" s="2" t="e">
        <f>#REF!*#REF!/10^3</f>
        <v>#REF!</v>
      </c>
      <c r="U115" s="2" t="e">
        <f>#REF!*#REF!/10^3</f>
        <v>#REF!</v>
      </c>
    </row>
    <row r="116" spans="1:21" x14ac:dyDescent="0.3">
      <c r="A116" t="s">
        <v>135</v>
      </c>
      <c r="B116" s="2">
        <v>60.666666666666664</v>
      </c>
      <c r="C116" s="2">
        <v>42</v>
      </c>
      <c r="D116" s="2">
        <v>94.929999999999993</v>
      </c>
      <c r="E116" s="2">
        <v>95.070534976414066</v>
      </c>
      <c r="F116" s="2">
        <v>102.67243377960843</v>
      </c>
      <c r="G116" s="2">
        <v>111.40725957465823</v>
      </c>
      <c r="H116" s="2">
        <v>111.15106362627495</v>
      </c>
      <c r="I116" s="2">
        <v>110.54781138777469</v>
      </c>
      <c r="J116" s="2">
        <v>109.54353871292695</v>
      </c>
      <c r="K116" s="2">
        <v>111.57785977833151</v>
      </c>
      <c r="L116" s="2">
        <v>107.07899338782811</v>
      </c>
      <c r="M116" s="2">
        <v>106.5663464500318</v>
      </c>
      <c r="N116" s="2" t="e">
        <f>#REF!*#REF!/10^3</f>
        <v>#REF!</v>
      </c>
      <c r="O116" s="2" t="e">
        <f>#REF!*#REF!/10^3</f>
        <v>#REF!</v>
      </c>
      <c r="P116" s="2" t="e">
        <f>#REF!*#REF!/10^3</f>
        <v>#REF!</v>
      </c>
      <c r="Q116" s="2" t="e">
        <f>#REF!*#REF!/10^3</f>
        <v>#REF!</v>
      </c>
      <c r="R116" s="2" t="e">
        <f>#REF!*#REF!/10^3</f>
        <v>#REF!</v>
      </c>
      <c r="S116" s="2" t="e">
        <f>#REF!*#REF!/10^3</f>
        <v>#REF!</v>
      </c>
      <c r="T116" s="2" t="e">
        <f>#REF!*#REF!/10^3</f>
        <v>#REF!</v>
      </c>
      <c r="U116" s="2" t="e">
        <f>#REF!*#REF!/10^3</f>
        <v>#REF!</v>
      </c>
    </row>
    <row r="117" spans="1:21" x14ac:dyDescent="0.3">
      <c r="A117" t="s">
        <v>136</v>
      </c>
      <c r="B117" s="2">
        <v>0</v>
      </c>
      <c r="C117" s="2">
        <v>51.333333333333336</v>
      </c>
      <c r="D117" s="2">
        <v>90.94</v>
      </c>
      <c r="E117" s="2">
        <v>91.080534976414057</v>
      </c>
      <c r="F117" s="2">
        <v>98.682433779608445</v>
      </c>
      <c r="G117" s="2">
        <v>107.41725957465822</v>
      </c>
      <c r="H117" s="2">
        <v>107.16106362627494</v>
      </c>
      <c r="I117" s="2">
        <v>106.55781138777468</v>
      </c>
      <c r="J117" s="2">
        <v>105.55353871292697</v>
      </c>
      <c r="K117" s="2">
        <v>107.58785977833151</v>
      </c>
      <c r="L117" s="2">
        <v>103.08899338782811</v>
      </c>
      <c r="M117" s="2">
        <v>102.57634645003181</v>
      </c>
      <c r="N117" s="2" t="e">
        <f>#REF!*#REF!/10^3</f>
        <v>#REF!</v>
      </c>
      <c r="O117" s="2" t="e">
        <f>#REF!*#REF!/10^3</f>
        <v>#REF!</v>
      </c>
      <c r="P117" s="2" t="e">
        <f>#REF!*#REF!/10^3</f>
        <v>#REF!</v>
      </c>
      <c r="Q117" s="2" t="e">
        <f>#REF!*#REF!/10^3</f>
        <v>#REF!</v>
      </c>
      <c r="R117" s="2" t="e">
        <f>#REF!*#REF!/10^3</f>
        <v>#REF!</v>
      </c>
      <c r="S117" s="2" t="e">
        <f>#REF!*#REF!/10^3</f>
        <v>#REF!</v>
      </c>
      <c r="T117" s="2" t="e">
        <f>#REF!*#REF!/10^3</f>
        <v>#REF!</v>
      </c>
      <c r="U117" s="2" t="e">
        <f>#REF!*#REF!/10^3</f>
        <v>#REF!</v>
      </c>
    </row>
    <row r="118" spans="1:21" x14ac:dyDescent="0.3">
      <c r="A118" t="s">
        <v>137</v>
      </c>
      <c r="B118" s="2">
        <v>64.666666666666671</v>
      </c>
      <c r="C118" s="2">
        <v>288</v>
      </c>
      <c r="D118" s="2">
        <v>85</v>
      </c>
      <c r="E118" s="2">
        <v>85.14053497641406</v>
      </c>
      <c r="F118" s="2">
        <v>92.742433779608447</v>
      </c>
      <c r="G118" s="2">
        <v>101.47725957465822</v>
      </c>
      <c r="H118" s="2">
        <v>101.22106362627494</v>
      </c>
      <c r="I118" s="2">
        <v>100.61781138777469</v>
      </c>
      <c r="J118" s="2">
        <v>99.613538712926967</v>
      </c>
      <c r="K118" s="2">
        <v>101.64785977833151</v>
      </c>
      <c r="L118" s="2">
        <v>97.148993387828114</v>
      </c>
      <c r="M118" s="2">
        <v>96.636346450031809</v>
      </c>
      <c r="N118" s="2" t="e">
        <f>#REF!*#REF!/10^3</f>
        <v>#REF!</v>
      </c>
      <c r="O118" s="2" t="e">
        <f>#REF!*#REF!/10^3</f>
        <v>#REF!</v>
      </c>
      <c r="P118" s="2" t="e">
        <f>#REF!*#REF!/10^3</f>
        <v>#REF!</v>
      </c>
      <c r="Q118" s="2" t="e">
        <f>#REF!*#REF!/10^3</f>
        <v>#REF!</v>
      </c>
      <c r="R118" s="2" t="e">
        <f>#REF!*#REF!/10^3</f>
        <v>#REF!</v>
      </c>
      <c r="S118" s="2" t="e">
        <f>#REF!*#REF!/10^3</f>
        <v>#REF!</v>
      </c>
      <c r="T118" s="2" t="e">
        <f>#REF!*#REF!/10^3</f>
        <v>#REF!</v>
      </c>
      <c r="U118" s="2" t="e">
        <f>#REF!*#REF!/10^3</f>
        <v>#REF!</v>
      </c>
    </row>
    <row r="119" spans="1:21" x14ac:dyDescent="0.3">
      <c r="A119" t="s">
        <v>138</v>
      </c>
      <c r="B119" s="2">
        <v>0</v>
      </c>
      <c r="C119" s="2">
        <v>166.66666666666666</v>
      </c>
      <c r="D119" s="2">
        <v>90.94</v>
      </c>
      <c r="E119" s="2">
        <v>91.080534976414057</v>
      </c>
      <c r="F119" s="2">
        <v>98.682433779608445</v>
      </c>
      <c r="G119" s="2">
        <v>107.41725957465822</v>
      </c>
      <c r="H119" s="2">
        <v>107.16106362627494</v>
      </c>
      <c r="I119" s="2">
        <v>106.55781138777468</v>
      </c>
      <c r="J119" s="2">
        <v>105.55353871292697</v>
      </c>
      <c r="K119" s="2">
        <v>107.58785977833151</v>
      </c>
      <c r="L119" s="2">
        <v>103.08899338782811</v>
      </c>
      <c r="M119" s="2">
        <v>102.57634645003181</v>
      </c>
      <c r="N119" s="2" t="e">
        <f>#REF!*#REF!/10^3</f>
        <v>#REF!</v>
      </c>
      <c r="O119" s="2" t="e">
        <f>#REF!*#REF!/10^3</f>
        <v>#REF!</v>
      </c>
      <c r="P119" s="2" t="e">
        <f>#REF!*#REF!/10^3</f>
        <v>#REF!</v>
      </c>
      <c r="Q119" s="2" t="e">
        <f>#REF!*#REF!/10^3</f>
        <v>#REF!</v>
      </c>
      <c r="R119" s="2" t="e">
        <f>#REF!*#REF!/10^3</f>
        <v>#REF!</v>
      </c>
      <c r="S119" s="2" t="e">
        <f>#REF!*#REF!/10^3</f>
        <v>#REF!</v>
      </c>
      <c r="T119" s="2" t="e">
        <f>#REF!*#REF!/10^3</f>
        <v>#REF!</v>
      </c>
      <c r="U119" s="2" t="e">
        <f>#REF!*#REF!/10^3</f>
        <v>#REF!</v>
      </c>
    </row>
    <row r="120" spans="1:21" x14ac:dyDescent="0.3">
      <c r="A120" t="s">
        <v>139</v>
      </c>
      <c r="B120" s="2">
        <v>0</v>
      </c>
      <c r="C120" s="2">
        <v>0</v>
      </c>
      <c r="D120" s="2">
        <v>90.94</v>
      </c>
      <c r="E120" s="2">
        <v>91.080534976414057</v>
      </c>
      <c r="F120" s="2">
        <v>98.682433779608445</v>
      </c>
      <c r="G120" s="2">
        <v>107.41725957465822</v>
      </c>
      <c r="H120" s="2">
        <v>107.16106362627494</v>
      </c>
      <c r="I120" s="2">
        <v>106.55781138777468</v>
      </c>
      <c r="J120" s="2">
        <v>105.55353871292697</v>
      </c>
      <c r="K120" s="2">
        <v>107.58785977833151</v>
      </c>
      <c r="L120" s="2">
        <v>103.08899338782811</v>
      </c>
      <c r="M120" s="2">
        <v>102.57634645003181</v>
      </c>
      <c r="N120" s="2" t="e">
        <f>#REF!*#REF!/10^3</f>
        <v>#REF!</v>
      </c>
      <c r="O120" s="2" t="e">
        <f>#REF!*#REF!/10^3</f>
        <v>#REF!</v>
      </c>
      <c r="P120" s="2" t="e">
        <f>#REF!*#REF!/10^3</f>
        <v>#REF!</v>
      </c>
      <c r="Q120" s="2" t="e">
        <f>#REF!*#REF!/10^3</f>
        <v>#REF!</v>
      </c>
      <c r="R120" s="2" t="e">
        <f>#REF!*#REF!/10^3</f>
        <v>#REF!</v>
      </c>
      <c r="S120" s="2" t="e">
        <f>#REF!*#REF!/10^3</f>
        <v>#REF!</v>
      </c>
      <c r="T120" s="2" t="e">
        <f>#REF!*#REF!/10^3</f>
        <v>#REF!</v>
      </c>
      <c r="U120" s="2" t="e">
        <f>#REF!*#REF!/10^3</f>
        <v>#REF!</v>
      </c>
    </row>
    <row r="121" spans="1:21" x14ac:dyDescent="0.3">
      <c r="A121" t="s">
        <v>53</v>
      </c>
      <c r="B121" s="2">
        <v>45.666666666666664</v>
      </c>
      <c r="C121" s="2">
        <v>38.666666666666664</v>
      </c>
      <c r="D121" s="2">
        <v>85</v>
      </c>
      <c r="E121" s="2">
        <v>85.14053497641406</v>
      </c>
      <c r="F121" s="2">
        <v>92.742433779608447</v>
      </c>
      <c r="G121" s="2">
        <v>101.47725957465822</v>
      </c>
      <c r="H121" s="2">
        <v>101.22106362627494</v>
      </c>
      <c r="I121" s="2">
        <v>100.61781138777469</v>
      </c>
      <c r="J121" s="2">
        <v>99.613538712926967</v>
      </c>
      <c r="K121" s="2">
        <v>101.64785977833151</v>
      </c>
      <c r="L121" s="2">
        <v>97.148993387828114</v>
      </c>
      <c r="M121" s="2">
        <v>96.636346450031809</v>
      </c>
      <c r="N121" s="2" t="e">
        <f>#REF!*#REF!/10^3</f>
        <v>#REF!</v>
      </c>
      <c r="O121" s="2" t="e">
        <f>#REF!*#REF!/10^3</f>
        <v>#REF!</v>
      </c>
      <c r="P121" s="2" t="e">
        <f>#REF!*#REF!/10^3</f>
        <v>#REF!</v>
      </c>
      <c r="Q121" s="2" t="e">
        <f>#REF!*#REF!/10^3</f>
        <v>#REF!</v>
      </c>
      <c r="R121" s="2" t="e">
        <f>#REF!*#REF!/10^3</f>
        <v>#REF!</v>
      </c>
      <c r="S121" s="2" t="e">
        <f>#REF!*#REF!/10^3</f>
        <v>#REF!</v>
      </c>
      <c r="T121" s="2" t="e">
        <f>#REF!*#REF!/10^3</f>
        <v>#REF!</v>
      </c>
      <c r="U121" s="2" t="e">
        <f>#REF!*#REF!/10^3</f>
        <v>#REF!</v>
      </c>
    </row>
    <row r="122" spans="1:21" x14ac:dyDescent="0.3">
      <c r="A122" t="s">
        <v>140</v>
      </c>
      <c r="B122" s="2">
        <v>0</v>
      </c>
      <c r="C122" s="2">
        <v>0</v>
      </c>
      <c r="D122" s="2">
        <v>90.94</v>
      </c>
      <c r="E122" s="2">
        <v>91.080534976414057</v>
      </c>
      <c r="F122" s="2">
        <v>98.682433779608445</v>
      </c>
      <c r="G122" s="2">
        <v>107.41725957465822</v>
      </c>
      <c r="H122" s="2">
        <v>107.16106362627494</v>
      </c>
      <c r="I122" s="2">
        <v>106.55781138777468</v>
      </c>
      <c r="J122" s="2">
        <v>105.55353871292697</v>
      </c>
      <c r="K122" s="2">
        <v>107.58785977833151</v>
      </c>
      <c r="L122" s="2">
        <v>103.08899338782811</v>
      </c>
      <c r="M122" s="2">
        <v>102.57634645003181</v>
      </c>
      <c r="N122" s="2" t="e">
        <f>#REF!*#REF!/10^3</f>
        <v>#REF!</v>
      </c>
      <c r="O122" s="2" t="e">
        <f>#REF!*#REF!/10^3</f>
        <v>#REF!</v>
      </c>
      <c r="P122" s="2" t="e">
        <f>#REF!*#REF!/10^3</f>
        <v>#REF!</v>
      </c>
      <c r="Q122" s="2" t="e">
        <f>#REF!*#REF!/10^3</f>
        <v>#REF!</v>
      </c>
      <c r="R122" s="2" t="e">
        <f>#REF!*#REF!/10^3</f>
        <v>#REF!</v>
      </c>
      <c r="S122" s="2" t="e">
        <f>#REF!*#REF!/10^3</f>
        <v>#REF!</v>
      </c>
      <c r="T122" s="2" t="e">
        <f>#REF!*#REF!/10^3</f>
        <v>#REF!</v>
      </c>
      <c r="U122" s="2" t="e">
        <f>#REF!*#REF!/10^3</f>
        <v>#REF!</v>
      </c>
    </row>
    <row r="123" spans="1:21" x14ac:dyDescent="0.3">
      <c r="A123" t="s">
        <v>141</v>
      </c>
      <c r="B123" s="2">
        <v>98.666666666666671</v>
      </c>
      <c r="C123" s="2">
        <v>232.66666666666666</v>
      </c>
      <c r="D123" s="2">
        <v>85</v>
      </c>
      <c r="E123" s="2">
        <v>85.14053497641406</v>
      </c>
      <c r="F123" s="2">
        <v>92.742433779608447</v>
      </c>
      <c r="G123" s="2">
        <v>101.47725957465822</v>
      </c>
      <c r="H123" s="2">
        <v>105.21106362627495</v>
      </c>
      <c r="I123" s="2">
        <v>104.60781138777467</v>
      </c>
      <c r="J123" s="2">
        <v>103.60353871292698</v>
      </c>
      <c r="K123" s="2">
        <v>105.6378597783315</v>
      </c>
      <c r="L123" s="2">
        <v>101.13899338782812</v>
      </c>
      <c r="M123" s="2">
        <v>100.62634645003182</v>
      </c>
      <c r="N123" s="2" t="e">
        <f>#REF!*#REF!/10^3</f>
        <v>#REF!</v>
      </c>
      <c r="O123" s="2" t="e">
        <f>#REF!*#REF!/10^3</f>
        <v>#REF!</v>
      </c>
      <c r="P123" s="2" t="e">
        <f>#REF!*#REF!/10^3</f>
        <v>#REF!</v>
      </c>
      <c r="Q123" s="2" t="e">
        <f>#REF!*#REF!/10^3</f>
        <v>#REF!</v>
      </c>
      <c r="R123" s="2" t="e">
        <f>#REF!*#REF!/10^3</f>
        <v>#REF!</v>
      </c>
      <c r="S123" s="2" t="e">
        <f>#REF!*#REF!/10^3</f>
        <v>#REF!</v>
      </c>
      <c r="T123" s="2" t="e">
        <f>#REF!*#REF!/10^3</f>
        <v>#REF!</v>
      </c>
      <c r="U123" s="2" t="e">
        <f>#REF!*#REF!/10^3</f>
        <v>#REF!</v>
      </c>
    </row>
    <row r="124" spans="1:21" x14ac:dyDescent="0.3">
      <c r="A124" t="s">
        <v>142</v>
      </c>
      <c r="B124" s="2">
        <v>0</v>
      </c>
      <c r="C124" s="2">
        <v>78.333333333333329</v>
      </c>
      <c r="D124" s="2">
        <v>90.94</v>
      </c>
      <c r="E124" s="2">
        <v>91.080534976414057</v>
      </c>
      <c r="F124" s="2">
        <v>98.682433779608445</v>
      </c>
      <c r="G124" s="2">
        <v>107.41725957465822</v>
      </c>
      <c r="H124" s="2">
        <v>107.16106362627494</v>
      </c>
      <c r="I124" s="2">
        <v>106.55781138777468</v>
      </c>
      <c r="J124" s="2">
        <v>105.55353871292697</v>
      </c>
      <c r="K124" s="2">
        <v>107.58785977833151</v>
      </c>
      <c r="L124" s="2">
        <v>103.08899338782811</v>
      </c>
      <c r="M124" s="2">
        <v>102.57634645003181</v>
      </c>
      <c r="N124" s="2" t="e">
        <f>#REF!*#REF!/10^3</f>
        <v>#REF!</v>
      </c>
      <c r="O124" s="2" t="e">
        <f>#REF!*#REF!/10^3</f>
        <v>#REF!</v>
      </c>
      <c r="P124" s="2" t="e">
        <f>#REF!*#REF!/10^3</f>
        <v>#REF!</v>
      </c>
      <c r="Q124" s="2" t="e">
        <f>#REF!*#REF!/10^3</f>
        <v>#REF!</v>
      </c>
      <c r="R124" s="2" t="e">
        <f>#REF!*#REF!/10^3</f>
        <v>#REF!</v>
      </c>
      <c r="S124" s="2" t="e">
        <f>#REF!*#REF!/10^3</f>
        <v>#REF!</v>
      </c>
      <c r="T124" s="2" t="e">
        <f>#REF!*#REF!/10^3</f>
        <v>#REF!</v>
      </c>
      <c r="U124" s="2" t="e">
        <f>#REF!*#REF!/10^3</f>
        <v>#REF!</v>
      </c>
    </row>
    <row r="125" spans="1:21" x14ac:dyDescent="0.3">
      <c r="A125" t="s">
        <v>143</v>
      </c>
      <c r="B125" s="2">
        <v>0</v>
      </c>
      <c r="C125" s="2">
        <v>57.333333333333336</v>
      </c>
      <c r="D125" s="2">
        <v>90.94</v>
      </c>
      <c r="E125" s="2">
        <v>91.080534976414057</v>
      </c>
      <c r="F125" s="2">
        <v>98.682433779608445</v>
      </c>
      <c r="G125" s="2">
        <v>107.41725957465822</v>
      </c>
      <c r="H125" s="2">
        <v>107.16106362627494</v>
      </c>
      <c r="I125" s="2">
        <v>106.55781138777468</v>
      </c>
      <c r="J125" s="2">
        <v>105.55353871292697</v>
      </c>
      <c r="K125" s="2">
        <v>107.58785977833151</v>
      </c>
      <c r="L125" s="2">
        <v>103.08899338782811</v>
      </c>
      <c r="M125" s="2">
        <v>102.57634645003181</v>
      </c>
      <c r="N125" s="2" t="e">
        <f>#REF!*#REF!/10^3</f>
        <v>#REF!</v>
      </c>
      <c r="O125" s="2" t="e">
        <f>#REF!*#REF!/10^3</f>
        <v>#REF!</v>
      </c>
      <c r="P125" s="2" t="e">
        <f>#REF!*#REF!/10^3</f>
        <v>#REF!</v>
      </c>
      <c r="Q125" s="2" t="e">
        <f>#REF!*#REF!/10^3</f>
        <v>#REF!</v>
      </c>
      <c r="R125" s="2" t="e">
        <f>#REF!*#REF!/10^3</f>
        <v>#REF!</v>
      </c>
      <c r="S125" s="2" t="e">
        <f>#REF!*#REF!/10^3</f>
        <v>#REF!</v>
      </c>
      <c r="T125" s="2" t="e">
        <f>#REF!*#REF!/10^3</f>
        <v>#REF!</v>
      </c>
      <c r="U125" s="2" t="e">
        <f>#REF!*#REF!/10^3</f>
        <v>#REF!</v>
      </c>
    </row>
    <row r="126" spans="1:21" x14ac:dyDescent="0.3">
      <c r="A126" t="s">
        <v>144</v>
      </c>
      <c r="B126" s="2">
        <v>41.666666666666664</v>
      </c>
      <c r="C126" s="2">
        <v>63.666666666666664</v>
      </c>
      <c r="D126" s="2">
        <v>94.929999999999993</v>
      </c>
      <c r="E126" s="2">
        <v>95.070534976414066</v>
      </c>
      <c r="F126" s="2">
        <v>102.67243377960843</v>
      </c>
      <c r="G126" s="2">
        <v>111.40725957465823</v>
      </c>
      <c r="H126" s="2">
        <v>111.15106362627495</v>
      </c>
      <c r="I126" s="2">
        <v>110.54781138777469</v>
      </c>
      <c r="J126" s="2">
        <v>109.54353871292695</v>
      </c>
      <c r="K126" s="2">
        <v>111.57785977833151</v>
      </c>
      <c r="L126" s="2">
        <v>107.07899338782811</v>
      </c>
      <c r="M126" s="2">
        <v>106.5663464500318</v>
      </c>
      <c r="N126" s="2" t="e">
        <f>#REF!*#REF!/10^3</f>
        <v>#REF!</v>
      </c>
      <c r="O126" s="2" t="e">
        <f>#REF!*#REF!/10^3</f>
        <v>#REF!</v>
      </c>
      <c r="P126" s="2" t="e">
        <f>#REF!*#REF!/10^3</f>
        <v>#REF!</v>
      </c>
      <c r="Q126" s="2" t="e">
        <f>#REF!*#REF!/10^3</f>
        <v>#REF!</v>
      </c>
      <c r="R126" s="2" t="e">
        <f>#REF!*#REF!/10^3</f>
        <v>#REF!</v>
      </c>
      <c r="S126" s="2" t="e">
        <f>#REF!*#REF!/10^3</f>
        <v>#REF!</v>
      </c>
      <c r="T126" s="2" t="e">
        <f>#REF!*#REF!/10^3</f>
        <v>#REF!</v>
      </c>
      <c r="U126" s="2" t="e">
        <f>#REF!*#REF!/10^3</f>
        <v>#REF!</v>
      </c>
    </row>
    <row r="127" spans="1:21" x14ac:dyDescent="0.3">
      <c r="A127" t="s">
        <v>55</v>
      </c>
      <c r="B127" s="2">
        <v>49.666666666666664</v>
      </c>
      <c r="C127" s="2">
        <v>165.66666666666666</v>
      </c>
      <c r="D127" s="2">
        <v>94.929999999999993</v>
      </c>
      <c r="E127" s="2">
        <v>95.070534976414066</v>
      </c>
      <c r="F127" s="2">
        <v>102.67243377960843</v>
      </c>
      <c r="G127" s="2">
        <v>111.40725957465823</v>
      </c>
      <c r="H127" s="2">
        <v>111.15106362627495</v>
      </c>
      <c r="I127" s="2">
        <v>110.54781138777469</v>
      </c>
      <c r="J127" s="2">
        <v>109.54353871292695</v>
      </c>
      <c r="K127" s="2">
        <v>111.57785977833151</v>
      </c>
      <c r="L127" s="2">
        <v>107.07899338782811</v>
      </c>
      <c r="M127" s="2">
        <v>106.5663464500318</v>
      </c>
      <c r="N127" s="2" t="e">
        <f>#REF!*#REF!/10^3</f>
        <v>#REF!</v>
      </c>
      <c r="O127" s="2" t="e">
        <f>#REF!*#REF!/10^3</f>
        <v>#REF!</v>
      </c>
      <c r="P127" s="2" t="e">
        <f>#REF!*#REF!/10^3</f>
        <v>#REF!</v>
      </c>
      <c r="Q127" s="2" t="e">
        <f>#REF!*#REF!/10^3</f>
        <v>#REF!</v>
      </c>
      <c r="R127" s="2" t="e">
        <f>#REF!*#REF!/10^3</f>
        <v>#REF!</v>
      </c>
      <c r="S127" s="2" t="e">
        <f>#REF!*#REF!/10^3</f>
        <v>#REF!</v>
      </c>
      <c r="T127" s="2" t="e">
        <f>#REF!*#REF!/10^3</f>
        <v>#REF!</v>
      </c>
      <c r="U127" s="2" t="e">
        <f>#REF!*#REF!/10^3</f>
        <v>#REF!</v>
      </c>
    </row>
    <row r="128" spans="1:21" x14ac:dyDescent="0.3">
      <c r="A128" t="s">
        <v>145</v>
      </c>
      <c r="B128" s="2">
        <v>0</v>
      </c>
      <c r="C128" s="2">
        <v>277.66666666666669</v>
      </c>
      <c r="D128" s="2">
        <v>94.929999999999993</v>
      </c>
      <c r="E128" s="2">
        <v>95.070534976414066</v>
      </c>
      <c r="F128" s="2">
        <v>102.67243377960843</v>
      </c>
      <c r="G128" s="2">
        <v>111.40725957465823</v>
      </c>
      <c r="H128" s="2">
        <v>111.15106362627495</v>
      </c>
      <c r="I128" s="2">
        <v>110.54781138777469</v>
      </c>
      <c r="J128" s="2">
        <v>109.54353871292695</v>
      </c>
      <c r="K128" s="2">
        <v>111.57785977833151</v>
      </c>
      <c r="L128" s="2">
        <v>107.07899338782811</v>
      </c>
      <c r="M128" s="2">
        <v>106.5663464500318</v>
      </c>
      <c r="N128" s="2" t="e">
        <f>#REF!*#REF!/10^3</f>
        <v>#REF!</v>
      </c>
      <c r="O128" s="2" t="e">
        <f>#REF!*#REF!/10^3</f>
        <v>#REF!</v>
      </c>
      <c r="P128" s="2" t="e">
        <f>#REF!*#REF!/10^3</f>
        <v>#REF!</v>
      </c>
      <c r="Q128" s="2" t="e">
        <f>#REF!*#REF!/10^3</f>
        <v>#REF!</v>
      </c>
      <c r="R128" s="2" t="e">
        <f>#REF!*#REF!/10^3</f>
        <v>#REF!</v>
      </c>
      <c r="S128" s="2" t="e">
        <f>#REF!*#REF!/10^3</f>
        <v>#REF!</v>
      </c>
      <c r="T128" s="2" t="e">
        <f>#REF!*#REF!/10^3</f>
        <v>#REF!</v>
      </c>
      <c r="U128" s="2" t="e">
        <f>#REF!*#REF!/10^3</f>
        <v>#REF!</v>
      </c>
    </row>
    <row r="129" spans="1:21" x14ac:dyDescent="0.3">
      <c r="A129" t="s">
        <v>146</v>
      </c>
      <c r="B129" s="2">
        <v>25.333333333333332</v>
      </c>
      <c r="C129" s="2">
        <v>266.66666666666669</v>
      </c>
      <c r="D129" s="2">
        <v>94.929999999999993</v>
      </c>
      <c r="E129" s="2">
        <v>95.070534976414066</v>
      </c>
      <c r="F129" s="2">
        <v>102.67243377960843</v>
      </c>
      <c r="G129" s="2">
        <v>111.40725957465823</v>
      </c>
      <c r="H129" s="2">
        <v>111.15106362627495</v>
      </c>
      <c r="I129" s="2">
        <v>110.54781138777469</v>
      </c>
      <c r="J129" s="2">
        <v>109.54353871292695</v>
      </c>
      <c r="K129" s="2">
        <v>111.57785977833151</v>
      </c>
      <c r="L129" s="2">
        <v>107.07899338782811</v>
      </c>
      <c r="M129" s="2">
        <v>106.5663464500318</v>
      </c>
      <c r="N129" s="2" t="e">
        <f>#REF!*#REF!/10^3</f>
        <v>#REF!</v>
      </c>
      <c r="O129" s="2" t="e">
        <f>#REF!*#REF!/10^3</f>
        <v>#REF!</v>
      </c>
      <c r="P129" s="2" t="e">
        <f>#REF!*#REF!/10^3</f>
        <v>#REF!</v>
      </c>
      <c r="Q129" s="2" t="e">
        <f>#REF!*#REF!/10^3</f>
        <v>#REF!</v>
      </c>
      <c r="R129" s="2" t="e">
        <f>#REF!*#REF!/10^3</f>
        <v>#REF!</v>
      </c>
      <c r="S129" s="2" t="e">
        <f>#REF!*#REF!/10^3</f>
        <v>#REF!</v>
      </c>
      <c r="T129" s="2" t="e">
        <f>#REF!*#REF!/10^3</f>
        <v>#REF!</v>
      </c>
      <c r="U129" s="2" t="e">
        <f>#REF!*#REF!/10^3</f>
        <v>#REF!</v>
      </c>
    </row>
    <row r="130" spans="1:21" x14ac:dyDescent="0.3">
      <c r="A130" t="s">
        <v>147</v>
      </c>
      <c r="B130" s="2">
        <v>45.666666666666664</v>
      </c>
      <c r="C130" s="2">
        <v>183.33333333333334</v>
      </c>
      <c r="D130" s="2">
        <v>85</v>
      </c>
      <c r="E130" s="2">
        <v>85.14053497641406</v>
      </c>
      <c r="F130" s="2">
        <v>98.682433779608445</v>
      </c>
      <c r="G130" s="2">
        <v>107.41725957465822</v>
      </c>
      <c r="H130" s="2">
        <v>107.16106362627494</v>
      </c>
      <c r="I130" s="2">
        <v>106.55781138777468</v>
      </c>
      <c r="J130" s="2">
        <v>105.55353871292697</v>
      </c>
      <c r="K130" s="2">
        <v>107.58785977833151</v>
      </c>
      <c r="L130" s="2">
        <v>103.08899338782811</v>
      </c>
      <c r="M130" s="2">
        <v>102.57634645003181</v>
      </c>
      <c r="N130" s="2" t="e">
        <f>#REF!*#REF!/10^3</f>
        <v>#REF!</v>
      </c>
      <c r="O130" s="2" t="e">
        <f>#REF!*#REF!/10^3</f>
        <v>#REF!</v>
      </c>
      <c r="P130" s="2" t="e">
        <f>#REF!*#REF!/10^3</f>
        <v>#REF!</v>
      </c>
      <c r="Q130" s="2" t="e">
        <f>#REF!*#REF!/10^3</f>
        <v>#REF!</v>
      </c>
      <c r="R130" s="2" t="e">
        <f>#REF!*#REF!/10^3</f>
        <v>#REF!</v>
      </c>
      <c r="S130" s="2" t="e">
        <f>#REF!*#REF!/10^3</f>
        <v>#REF!</v>
      </c>
      <c r="T130" s="2" t="e">
        <f>#REF!*#REF!/10^3</f>
        <v>#REF!</v>
      </c>
      <c r="U130" s="2" t="e">
        <f>#REF!*#REF!/10^3</f>
        <v>#REF!</v>
      </c>
    </row>
    <row r="131" spans="1:21" x14ac:dyDescent="0.3">
      <c r="A131" t="s">
        <v>148</v>
      </c>
      <c r="B131" s="2">
        <v>133.66666666666666</v>
      </c>
      <c r="C131" s="2">
        <v>83.333333333333329</v>
      </c>
      <c r="D131" s="2">
        <v>85</v>
      </c>
      <c r="E131" s="2">
        <v>85.14053497641406</v>
      </c>
      <c r="F131" s="2">
        <v>92.742433779608447</v>
      </c>
      <c r="G131" s="2">
        <v>107.41725957465822</v>
      </c>
      <c r="H131" s="2">
        <v>107.16106362627494</v>
      </c>
      <c r="I131" s="2">
        <v>106.55781138777468</v>
      </c>
      <c r="J131" s="2">
        <v>105.55353871292697</v>
      </c>
      <c r="K131" s="2">
        <v>107.58785977833151</v>
      </c>
      <c r="L131" s="2">
        <v>103.08899338782811</v>
      </c>
      <c r="M131" s="2">
        <v>102.57634645003181</v>
      </c>
      <c r="N131" s="2" t="e">
        <f>#REF!*#REF!/10^3</f>
        <v>#REF!</v>
      </c>
      <c r="O131" s="2" t="e">
        <f>#REF!*#REF!/10^3</f>
        <v>#REF!</v>
      </c>
      <c r="P131" s="2" t="e">
        <f>#REF!*#REF!/10^3</f>
        <v>#REF!</v>
      </c>
      <c r="Q131" s="2" t="e">
        <f>#REF!*#REF!/10^3</f>
        <v>#REF!</v>
      </c>
      <c r="R131" s="2" t="e">
        <f>#REF!*#REF!/10^3</f>
        <v>#REF!</v>
      </c>
      <c r="S131" s="2" t="e">
        <f>#REF!*#REF!/10^3</f>
        <v>#REF!</v>
      </c>
      <c r="T131" s="2" t="e">
        <f>#REF!*#REF!/10^3</f>
        <v>#REF!</v>
      </c>
      <c r="U131" s="2" t="e">
        <f>#REF!*#REF!/10^3</f>
        <v>#REF!</v>
      </c>
    </row>
    <row r="132" spans="1:21" x14ac:dyDescent="0.3">
      <c r="A132" t="s">
        <v>149</v>
      </c>
      <c r="B132" s="2">
        <v>0</v>
      </c>
      <c r="C132" s="2">
        <v>41.666666666666664</v>
      </c>
      <c r="D132" s="2">
        <v>90.94</v>
      </c>
      <c r="E132" s="2">
        <v>91.080534976414057</v>
      </c>
      <c r="F132" s="2">
        <v>98.682433779608445</v>
      </c>
      <c r="G132" s="2">
        <v>107.41725957465822</v>
      </c>
      <c r="H132" s="2">
        <v>107.16106362627494</v>
      </c>
      <c r="I132" s="2">
        <v>106.55781138777468</v>
      </c>
      <c r="J132" s="2">
        <v>105.55353871292697</v>
      </c>
      <c r="K132" s="2">
        <v>107.58785977833151</v>
      </c>
      <c r="L132" s="2">
        <v>103.08899338782811</v>
      </c>
      <c r="M132" s="2">
        <v>102.57634645003181</v>
      </c>
      <c r="N132" s="2" t="e">
        <f>#REF!*#REF!/10^3</f>
        <v>#REF!</v>
      </c>
      <c r="O132" s="2" t="e">
        <f>#REF!*#REF!/10^3</f>
        <v>#REF!</v>
      </c>
      <c r="P132" s="2" t="e">
        <f>#REF!*#REF!/10^3</f>
        <v>#REF!</v>
      </c>
      <c r="Q132" s="2" t="e">
        <f>#REF!*#REF!/10^3</f>
        <v>#REF!</v>
      </c>
      <c r="R132" s="2" t="e">
        <f>#REF!*#REF!/10^3</f>
        <v>#REF!</v>
      </c>
      <c r="S132" s="2" t="e">
        <f>#REF!*#REF!/10^3</f>
        <v>#REF!</v>
      </c>
      <c r="T132" s="2" t="e">
        <f>#REF!*#REF!/10^3</f>
        <v>#REF!</v>
      </c>
      <c r="U132" s="2" t="e">
        <f>#REF!*#REF!/10^3</f>
        <v>#REF!</v>
      </c>
    </row>
    <row r="133" spans="1:21" x14ac:dyDescent="0.3">
      <c r="A133" t="s">
        <v>150</v>
      </c>
      <c r="B133" s="2">
        <v>75</v>
      </c>
      <c r="C133" s="2">
        <v>21</v>
      </c>
      <c r="D133" s="2">
        <v>85</v>
      </c>
      <c r="E133" s="2">
        <v>85.14053497641406</v>
      </c>
      <c r="F133" s="2">
        <v>92.742433779608447</v>
      </c>
      <c r="G133" s="2">
        <v>101.47725957465822</v>
      </c>
      <c r="H133" s="2">
        <v>101.22106362627494</v>
      </c>
      <c r="I133" s="2">
        <v>100.61781138777469</v>
      </c>
      <c r="J133" s="2">
        <v>99.613538712926967</v>
      </c>
      <c r="K133" s="2">
        <v>101.64785977833151</v>
      </c>
      <c r="L133" s="2">
        <v>97.148993387828114</v>
      </c>
      <c r="M133" s="2">
        <v>96.636346450031809</v>
      </c>
      <c r="N133" s="2" t="e">
        <f>#REF!*#REF!/10^3</f>
        <v>#REF!</v>
      </c>
      <c r="O133" s="2" t="e">
        <f>#REF!*#REF!/10^3</f>
        <v>#REF!</v>
      </c>
      <c r="P133" s="2" t="e">
        <f>#REF!*#REF!/10^3</f>
        <v>#REF!</v>
      </c>
      <c r="Q133" s="2" t="e">
        <f>#REF!*#REF!/10^3</f>
        <v>#REF!</v>
      </c>
      <c r="R133" s="2" t="e">
        <f>#REF!*#REF!/10^3</f>
        <v>#REF!</v>
      </c>
      <c r="S133" s="2" t="e">
        <f>#REF!*#REF!/10^3</f>
        <v>#REF!</v>
      </c>
      <c r="T133" s="2" t="e">
        <f>#REF!*#REF!/10^3</f>
        <v>#REF!</v>
      </c>
      <c r="U133" s="2" t="e">
        <f>#REF!*#REF!/10^3</f>
        <v>#REF!</v>
      </c>
    </row>
    <row r="134" spans="1:21" x14ac:dyDescent="0.3">
      <c r="A134" t="s">
        <v>151</v>
      </c>
      <c r="B134" s="2">
        <v>87.666666666666671</v>
      </c>
      <c r="C134" s="2">
        <v>44.333333333333336</v>
      </c>
      <c r="D134" s="2">
        <v>94.929999999999993</v>
      </c>
      <c r="E134" s="2">
        <v>95.070534976414066</v>
      </c>
      <c r="F134" s="2">
        <v>102.67243377960843</v>
      </c>
      <c r="G134" s="2">
        <v>111.40725957465823</v>
      </c>
      <c r="H134" s="2">
        <v>111.15106362627495</v>
      </c>
      <c r="I134" s="2">
        <v>110.54781138777469</v>
      </c>
      <c r="J134" s="2">
        <v>109.54353871292695</v>
      </c>
      <c r="K134" s="2">
        <v>111.57785977833151</v>
      </c>
      <c r="L134" s="2">
        <v>107.07899338782811</v>
      </c>
      <c r="M134" s="2">
        <v>106.5663464500318</v>
      </c>
      <c r="N134" s="2" t="e">
        <f>#REF!*#REF!/10^3</f>
        <v>#REF!</v>
      </c>
      <c r="O134" s="2" t="e">
        <f>#REF!*#REF!/10^3</f>
        <v>#REF!</v>
      </c>
      <c r="P134" s="2" t="e">
        <f>#REF!*#REF!/10^3</f>
        <v>#REF!</v>
      </c>
      <c r="Q134" s="2" t="e">
        <f>#REF!*#REF!/10^3</f>
        <v>#REF!</v>
      </c>
      <c r="R134" s="2" t="e">
        <f>#REF!*#REF!/10^3</f>
        <v>#REF!</v>
      </c>
      <c r="S134" s="2" t="e">
        <f>#REF!*#REF!/10^3</f>
        <v>#REF!</v>
      </c>
      <c r="T134" s="2" t="e">
        <f>#REF!*#REF!/10^3</f>
        <v>#REF!</v>
      </c>
      <c r="U134" s="2" t="e">
        <f>#REF!*#REF!/10^3</f>
        <v>#REF!</v>
      </c>
    </row>
    <row r="135" spans="1:21" x14ac:dyDescent="0.3">
      <c r="A135" t="s">
        <v>152</v>
      </c>
      <c r="B135" s="2">
        <v>133.66666666666666</v>
      </c>
      <c r="C135" s="2">
        <v>126.33333333333333</v>
      </c>
      <c r="D135" s="2">
        <v>97.339999999999989</v>
      </c>
      <c r="E135" s="2">
        <v>97.497868309747389</v>
      </c>
      <c r="F135" s="2">
        <v>105.34510044627511</v>
      </c>
      <c r="G135" s="2">
        <v>114.36525957465823</v>
      </c>
      <c r="H135" s="2">
        <v>114.08906362627495</v>
      </c>
      <c r="I135" s="2">
        <v>113.42914472110802</v>
      </c>
      <c r="J135" s="2">
        <v>112.41187204626029</v>
      </c>
      <c r="K135" s="2">
        <v>114.41419311166483</v>
      </c>
      <c r="L135" s="2">
        <v>109.87199338782811</v>
      </c>
      <c r="M135" s="2">
        <v>109.33501311669848</v>
      </c>
      <c r="N135" s="2" t="e">
        <f>#REF!*#REF!/10^3</f>
        <v>#REF!</v>
      </c>
      <c r="O135" s="2" t="e">
        <f>#REF!*#REF!/10^3</f>
        <v>#REF!</v>
      </c>
      <c r="P135" s="2" t="e">
        <f>#REF!*#REF!/10^3</f>
        <v>#REF!</v>
      </c>
      <c r="Q135" s="2" t="e">
        <f>#REF!*#REF!/10^3</f>
        <v>#REF!</v>
      </c>
      <c r="R135" s="2" t="e">
        <f>#REF!*#REF!/10^3</f>
        <v>#REF!</v>
      </c>
      <c r="S135" s="2" t="e">
        <f>#REF!*#REF!/10^3</f>
        <v>#REF!</v>
      </c>
      <c r="T135" s="2" t="e">
        <f>#REF!*#REF!/10^3</f>
        <v>#REF!</v>
      </c>
      <c r="U135" s="2" t="e">
        <f>#REF!*#REF!/10^3</f>
        <v>#REF!</v>
      </c>
    </row>
    <row r="136" spans="1:21" x14ac:dyDescent="0.3">
      <c r="A136" t="s">
        <v>153</v>
      </c>
      <c r="B136" s="2">
        <v>84.333333333333329</v>
      </c>
      <c r="C136" s="2">
        <v>140</v>
      </c>
      <c r="D136" s="2">
        <v>85</v>
      </c>
      <c r="E136" s="2">
        <v>85.14053497641406</v>
      </c>
      <c r="F136" s="2">
        <v>92.742433779608447</v>
      </c>
      <c r="G136" s="2">
        <v>101.47725957465822</v>
      </c>
      <c r="H136" s="2">
        <v>101.22106362627494</v>
      </c>
      <c r="I136" s="2">
        <v>100.61781138777469</v>
      </c>
      <c r="J136" s="2">
        <v>99.613538712926967</v>
      </c>
      <c r="K136" s="2">
        <v>101.64785977833151</v>
      </c>
      <c r="L136" s="2">
        <v>97.148993387828114</v>
      </c>
      <c r="M136" s="2">
        <v>96.636346450031809</v>
      </c>
      <c r="N136" s="2" t="e">
        <f>#REF!*#REF!/10^3</f>
        <v>#REF!</v>
      </c>
      <c r="O136" s="2" t="e">
        <f>#REF!*#REF!/10^3</f>
        <v>#REF!</v>
      </c>
      <c r="P136" s="2" t="e">
        <f>#REF!*#REF!/10^3</f>
        <v>#REF!</v>
      </c>
      <c r="Q136" s="2" t="e">
        <f>#REF!*#REF!/10^3</f>
        <v>#REF!</v>
      </c>
      <c r="R136" s="2" t="e">
        <f>#REF!*#REF!/10^3</f>
        <v>#REF!</v>
      </c>
      <c r="S136" s="2" t="e">
        <f>#REF!*#REF!/10^3</f>
        <v>#REF!</v>
      </c>
      <c r="T136" s="2" t="e">
        <f>#REF!*#REF!/10^3</f>
        <v>#REF!</v>
      </c>
      <c r="U136" s="2" t="e">
        <f>#REF!*#REF!/10^3</f>
        <v>#REF!</v>
      </c>
    </row>
    <row r="137" spans="1:21" x14ac:dyDescent="0.3">
      <c r="A137" t="s">
        <v>154</v>
      </c>
      <c r="B137" s="2">
        <v>0</v>
      </c>
      <c r="C137" s="2">
        <v>0</v>
      </c>
      <c r="D137" s="2">
        <v>85</v>
      </c>
      <c r="E137" s="2">
        <v>85.14053497641406</v>
      </c>
      <c r="F137" s="2">
        <v>92.742433779608447</v>
      </c>
      <c r="G137" s="2">
        <v>101.47725957465822</v>
      </c>
      <c r="H137" s="2">
        <v>101.22106362627494</v>
      </c>
      <c r="I137" s="2">
        <v>100.61781138777469</v>
      </c>
      <c r="J137" s="2">
        <v>99.613538712926967</v>
      </c>
      <c r="K137" s="2">
        <v>101.64785977833151</v>
      </c>
      <c r="L137" s="2">
        <v>97.148993387828114</v>
      </c>
      <c r="M137" s="2">
        <v>96.636346450031809</v>
      </c>
      <c r="N137" s="2" t="e">
        <f>#REF!*#REF!/10^3</f>
        <v>#REF!</v>
      </c>
      <c r="O137" s="2" t="e">
        <f>#REF!*#REF!/10^3</f>
        <v>#REF!</v>
      </c>
      <c r="P137" s="2" t="e">
        <f>#REF!*#REF!/10^3</f>
        <v>#REF!</v>
      </c>
      <c r="Q137" s="2" t="e">
        <f>#REF!*#REF!/10^3</f>
        <v>#REF!</v>
      </c>
      <c r="R137" s="2" t="e">
        <f>#REF!*#REF!/10^3</f>
        <v>#REF!</v>
      </c>
      <c r="S137" s="2" t="e">
        <f>#REF!*#REF!/10^3</f>
        <v>#REF!</v>
      </c>
      <c r="T137" s="2" t="e">
        <f>#REF!*#REF!/10^3</f>
        <v>#REF!</v>
      </c>
      <c r="U137" s="2" t="e">
        <f>#REF!*#REF!/10^3</f>
        <v>#REF!</v>
      </c>
    </row>
    <row r="138" spans="1:21" x14ac:dyDescent="0.3">
      <c r="A138" s="9" t="s">
        <v>57</v>
      </c>
      <c r="B138" s="10" t="s">
        <v>220</v>
      </c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 t="e">
        <f t="shared" ref="N138:U138" si="4">SUM(N139:N149)</f>
        <v>#REF!</v>
      </c>
      <c r="O138" s="10" t="e">
        <f t="shared" si="4"/>
        <v>#REF!</v>
      </c>
      <c r="P138" s="10" t="e">
        <f t="shared" si="4"/>
        <v>#REF!</v>
      </c>
      <c r="Q138" s="10" t="e">
        <f t="shared" si="4"/>
        <v>#REF!</v>
      </c>
      <c r="R138" s="10" t="e">
        <f t="shared" si="4"/>
        <v>#REF!</v>
      </c>
      <c r="S138" s="10" t="e">
        <f t="shared" si="4"/>
        <v>#REF!</v>
      </c>
      <c r="T138" s="10" t="e">
        <f t="shared" si="4"/>
        <v>#REF!</v>
      </c>
      <c r="U138" s="10" t="e">
        <f t="shared" si="4"/>
        <v>#REF!</v>
      </c>
    </row>
    <row r="139" spans="1:21" x14ac:dyDescent="0.3">
      <c r="A139" t="s">
        <v>59</v>
      </c>
      <c r="B139" s="2">
        <v>29.333333333333332</v>
      </c>
      <c r="C139" s="2">
        <v>41.666666666666664</v>
      </c>
      <c r="D139" s="2">
        <v>85</v>
      </c>
      <c r="E139" s="2">
        <v>85.14053497641406</v>
      </c>
      <c r="F139" s="2">
        <v>92.742433779608447</v>
      </c>
      <c r="G139" s="2">
        <v>101.47725957465822</v>
      </c>
      <c r="H139" s="2">
        <v>101.22106362627494</v>
      </c>
      <c r="I139" s="2">
        <v>100.61781138777469</v>
      </c>
      <c r="J139" s="2">
        <v>99.613538712926967</v>
      </c>
      <c r="K139" s="2">
        <v>101.64785977833151</v>
      </c>
      <c r="L139" s="2">
        <v>97.148993387828114</v>
      </c>
      <c r="M139" s="2">
        <v>96.636346450031809</v>
      </c>
      <c r="N139" s="2" t="e">
        <f>#REF!*#REF!/10^3</f>
        <v>#REF!</v>
      </c>
      <c r="O139" s="2" t="e">
        <f>#REF!*#REF!/10^3</f>
        <v>#REF!</v>
      </c>
      <c r="P139" s="2" t="e">
        <f>#REF!*#REF!/10^3</f>
        <v>#REF!</v>
      </c>
      <c r="Q139" s="2" t="e">
        <f>#REF!*#REF!/10^3</f>
        <v>#REF!</v>
      </c>
      <c r="R139" s="2" t="e">
        <f>#REF!*#REF!/10^3</f>
        <v>#REF!</v>
      </c>
      <c r="S139" s="2" t="e">
        <f>#REF!*#REF!/10^3</f>
        <v>#REF!</v>
      </c>
      <c r="T139" s="2" t="e">
        <f>#REF!*#REF!/10^3</f>
        <v>#REF!</v>
      </c>
      <c r="U139" s="2" t="e">
        <f>#REF!*#REF!/10^3</f>
        <v>#REF!</v>
      </c>
    </row>
    <row r="140" spans="1:21" x14ac:dyDescent="0.3">
      <c r="A140" t="s">
        <v>155</v>
      </c>
      <c r="B140" s="2">
        <v>0</v>
      </c>
      <c r="C140" s="2">
        <v>0</v>
      </c>
      <c r="D140" s="2">
        <v>85</v>
      </c>
      <c r="E140" s="2">
        <v>85.14053497641406</v>
      </c>
      <c r="F140" s="2">
        <v>92.742433779608447</v>
      </c>
      <c r="G140" s="2">
        <v>101.47725957465822</v>
      </c>
      <c r="H140" s="2">
        <v>101.22106362627494</v>
      </c>
      <c r="I140" s="2">
        <v>100.61781138777469</v>
      </c>
      <c r="J140" s="2">
        <v>99.613538712926967</v>
      </c>
      <c r="K140" s="2">
        <v>101.64785977833151</v>
      </c>
      <c r="L140" s="2">
        <v>97.148993387828114</v>
      </c>
      <c r="M140" s="2">
        <v>96.636346450031809</v>
      </c>
      <c r="N140" s="2" t="e">
        <f>#REF!*#REF!/10^3</f>
        <v>#REF!</v>
      </c>
      <c r="O140" s="2" t="e">
        <f>#REF!*#REF!/10^3</f>
        <v>#REF!</v>
      </c>
      <c r="P140" s="2" t="e">
        <f>#REF!*#REF!/10^3</f>
        <v>#REF!</v>
      </c>
      <c r="Q140" s="2" t="e">
        <f>#REF!*#REF!/10^3</f>
        <v>#REF!</v>
      </c>
      <c r="R140" s="2" t="e">
        <f>#REF!*#REF!/10^3</f>
        <v>#REF!</v>
      </c>
      <c r="S140" s="2" t="e">
        <f>#REF!*#REF!/10^3</f>
        <v>#REF!</v>
      </c>
      <c r="T140" s="2" t="e">
        <f>#REF!*#REF!/10^3</f>
        <v>#REF!</v>
      </c>
      <c r="U140" s="2" t="e">
        <f>#REF!*#REF!/10^3</f>
        <v>#REF!</v>
      </c>
    </row>
    <row r="141" spans="1:21" x14ac:dyDescent="0.3">
      <c r="A141" t="s">
        <v>156</v>
      </c>
      <c r="B141" s="2">
        <v>27.666666666666668</v>
      </c>
      <c r="C141" s="2">
        <v>17.666666666666668</v>
      </c>
      <c r="D141" s="2">
        <v>85</v>
      </c>
      <c r="E141" s="2">
        <v>85.14053497641406</v>
      </c>
      <c r="F141" s="2">
        <v>92.742433779608447</v>
      </c>
      <c r="G141" s="2">
        <v>101.47725957465822</v>
      </c>
      <c r="H141" s="2">
        <v>101.22106362627494</v>
      </c>
      <c r="I141" s="2">
        <v>100.61781138777469</v>
      </c>
      <c r="J141" s="2">
        <v>99.613538712926967</v>
      </c>
      <c r="K141" s="2">
        <v>101.64785977833151</v>
      </c>
      <c r="L141" s="2">
        <v>97.148993387828114</v>
      </c>
      <c r="M141" s="2">
        <v>96.636346450031809</v>
      </c>
      <c r="N141" s="2" t="e">
        <f>#REF!*#REF!/10^3</f>
        <v>#REF!</v>
      </c>
      <c r="O141" s="2" t="e">
        <f>#REF!*#REF!/10^3</f>
        <v>#REF!</v>
      </c>
      <c r="P141" s="2" t="e">
        <f>#REF!*#REF!/10^3</f>
        <v>#REF!</v>
      </c>
      <c r="Q141" s="2" t="e">
        <f>#REF!*#REF!/10^3</f>
        <v>#REF!</v>
      </c>
      <c r="R141" s="2" t="e">
        <f>#REF!*#REF!/10^3</f>
        <v>#REF!</v>
      </c>
      <c r="S141" s="2" t="e">
        <f>#REF!*#REF!/10^3</f>
        <v>#REF!</v>
      </c>
      <c r="T141" s="2" t="e">
        <f>#REF!*#REF!/10^3</f>
        <v>#REF!</v>
      </c>
      <c r="U141" s="2" t="e">
        <f>#REF!*#REF!/10^3</f>
        <v>#REF!</v>
      </c>
    </row>
    <row r="142" spans="1:21" x14ac:dyDescent="0.3">
      <c r="A142" t="s">
        <v>157</v>
      </c>
      <c r="B142" s="2">
        <v>0</v>
      </c>
      <c r="C142" s="2">
        <v>111</v>
      </c>
      <c r="D142" s="2">
        <v>90.94</v>
      </c>
      <c r="E142" s="2">
        <v>91.080534976414057</v>
      </c>
      <c r="F142" s="2">
        <v>98.682433779608445</v>
      </c>
      <c r="G142" s="2">
        <v>107.41725957465822</v>
      </c>
      <c r="H142" s="2">
        <v>107.16106362627494</v>
      </c>
      <c r="I142" s="2">
        <v>106.55781138777468</v>
      </c>
      <c r="J142" s="2">
        <v>105.55353871292697</v>
      </c>
      <c r="K142" s="2">
        <v>107.58785977833151</v>
      </c>
      <c r="L142" s="2">
        <v>103.08899338782811</v>
      </c>
      <c r="M142" s="2">
        <v>102.57634645003181</v>
      </c>
      <c r="N142" s="2" t="e">
        <f>#REF!*#REF!/10^3</f>
        <v>#REF!</v>
      </c>
      <c r="O142" s="2" t="e">
        <f>#REF!*#REF!/10^3</f>
        <v>#REF!</v>
      </c>
      <c r="P142" s="2" t="e">
        <f>#REF!*#REF!/10^3</f>
        <v>#REF!</v>
      </c>
      <c r="Q142" s="2" t="e">
        <f>#REF!*#REF!/10^3</f>
        <v>#REF!</v>
      </c>
      <c r="R142" s="2" t="e">
        <f>#REF!*#REF!/10^3</f>
        <v>#REF!</v>
      </c>
      <c r="S142" s="2" t="e">
        <f>#REF!*#REF!/10^3</f>
        <v>#REF!</v>
      </c>
      <c r="T142" s="2" t="e">
        <f>#REF!*#REF!/10^3</f>
        <v>#REF!</v>
      </c>
      <c r="U142" s="2" t="e">
        <f>#REF!*#REF!/10^3</f>
        <v>#REF!</v>
      </c>
    </row>
    <row r="143" spans="1:21" x14ac:dyDescent="0.3">
      <c r="A143" t="s">
        <v>158</v>
      </c>
      <c r="B143" s="2">
        <v>0</v>
      </c>
      <c r="C143" s="2">
        <v>0</v>
      </c>
      <c r="D143" s="2">
        <v>90.94</v>
      </c>
      <c r="E143" s="2">
        <v>91.080534976414057</v>
      </c>
      <c r="F143" s="2">
        <v>98.682433779608445</v>
      </c>
      <c r="G143" s="2">
        <v>107.41725957465822</v>
      </c>
      <c r="H143" s="2">
        <v>107.16106362627494</v>
      </c>
      <c r="I143" s="2">
        <v>106.55781138777468</v>
      </c>
      <c r="J143" s="2">
        <v>105.55353871292697</v>
      </c>
      <c r="K143" s="2">
        <v>107.58785977833151</v>
      </c>
      <c r="L143" s="2">
        <v>103.08899338782811</v>
      </c>
      <c r="M143" s="2">
        <v>102.57634645003181</v>
      </c>
      <c r="N143" s="2" t="e">
        <f>#REF!*#REF!/10^3</f>
        <v>#REF!</v>
      </c>
      <c r="O143" s="2" t="e">
        <f>#REF!*#REF!/10^3</f>
        <v>#REF!</v>
      </c>
      <c r="P143" s="2" t="e">
        <f>#REF!*#REF!/10^3</f>
        <v>#REF!</v>
      </c>
      <c r="Q143" s="2" t="e">
        <f>#REF!*#REF!/10^3</f>
        <v>#REF!</v>
      </c>
      <c r="R143" s="2" t="e">
        <f>#REF!*#REF!/10^3</f>
        <v>#REF!</v>
      </c>
      <c r="S143" s="2" t="e">
        <f>#REF!*#REF!/10^3</f>
        <v>#REF!</v>
      </c>
      <c r="T143" s="2" t="e">
        <f>#REF!*#REF!/10^3</f>
        <v>#REF!</v>
      </c>
      <c r="U143" s="2" t="e">
        <f>#REF!*#REF!/10^3</f>
        <v>#REF!</v>
      </c>
    </row>
    <row r="144" spans="1:21" x14ac:dyDescent="0.3">
      <c r="A144" t="s">
        <v>61</v>
      </c>
      <c r="B144" s="2">
        <v>28.666666666666668</v>
      </c>
      <c r="C144" s="2">
        <v>37</v>
      </c>
      <c r="D144" s="2">
        <v>85</v>
      </c>
      <c r="E144" s="2">
        <v>85.14053497641406</v>
      </c>
      <c r="F144" s="2">
        <v>92.742433779608447</v>
      </c>
      <c r="G144" s="2">
        <v>101.47725957465822</v>
      </c>
      <c r="H144" s="2">
        <v>101.22106362627494</v>
      </c>
      <c r="I144" s="2">
        <v>100.61781138777469</v>
      </c>
      <c r="J144" s="2">
        <v>99.613538712926967</v>
      </c>
      <c r="K144" s="2">
        <v>101.64785977833151</v>
      </c>
      <c r="L144" s="2">
        <v>97.148993387828114</v>
      </c>
      <c r="M144" s="2">
        <v>96.636346450031809</v>
      </c>
      <c r="N144" s="2" t="e">
        <f>#REF!*#REF!/10^3</f>
        <v>#REF!</v>
      </c>
      <c r="O144" s="2" t="e">
        <f>#REF!*#REF!/10^3</f>
        <v>#REF!</v>
      </c>
      <c r="P144" s="2" t="e">
        <f>#REF!*#REF!/10^3</f>
        <v>#REF!</v>
      </c>
      <c r="Q144" s="2" t="e">
        <f>#REF!*#REF!/10^3</f>
        <v>#REF!</v>
      </c>
      <c r="R144" s="2" t="e">
        <f>#REF!*#REF!/10^3</f>
        <v>#REF!</v>
      </c>
      <c r="S144" s="2" t="e">
        <f>#REF!*#REF!/10^3</f>
        <v>#REF!</v>
      </c>
      <c r="T144" s="2" t="e">
        <f>#REF!*#REF!/10^3</f>
        <v>#REF!</v>
      </c>
      <c r="U144" s="2" t="e">
        <f>#REF!*#REF!/10^3</f>
        <v>#REF!</v>
      </c>
    </row>
    <row r="145" spans="1:21" x14ac:dyDescent="0.3">
      <c r="A145" t="s">
        <v>159</v>
      </c>
      <c r="B145" s="2">
        <v>70.666666666666671</v>
      </c>
      <c r="C145" s="2">
        <v>73.666666666666671</v>
      </c>
      <c r="D145" s="2">
        <v>85</v>
      </c>
      <c r="E145" s="2">
        <v>85.14053497641406</v>
      </c>
      <c r="F145" s="2">
        <v>92.742433779608447</v>
      </c>
      <c r="G145" s="2">
        <v>101.47725957465822</v>
      </c>
      <c r="H145" s="2">
        <v>101.22106362627494</v>
      </c>
      <c r="I145" s="2">
        <v>100.61781138777469</v>
      </c>
      <c r="J145" s="2">
        <v>99.613538712926967</v>
      </c>
      <c r="K145" s="2">
        <v>101.64785977833151</v>
      </c>
      <c r="L145" s="2">
        <v>97.148993387828114</v>
      </c>
      <c r="M145" s="2">
        <v>96.636346450031809</v>
      </c>
      <c r="N145" s="2" t="e">
        <f>#REF!*#REF!/10^3</f>
        <v>#REF!</v>
      </c>
      <c r="O145" s="2" t="e">
        <f>#REF!*#REF!/10^3</f>
        <v>#REF!</v>
      </c>
      <c r="P145" s="2" t="e">
        <f>#REF!*#REF!/10^3</f>
        <v>#REF!</v>
      </c>
      <c r="Q145" s="2" t="e">
        <f>#REF!*#REF!/10^3</f>
        <v>#REF!</v>
      </c>
      <c r="R145" s="2" t="e">
        <f>#REF!*#REF!/10^3</f>
        <v>#REF!</v>
      </c>
      <c r="S145" s="2" t="e">
        <f>#REF!*#REF!/10^3</f>
        <v>#REF!</v>
      </c>
      <c r="T145" s="2" t="e">
        <f>#REF!*#REF!/10^3</f>
        <v>#REF!</v>
      </c>
      <c r="U145" s="2" t="e">
        <f>#REF!*#REF!/10^3</f>
        <v>#REF!</v>
      </c>
    </row>
    <row r="146" spans="1:21" x14ac:dyDescent="0.3">
      <c r="A146" t="s">
        <v>160</v>
      </c>
      <c r="B146" s="2">
        <v>0</v>
      </c>
      <c r="C146" s="2">
        <v>0</v>
      </c>
      <c r="D146" s="2">
        <v>90.94</v>
      </c>
      <c r="E146" s="2">
        <v>91.080534976414057</v>
      </c>
      <c r="F146" s="2">
        <v>98.682433779608445</v>
      </c>
      <c r="G146" s="2">
        <v>107.41725957465822</v>
      </c>
      <c r="H146" s="2">
        <v>107.16106362627494</v>
      </c>
      <c r="I146" s="2">
        <v>106.55781138777468</v>
      </c>
      <c r="J146" s="2">
        <v>105.55353871292697</v>
      </c>
      <c r="K146" s="2">
        <v>107.58785977833151</v>
      </c>
      <c r="L146" s="2">
        <v>103.08899338782811</v>
      </c>
      <c r="M146" s="2">
        <v>102.57634645003181</v>
      </c>
      <c r="N146" s="2" t="e">
        <f>#REF!*#REF!/10^3</f>
        <v>#REF!</v>
      </c>
      <c r="O146" s="2" t="e">
        <f>#REF!*#REF!/10^3</f>
        <v>#REF!</v>
      </c>
      <c r="P146" s="2" t="e">
        <f>#REF!*#REF!/10^3</f>
        <v>#REF!</v>
      </c>
      <c r="Q146" s="2" t="e">
        <f>#REF!*#REF!/10^3</f>
        <v>#REF!</v>
      </c>
      <c r="R146" s="2" t="e">
        <f>#REF!*#REF!/10^3</f>
        <v>#REF!</v>
      </c>
      <c r="S146" s="2" t="e">
        <f>#REF!*#REF!/10^3</f>
        <v>#REF!</v>
      </c>
      <c r="T146" s="2" t="e">
        <f>#REF!*#REF!/10^3</f>
        <v>#REF!</v>
      </c>
      <c r="U146" s="2" t="e">
        <f>#REF!*#REF!/10^3</f>
        <v>#REF!</v>
      </c>
    </row>
    <row r="147" spans="1:21" x14ac:dyDescent="0.3">
      <c r="A147" t="s">
        <v>161</v>
      </c>
      <c r="B147" s="2">
        <v>62.333333333333336</v>
      </c>
      <c r="C147" s="2">
        <v>59</v>
      </c>
      <c r="D147" s="2">
        <v>85</v>
      </c>
      <c r="E147" s="2">
        <v>85.14053497641406</v>
      </c>
      <c r="F147" s="2">
        <v>92.742433779608447</v>
      </c>
      <c r="G147" s="2">
        <v>101.47725957465822</v>
      </c>
      <c r="H147" s="2">
        <v>101.22106362627494</v>
      </c>
      <c r="I147" s="2">
        <v>100.61781138777469</v>
      </c>
      <c r="J147" s="2">
        <v>99.613538712926967</v>
      </c>
      <c r="K147" s="2">
        <v>101.64785977833151</v>
      </c>
      <c r="L147" s="2">
        <v>97.148993387828114</v>
      </c>
      <c r="M147" s="2">
        <v>96.636346450031809</v>
      </c>
      <c r="N147" s="2" t="e">
        <f>#REF!*#REF!/10^3</f>
        <v>#REF!</v>
      </c>
      <c r="O147" s="2" t="e">
        <f>#REF!*#REF!/10^3</f>
        <v>#REF!</v>
      </c>
      <c r="P147" s="2" t="e">
        <f>#REF!*#REF!/10^3</f>
        <v>#REF!</v>
      </c>
      <c r="Q147" s="2" t="e">
        <f>#REF!*#REF!/10^3</f>
        <v>#REF!</v>
      </c>
      <c r="R147" s="2" t="e">
        <f>#REF!*#REF!/10^3</f>
        <v>#REF!</v>
      </c>
      <c r="S147" s="2" t="e">
        <f>#REF!*#REF!/10^3</f>
        <v>#REF!</v>
      </c>
      <c r="T147" s="2" t="e">
        <f>#REF!*#REF!/10^3</f>
        <v>#REF!</v>
      </c>
      <c r="U147" s="2" t="e">
        <f>#REF!*#REF!/10^3</f>
        <v>#REF!</v>
      </c>
    </row>
    <row r="148" spans="1:21" x14ac:dyDescent="0.3">
      <c r="A148" t="s">
        <v>162</v>
      </c>
      <c r="B148" s="2">
        <v>0</v>
      </c>
      <c r="C148" s="2">
        <v>30.333333333333332</v>
      </c>
      <c r="D148" s="2">
        <v>90.94</v>
      </c>
      <c r="E148" s="2">
        <v>91.080534976414057</v>
      </c>
      <c r="F148" s="2">
        <v>98.682433779608445</v>
      </c>
      <c r="G148" s="2">
        <v>107.41725957465822</v>
      </c>
      <c r="H148" s="2">
        <v>107.16106362627494</v>
      </c>
      <c r="I148" s="2">
        <v>106.55781138777468</v>
      </c>
      <c r="J148" s="2">
        <v>105.55353871292697</v>
      </c>
      <c r="K148" s="2">
        <v>107.58785977833151</v>
      </c>
      <c r="L148" s="2">
        <v>103.08899338782811</v>
      </c>
      <c r="M148" s="2">
        <v>102.57634645003181</v>
      </c>
      <c r="N148" s="2" t="e">
        <f>#REF!*#REF!/10^3</f>
        <v>#REF!</v>
      </c>
      <c r="O148" s="2" t="e">
        <f>#REF!*#REF!/10^3</f>
        <v>#REF!</v>
      </c>
      <c r="P148" s="2" t="e">
        <f>#REF!*#REF!/10^3</f>
        <v>#REF!</v>
      </c>
      <c r="Q148" s="2" t="e">
        <f>#REF!*#REF!/10^3</f>
        <v>#REF!</v>
      </c>
      <c r="R148" s="2" t="e">
        <f>#REF!*#REF!/10^3</f>
        <v>#REF!</v>
      </c>
      <c r="S148" s="2" t="e">
        <f>#REF!*#REF!/10^3</f>
        <v>#REF!</v>
      </c>
      <c r="T148" s="2" t="e">
        <f>#REF!*#REF!/10^3</f>
        <v>#REF!</v>
      </c>
      <c r="U148" s="2" t="e">
        <f>#REF!*#REF!/10^3</f>
        <v>#REF!</v>
      </c>
    </row>
    <row r="149" spans="1:21" x14ac:dyDescent="0.3">
      <c r="A149" t="s">
        <v>163</v>
      </c>
      <c r="B149" s="2">
        <v>0</v>
      </c>
      <c r="C149" s="2">
        <v>666.66666666666663</v>
      </c>
      <c r="D149" s="2">
        <v>85</v>
      </c>
      <c r="E149" s="2">
        <v>85.14053497641406</v>
      </c>
      <c r="F149" s="2">
        <v>92.742433779608447</v>
      </c>
      <c r="G149" s="2">
        <v>101.47725957465822</v>
      </c>
      <c r="H149" s="2">
        <v>101.22106362627494</v>
      </c>
      <c r="I149" s="2">
        <v>100.61781138777469</v>
      </c>
      <c r="J149" s="2">
        <v>99.613538712926967</v>
      </c>
      <c r="K149" s="2">
        <v>101.64785977833151</v>
      </c>
      <c r="L149" s="2">
        <v>97.148993387828114</v>
      </c>
      <c r="M149" s="2">
        <v>96.636346450031809</v>
      </c>
      <c r="N149" s="2" t="e">
        <f>#REF!*#REF!/10^3</f>
        <v>#REF!</v>
      </c>
      <c r="O149" s="2" t="e">
        <f>#REF!*#REF!/10^3</f>
        <v>#REF!</v>
      </c>
      <c r="P149" s="2" t="e">
        <f>#REF!*#REF!/10^3</f>
        <v>#REF!</v>
      </c>
      <c r="Q149" s="2" t="e">
        <f>#REF!*#REF!/10^3</f>
        <v>#REF!</v>
      </c>
      <c r="R149" s="2" t="e">
        <f>#REF!*#REF!/10^3</f>
        <v>#REF!</v>
      </c>
      <c r="S149" s="2" t="e">
        <f>#REF!*#REF!/10^3</f>
        <v>#REF!</v>
      </c>
      <c r="T149" s="2" t="e">
        <f>#REF!*#REF!/10^3</f>
        <v>#REF!</v>
      </c>
      <c r="U149" s="2" t="e">
        <f>#REF!*#REF!/10^3</f>
        <v>#REF!</v>
      </c>
    </row>
    <row r="150" spans="1:21" x14ac:dyDescent="0.3">
      <c r="A150" s="1" t="s">
        <v>218</v>
      </c>
    </row>
    <row r="151" spans="1:21" x14ac:dyDescent="0.3">
      <c r="B151" s="2" t="s">
        <v>1</v>
      </c>
      <c r="D151" s="2" t="s">
        <v>2</v>
      </c>
    </row>
    <row r="152" spans="1:21" x14ac:dyDescent="0.3">
      <c r="A152" s="5" t="s">
        <v>4</v>
      </c>
      <c r="B152" s="6">
        <v>1992</v>
      </c>
      <c r="C152" s="6">
        <v>2017</v>
      </c>
      <c r="D152" s="7">
        <v>2017</v>
      </c>
      <c r="E152" s="7">
        <v>2020</v>
      </c>
      <c r="F152" s="7">
        <v>2025</v>
      </c>
      <c r="G152" s="7">
        <v>2030</v>
      </c>
      <c r="H152" s="7">
        <v>2035</v>
      </c>
      <c r="I152" s="7">
        <v>2040</v>
      </c>
      <c r="J152" s="7">
        <v>2045</v>
      </c>
      <c r="K152" s="7">
        <v>2050</v>
      </c>
      <c r="L152" s="7">
        <v>2055</v>
      </c>
      <c r="M152" s="7">
        <v>2060</v>
      </c>
      <c r="N152" s="7">
        <v>2065</v>
      </c>
      <c r="O152" s="7">
        <v>2070</v>
      </c>
      <c r="P152" s="7">
        <v>2075</v>
      </c>
      <c r="Q152" s="7">
        <v>2080</v>
      </c>
      <c r="R152" s="7">
        <v>2085</v>
      </c>
      <c r="S152" s="7">
        <v>2090</v>
      </c>
      <c r="T152" s="7">
        <v>2095</v>
      </c>
      <c r="U152" s="7">
        <v>2100</v>
      </c>
    </row>
    <row r="153" spans="1:21" x14ac:dyDescent="0.3">
      <c r="A153" s="9" t="s">
        <v>63</v>
      </c>
      <c r="B153" s="10" t="s">
        <v>220</v>
      </c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 t="e">
        <f t="shared" ref="N153:U153" si="5">SUM(N154:N183)+N187+N188+N192+N193+N194+N195+N198</f>
        <v>#REF!</v>
      </c>
      <c r="O153" s="10" t="e">
        <f t="shared" si="5"/>
        <v>#REF!</v>
      </c>
      <c r="P153" s="10" t="e">
        <f t="shared" si="5"/>
        <v>#REF!</v>
      </c>
      <c r="Q153" s="10" t="e">
        <f t="shared" si="5"/>
        <v>#REF!</v>
      </c>
      <c r="R153" s="10" t="e">
        <f t="shared" si="5"/>
        <v>#REF!</v>
      </c>
      <c r="S153" s="10" t="e">
        <f t="shared" si="5"/>
        <v>#REF!</v>
      </c>
      <c r="T153" s="10" t="e">
        <f t="shared" si="5"/>
        <v>#REF!</v>
      </c>
      <c r="U153" s="10" t="e">
        <f t="shared" si="5"/>
        <v>#REF!</v>
      </c>
    </row>
    <row r="154" spans="1:21" x14ac:dyDescent="0.3">
      <c r="A154" t="s">
        <v>164</v>
      </c>
      <c r="B154" s="2">
        <v>0</v>
      </c>
      <c r="C154" s="2">
        <v>26</v>
      </c>
      <c r="D154" s="2">
        <v>88.990000000000009</v>
      </c>
      <c r="E154" s="2">
        <v>89.130534976414069</v>
      </c>
      <c r="F154" s="2">
        <v>96.732433779608428</v>
      </c>
      <c r="G154" s="2">
        <v>105.46725957465821</v>
      </c>
      <c r="H154" s="2">
        <v>105.21106362627495</v>
      </c>
      <c r="I154" s="2">
        <v>104.60781138777467</v>
      </c>
      <c r="J154" s="2">
        <v>103.60353871292698</v>
      </c>
      <c r="K154" s="2">
        <v>105.6378597783315</v>
      </c>
      <c r="L154" s="2">
        <v>101.13899338782812</v>
      </c>
      <c r="M154" s="2">
        <v>100.62634645003182</v>
      </c>
      <c r="N154" s="2" t="e">
        <f>#REF!*#REF!/10^3</f>
        <v>#REF!</v>
      </c>
      <c r="O154" s="2" t="e">
        <f>#REF!*#REF!/10^3</f>
        <v>#REF!</v>
      </c>
      <c r="P154" s="2" t="e">
        <f>#REF!*#REF!/10^3</f>
        <v>#REF!</v>
      </c>
      <c r="Q154" s="2" t="e">
        <f>#REF!*#REF!/10^3</f>
        <v>#REF!</v>
      </c>
      <c r="R154" s="2" t="e">
        <f>#REF!*#REF!/10^3</f>
        <v>#REF!</v>
      </c>
      <c r="S154" s="2" t="e">
        <f>#REF!*#REF!/10^3</f>
        <v>#REF!</v>
      </c>
      <c r="T154" s="2" t="e">
        <f>#REF!*#REF!/10^3</f>
        <v>#REF!</v>
      </c>
      <c r="U154" s="2" t="e">
        <f>#REF!*#REF!/10^3</f>
        <v>#REF!</v>
      </c>
    </row>
    <row r="155" spans="1:21" x14ac:dyDescent="0.3">
      <c r="A155" t="s">
        <v>65</v>
      </c>
      <c r="B155" s="2">
        <v>52.333333333333336</v>
      </c>
      <c r="C155" s="2">
        <v>54</v>
      </c>
      <c r="D155" s="2">
        <v>94.929999999999993</v>
      </c>
      <c r="E155" s="2">
        <v>95.070534976414066</v>
      </c>
      <c r="F155" s="2">
        <v>102.67243377960843</v>
      </c>
      <c r="G155" s="2">
        <v>111.40725957465823</v>
      </c>
      <c r="H155" s="2">
        <v>111.15106362627495</v>
      </c>
      <c r="I155" s="2">
        <v>110.54781138777469</v>
      </c>
      <c r="J155" s="2">
        <v>109.54353871292695</v>
      </c>
      <c r="K155" s="2">
        <v>111.57785977833151</v>
      </c>
      <c r="L155" s="2">
        <v>107.07899338782811</v>
      </c>
      <c r="M155" s="2">
        <v>106.5663464500318</v>
      </c>
      <c r="N155" s="2" t="e">
        <f>#REF!*#REF!/10^3</f>
        <v>#REF!</v>
      </c>
      <c r="O155" s="2" t="e">
        <f>#REF!*#REF!/10^3</f>
        <v>#REF!</v>
      </c>
      <c r="P155" s="2" t="e">
        <f>#REF!*#REF!/10^3</f>
        <v>#REF!</v>
      </c>
      <c r="Q155" s="2" t="e">
        <f>#REF!*#REF!/10^3</f>
        <v>#REF!</v>
      </c>
      <c r="R155" s="2" t="e">
        <f>#REF!*#REF!/10^3</f>
        <v>#REF!</v>
      </c>
      <c r="S155" s="2" t="e">
        <f>#REF!*#REF!/10^3</f>
        <v>#REF!</v>
      </c>
      <c r="T155" s="2" t="e">
        <f>#REF!*#REF!/10^3</f>
        <v>#REF!</v>
      </c>
      <c r="U155" s="2" t="e">
        <f>#REF!*#REF!/10^3</f>
        <v>#REF!</v>
      </c>
    </row>
    <row r="156" spans="1:21" x14ac:dyDescent="0.3">
      <c r="A156" t="s">
        <v>165</v>
      </c>
      <c r="B156" s="2">
        <v>0</v>
      </c>
      <c r="C156" s="2">
        <v>59</v>
      </c>
      <c r="D156" s="2">
        <v>94.929999999999993</v>
      </c>
      <c r="E156" s="2">
        <v>95.070534976414066</v>
      </c>
      <c r="F156" s="2">
        <v>102.67243377960843</v>
      </c>
      <c r="G156" s="2">
        <v>111.40725957465823</v>
      </c>
      <c r="H156" s="2">
        <v>111.15106362627495</v>
      </c>
      <c r="I156" s="2">
        <v>110.54781138777469</v>
      </c>
      <c r="J156" s="2">
        <v>109.54353871292695</v>
      </c>
      <c r="K156" s="2">
        <v>111.57785977833151</v>
      </c>
      <c r="L156" s="2">
        <v>107.07899338782811</v>
      </c>
      <c r="M156" s="2">
        <v>106.5663464500318</v>
      </c>
      <c r="N156" s="2" t="e">
        <f>#REF!*#REF!/10^3</f>
        <v>#REF!</v>
      </c>
      <c r="O156" s="2" t="e">
        <f>#REF!*#REF!/10^3</f>
        <v>#REF!</v>
      </c>
      <c r="P156" s="2" t="e">
        <f>#REF!*#REF!/10^3</f>
        <v>#REF!</v>
      </c>
      <c r="Q156" s="2" t="e">
        <f>#REF!*#REF!/10^3</f>
        <v>#REF!</v>
      </c>
      <c r="R156" s="2" t="e">
        <f>#REF!*#REF!/10^3</f>
        <v>#REF!</v>
      </c>
      <c r="S156" s="2" t="e">
        <f>#REF!*#REF!/10^3</f>
        <v>#REF!</v>
      </c>
      <c r="T156" s="2" t="e">
        <f>#REF!*#REF!/10^3</f>
        <v>#REF!</v>
      </c>
      <c r="U156" s="2" t="e">
        <f>#REF!*#REF!/10^3</f>
        <v>#REF!</v>
      </c>
    </row>
    <row r="157" spans="1:21" x14ac:dyDescent="0.3">
      <c r="A157" t="s">
        <v>166</v>
      </c>
      <c r="B157" s="2">
        <v>178</v>
      </c>
      <c r="C157" s="2">
        <v>48</v>
      </c>
      <c r="D157" s="2">
        <v>85</v>
      </c>
      <c r="E157" s="2">
        <v>85.14053497641406</v>
      </c>
      <c r="F157" s="2">
        <v>92.742433779608447</v>
      </c>
      <c r="G157" s="2">
        <v>101.47725957465822</v>
      </c>
      <c r="H157" s="2">
        <v>101.22106362627494</v>
      </c>
      <c r="I157" s="2">
        <v>100.61781138777469</v>
      </c>
      <c r="J157" s="2">
        <v>99.613538712926967</v>
      </c>
      <c r="K157" s="2">
        <v>101.64785977833151</v>
      </c>
      <c r="L157" s="2">
        <v>97.148993387828114</v>
      </c>
      <c r="M157" s="2">
        <v>96.636346450031809</v>
      </c>
      <c r="N157" s="2" t="e">
        <f>#REF!*#REF!/10^3</f>
        <v>#REF!</v>
      </c>
      <c r="O157" s="2" t="e">
        <f>#REF!*#REF!/10^3</f>
        <v>#REF!</v>
      </c>
      <c r="P157" s="2" t="e">
        <f>#REF!*#REF!/10^3</f>
        <v>#REF!</v>
      </c>
      <c r="Q157" s="2" t="e">
        <f>#REF!*#REF!/10^3</f>
        <v>#REF!</v>
      </c>
      <c r="R157" s="2" t="e">
        <f>#REF!*#REF!/10^3</f>
        <v>#REF!</v>
      </c>
      <c r="S157" s="2" t="e">
        <f>#REF!*#REF!/10^3</f>
        <v>#REF!</v>
      </c>
      <c r="T157" s="2" t="e">
        <f>#REF!*#REF!/10^3</f>
        <v>#REF!</v>
      </c>
      <c r="U157" s="2" t="e">
        <f>#REF!*#REF!/10^3</f>
        <v>#REF!</v>
      </c>
    </row>
    <row r="158" spans="1:21" x14ac:dyDescent="0.3">
      <c r="A158" t="s">
        <v>167</v>
      </c>
      <c r="B158" s="2">
        <v>41</v>
      </c>
      <c r="C158" s="2">
        <v>38.666666666666664</v>
      </c>
      <c r="D158" s="2">
        <v>85</v>
      </c>
      <c r="E158" s="2">
        <v>85.14053497641406</v>
      </c>
      <c r="F158" s="2">
        <v>92.742433779608447</v>
      </c>
      <c r="G158" s="2">
        <v>101.47725957465822</v>
      </c>
      <c r="H158" s="2">
        <v>101.22106362627494</v>
      </c>
      <c r="I158" s="2">
        <v>100.61781138777469</v>
      </c>
      <c r="J158" s="2">
        <v>99.613538712926967</v>
      </c>
      <c r="K158" s="2">
        <v>101.64785977833151</v>
      </c>
      <c r="L158" s="2">
        <v>97.148993387828114</v>
      </c>
      <c r="M158" s="2">
        <v>96.636346450031809</v>
      </c>
      <c r="N158" s="2" t="e">
        <f>#REF!*#REF!/10^3</f>
        <v>#REF!</v>
      </c>
      <c r="O158" s="2" t="e">
        <f>#REF!*#REF!/10^3</f>
        <v>#REF!</v>
      </c>
      <c r="P158" s="2" t="e">
        <f>#REF!*#REF!/10^3</f>
        <v>#REF!</v>
      </c>
      <c r="Q158" s="2" t="e">
        <f>#REF!*#REF!/10^3</f>
        <v>#REF!</v>
      </c>
      <c r="R158" s="2" t="e">
        <f>#REF!*#REF!/10^3</f>
        <v>#REF!</v>
      </c>
      <c r="S158" s="2" t="e">
        <f>#REF!*#REF!/10^3</f>
        <v>#REF!</v>
      </c>
      <c r="T158" s="2" t="e">
        <f>#REF!*#REF!/10^3</f>
        <v>#REF!</v>
      </c>
      <c r="U158" s="2" t="e">
        <f>#REF!*#REF!/10^3</f>
        <v>#REF!</v>
      </c>
    </row>
    <row r="159" spans="1:21" x14ac:dyDescent="0.3">
      <c r="A159" t="s">
        <v>169</v>
      </c>
      <c r="B159" s="2">
        <v>76.666666666666671</v>
      </c>
      <c r="C159" s="2">
        <v>42.666666666666664</v>
      </c>
      <c r="D159" s="2">
        <v>85</v>
      </c>
      <c r="E159" s="2">
        <v>85.14053497641406</v>
      </c>
      <c r="F159" s="2">
        <v>92.742433779608447</v>
      </c>
      <c r="G159" s="2">
        <v>101.47725957465822</v>
      </c>
      <c r="H159" s="2">
        <v>101.22106362627494</v>
      </c>
      <c r="I159" s="2">
        <v>100.61781138777469</v>
      </c>
      <c r="J159" s="2">
        <v>99.613538712926967</v>
      </c>
      <c r="K159" s="2">
        <v>101.64785977833151</v>
      </c>
      <c r="L159" s="2">
        <v>97.148993387828114</v>
      </c>
      <c r="M159" s="2">
        <v>96.636346450031809</v>
      </c>
      <c r="N159" s="2" t="e">
        <f>#REF!*#REF!/10^3</f>
        <v>#REF!</v>
      </c>
      <c r="O159" s="2" t="e">
        <f>#REF!*#REF!/10^3</f>
        <v>#REF!</v>
      </c>
      <c r="P159" s="2" t="e">
        <f>#REF!*#REF!/10^3</f>
        <v>#REF!</v>
      </c>
      <c r="Q159" s="2" t="e">
        <f>#REF!*#REF!/10^3</f>
        <v>#REF!</v>
      </c>
      <c r="R159" s="2" t="e">
        <f>#REF!*#REF!/10^3</f>
        <v>#REF!</v>
      </c>
      <c r="S159" s="2" t="e">
        <f>#REF!*#REF!/10^3</f>
        <v>#REF!</v>
      </c>
      <c r="T159" s="2" t="e">
        <f>#REF!*#REF!/10^3</f>
        <v>#REF!</v>
      </c>
      <c r="U159" s="2" t="e">
        <f>#REF!*#REF!/10^3</f>
        <v>#REF!</v>
      </c>
    </row>
    <row r="160" spans="1:21" x14ac:dyDescent="0.3">
      <c r="A160" t="s">
        <v>66</v>
      </c>
      <c r="B160" s="2">
        <v>0</v>
      </c>
      <c r="C160" s="2">
        <v>35</v>
      </c>
      <c r="D160" s="2">
        <v>85</v>
      </c>
      <c r="E160" s="2">
        <v>85.14053497641406</v>
      </c>
      <c r="F160" s="2">
        <v>92.742433779608447</v>
      </c>
      <c r="G160" s="2">
        <v>101.47725957465822</v>
      </c>
      <c r="H160" s="2">
        <v>101.22106362627494</v>
      </c>
      <c r="I160" s="2">
        <v>100.61781138777469</v>
      </c>
      <c r="J160" s="2">
        <v>99.613538712926967</v>
      </c>
      <c r="K160" s="2">
        <v>101.64785977833151</v>
      </c>
      <c r="L160" s="2">
        <v>97.148993387828114</v>
      </c>
      <c r="M160" s="2">
        <v>96.636346450031809</v>
      </c>
      <c r="N160" s="2" t="e">
        <f>#REF!*#REF!/10^3</f>
        <v>#REF!</v>
      </c>
      <c r="O160" s="2" t="e">
        <f>#REF!*#REF!/10^3</f>
        <v>#REF!</v>
      </c>
      <c r="P160" s="2" t="e">
        <f>#REF!*#REF!/10^3</f>
        <v>#REF!</v>
      </c>
      <c r="Q160" s="2" t="e">
        <f>#REF!*#REF!/10^3</f>
        <v>#REF!</v>
      </c>
      <c r="R160" s="2" t="e">
        <f>#REF!*#REF!/10^3</f>
        <v>#REF!</v>
      </c>
      <c r="S160" s="2" t="e">
        <f>#REF!*#REF!/10^3</f>
        <v>#REF!</v>
      </c>
      <c r="T160" s="2" t="e">
        <f>#REF!*#REF!/10^3</f>
        <v>#REF!</v>
      </c>
      <c r="U160" s="2" t="e">
        <f>#REF!*#REF!/10^3</f>
        <v>#REF!</v>
      </c>
    </row>
    <row r="161" spans="1:21" x14ac:dyDescent="0.3">
      <c r="A161" t="s">
        <v>171</v>
      </c>
      <c r="B161" s="2">
        <v>55.666666666666664</v>
      </c>
      <c r="C161" s="2">
        <v>40.666666666666664</v>
      </c>
      <c r="D161" s="2">
        <v>85</v>
      </c>
      <c r="E161" s="2">
        <v>85.14053497641406</v>
      </c>
      <c r="F161" s="2">
        <v>92.742433779608447</v>
      </c>
      <c r="G161" s="2">
        <v>105.46725957465821</v>
      </c>
      <c r="H161" s="2">
        <v>105.21106362627495</v>
      </c>
      <c r="I161" s="2">
        <v>104.60781138777467</v>
      </c>
      <c r="J161" s="2">
        <v>103.60353871292698</v>
      </c>
      <c r="K161" s="2">
        <v>105.6378597783315</v>
      </c>
      <c r="L161" s="2">
        <v>101.13899338782812</v>
      </c>
      <c r="M161" s="2">
        <v>100.62634645003182</v>
      </c>
      <c r="N161" s="2" t="e">
        <f>#REF!*#REF!/10^3</f>
        <v>#REF!</v>
      </c>
      <c r="O161" s="2" t="e">
        <f>#REF!*#REF!/10^3</f>
        <v>#REF!</v>
      </c>
      <c r="P161" s="2" t="e">
        <f>#REF!*#REF!/10^3</f>
        <v>#REF!</v>
      </c>
      <c r="Q161" s="2" t="e">
        <f>#REF!*#REF!/10^3</f>
        <v>#REF!</v>
      </c>
      <c r="R161" s="2" t="e">
        <f>#REF!*#REF!/10^3</f>
        <v>#REF!</v>
      </c>
      <c r="S161" s="2" t="e">
        <f>#REF!*#REF!/10^3</f>
        <v>#REF!</v>
      </c>
      <c r="T161" s="2" t="e">
        <f>#REF!*#REF!/10^3</f>
        <v>#REF!</v>
      </c>
      <c r="U161" s="2" t="e">
        <f>#REF!*#REF!/10^3</f>
        <v>#REF!</v>
      </c>
    </row>
    <row r="162" spans="1:21" x14ac:dyDescent="0.3">
      <c r="A162" t="s">
        <v>68</v>
      </c>
      <c r="B162" s="2">
        <v>26.666666666666668</v>
      </c>
      <c r="C162" s="2">
        <v>26</v>
      </c>
      <c r="D162" s="2">
        <v>90.94</v>
      </c>
      <c r="E162" s="2">
        <v>91.080534976414057</v>
      </c>
      <c r="F162" s="2">
        <v>98.682433779608445</v>
      </c>
      <c r="G162" s="2">
        <v>107.41725957465822</v>
      </c>
      <c r="H162" s="2">
        <v>107.16106362627494</v>
      </c>
      <c r="I162" s="2">
        <v>106.55781138777468</v>
      </c>
      <c r="J162" s="2">
        <v>105.55353871292697</v>
      </c>
      <c r="K162" s="2">
        <v>107.58785977833151</v>
      </c>
      <c r="L162" s="2">
        <v>103.08899338782811</v>
      </c>
      <c r="M162" s="2">
        <v>102.57634645003181</v>
      </c>
      <c r="N162" s="2" t="e">
        <f>#REF!*#REF!/10^3</f>
        <v>#REF!</v>
      </c>
      <c r="O162" s="2" t="e">
        <f>#REF!*#REF!/10^3</f>
        <v>#REF!</v>
      </c>
      <c r="P162" s="2" t="e">
        <f>#REF!*#REF!/10^3</f>
        <v>#REF!</v>
      </c>
      <c r="Q162" s="2" t="e">
        <f>#REF!*#REF!/10^3</f>
        <v>#REF!</v>
      </c>
      <c r="R162" s="2" t="e">
        <f>#REF!*#REF!/10^3</f>
        <v>#REF!</v>
      </c>
      <c r="S162" s="2" t="e">
        <f>#REF!*#REF!/10^3</f>
        <v>#REF!</v>
      </c>
      <c r="T162" s="2" t="e">
        <f>#REF!*#REF!/10^3</f>
        <v>#REF!</v>
      </c>
      <c r="U162" s="2" t="e">
        <f>#REF!*#REF!/10^3</f>
        <v>#REF!</v>
      </c>
    </row>
    <row r="163" spans="1:21" x14ac:dyDescent="0.3">
      <c r="A163" t="s">
        <v>70</v>
      </c>
      <c r="B163" s="2">
        <v>68.333333333333329</v>
      </c>
      <c r="C163" s="2">
        <v>39</v>
      </c>
      <c r="D163" s="2">
        <v>85</v>
      </c>
      <c r="E163" s="2">
        <v>85.14053497641406</v>
      </c>
      <c r="F163" s="2">
        <v>92.742433779608447</v>
      </c>
      <c r="G163" s="2">
        <v>101.47725957465822</v>
      </c>
      <c r="H163" s="2">
        <v>101.22106362627494</v>
      </c>
      <c r="I163" s="2">
        <v>100.61781138777469</v>
      </c>
      <c r="J163" s="2">
        <v>99.613538712926967</v>
      </c>
      <c r="K163" s="2">
        <v>101.64785977833151</v>
      </c>
      <c r="L163" s="2">
        <v>97.148993387828114</v>
      </c>
      <c r="M163" s="2">
        <v>96.636346450031809</v>
      </c>
      <c r="N163" s="2" t="e">
        <f>#REF!*#REF!/10^3</f>
        <v>#REF!</v>
      </c>
      <c r="O163" s="2" t="e">
        <f>#REF!*#REF!/10^3</f>
        <v>#REF!</v>
      </c>
      <c r="P163" s="2" t="e">
        <f>#REF!*#REF!/10^3</f>
        <v>#REF!</v>
      </c>
      <c r="Q163" s="2" t="e">
        <f>#REF!*#REF!/10^3</f>
        <v>#REF!</v>
      </c>
      <c r="R163" s="2" t="e">
        <f>#REF!*#REF!/10^3</f>
        <v>#REF!</v>
      </c>
      <c r="S163" s="2" t="e">
        <f>#REF!*#REF!/10^3</f>
        <v>#REF!</v>
      </c>
      <c r="T163" s="2" t="e">
        <f>#REF!*#REF!/10^3</f>
        <v>#REF!</v>
      </c>
      <c r="U163" s="2" t="e">
        <f>#REF!*#REF!/10^3</f>
        <v>#REF!</v>
      </c>
    </row>
    <row r="164" spans="1:21" x14ac:dyDescent="0.3">
      <c r="A164" t="s">
        <v>72</v>
      </c>
      <c r="B164" s="2">
        <v>66</v>
      </c>
      <c r="C164" s="2">
        <v>56</v>
      </c>
      <c r="D164" s="2">
        <v>94.929999999999993</v>
      </c>
      <c r="E164" s="2">
        <v>95.070534976414066</v>
      </c>
      <c r="F164" s="2">
        <v>102.67243377960843</v>
      </c>
      <c r="G164" s="2">
        <v>111.40725957465823</v>
      </c>
      <c r="H164" s="2">
        <v>111.15106362627495</v>
      </c>
      <c r="I164" s="2">
        <v>110.54781138777469</v>
      </c>
      <c r="J164" s="2">
        <v>109.54353871292695</v>
      </c>
      <c r="K164" s="2">
        <v>111.57785977833151</v>
      </c>
      <c r="L164" s="2">
        <v>107.07899338782811</v>
      </c>
      <c r="M164" s="2">
        <v>106.5663464500318</v>
      </c>
      <c r="N164" s="2" t="e">
        <f>#REF!*#REF!/10^3</f>
        <v>#REF!</v>
      </c>
      <c r="O164" s="2" t="e">
        <f>#REF!*#REF!/10^3</f>
        <v>#REF!</v>
      </c>
      <c r="P164" s="2" t="e">
        <f>#REF!*#REF!/10^3</f>
        <v>#REF!</v>
      </c>
      <c r="Q164" s="2" t="e">
        <f>#REF!*#REF!/10^3</f>
        <v>#REF!</v>
      </c>
      <c r="R164" s="2" t="e">
        <f>#REF!*#REF!/10^3</f>
        <v>#REF!</v>
      </c>
      <c r="S164" s="2" t="e">
        <f>#REF!*#REF!/10^3</f>
        <v>#REF!</v>
      </c>
      <c r="T164" s="2" t="e">
        <f>#REF!*#REF!/10^3</f>
        <v>#REF!</v>
      </c>
      <c r="U164" s="2" t="e">
        <f>#REF!*#REF!/10^3</f>
        <v>#REF!</v>
      </c>
    </row>
    <row r="165" spans="1:21" x14ac:dyDescent="0.3">
      <c r="A165" t="s">
        <v>172</v>
      </c>
      <c r="B165" s="2">
        <v>126</v>
      </c>
      <c r="C165" s="2">
        <v>55.666666666666664</v>
      </c>
      <c r="D165" s="2">
        <v>94.929999999999993</v>
      </c>
      <c r="E165" s="2">
        <v>95.070534976414066</v>
      </c>
      <c r="F165" s="2">
        <v>102.67243377960843</v>
      </c>
      <c r="G165" s="2">
        <v>111.40725957465823</v>
      </c>
      <c r="H165" s="2">
        <v>111.15106362627495</v>
      </c>
      <c r="I165" s="2">
        <v>110.54781138777469</v>
      </c>
      <c r="J165" s="2">
        <v>109.54353871292695</v>
      </c>
      <c r="K165" s="2">
        <v>111.57785977833151</v>
      </c>
      <c r="L165" s="2">
        <v>107.07899338782811</v>
      </c>
      <c r="M165" s="2">
        <v>106.5663464500318</v>
      </c>
      <c r="N165" s="2" t="e">
        <f>#REF!*#REF!/10^3</f>
        <v>#REF!</v>
      </c>
      <c r="O165" s="2" t="e">
        <f>#REF!*#REF!/10^3</f>
        <v>#REF!</v>
      </c>
      <c r="P165" s="2" t="e">
        <f>#REF!*#REF!/10^3</f>
        <v>#REF!</v>
      </c>
      <c r="Q165" s="2" t="e">
        <f>#REF!*#REF!/10^3</f>
        <v>#REF!</v>
      </c>
      <c r="R165" s="2" t="e">
        <f>#REF!*#REF!/10^3</f>
        <v>#REF!</v>
      </c>
      <c r="S165" s="2" t="e">
        <f>#REF!*#REF!/10^3</f>
        <v>#REF!</v>
      </c>
      <c r="T165" s="2" t="e">
        <f>#REF!*#REF!/10^3</f>
        <v>#REF!</v>
      </c>
      <c r="U165" s="2" t="e">
        <f>#REF!*#REF!/10^3</f>
        <v>#REF!</v>
      </c>
    </row>
    <row r="166" spans="1:21" x14ac:dyDescent="0.3">
      <c r="A166" t="s">
        <v>173</v>
      </c>
      <c r="B166" s="2">
        <v>55.666666666666664</v>
      </c>
      <c r="C166" s="2">
        <v>38.333333333333336</v>
      </c>
      <c r="D166" s="2">
        <v>85</v>
      </c>
      <c r="E166" s="2">
        <v>85.14053497641406</v>
      </c>
      <c r="F166" s="2">
        <v>92.742433779608447</v>
      </c>
      <c r="G166" s="2">
        <v>101.47725957465822</v>
      </c>
      <c r="H166" s="2">
        <v>101.22106362627494</v>
      </c>
      <c r="I166" s="2">
        <v>100.61781138777469</v>
      </c>
      <c r="J166" s="2">
        <v>99.613538712926967</v>
      </c>
      <c r="K166" s="2">
        <v>101.64785977833151</v>
      </c>
      <c r="L166" s="2">
        <v>97.148993387828114</v>
      </c>
      <c r="M166" s="2">
        <v>96.636346450031809</v>
      </c>
      <c r="N166" s="2" t="e">
        <f>#REF!*#REF!/10^3</f>
        <v>#REF!</v>
      </c>
      <c r="O166" s="2" t="e">
        <f>#REF!*#REF!/10^3</f>
        <v>#REF!</v>
      </c>
      <c r="P166" s="2" t="e">
        <f>#REF!*#REF!/10^3</f>
        <v>#REF!</v>
      </c>
      <c r="Q166" s="2" t="e">
        <f>#REF!*#REF!/10^3</f>
        <v>#REF!</v>
      </c>
      <c r="R166" s="2" t="e">
        <f>#REF!*#REF!/10^3</f>
        <v>#REF!</v>
      </c>
      <c r="S166" s="2" t="e">
        <f>#REF!*#REF!/10^3</f>
        <v>#REF!</v>
      </c>
      <c r="T166" s="2" t="e">
        <f>#REF!*#REF!/10^3</f>
        <v>#REF!</v>
      </c>
      <c r="U166" s="2" t="e">
        <f>#REF!*#REF!/10^3</f>
        <v>#REF!</v>
      </c>
    </row>
    <row r="167" spans="1:21" x14ac:dyDescent="0.3">
      <c r="A167" t="s">
        <v>174</v>
      </c>
      <c r="B167" s="2">
        <v>0</v>
      </c>
      <c r="C167" s="2">
        <v>72.666666666666671</v>
      </c>
      <c r="D167" s="2">
        <v>94.929999999999993</v>
      </c>
      <c r="E167" s="2">
        <v>95.070534976414066</v>
      </c>
      <c r="F167" s="2">
        <v>102.67243377960843</v>
      </c>
      <c r="G167" s="2">
        <v>111.40725957465823</v>
      </c>
      <c r="H167" s="2">
        <v>111.15106362627495</v>
      </c>
      <c r="I167" s="2">
        <v>110.54781138777469</v>
      </c>
      <c r="J167" s="2">
        <v>109.54353871292695</v>
      </c>
      <c r="K167" s="2">
        <v>111.57785977833151</v>
      </c>
      <c r="L167" s="2">
        <v>107.07899338782811</v>
      </c>
      <c r="M167" s="2">
        <v>106.5663464500318</v>
      </c>
      <c r="N167" s="2" t="e">
        <f>#REF!*#REF!/10^3</f>
        <v>#REF!</v>
      </c>
      <c r="O167" s="2" t="e">
        <f>#REF!*#REF!/10^3</f>
        <v>#REF!</v>
      </c>
      <c r="P167" s="2" t="e">
        <f>#REF!*#REF!/10^3</f>
        <v>#REF!</v>
      </c>
      <c r="Q167" s="2" t="e">
        <f>#REF!*#REF!/10^3</f>
        <v>#REF!</v>
      </c>
      <c r="R167" s="2" t="e">
        <f>#REF!*#REF!/10^3</f>
        <v>#REF!</v>
      </c>
      <c r="S167" s="2" t="e">
        <f>#REF!*#REF!/10^3</f>
        <v>#REF!</v>
      </c>
      <c r="T167" s="2" t="e">
        <f>#REF!*#REF!/10^3</f>
        <v>#REF!</v>
      </c>
      <c r="U167" s="2" t="e">
        <f>#REF!*#REF!/10^3</f>
        <v>#REF!</v>
      </c>
    </row>
    <row r="168" spans="1:21" x14ac:dyDescent="0.3">
      <c r="A168" t="s">
        <v>175</v>
      </c>
      <c r="B168" s="2">
        <v>62.666666666666664</v>
      </c>
      <c r="C168" s="2">
        <v>293.66666666666669</v>
      </c>
      <c r="D168" s="2">
        <v>94.929999999999993</v>
      </c>
      <c r="E168" s="2">
        <v>95.070534976414066</v>
      </c>
      <c r="F168" s="2">
        <v>102.67243377960843</v>
      </c>
      <c r="G168" s="2">
        <v>111.40725957465823</v>
      </c>
      <c r="H168" s="2">
        <v>111.15106362627495</v>
      </c>
      <c r="I168" s="2">
        <v>110.54781138777469</v>
      </c>
      <c r="J168" s="2">
        <v>109.54353871292695</v>
      </c>
      <c r="K168" s="2">
        <v>111.57785977833151</v>
      </c>
      <c r="L168" s="2">
        <v>107.07899338782811</v>
      </c>
      <c r="M168" s="2">
        <v>106.5663464500318</v>
      </c>
      <c r="N168" s="2" t="e">
        <f>#REF!*#REF!/10^3</f>
        <v>#REF!</v>
      </c>
      <c r="O168" s="2" t="e">
        <f>#REF!*#REF!/10^3</f>
        <v>#REF!</v>
      </c>
      <c r="P168" s="2" t="e">
        <f>#REF!*#REF!/10^3</f>
        <v>#REF!</v>
      </c>
      <c r="Q168" s="2" t="e">
        <f>#REF!*#REF!/10^3</f>
        <v>#REF!</v>
      </c>
      <c r="R168" s="2" t="e">
        <f>#REF!*#REF!/10^3</f>
        <v>#REF!</v>
      </c>
      <c r="S168" s="2" t="e">
        <f>#REF!*#REF!/10^3</f>
        <v>#REF!</v>
      </c>
      <c r="T168" s="2" t="e">
        <f>#REF!*#REF!/10^3</f>
        <v>#REF!</v>
      </c>
      <c r="U168" s="2" t="e">
        <f>#REF!*#REF!/10^3</f>
        <v>#REF!</v>
      </c>
    </row>
    <row r="169" spans="1:21" x14ac:dyDescent="0.3">
      <c r="A169" t="s">
        <v>74</v>
      </c>
      <c r="B169" s="2">
        <v>87</v>
      </c>
      <c r="C169" s="2">
        <v>55</v>
      </c>
      <c r="D169" s="2">
        <v>94.929999999999993</v>
      </c>
      <c r="E169" s="2">
        <v>95.070534976414066</v>
      </c>
      <c r="F169" s="2">
        <v>102.67243377960843</v>
      </c>
      <c r="G169" s="2">
        <v>111.40725957465823</v>
      </c>
      <c r="H169" s="2">
        <v>111.15106362627495</v>
      </c>
      <c r="I169" s="2">
        <v>110.54781138777469</v>
      </c>
      <c r="J169" s="2">
        <v>109.54353871292695</v>
      </c>
      <c r="K169" s="2">
        <v>111.57785977833151</v>
      </c>
      <c r="L169" s="2">
        <v>107.07899338782811</v>
      </c>
      <c r="M169" s="2">
        <v>106.5663464500318</v>
      </c>
      <c r="N169" s="2" t="e">
        <f>#REF!*#REF!/10^3</f>
        <v>#REF!</v>
      </c>
      <c r="O169" s="2" t="e">
        <f>#REF!*#REF!/10^3</f>
        <v>#REF!</v>
      </c>
      <c r="P169" s="2" t="e">
        <f>#REF!*#REF!/10^3</f>
        <v>#REF!</v>
      </c>
      <c r="Q169" s="2" t="e">
        <f>#REF!*#REF!/10^3</f>
        <v>#REF!</v>
      </c>
      <c r="R169" s="2" t="e">
        <f>#REF!*#REF!/10^3</f>
        <v>#REF!</v>
      </c>
      <c r="S169" s="2" t="e">
        <f>#REF!*#REF!/10^3</f>
        <v>#REF!</v>
      </c>
      <c r="T169" s="2" t="e">
        <f>#REF!*#REF!/10^3</f>
        <v>#REF!</v>
      </c>
      <c r="U169" s="2" t="e">
        <f>#REF!*#REF!/10^3</f>
        <v>#REF!</v>
      </c>
    </row>
    <row r="170" spans="1:21" x14ac:dyDescent="0.3">
      <c r="A170" t="s">
        <v>176</v>
      </c>
      <c r="B170" s="2">
        <v>0</v>
      </c>
      <c r="C170" s="2">
        <v>26.333333333333332</v>
      </c>
      <c r="D170" s="2">
        <v>94.929999999999993</v>
      </c>
      <c r="E170" s="2">
        <v>95.070534976414066</v>
      </c>
      <c r="F170" s="2">
        <v>102.67243377960843</v>
      </c>
      <c r="G170" s="2">
        <v>111.40725957465823</v>
      </c>
      <c r="H170" s="2">
        <v>111.15106362627495</v>
      </c>
      <c r="I170" s="2">
        <v>110.54781138777469</v>
      </c>
      <c r="J170" s="2">
        <v>109.54353871292695</v>
      </c>
      <c r="K170" s="2">
        <v>111.57785977833151</v>
      </c>
      <c r="L170" s="2">
        <v>107.07899338782811</v>
      </c>
      <c r="M170" s="2">
        <v>106.5663464500318</v>
      </c>
      <c r="N170" s="2" t="e">
        <f>#REF!*#REF!/10^3</f>
        <v>#REF!</v>
      </c>
      <c r="O170" s="2" t="e">
        <f>#REF!*#REF!/10^3</f>
        <v>#REF!</v>
      </c>
      <c r="P170" s="2" t="e">
        <f>#REF!*#REF!/10^3</f>
        <v>#REF!</v>
      </c>
      <c r="Q170" s="2" t="e">
        <f>#REF!*#REF!/10^3</f>
        <v>#REF!</v>
      </c>
      <c r="R170" s="2" t="e">
        <f>#REF!*#REF!/10^3</f>
        <v>#REF!</v>
      </c>
      <c r="S170" s="2" t="e">
        <f>#REF!*#REF!/10^3</f>
        <v>#REF!</v>
      </c>
      <c r="T170" s="2" t="e">
        <f>#REF!*#REF!/10^3</f>
        <v>#REF!</v>
      </c>
      <c r="U170" s="2" t="e">
        <f>#REF!*#REF!/10^3</f>
        <v>#REF!</v>
      </c>
    </row>
    <row r="171" spans="1:21" x14ac:dyDescent="0.3">
      <c r="A171" t="s">
        <v>177</v>
      </c>
      <c r="B171" s="2">
        <v>0</v>
      </c>
      <c r="C171" s="2">
        <v>6.666666666666667</v>
      </c>
      <c r="D171" s="2">
        <v>85</v>
      </c>
      <c r="E171" s="2">
        <v>85.14053497641406</v>
      </c>
      <c r="F171" s="2">
        <v>92.742433779608447</v>
      </c>
      <c r="G171" s="2">
        <v>101.47725957465822</v>
      </c>
      <c r="H171" s="2">
        <v>101.22106362627494</v>
      </c>
      <c r="I171" s="2">
        <v>100.61781138777469</v>
      </c>
      <c r="J171" s="2">
        <v>99.613538712926967</v>
      </c>
      <c r="K171" s="2">
        <v>101.64785977833151</v>
      </c>
      <c r="L171" s="2">
        <v>97.148993387828114</v>
      </c>
      <c r="M171" s="2">
        <v>96.636346450031809</v>
      </c>
      <c r="N171" s="2" t="e">
        <f>#REF!*#REF!/10^3</f>
        <v>#REF!</v>
      </c>
      <c r="O171" s="2" t="e">
        <f>#REF!*#REF!/10^3</f>
        <v>#REF!</v>
      </c>
      <c r="P171" s="2" t="e">
        <f>#REF!*#REF!/10^3</f>
        <v>#REF!</v>
      </c>
      <c r="Q171" s="2" t="e">
        <f>#REF!*#REF!/10^3</f>
        <v>#REF!</v>
      </c>
      <c r="R171" s="2" t="e">
        <f>#REF!*#REF!/10^3</f>
        <v>#REF!</v>
      </c>
      <c r="S171" s="2" t="e">
        <f>#REF!*#REF!/10^3</f>
        <v>#REF!</v>
      </c>
      <c r="T171" s="2" t="e">
        <f>#REF!*#REF!/10^3</f>
        <v>#REF!</v>
      </c>
      <c r="U171" s="2" t="e">
        <f>#REF!*#REF!/10^3</f>
        <v>#REF!</v>
      </c>
    </row>
    <row r="172" spans="1:21" x14ac:dyDescent="0.3">
      <c r="A172" t="s">
        <v>178</v>
      </c>
      <c r="B172" s="2">
        <v>46.666666666666664</v>
      </c>
      <c r="C172" s="2">
        <v>44.666666666666664</v>
      </c>
      <c r="D172" s="2">
        <v>85</v>
      </c>
      <c r="E172" s="2">
        <v>85.14053497641406</v>
      </c>
      <c r="F172" s="2">
        <v>92.742433779608447</v>
      </c>
      <c r="G172" s="2">
        <v>101.47725957465822</v>
      </c>
      <c r="H172" s="2">
        <v>105.21106362627495</v>
      </c>
      <c r="I172" s="2">
        <v>104.60781138777467</v>
      </c>
      <c r="J172" s="2">
        <v>109.54353871292695</v>
      </c>
      <c r="K172" s="2">
        <v>111.57785977833151</v>
      </c>
      <c r="L172" s="2">
        <v>107.07899338782811</v>
      </c>
      <c r="M172" s="2">
        <v>106.5663464500318</v>
      </c>
      <c r="N172" s="2" t="e">
        <f>#REF!*#REF!/10^3</f>
        <v>#REF!</v>
      </c>
      <c r="O172" s="2" t="e">
        <f>#REF!*#REF!/10^3</f>
        <v>#REF!</v>
      </c>
      <c r="P172" s="2" t="e">
        <f>#REF!*#REF!/10^3</f>
        <v>#REF!</v>
      </c>
      <c r="Q172" s="2" t="e">
        <f>#REF!*#REF!/10^3</f>
        <v>#REF!</v>
      </c>
      <c r="R172" s="2" t="e">
        <f>#REF!*#REF!/10^3</f>
        <v>#REF!</v>
      </c>
      <c r="S172" s="2" t="e">
        <f>#REF!*#REF!/10^3</f>
        <v>#REF!</v>
      </c>
      <c r="T172" s="2" t="e">
        <f>#REF!*#REF!/10^3</f>
        <v>#REF!</v>
      </c>
      <c r="U172" s="2" t="e">
        <f>#REF!*#REF!/10^3</f>
        <v>#REF!</v>
      </c>
    </row>
    <row r="173" spans="1:21" x14ac:dyDescent="0.3">
      <c r="A173" t="s">
        <v>76</v>
      </c>
      <c r="B173" s="2">
        <v>36.666666666666664</v>
      </c>
      <c r="C173" s="2">
        <v>62</v>
      </c>
      <c r="D173" s="2">
        <v>88.990000000000009</v>
      </c>
      <c r="E173" s="2">
        <v>89.130534976414069</v>
      </c>
      <c r="F173" s="2">
        <v>96.732433779608428</v>
      </c>
      <c r="G173" s="2">
        <v>105.46725957465821</v>
      </c>
      <c r="H173" s="2">
        <v>101.22106362627494</v>
      </c>
      <c r="I173" s="2">
        <v>100.61781138777469</v>
      </c>
      <c r="J173" s="2">
        <v>99.613538712926967</v>
      </c>
      <c r="K173" s="2">
        <v>101.64785977833151</v>
      </c>
      <c r="L173" s="2">
        <v>97.148993387828114</v>
      </c>
      <c r="M173" s="2">
        <v>96.636346450031809</v>
      </c>
      <c r="N173" s="2" t="e">
        <f>#REF!*#REF!/10^3</f>
        <v>#REF!</v>
      </c>
      <c r="O173" s="2" t="e">
        <f>#REF!*#REF!/10^3</f>
        <v>#REF!</v>
      </c>
      <c r="P173" s="2" t="e">
        <f>#REF!*#REF!/10^3</f>
        <v>#REF!</v>
      </c>
      <c r="Q173" s="2" t="e">
        <f>#REF!*#REF!/10^3</f>
        <v>#REF!</v>
      </c>
      <c r="R173" s="2" t="e">
        <f>#REF!*#REF!/10^3</f>
        <v>#REF!</v>
      </c>
      <c r="S173" s="2" t="e">
        <f>#REF!*#REF!/10^3</f>
        <v>#REF!</v>
      </c>
      <c r="T173" s="2" t="e">
        <f>#REF!*#REF!/10^3</f>
        <v>#REF!</v>
      </c>
      <c r="U173" s="2" t="e">
        <f>#REF!*#REF!/10^3</f>
        <v>#REF!</v>
      </c>
    </row>
    <row r="174" spans="1:21" x14ac:dyDescent="0.3">
      <c r="A174" t="s">
        <v>78</v>
      </c>
      <c r="B174" s="2">
        <v>88.666666666666671</v>
      </c>
      <c r="C174" s="2">
        <v>45.333333333333336</v>
      </c>
      <c r="D174" s="2">
        <v>85</v>
      </c>
      <c r="E174" s="2">
        <v>85.14053497641406</v>
      </c>
      <c r="F174" s="2">
        <v>92.742433779608447</v>
      </c>
      <c r="G174" s="2">
        <v>101.47725957465822</v>
      </c>
      <c r="H174" s="2">
        <v>105.21106362627495</v>
      </c>
      <c r="I174" s="2">
        <v>110.54781138777469</v>
      </c>
      <c r="J174" s="2">
        <v>103.60353871292698</v>
      </c>
      <c r="K174" s="2">
        <v>105.6378597783315</v>
      </c>
      <c r="L174" s="2">
        <v>101.13899338782812</v>
      </c>
      <c r="M174" s="2">
        <v>100.62634645003182</v>
      </c>
      <c r="N174" s="2" t="e">
        <f>#REF!*#REF!/10^3</f>
        <v>#REF!</v>
      </c>
      <c r="O174" s="2" t="e">
        <f>#REF!*#REF!/10^3</f>
        <v>#REF!</v>
      </c>
      <c r="P174" s="2" t="e">
        <f>#REF!*#REF!/10^3</f>
        <v>#REF!</v>
      </c>
      <c r="Q174" s="2" t="e">
        <f>#REF!*#REF!/10^3</f>
        <v>#REF!</v>
      </c>
      <c r="R174" s="2" t="e">
        <f>#REF!*#REF!/10^3</f>
        <v>#REF!</v>
      </c>
      <c r="S174" s="2" t="e">
        <f>#REF!*#REF!/10^3</f>
        <v>#REF!</v>
      </c>
      <c r="T174" s="2" t="e">
        <f>#REF!*#REF!/10^3</f>
        <v>#REF!</v>
      </c>
      <c r="U174" s="2" t="e">
        <f>#REF!*#REF!/10^3</f>
        <v>#REF!</v>
      </c>
    </row>
    <row r="175" spans="1:21" x14ac:dyDescent="0.3">
      <c r="A175" t="s">
        <v>179</v>
      </c>
      <c r="B175" s="2">
        <v>74.666666666666671</v>
      </c>
      <c r="C175" s="2">
        <v>126.66666666666667</v>
      </c>
      <c r="D175" s="2">
        <v>90.94</v>
      </c>
      <c r="E175" s="2">
        <v>91.080534976414057</v>
      </c>
      <c r="F175" s="2">
        <v>98.682433779608445</v>
      </c>
      <c r="G175" s="2">
        <v>107.41725957465822</v>
      </c>
      <c r="H175" s="2">
        <v>107.16106362627494</v>
      </c>
      <c r="I175" s="2">
        <v>106.55781138777468</v>
      </c>
      <c r="J175" s="2">
        <v>105.55353871292697</v>
      </c>
      <c r="K175" s="2">
        <v>111.57785977833151</v>
      </c>
      <c r="L175" s="2">
        <v>107.07899338782811</v>
      </c>
      <c r="M175" s="2">
        <v>106.5663464500318</v>
      </c>
      <c r="N175" s="2" t="e">
        <f>#REF!*#REF!/10^3</f>
        <v>#REF!</v>
      </c>
      <c r="O175" s="2" t="e">
        <f>#REF!*#REF!/10^3</f>
        <v>#REF!</v>
      </c>
      <c r="P175" s="2" t="e">
        <f>#REF!*#REF!/10^3</f>
        <v>#REF!</v>
      </c>
      <c r="Q175" s="2" t="e">
        <f>#REF!*#REF!/10^3</f>
        <v>#REF!</v>
      </c>
      <c r="R175" s="2" t="e">
        <f>#REF!*#REF!/10^3</f>
        <v>#REF!</v>
      </c>
      <c r="S175" s="2" t="e">
        <f>#REF!*#REF!/10^3</f>
        <v>#REF!</v>
      </c>
      <c r="T175" s="2" t="e">
        <f>#REF!*#REF!/10^3</f>
        <v>#REF!</v>
      </c>
      <c r="U175" s="2" t="e">
        <f>#REF!*#REF!/10^3</f>
        <v>#REF!</v>
      </c>
    </row>
    <row r="176" spans="1:21" x14ac:dyDescent="0.3">
      <c r="A176" t="s">
        <v>180</v>
      </c>
      <c r="B176" s="2">
        <v>63.333333333333336</v>
      </c>
      <c r="C176" s="2">
        <v>33</v>
      </c>
      <c r="D176" s="2">
        <v>94.929999999999993</v>
      </c>
      <c r="E176" s="2">
        <v>95.070534976414066</v>
      </c>
      <c r="F176" s="2">
        <v>102.67243377960843</v>
      </c>
      <c r="G176" s="2">
        <v>111.40725957465823</v>
      </c>
      <c r="H176" s="2">
        <v>111.15106362627495</v>
      </c>
      <c r="I176" s="2">
        <v>110.54781138777469</v>
      </c>
      <c r="J176" s="2">
        <v>109.54353871292695</v>
      </c>
      <c r="K176" s="2">
        <v>111.57785977833151</v>
      </c>
      <c r="L176" s="2">
        <v>107.07899338782811</v>
      </c>
      <c r="M176" s="2">
        <v>106.5663464500318</v>
      </c>
      <c r="N176" s="2" t="e">
        <f>#REF!*#REF!/10^3</f>
        <v>#REF!</v>
      </c>
      <c r="O176" s="2" t="e">
        <f>#REF!*#REF!/10^3</f>
        <v>#REF!</v>
      </c>
      <c r="P176" s="2" t="e">
        <f>#REF!*#REF!/10^3</f>
        <v>#REF!</v>
      </c>
      <c r="Q176" s="2" t="e">
        <f>#REF!*#REF!/10^3</f>
        <v>#REF!</v>
      </c>
      <c r="R176" s="2" t="e">
        <f>#REF!*#REF!/10^3</f>
        <v>#REF!</v>
      </c>
      <c r="S176" s="2" t="e">
        <f>#REF!*#REF!/10^3</f>
        <v>#REF!</v>
      </c>
      <c r="T176" s="2" t="e">
        <f>#REF!*#REF!/10^3</f>
        <v>#REF!</v>
      </c>
      <c r="U176" s="2" t="e">
        <f>#REF!*#REF!/10^3</f>
        <v>#REF!</v>
      </c>
    </row>
    <row r="177" spans="1:21" x14ac:dyDescent="0.3">
      <c r="A177" t="s">
        <v>181</v>
      </c>
      <c r="B177" s="2">
        <v>0</v>
      </c>
      <c r="C177" s="2">
        <v>39</v>
      </c>
      <c r="D177" s="2">
        <v>85</v>
      </c>
      <c r="E177" s="2">
        <v>85.14053497641406</v>
      </c>
      <c r="F177" s="2">
        <v>92.742433779608447</v>
      </c>
      <c r="G177" s="2">
        <v>105.46725957465821</v>
      </c>
      <c r="H177" s="2">
        <v>105.21106362627495</v>
      </c>
      <c r="I177" s="2">
        <v>104.60781138777467</v>
      </c>
      <c r="J177" s="2">
        <v>103.60353871292698</v>
      </c>
      <c r="K177" s="2">
        <v>105.6378597783315</v>
      </c>
      <c r="L177" s="2">
        <v>107.07899338782811</v>
      </c>
      <c r="M177" s="2">
        <v>106.5663464500318</v>
      </c>
      <c r="N177" s="2" t="e">
        <f>#REF!*#REF!/10^3</f>
        <v>#REF!</v>
      </c>
      <c r="O177" s="2" t="e">
        <f>#REF!*#REF!/10^3</f>
        <v>#REF!</v>
      </c>
      <c r="P177" s="2" t="e">
        <f>#REF!*#REF!/10^3</f>
        <v>#REF!</v>
      </c>
      <c r="Q177" s="2" t="e">
        <f>#REF!*#REF!/10^3</f>
        <v>#REF!</v>
      </c>
      <c r="R177" s="2" t="e">
        <f>#REF!*#REF!/10^3</f>
        <v>#REF!</v>
      </c>
      <c r="S177" s="2" t="e">
        <f>#REF!*#REF!/10^3</f>
        <v>#REF!</v>
      </c>
      <c r="T177" s="2" t="e">
        <f>#REF!*#REF!/10^3</f>
        <v>#REF!</v>
      </c>
      <c r="U177" s="2" t="e">
        <f>#REF!*#REF!/10^3</f>
        <v>#REF!</v>
      </c>
    </row>
    <row r="178" spans="1:21" x14ac:dyDescent="0.3">
      <c r="A178" t="s">
        <v>182</v>
      </c>
      <c r="B178" s="2">
        <v>56</v>
      </c>
      <c r="C178" s="2">
        <v>47.666666666666664</v>
      </c>
      <c r="D178" s="2">
        <v>85</v>
      </c>
      <c r="E178" s="2">
        <v>85.14053497641406</v>
      </c>
      <c r="F178" s="2">
        <v>92.742433779608447</v>
      </c>
      <c r="G178" s="2">
        <v>101.47725957465822</v>
      </c>
      <c r="H178" s="2">
        <v>105.21106362627495</v>
      </c>
      <c r="I178" s="2">
        <v>104.60781138777467</v>
      </c>
      <c r="J178" s="2">
        <v>103.60353871292698</v>
      </c>
      <c r="K178" s="2">
        <v>105.6378597783315</v>
      </c>
      <c r="L178" s="2">
        <v>101.13899338782812</v>
      </c>
      <c r="M178" s="2">
        <v>100.62634645003182</v>
      </c>
      <c r="N178" s="2" t="e">
        <f>#REF!*#REF!/10^3</f>
        <v>#REF!</v>
      </c>
      <c r="O178" s="2" t="e">
        <f>#REF!*#REF!/10^3</f>
        <v>#REF!</v>
      </c>
      <c r="P178" s="2" t="e">
        <f>#REF!*#REF!/10^3</f>
        <v>#REF!</v>
      </c>
      <c r="Q178" s="2" t="e">
        <f>#REF!*#REF!/10^3</f>
        <v>#REF!</v>
      </c>
      <c r="R178" s="2" t="e">
        <f>#REF!*#REF!/10^3</f>
        <v>#REF!</v>
      </c>
      <c r="S178" s="2" t="e">
        <f>#REF!*#REF!/10^3</f>
        <v>#REF!</v>
      </c>
      <c r="T178" s="2" t="e">
        <f>#REF!*#REF!/10^3</f>
        <v>#REF!</v>
      </c>
      <c r="U178" s="2" t="e">
        <f>#REF!*#REF!/10^3</f>
        <v>#REF!</v>
      </c>
    </row>
    <row r="179" spans="1:21" x14ac:dyDescent="0.3">
      <c r="A179" t="s">
        <v>81</v>
      </c>
      <c r="B179" s="2">
        <v>49</v>
      </c>
      <c r="C179" s="2">
        <v>63</v>
      </c>
      <c r="D179" s="2">
        <v>85</v>
      </c>
      <c r="E179" s="2">
        <v>85.14053497641406</v>
      </c>
      <c r="F179" s="2">
        <v>92.742433779608447</v>
      </c>
      <c r="G179" s="2">
        <v>101.47725957465822</v>
      </c>
      <c r="H179" s="2">
        <v>101.22106362627494</v>
      </c>
      <c r="I179" s="2">
        <v>100.61781138777469</v>
      </c>
      <c r="J179" s="2">
        <v>99.613538712926967</v>
      </c>
      <c r="K179" s="2">
        <v>101.64785977833151</v>
      </c>
      <c r="L179" s="2">
        <v>97.148993387828114</v>
      </c>
      <c r="M179" s="2">
        <v>96.636346450031809</v>
      </c>
      <c r="N179" s="2" t="e">
        <f>#REF!*#REF!/10^3</f>
        <v>#REF!</v>
      </c>
      <c r="O179" s="2" t="e">
        <f>#REF!*#REF!/10^3</f>
        <v>#REF!</v>
      </c>
      <c r="P179" s="2" t="e">
        <f>#REF!*#REF!/10^3</f>
        <v>#REF!</v>
      </c>
      <c r="Q179" s="2" t="e">
        <f>#REF!*#REF!/10^3</f>
        <v>#REF!</v>
      </c>
      <c r="R179" s="2" t="e">
        <f>#REF!*#REF!/10^3</f>
        <v>#REF!</v>
      </c>
      <c r="S179" s="2" t="e">
        <f>#REF!*#REF!/10^3</f>
        <v>#REF!</v>
      </c>
      <c r="T179" s="2" t="e">
        <f>#REF!*#REF!/10^3</f>
        <v>#REF!</v>
      </c>
      <c r="U179" s="2" t="e">
        <f>#REF!*#REF!/10^3</f>
        <v>#REF!</v>
      </c>
    </row>
    <row r="180" spans="1:21" x14ac:dyDescent="0.3">
      <c r="A180" t="s">
        <v>83</v>
      </c>
      <c r="B180" s="2">
        <v>67</v>
      </c>
      <c r="C180" s="2">
        <v>29.666666666666668</v>
      </c>
      <c r="D180" s="2">
        <v>94.929999999999993</v>
      </c>
      <c r="E180" s="2">
        <v>95.070534976414066</v>
      </c>
      <c r="F180" s="2">
        <v>102.67243377960843</v>
      </c>
      <c r="G180" s="2">
        <v>111.40725957465823</v>
      </c>
      <c r="H180" s="2">
        <v>111.15106362627495</v>
      </c>
      <c r="I180" s="2">
        <v>110.54781138777469</v>
      </c>
      <c r="J180" s="2">
        <v>109.54353871292695</v>
      </c>
      <c r="K180" s="2">
        <v>111.57785977833151</v>
      </c>
      <c r="L180" s="2">
        <v>107.07899338782811</v>
      </c>
      <c r="M180" s="2">
        <v>106.5663464500318</v>
      </c>
      <c r="N180" s="2" t="e">
        <f>#REF!*#REF!/10^3</f>
        <v>#REF!</v>
      </c>
      <c r="O180" s="2" t="e">
        <f>#REF!*#REF!/10^3</f>
        <v>#REF!</v>
      </c>
      <c r="P180" s="2" t="e">
        <f>#REF!*#REF!/10^3</f>
        <v>#REF!</v>
      </c>
      <c r="Q180" s="2" t="e">
        <f>#REF!*#REF!/10^3</f>
        <v>#REF!</v>
      </c>
      <c r="R180" s="2" t="e">
        <f>#REF!*#REF!/10^3</f>
        <v>#REF!</v>
      </c>
      <c r="S180" s="2" t="e">
        <f>#REF!*#REF!/10^3</f>
        <v>#REF!</v>
      </c>
      <c r="T180" s="2" t="e">
        <f>#REF!*#REF!/10^3</f>
        <v>#REF!</v>
      </c>
      <c r="U180" s="2" t="e">
        <f>#REF!*#REF!/10^3</f>
        <v>#REF!</v>
      </c>
    </row>
    <row r="181" spans="1:21" x14ac:dyDescent="0.3">
      <c r="A181" t="s">
        <v>183</v>
      </c>
      <c r="B181" s="2">
        <v>67.333333333333329</v>
      </c>
      <c r="C181" s="2">
        <v>98.333333333333329</v>
      </c>
      <c r="D181" s="2">
        <v>95.92</v>
      </c>
      <c r="E181" s="2">
        <v>96.060534976414047</v>
      </c>
      <c r="F181" s="2">
        <v>103.66243377960843</v>
      </c>
      <c r="G181" s="2">
        <v>112.39725957465822</v>
      </c>
      <c r="H181" s="2">
        <v>112.14106362627494</v>
      </c>
      <c r="I181" s="2">
        <v>111.5378113877747</v>
      </c>
      <c r="J181" s="2">
        <v>110.53353871292695</v>
      </c>
      <c r="K181" s="2">
        <v>112.56785977833151</v>
      </c>
      <c r="L181" s="2">
        <v>108.06899338782812</v>
      </c>
      <c r="M181" s="2">
        <v>107.55634645003181</v>
      </c>
      <c r="N181" s="2" t="e">
        <f>#REF!*#REF!/10^3</f>
        <v>#REF!</v>
      </c>
      <c r="O181" s="2" t="e">
        <f>#REF!*#REF!/10^3</f>
        <v>#REF!</v>
      </c>
      <c r="P181" s="2" t="e">
        <f>#REF!*#REF!/10^3</f>
        <v>#REF!</v>
      </c>
      <c r="Q181" s="2" t="e">
        <f>#REF!*#REF!/10^3</f>
        <v>#REF!</v>
      </c>
      <c r="R181" s="2" t="e">
        <f>#REF!*#REF!/10^3</f>
        <v>#REF!</v>
      </c>
      <c r="S181" s="2" t="e">
        <f>#REF!*#REF!/10^3</f>
        <v>#REF!</v>
      </c>
      <c r="T181" s="2" t="e">
        <f>#REF!*#REF!/10^3</f>
        <v>#REF!</v>
      </c>
      <c r="U181" s="2" t="e">
        <f>#REF!*#REF!/10^3</f>
        <v>#REF!</v>
      </c>
    </row>
    <row r="182" spans="1:21" x14ac:dyDescent="0.3">
      <c r="A182" t="s">
        <v>85</v>
      </c>
      <c r="B182" s="2">
        <v>73.333333333333329</v>
      </c>
      <c r="C182" s="2">
        <v>90</v>
      </c>
      <c r="D182" s="2">
        <v>91.929999999999993</v>
      </c>
      <c r="E182" s="2">
        <v>92.070534976414066</v>
      </c>
      <c r="F182" s="2">
        <v>99.672433779608426</v>
      </c>
      <c r="G182" s="2">
        <v>108.40725957465823</v>
      </c>
      <c r="H182" s="2">
        <v>108.15106362627495</v>
      </c>
      <c r="I182" s="2">
        <v>107.54781138777469</v>
      </c>
      <c r="J182" s="2">
        <v>106.54353871292695</v>
      </c>
      <c r="K182" s="2">
        <v>108.57785977833151</v>
      </c>
      <c r="L182" s="2">
        <v>104.07899338782811</v>
      </c>
      <c r="M182" s="2">
        <v>103.5663464500318</v>
      </c>
      <c r="N182" s="2" t="e">
        <f>#REF!*#REF!/10^3</f>
        <v>#REF!</v>
      </c>
      <c r="O182" s="2" t="e">
        <f>#REF!*#REF!/10^3</f>
        <v>#REF!</v>
      </c>
      <c r="P182" s="2" t="e">
        <f>#REF!*#REF!/10^3</f>
        <v>#REF!</v>
      </c>
      <c r="Q182" s="2" t="e">
        <f>#REF!*#REF!/10^3</f>
        <v>#REF!</v>
      </c>
      <c r="R182" s="2" t="e">
        <f>#REF!*#REF!/10^3</f>
        <v>#REF!</v>
      </c>
      <c r="S182" s="2" t="e">
        <f>#REF!*#REF!/10^3</f>
        <v>#REF!</v>
      </c>
      <c r="T182" s="2" t="e">
        <f>#REF!*#REF!/10^3</f>
        <v>#REF!</v>
      </c>
      <c r="U182" s="2" t="e">
        <f>#REF!*#REF!/10^3</f>
        <v>#REF!</v>
      </c>
    </row>
    <row r="183" spans="1:21" x14ac:dyDescent="0.3">
      <c r="A183" t="s">
        <v>184</v>
      </c>
      <c r="B183" s="2">
        <v>0</v>
      </c>
      <c r="C183" s="2">
        <v>37</v>
      </c>
      <c r="D183" s="2">
        <v>91.929999999999993</v>
      </c>
      <c r="E183" s="2">
        <v>92.070534976414066</v>
      </c>
      <c r="F183" s="2">
        <v>99.672433779608426</v>
      </c>
      <c r="G183" s="2">
        <v>108.40725957465823</v>
      </c>
      <c r="H183" s="2">
        <v>108.15106362627495</v>
      </c>
      <c r="I183" s="2">
        <v>107.54781138777469</v>
      </c>
      <c r="J183" s="2">
        <v>106.54353871292695</v>
      </c>
      <c r="K183" s="2">
        <v>108.57785977833151</v>
      </c>
      <c r="L183" s="2">
        <v>104.07899338782811</v>
      </c>
      <c r="M183" s="2">
        <v>103.5663464500318</v>
      </c>
      <c r="N183" s="2" t="e">
        <f>#REF!*#REF!/10^3</f>
        <v>#REF!</v>
      </c>
      <c r="O183" s="2" t="e">
        <f>#REF!*#REF!/10^3</f>
        <v>#REF!</v>
      </c>
      <c r="P183" s="2" t="e">
        <f>#REF!*#REF!/10^3</f>
        <v>#REF!</v>
      </c>
      <c r="Q183" s="2" t="e">
        <f>#REF!*#REF!/10^3</f>
        <v>#REF!</v>
      </c>
      <c r="R183" s="2" t="e">
        <f>#REF!*#REF!/10^3</f>
        <v>#REF!</v>
      </c>
      <c r="S183" s="2" t="e">
        <f>#REF!*#REF!/10^3</f>
        <v>#REF!</v>
      </c>
      <c r="T183" s="2" t="e">
        <f>#REF!*#REF!/10^3</f>
        <v>#REF!</v>
      </c>
      <c r="U183" s="2" t="e">
        <f>#REF!*#REF!/10^3</f>
        <v>#REF!</v>
      </c>
    </row>
    <row r="184" spans="1:21" x14ac:dyDescent="0.3">
      <c r="A184" s="9" t="s">
        <v>185</v>
      </c>
      <c r="B184" s="10" t="s">
        <v>220</v>
      </c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</row>
    <row r="185" spans="1:21" x14ac:dyDescent="0.3">
      <c r="A185" t="s">
        <v>186</v>
      </c>
      <c r="B185" s="2">
        <v>0</v>
      </c>
      <c r="C185" s="2">
        <v>166.66666666666666</v>
      </c>
      <c r="D185" s="2">
        <v>91.929999999999993</v>
      </c>
      <c r="E185" s="2">
        <v>92.070534976414066</v>
      </c>
      <c r="F185" s="2">
        <v>99.672433779608426</v>
      </c>
      <c r="G185" s="2">
        <v>108.40725957465823</v>
      </c>
      <c r="H185" s="2">
        <v>108.15106362627495</v>
      </c>
      <c r="I185" s="2">
        <v>107.54781138777469</v>
      </c>
      <c r="J185" s="2">
        <v>106.54353871292695</v>
      </c>
      <c r="K185" s="2">
        <v>108.57785977833151</v>
      </c>
      <c r="L185" s="2">
        <v>104.07899338782811</v>
      </c>
      <c r="M185" s="2">
        <v>103.5663464500318</v>
      </c>
      <c r="N185" s="2" t="e">
        <f>#REF!*#REF!/10^3</f>
        <v>#REF!</v>
      </c>
      <c r="O185" s="2" t="e">
        <f>#REF!*#REF!/10^3</f>
        <v>#REF!</v>
      </c>
      <c r="P185" s="2" t="e">
        <f>#REF!*#REF!/10^3</f>
        <v>#REF!</v>
      </c>
      <c r="Q185" s="2" t="e">
        <f>#REF!*#REF!/10^3</f>
        <v>#REF!</v>
      </c>
      <c r="R185" s="2" t="e">
        <f>#REF!*#REF!/10^3</f>
        <v>#REF!</v>
      </c>
      <c r="S185" s="2" t="e">
        <f>#REF!*#REF!/10^3</f>
        <v>#REF!</v>
      </c>
      <c r="T185" s="2" t="e">
        <f>#REF!*#REF!/10^3</f>
        <v>#REF!</v>
      </c>
      <c r="U185" s="2" t="e">
        <f>#REF!*#REF!/10^3</f>
        <v>#REF!</v>
      </c>
    </row>
    <row r="186" spans="1:21" x14ac:dyDescent="0.3">
      <c r="A186" t="s">
        <v>187</v>
      </c>
      <c r="B186" s="2">
        <v>0</v>
      </c>
      <c r="C186" s="2">
        <v>0</v>
      </c>
      <c r="D186" s="2">
        <v>91.929999999999993</v>
      </c>
      <c r="E186" s="2">
        <v>92.070534976414066</v>
      </c>
      <c r="F186" s="2">
        <v>99.672433779608426</v>
      </c>
      <c r="G186" s="2">
        <v>108.40725957465823</v>
      </c>
      <c r="H186" s="2">
        <v>108.15106362627495</v>
      </c>
      <c r="I186" s="2">
        <v>107.54781138777469</v>
      </c>
      <c r="J186" s="2">
        <v>106.54353871292695</v>
      </c>
      <c r="K186" s="2">
        <v>108.57785977833151</v>
      </c>
      <c r="L186" s="2">
        <v>104.07899338782811</v>
      </c>
      <c r="M186" s="2">
        <v>103.5663464500318</v>
      </c>
      <c r="N186" s="2" t="e">
        <f>#REF!*#REF!/10^3</f>
        <v>#REF!</v>
      </c>
      <c r="O186" s="2" t="e">
        <f>#REF!*#REF!/10^3</f>
        <v>#REF!</v>
      </c>
      <c r="P186" s="2" t="e">
        <f>#REF!*#REF!/10^3</f>
        <v>#REF!</v>
      </c>
      <c r="Q186" s="2" t="e">
        <f>#REF!*#REF!/10^3</f>
        <v>#REF!</v>
      </c>
      <c r="R186" s="2" t="e">
        <f>#REF!*#REF!/10^3</f>
        <v>#REF!</v>
      </c>
      <c r="S186" s="2" t="e">
        <f>#REF!*#REF!/10^3</f>
        <v>#REF!</v>
      </c>
      <c r="T186" s="2" t="e">
        <f>#REF!*#REF!/10^3</f>
        <v>#REF!</v>
      </c>
      <c r="U186" s="2" t="e">
        <f>#REF!*#REF!/10^3</f>
        <v>#REF!</v>
      </c>
    </row>
    <row r="187" spans="1:21" x14ac:dyDescent="0.3">
      <c r="A187" t="s">
        <v>188</v>
      </c>
      <c r="B187" s="2">
        <v>25</v>
      </c>
      <c r="C187" s="2">
        <v>34.666666666666664</v>
      </c>
      <c r="D187" s="2">
        <v>85</v>
      </c>
      <c r="E187" s="2">
        <v>85.14053497641406</v>
      </c>
      <c r="F187" s="2">
        <v>92.742433779608447</v>
      </c>
      <c r="G187" s="2">
        <v>101.47725957465822</v>
      </c>
      <c r="H187" s="2">
        <v>101.22106362627494</v>
      </c>
      <c r="I187" s="2">
        <v>100.61781138777469</v>
      </c>
      <c r="J187" s="2">
        <v>99.613538712926967</v>
      </c>
      <c r="K187" s="2">
        <v>101.64785977833151</v>
      </c>
      <c r="L187" s="2">
        <v>97.148993387828114</v>
      </c>
      <c r="M187" s="2">
        <v>96.636346450031809</v>
      </c>
      <c r="N187" s="2" t="e">
        <f>#REF!*#REF!/10^3</f>
        <v>#REF!</v>
      </c>
      <c r="O187" s="2" t="e">
        <f>#REF!*#REF!/10^3</f>
        <v>#REF!</v>
      </c>
      <c r="P187" s="2" t="e">
        <f>#REF!*#REF!/10^3</f>
        <v>#REF!</v>
      </c>
      <c r="Q187" s="2" t="e">
        <f>#REF!*#REF!/10^3</f>
        <v>#REF!</v>
      </c>
      <c r="R187" s="2" t="e">
        <f>#REF!*#REF!/10^3</f>
        <v>#REF!</v>
      </c>
      <c r="S187" s="2" t="e">
        <f>#REF!*#REF!/10^3</f>
        <v>#REF!</v>
      </c>
      <c r="T187" s="2" t="e">
        <f>#REF!*#REF!/10^3</f>
        <v>#REF!</v>
      </c>
      <c r="U187" s="2" t="e">
        <f>#REF!*#REF!/10^3</f>
        <v>#REF!</v>
      </c>
    </row>
    <row r="188" spans="1:21" x14ac:dyDescent="0.3">
      <c r="A188" t="s">
        <v>189</v>
      </c>
      <c r="B188" s="2">
        <v>26.333333333333332</v>
      </c>
      <c r="C188" s="2">
        <v>43.333333333333336</v>
      </c>
      <c r="D188" s="2">
        <v>85</v>
      </c>
      <c r="E188" s="2">
        <v>85.14053497641406</v>
      </c>
      <c r="F188" s="2">
        <v>92.742433779608447</v>
      </c>
      <c r="G188" s="2">
        <v>101.47725957465822</v>
      </c>
      <c r="H188" s="2">
        <v>101.22106362627494</v>
      </c>
      <c r="I188" s="2">
        <v>100.61781138777469</v>
      </c>
      <c r="J188" s="2">
        <v>99.613538712926967</v>
      </c>
      <c r="K188" s="2">
        <v>101.64785977833151</v>
      </c>
      <c r="L188" s="2">
        <v>97.148993387828114</v>
      </c>
      <c r="M188" s="2">
        <v>96.636346450031809</v>
      </c>
      <c r="N188" s="2" t="e">
        <f>#REF!*#REF!/10^3</f>
        <v>#REF!</v>
      </c>
      <c r="O188" s="2" t="e">
        <f>#REF!*#REF!/10^3</f>
        <v>#REF!</v>
      </c>
      <c r="P188" s="2" t="e">
        <f>#REF!*#REF!/10^3</f>
        <v>#REF!</v>
      </c>
      <c r="Q188" s="2" t="e">
        <f>#REF!*#REF!/10^3</f>
        <v>#REF!</v>
      </c>
      <c r="R188" s="2" t="e">
        <f>#REF!*#REF!/10^3</f>
        <v>#REF!</v>
      </c>
      <c r="S188" s="2" t="e">
        <f>#REF!*#REF!/10^3</f>
        <v>#REF!</v>
      </c>
      <c r="T188" s="2" t="e">
        <f>#REF!*#REF!/10^3</f>
        <v>#REF!</v>
      </c>
      <c r="U188" s="2" t="e">
        <f>#REF!*#REF!/10^3</f>
        <v>#REF!</v>
      </c>
    </row>
    <row r="189" spans="1:21" x14ac:dyDescent="0.3">
      <c r="A189" t="s">
        <v>190</v>
      </c>
      <c r="B189" s="2">
        <v>0</v>
      </c>
      <c r="C189" s="2">
        <v>47.666666666666664</v>
      </c>
      <c r="D189" s="2">
        <v>91.929999999999993</v>
      </c>
      <c r="E189" s="2">
        <v>92.070534976414066</v>
      </c>
      <c r="F189" s="2">
        <v>99.672433779608426</v>
      </c>
      <c r="G189" s="2">
        <v>108.40725957465823</v>
      </c>
      <c r="H189" s="2">
        <v>108.15106362627495</v>
      </c>
      <c r="I189" s="2">
        <v>107.54781138777469</v>
      </c>
      <c r="J189" s="2">
        <v>110.53353871292695</v>
      </c>
      <c r="K189" s="2">
        <v>112.56785977833151</v>
      </c>
      <c r="L189" s="2">
        <v>108.06899338782812</v>
      </c>
      <c r="M189" s="2">
        <v>107.55634645003181</v>
      </c>
      <c r="N189" s="2" t="e">
        <f>#REF!*#REF!/10^3</f>
        <v>#REF!</v>
      </c>
      <c r="O189" s="2" t="e">
        <f>#REF!*#REF!/10^3</f>
        <v>#REF!</v>
      </c>
      <c r="P189" s="2" t="e">
        <f>#REF!*#REF!/10^3</f>
        <v>#REF!</v>
      </c>
      <c r="Q189" s="2" t="e">
        <f>#REF!*#REF!/10^3</f>
        <v>#REF!</v>
      </c>
      <c r="R189" s="2" t="e">
        <f>#REF!*#REF!/10^3</f>
        <v>#REF!</v>
      </c>
      <c r="S189" s="2" t="e">
        <f>#REF!*#REF!/10^3</f>
        <v>#REF!</v>
      </c>
      <c r="T189" s="2" t="e">
        <f>#REF!*#REF!/10^3</f>
        <v>#REF!</v>
      </c>
      <c r="U189" s="2" t="e">
        <f>#REF!*#REF!/10^3</f>
        <v>#REF!</v>
      </c>
    </row>
    <row r="190" spans="1:21" x14ac:dyDescent="0.3">
      <c r="A190" t="s">
        <v>191</v>
      </c>
      <c r="B190" s="2">
        <v>76.333333333333329</v>
      </c>
      <c r="C190" s="2">
        <v>25.333333333333332</v>
      </c>
      <c r="D190" s="2">
        <v>95.92</v>
      </c>
      <c r="E190" s="2">
        <v>96.060534976414047</v>
      </c>
      <c r="F190" s="2">
        <v>103.66243377960843</v>
      </c>
      <c r="G190" s="2">
        <v>112.39725957465822</v>
      </c>
      <c r="H190" s="2">
        <v>112.14106362627494</v>
      </c>
      <c r="I190" s="2">
        <v>111.5378113877747</v>
      </c>
      <c r="J190" s="2">
        <v>110.53353871292695</v>
      </c>
      <c r="K190" s="2">
        <v>112.56785977833151</v>
      </c>
      <c r="L190" s="2">
        <v>108.06899338782812</v>
      </c>
      <c r="M190" s="2">
        <v>107.55634645003181</v>
      </c>
      <c r="N190" s="2" t="e">
        <f>#REF!*#REF!/10^3</f>
        <v>#REF!</v>
      </c>
      <c r="O190" s="2" t="e">
        <f>#REF!*#REF!/10^3</f>
        <v>#REF!</v>
      </c>
      <c r="P190" s="2" t="e">
        <f>#REF!*#REF!/10^3</f>
        <v>#REF!</v>
      </c>
      <c r="Q190" s="2" t="e">
        <f>#REF!*#REF!/10^3</f>
        <v>#REF!</v>
      </c>
      <c r="R190" s="2" t="e">
        <f>#REF!*#REF!/10^3</f>
        <v>#REF!</v>
      </c>
      <c r="S190" s="2" t="e">
        <f>#REF!*#REF!/10^3</f>
        <v>#REF!</v>
      </c>
      <c r="T190" s="2" t="e">
        <f>#REF!*#REF!/10^3</f>
        <v>#REF!</v>
      </c>
      <c r="U190" s="2" t="e">
        <f>#REF!*#REF!/10^3</f>
        <v>#REF!</v>
      </c>
    </row>
    <row r="191" spans="1:21" x14ac:dyDescent="0.3">
      <c r="A191" t="s">
        <v>192</v>
      </c>
      <c r="B191" s="2">
        <v>0</v>
      </c>
      <c r="C191" s="2">
        <v>461.66666666666669</v>
      </c>
      <c r="D191" s="2">
        <v>91.929999999999993</v>
      </c>
      <c r="E191" s="2">
        <v>92.070534976414066</v>
      </c>
      <c r="F191" s="2">
        <v>99.672433779608426</v>
      </c>
      <c r="G191" s="2">
        <v>108.40725957465823</v>
      </c>
      <c r="H191" s="2">
        <v>108.15106362627495</v>
      </c>
      <c r="I191" s="2">
        <v>107.54781138777469</v>
      </c>
      <c r="J191" s="2">
        <v>106.54353871292695</v>
      </c>
      <c r="K191" s="2">
        <v>108.57785977833151</v>
      </c>
      <c r="L191" s="2">
        <v>104.07899338782811</v>
      </c>
      <c r="M191" s="2">
        <v>103.5663464500318</v>
      </c>
      <c r="N191" s="2" t="e">
        <f>#REF!*#REF!/10^3</f>
        <v>#REF!</v>
      </c>
      <c r="O191" s="2" t="e">
        <f>#REF!*#REF!/10^3</f>
        <v>#REF!</v>
      </c>
      <c r="P191" s="2" t="e">
        <f>#REF!*#REF!/10^3</f>
        <v>#REF!</v>
      </c>
      <c r="Q191" s="2" t="e">
        <f>#REF!*#REF!/10^3</f>
        <v>#REF!</v>
      </c>
      <c r="R191" s="2" t="e">
        <f>#REF!*#REF!/10^3</f>
        <v>#REF!</v>
      </c>
      <c r="S191" s="2" t="e">
        <f>#REF!*#REF!/10^3</f>
        <v>#REF!</v>
      </c>
      <c r="T191" s="2" t="e">
        <f>#REF!*#REF!/10^3</f>
        <v>#REF!</v>
      </c>
      <c r="U191" s="2" t="e">
        <f>#REF!*#REF!/10^3</f>
        <v>#REF!</v>
      </c>
    </row>
    <row r="192" spans="1:21" x14ac:dyDescent="0.3">
      <c r="A192" t="s">
        <v>193</v>
      </c>
      <c r="B192" s="2">
        <v>23.333333333333332</v>
      </c>
      <c r="C192" s="2">
        <v>53</v>
      </c>
      <c r="D192" s="2">
        <v>85</v>
      </c>
      <c r="E192" s="2">
        <v>85.14053497641406</v>
      </c>
      <c r="F192" s="2">
        <v>92.742433779608447</v>
      </c>
      <c r="G192" s="2">
        <v>101.47725957465822</v>
      </c>
      <c r="H192" s="2">
        <v>101.22106362627494</v>
      </c>
      <c r="I192" s="2">
        <v>100.61781138777469</v>
      </c>
      <c r="J192" s="2">
        <v>99.613538712926967</v>
      </c>
      <c r="K192" s="2">
        <v>101.64785977833151</v>
      </c>
      <c r="L192" s="2">
        <v>97.148993387828114</v>
      </c>
      <c r="M192" s="2">
        <v>96.636346450031809</v>
      </c>
      <c r="N192" s="2" t="e">
        <f>#REF!*#REF!/10^3</f>
        <v>#REF!</v>
      </c>
      <c r="O192" s="2" t="e">
        <f>#REF!*#REF!/10^3</f>
        <v>#REF!</v>
      </c>
      <c r="P192" s="2" t="e">
        <f>#REF!*#REF!/10^3</f>
        <v>#REF!</v>
      </c>
      <c r="Q192" s="2" t="e">
        <f>#REF!*#REF!/10^3</f>
        <v>#REF!</v>
      </c>
      <c r="R192" s="2" t="e">
        <f>#REF!*#REF!/10^3</f>
        <v>#REF!</v>
      </c>
      <c r="S192" s="2" t="e">
        <f>#REF!*#REF!/10^3</f>
        <v>#REF!</v>
      </c>
      <c r="T192" s="2" t="e">
        <f>#REF!*#REF!/10^3</f>
        <v>#REF!</v>
      </c>
      <c r="U192" s="2" t="e">
        <f>#REF!*#REF!/10^3</f>
        <v>#REF!</v>
      </c>
    </row>
    <row r="193" spans="1:22" x14ac:dyDescent="0.3">
      <c r="A193" t="s">
        <v>194</v>
      </c>
      <c r="B193" s="2">
        <v>22</v>
      </c>
      <c r="C193" s="2">
        <v>56.666666666666664</v>
      </c>
      <c r="D193" s="2">
        <v>85</v>
      </c>
      <c r="E193" s="2">
        <v>85.14053497641406</v>
      </c>
      <c r="F193" s="2">
        <v>92.742433779608447</v>
      </c>
      <c r="G193" s="2">
        <v>101.47725957465822</v>
      </c>
      <c r="H193" s="2">
        <v>101.22106362627494</v>
      </c>
      <c r="I193" s="2">
        <v>100.61781138777469</v>
      </c>
      <c r="J193" s="2">
        <v>99.613538712926967</v>
      </c>
      <c r="K193" s="2">
        <v>101.64785977833151</v>
      </c>
      <c r="L193" s="2">
        <v>97.148993387828114</v>
      </c>
      <c r="M193" s="2">
        <v>96.636346450031809</v>
      </c>
      <c r="N193" s="2" t="e">
        <f>#REF!*#REF!/10^3</f>
        <v>#REF!</v>
      </c>
      <c r="O193" s="2" t="e">
        <f>#REF!*#REF!/10^3</f>
        <v>#REF!</v>
      </c>
      <c r="P193" s="2" t="e">
        <f>#REF!*#REF!/10^3</f>
        <v>#REF!</v>
      </c>
      <c r="Q193" s="2" t="e">
        <f>#REF!*#REF!/10^3</f>
        <v>#REF!</v>
      </c>
      <c r="R193" s="2" t="e">
        <f>#REF!*#REF!/10^3</f>
        <v>#REF!</v>
      </c>
      <c r="S193" s="2" t="e">
        <f>#REF!*#REF!/10^3</f>
        <v>#REF!</v>
      </c>
      <c r="T193" s="2" t="e">
        <f>#REF!*#REF!/10^3</f>
        <v>#REF!</v>
      </c>
      <c r="U193" s="2" t="e">
        <f>#REF!*#REF!/10^3</f>
        <v>#REF!</v>
      </c>
    </row>
    <row r="194" spans="1:22" x14ac:dyDescent="0.3">
      <c r="A194" t="s">
        <v>195</v>
      </c>
      <c r="B194" s="2">
        <v>41</v>
      </c>
      <c r="C194" s="2">
        <v>66.666666666666671</v>
      </c>
      <c r="D194" s="2">
        <v>91.929999999999993</v>
      </c>
      <c r="E194" s="2">
        <v>92.070534976414066</v>
      </c>
      <c r="F194" s="2">
        <v>99.672433779608426</v>
      </c>
      <c r="G194" s="2">
        <v>108.40725957465823</v>
      </c>
      <c r="H194" s="2">
        <v>108.15106362627495</v>
      </c>
      <c r="I194" s="2">
        <v>107.54781138777469</v>
      </c>
      <c r="J194" s="2">
        <v>106.54353871292695</v>
      </c>
      <c r="K194" s="2">
        <v>108.57785977833151</v>
      </c>
      <c r="L194" s="2">
        <v>104.07899338782811</v>
      </c>
      <c r="M194" s="2">
        <v>103.5663464500318</v>
      </c>
      <c r="N194" s="2" t="e">
        <f>#REF!*#REF!/10^3</f>
        <v>#REF!</v>
      </c>
      <c r="O194" s="2" t="e">
        <f>#REF!*#REF!/10^3</f>
        <v>#REF!</v>
      </c>
      <c r="P194" s="2" t="e">
        <f>#REF!*#REF!/10^3</f>
        <v>#REF!</v>
      </c>
      <c r="Q194" s="2" t="e">
        <f>#REF!*#REF!/10^3</f>
        <v>#REF!</v>
      </c>
      <c r="R194" s="2" t="e">
        <f>#REF!*#REF!/10^3</f>
        <v>#REF!</v>
      </c>
      <c r="S194" s="2" t="e">
        <f>#REF!*#REF!/10^3</f>
        <v>#REF!</v>
      </c>
      <c r="T194" s="2" t="e">
        <f>#REF!*#REF!/10^3</f>
        <v>#REF!</v>
      </c>
      <c r="U194" s="2" t="e">
        <f>#REF!*#REF!/10^3</f>
        <v>#REF!</v>
      </c>
    </row>
    <row r="195" spans="1:22" x14ac:dyDescent="0.3">
      <c r="A195" t="s">
        <v>80</v>
      </c>
      <c r="B195" s="2">
        <v>36</v>
      </c>
      <c r="C195" s="2">
        <v>39.666666666666664</v>
      </c>
      <c r="D195" s="2">
        <v>85</v>
      </c>
      <c r="E195" s="2">
        <v>85.14053497641406</v>
      </c>
      <c r="F195" s="2">
        <v>92.742433779608447</v>
      </c>
      <c r="G195" s="2">
        <v>101.47725957465822</v>
      </c>
      <c r="H195" s="2">
        <v>101.22106362627494</v>
      </c>
      <c r="I195" s="2">
        <v>100.61781138777469</v>
      </c>
      <c r="J195" s="2">
        <v>99.613538712926967</v>
      </c>
      <c r="K195" s="2">
        <v>101.64785977833151</v>
      </c>
      <c r="L195" s="2">
        <v>97.148993387828114</v>
      </c>
      <c r="M195" s="2">
        <v>96.636346450031809</v>
      </c>
      <c r="N195" s="2" t="e">
        <f>#REF!*#REF!/10^3</f>
        <v>#REF!</v>
      </c>
      <c r="O195" s="2" t="e">
        <f>#REF!*#REF!/10^3</f>
        <v>#REF!</v>
      </c>
      <c r="P195" s="2" t="e">
        <f>#REF!*#REF!/10^3</f>
        <v>#REF!</v>
      </c>
      <c r="Q195" s="2" t="e">
        <f>#REF!*#REF!/10^3</f>
        <v>#REF!</v>
      </c>
      <c r="R195" s="2" t="e">
        <f>#REF!*#REF!/10^3</f>
        <v>#REF!</v>
      </c>
      <c r="S195" s="2" t="e">
        <f>#REF!*#REF!/10^3</f>
        <v>#REF!</v>
      </c>
      <c r="T195" s="2" t="e">
        <f>#REF!*#REF!/10^3</f>
        <v>#REF!</v>
      </c>
      <c r="U195" s="2" t="e">
        <f>#REF!*#REF!/10^3</f>
        <v>#REF!</v>
      </c>
    </row>
    <row r="196" spans="1:22" x14ac:dyDescent="0.3">
      <c r="A196" t="s">
        <v>196</v>
      </c>
      <c r="B196" s="2">
        <v>0</v>
      </c>
      <c r="C196" s="2">
        <v>21</v>
      </c>
      <c r="D196" s="2">
        <v>91.929999999999993</v>
      </c>
      <c r="E196" s="2">
        <v>92.070534976414066</v>
      </c>
      <c r="F196" s="2">
        <v>99.672433779608426</v>
      </c>
      <c r="G196" s="2">
        <v>108.40725957465823</v>
      </c>
      <c r="H196" s="2">
        <v>108.15106362627495</v>
      </c>
      <c r="I196" s="2">
        <v>107.54781138777469</v>
      </c>
      <c r="J196" s="2">
        <v>106.54353871292695</v>
      </c>
      <c r="K196" s="2">
        <v>108.57785977833151</v>
      </c>
      <c r="L196" s="2">
        <v>104.07899338782811</v>
      </c>
      <c r="M196" s="2">
        <v>103.5663464500318</v>
      </c>
      <c r="N196" s="2" t="e">
        <f>#REF!*#REF!/10^3</f>
        <v>#REF!</v>
      </c>
      <c r="O196" s="2" t="e">
        <f>#REF!*#REF!/10^3</f>
        <v>#REF!</v>
      </c>
      <c r="P196" s="2" t="e">
        <f>#REF!*#REF!/10^3</f>
        <v>#REF!</v>
      </c>
      <c r="Q196" s="2" t="e">
        <f>#REF!*#REF!/10^3</f>
        <v>#REF!</v>
      </c>
      <c r="R196" s="2" t="e">
        <f>#REF!*#REF!/10^3</f>
        <v>#REF!</v>
      </c>
      <c r="S196" s="2" t="e">
        <f>#REF!*#REF!/10^3</f>
        <v>#REF!</v>
      </c>
      <c r="T196" s="2" t="e">
        <f>#REF!*#REF!/10^3</f>
        <v>#REF!</v>
      </c>
      <c r="U196" s="2" t="e">
        <f>#REF!*#REF!/10^3</f>
        <v>#REF!</v>
      </c>
    </row>
    <row r="197" spans="1:22" x14ac:dyDescent="0.3">
      <c r="A197" t="s">
        <v>197</v>
      </c>
      <c r="B197" s="2">
        <v>0</v>
      </c>
      <c r="C197" s="2">
        <v>102.66666666666667</v>
      </c>
      <c r="D197" s="2">
        <v>91.929999999999993</v>
      </c>
      <c r="E197" s="2">
        <v>92.070534976414066</v>
      </c>
      <c r="F197" s="2">
        <v>99.672433779608426</v>
      </c>
      <c r="G197" s="2">
        <v>108.40725957465823</v>
      </c>
      <c r="H197" s="2">
        <v>108.15106362627495</v>
      </c>
      <c r="I197" s="2">
        <v>107.54781138777469</v>
      </c>
      <c r="J197" s="2">
        <v>106.54353871292695</v>
      </c>
      <c r="K197" s="2">
        <v>108.57785977833151</v>
      </c>
      <c r="L197" s="2">
        <v>104.07899338782811</v>
      </c>
      <c r="M197" s="2">
        <v>103.5663464500318</v>
      </c>
      <c r="N197" s="2" t="e">
        <f>#REF!*#REF!/10^3</f>
        <v>#REF!</v>
      </c>
      <c r="O197" s="2" t="e">
        <f>#REF!*#REF!/10^3</f>
        <v>#REF!</v>
      </c>
      <c r="P197" s="2" t="e">
        <f>#REF!*#REF!/10^3</f>
        <v>#REF!</v>
      </c>
      <c r="Q197" s="2" t="e">
        <f>#REF!*#REF!/10^3</f>
        <v>#REF!</v>
      </c>
      <c r="R197" s="2" t="e">
        <f>#REF!*#REF!/10^3</f>
        <v>#REF!</v>
      </c>
      <c r="S197" s="2" t="e">
        <f>#REF!*#REF!/10^3</f>
        <v>#REF!</v>
      </c>
      <c r="T197" s="2" t="e">
        <f>#REF!*#REF!/10^3</f>
        <v>#REF!</v>
      </c>
      <c r="U197" s="2" t="e">
        <f>#REF!*#REF!/10^3</f>
        <v>#REF!</v>
      </c>
    </row>
    <row r="198" spans="1:22" x14ac:dyDescent="0.3">
      <c r="A198" t="s">
        <v>198</v>
      </c>
      <c r="B198" s="2">
        <v>0</v>
      </c>
      <c r="C198" s="2">
        <v>31.333333333333332</v>
      </c>
      <c r="D198" s="2">
        <v>85</v>
      </c>
      <c r="E198" s="2">
        <v>85.14053497641406</v>
      </c>
      <c r="F198" s="2">
        <v>92.742433779608447</v>
      </c>
      <c r="G198" s="2">
        <v>101.47725957465822</v>
      </c>
      <c r="H198" s="2">
        <v>101.22106362627494</v>
      </c>
      <c r="I198" s="2">
        <v>100.61781138777469</v>
      </c>
      <c r="J198" s="2">
        <v>99.613538712926967</v>
      </c>
      <c r="K198" s="2">
        <v>101.64785977833151</v>
      </c>
      <c r="L198" s="2">
        <v>97.148993387828114</v>
      </c>
      <c r="M198" s="2">
        <v>96.636346450031809</v>
      </c>
      <c r="N198" s="2" t="e">
        <f>#REF!*#REF!/10^3</f>
        <v>#REF!</v>
      </c>
      <c r="O198" s="2" t="e">
        <f>#REF!*#REF!/10^3</f>
        <v>#REF!</v>
      </c>
      <c r="P198" s="2" t="e">
        <f>#REF!*#REF!/10^3</f>
        <v>#REF!</v>
      </c>
      <c r="Q198" s="2" t="e">
        <f>#REF!*#REF!/10^3</f>
        <v>#REF!</v>
      </c>
      <c r="R198" s="2" t="e">
        <f>#REF!*#REF!/10^3</f>
        <v>#REF!</v>
      </c>
      <c r="S198" s="2" t="e">
        <f>#REF!*#REF!/10^3</f>
        <v>#REF!</v>
      </c>
      <c r="T198" s="2" t="e">
        <f>#REF!*#REF!/10^3</f>
        <v>#REF!</v>
      </c>
      <c r="U198" s="2" t="e">
        <f>#REF!*#REF!/10^3</f>
        <v>#REF!</v>
      </c>
    </row>
    <row r="199" spans="1:22" x14ac:dyDescent="0.3">
      <c r="A199" t="s">
        <v>199</v>
      </c>
      <c r="B199" s="2">
        <v>0</v>
      </c>
      <c r="C199" s="2">
        <v>27.666666666666668</v>
      </c>
      <c r="D199" s="2">
        <v>91.929999999999993</v>
      </c>
      <c r="E199" s="2">
        <v>92.070534976414066</v>
      </c>
      <c r="F199" s="2">
        <v>99.672433779608426</v>
      </c>
      <c r="G199" s="2">
        <v>108.40725957465823</v>
      </c>
      <c r="H199" s="2">
        <v>108.15106362627495</v>
      </c>
      <c r="I199" s="2">
        <v>107.54781138777469</v>
      </c>
      <c r="J199" s="2">
        <v>106.54353871292695</v>
      </c>
      <c r="K199" s="2">
        <v>108.57785977833151</v>
      </c>
      <c r="L199" s="2">
        <v>104.07899338782811</v>
      </c>
      <c r="M199" s="2">
        <v>103.5663464500318</v>
      </c>
      <c r="N199" s="2" t="e">
        <f>#REF!*#REF!/10^3</f>
        <v>#REF!</v>
      </c>
      <c r="O199" s="2" t="e">
        <f>#REF!*#REF!/10^3</f>
        <v>#REF!</v>
      </c>
      <c r="P199" s="2" t="e">
        <f>#REF!*#REF!/10^3</f>
        <v>#REF!</v>
      </c>
      <c r="Q199" s="2" t="e">
        <f>#REF!*#REF!/10^3</f>
        <v>#REF!</v>
      </c>
      <c r="R199" s="2" t="e">
        <f>#REF!*#REF!/10^3</f>
        <v>#REF!</v>
      </c>
      <c r="S199" s="2" t="e">
        <f>#REF!*#REF!/10^3</f>
        <v>#REF!</v>
      </c>
      <c r="T199" s="2" t="e">
        <f>#REF!*#REF!/10^3</f>
        <v>#REF!</v>
      </c>
      <c r="U199" s="2" t="e">
        <f>#REF!*#REF!/10^3</f>
        <v>#REF!</v>
      </c>
    </row>
    <row r="200" spans="1:22" x14ac:dyDescent="0.3">
      <c r="A200" s="9" t="s">
        <v>200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 t="e">
        <f t="shared" ref="N200:U200" si="6">N45+N62+N80+N113+N112+N139+N144+N153+N185+N186+N189+N190+N191+N196+N197+N199</f>
        <v>#REF!</v>
      </c>
      <c r="O200" s="10" t="e">
        <f t="shared" si="6"/>
        <v>#REF!</v>
      </c>
      <c r="P200" s="10" t="e">
        <f t="shared" si="6"/>
        <v>#REF!</v>
      </c>
      <c r="Q200" s="10" t="e">
        <f t="shared" si="6"/>
        <v>#REF!</v>
      </c>
      <c r="R200" s="10" t="e">
        <f t="shared" si="6"/>
        <v>#REF!</v>
      </c>
      <c r="S200" s="10" t="e">
        <f t="shared" si="6"/>
        <v>#REF!</v>
      </c>
      <c r="T200" s="10" t="e">
        <f t="shared" si="6"/>
        <v>#REF!</v>
      </c>
      <c r="U200" s="10" t="e">
        <f t="shared" si="6"/>
        <v>#REF!</v>
      </c>
    </row>
    <row r="201" spans="1:22" x14ac:dyDescent="0.3">
      <c r="A201" s="9" t="s">
        <v>201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 t="e">
        <f t="shared" ref="N201:U201" si="7">N202-N200</f>
        <v>#REF!</v>
      </c>
      <c r="O201" s="10" t="e">
        <f t="shared" si="7"/>
        <v>#REF!</v>
      </c>
      <c r="P201" s="10" t="e">
        <f t="shared" si="7"/>
        <v>#REF!</v>
      </c>
      <c r="Q201" s="10" t="e">
        <f t="shared" si="7"/>
        <v>#REF!</v>
      </c>
      <c r="R201" s="10" t="e">
        <f t="shared" si="7"/>
        <v>#REF!</v>
      </c>
      <c r="S201" s="10" t="e">
        <f t="shared" si="7"/>
        <v>#REF!</v>
      </c>
      <c r="T201" s="10" t="e">
        <f t="shared" si="7"/>
        <v>#REF!</v>
      </c>
      <c r="U201" s="10" t="e">
        <f t="shared" si="7"/>
        <v>#REF!</v>
      </c>
    </row>
    <row r="202" spans="1:22" x14ac:dyDescent="0.3">
      <c r="A202" s="9" t="s">
        <v>87</v>
      </c>
      <c r="B202" s="36">
        <v>69.333333333333329</v>
      </c>
      <c r="C202" s="36">
        <v>52.333333333333336</v>
      </c>
      <c r="D202" s="36">
        <v>85</v>
      </c>
      <c r="E202" s="36">
        <v>85.14053497641406</v>
      </c>
      <c r="F202" s="36">
        <v>92.742433779608447</v>
      </c>
      <c r="G202" s="36">
        <v>101.47725957465822</v>
      </c>
      <c r="H202" s="36">
        <v>101.22106362627494</v>
      </c>
      <c r="I202" s="36">
        <v>100.61781138777469</v>
      </c>
      <c r="J202" s="36">
        <v>99.613538712926967</v>
      </c>
      <c r="K202" s="36">
        <v>101.64785977833151</v>
      </c>
      <c r="L202" s="36">
        <v>97.148993387828114</v>
      </c>
      <c r="M202" s="36">
        <v>96.636346450031809</v>
      </c>
      <c r="N202" s="36" t="e">
        <f t="shared" ref="N202:U202" si="8">SUM(N4,N58,N81,N98,N138,N153,N184)</f>
        <v>#REF!</v>
      </c>
      <c r="O202" s="36" t="e">
        <f t="shared" si="8"/>
        <v>#REF!</v>
      </c>
      <c r="P202" s="36" t="e">
        <f t="shared" si="8"/>
        <v>#REF!</v>
      </c>
      <c r="Q202" s="36" t="e">
        <f t="shared" si="8"/>
        <v>#REF!</v>
      </c>
      <c r="R202" s="36" t="e">
        <f t="shared" si="8"/>
        <v>#REF!</v>
      </c>
      <c r="S202" s="36" t="e">
        <f t="shared" si="8"/>
        <v>#REF!</v>
      </c>
      <c r="T202" s="36" t="e">
        <f t="shared" si="8"/>
        <v>#REF!</v>
      </c>
      <c r="U202" s="36" t="e">
        <f t="shared" si="8"/>
        <v>#REF!</v>
      </c>
      <c r="V202" s="36"/>
    </row>
    <row r="203" spans="1:22" x14ac:dyDescent="0.3">
      <c r="V203" s="36"/>
    </row>
    <row r="204" spans="1:22" x14ac:dyDescent="0.3">
      <c r="V204" s="2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5B36-E360-45D4-884A-3F786C5DD176}">
  <dimension ref="A1:V204"/>
  <sheetViews>
    <sheetView topLeftCell="A40" workbookViewId="0">
      <selection activeCell="Y262" sqref="Y262"/>
    </sheetView>
  </sheetViews>
  <sheetFormatPr defaultRowHeight="14.4" x14ac:dyDescent="0.3"/>
  <cols>
    <col min="2" max="4" width="9.21875" style="2" customWidth="1"/>
    <col min="5" max="13" width="11.5546875" style="2" bestFit="1" customWidth="1"/>
    <col min="14" max="17" width="9.21875" style="2" hidden="1" customWidth="1"/>
    <col min="18" max="18" width="10" style="2" hidden="1" customWidth="1"/>
    <col min="19" max="21" width="9.21875" style="2" hidden="1" customWidth="1"/>
  </cols>
  <sheetData>
    <row r="1" spans="1:21" x14ac:dyDescent="0.3">
      <c r="A1" s="1" t="s">
        <v>218</v>
      </c>
      <c r="C1"/>
    </row>
    <row r="2" spans="1:21" x14ac:dyDescent="0.3">
      <c r="B2" s="2" t="s">
        <v>1</v>
      </c>
      <c r="D2" s="2" t="s">
        <v>2</v>
      </c>
    </row>
    <row r="3" spans="1:21" x14ac:dyDescent="0.3">
      <c r="A3" s="5" t="s">
        <v>4</v>
      </c>
      <c r="B3" s="6">
        <v>1992</v>
      </c>
      <c r="C3" s="6">
        <v>2017</v>
      </c>
      <c r="D3" s="7">
        <v>2017</v>
      </c>
      <c r="E3" s="7">
        <v>2020</v>
      </c>
      <c r="F3" s="7">
        <v>2025</v>
      </c>
      <c r="G3" s="7">
        <v>2030</v>
      </c>
      <c r="H3" s="7">
        <v>2035</v>
      </c>
      <c r="I3" s="7">
        <v>2040</v>
      </c>
      <c r="J3" s="7">
        <v>2045</v>
      </c>
      <c r="K3" s="7">
        <v>2050</v>
      </c>
      <c r="L3" s="7">
        <v>2055</v>
      </c>
      <c r="M3" s="7">
        <v>2060</v>
      </c>
      <c r="N3" s="7">
        <v>2065</v>
      </c>
      <c r="O3" s="7">
        <v>2070</v>
      </c>
      <c r="P3" s="7">
        <v>2075</v>
      </c>
      <c r="Q3" s="7">
        <v>2080</v>
      </c>
      <c r="R3" s="7">
        <v>2085</v>
      </c>
      <c r="S3" s="7">
        <v>2090</v>
      </c>
      <c r="T3" s="7">
        <v>2095</v>
      </c>
      <c r="U3" s="7">
        <v>2100</v>
      </c>
    </row>
    <row r="4" spans="1:21" x14ac:dyDescent="0.3">
      <c r="A4" s="9" t="s">
        <v>6</v>
      </c>
      <c r="B4" s="10" t="s">
        <v>220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 t="e">
        <f t="shared" ref="N4:U4" si="0">SUM(N5:N54)</f>
        <v>#REF!</v>
      </c>
      <c r="O4" s="10" t="e">
        <f t="shared" si="0"/>
        <v>#REF!</v>
      </c>
      <c r="P4" s="10" t="e">
        <f t="shared" si="0"/>
        <v>#REF!</v>
      </c>
      <c r="Q4" s="10" t="e">
        <f t="shared" si="0"/>
        <v>#REF!</v>
      </c>
      <c r="R4" s="10" t="e">
        <f t="shared" si="0"/>
        <v>#REF!</v>
      </c>
      <c r="S4" s="10" t="e">
        <f t="shared" si="0"/>
        <v>#REF!</v>
      </c>
      <c r="T4" s="10" t="e">
        <f t="shared" si="0"/>
        <v>#REF!</v>
      </c>
      <c r="U4" s="10" t="e">
        <f t="shared" si="0"/>
        <v>#REF!</v>
      </c>
    </row>
    <row r="5" spans="1:21" x14ac:dyDescent="0.3">
      <c r="A5" t="s">
        <v>7</v>
      </c>
      <c r="B5" s="2">
        <v>128</v>
      </c>
      <c r="C5" s="2">
        <v>26.666666666666668</v>
      </c>
      <c r="D5" s="2">
        <v>92.589999999999989</v>
      </c>
      <c r="E5" s="2">
        <v>92.757201643080734</v>
      </c>
      <c r="F5" s="2">
        <v>97.855240689493101</v>
      </c>
      <c r="G5" s="2">
        <v>103.88412877162595</v>
      </c>
      <c r="H5" s="2">
        <v>103.50939651694624</v>
      </c>
      <c r="I5" s="2">
        <v>103.3647112937133</v>
      </c>
      <c r="J5" s="2">
        <v>102.76704404508307</v>
      </c>
      <c r="K5" s="2">
        <v>101.98577726363152</v>
      </c>
      <c r="L5" s="2">
        <v>102.21391981398922</v>
      </c>
      <c r="M5" s="2">
        <v>100.1205962977922</v>
      </c>
      <c r="N5" s="2" t="e">
        <f>#REF!*#REF!/10^3</f>
        <v>#REF!</v>
      </c>
      <c r="O5" s="2" t="e">
        <f>#REF!*#REF!/10^3</f>
        <v>#REF!</v>
      </c>
      <c r="P5" s="2" t="e">
        <f>#REF!*#REF!/10^3</f>
        <v>#REF!</v>
      </c>
      <c r="Q5" s="2" t="e">
        <f>#REF!*#REF!/10^3</f>
        <v>#REF!</v>
      </c>
      <c r="R5" s="2" t="e">
        <f>#REF!*#REF!/10^3</f>
        <v>#REF!</v>
      </c>
      <c r="S5" s="2" t="e">
        <f>#REF!*#REF!/10^3</f>
        <v>#REF!</v>
      </c>
      <c r="T5" s="2" t="e">
        <f>#REF!*#REF!/10^3</f>
        <v>#REF!</v>
      </c>
      <c r="U5" s="2" t="e">
        <f>#REF!*#REF!/10^3</f>
        <v>#REF!</v>
      </c>
    </row>
    <row r="6" spans="1:21" x14ac:dyDescent="0.3">
      <c r="A6" t="s">
        <v>8</v>
      </c>
      <c r="B6" s="2">
        <v>267.33333333333331</v>
      </c>
      <c r="C6" s="2">
        <v>107.33333333333333</v>
      </c>
      <c r="D6" s="2">
        <v>85</v>
      </c>
      <c r="E6" s="2">
        <v>85.14053497641406</v>
      </c>
      <c r="F6" s="2">
        <v>90.113574022826427</v>
      </c>
      <c r="G6" s="2">
        <v>95.994128771625967</v>
      </c>
      <c r="H6" s="2">
        <v>95.619396516946253</v>
      </c>
      <c r="I6" s="2">
        <v>95.494711293713294</v>
      </c>
      <c r="J6" s="2">
        <v>94.898710711749743</v>
      </c>
      <c r="K6" s="2">
        <v>94.150777263631525</v>
      </c>
      <c r="L6" s="2">
        <v>94.408919813989215</v>
      </c>
      <c r="M6" s="2">
        <v>92.343929631125548</v>
      </c>
      <c r="N6" s="2" t="e">
        <f>#REF!*#REF!/10^3</f>
        <v>#REF!</v>
      </c>
      <c r="O6" s="2" t="e">
        <f>#REF!*#REF!/10^3</f>
        <v>#REF!</v>
      </c>
      <c r="P6" s="2" t="e">
        <f>#REF!*#REF!/10^3</f>
        <v>#REF!</v>
      </c>
      <c r="Q6" s="2" t="e">
        <f>#REF!*#REF!/10^3</f>
        <v>#REF!</v>
      </c>
      <c r="R6" s="2" t="e">
        <f>#REF!*#REF!/10^3</f>
        <v>#REF!</v>
      </c>
      <c r="S6" s="2" t="e">
        <f>#REF!*#REF!/10^3</f>
        <v>#REF!</v>
      </c>
      <c r="T6" s="2" t="e">
        <f>#REF!*#REF!/10^3</f>
        <v>#REF!</v>
      </c>
      <c r="U6" s="2" t="e">
        <f>#REF!*#REF!/10^3</f>
        <v>#REF!</v>
      </c>
    </row>
    <row r="7" spans="1:21" x14ac:dyDescent="0.3">
      <c r="A7" t="s">
        <v>10</v>
      </c>
      <c r="B7" s="2">
        <v>0</v>
      </c>
      <c r="C7" s="2">
        <v>187</v>
      </c>
      <c r="D7" s="2">
        <v>85</v>
      </c>
      <c r="E7" s="2">
        <v>85.14053497641406</v>
      </c>
      <c r="F7" s="2">
        <v>90.113574022826427</v>
      </c>
      <c r="G7" s="2">
        <v>95.994128771625967</v>
      </c>
      <c r="H7" s="2">
        <v>95.619396516946253</v>
      </c>
      <c r="I7" s="2">
        <v>95.494711293713294</v>
      </c>
      <c r="J7" s="2">
        <v>94.898710711749743</v>
      </c>
      <c r="K7" s="2">
        <v>94.150777263631525</v>
      </c>
      <c r="L7" s="2">
        <v>94.408919813989215</v>
      </c>
      <c r="M7" s="2">
        <v>92.343929631125548</v>
      </c>
      <c r="N7" s="2" t="e">
        <f>#REF!*#REF!/10^3</f>
        <v>#REF!</v>
      </c>
      <c r="O7" s="2" t="e">
        <f>#REF!*#REF!/10^3</f>
        <v>#REF!</v>
      </c>
      <c r="P7" s="2" t="e">
        <f>#REF!*#REF!/10^3</f>
        <v>#REF!</v>
      </c>
      <c r="Q7" s="2" t="e">
        <f>#REF!*#REF!/10^3</f>
        <v>#REF!</v>
      </c>
      <c r="R7" s="2" t="e">
        <f>#REF!*#REF!/10^3</f>
        <v>#REF!</v>
      </c>
      <c r="S7" s="2" t="e">
        <f>#REF!*#REF!/10^3</f>
        <v>#REF!</v>
      </c>
      <c r="T7" s="2" t="e">
        <f>#REF!*#REF!/10^3</f>
        <v>#REF!</v>
      </c>
      <c r="U7" s="2" t="e">
        <f>#REF!*#REF!/10^3</f>
        <v>#REF!</v>
      </c>
    </row>
    <row r="8" spans="1:21" x14ac:dyDescent="0.3">
      <c r="A8" t="s">
        <v>12</v>
      </c>
      <c r="B8" s="2">
        <v>0</v>
      </c>
      <c r="C8" s="2">
        <v>47.666666666666664</v>
      </c>
      <c r="D8" s="2">
        <v>90.94</v>
      </c>
      <c r="E8" s="2">
        <v>91.080534976414057</v>
      </c>
      <c r="F8" s="2">
        <v>96.053574022826425</v>
      </c>
      <c r="G8" s="2">
        <v>101.93412877162596</v>
      </c>
      <c r="H8" s="2">
        <v>101.55939651694625</v>
      </c>
      <c r="I8" s="2">
        <v>101.43471129371331</v>
      </c>
      <c r="J8" s="2">
        <v>100.83871071174974</v>
      </c>
      <c r="K8" s="2">
        <v>100.09077726363152</v>
      </c>
      <c r="L8" s="2">
        <v>100.34891981398921</v>
      </c>
      <c r="M8" s="2">
        <v>98.283929631125545</v>
      </c>
      <c r="N8" s="2" t="e">
        <f>#REF!*#REF!/10^3</f>
        <v>#REF!</v>
      </c>
      <c r="O8" s="2" t="e">
        <f>#REF!*#REF!/10^3</f>
        <v>#REF!</v>
      </c>
      <c r="P8" s="2" t="e">
        <f>#REF!*#REF!/10^3</f>
        <v>#REF!</v>
      </c>
      <c r="Q8" s="2" t="e">
        <f>#REF!*#REF!/10^3</f>
        <v>#REF!</v>
      </c>
      <c r="R8" s="2" t="e">
        <f>#REF!*#REF!/10^3</f>
        <v>#REF!</v>
      </c>
      <c r="S8" s="2" t="e">
        <f>#REF!*#REF!/10^3</f>
        <v>#REF!</v>
      </c>
      <c r="T8" s="2" t="e">
        <f>#REF!*#REF!/10^3</f>
        <v>#REF!</v>
      </c>
      <c r="U8" s="2" t="e">
        <f>#REF!*#REF!/10^3</f>
        <v>#REF!</v>
      </c>
    </row>
    <row r="9" spans="1:21" x14ac:dyDescent="0.3">
      <c r="A9" t="s">
        <v>14</v>
      </c>
      <c r="B9" s="2">
        <v>0</v>
      </c>
      <c r="C9" s="2">
        <v>0</v>
      </c>
      <c r="D9" s="2">
        <v>97.529999999999987</v>
      </c>
      <c r="E9" s="2">
        <v>97.685534976414047</v>
      </c>
      <c r="F9" s="2">
        <v>102.84190735615977</v>
      </c>
      <c r="G9" s="2">
        <v>108.93412877162598</v>
      </c>
      <c r="H9" s="2">
        <v>108.53939651694624</v>
      </c>
      <c r="I9" s="2">
        <v>108.39304462704665</v>
      </c>
      <c r="J9" s="2">
        <v>107.79204404508307</v>
      </c>
      <c r="K9" s="2">
        <v>107.01077726363154</v>
      </c>
      <c r="L9" s="2">
        <v>107.24558648065589</v>
      </c>
      <c r="M9" s="2">
        <v>105.14392963112554</v>
      </c>
      <c r="N9" s="2" t="e">
        <f>#REF!*#REF!/10^3</f>
        <v>#REF!</v>
      </c>
      <c r="O9" s="2" t="e">
        <f>#REF!*#REF!/10^3</f>
        <v>#REF!</v>
      </c>
      <c r="P9" s="2" t="e">
        <f>#REF!*#REF!/10^3</f>
        <v>#REF!</v>
      </c>
      <c r="Q9" s="2" t="e">
        <f>#REF!*#REF!/10^3</f>
        <v>#REF!</v>
      </c>
      <c r="R9" s="2" t="e">
        <f>#REF!*#REF!/10^3</f>
        <v>#REF!</v>
      </c>
      <c r="S9" s="2" t="e">
        <f>#REF!*#REF!/10^3</f>
        <v>#REF!</v>
      </c>
      <c r="T9" s="2" t="e">
        <f>#REF!*#REF!/10^3</f>
        <v>#REF!</v>
      </c>
      <c r="U9" s="2" t="e">
        <f>#REF!*#REF!/10^3</f>
        <v>#REF!</v>
      </c>
    </row>
    <row r="10" spans="1:21" x14ac:dyDescent="0.3">
      <c r="A10" t="s">
        <v>16</v>
      </c>
      <c r="B10" s="2">
        <v>0</v>
      </c>
      <c r="C10" s="2">
        <v>0</v>
      </c>
      <c r="D10" s="2">
        <v>85</v>
      </c>
      <c r="E10" s="2">
        <v>85.14053497641406</v>
      </c>
      <c r="F10" s="2">
        <v>90.113574022826427</v>
      </c>
      <c r="G10" s="2">
        <v>95.994128771625967</v>
      </c>
      <c r="H10" s="2">
        <v>95.619396516946253</v>
      </c>
      <c r="I10" s="2">
        <v>101.43471129371331</v>
      </c>
      <c r="J10" s="2">
        <v>100.83871071174974</v>
      </c>
      <c r="K10" s="2">
        <v>100.09077726363152</v>
      </c>
      <c r="L10" s="2">
        <v>100.34891981398921</v>
      </c>
      <c r="M10" s="2">
        <v>98.283929631125545</v>
      </c>
      <c r="N10" s="2" t="e">
        <f>#REF!*#REF!/10^3</f>
        <v>#REF!</v>
      </c>
      <c r="O10" s="2" t="e">
        <f>#REF!*#REF!/10^3</f>
        <v>#REF!</v>
      </c>
      <c r="P10" s="2" t="e">
        <f>#REF!*#REF!/10^3</f>
        <v>#REF!</v>
      </c>
      <c r="Q10" s="2" t="e">
        <f>#REF!*#REF!/10^3</f>
        <v>#REF!</v>
      </c>
      <c r="R10" s="2" t="e">
        <f>#REF!*#REF!/10^3</f>
        <v>#REF!</v>
      </c>
      <c r="S10" s="2" t="e">
        <f>#REF!*#REF!/10^3</f>
        <v>#REF!</v>
      </c>
      <c r="T10" s="2" t="e">
        <f>#REF!*#REF!/10^3</f>
        <v>#REF!</v>
      </c>
      <c r="U10" s="2" t="e">
        <f>#REF!*#REF!/10^3</f>
        <v>#REF!</v>
      </c>
    </row>
    <row r="11" spans="1:21" x14ac:dyDescent="0.3">
      <c r="A11" t="s">
        <v>9</v>
      </c>
      <c r="B11" s="2">
        <v>161</v>
      </c>
      <c r="C11" s="2">
        <v>76.666666666666671</v>
      </c>
      <c r="D11" s="2">
        <v>85</v>
      </c>
      <c r="E11" s="2">
        <v>85.14053497641406</v>
      </c>
      <c r="F11" s="2">
        <v>90.113574022826427</v>
      </c>
      <c r="G11" s="2">
        <v>95.994128771625967</v>
      </c>
      <c r="H11" s="2">
        <v>95.619396516946253</v>
      </c>
      <c r="I11" s="2">
        <v>95.494711293713294</v>
      </c>
      <c r="J11" s="2">
        <v>94.898710711749743</v>
      </c>
      <c r="K11" s="2">
        <v>94.150777263631525</v>
      </c>
      <c r="L11" s="2">
        <v>94.408919813989215</v>
      </c>
      <c r="M11" s="2">
        <v>92.343929631125548</v>
      </c>
      <c r="N11" s="2" t="e">
        <f>#REF!*#REF!/10^3</f>
        <v>#REF!</v>
      </c>
      <c r="O11" s="2" t="e">
        <f>#REF!*#REF!/10^3</f>
        <v>#REF!</v>
      </c>
      <c r="P11" s="2" t="e">
        <f>#REF!*#REF!/10^3</f>
        <v>#REF!</v>
      </c>
      <c r="Q11" s="2" t="e">
        <f>#REF!*#REF!/10^3</f>
        <v>#REF!</v>
      </c>
      <c r="R11" s="2" t="e">
        <f>#REF!*#REF!/10^3</f>
        <v>#REF!</v>
      </c>
      <c r="S11" s="2" t="e">
        <f>#REF!*#REF!/10^3</f>
        <v>#REF!</v>
      </c>
      <c r="T11" s="2" t="e">
        <f>#REF!*#REF!/10^3</f>
        <v>#REF!</v>
      </c>
      <c r="U11" s="2" t="e">
        <f>#REF!*#REF!/10^3</f>
        <v>#REF!</v>
      </c>
    </row>
    <row r="12" spans="1:21" x14ac:dyDescent="0.3">
      <c r="A12" t="s">
        <v>19</v>
      </c>
      <c r="B12" s="2">
        <v>0</v>
      </c>
      <c r="C12" s="2">
        <v>0</v>
      </c>
      <c r="D12" s="2">
        <v>85</v>
      </c>
      <c r="E12" s="2">
        <v>85.14053497641406</v>
      </c>
      <c r="F12" s="2">
        <v>90.113574022826427</v>
      </c>
      <c r="G12" s="2">
        <v>95.994128771625967</v>
      </c>
      <c r="H12" s="2">
        <v>95.619396516946253</v>
      </c>
      <c r="I12" s="2">
        <v>95.494711293713294</v>
      </c>
      <c r="J12" s="2">
        <v>94.898710711749743</v>
      </c>
      <c r="K12" s="2">
        <v>94.150777263631525</v>
      </c>
      <c r="L12" s="2">
        <v>94.408919813989215</v>
      </c>
      <c r="M12" s="2">
        <v>92.343929631125548</v>
      </c>
      <c r="N12" s="2" t="e">
        <f>#REF!*#REF!/10^3</f>
        <v>#REF!</v>
      </c>
      <c r="O12" s="2" t="e">
        <f>#REF!*#REF!/10^3</f>
        <v>#REF!</v>
      </c>
      <c r="P12" s="2" t="e">
        <f>#REF!*#REF!/10^3</f>
        <v>#REF!</v>
      </c>
      <c r="Q12" s="2" t="e">
        <f>#REF!*#REF!/10^3</f>
        <v>#REF!</v>
      </c>
      <c r="R12" s="2" t="e">
        <f>#REF!*#REF!/10^3</f>
        <v>#REF!</v>
      </c>
      <c r="S12" s="2" t="e">
        <f>#REF!*#REF!/10^3</f>
        <v>#REF!</v>
      </c>
      <c r="T12" s="2" t="e">
        <f>#REF!*#REF!/10^3</f>
        <v>#REF!</v>
      </c>
      <c r="U12" s="2" t="e">
        <f>#REF!*#REF!/10^3</f>
        <v>#REF!</v>
      </c>
    </row>
    <row r="13" spans="1:21" x14ac:dyDescent="0.3">
      <c r="A13" t="s">
        <v>11</v>
      </c>
      <c r="B13" s="2">
        <v>114.66666666666667</v>
      </c>
      <c r="C13" s="2">
        <v>76.666666666666671</v>
      </c>
      <c r="D13" s="2">
        <v>85</v>
      </c>
      <c r="E13" s="2">
        <v>85.14053497641406</v>
      </c>
      <c r="F13" s="2">
        <v>90.113574022826427</v>
      </c>
      <c r="G13" s="2">
        <v>95.994128771625967</v>
      </c>
      <c r="H13" s="2">
        <v>95.619396516946253</v>
      </c>
      <c r="I13" s="2">
        <v>95.494711293713294</v>
      </c>
      <c r="J13" s="2">
        <v>94.898710711749743</v>
      </c>
      <c r="K13" s="2">
        <v>94.150777263631525</v>
      </c>
      <c r="L13" s="2">
        <v>94.408919813989215</v>
      </c>
      <c r="M13" s="2">
        <v>92.343929631125548</v>
      </c>
      <c r="N13" s="2" t="e">
        <f>#REF!*#REF!/10^3</f>
        <v>#REF!</v>
      </c>
      <c r="O13" s="2" t="e">
        <f>#REF!*#REF!/10^3</f>
        <v>#REF!</v>
      </c>
      <c r="P13" s="2" t="e">
        <f>#REF!*#REF!/10^3</f>
        <v>#REF!</v>
      </c>
      <c r="Q13" s="2" t="e">
        <f>#REF!*#REF!/10^3</f>
        <v>#REF!</v>
      </c>
      <c r="R13" s="2" t="e">
        <f>#REF!*#REF!/10^3</f>
        <v>#REF!</v>
      </c>
      <c r="S13" s="2" t="e">
        <f>#REF!*#REF!/10^3</f>
        <v>#REF!</v>
      </c>
      <c r="T13" s="2" t="e">
        <f>#REF!*#REF!/10^3</f>
        <v>#REF!</v>
      </c>
      <c r="U13" s="2" t="e">
        <f>#REF!*#REF!/10^3</f>
        <v>#REF!</v>
      </c>
    </row>
    <row r="14" spans="1:21" x14ac:dyDescent="0.3">
      <c r="A14" t="s">
        <v>22</v>
      </c>
      <c r="B14" s="2">
        <v>0</v>
      </c>
      <c r="C14" s="2">
        <v>0</v>
      </c>
      <c r="D14" s="2">
        <v>85</v>
      </c>
      <c r="E14" s="2">
        <v>101.14053497641406</v>
      </c>
      <c r="F14" s="2">
        <v>106.86357402282643</v>
      </c>
      <c r="G14" s="2">
        <v>113.63412877162595</v>
      </c>
      <c r="H14" s="2">
        <v>113.25939651694624</v>
      </c>
      <c r="I14" s="2">
        <v>113.01471129371332</v>
      </c>
      <c r="J14" s="2">
        <v>112.40871071174973</v>
      </c>
      <c r="K14" s="2">
        <v>111.46077726363153</v>
      </c>
      <c r="L14" s="2">
        <v>111.53891981398921</v>
      </c>
      <c r="M14" s="2">
        <v>109.30392963112554</v>
      </c>
      <c r="N14" s="2" t="e">
        <f>#REF!*#REF!/10^3</f>
        <v>#REF!</v>
      </c>
      <c r="O14" s="2" t="e">
        <f>#REF!*#REF!/10^3</f>
        <v>#REF!</v>
      </c>
      <c r="P14" s="2" t="e">
        <f>#REF!*#REF!/10^3</f>
        <v>#REF!</v>
      </c>
      <c r="Q14" s="2" t="e">
        <f>#REF!*#REF!/10^3</f>
        <v>#REF!</v>
      </c>
      <c r="R14" s="2" t="e">
        <f>#REF!*#REF!/10^3</f>
        <v>#REF!</v>
      </c>
      <c r="S14" s="2" t="e">
        <f>#REF!*#REF!/10^3</f>
        <v>#REF!</v>
      </c>
      <c r="T14" s="2" t="e">
        <f>#REF!*#REF!/10^3</f>
        <v>#REF!</v>
      </c>
      <c r="U14" s="2" t="e">
        <f>#REF!*#REF!/10^3</f>
        <v>#REF!</v>
      </c>
    </row>
    <row r="15" spans="1:21" x14ac:dyDescent="0.3">
      <c r="A15" t="s">
        <v>15</v>
      </c>
      <c r="B15" s="2">
        <v>123.66666666666667</v>
      </c>
      <c r="C15" s="2">
        <v>106.66666666666667</v>
      </c>
      <c r="D15" s="2">
        <v>85</v>
      </c>
      <c r="E15" s="2">
        <v>85.14053497641406</v>
      </c>
      <c r="F15" s="2">
        <v>90.113574022826427</v>
      </c>
      <c r="G15" s="2">
        <v>95.994128771625967</v>
      </c>
      <c r="H15" s="2">
        <v>95.619396516946253</v>
      </c>
      <c r="I15" s="2">
        <v>95.494711293713294</v>
      </c>
      <c r="J15" s="2">
        <v>94.898710711749743</v>
      </c>
      <c r="K15" s="2">
        <v>94.150777263631525</v>
      </c>
      <c r="L15" s="2">
        <v>94.408919813989215</v>
      </c>
      <c r="M15" s="2">
        <v>92.343929631125548</v>
      </c>
      <c r="N15" s="2" t="e">
        <f>#REF!*#REF!/10^3</f>
        <v>#REF!</v>
      </c>
      <c r="O15" s="2" t="e">
        <f>#REF!*#REF!/10^3</f>
        <v>#REF!</v>
      </c>
      <c r="P15" s="2" t="e">
        <f>#REF!*#REF!/10^3</f>
        <v>#REF!</v>
      </c>
      <c r="Q15" s="2" t="e">
        <f>#REF!*#REF!/10^3</f>
        <v>#REF!</v>
      </c>
      <c r="R15" s="2" t="e">
        <f>#REF!*#REF!/10^3</f>
        <v>#REF!</v>
      </c>
      <c r="S15" s="2" t="e">
        <f>#REF!*#REF!/10^3</f>
        <v>#REF!</v>
      </c>
      <c r="T15" s="2" t="e">
        <f>#REF!*#REF!/10^3</f>
        <v>#REF!</v>
      </c>
      <c r="U15" s="2" t="e">
        <f>#REF!*#REF!/10^3</f>
        <v>#REF!</v>
      </c>
    </row>
    <row r="16" spans="1:21" x14ac:dyDescent="0.3">
      <c r="A16" t="s">
        <v>17</v>
      </c>
      <c r="B16" s="2">
        <v>134.66666666666666</v>
      </c>
      <c r="C16" s="2">
        <v>131</v>
      </c>
      <c r="D16" s="2">
        <v>85</v>
      </c>
      <c r="E16" s="2">
        <v>85.14053497641406</v>
      </c>
      <c r="F16" s="2">
        <v>90.113574022826427</v>
      </c>
      <c r="G16" s="2">
        <v>95.994128771625967</v>
      </c>
      <c r="H16" s="2">
        <v>95.619396516946253</v>
      </c>
      <c r="I16" s="2">
        <v>95.494711293713294</v>
      </c>
      <c r="J16" s="2">
        <v>94.898710711749743</v>
      </c>
      <c r="K16" s="2">
        <v>94.150777263631525</v>
      </c>
      <c r="L16" s="2">
        <v>94.408919813989215</v>
      </c>
      <c r="M16" s="2">
        <v>92.343929631125548</v>
      </c>
      <c r="N16" s="2" t="e">
        <f>#REF!*#REF!/10^3</f>
        <v>#REF!</v>
      </c>
      <c r="O16" s="2" t="e">
        <f>#REF!*#REF!/10^3</f>
        <v>#REF!</v>
      </c>
      <c r="P16" s="2" t="e">
        <f>#REF!*#REF!/10^3</f>
        <v>#REF!</v>
      </c>
      <c r="Q16" s="2" t="e">
        <f>#REF!*#REF!/10^3</f>
        <v>#REF!</v>
      </c>
      <c r="R16" s="2" t="e">
        <f>#REF!*#REF!/10^3</f>
        <v>#REF!</v>
      </c>
      <c r="S16" s="2" t="e">
        <f>#REF!*#REF!/10^3</f>
        <v>#REF!</v>
      </c>
      <c r="T16" s="2" t="e">
        <f>#REF!*#REF!/10^3</f>
        <v>#REF!</v>
      </c>
      <c r="U16" s="2" t="e">
        <f>#REF!*#REF!/10^3</f>
        <v>#REF!</v>
      </c>
    </row>
    <row r="17" spans="1:21" x14ac:dyDescent="0.3">
      <c r="A17" t="s">
        <v>26</v>
      </c>
      <c r="B17" s="2">
        <v>0</v>
      </c>
      <c r="C17" s="2">
        <v>166.66666666666666</v>
      </c>
      <c r="D17" s="2">
        <v>99.52</v>
      </c>
      <c r="E17" s="2">
        <v>99.799201643080721</v>
      </c>
      <c r="F17" s="2">
        <v>105.42224068949309</v>
      </c>
      <c r="G17" s="2">
        <v>112.07412877162596</v>
      </c>
      <c r="H17" s="2">
        <v>111.69939651694625</v>
      </c>
      <c r="I17" s="2">
        <v>111.47071129371331</v>
      </c>
      <c r="J17" s="2">
        <v>110.86604404508307</v>
      </c>
      <c r="K17" s="2">
        <v>109.94477726363152</v>
      </c>
      <c r="L17" s="2">
        <v>110.04691981398922</v>
      </c>
      <c r="M17" s="2">
        <v>107.83459629779223</v>
      </c>
      <c r="N17" s="2" t="e">
        <f>#REF!*#REF!/10^3</f>
        <v>#REF!</v>
      </c>
      <c r="O17" s="2" t="e">
        <f>#REF!*#REF!/10^3</f>
        <v>#REF!</v>
      </c>
      <c r="P17" s="2" t="e">
        <f>#REF!*#REF!/10^3</f>
        <v>#REF!</v>
      </c>
      <c r="Q17" s="2" t="e">
        <f>#REF!*#REF!/10^3</f>
        <v>#REF!</v>
      </c>
      <c r="R17" s="2" t="e">
        <f>#REF!*#REF!/10^3</f>
        <v>#REF!</v>
      </c>
      <c r="S17" s="2" t="e">
        <f>#REF!*#REF!/10^3</f>
        <v>#REF!</v>
      </c>
      <c r="T17" s="2" t="e">
        <f>#REF!*#REF!/10^3</f>
        <v>#REF!</v>
      </c>
      <c r="U17" s="2" t="e">
        <f>#REF!*#REF!/10^3</f>
        <v>#REF!</v>
      </c>
    </row>
    <row r="18" spans="1:21" x14ac:dyDescent="0.3">
      <c r="A18" t="s">
        <v>28</v>
      </c>
      <c r="B18" s="2">
        <v>81.666666666666671</v>
      </c>
      <c r="C18" s="2">
        <v>47.333333333333336</v>
      </c>
      <c r="D18" s="2">
        <v>91.505714285714291</v>
      </c>
      <c r="E18" s="2">
        <v>91.655392119271198</v>
      </c>
      <c r="F18" s="2">
        <v>96.671288308540724</v>
      </c>
      <c r="G18" s="2">
        <v>102.60270020019739</v>
      </c>
      <c r="H18" s="2">
        <v>102.22796794551766</v>
      </c>
      <c r="I18" s="2">
        <v>102.09642557942759</v>
      </c>
      <c r="J18" s="2">
        <v>101.49985356889259</v>
      </c>
      <c r="K18" s="2">
        <v>100.7404915493458</v>
      </c>
      <c r="L18" s="2">
        <v>100.98834838541779</v>
      </c>
      <c r="M18" s="2">
        <v>98.913643916839831</v>
      </c>
      <c r="N18" s="2" t="e">
        <f>#REF!*#REF!/10^3</f>
        <v>#REF!</v>
      </c>
      <c r="O18" s="2" t="e">
        <f>#REF!*#REF!/10^3</f>
        <v>#REF!</v>
      </c>
      <c r="P18" s="2" t="e">
        <f>#REF!*#REF!/10^3</f>
        <v>#REF!</v>
      </c>
      <c r="Q18" s="2" t="e">
        <f>#REF!*#REF!/10^3</f>
        <v>#REF!</v>
      </c>
      <c r="R18" s="2" t="e">
        <f>#REF!*#REF!/10^3</f>
        <v>#REF!</v>
      </c>
      <c r="S18" s="2" t="e">
        <f>#REF!*#REF!/10^3</f>
        <v>#REF!</v>
      </c>
      <c r="T18" s="2" t="e">
        <f>#REF!*#REF!/10^3</f>
        <v>#REF!</v>
      </c>
      <c r="U18" s="2" t="e">
        <f>#REF!*#REF!/10^3</f>
        <v>#REF!</v>
      </c>
    </row>
    <row r="19" spans="1:21" x14ac:dyDescent="0.3">
      <c r="A19" t="s">
        <v>30</v>
      </c>
      <c r="B19" s="2">
        <v>104.33333333333333</v>
      </c>
      <c r="C19" s="2">
        <v>95.666666666666671</v>
      </c>
      <c r="D19" s="2">
        <v>85</v>
      </c>
      <c r="E19" s="2">
        <v>85.14053497641406</v>
      </c>
      <c r="F19" s="2">
        <v>90.113574022826427</v>
      </c>
      <c r="G19" s="2">
        <v>95.994128771625967</v>
      </c>
      <c r="H19" s="2">
        <v>95.619396516946253</v>
      </c>
      <c r="I19" s="2">
        <v>95.494711293713294</v>
      </c>
      <c r="J19" s="2">
        <v>94.898710711749743</v>
      </c>
      <c r="K19" s="2">
        <v>94.150777263631525</v>
      </c>
      <c r="L19" s="2">
        <v>94.408919813989215</v>
      </c>
      <c r="M19" s="2">
        <v>92.343929631125548</v>
      </c>
      <c r="N19" s="2" t="e">
        <f>#REF!*#REF!/10^3</f>
        <v>#REF!</v>
      </c>
      <c r="O19" s="2" t="e">
        <f>#REF!*#REF!/10^3</f>
        <v>#REF!</v>
      </c>
      <c r="P19" s="2" t="e">
        <f>#REF!*#REF!/10^3</f>
        <v>#REF!</v>
      </c>
      <c r="Q19" s="2" t="e">
        <f>#REF!*#REF!/10^3</f>
        <v>#REF!</v>
      </c>
      <c r="R19" s="2" t="e">
        <f>#REF!*#REF!/10^3</f>
        <v>#REF!</v>
      </c>
      <c r="S19" s="2" t="e">
        <f>#REF!*#REF!/10^3</f>
        <v>#REF!</v>
      </c>
      <c r="T19" s="2" t="e">
        <f>#REF!*#REF!/10^3</f>
        <v>#REF!</v>
      </c>
      <c r="U19" s="2" t="e">
        <f>#REF!*#REF!/10^3</f>
        <v>#REF!</v>
      </c>
    </row>
    <row r="20" spans="1:21" x14ac:dyDescent="0.3">
      <c r="A20" t="s">
        <v>32</v>
      </c>
      <c r="B20" s="2">
        <v>0</v>
      </c>
      <c r="C20" s="2">
        <v>111</v>
      </c>
      <c r="D20" s="2">
        <v>90.94</v>
      </c>
      <c r="E20" s="2">
        <v>91.080534976414057</v>
      </c>
      <c r="F20" s="2">
        <v>96.053574022826425</v>
      </c>
      <c r="G20" s="2">
        <v>101.93412877162596</v>
      </c>
      <c r="H20" s="2">
        <v>101.55939651694625</v>
      </c>
      <c r="I20" s="2">
        <v>101.43471129371331</v>
      </c>
      <c r="J20" s="2">
        <v>100.83871071174974</v>
      </c>
      <c r="K20" s="2">
        <v>100.09077726363152</v>
      </c>
      <c r="L20" s="2">
        <v>100.34891981398921</v>
      </c>
      <c r="M20" s="2">
        <v>98.283929631125545</v>
      </c>
      <c r="N20" s="2" t="e">
        <f>#REF!*#REF!/10^3</f>
        <v>#REF!</v>
      </c>
      <c r="O20" s="2" t="e">
        <f>#REF!*#REF!/10^3</f>
        <v>#REF!</v>
      </c>
      <c r="P20" s="2" t="e">
        <f>#REF!*#REF!/10^3</f>
        <v>#REF!</v>
      </c>
      <c r="Q20" s="2" t="e">
        <f>#REF!*#REF!/10^3</f>
        <v>#REF!</v>
      </c>
      <c r="R20" s="2" t="e">
        <f>#REF!*#REF!/10^3</f>
        <v>#REF!</v>
      </c>
      <c r="S20" s="2" t="e">
        <f>#REF!*#REF!/10^3</f>
        <v>#REF!</v>
      </c>
      <c r="T20" s="2" t="e">
        <f>#REF!*#REF!/10^3</f>
        <v>#REF!</v>
      </c>
      <c r="U20" s="2" t="e">
        <f>#REF!*#REF!/10^3</f>
        <v>#REF!</v>
      </c>
    </row>
    <row r="21" spans="1:21" x14ac:dyDescent="0.3">
      <c r="A21" t="s">
        <v>18</v>
      </c>
      <c r="B21" s="2">
        <v>104</v>
      </c>
      <c r="C21" s="2">
        <v>512</v>
      </c>
      <c r="D21" s="2">
        <v>85</v>
      </c>
      <c r="E21" s="2">
        <v>85.14053497641406</v>
      </c>
      <c r="F21" s="2">
        <v>90.113574022826427</v>
      </c>
      <c r="G21" s="2">
        <v>95.994128771625967</v>
      </c>
      <c r="H21" s="2">
        <v>95.619396516946253</v>
      </c>
      <c r="I21" s="2">
        <v>95.494711293713294</v>
      </c>
      <c r="J21" s="2">
        <v>94.898710711749743</v>
      </c>
      <c r="K21" s="2">
        <v>94.150777263631525</v>
      </c>
      <c r="L21" s="2">
        <v>94.408919813989215</v>
      </c>
      <c r="M21" s="2">
        <v>92.343929631125548</v>
      </c>
      <c r="N21" s="2" t="e">
        <f>#REF!*#REF!/10^3</f>
        <v>#REF!</v>
      </c>
      <c r="O21" s="2" t="e">
        <f>#REF!*#REF!/10^3</f>
        <v>#REF!</v>
      </c>
      <c r="P21" s="2" t="e">
        <f>#REF!*#REF!/10^3</f>
        <v>#REF!</v>
      </c>
      <c r="Q21" s="2" t="e">
        <f>#REF!*#REF!/10^3</f>
        <v>#REF!</v>
      </c>
      <c r="R21" s="2" t="e">
        <f>#REF!*#REF!/10^3</f>
        <v>#REF!</v>
      </c>
      <c r="S21" s="2" t="e">
        <f>#REF!*#REF!/10^3</f>
        <v>#REF!</v>
      </c>
      <c r="T21" s="2" t="e">
        <f>#REF!*#REF!/10^3</f>
        <v>#REF!</v>
      </c>
      <c r="U21" s="2" t="e">
        <f>#REF!*#REF!/10^3</f>
        <v>#REF!</v>
      </c>
    </row>
    <row r="22" spans="1:21" x14ac:dyDescent="0.3">
      <c r="A22" t="s">
        <v>35</v>
      </c>
      <c r="B22" s="2">
        <v>0</v>
      </c>
      <c r="C22" s="2">
        <v>179.66666666666666</v>
      </c>
      <c r="D22" s="2">
        <v>92.314999999999998</v>
      </c>
      <c r="E22" s="2">
        <v>92.414701643080718</v>
      </c>
      <c r="F22" s="2">
        <v>97.591907356159766</v>
      </c>
      <c r="G22" s="2">
        <v>103.69412877162597</v>
      </c>
      <c r="H22" s="2">
        <v>103.24939651694625</v>
      </c>
      <c r="I22" s="2">
        <v>103.11887796037998</v>
      </c>
      <c r="J22" s="2">
        <v>102.51121071174974</v>
      </c>
      <c r="K22" s="2">
        <v>101.76327726363151</v>
      </c>
      <c r="L22" s="2">
        <v>102.04475314732257</v>
      </c>
      <c r="M22" s="2">
        <v>99.950596297792217</v>
      </c>
      <c r="N22" s="2" t="e">
        <f>#REF!*#REF!/10^3</f>
        <v>#REF!</v>
      </c>
      <c r="O22" s="2" t="e">
        <f>#REF!*#REF!/10^3</f>
        <v>#REF!</v>
      </c>
      <c r="P22" s="2" t="e">
        <f>#REF!*#REF!/10^3</f>
        <v>#REF!</v>
      </c>
      <c r="Q22" s="2" t="e">
        <f>#REF!*#REF!/10^3</f>
        <v>#REF!</v>
      </c>
      <c r="R22" s="2" t="e">
        <f>#REF!*#REF!/10^3</f>
        <v>#REF!</v>
      </c>
      <c r="S22" s="2" t="e">
        <f>#REF!*#REF!/10^3</f>
        <v>#REF!</v>
      </c>
      <c r="T22" s="2" t="e">
        <f>#REF!*#REF!/10^3</f>
        <v>#REF!</v>
      </c>
      <c r="U22" s="2" t="e">
        <f>#REF!*#REF!/10^3</f>
        <v>#REF!</v>
      </c>
    </row>
    <row r="23" spans="1:21" x14ac:dyDescent="0.3">
      <c r="A23" t="s">
        <v>37</v>
      </c>
      <c r="B23" s="2">
        <v>129.66666666666666</v>
      </c>
      <c r="C23" s="2">
        <v>122.66666666666667</v>
      </c>
      <c r="D23" s="2">
        <v>85</v>
      </c>
      <c r="E23" s="2">
        <v>85.14053497641406</v>
      </c>
      <c r="F23" s="2">
        <v>90.113574022826427</v>
      </c>
      <c r="G23" s="2">
        <v>95.994128771625967</v>
      </c>
      <c r="H23" s="2">
        <v>95.619396516946253</v>
      </c>
      <c r="I23" s="2">
        <v>95.494711293713294</v>
      </c>
      <c r="J23" s="2">
        <v>94.898710711749743</v>
      </c>
      <c r="K23" s="2">
        <v>94.150777263631525</v>
      </c>
      <c r="L23" s="2">
        <v>94.408919813989215</v>
      </c>
      <c r="M23" s="2">
        <v>92.343929631125548</v>
      </c>
      <c r="N23" s="2" t="e">
        <f>#REF!*#REF!/10^3</f>
        <v>#REF!</v>
      </c>
      <c r="O23" s="2" t="e">
        <f>#REF!*#REF!/10^3</f>
        <v>#REF!</v>
      </c>
      <c r="P23" s="2" t="e">
        <f>#REF!*#REF!/10^3</f>
        <v>#REF!</v>
      </c>
      <c r="Q23" s="2" t="e">
        <f>#REF!*#REF!/10^3</f>
        <v>#REF!</v>
      </c>
      <c r="R23" s="2" t="e">
        <f>#REF!*#REF!/10^3</f>
        <v>#REF!</v>
      </c>
      <c r="S23" s="2" t="e">
        <f>#REF!*#REF!/10^3</f>
        <v>#REF!</v>
      </c>
      <c r="T23" s="2" t="e">
        <f>#REF!*#REF!/10^3</f>
        <v>#REF!</v>
      </c>
      <c r="U23" s="2" t="e">
        <f>#REF!*#REF!/10^3</f>
        <v>#REF!</v>
      </c>
    </row>
    <row r="24" spans="1:21" x14ac:dyDescent="0.3">
      <c r="A24" t="s">
        <v>39</v>
      </c>
      <c r="B24" s="2">
        <v>101.66666666666667</v>
      </c>
      <c r="C24" s="2">
        <v>166.66666666666666</v>
      </c>
      <c r="D24" s="2">
        <v>85</v>
      </c>
      <c r="E24" s="2">
        <v>85.14053497641406</v>
      </c>
      <c r="F24" s="2">
        <v>90.113574022826427</v>
      </c>
      <c r="G24" s="2">
        <v>95.994128771625967</v>
      </c>
      <c r="H24" s="2">
        <v>95.619396516946253</v>
      </c>
      <c r="I24" s="2">
        <v>95.494711293713294</v>
      </c>
      <c r="J24" s="2">
        <v>94.898710711749743</v>
      </c>
      <c r="K24" s="2">
        <v>94.150777263631525</v>
      </c>
      <c r="L24" s="2">
        <v>94.408919813989215</v>
      </c>
      <c r="M24" s="2">
        <v>92.343929631125548</v>
      </c>
      <c r="N24" s="2" t="e">
        <f>#REF!*#REF!/10^3</f>
        <v>#REF!</v>
      </c>
      <c r="O24" s="2" t="e">
        <f>#REF!*#REF!/10^3</f>
        <v>#REF!</v>
      </c>
      <c r="P24" s="2" t="e">
        <f>#REF!*#REF!/10^3</f>
        <v>#REF!</v>
      </c>
      <c r="Q24" s="2" t="e">
        <f>#REF!*#REF!/10^3</f>
        <v>#REF!</v>
      </c>
      <c r="R24" s="2" t="e">
        <f>#REF!*#REF!/10^3</f>
        <v>#REF!</v>
      </c>
      <c r="S24" s="2" t="e">
        <f>#REF!*#REF!/10^3</f>
        <v>#REF!</v>
      </c>
      <c r="T24" s="2" t="e">
        <f>#REF!*#REF!/10^3</f>
        <v>#REF!</v>
      </c>
      <c r="U24" s="2" t="e">
        <f>#REF!*#REF!/10^3</f>
        <v>#REF!</v>
      </c>
    </row>
    <row r="25" spans="1:21" x14ac:dyDescent="0.3">
      <c r="A25" t="s">
        <v>41</v>
      </c>
      <c r="B25" s="2">
        <v>118.66666666666667</v>
      </c>
      <c r="C25" s="2">
        <v>0</v>
      </c>
      <c r="D25" s="2">
        <v>85</v>
      </c>
      <c r="E25" s="2">
        <v>85.14053497641406</v>
      </c>
      <c r="F25" s="2">
        <v>90.113574022826427</v>
      </c>
      <c r="G25" s="2">
        <v>95.994128771625967</v>
      </c>
      <c r="H25" s="2">
        <v>95.619396516946253</v>
      </c>
      <c r="I25" s="2">
        <v>95.494711293713294</v>
      </c>
      <c r="J25" s="2">
        <v>94.898710711749743</v>
      </c>
      <c r="K25" s="2">
        <v>94.150777263631525</v>
      </c>
      <c r="L25" s="2">
        <v>94.408919813989215</v>
      </c>
      <c r="M25" s="2">
        <v>92.343929631125548</v>
      </c>
      <c r="N25" s="2" t="e">
        <f>#REF!*#REF!/10^3</f>
        <v>#REF!</v>
      </c>
      <c r="O25" s="2" t="e">
        <f>#REF!*#REF!/10^3</f>
        <v>#REF!</v>
      </c>
      <c r="P25" s="2" t="e">
        <f>#REF!*#REF!/10^3</f>
        <v>#REF!</v>
      </c>
      <c r="Q25" s="2" t="e">
        <f>#REF!*#REF!/10^3</f>
        <v>#REF!</v>
      </c>
      <c r="R25" s="2" t="e">
        <f>#REF!*#REF!/10^3</f>
        <v>#REF!</v>
      </c>
      <c r="S25" s="2" t="e">
        <f>#REF!*#REF!/10^3</f>
        <v>#REF!</v>
      </c>
      <c r="T25" s="2" t="e">
        <f>#REF!*#REF!/10^3</f>
        <v>#REF!</v>
      </c>
      <c r="U25" s="2" t="e">
        <f>#REF!*#REF!/10^3</f>
        <v>#REF!</v>
      </c>
    </row>
    <row r="26" spans="1:21" x14ac:dyDescent="0.3">
      <c r="A26" t="s">
        <v>43</v>
      </c>
      <c r="B26" s="2">
        <v>0</v>
      </c>
      <c r="C26" s="2">
        <v>0</v>
      </c>
      <c r="D26" s="2">
        <v>85</v>
      </c>
      <c r="E26" s="2">
        <v>85.14053497641406</v>
      </c>
      <c r="F26" s="2">
        <v>90.113574022826427</v>
      </c>
      <c r="G26" s="2">
        <v>95.994128771625967</v>
      </c>
      <c r="H26" s="2">
        <v>95.619396516946253</v>
      </c>
      <c r="I26" s="2">
        <v>95.494711293713294</v>
      </c>
      <c r="J26" s="2">
        <v>94.898710711749743</v>
      </c>
      <c r="K26" s="2">
        <v>94.150777263631525</v>
      </c>
      <c r="L26" s="2">
        <v>94.408919813989215</v>
      </c>
      <c r="M26" s="2">
        <v>92.343929631125548</v>
      </c>
      <c r="N26" s="2" t="e">
        <f>#REF!*#REF!/10^3</f>
        <v>#REF!</v>
      </c>
      <c r="O26" s="2" t="e">
        <f>#REF!*#REF!/10^3</f>
        <v>#REF!</v>
      </c>
      <c r="P26" s="2" t="e">
        <f>#REF!*#REF!/10^3</f>
        <v>#REF!</v>
      </c>
      <c r="Q26" s="2" t="e">
        <f>#REF!*#REF!/10^3</f>
        <v>#REF!</v>
      </c>
      <c r="R26" s="2" t="e">
        <f>#REF!*#REF!/10^3</f>
        <v>#REF!</v>
      </c>
      <c r="S26" s="2" t="e">
        <f>#REF!*#REF!/10^3</f>
        <v>#REF!</v>
      </c>
      <c r="T26" s="2" t="e">
        <f>#REF!*#REF!/10^3</f>
        <v>#REF!</v>
      </c>
      <c r="U26" s="2" t="e">
        <f>#REF!*#REF!/10^3</f>
        <v>#REF!</v>
      </c>
    </row>
    <row r="27" spans="1:21" x14ac:dyDescent="0.3">
      <c r="A27" t="s">
        <v>45</v>
      </c>
      <c r="B27" s="2">
        <v>0</v>
      </c>
      <c r="C27" s="2">
        <v>111</v>
      </c>
      <c r="D27" s="2">
        <v>94.929999999999993</v>
      </c>
      <c r="E27" s="2">
        <v>95.070534976414066</v>
      </c>
      <c r="F27" s="2">
        <v>100.04357402282643</v>
      </c>
      <c r="G27" s="2">
        <v>105.92412877162594</v>
      </c>
      <c r="H27" s="2">
        <v>105.54939651694623</v>
      </c>
      <c r="I27" s="2">
        <v>105.4247112937133</v>
      </c>
      <c r="J27" s="2">
        <v>104.82871071174975</v>
      </c>
      <c r="K27" s="2">
        <v>104.08077726363153</v>
      </c>
      <c r="L27" s="2">
        <v>104.33891981398922</v>
      </c>
      <c r="M27" s="2">
        <v>102.27392963112555</v>
      </c>
      <c r="N27" s="2" t="e">
        <f>#REF!*#REF!/10^3</f>
        <v>#REF!</v>
      </c>
      <c r="O27" s="2" t="e">
        <f>#REF!*#REF!/10^3</f>
        <v>#REF!</v>
      </c>
      <c r="P27" s="2" t="e">
        <f>#REF!*#REF!/10^3</f>
        <v>#REF!</v>
      </c>
      <c r="Q27" s="2" t="e">
        <f>#REF!*#REF!/10^3</f>
        <v>#REF!</v>
      </c>
      <c r="R27" s="2" t="e">
        <f>#REF!*#REF!/10^3</f>
        <v>#REF!</v>
      </c>
      <c r="S27" s="2" t="e">
        <f>#REF!*#REF!/10^3</f>
        <v>#REF!</v>
      </c>
      <c r="T27" s="2" t="e">
        <f>#REF!*#REF!/10^3</f>
        <v>#REF!</v>
      </c>
      <c r="U27" s="2" t="e">
        <f>#REF!*#REF!/10^3</f>
        <v>#REF!</v>
      </c>
    </row>
    <row r="28" spans="1:21" x14ac:dyDescent="0.3">
      <c r="A28" t="s">
        <v>47</v>
      </c>
      <c r="B28" s="2">
        <v>60</v>
      </c>
      <c r="C28" s="2">
        <v>77.333333333333329</v>
      </c>
      <c r="D28" s="2">
        <v>85</v>
      </c>
      <c r="E28" s="2">
        <v>85.14053497641406</v>
      </c>
      <c r="F28" s="2">
        <v>90.113574022826427</v>
      </c>
      <c r="G28" s="2">
        <v>95.994128771625967</v>
      </c>
      <c r="H28" s="2">
        <v>95.619396516946253</v>
      </c>
      <c r="I28" s="2">
        <v>95.494711293713294</v>
      </c>
      <c r="J28" s="2">
        <v>94.898710711749743</v>
      </c>
      <c r="K28" s="2">
        <v>94.150777263631525</v>
      </c>
      <c r="L28" s="2">
        <v>94.408919813989215</v>
      </c>
      <c r="M28" s="2">
        <v>92.343929631125548</v>
      </c>
      <c r="N28" s="2" t="e">
        <f>#REF!*#REF!/10^3</f>
        <v>#REF!</v>
      </c>
      <c r="O28" s="2" t="e">
        <f>#REF!*#REF!/10^3</f>
        <v>#REF!</v>
      </c>
      <c r="P28" s="2" t="e">
        <f>#REF!*#REF!/10^3</f>
        <v>#REF!</v>
      </c>
      <c r="Q28" s="2" t="e">
        <f>#REF!*#REF!/10^3</f>
        <v>#REF!</v>
      </c>
      <c r="R28" s="2" t="e">
        <f>#REF!*#REF!/10^3</f>
        <v>#REF!</v>
      </c>
      <c r="S28" s="2" t="e">
        <f>#REF!*#REF!/10^3</f>
        <v>#REF!</v>
      </c>
      <c r="T28" s="2" t="e">
        <f>#REF!*#REF!/10^3</f>
        <v>#REF!</v>
      </c>
      <c r="U28" s="2" t="e">
        <f>#REF!*#REF!/10^3</f>
        <v>#REF!</v>
      </c>
    </row>
    <row r="29" spans="1:21" x14ac:dyDescent="0.3">
      <c r="A29" t="s">
        <v>49</v>
      </c>
      <c r="B29" s="2">
        <v>0</v>
      </c>
      <c r="C29" s="2">
        <v>15</v>
      </c>
      <c r="D29" s="2">
        <v>85</v>
      </c>
      <c r="E29" s="2">
        <v>85.14053497641406</v>
      </c>
      <c r="F29" s="2">
        <v>90.113574022826427</v>
      </c>
      <c r="G29" s="2">
        <v>95.994128771625967</v>
      </c>
      <c r="H29" s="2">
        <v>95.619396516946253</v>
      </c>
      <c r="I29" s="2">
        <v>95.494711293713294</v>
      </c>
      <c r="J29" s="2">
        <v>94.898710711749743</v>
      </c>
      <c r="K29" s="2">
        <v>94.150777263631525</v>
      </c>
      <c r="L29" s="2">
        <v>94.408919813989215</v>
      </c>
      <c r="M29" s="2">
        <v>92.343929631125548</v>
      </c>
      <c r="N29" s="2" t="e">
        <f>#REF!*#REF!/10^3</f>
        <v>#REF!</v>
      </c>
      <c r="O29" s="2" t="e">
        <f>#REF!*#REF!/10^3</f>
        <v>#REF!</v>
      </c>
      <c r="P29" s="2" t="e">
        <f>#REF!*#REF!/10^3</f>
        <v>#REF!</v>
      </c>
      <c r="Q29" s="2" t="e">
        <f>#REF!*#REF!/10^3</f>
        <v>#REF!</v>
      </c>
      <c r="R29" s="2" t="e">
        <f>#REF!*#REF!/10^3</f>
        <v>#REF!</v>
      </c>
      <c r="S29" s="2" t="e">
        <f>#REF!*#REF!/10^3</f>
        <v>#REF!</v>
      </c>
      <c r="T29" s="2" t="e">
        <f>#REF!*#REF!/10^3</f>
        <v>#REF!</v>
      </c>
      <c r="U29" s="2" t="e">
        <f>#REF!*#REF!/10^3</f>
        <v>#REF!</v>
      </c>
    </row>
    <row r="30" spans="1:21" x14ac:dyDescent="0.3">
      <c r="A30" t="s">
        <v>20</v>
      </c>
      <c r="B30" s="2">
        <v>0</v>
      </c>
      <c r="C30" s="2">
        <v>0</v>
      </c>
      <c r="D30" s="2">
        <v>85</v>
      </c>
      <c r="E30" s="2">
        <v>85.14053497641406</v>
      </c>
      <c r="F30" s="2">
        <v>90.113574022826427</v>
      </c>
      <c r="G30" s="2">
        <v>95.994128771625967</v>
      </c>
      <c r="H30" s="2">
        <v>95.619396516946253</v>
      </c>
      <c r="I30" s="2">
        <v>95.494711293713294</v>
      </c>
      <c r="J30" s="2">
        <v>94.898710711749743</v>
      </c>
      <c r="K30" s="2">
        <v>94.150777263631525</v>
      </c>
      <c r="L30" s="2">
        <v>94.408919813989215</v>
      </c>
      <c r="M30" s="2">
        <v>92.343929631125548</v>
      </c>
      <c r="N30" s="2" t="e">
        <f>#REF!*#REF!/10^3</f>
        <v>#REF!</v>
      </c>
      <c r="O30" s="2" t="e">
        <f>#REF!*#REF!/10^3</f>
        <v>#REF!</v>
      </c>
      <c r="P30" s="2" t="e">
        <f>#REF!*#REF!/10^3</f>
        <v>#REF!</v>
      </c>
      <c r="Q30" s="2" t="e">
        <f>#REF!*#REF!/10^3</f>
        <v>#REF!</v>
      </c>
      <c r="R30" s="2" t="e">
        <f>#REF!*#REF!/10^3</f>
        <v>#REF!</v>
      </c>
      <c r="S30" s="2" t="e">
        <f>#REF!*#REF!/10^3</f>
        <v>#REF!</v>
      </c>
      <c r="T30" s="2" t="e">
        <f>#REF!*#REF!/10^3</f>
        <v>#REF!</v>
      </c>
      <c r="U30" s="2" t="e">
        <f>#REF!*#REF!/10^3</f>
        <v>#REF!</v>
      </c>
    </row>
    <row r="31" spans="1:21" x14ac:dyDescent="0.3">
      <c r="A31" t="s">
        <v>52</v>
      </c>
      <c r="B31" s="2">
        <v>0</v>
      </c>
      <c r="C31" s="2">
        <v>333.33333333333331</v>
      </c>
      <c r="D31" s="2">
        <v>85</v>
      </c>
      <c r="E31" s="2">
        <v>85.14053497641406</v>
      </c>
      <c r="F31" s="2">
        <v>90.113574022826427</v>
      </c>
      <c r="G31" s="2">
        <v>95.994128771625967</v>
      </c>
      <c r="H31" s="2">
        <v>95.619396516946253</v>
      </c>
      <c r="I31" s="2">
        <v>95.494711293713294</v>
      </c>
      <c r="J31" s="2">
        <v>94.898710711749743</v>
      </c>
      <c r="K31" s="2">
        <v>94.150777263631525</v>
      </c>
      <c r="L31" s="2">
        <v>94.408919813989215</v>
      </c>
      <c r="M31" s="2">
        <v>92.343929631125548</v>
      </c>
      <c r="N31" s="2" t="e">
        <f>#REF!*#REF!/10^3</f>
        <v>#REF!</v>
      </c>
      <c r="O31" s="2" t="e">
        <f>#REF!*#REF!/10^3</f>
        <v>#REF!</v>
      </c>
      <c r="P31" s="2" t="e">
        <f>#REF!*#REF!/10^3</f>
        <v>#REF!</v>
      </c>
      <c r="Q31" s="2" t="e">
        <f>#REF!*#REF!/10^3</f>
        <v>#REF!</v>
      </c>
      <c r="R31" s="2" t="e">
        <f>#REF!*#REF!/10^3</f>
        <v>#REF!</v>
      </c>
      <c r="S31" s="2" t="e">
        <f>#REF!*#REF!/10^3</f>
        <v>#REF!</v>
      </c>
      <c r="T31" s="2" t="e">
        <f>#REF!*#REF!/10^3</f>
        <v>#REF!</v>
      </c>
      <c r="U31" s="2" t="e">
        <f>#REF!*#REF!/10^3</f>
        <v>#REF!</v>
      </c>
    </row>
    <row r="32" spans="1:21" x14ac:dyDescent="0.3">
      <c r="A32" t="s">
        <v>54</v>
      </c>
      <c r="B32" s="2">
        <v>0</v>
      </c>
      <c r="C32" s="2">
        <v>255.66666666666666</v>
      </c>
      <c r="D32" s="2">
        <v>85</v>
      </c>
      <c r="E32" s="2">
        <v>85.14053497641406</v>
      </c>
      <c r="F32" s="2">
        <v>90.113574022826427</v>
      </c>
      <c r="G32" s="2">
        <v>95.994128771625967</v>
      </c>
      <c r="H32" s="2">
        <v>95.619396516946253</v>
      </c>
      <c r="I32" s="2">
        <v>95.494711293713294</v>
      </c>
      <c r="J32" s="2">
        <v>94.898710711749743</v>
      </c>
      <c r="K32" s="2">
        <v>94.150777263631525</v>
      </c>
      <c r="L32" s="2">
        <v>94.408919813989215</v>
      </c>
      <c r="M32" s="2">
        <v>92.343929631125548</v>
      </c>
      <c r="N32" s="2" t="e">
        <f>#REF!*#REF!/10^3</f>
        <v>#REF!</v>
      </c>
      <c r="O32" s="2" t="e">
        <f>#REF!*#REF!/10^3</f>
        <v>#REF!</v>
      </c>
      <c r="P32" s="2" t="e">
        <f>#REF!*#REF!/10^3</f>
        <v>#REF!</v>
      </c>
      <c r="Q32" s="2" t="e">
        <f>#REF!*#REF!/10^3</f>
        <v>#REF!</v>
      </c>
      <c r="R32" s="2" t="e">
        <f>#REF!*#REF!/10^3</f>
        <v>#REF!</v>
      </c>
      <c r="S32" s="2" t="e">
        <f>#REF!*#REF!/10^3</f>
        <v>#REF!</v>
      </c>
      <c r="T32" s="2" t="e">
        <f>#REF!*#REF!/10^3</f>
        <v>#REF!</v>
      </c>
      <c r="U32" s="2" t="e">
        <f>#REF!*#REF!/10^3</f>
        <v>#REF!</v>
      </c>
    </row>
    <row r="33" spans="1:21" x14ac:dyDescent="0.3">
      <c r="A33" t="s">
        <v>56</v>
      </c>
      <c r="B33" s="2">
        <v>0</v>
      </c>
      <c r="C33" s="2">
        <v>29</v>
      </c>
      <c r="D33" s="2">
        <v>90.94</v>
      </c>
      <c r="E33" s="2">
        <v>91.080534976414057</v>
      </c>
      <c r="F33" s="2">
        <v>96.053574022826425</v>
      </c>
      <c r="G33" s="2">
        <v>101.93412877162596</v>
      </c>
      <c r="H33" s="2">
        <v>101.55939651694625</v>
      </c>
      <c r="I33" s="2">
        <v>101.43471129371331</v>
      </c>
      <c r="J33" s="2">
        <v>100.83871071174974</v>
      </c>
      <c r="K33" s="2">
        <v>100.09077726363152</v>
      </c>
      <c r="L33" s="2">
        <v>100.34891981398921</v>
      </c>
      <c r="M33" s="2">
        <v>98.283929631125545</v>
      </c>
      <c r="N33" s="2" t="e">
        <f>#REF!*#REF!/10^3</f>
        <v>#REF!</v>
      </c>
      <c r="O33" s="2" t="e">
        <f>#REF!*#REF!/10^3</f>
        <v>#REF!</v>
      </c>
      <c r="P33" s="2" t="e">
        <f>#REF!*#REF!/10^3</f>
        <v>#REF!</v>
      </c>
      <c r="Q33" s="2" t="e">
        <f>#REF!*#REF!/10^3</f>
        <v>#REF!</v>
      </c>
      <c r="R33" s="2" t="e">
        <f>#REF!*#REF!/10^3</f>
        <v>#REF!</v>
      </c>
      <c r="S33" s="2" t="e">
        <f>#REF!*#REF!/10^3</f>
        <v>#REF!</v>
      </c>
      <c r="T33" s="2" t="e">
        <f>#REF!*#REF!/10^3</f>
        <v>#REF!</v>
      </c>
      <c r="U33" s="2" t="e">
        <f>#REF!*#REF!/10^3</f>
        <v>#REF!</v>
      </c>
    </row>
    <row r="34" spans="1:21" x14ac:dyDescent="0.3">
      <c r="A34" t="s">
        <v>58</v>
      </c>
      <c r="B34" s="2">
        <v>82.333333333333329</v>
      </c>
      <c r="C34" s="2">
        <v>222.33333333333334</v>
      </c>
      <c r="D34" s="2">
        <v>90.94</v>
      </c>
      <c r="E34" s="2">
        <v>91.080534976414057</v>
      </c>
      <c r="F34" s="2">
        <v>96.053574022826425</v>
      </c>
      <c r="G34" s="2">
        <v>101.93412877162596</v>
      </c>
      <c r="H34" s="2">
        <v>101.55939651694625</v>
      </c>
      <c r="I34" s="2">
        <v>101.43471129371331</v>
      </c>
      <c r="J34" s="2">
        <v>100.83871071174974</v>
      </c>
      <c r="K34" s="2">
        <v>100.09077726363152</v>
      </c>
      <c r="L34" s="2">
        <v>100.34891981398921</v>
      </c>
      <c r="M34" s="2">
        <v>98.283929631125545</v>
      </c>
      <c r="N34" s="2" t="e">
        <f>#REF!*#REF!/10^3</f>
        <v>#REF!</v>
      </c>
      <c r="O34" s="2" t="e">
        <f>#REF!*#REF!/10^3</f>
        <v>#REF!</v>
      </c>
      <c r="P34" s="2" t="e">
        <f>#REF!*#REF!/10^3</f>
        <v>#REF!</v>
      </c>
      <c r="Q34" s="2" t="e">
        <f>#REF!*#REF!/10^3</f>
        <v>#REF!</v>
      </c>
      <c r="R34" s="2" t="e">
        <f>#REF!*#REF!/10^3</f>
        <v>#REF!</v>
      </c>
      <c r="S34" s="2" t="e">
        <f>#REF!*#REF!/10^3</f>
        <v>#REF!</v>
      </c>
      <c r="T34" s="2" t="e">
        <f>#REF!*#REF!/10^3</f>
        <v>#REF!</v>
      </c>
      <c r="U34" s="2" t="e">
        <f>#REF!*#REF!/10^3</f>
        <v>#REF!</v>
      </c>
    </row>
    <row r="35" spans="1:21" x14ac:dyDescent="0.3">
      <c r="A35" t="s">
        <v>60</v>
      </c>
      <c r="B35" s="2">
        <v>77.666666666666671</v>
      </c>
      <c r="C35" s="2">
        <v>26.666666666666668</v>
      </c>
      <c r="D35" s="2">
        <v>96.23</v>
      </c>
      <c r="E35" s="2">
        <v>96.378034976414042</v>
      </c>
      <c r="F35" s="2">
        <v>101.44274068949311</v>
      </c>
      <c r="G35" s="2">
        <v>107.42912877162598</v>
      </c>
      <c r="H35" s="2">
        <v>107.04439651694624</v>
      </c>
      <c r="I35" s="2">
        <v>106.90887796037998</v>
      </c>
      <c r="J35" s="2">
        <v>106.31037737841642</v>
      </c>
      <c r="K35" s="2">
        <v>105.54577726363152</v>
      </c>
      <c r="L35" s="2">
        <v>105.79225314732257</v>
      </c>
      <c r="M35" s="2">
        <v>103.70892963112556</v>
      </c>
      <c r="N35" s="2" t="e">
        <f>#REF!*#REF!/10^3</f>
        <v>#REF!</v>
      </c>
      <c r="O35" s="2" t="e">
        <f>#REF!*#REF!/10^3</f>
        <v>#REF!</v>
      </c>
      <c r="P35" s="2" t="e">
        <f>#REF!*#REF!/10^3</f>
        <v>#REF!</v>
      </c>
      <c r="Q35" s="2" t="e">
        <f>#REF!*#REF!/10^3</f>
        <v>#REF!</v>
      </c>
      <c r="R35" s="2" t="e">
        <f>#REF!*#REF!/10^3</f>
        <v>#REF!</v>
      </c>
      <c r="S35" s="2" t="e">
        <f>#REF!*#REF!/10^3</f>
        <v>#REF!</v>
      </c>
      <c r="T35" s="2" t="e">
        <f>#REF!*#REF!/10^3</f>
        <v>#REF!</v>
      </c>
      <c r="U35" s="2" t="e">
        <f>#REF!*#REF!/10^3</f>
        <v>#REF!</v>
      </c>
    </row>
    <row r="36" spans="1:21" x14ac:dyDescent="0.3">
      <c r="A36" t="s">
        <v>62</v>
      </c>
      <c r="B36" s="2">
        <v>107</v>
      </c>
      <c r="C36" s="2">
        <v>87.666666666666671</v>
      </c>
      <c r="D36" s="2">
        <v>85</v>
      </c>
      <c r="E36" s="2">
        <v>85.14053497641406</v>
      </c>
      <c r="F36" s="2">
        <v>90.113574022826427</v>
      </c>
      <c r="G36" s="2">
        <v>95.994128771625967</v>
      </c>
      <c r="H36" s="2">
        <v>95.619396516946253</v>
      </c>
      <c r="I36" s="2">
        <v>95.494711293713294</v>
      </c>
      <c r="J36" s="2">
        <v>94.898710711749743</v>
      </c>
      <c r="K36" s="2">
        <v>94.150777263631525</v>
      </c>
      <c r="L36" s="2">
        <v>94.408919813989215</v>
      </c>
      <c r="M36" s="2">
        <v>92.343929631125548</v>
      </c>
      <c r="N36" s="2" t="e">
        <f>#REF!*#REF!/10^3</f>
        <v>#REF!</v>
      </c>
      <c r="O36" s="2" t="e">
        <f>#REF!*#REF!/10^3</f>
        <v>#REF!</v>
      </c>
      <c r="P36" s="2" t="e">
        <f>#REF!*#REF!/10^3</f>
        <v>#REF!</v>
      </c>
      <c r="Q36" s="2" t="e">
        <f>#REF!*#REF!/10^3</f>
        <v>#REF!</v>
      </c>
      <c r="R36" s="2" t="e">
        <f>#REF!*#REF!/10^3</f>
        <v>#REF!</v>
      </c>
      <c r="S36" s="2" t="e">
        <f>#REF!*#REF!/10^3</f>
        <v>#REF!</v>
      </c>
      <c r="T36" s="2" t="e">
        <f>#REF!*#REF!/10^3</f>
        <v>#REF!</v>
      </c>
      <c r="U36" s="2" t="e">
        <f>#REF!*#REF!/10^3</f>
        <v>#REF!</v>
      </c>
    </row>
    <row r="37" spans="1:21" x14ac:dyDescent="0.3">
      <c r="A37" t="s">
        <v>64</v>
      </c>
      <c r="B37" s="2">
        <v>0</v>
      </c>
      <c r="C37" s="2">
        <v>0</v>
      </c>
      <c r="D37" s="2">
        <v>92.589999999999989</v>
      </c>
      <c r="E37" s="2">
        <v>92.757201643080734</v>
      </c>
      <c r="F37" s="2">
        <v>97.855240689493101</v>
      </c>
      <c r="G37" s="2">
        <v>103.88412877162595</v>
      </c>
      <c r="H37" s="2">
        <v>103.50939651694624</v>
      </c>
      <c r="I37" s="2">
        <v>103.3647112937133</v>
      </c>
      <c r="J37" s="2">
        <v>102.76704404508307</v>
      </c>
      <c r="K37" s="2">
        <v>101.98577726363152</v>
      </c>
      <c r="L37" s="2">
        <v>102.21391981398922</v>
      </c>
      <c r="M37" s="2">
        <v>100.1205962977922</v>
      </c>
      <c r="N37" s="2" t="e">
        <f>#REF!*#REF!/10^3</f>
        <v>#REF!</v>
      </c>
      <c r="O37" s="2" t="e">
        <f>#REF!*#REF!/10^3</f>
        <v>#REF!</v>
      </c>
      <c r="P37" s="2" t="e">
        <f>#REF!*#REF!/10^3</f>
        <v>#REF!</v>
      </c>
      <c r="Q37" s="2" t="e">
        <f>#REF!*#REF!/10^3</f>
        <v>#REF!</v>
      </c>
      <c r="R37" s="2" t="e">
        <f>#REF!*#REF!/10^3</f>
        <v>#REF!</v>
      </c>
      <c r="S37" s="2" t="e">
        <f>#REF!*#REF!/10^3</f>
        <v>#REF!</v>
      </c>
      <c r="T37" s="2" t="e">
        <f>#REF!*#REF!/10^3</f>
        <v>#REF!</v>
      </c>
      <c r="U37" s="2" t="e">
        <f>#REF!*#REF!/10^3</f>
        <v>#REF!</v>
      </c>
    </row>
    <row r="38" spans="1:21" x14ac:dyDescent="0.3">
      <c r="A38" t="s">
        <v>21</v>
      </c>
      <c r="B38" s="2">
        <v>107</v>
      </c>
      <c r="C38" s="2">
        <v>231</v>
      </c>
      <c r="D38" s="2">
        <v>85</v>
      </c>
      <c r="E38" s="2">
        <v>85.14053497641406</v>
      </c>
      <c r="F38" s="2">
        <v>90.113574022826427</v>
      </c>
      <c r="G38" s="2">
        <v>95.994128771625967</v>
      </c>
      <c r="H38" s="2">
        <v>95.619396516946253</v>
      </c>
      <c r="I38" s="2">
        <v>95.494711293713294</v>
      </c>
      <c r="J38" s="2">
        <v>94.898710711749743</v>
      </c>
      <c r="K38" s="2">
        <v>94.150777263631525</v>
      </c>
      <c r="L38" s="2">
        <v>94.408919813989215</v>
      </c>
      <c r="M38" s="2">
        <v>92.343929631125548</v>
      </c>
      <c r="N38" s="2" t="e">
        <f>#REF!*#REF!/10^3</f>
        <v>#REF!</v>
      </c>
      <c r="O38" s="2" t="e">
        <f>#REF!*#REF!/10^3</f>
        <v>#REF!</v>
      </c>
      <c r="P38" s="2" t="e">
        <f>#REF!*#REF!/10^3</f>
        <v>#REF!</v>
      </c>
      <c r="Q38" s="2" t="e">
        <f>#REF!*#REF!/10^3</f>
        <v>#REF!</v>
      </c>
      <c r="R38" s="2" t="e">
        <f>#REF!*#REF!/10^3</f>
        <v>#REF!</v>
      </c>
      <c r="S38" s="2" t="e">
        <f>#REF!*#REF!/10^3</f>
        <v>#REF!</v>
      </c>
      <c r="T38" s="2" t="e">
        <f>#REF!*#REF!/10^3</f>
        <v>#REF!</v>
      </c>
      <c r="U38" s="2" t="e">
        <f>#REF!*#REF!/10^3</f>
        <v>#REF!</v>
      </c>
    </row>
    <row r="39" spans="1:21" x14ac:dyDescent="0.3">
      <c r="A39" t="s">
        <v>67</v>
      </c>
      <c r="B39" s="2">
        <v>0</v>
      </c>
      <c r="C39" s="2">
        <v>0</v>
      </c>
      <c r="D39" s="2">
        <v>85</v>
      </c>
      <c r="E39" s="2">
        <v>85.14053497641406</v>
      </c>
      <c r="F39" s="2">
        <v>90.113574022826427</v>
      </c>
      <c r="G39" s="2">
        <v>95.994128771625967</v>
      </c>
      <c r="H39" s="2">
        <v>95.619396516946253</v>
      </c>
      <c r="I39" s="2">
        <v>95.494711293713294</v>
      </c>
      <c r="J39" s="2">
        <v>94.898710711749743</v>
      </c>
      <c r="K39" s="2">
        <v>94.150777263631525</v>
      </c>
      <c r="L39" s="2">
        <v>94.408919813989215</v>
      </c>
      <c r="M39" s="2">
        <v>92.343929631125548</v>
      </c>
      <c r="N39" s="2" t="e">
        <f>#REF!*#REF!/10^3</f>
        <v>#REF!</v>
      </c>
      <c r="O39" s="2" t="e">
        <f>#REF!*#REF!/10^3</f>
        <v>#REF!</v>
      </c>
      <c r="P39" s="2" t="e">
        <f>#REF!*#REF!/10^3</f>
        <v>#REF!</v>
      </c>
      <c r="Q39" s="2" t="e">
        <f>#REF!*#REF!/10^3</f>
        <v>#REF!</v>
      </c>
      <c r="R39" s="2" t="e">
        <f>#REF!*#REF!/10^3</f>
        <v>#REF!</v>
      </c>
      <c r="S39" s="2" t="e">
        <f>#REF!*#REF!/10^3</f>
        <v>#REF!</v>
      </c>
      <c r="T39" s="2" t="e">
        <f>#REF!*#REF!/10^3</f>
        <v>#REF!</v>
      </c>
      <c r="U39" s="2" t="e">
        <f>#REF!*#REF!/10^3</f>
        <v>#REF!</v>
      </c>
    </row>
    <row r="40" spans="1:21" x14ac:dyDescent="0.3">
      <c r="A40" t="s">
        <v>69</v>
      </c>
      <c r="B40" s="2">
        <v>0</v>
      </c>
      <c r="C40" s="2">
        <v>0</v>
      </c>
      <c r="D40" s="2">
        <v>85</v>
      </c>
      <c r="E40" s="2">
        <v>85.14053497641406</v>
      </c>
      <c r="F40" s="2">
        <v>90.113574022826427</v>
      </c>
      <c r="G40" s="2">
        <v>101.93412877162596</v>
      </c>
      <c r="H40" s="2">
        <v>101.55939651694625</v>
      </c>
      <c r="I40" s="2">
        <v>101.43471129371331</v>
      </c>
      <c r="J40" s="2">
        <v>100.83871071174974</v>
      </c>
      <c r="K40" s="2">
        <v>100.09077726363152</v>
      </c>
      <c r="L40" s="2">
        <v>100.34891981398921</v>
      </c>
      <c r="M40" s="2">
        <v>98.283929631125545</v>
      </c>
      <c r="N40" s="2" t="e">
        <f>#REF!*#REF!/10^3</f>
        <v>#REF!</v>
      </c>
      <c r="O40" s="2" t="e">
        <f>#REF!*#REF!/10^3</f>
        <v>#REF!</v>
      </c>
      <c r="P40" s="2" t="e">
        <f>#REF!*#REF!/10^3</f>
        <v>#REF!</v>
      </c>
      <c r="Q40" s="2" t="e">
        <f>#REF!*#REF!/10^3</f>
        <v>#REF!</v>
      </c>
      <c r="R40" s="2" t="e">
        <f>#REF!*#REF!/10^3</f>
        <v>#REF!</v>
      </c>
      <c r="S40" s="2" t="e">
        <f>#REF!*#REF!/10^3</f>
        <v>#REF!</v>
      </c>
      <c r="T40" s="2" t="e">
        <f>#REF!*#REF!/10^3</f>
        <v>#REF!</v>
      </c>
      <c r="U40" s="2" t="e">
        <f>#REF!*#REF!/10^3</f>
        <v>#REF!</v>
      </c>
    </row>
    <row r="41" spans="1:21" x14ac:dyDescent="0.3">
      <c r="A41" t="s">
        <v>71</v>
      </c>
      <c r="B41" s="2">
        <v>0</v>
      </c>
      <c r="C41" s="2">
        <v>0</v>
      </c>
      <c r="D41" s="2">
        <v>85</v>
      </c>
      <c r="E41" s="2">
        <v>85.14053497641406</v>
      </c>
      <c r="F41" s="2">
        <v>90.113574022826427</v>
      </c>
      <c r="G41" s="2">
        <v>95.994128771625967</v>
      </c>
      <c r="H41" s="2">
        <v>95.619396516946253</v>
      </c>
      <c r="I41" s="2">
        <v>95.494711293713294</v>
      </c>
      <c r="J41" s="2">
        <v>94.898710711749743</v>
      </c>
      <c r="K41" s="2">
        <v>94.150777263631525</v>
      </c>
      <c r="L41" s="2">
        <v>94.408919813989215</v>
      </c>
      <c r="M41" s="2">
        <v>92.343929631125548</v>
      </c>
      <c r="N41" s="2" t="e">
        <f>#REF!*#REF!/10^3</f>
        <v>#REF!</v>
      </c>
      <c r="O41" s="2" t="e">
        <f>#REF!*#REF!/10^3</f>
        <v>#REF!</v>
      </c>
      <c r="P41" s="2" t="e">
        <f>#REF!*#REF!/10^3</f>
        <v>#REF!</v>
      </c>
      <c r="Q41" s="2" t="e">
        <f>#REF!*#REF!/10^3</f>
        <v>#REF!</v>
      </c>
      <c r="R41" s="2" t="e">
        <f>#REF!*#REF!/10^3</f>
        <v>#REF!</v>
      </c>
      <c r="S41" s="2" t="e">
        <f>#REF!*#REF!/10^3</f>
        <v>#REF!</v>
      </c>
      <c r="T41" s="2" t="e">
        <f>#REF!*#REF!/10^3</f>
        <v>#REF!</v>
      </c>
      <c r="U41" s="2" t="e">
        <f>#REF!*#REF!/10^3</f>
        <v>#REF!</v>
      </c>
    </row>
    <row r="42" spans="1:21" x14ac:dyDescent="0.3">
      <c r="A42" t="s">
        <v>73</v>
      </c>
      <c r="B42" s="2">
        <v>0</v>
      </c>
      <c r="C42" s="2">
        <v>1000</v>
      </c>
      <c r="D42" s="2">
        <v>85</v>
      </c>
      <c r="E42" s="2">
        <v>92.757201643080734</v>
      </c>
      <c r="F42" s="2">
        <v>97.855240689493101</v>
      </c>
      <c r="G42" s="2">
        <v>103.88412877162595</v>
      </c>
      <c r="H42" s="2">
        <v>103.50939651694624</v>
      </c>
      <c r="I42" s="2">
        <v>103.3647112937133</v>
      </c>
      <c r="J42" s="2">
        <v>102.76704404508307</v>
      </c>
      <c r="K42" s="2">
        <v>101.98577726363152</v>
      </c>
      <c r="L42" s="2">
        <v>102.21391981398922</v>
      </c>
      <c r="M42" s="2">
        <v>100.1205962977922</v>
      </c>
      <c r="N42" s="2" t="e">
        <f>#REF!*#REF!/10^3</f>
        <v>#REF!</v>
      </c>
      <c r="O42" s="2" t="e">
        <f>#REF!*#REF!/10^3</f>
        <v>#REF!</v>
      </c>
      <c r="P42" s="2" t="e">
        <f>#REF!*#REF!/10^3</f>
        <v>#REF!</v>
      </c>
      <c r="Q42" s="2" t="e">
        <f>#REF!*#REF!/10^3</f>
        <v>#REF!</v>
      </c>
      <c r="R42" s="2" t="e">
        <f>#REF!*#REF!/10^3</f>
        <v>#REF!</v>
      </c>
      <c r="S42" s="2" t="e">
        <f>#REF!*#REF!/10^3</f>
        <v>#REF!</v>
      </c>
      <c r="T42" s="2" t="e">
        <f>#REF!*#REF!/10^3</f>
        <v>#REF!</v>
      </c>
      <c r="U42" s="2" t="e">
        <f>#REF!*#REF!/10^3</f>
        <v>#REF!</v>
      </c>
    </row>
    <row r="43" spans="1:21" x14ac:dyDescent="0.3">
      <c r="A43" t="s">
        <v>75</v>
      </c>
      <c r="B43" s="2">
        <v>0</v>
      </c>
      <c r="C43" s="2">
        <v>171.66666666666666</v>
      </c>
      <c r="D43" s="2">
        <v>85</v>
      </c>
      <c r="E43" s="2">
        <v>85.14053497641406</v>
      </c>
      <c r="F43" s="2">
        <v>90.113574022826427</v>
      </c>
      <c r="G43" s="2">
        <v>95.994128771625967</v>
      </c>
      <c r="H43" s="2">
        <v>95.619396516946253</v>
      </c>
      <c r="I43" s="2">
        <v>95.494711293713294</v>
      </c>
      <c r="J43" s="2">
        <v>94.898710711749743</v>
      </c>
      <c r="K43" s="2">
        <v>94.150777263631525</v>
      </c>
      <c r="L43" s="2">
        <v>94.408919813989215</v>
      </c>
      <c r="M43" s="2">
        <v>92.343929631125548</v>
      </c>
      <c r="N43" s="2" t="e">
        <f>#REF!*#REF!/10^3</f>
        <v>#REF!</v>
      </c>
      <c r="O43" s="2" t="e">
        <f>#REF!*#REF!/10^3</f>
        <v>#REF!</v>
      </c>
      <c r="P43" s="2" t="e">
        <f>#REF!*#REF!/10^3</f>
        <v>#REF!</v>
      </c>
      <c r="Q43" s="2" t="e">
        <f>#REF!*#REF!/10^3</f>
        <v>#REF!</v>
      </c>
      <c r="R43" s="2" t="e">
        <f>#REF!*#REF!/10^3</f>
        <v>#REF!</v>
      </c>
      <c r="S43" s="2" t="e">
        <f>#REF!*#REF!/10^3</f>
        <v>#REF!</v>
      </c>
      <c r="T43" s="2" t="e">
        <f>#REF!*#REF!/10^3</f>
        <v>#REF!</v>
      </c>
      <c r="U43" s="2" t="e">
        <f>#REF!*#REF!/10^3</f>
        <v>#REF!</v>
      </c>
    </row>
    <row r="44" spans="1:21" x14ac:dyDescent="0.3">
      <c r="A44" t="s">
        <v>77</v>
      </c>
      <c r="B44" s="2">
        <v>0</v>
      </c>
      <c r="C44" s="2">
        <v>0</v>
      </c>
      <c r="D44" s="2">
        <v>85</v>
      </c>
      <c r="E44" s="2">
        <v>85.14053497641406</v>
      </c>
      <c r="F44" s="2">
        <v>90.113574022826427</v>
      </c>
      <c r="G44" s="2">
        <v>95.994128771625967</v>
      </c>
      <c r="H44" s="2">
        <v>95.619396516946253</v>
      </c>
      <c r="I44" s="2">
        <v>95.494711293713294</v>
      </c>
      <c r="J44" s="2">
        <v>94.898710711749743</v>
      </c>
      <c r="K44" s="2">
        <v>94.150777263631525</v>
      </c>
      <c r="L44" s="2">
        <v>94.408919813989215</v>
      </c>
      <c r="M44" s="2">
        <v>92.343929631125548</v>
      </c>
      <c r="N44" s="2" t="e">
        <f>#REF!*#REF!/10^3</f>
        <v>#REF!</v>
      </c>
      <c r="O44" s="2" t="e">
        <f>#REF!*#REF!/10^3</f>
        <v>#REF!</v>
      </c>
      <c r="P44" s="2" t="e">
        <f>#REF!*#REF!/10^3</f>
        <v>#REF!</v>
      </c>
      <c r="Q44" s="2" t="e">
        <f>#REF!*#REF!/10^3</f>
        <v>#REF!</v>
      </c>
      <c r="R44" s="2" t="e">
        <f>#REF!*#REF!/10^3</f>
        <v>#REF!</v>
      </c>
      <c r="S44" s="2" t="e">
        <f>#REF!*#REF!/10^3</f>
        <v>#REF!</v>
      </c>
      <c r="T44" s="2" t="e">
        <f>#REF!*#REF!/10^3</f>
        <v>#REF!</v>
      </c>
      <c r="U44" s="2" t="e">
        <f>#REF!*#REF!/10^3</f>
        <v>#REF!</v>
      </c>
    </row>
    <row r="45" spans="1:21" x14ac:dyDescent="0.3">
      <c r="A45" t="s">
        <v>79</v>
      </c>
      <c r="B45" s="2">
        <v>48.333333333333336</v>
      </c>
      <c r="C45" s="2">
        <v>45.333333333333336</v>
      </c>
      <c r="D45" s="2">
        <v>88.990000000000009</v>
      </c>
      <c r="E45" s="2">
        <v>89.130534976414069</v>
      </c>
      <c r="F45" s="2">
        <v>94.103574022826436</v>
      </c>
      <c r="G45" s="2">
        <v>99.984128771625976</v>
      </c>
      <c r="H45" s="2">
        <v>99.609396516946234</v>
      </c>
      <c r="I45" s="2">
        <v>99.484711293713303</v>
      </c>
      <c r="J45" s="2">
        <v>98.888710711749738</v>
      </c>
      <c r="K45" s="2">
        <v>98.140777263631534</v>
      </c>
      <c r="L45" s="2">
        <v>98.398919813989224</v>
      </c>
      <c r="M45" s="2">
        <v>96.333929631125557</v>
      </c>
      <c r="N45" s="2" t="e">
        <f>#REF!*#REF!/10^3</f>
        <v>#REF!</v>
      </c>
      <c r="O45" s="2" t="e">
        <f>#REF!*#REF!/10^3</f>
        <v>#REF!</v>
      </c>
      <c r="P45" s="2" t="e">
        <f>#REF!*#REF!/10^3</f>
        <v>#REF!</v>
      </c>
      <c r="Q45" s="2" t="e">
        <f>#REF!*#REF!/10^3</f>
        <v>#REF!</v>
      </c>
      <c r="R45" s="2" t="e">
        <f>#REF!*#REF!/10^3</f>
        <v>#REF!</v>
      </c>
      <c r="S45" s="2" t="e">
        <f>#REF!*#REF!/10^3</f>
        <v>#REF!</v>
      </c>
      <c r="T45" s="2" t="e">
        <f>#REF!*#REF!/10^3</f>
        <v>#REF!</v>
      </c>
      <c r="U45" s="2" t="e">
        <f>#REF!*#REF!/10^3</f>
        <v>#REF!</v>
      </c>
    </row>
    <row r="46" spans="1:21" x14ac:dyDescent="0.3">
      <c r="A46" t="s">
        <v>23</v>
      </c>
      <c r="B46" s="2">
        <v>0</v>
      </c>
      <c r="C46" s="2">
        <v>47.666666666666664</v>
      </c>
      <c r="D46" s="2">
        <v>88.990000000000009</v>
      </c>
      <c r="E46" s="2">
        <v>89.130534976414069</v>
      </c>
      <c r="F46" s="2">
        <v>94.103574022826436</v>
      </c>
      <c r="G46" s="2">
        <v>99.984128771625976</v>
      </c>
      <c r="H46" s="2">
        <v>99.609396516946234</v>
      </c>
      <c r="I46" s="2">
        <v>99.484711293713303</v>
      </c>
      <c r="J46" s="2">
        <v>98.888710711749738</v>
      </c>
      <c r="K46" s="2">
        <v>94.150777263631525</v>
      </c>
      <c r="L46" s="2">
        <v>94.408919813989215</v>
      </c>
      <c r="M46" s="2">
        <v>92.343929631125548</v>
      </c>
      <c r="N46" s="2" t="e">
        <f>#REF!*#REF!/10^3</f>
        <v>#REF!</v>
      </c>
      <c r="O46" s="2" t="e">
        <f>#REF!*#REF!/10^3</f>
        <v>#REF!</v>
      </c>
      <c r="P46" s="2" t="e">
        <f>#REF!*#REF!/10^3</f>
        <v>#REF!</v>
      </c>
      <c r="Q46" s="2" t="e">
        <f>#REF!*#REF!/10^3</f>
        <v>#REF!</v>
      </c>
      <c r="R46" s="2" t="e">
        <f>#REF!*#REF!/10^3</f>
        <v>#REF!</v>
      </c>
      <c r="S46" s="2" t="e">
        <f>#REF!*#REF!/10^3</f>
        <v>#REF!</v>
      </c>
      <c r="T46" s="2" t="e">
        <f>#REF!*#REF!/10^3</f>
        <v>#REF!</v>
      </c>
      <c r="U46" s="2" t="e">
        <f>#REF!*#REF!/10^3</f>
        <v>#REF!</v>
      </c>
    </row>
    <row r="47" spans="1:21" x14ac:dyDescent="0.3">
      <c r="A47" t="s">
        <v>82</v>
      </c>
      <c r="B47" s="2">
        <v>0</v>
      </c>
      <c r="C47" s="2">
        <v>82</v>
      </c>
      <c r="D47" s="2">
        <v>85</v>
      </c>
      <c r="E47" s="2">
        <v>85.14053497641406</v>
      </c>
      <c r="F47" s="2">
        <v>90.113574022826427</v>
      </c>
      <c r="G47" s="2">
        <v>95.994128771625967</v>
      </c>
      <c r="H47" s="2">
        <v>95.619396516946253</v>
      </c>
      <c r="I47" s="2">
        <v>101.43471129371331</v>
      </c>
      <c r="J47" s="2">
        <v>100.83871071174974</v>
      </c>
      <c r="K47" s="2">
        <v>100.09077726363152</v>
      </c>
      <c r="L47" s="2">
        <v>100.34891981398921</v>
      </c>
      <c r="M47" s="2">
        <v>98.283929631125545</v>
      </c>
      <c r="N47" s="2" t="e">
        <f>#REF!*#REF!/10^3</f>
        <v>#REF!</v>
      </c>
      <c r="O47" s="2" t="e">
        <f>#REF!*#REF!/10^3</f>
        <v>#REF!</v>
      </c>
      <c r="P47" s="2" t="e">
        <f>#REF!*#REF!/10^3</f>
        <v>#REF!</v>
      </c>
      <c r="Q47" s="2" t="e">
        <f>#REF!*#REF!/10^3</f>
        <v>#REF!</v>
      </c>
      <c r="R47" s="2" t="e">
        <f>#REF!*#REF!/10^3</f>
        <v>#REF!</v>
      </c>
      <c r="S47" s="2" t="e">
        <f>#REF!*#REF!/10^3</f>
        <v>#REF!</v>
      </c>
      <c r="T47" s="2" t="e">
        <f>#REF!*#REF!/10^3</f>
        <v>#REF!</v>
      </c>
      <c r="U47" s="2" t="e">
        <f>#REF!*#REF!/10^3</f>
        <v>#REF!</v>
      </c>
    </row>
    <row r="48" spans="1:21" x14ac:dyDescent="0.3">
      <c r="A48" t="s">
        <v>84</v>
      </c>
      <c r="B48" s="2">
        <v>188.66666666666666</v>
      </c>
      <c r="C48" s="2">
        <v>30.333333333333332</v>
      </c>
      <c r="D48" s="2">
        <v>90.94</v>
      </c>
      <c r="E48" s="2">
        <v>91.080534976414057</v>
      </c>
      <c r="F48" s="2">
        <v>96.053574022826425</v>
      </c>
      <c r="G48" s="2">
        <v>101.93412877162596</v>
      </c>
      <c r="H48" s="2">
        <v>101.55939651694625</v>
      </c>
      <c r="I48" s="2">
        <v>101.43471129371331</v>
      </c>
      <c r="J48" s="2">
        <v>100.83871071174974</v>
      </c>
      <c r="K48" s="2">
        <v>100.09077726363152</v>
      </c>
      <c r="L48" s="2">
        <v>100.34891981398921</v>
      </c>
      <c r="M48" s="2">
        <v>98.283929631125545</v>
      </c>
      <c r="N48" s="2" t="e">
        <f>#REF!*#REF!/10^3</f>
        <v>#REF!</v>
      </c>
      <c r="O48" s="2" t="e">
        <f>#REF!*#REF!/10^3</f>
        <v>#REF!</v>
      </c>
      <c r="P48" s="2" t="e">
        <f>#REF!*#REF!/10^3</f>
        <v>#REF!</v>
      </c>
      <c r="Q48" s="2" t="e">
        <f>#REF!*#REF!/10^3</f>
        <v>#REF!</v>
      </c>
      <c r="R48" s="2" t="e">
        <f>#REF!*#REF!/10^3</f>
        <v>#REF!</v>
      </c>
      <c r="S48" s="2" t="e">
        <f>#REF!*#REF!/10^3</f>
        <v>#REF!</v>
      </c>
      <c r="T48" s="2" t="e">
        <f>#REF!*#REF!/10^3</f>
        <v>#REF!</v>
      </c>
      <c r="U48" s="2" t="e">
        <f>#REF!*#REF!/10^3</f>
        <v>#REF!</v>
      </c>
    </row>
    <row r="49" spans="1:21" x14ac:dyDescent="0.3">
      <c r="A49" t="s">
        <v>86</v>
      </c>
      <c r="B49" s="2">
        <v>0</v>
      </c>
      <c r="C49" s="2">
        <v>126.66666666666667</v>
      </c>
      <c r="D49" s="2">
        <v>85</v>
      </c>
      <c r="E49" s="2">
        <v>85.14053497641406</v>
      </c>
      <c r="F49" s="2">
        <v>90.113574022826427</v>
      </c>
      <c r="G49" s="2">
        <v>95.994128771625967</v>
      </c>
      <c r="H49" s="2">
        <v>95.619396516946253</v>
      </c>
      <c r="I49" s="2">
        <v>95.494711293713294</v>
      </c>
      <c r="J49" s="2">
        <v>94.898710711749743</v>
      </c>
      <c r="K49" s="2">
        <v>94.150777263631525</v>
      </c>
      <c r="L49" s="2">
        <v>94.408919813989215</v>
      </c>
      <c r="M49" s="2">
        <v>92.343929631125548</v>
      </c>
      <c r="N49" s="2" t="e">
        <f>#REF!*#REF!/10^3</f>
        <v>#REF!</v>
      </c>
      <c r="O49" s="2" t="e">
        <f>#REF!*#REF!/10^3</f>
        <v>#REF!</v>
      </c>
      <c r="P49" s="2" t="e">
        <f>#REF!*#REF!/10^3</f>
        <v>#REF!</v>
      </c>
      <c r="Q49" s="2" t="e">
        <f>#REF!*#REF!/10^3</f>
        <v>#REF!</v>
      </c>
      <c r="R49" s="2" t="e">
        <f>#REF!*#REF!/10^3</f>
        <v>#REF!</v>
      </c>
      <c r="S49" s="2" t="e">
        <f>#REF!*#REF!/10^3</f>
        <v>#REF!</v>
      </c>
      <c r="T49" s="2" t="e">
        <f>#REF!*#REF!/10^3</f>
        <v>#REF!</v>
      </c>
      <c r="U49" s="2" t="e">
        <f>#REF!*#REF!/10^3</f>
        <v>#REF!</v>
      </c>
    </row>
    <row r="50" spans="1:21" x14ac:dyDescent="0.3">
      <c r="A50" t="s">
        <v>88</v>
      </c>
      <c r="B50" s="2">
        <v>107</v>
      </c>
      <c r="C50" s="2">
        <v>74</v>
      </c>
      <c r="D50" s="2">
        <v>85</v>
      </c>
      <c r="E50" s="2">
        <v>85.14053497641406</v>
      </c>
      <c r="F50" s="2">
        <v>90.113574022826427</v>
      </c>
      <c r="G50" s="2">
        <v>101.93412877162596</v>
      </c>
      <c r="H50" s="2">
        <v>101.55939651694625</v>
      </c>
      <c r="I50" s="2">
        <v>101.43471129371331</v>
      </c>
      <c r="J50" s="2">
        <v>100.83871071174974</v>
      </c>
      <c r="K50" s="2">
        <v>100.09077726363152</v>
      </c>
      <c r="L50" s="2">
        <v>100.34891981398921</v>
      </c>
      <c r="M50" s="2">
        <v>98.283929631125545</v>
      </c>
      <c r="N50" s="2" t="e">
        <f>#REF!*#REF!/10^3</f>
        <v>#REF!</v>
      </c>
      <c r="O50" s="2" t="e">
        <f>#REF!*#REF!/10^3</f>
        <v>#REF!</v>
      </c>
      <c r="P50" s="2" t="e">
        <f>#REF!*#REF!/10^3</f>
        <v>#REF!</v>
      </c>
      <c r="Q50" s="2" t="e">
        <f>#REF!*#REF!/10^3</f>
        <v>#REF!</v>
      </c>
      <c r="R50" s="2" t="e">
        <f>#REF!*#REF!/10^3</f>
        <v>#REF!</v>
      </c>
      <c r="S50" s="2" t="e">
        <f>#REF!*#REF!/10^3</f>
        <v>#REF!</v>
      </c>
      <c r="T50" s="2" t="e">
        <f>#REF!*#REF!/10^3</f>
        <v>#REF!</v>
      </c>
      <c r="U50" s="2" t="e">
        <f>#REF!*#REF!/10^3</f>
        <v>#REF!</v>
      </c>
    </row>
    <row r="51" spans="1:21" x14ac:dyDescent="0.3">
      <c r="A51" t="s">
        <v>89</v>
      </c>
      <c r="B51" s="2">
        <v>0</v>
      </c>
      <c r="C51" s="2">
        <v>166.66666666666666</v>
      </c>
      <c r="D51" s="2">
        <v>85</v>
      </c>
      <c r="E51" s="2">
        <v>85.14053497641406</v>
      </c>
      <c r="F51" s="2">
        <v>90.113574022826427</v>
      </c>
      <c r="G51" s="2">
        <v>95.994128771625967</v>
      </c>
      <c r="H51" s="2">
        <v>95.619396516946253</v>
      </c>
      <c r="I51" s="2">
        <v>95.494711293713294</v>
      </c>
      <c r="J51" s="2">
        <v>94.898710711749743</v>
      </c>
      <c r="K51" s="2">
        <v>94.150777263631525</v>
      </c>
      <c r="L51" s="2">
        <v>94.408919813989215</v>
      </c>
      <c r="M51" s="2">
        <v>92.343929631125548</v>
      </c>
      <c r="N51" s="2" t="e">
        <f>#REF!*#REF!/10^3</f>
        <v>#REF!</v>
      </c>
      <c r="O51" s="2" t="e">
        <f>#REF!*#REF!/10^3</f>
        <v>#REF!</v>
      </c>
      <c r="P51" s="2" t="e">
        <f>#REF!*#REF!/10^3</f>
        <v>#REF!</v>
      </c>
      <c r="Q51" s="2" t="e">
        <f>#REF!*#REF!/10^3</f>
        <v>#REF!</v>
      </c>
      <c r="R51" s="2" t="e">
        <f>#REF!*#REF!/10^3</f>
        <v>#REF!</v>
      </c>
      <c r="S51" s="2" t="e">
        <f>#REF!*#REF!/10^3</f>
        <v>#REF!</v>
      </c>
      <c r="T51" s="2" t="e">
        <f>#REF!*#REF!/10^3</f>
        <v>#REF!</v>
      </c>
      <c r="U51" s="2" t="e">
        <f>#REF!*#REF!/10^3</f>
        <v>#REF!</v>
      </c>
    </row>
    <row r="52" spans="1:21" x14ac:dyDescent="0.3">
      <c r="A52" t="s">
        <v>13</v>
      </c>
      <c r="B52" s="2">
        <v>159.33333333333334</v>
      </c>
      <c r="C52" s="2">
        <v>224</v>
      </c>
      <c r="D52" s="2">
        <v>85</v>
      </c>
      <c r="E52" s="2">
        <v>85.14053497641406</v>
      </c>
      <c r="F52" s="2">
        <v>90.113574022826427</v>
      </c>
      <c r="G52" s="2">
        <v>95.994128771625967</v>
      </c>
      <c r="H52" s="2">
        <v>95.619396516946253</v>
      </c>
      <c r="I52" s="2">
        <v>95.494711293713294</v>
      </c>
      <c r="J52" s="2">
        <v>94.898710711749743</v>
      </c>
      <c r="K52" s="2">
        <v>100.09077726363152</v>
      </c>
      <c r="L52" s="2">
        <v>100.34891981398921</v>
      </c>
      <c r="M52" s="2">
        <v>98.283929631125545</v>
      </c>
      <c r="N52" s="2" t="e">
        <f>#REF!*#REF!/10^3</f>
        <v>#REF!</v>
      </c>
      <c r="O52" s="2" t="e">
        <f>#REF!*#REF!/10^3</f>
        <v>#REF!</v>
      </c>
      <c r="P52" s="2" t="e">
        <f>#REF!*#REF!/10^3</f>
        <v>#REF!</v>
      </c>
      <c r="Q52" s="2" t="e">
        <f>#REF!*#REF!/10^3</f>
        <v>#REF!</v>
      </c>
      <c r="R52" s="2" t="e">
        <f>#REF!*#REF!/10^3</f>
        <v>#REF!</v>
      </c>
      <c r="S52" s="2" t="e">
        <f>#REF!*#REF!/10^3</f>
        <v>#REF!</v>
      </c>
      <c r="T52" s="2" t="e">
        <f>#REF!*#REF!/10^3</f>
        <v>#REF!</v>
      </c>
      <c r="U52" s="2" t="e">
        <f>#REF!*#REF!/10^3</f>
        <v>#REF!</v>
      </c>
    </row>
    <row r="53" spans="1:21" x14ac:dyDescent="0.3">
      <c r="A53" t="s">
        <v>92</v>
      </c>
      <c r="B53" s="2">
        <v>89</v>
      </c>
      <c r="C53" s="2">
        <v>400</v>
      </c>
      <c r="D53" s="2">
        <v>85</v>
      </c>
      <c r="E53" s="2">
        <v>85.14053497641406</v>
      </c>
      <c r="F53" s="2">
        <v>90.113574022826427</v>
      </c>
      <c r="G53" s="2">
        <v>95.994128771625967</v>
      </c>
      <c r="H53" s="2">
        <v>95.619396516946253</v>
      </c>
      <c r="I53" s="2">
        <v>95.494711293713294</v>
      </c>
      <c r="J53" s="2">
        <v>94.898710711749743</v>
      </c>
      <c r="K53" s="2">
        <v>94.150777263631525</v>
      </c>
      <c r="L53" s="2">
        <v>94.408919813989215</v>
      </c>
      <c r="M53" s="2">
        <v>92.343929631125548</v>
      </c>
      <c r="N53" s="2" t="e">
        <f>#REF!*#REF!/10^3</f>
        <v>#REF!</v>
      </c>
      <c r="O53" s="2" t="e">
        <f>#REF!*#REF!/10^3</f>
        <v>#REF!</v>
      </c>
      <c r="P53" s="2" t="e">
        <f>#REF!*#REF!/10^3</f>
        <v>#REF!</v>
      </c>
      <c r="Q53" s="2" t="e">
        <f>#REF!*#REF!/10^3</f>
        <v>#REF!</v>
      </c>
      <c r="R53" s="2" t="e">
        <f>#REF!*#REF!/10^3</f>
        <v>#REF!</v>
      </c>
      <c r="S53" s="2" t="e">
        <f>#REF!*#REF!/10^3</f>
        <v>#REF!</v>
      </c>
      <c r="T53" s="2" t="e">
        <f>#REF!*#REF!/10^3</f>
        <v>#REF!</v>
      </c>
      <c r="U53" s="2" t="e">
        <f>#REF!*#REF!/10^3</f>
        <v>#REF!</v>
      </c>
    </row>
    <row r="54" spans="1:21" x14ac:dyDescent="0.3">
      <c r="A54" t="s">
        <v>93</v>
      </c>
      <c r="B54" s="2">
        <v>117.33333333333333</v>
      </c>
      <c r="C54" s="2">
        <v>0</v>
      </c>
      <c r="D54" s="2">
        <v>92.825714285714284</v>
      </c>
      <c r="E54" s="2">
        <v>92.996725452604537</v>
      </c>
      <c r="F54" s="2">
        <v>98.112621641874057</v>
      </c>
      <c r="G54" s="2">
        <v>104.16270020019738</v>
      </c>
      <c r="H54" s="2">
        <v>103.78796794551766</v>
      </c>
      <c r="I54" s="2">
        <v>103.64042557942759</v>
      </c>
      <c r="J54" s="2">
        <v>103.04252023555927</v>
      </c>
      <c r="K54" s="2">
        <v>102.25649154934581</v>
      </c>
      <c r="L54" s="2">
        <v>102.4803483854178</v>
      </c>
      <c r="M54" s="2">
        <v>100.38297725017317</v>
      </c>
      <c r="N54" s="2" t="e">
        <f>#REF!*#REF!/10^3</f>
        <v>#REF!</v>
      </c>
      <c r="O54" s="2" t="e">
        <f>#REF!*#REF!/10^3</f>
        <v>#REF!</v>
      </c>
      <c r="P54" s="2" t="e">
        <f>#REF!*#REF!/10^3</f>
        <v>#REF!</v>
      </c>
      <c r="Q54" s="2" t="e">
        <f>#REF!*#REF!/10^3</f>
        <v>#REF!</v>
      </c>
      <c r="R54" s="2" t="e">
        <f>#REF!*#REF!/10^3</f>
        <v>#REF!</v>
      </c>
      <c r="S54" s="2" t="e">
        <f>#REF!*#REF!/10^3</f>
        <v>#REF!</v>
      </c>
      <c r="T54" s="2" t="e">
        <f>#REF!*#REF!/10^3</f>
        <v>#REF!</v>
      </c>
      <c r="U54" s="2" t="e">
        <f>#REF!*#REF!/10^3</f>
        <v>#REF!</v>
      </c>
    </row>
    <row r="55" spans="1:21" x14ac:dyDescent="0.3">
      <c r="A55" s="1" t="s">
        <v>218</v>
      </c>
    </row>
    <row r="56" spans="1:21" x14ac:dyDescent="0.3">
      <c r="B56" s="2" t="s">
        <v>1</v>
      </c>
      <c r="D56" s="2" t="s">
        <v>2</v>
      </c>
    </row>
    <row r="57" spans="1:21" x14ac:dyDescent="0.3">
      <c r="A57" s="5" t="s">
        <v>4</v>
      </c>
      <c r="B57" s="6">
        <v>1992</v>
      </c>
      <c r="C57" s="6">
        <v>2017</v>
      </c>
      <c r="D57" s="7">
        <v>2017</v>
      </c>
      <c r="E57" s="7">
        <v>2020</v>
      </c>
      <c r="F57" s="7">
        <v>2025</v>
      </c>
      <c r="G57" s="7">
        <v>2030</v>
      </c>
      <c r="H57" s="7">
        <v>2035</v>
      </c>
      <c r="I57" s="7">
        <v>2040</v>
      </c>
      <c r="J57" s="7">
        <v>2045</v>
      </c>
      <c r="K57" s="7">
        <v>2050</v>
      </c>
      <c r="L57" s="7">
        <v>2055</v>
      </c>
      <c r="M57" s="7">
        <v>2060</v>
      </c>
      <c r="N57" s="7">
        <v>2065</v>
      </c>
      <c r="O57" s="7">
        <v>2070</v>
      </c>
      <c r="P57" s="7">
        <v>2075</v>
      </c>
      <c r="Q57" s="7">
        <v>2080</v>
      </c>
      <c r="R57" s="7">
        <v>2085</v>
      </c>
      <c r="S57" s="7">
        <v>2090</v>
      </c>
      <c r="T57" s="7">
        <v>2095</v>
      </c>
      <c r="U57" s="7">
        <v>2100</v>
      </c>
    </row>
    <row r="58" spans="1:21" x14ac:dyDescent="0.3">
      <c r="A58" s="9" t="s">
        <v>24</v>
      </c>
      <c r="B58" s="10" t="s">
        <v>220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 t="e">
        <f t="shared" ref="N58:U58" si="1">SUM(N59:N80)</f>
        <v>#REF!</v>
      </c>
      <c r="O58" s="10" t="e">
        <f t="shared" si="1"/>
        <v>#REF!</v>
      </c>
      <c r="P58" s="10" t="e">
        <f t="shared" si="1"/>
        <v>#REF!</v>
      </c>
      <c r="Q58" s="10" t="e">
        <f t="shared" si="1"/>
        <v>#REF!</v>
      </c>
      <c r="R58" s="10" t="e">
        <f t="shared" si="1"/>
        <v>#REF!</v>
      </c>
      <c r="S58" s="10" t="e">
        <f t="shared" si="1"/>
        <v>#REF!</v>
      </c>
      <c r="T58" s="10" t="e">
        <f t="shared" si="1"/>
        <v>#REF!</v>
      </c>
      <c r="U58" s="10" t="e">
        <f t="shared" si="1"/>
        <v>#REF!</v>
      </c>
    </row>
    <row r="59" spans="1:21" x14ac:dyDescent="0.3">
      <c r="A59" t="s">
        <v>95</v>
      </c>
      <c r="B59" s="2">
        <v>24.333333333333332</v>
      </c>
      <c r="C59" s="2">
        <v>26.666666666666668</v>
      </c>
      <c r="D59" s="2">
        <v>90.94</v>
      </c>
      <c r="E59" s="2">
        <v>91.080534976414057</v>
      </c>
      <c r="F59" s="2">
        <v>96.053574022826425</v>
      </c>
      <c r="G59" s="2">
        <v>101.93412877162596</v>
      </c>
      <c r="H59" s="2">
        <v>101.55939651694625</v>
      </c>
      <c r="I59" s="2">
        <v>101.43471129371331</v>
      </c>
      <c r="J59" s="2">
        <v>100.83871071174974</v>
      </c>
      <c r="K59" s="2">
        <v>100.09077726363152</v>
      </c>
      <c r="L59" s="2">
        <v>100.34891981398921</v>
      </c>
      <c r="M59" s="2">
        <v>98.283929631125545</v>
      </c>
      <c r="N59" s="2" t="e">
        <f>#REF!*#REF!/10^3</f>
        <v>#REF!</v>
      </c>
      <c r="O59" s="2" t="e">
        <f>#REF!*#REF!/10^3</f>
        <v>#REF!</v>
      </c>
      <c r="P59" s="2" t="e">
        <f>#REF!*#REF!/10^3</f>
        <v>#REF!</v>
      </c>
      <c r="Q59" s="2" t="e">
        <f>#REF!*#REF!/10^3</f>
        <v>#REF!</v>
      </c>
      <c r="R59" s="2" t="e">
        <f>#REF!*#REF!/10^3</f>
        <v>#REF!</v>
      </c>
      <c r="S59" s="2" t="e">
        <f>#REF!*#REF!/10^3</f>
        <v>#REF!</v>
      </c>
      <c r="T59" s="2" t="e">
        <f>#REF!*#REF!/10^3</f>
        <v>#REF!</v>
      </c>
      <c r="U59" s="2" t="e">
        <f>#REF!*#REF!/10^3</f>
        <v>#REF!</v>
      </c>
    </row>
    <row r="60" spans="1:21" x14ac:dyDescent="0.3">
      <c r="A60" t="s">
        <v>96</v>
      </c>
      <c r="B60" s="2">
        <v>0</v>
      </c>
      <c r="C60" s="2">
        <v>0</v>
      </c>
      <c r="D60" s="2">
        <v>90.94</v>
      </c>
      <c r="E60" s="2">
        <v>91.080534976414057</v>
      </c>
      <c r="F60" s="2">
        <v>96.053574022826425</v>
      </c>
      <c r="G60" s="2">
        <v>101.93412877162596</v>
      </c>
      <c r="H60" s="2">
        <v>101.55939651694625</v>
      </c>
      <c r="I60" s="2">
        <v>101.43471129371331</v>
      </c>
      <c r="J60" s="2">
        <v>100.83871071174974</v>
      </c>
      <c r="K60" s="2">
        <v>100.09077726363152</v>
      </c>
      <c r="L60" s="2">
        <v>100.34891981398921</v>
      </c>
      <c r="M60" s="2">
        <v>98.283929631125545</v>
      </c>
      <c r="N60" s="2" t="e">
        <f>#REF!*#REF!/10^3</f>
        <v>#REF!</v>
      </c>
      <c r="O60" s="2" t="e">
        <f>#REF!*#REF!/10^3</f>
        <v>#REF!</v>
      </c>
      <c r="P60" s="2" t="e">
        <f>#REF!*#REF!/10^3</f>
        <v>#REF!</v>
      </c>
      <c r="Q60" s="2" t="e">
        <f>#REF!*#REF!/10^3</f>
        <v>#REF!</v>
      </c>
      <c r="R60" s="2" t="e">
        <f>#REF!*#REF!/10^3</f>
        <v>#REF!</v>
      </c>
      <c r="S60" s="2" t="e">
        <f>#REF!*#REF!/10^3</f>
        <v>#REF!</v>
      </c>
      <c r="T60" s="2" t="e">
        <f>#REF!*#REF!/10^3</f>
        <v>#REF!</v>
      </c>
      <c r="U60" s="2" t="e">
        <f>#REF!*#REF!/10^3</f>
        <v>#REF!</v>
      </c>
    </row>
    <row r="61" spans="1:21" x14ac:dyDescent="0.3">
      <c r="A61" t="s">
        <v>97</v>
      </c>
      <c r="B61" s="2">
        <v>0</v>
      </c>
      <c r="C61" s="2">
        <v>111</v>
      </c>
      <c r="D61" s="2">
        <v>85</v>
      </c>
      <c r="E61" s="2">
        <v>85.14053497641406</v>
      </c>
      <c r="F61" s="2">
        <v>90.113574022826427</v>
      </c>
      <c r="G61" s="2">
        <v>95.994128771625967</v>
      </c>
      <c r="H61" s="2">
        <v>95.619396516946253</v>
      </c>
      <c r="I61" s="2">
        <v>95.494711293713294</v>
      </c>
      <c r="J61" s="2">
        <v>94.898710711749743</v>
      </c>
      <c r="K61" s="2">
        <v>94.150777263631525</v>
      </c>
      <c r="L61" s="2">
        <v>94.408919813989215</v>
      </c>
      <c r="M61" s="2">
        <v>92.343929631125548</v>
      </c>
      <c r="N61" s="2" t="e">
        <f>#REF!*#REF!/10^3</f>
        <v>#REF!</v>
      </c>
      <c r="O61" s="2" t="e">
        <f>#REF!*#REF!/10^3</f>
        <v>#REF!</v>
      </c>
      <c r="P61" s="2" t="e">
        <f>#REF!*#REF!/10^3</f>
        <v>#REF!</v>
      </c>
      <c r="Q61" s="2" t="e">
        <f>#REF!*#REF!/10^3</f>
        <v>#REF!</v>
      </c>
      <c r="R61" s="2" t="e">
        <f>#REF!*#REF!/10^3</f>
        <v>#REF!</v>
      </c>
      <c r="S61" s="2" t="e">
        <f>#REF!*#REF!/10^3</f>
        <v>#REF!</v>
      </c>
      <c r="T61" s="2" t="e">
        <f>#REF!*#REF!/10^3</f>
        <v>#REF!</v>
      </c>
      <c r="U61" s="2" t="e">
        <f>#REF!*#REF!/10^3</f>
        <v>#REF!</v>
      </c>
    </row>
    <row r="62" spans="1:21" x14ac:dyDescent="0.3">
      <c r="A62" t="s">
        <v>25</v>
      </c>
      <c r="B62" s="2">
        <v>46</v>
      </c>
      <c r="C62" s="2">
        <v>51.666666666666664</v>
      </c>
      <c r="D62" s="2">
        <v>90.94</v>
      </c>
      <c r="E62" s="2">
        <v>91.080534976414057</v>
      </c>
      <c r="F62" s="2">
        <v>96.053574022826425</v>
      </c>
      <c r="G62" s="2">
        <v>101.93412877162596</v>
      </c>
      <c r="H62" s="2">
        <v>101.55939651694625</v>
      </c>
      <c r="I62" s="2">
        <v>101.43471129371331</v>
      </c>
      <c r="J62" s="2">
        <v>100.83871071174974</v>
      </c>
      <c r="K62" s="2">
        <v>100.09077726363152</v>
      </c>
      <c r="L62" s="2">
        <v>100.34891981398921</v>
      </c>
      <c r="M62" s="2">
        <v>98.283929631125545</v>
      </c>
      <c r="N62" s="2" t="e">
        <f>#REF!*#REF!/10^3</f>
        <v>#REF!</v>
      </c>
      <c r="O62" s="2" t="e">
        <f>#REF!*#REF!/10^3</f>
        <v>#REF!</v>
      </c>
      <c r="P62" s="2" t="e">
        <f>#REF!*#REF!/10^3</f>
        <v>#REF!</v>
      </c>
      <c r="Q62" s="2" t="e">
        <f>#REF!*#REF!/10^3</f>
        <v>#REF!</v>
      </c>
      <c r="R62" s="2" t="e">
        <f>#REF!*#REF!/10^3</f>
        <v>#REF!</v>
      </c>
      <c r="S62" s="2" t="e">
        <f>#REF!*#REF!/10^3</f>
        <v>#REF!</v>
      </c>
      <c r="T62" s="2" t="e">
        <f>#REF!*#REF!/10^3</f>
        <v>#REF!</v>
      </c>
      <c r="U62" s="2" t="e">
        <f>#REF!*#REF!/10^3</f>
        <v>#REF!</v>
      </c>
    </row>
    <row r="63" spans="1:21" x14ac:dyDescent="0.3">
      <c r="A63" t="s">
        <v>98</v>
      </c>
      <c r="B63" s="2">
        <v>0</v>
      </c>
      <c r="C63" s="2">
        <v>0</v>
      </c>
      <c r="D63" s="2">
        <v>93.257857142857134</v>
      </c>
      <c r="E63" s="2">
        <v>93.435852436731523</v>
      </c>
      <c r="F63" s="2">
        <v>98.584486721239145</v>
      </c>
      <c r="G63" s="2">
        <v>104.67341448591168</v>
      </c>
      <c r="H63" s="2">
        <v>104.29868223123196</v>
      </c>
      <c r="I63" s="2">
        <v>104.14590176990379</v>
      </c>
      <c r="J63" s="2">
        <v>103.54755991809894</v>
      </c>
      <c r="K63" s="2">
        <v>102.75280107315534</v>
      </c>
      <c r="L63" s="2">
        <v>102.96880076637018</v>
      </c>
      <c r="M63" s="2">
        <v>100.86400899620492</v>
      </c>
      <c r="N63" s="2" t="e">
        <f>#REF!*#REF!/10^3</f>
        <v>#REF!</v>
      </c>
      <c r="O63" s="2" t="e">
        <f>#REF!*#REF!/10^3</f>
        <v>#REF!</v>
      </c>
      <c r="P63" s="2" t="e">
        <f>#REF!*#REF!/10^3</f>
        <v>#REF!</v>
      </c>
      <c r="Q63" s="2" t="e">
        <f>#REF!*#REF!/10^3</f>
        <v>#REF!</v>
      </c>
      <c r="R63" s="2" t="e">
        <f>#REF!*#REF!/10^3</f>
        <v>#REF!</v>
      </c>
      <c r="S63" s="2" t="e">
        <f>#REF!*#REF!/10^3</f>
        <v>#REF!</v>
      </c>
      <c r="T63" s="2" t="e">
        <f>#REF!*#REF!/10^3</f>
        <v>#REF!</v>
      </c>
      <c r="U63" s="2" t="e">
        <f>#REF!*#REF!/10^3</f>
        <v>#REF!</v>
      </c>
    </row>
    <row r="64" spans="1:21" x14ac:dyDescent="0.3">
      <c r="A64" t="s">
        <v>27</v>
      </c>
      <c r="B64" s="2">
        <v>0</v>
      </c>
      <c r="C64" s="2">
        <v>69.666666666666671</v>
      </c>
      <c r="D64" s="2">
        <v>85</v>
      </c>
      <c r="E64" s="2">
        <v>85.14053497641406</v>
      </c>
      <c r="F64" s="2">
        <v>90.113574022826427</v>
      </c>
      <c r="G64" s="2">
        <v>95.994128771625967</v>
      </c>
      <c r="H64" s="2">
        <v>95.619396516946253</v>
      </c>
      <c r="I64" s="2">
        <v>95.494711293713294</v>
      </c>
      <c r="J64" s="2">
        <v>94.898710711749743</v>
      </c>
      <c r="K64" s="2">
        <v>94.150777263631525</v>
      </c>
      <c r="L64" s="2">
        <v>94.408919813989215</v>
      </c>
      <c r="M64" s="2">
        <v>92.343929631125548</v>
      </c>
      <c r="N64" s="2" t="e">
        <f>#REF!*#REF!/10^3</f>
        <v>#REF!</v>
      </c>
      <c r="O64" s="2" t="e">
        <f>#REF!*#REF!/10^3</f>
        <v>#REF!</v>
      </c>
      <c r="P64" s="2" t="e">
        <f>#REF!*#REF!/10^3</f>
        <v>#REF!</v>
      </c>
      <c r="Q64" s="2" t="e">
        <f>#REF!*#REF!/10^3</f>
        <v>#REF!</v>
      </c>
      <c r="R64" s="2" t="e">
        <f>#REF!*#REF!/10^3</f>
        <v>#REF!</v>
      </c>
      <c r="S64" s="2" t="e">
        <f>#REF!*#REF!/10^3</f>
        <v>#REF!</v>
      </c>
      <c r="T64" s="2" t="e">
        <f>#REF!*#REF!/10^3</f>
        <v>#REF!</v>
      </c>
      <c r="U64" s="2" t="e">
        <f>#REF!*#REF!/10^3</f>
        <v>#REF!</v>
      </c>
    </row>
    <row r="65" spans="1:21" x14ac:dyDescent="0.3">
      <c r="A65" t="s">
        <v>99</v>
      </c>
      <c r="B65" s="2">
        <v>0</v>
      </c>
      <c r="C65" s="2">
        <v>47.666666666666664</v>
      </c>
      <c r="D65" s="2">
        <v>90.94</v>
      </c>
      <c r="E65" s="2">
        <v>91.080534976414057</v>
      </c>
      <c r="F65" s="2">
        <v>96.053574022826425</v>
      </c>
      <c r="G65" s="2">
        <v>101.93412877162596</v>
      </c>
      <c r="H65" s="2">
        <v>101.55939651694625</v>
      </c>
      <c r="I65" s="2">
        <v>101.43471129371331</v>
      </c>
      <c r="J65" s="2">
        <v>100.83871071174974</v>
      </c>
      <c r="K65" s="2">
        <v>100.09077726363152</v>
      </c>
      <c r="L65" s="2">
        <v>100.34891981398921</v>
      </c>
      <c r="M65" s="2">
        <v>98.283929631125545</v>
      </c>
      <c r="N65" s="2" t="e">
        <f>#REF!*#REF!/10^3</f>
        <v>#REF!</v>
      </c>
      <c r="O65" s="2" t="e">
        <f>#REF!*#REF!/10^3</f>
        <v>#REF!</v>
      </c>
      <c r="P65" s="2" t="e">
        <f>#REF!*#REF!/10^3</f>
        <v>#REF!</v>
      </c>
      <c r="Q65" s="2" t="e">
        <f>#REF!*#REF!/10^3</f>
        <v>#REF!</v>
      </c>
      <c r="R65" s="2" t="e">
        <f>#REF!*#REF!/10^3</f>
        <v>#REF!</v>
      </c>
      <c r="S65" s="2" t="e">
        <f>#REF!*#REF!/10^3</f>
        <v>#REF!</v>
      </c>
      <c r="T65" s="2" t="e">
        <f>#REF!*#REF!/10^3</f>
        <v>#REF!</v>
      </c>
      <c r="U65" s="2" t="e">
        <f>#REF!*#REF!/10^3</f>
        <v>#REF!</v>
      </c>
    </row>
    <row r="66" spans="1:21" x14ac:dyDescent="0.3">
      <c r="A66" t="s">
        <v>100</v>
      </c>
      <c r="B66" s="2">
        <v>0</v>
      </c>
      <c r="C66" s="2">
        <v>0</v>
      </c>
      <c r="D66" s="2">
        <v>90.94</v>
      </c>
      <c r="E66" s="2">
        <v>91.080534976414057</v>
      </c>
      <c r="F66" s="2">
        <v>96.053574022826425</v>
      </c>
      <c r="G66" s="2">
        <v>101.93412877162596</v>
      </c>
      <c r="H66" s="2">
        <v>101.55939651694625</v>
      </c>
      <c r="I66" s="2">
        <v>101.43471129371331</v>
      </c>
      <c r="J66" s="2">
        <v>100.83871071174974</v>
      </c>
      <c r="K66" s="2">
        <v>100.09077726363152</v>
      </c>
      <c r="L66" s="2">
        <v>100.34891981398921</v>
      </c>
      <c r="M66" s="2">
        <v>98.283929631125545</v>
      </c>
      <c r="N66" s="2" t="e">
        <f>#REF!*#REF!/10^3</f>
        <v>#REF!</v>
      </c>
      <c r="O66" s="2" t="e">
        <f>#REF!*#REF!/10^3</f>
        <v>#REF!</v>
      </c>
      <c r="P66" s="2" t="e">
        <f>#REF!*#REF!/10^3</f>
        <v>#REF!</v>
      </c>
      <c r="Q66" s="2" t="e">
        <f>#REF!*#REF!/10^3</f>
        <v>#REF!</v>
      </c>
      <c r="R66" s="2" t="e">
        <f>#REF!*#REF!/10^3</f>
        <v>#REF!</v>
      </c>
      <c r="S66" s="2" t="e">
        <f>#REF!*#REF!/10^3</f>
        <v>#REF!</v>
      </c>
      <c r="T66" s="2" t="e">
        <f>#REF!*#REF!/10^3</f>
        <v>#REF!</v>
      </c>
      <c r="U66" s="2" t="e">
        <f>#REF!*#REF!/10^3</f>
        <v>#REF!</v>
      </c>
    </row>
    <row r="67" spans="1:21" x14ac:dyDescent="0.3">
      <c r="A67" t="s">
        <v>101</v>
      </c>
      <c r="B67" s="2">
        <v>0</v>
      </c>
      <c r="C67" s="2">
        <v>52.666666666666664</v>
      </c>
      <c r="D67" s="2">
        <v>90.94</v>
      </c>
      <c r="E67" s="2">
        <v>91.080534976414057</v>
      </c>
      <c r="F67" s="2">
        <v>96.053574022826425</v>
      </c>
      <c r="G67" s="2">
        <v>101.93412877162596</v>
      </c>
      <c r="H67" s="2">
        <v>101.55939651694625</v>
      </c>
      <c r="I67" s="2">
        <v>101.43471129371331</v>
      </c>
      <c r="J67" s="2">
        <v>100.83871071174974</v>
      </c>
      <c r="K67" s="2">
        <v>100.09077726363152</v>
      </c>
      <c r="L67" s="2">
        <v>100.34891981398921</v>
      </c>
      <c r="M67" s="2">
        <v>98.283929631125545</v>
      </c>
      <c r="N67" s="2" t="e">
        <f>#REF!*#REF!/10^3</f>
        <v>#REF!</v>
      </c>
      <c r="O67" s="2" t="e">
        <f>#REF!*#REF!/10^3</f>
        <v>#REF!</v>
      </c>
      <c r="P67" s="2" t="e">
        <f>#REF!*#REF!/10^3</f>
        <v>#REF!</v>
      </c>
      <c r="Q67" s="2" t="e">
        <f>#REF!*#REF!/10^3</f>
        <v>#REF!</v>
      </c>
      <c r="R67" s="2" t="e">
        <f>#REF!*#REF!/10^3</f>
        <v>#REF!</v>
      </c>
      <c r="S67" s="2" t="e">
        <f>#REF!*#REF!/10^3</f>
        <v>#REF!</v>
      </c>
      <c r="T67" s="2" t="e">
        <f>#REF!*#REF!/10^3</f>
        <v>#REF!</v>
      </c>
      <c r="U67" s="2" t="e">
        <f>#REF!*#REF!/10^3</f>
        <v>#REF!</v>
      </c>
    </row>
    <row r="68" spans="1:21" x14ac:dyDescent="0.3">
      <c r="A68" t="s">
        <v>102</v>
      </c>
      <c r="B68" s="2">
        <v>0</v>
      </c>
      <c r="C68" s="2">
        <v>43.333333333333336</v>
      </c>
      <c r="D68" s="2">
        <v>85</v>
      </c>
      <c r="E68" s="2">
        <v>85.14053497641406</v>
      </c>
      <c r="F68" s="2">
        <v>90.113574022826427</v>
      </c>
      <c r="G68" s="2">
        <v>95.994128771625967</v>
      </c>
      <c r="H68" s="2">
        <v>95.619396516946253</v>
      </c>
      <c r="I68" s="2">
        <v>95.494711293713294</v>
      </c>
      <c r="J68" s="2">
        <v>94.898710711749743</v>
      </c>
      <c r="K68" s="2">
        <v>94.150777263631525</v>
      </c>
      <c r="L68" s="2">
        <v>94.408919813989215</v>
      </c>
      <c r="M68" s="2">
        <v>92.343929631125548</v>
      </c>
      <c r="N68" s="2" t="e">
        <f>#REF!*#REF!/10^3</f>
        <v>#REF!</v>
      </c>
      <c r="O68" s="2" t="e">
        <f>#REF!*#REF!/10^3</f>
        <v>#REF!</v>
      </c>
      <c r="P68" s="2" t="e">
        <f>#REF!*#REF!/10^3</f>
        <v>#REF!</v>
      </c>
      <c r="Q68" s="2" t="e">
        <f>#REF!*#REF!/10^3</f>
        <v>#REF!</v>
      </c>
      <c r="R68" s="2" t="e">
        <f>#REF!*#REF!/10^3</f>
        <v>#REF!</v>
      </c>
      <c r="S68" s="2" t="e">
        <f>#REF!*#REF!/10^3</f>
        <v>#REF!</v>
      </c>
      <c r="T68" s="2" t="e">
        <f>#REF!*#REF!/10^3</f>
        <v>#REF!</v>
      </c>
      <c r="U68" s="2" t="e">
        <f>#REF!*#REF!/10^3</f>
        <v>#REF!</v>
      </c>
    </row>
    <row r="69" spans="1:21" x14ac:dyDescent="0.3">
      <c r="A69" t="s">
        <v>103</v>
      </c>
      <c r="B69" s="2">
        <v>0</v>
      </c>
      <c r="C69" s="2">
        <v>120</v>
      </c>
      <c r="D69" s="2">
        <v>85</v>
      </c>
      <c r="E69" s="2">
        <v>85.14053497641406</v>
      </c>
      <c r="F69" s="2">
        <v>90.113574022826427</v>
      </c>
      <c r="G69" s="2">
        <v>95.994128771625967</v>
      </c>
      <c r="H69" s="2">
        <v>95.619396516946253</v>
      </c>
      <c r="I69" s="2">
        <v>95.494711293713294</v>
      </c>
      <c r="J69" s="2">
        <v>94.898710711749743</v>
      </c>
      <c r="K69" s="2">
        <v>94.150777263631525</v>
      </c>
      <c r="L69" s="2">
        <v>94.408919813989215</v>
      </c>
      <c r="M69" s="2">
        <v>92.343929631125548</v>
      </c>
      <c r="N69" s="2" t="e">
        <f>#REF!*#REF!/10^3</f>
        <v>#REF!</v>
      </c>
      <c r="O69" s="2" t="e">
        <f>#REF!*#REF!/10^3</f>
        <v>#REF!</v>
      </c>
      <c r="P69" s="2" t="e">
        <f>#REF!*#REF!/10^3</f>
        <v>#REF!</v>
      </c>
      <c r="Q69" s="2" t="e">
        <f>#REF!*#REF!/10^3</f>
        <v>#REF!</v>
      </c>
      <c r="R69" s="2" t="e">
        <f>#REF!*#REF!/10^3</f>
        <v>#REF!</v>
      </c>
      <c r="S69" s="2" t="e">
        <f>#REF!*#REF!/10^3</f>
        <v>#REF!</v>
      </c>
      <c r="T69" s="2" t="e">
        <f>#REF!*#REF!/10^3</f>
        <v>#REF!</v>
      </c>
      <c r="U69" s="2" t="e">
        <f>#REF!*#REF!/10^3</f>
        <v>#REF!</v>
      </c>
    </row>
    <row r="70" spans="1:21" x14ac:dyDescent="0.3">
      <c r="A70" t="s">
        <v>104</v>
      </c>
      <c r="B70" s="2">
        <v>0</v>
      </c>
      <c r="C70" s="2">
        <v>0</v>
      </c>
      <c r="D70" s="2">
        <v>90.94</v>
      </c>
      <c r="E70" s="2">
        <v>91.080534976414057</v>
      </c>
      <c r="F70" s="2">
        <v>96.053574022826425</v>
      </c>
      <c r="G70" s="2">
        <v>101.93412877162596</v>
      </c>
      <c r="H70" s="2">
        <v>101.55939651694625</v>
      </c>
      <c r="I70" s="2">
        <v>101.43471129371331</v>
      </c>
      <c r="J70" s="2">
        <v>100.83871071174974</v>
      </c>
      <c r="K70" s="2">
        <v>100.09077726363152</v>
      </c>
      <c r="L70" s="2">
        <v>100.34891981398921</v>
      </c>
      <c r="M70" s="2">
        <v>98.283929631125545</v>
      </c>
      <c r="N70" s="2" t="e">
        <f>#REF!*#REF!/10^3</f>
        <v>#REF!</v>
      </c>
      <c r="O70" s="2" t="e">
        <f>#REF!*#REF!/10^3</f>
        <v>#REF!</v>
      </c>
      <c r="P70" s="2" t="e">
        <f>#REF!*#REF!/10^3</f>
        <v>#REF!</v>
      </c>
      <c r="Q70" s="2" t="e">
        <f>#REF!*#REF!/10^3</f>
        <v>#REF!</v>
      </c>
      <c r="R70" s="2" t="e">
        <f>#REF!*#REF!/10^3</f>
        <v>#REF!</v>
      </c>
      <c r="S70" s="2" t="e">
        <f>#REF!*#REF!/10^3</f>
        <v>#REF!</v>
      </c>
      <c r="T70" s="2" t="e">
        <f>#REF!*#REF!/10^3</f>
        <v>#REF!</v>
      </c>
      <c r="U70" s="2" t="e">
        <f>#REF!*#REF!/10^3</f>
        <v>#REF!</v>
      </c>
    </row>
    <row r="71" spans="1:21" x14ac:dyDescent="0.3">
      <c r="A71" t="s">
        <v>105</v>
      </c>
      <c r="B71" s="2">
        <v>143</v>
      </c>
      <c r="C71" s="2">
        <v>312.66666666666669</v>
      </c>
      <c r="D71" s="2">
        <v>85</v>
      </c>
      <c r="E71" s="2">
        <v>85.14053497641406</v>
      </c>
      <c r="F71" s="2">
        <v>90.113574022826427</v>
      </c>
      <c r="G71" s="2">
        <v>95.994128771625967</v>
      </c>
      <c r="H71" s="2">
        <v>95.619396516946253</v>
      </c>
      <c r="I71" s="2">
        <v>95.494711293713294</v>
      </c>
      <c r="J71" s="2">
        <v>94.898710711749743</v>
      </c>
      <c r="K71" s="2">
        <v>94.150777263631525</v>
      </c>
      <c r="L71" s="2">
        <v>94.408919813989215</v>
      </c>
      <c r="M71" s="2">
        <v>92.343929631125548</v>
      </c>
      <c r="N71" s="2" t="e">
        <f>#REF!*#REF!/10^3</f>
        <v>#REF!</v>
      </c>
      <c r="O71" s="2" t="e">
        <f>#REF!*#REF!/10^3</f>
        <v>#REF!</v>
      </c>
      <c r="P71" s="2" t="e">
        <f>#REF!*#REF!/10^3</f>
        <v>#REF!</v>
      </c>
      <c r="Q71" s="2" t="e">
        <f>#REF!*#REF!/10^3</f>
        <v>#REF!</v>
      </c>
      <c r="R71" s="2" t="e">
        <f>#REF!*#REF!/10^3</f>
        <v>#REF!</v>
      </c>
      <c r="S71" s="2" t="e">
        <f>#REF!*#REF!/10^3</f>
        <v>#REF!</v>
      </c>
      <c r="T71" s="2" t="e">
        <f>#REF!*#REF!/10^3</f>
        <v>#REF!</v>
      </c>
      <c r="U71" s="2" t="e">
        <f>#REF!*#REF!/10^3</f>
        <v>#REF!</v>
      </c>
    </row>
    <row r="72" spans="1:21" x14ac:dyDescent="0.3">
      <c r="A72" t="s">
        <v>106</v>
      </c>
      <c r="B72" s="2">
        <v>267.33333333333331</v>
      </c>
      <c r="C72" s="2">
        <v>0</v>
      </c>
      <c r="D72" s="2">
        <v>92.275714285714287</v>
      </c>
      <c r="E72" s="2">
        <v>92.437836563715635</v>
      </c>
      <c r="F72" s="2">
        <v>97.512066086318498</v>
      </c>
      <c r="G72" s="2">
        <v>103.5127002001974</v>
      </c>
      <c r="H72" s="2">
        <v>103.13796794551767</v>
      </c>
      <c r="I72" s="2">
        <v>102.99709224609425</v>
      </c>
      <c r="J72" s="2">
        <v>102.39974245778149</v>
      </c>
      <c r="K72" s="2">
        <v>101.62482488267915</v>
      </c>
      <c r="L72" s="2">
        <v>101.85868171875113</v>
      </c>
      <c r="M72" s="2">
        <v>99.770755027950941</v>
      </c>
      <c r="N72" s="2" t="e">
        <f>#REF!*#REF!/10^3</f>
        <v>#REF!</v>
      </c>
      <c r="O72" s="2" t="e">
        <f>#REF!*#REF!/10^3</f>
        <v>#REF!</v>
      </c>
      <c r="P72" s="2" t="e">
        <f>#REF!*#REF!/10^3</f>
        <v>#REF!</v>
      </c>
      <c r="Q72" s="2" t="e">
        <f>#REF!*#REF!/10^3</f>
        <v>#REF!</v>
      </c>
      <c r="R72" s="2" t="e">
        <f>#REF!*#REF!/10^3</f>
        <v>#REF!</v>
      </c>
      <c r="S72" s="2" t="e">
        <f>#REF!*#REF!/10^3</f>
        <v>#REF!</v>
      </c>
      <c r="T72" s="2" t="e">
        <f>#REF!*#REF!/10^3</f>
        <v>#REF!</v>
      </c>
      <c r="U72" s="2" t="e">
        <f>#REF!*#REF!/10^3</f>
        <v>#REF!</v>
      </c>
    </row>
    <row r="73" spans="1:21" x14ac:dyDescent="0.3">
      <c r="A73" t="s">
        <v>107</v>
      </c>
      <c r="B73" s="2">
        <v>0</v>
      </c>
      <c r="C73" s="2">
        <v>111</v>
      </c>
      <c r="D73" s="2">
        <v>90.94</v>
      </c>
      <c r="E73" s="2">
        <v>91.080534976414057</v>
      </c>
      <c r="F73" s="2">
        <v>96.053574022826425</v>
      </c>
      <c r="G73" s="2">
        <v>101.93412877162596</v>
      </c>
      <c r="H73" s="2">
        <v>101.55939651694625</v>
      </c>
      <c r="I73" s="2">
        <v>101.43471129371331</v>
      </c>
      <c r="J73" s="2">
        <v>100.83871071174974</v>
      </c>
      <c r="K73" s="2">
        <v>100.09077726363152</v>
      </c>
      <c r="L73" s="2">
        <v>100.34891981398921</v>
      </c>
      <c r="M73" s="2">
        <v>98.283929631125545</v>
      </c>
      <c r="N73" s="2" t="e">
        <f>#REF!*#REF!/10^3</f>
        <v>#REF!</v>
      </c>
      <c r="O73" s="2" t="e">
        <f>#REF!*#REF!/10^3</f>
        <v>#REF!</v>
      </c>
      <c r="P73" s="2" t="e">
        <f>#REF!*#REF!/10^3</f>
        <v>#REF!</v>
      </c>
      <c r="Q73" s="2" t="e">
        <f>#REF!*#REF!/10^3</f>
        <v>#REF!</v>
      </c>
      <c r="R73" s="2" t="e">
        <f>#REF!*#REF!/10^3</f>
        <v>#REF!</v>
      </c>
      <c r="S73" s="2" t="e">
        <f>#REF!*#REF!/10^3</f>
        <v>#REF!</v>
      </c>
      <c r="T73" s="2" t="e">
        <f>#REF!*#REF!/10^3</f>
        <v>#REF!</v>
      </c>
      <c r="U73" s="2" t="e">
        <f>#REF!*#REF!/10^3</f>
        <v>#REF!</v>
      </c>
    </row>
    <row r="74" spans="1:21" x14ac:dyDescent="0.3">
      <c r="A74" t="s">
        <v>29</v>
      </c>
      <c r="B74" s="2">
        <v>93</v>
      </c>
      <c r="C74" s="2">
        <v>120</v>
      </c>
      <c r="D74" s="2">
        <v>85</v>
      </c>
      <c r="E74" s="2">
        <v>85.14053497641406</v>
      </c>
      <c r="F74" s="2">
        <v>90.113574022826427</v>
      </c>
      <c r="G74" s="2">
        <v>95.994128771625967</v>
      </c>
      <c r="H74" s="2">
        <v>95.619396516946253</v>
      </c>
      <c r="I74" s="2">
        <v>95.494711293713294</v>
      </c>
      <c r="J74" s="2">
        <v>94.898710711749743</v>
      </c>
      <c r="K74" s="2">
        <v>94.150777263631525</v>
      </c>
      <c r="L74" s="2">
        <v>94.408919813989215</v>
      </c>
      <c r="M74" s="2">
        <v>92.343929631125548</v>
      </c>
      <c r="N74" s="2" t="e">
        <f>#REF!*#REF!/10^3</f>
        <v>#REF!</v>
      </c>
      <c r="O74" s="2" t="e">
        <f>#REF!*#REF!/10^3</f>
        <v>#REF!</v>
      </c>
      <c r="P74" s="2" t="e">
        <f>#REF!*#REF!/10^3</f>
        <v>#REF!</v>
      </c>
      <c r="Q74" s="2" t="e">
        <f>#REF!*#REF!/10^3</f>
        <v>#REF!</v>
      </c>
      <c r="R74" s="2" t="e">
        <f>#REF!*#REF!/10^3</f>
        <v>#REF!</v>
      </c>
      <c r="S74" s="2" t="e">
        <f>#REF!*#REF!/10^3</f>
        <v>#REF!</v>
      </c>
      <c r="T74" s="2" t="e">
        <f>#REF!*#REF!/10^3</f>
        <v>#REF!</v>
      </c>
      <c r="U74" s="2" t="e">
        <f>#REF!*#REF!/10^3</f>
        <v>#REF!</v>
      </c>
    </row>
    <row r="75" spans="1:21" x14ac:dyDescent="0.3">
      <c r="A75" t="s">
        <v>108</v>
      </c>
      <c r="B75" s="2">
        <v>0</v>
      </c>
      <c r="C75" s="2">
        <v>0</v>
      </c>
      <c r="D75" s="2">
        <v>85</v>
      </c>
      <c r="E75" s="2">
        <v>85.14053497641406</v>
      </c>
      <c r="F75" s="2">
        <v>90.113574022826427</v>
      </c>
      <c r="G75" s="2">
        <v>95.994128771625967</v>
      </c>
      <c r="H75" s="2">
        <v>95.619396516946253</v>
      </c>
      <c r="I75" s="2">
        <v>95.494711293713294</v>
      </c>
      <c r="J75" s="2">
        <v>94.898710711749743</v>
      </c>
      <c r="K75" s="2">
        <v>94.150777263631525</v>
      </c>
      <c r="L75" s="2">
        <v>94.408919813989215</v>
      </c>
      <c r="M75" s="2">
        <v>92.343929631125548</v>
      </c>
      <c r="N75" s="2" t="e">
        <f>#REF!*#REF!/10^3</f>
        <v>#REF!</v>
      </c>
      <c r="O75" s="2" t="e">
        <f>#REF!*#REF!/10^3</f>
        <v>#REF!</v>
      </c>
      <c r="P75" s="2" t="e">
        <f>#REF!*#REF!/10^3</f>
        <v>#REF!</v>
      </c>
      <c r="Q75" s="2" t="e">
        <f>#REF!*#REF!/10^3</f>
        <v>#REF!</v>
      </c>
      <c r="R75" s="2" t="e">
        <f>#REF!*#REF!/10^3</f>
        <v>#REF!</v>
      </c>
      <c r="S75" s="2" t="e">
        <f>#REF!*#REF!/10^3</f>
        <v>#REF!</v>
      </c>
      <c r="T75" s="2" t="e">
        <f>#REF!*#REF!/10^3</f>
        <v>#REF!</v>
      </c>
      <c r="U75" s="2" t="e">
        <f>#REF!*#REF!/10^3</f>
        <v>#REF!</v>
      </c>
    </row>
    <row r="76" spans="1:21" x14ac:dyDescent="0.3">
      <c r="A76" t="s">
        <v>109</v>
      </c>
      <c r="B76" s="2">
        <v>0</v>
      </c>
      <c r="C76" s="2">
        <v>47.666666666666664</v>
      </c>
      <c r="D76" s="2">
        <v>85</v>
      </c>
      <c r="E76" s="2">
        <v>85.14053497641406</v>
      </c>
      <c r="F76" s="2">
        <v>90.113574022826427</v>
      </c>
      <c r="G76" s="2">
        <v>95.994128771625967</v>
      </c>
      <c r="H76" s="2">
        <v>95.619396516946253</v>
      </c>
      <c r="I76" s="2">
        <v>95.494711293713294</v>
      </c>
      <c r="J76" s="2">
        <v>94.898710711749743</v>
      </c>
      <c r="K76" s="2">
        <v>94.150777263631525</v>
      </c>
      <c r="L76" s="2">
        <v>94.408919813989215</v>
      </c>
      <c r="M76" s="2">
        <v>92.343929631125548</v>
      </c>
      <c r="N76" s="2" t="e">
        <f>#REF!*#REF!/10^3</f>
        <v>#REF!</v>
      </c>
      <c r="O76" s="2" t="e">
        <f>#REF!*#REF!/10^3</f>
        <v>#REF!</v>
      </c>
      <c r="P76" s="2" t="e">
        <f>#REF!*#REF!/10^3</f>
        <v>#REF!</v>
      </c>
      <c r="Q76" s="2" t="e">
        <f>#REF!*#REF!/10^3</f>
        <v>#REF!</v>
      </c>
      <c r="R76" s="2" t="e">
        <f>#REF!*#REF!/10^3</f>
        <v>#REF!</v>
      </c>
      <c r="S76" s="2" t="e">
        <f>#REF!*#REF!/10^3</f>
        <v>#REF!</v>
      </c>
      <c r="T76" s="2" t="e">
        <f>#REF!*#REF!/10^3</f>
        <v>#REF!</v>
      </c>
      <c r="U76" s="2" t="e">
        <f>#REF!*#REF!/10^3</f>
        <v>#REF!</v>
      </c>
    </row>
    <row r="77" spans="1:21" x14ac:dyDescent="0.3">
      <c r="A77" t="s">
        <v>110</v>
      </c>
      <c r="B77" s="2">
        <v>0</v>
      </c>
      <c r="C77" s="2">
        <v>98</v>
      </c>
      <c r="D77" s="2">
        <v>85</v>
      </c>
      <c r="E77" s="2">
        <v>85.14053497641406</v>
      </c>
      <c r="F77" s="2">
        <v>90.113574022826427</v>
      </c>
      <c r="G77" s="2">
        <v>95.994128771625967</v>
      </c>
      <c r="H77" s="2">
        <v>95.619396516946253</v>
      </c>
      <c r="I77" s="2">
        <v>95.494711293713294</v>
      </c>
      <c r="J77" s="2">
        <v>94.898710711749743</v>
      </c>
      <c r="K77" s="2">
        <v>94.150777263631525</v>
      </c>
      <c r="L77" s="2">
        <v>94.408919813989215</v>
      </c>
      <c r="M77" s="2">
        <v>92.343929631125548</v>
      </c>
      <c r="N77" s="2" t="e">
        <f>#REF!*#REF!/10^3</f>
        <v>#REF!</v>
      </c>
      <c r="O77" s="2" t="e">
        <f>#REF!*#REF!/10^3</f>
        <v>#REF!</v>
      </c>
      <c r="P77" s="2" t="e">
        <f>#REF!*#REF!/10^3</f>
        <v>#REF!</v>
      </c>
      <c r="Q77" s="2" t="e">
        <f>#REF!*#REF!/10^3</f>
        <v>#REF!</v>
      </c>
      <c r="R77" s="2" t="e">
        <f>#REF!*#REF!/10^3</f>
        <v>#REF!</v>
      </c>
      <c r="S77" s="2" t="e">
        <f>#REF!*#REF!/10^3</f>
        <v>#REF!</v>
      </c>
      <c r="T77" s="2" t="e">
        <f>#REF!*#REF!/10^3</f>
        <v>#REF!</v>
      </c>
      <c r="U77" s="2" t="e">
        <f>#REF!*#REF!/10^3</f>
        <v>#REF!</v>
      </c>
    </row>
    <row r="78" spans="1:21" x14ac:dyDescent="0.3">
      <c r="A78" t="s">
        <v>111</v>
      </c>
      <c r="B78" s="2">
        <v>0</v>
      </c>
      <c r="C78" s="2">
        <v>0</v>
      </c>
      <c r="D78" s="2">
        <v>93.257857142857134</v>
      </c>
      <c r="E78" s="2">
        <v>93.435852436731523</v>
      </c>
      <c r="F78" s="2">
        <v>98.584486721239145</v>
      </c>
      <c r="G78" s="2">
        <v>104.67341448591168</v>
      </c>
      <c r="H78" s="2">
        <v>104.29868223123196</v>
      </c>
      <c r="I78" s="2">
        <v>104.14590176990379</v>
      </c>
      <c r="J78" s="2">
        <v>103.54755991809894</v>
      </c>
      <c r="K78" s="2">
        <v>102.75280107315534</v>
      </c>
      <c r="L78" s="2">
        <v>102.96880076637018</v>
      </c>
      <c r="M78" s="2">
        <v>100.86400899620492</v>
      </c>
      <c r="N78" s="2" t="e">
        <f>#REF!*#REF!/10^3</f>
        <v>#REF!</v>
      </c>
      <c r="O78" s="2" t="e">
        <f>#REF!*#REF!/10^3</f>
        <v>#REF!</v>
      </c>
      <c r="P78" s="2" t="e">
        <f>#REF!*#REF!/10^3</f>
        <v>#REF!</v>
      </c>
      <c r="Q78" s="2" t="e">
        <f>#REF!*#REF!/10^3</f>
        <v>#REF!</v>
      </c>
      <c r="R78" s="2" t="e">
        <f>#REF!*#REF!/10^3</f>
        <v>#REF!</v>
      </c>
      <c r="S78" s="2" t="e">
        <f>#REF!*#REF!/10^3</f>
        <v>#REF!</v>
      </c>
      <c r="T78" s="2" t="e">
        <f>#REF!*#REF!/10^3</f>
        <v>#REF!</v>
      </c>
      <c r="U78" s="2" t="e">
        <f>#REF!*#REF!/10^3</f>
        <v>#REF!</v>
      </c>
    </row>
    <row r="79" spans="1:21" x14ac:dyDescent="0.3">
      <c r="A79" t="s">
        <v>112</v>
      </c>
      <c r="B79" s="2">
        <v>107</v>
      </c>
      <c r="C79" s="2">
        <v>0</v>
      </c>
      <c r="D79" s="2">
        <v>92.275714285714287</v>
      </c>
      <c r="E79" s="2">
        <v>92.437836563715635</v>
      </c>
      <c r="F79" s="2">
        <v>97.512066086318498</v>
      </c>
      <c r="G79" s="2">
        <v>103.5127002001974</v>
      </c>
      <c r="H79" s="2">
        <v>103.13796794551767</v>
      </c>
      <c r="I79" s="2">
        <v>102.99709224609425</v>
      </c>
      <c r="J79" s="2">
        <v>102.39974245778149</v>
      </c>
      <c r="K79" s="2">
        <v>101.62482488267915</v>
      </c>
      <c r="L79" s="2">
        <v>101.85868171875113</v>
      </c>
      <c r="M79" s="2">
        <v>99.770755027950941</v>
      </c>
      <c r="N79" s="2" t="e">
        <f>#REF!*#REF!/10^3</f>
        <v>#REF!</v>
      </c>
      <c r="O79" s="2" t="e">
        <f>#REF!*#REF!/10^3</f>
        <v>#REF!</v>
      </c>
      <c r="P79" s="2" t="e">
        <f>#REF!*#REF!/10^3</f>
        <v>#REF!</v>
      </c>
      <c r="Q79" s="2" t="e">
        <f>#REF!*#REF!/10^3</f>
        <v>#REF!</v>
      </c>
      <c r="R79" s="2" t="e">
        <f>#REF!*#REF!/10^3</f>
        <v>#REF!</v>
      </c>
      <c r="S79" s="2" t="e">
        <f>#REF!*#REF!/10^3</f>
        <v>#REF!</v>
      </c>
      <c r="T79" s="2" t="e">
        <f>#REF!*#REF!/10^3</f>
        <v>#REF!</v>
      </c>
      <c r="U79" s="2" t="e">
        <f>#REF!*#REF!/10^3</f>
        <v>#REF!</v>
      </c>
    </row>
    <row r="80" spans="1:21" x14ac:dyDescent="0.3">
      <c r="A80" t="s">
        <v>31</v>
      </c>
      <c r="B80" s="2">
        <v>78.666666666666671</v>
      </c>
      <c r="C80" s="2">
        <v>65</v>
      </c>
      <c r="D80" s="2">
        <v>85</v>
      </c>
      <c r="E80" s="2">
        <v>85.14053497641406</v>
      </c>
      <c r="F80" s="2">
        <v>90.113574022826427</v>
      </c>
      <c r="G80" s="2">
        <v>95.994128771625967</v>
      </c>
      <c r="H80" s="2">
        <v>95.619396516946253</v>
      </c>
      <c r="I80" s="2">
        <v>95.494711293713294</v>
      </c>
      <c r="J80" s="2">
        <v>94.898710711749743</v>
      </c>
      <c r="K80" s="2">
        <v>94.150777263631525</v>
      </c>
      <c r="L80" s="2">
        <v>94.408919813989215</v>
      </c>
      <c r="M80" s="2">
        <v>92.343929631125548</v>
      </c>
      <c r="N80" s="2" t="e">
        <f>#REF!*#REF!/10^3</f>
        <v>#REF!</v>
      </c>
      <c r="O80" s="2" t="e">
        <f>#REF!*#REF!/10^3</f>
        <v>#REF!</v>
      </c>
      <c r="P80" s="2" t="e">
        <f>#REF!*#REF!/10^3</f>
        <v>#REF!</v>
      </c>
      <c r="Q80" s="2" t="e">
        <f>#REF!*#REF!/10^3</f>
        <v>#REF!</v>
      </c>
      <c r="R80" s="2" t="e">
        <f>#REF!*#REF!/10^3</f>
        <v>#REF!</v>
      </c>
      <c r="S80" s="2" t="e">
        <f>#REF!*#REF!/10^3</f>
        <v>#REF!</v>
      </c>
      <c r="T80" s="2" t="e">
        <f>#REF!*#REF!/10^3</f>
        <v>#REF!</v>
      </c>
      <c r="U80" s="2" t="e">
        <f>#REF!*#REF!/10^3</f>
        <v>#REF!</v>
      </c>
    </row>
    <row r="81" spans="1:21" x14ac:dyDescent="0.3">
      <c r="A81" s="9" t="s">
        <v>33</v>
      </c>
      <c r="B81" s="10" t="s">
        <v>220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 t="e">
        <f t="shared" ref="N81:U81" si="2">SUM(N82:N94)</f>
        <v>#REF!</v>
      </c>
      <c r="O81" s="10" t="e">
        <f t="shared" si="2"/>
        <v>#REF!</v>
      </c>
      <c r="P81" s="10" t="e">
        <f t="shared" si="2"/>
        <v>#REF!</v>
      </c>
      <c r="Q81" s="10" t="e">
        <f t="shared" si="2"/>
        <v>#REF!</v>
      </c>
      <c r="R81" s="10" t="e">
        <f t="shared" si="2"/>
        <v>#REF!</v>
      </c>
      <c r="S81" s="10" t="e">
        <f t="shared" si="2"/>
        <v>#REF!</v>
      </c>
      <c r="T81" s="10" t="e">
        <f t="shared" si="2"/>
        <v>#REF!</v>
      </c>
      <c r="U81" s="10" t="e">
        <f t="shared" si="2"/>
        <v>#REF!</v>
      </c>
    </row>
    <row r="82" spans="1:21" x14ac:dyDescent="0.3">
      <c r="A82" t="s">
        <v>34</v>
      </c>
      <c r="B82" s="2">
        <v>37.333333333333336</v>
      </c>
      <c r="C82" s="2">
        <v>60.666666666666664</v>
      </c>
      <c r="D82" s="2">
        <v>85</v>
      </c>
      <c r="E82" s="2">
        <v>85.14053497641406</v>
      </c>
      <c r="F82" s="2">
        <v>90.113574022826427</v>
      </c>
      <c r="G82" s="2">
        <v>95.994128771625967</v>
      </c>
      <c r="H82" s="2">
        <v>95.619396516946253</v>
      </c>
      <c r="I82" s="2">
        <v>95.494711293713294</v>
      </c>
      <c r="J82" s="2">
        <v>94.898710711749743</v>
      </c>
      <c r="K82" s="2">
        <v>94.150777263631525</v>
      </c>
      <c r="L82" s="2">
        <v>94.408919813989215</v>
      </c>
      <c r="M82" s="2">
        <v>92.343929631125548</v>
      </c>
      <c r="N82" s="2" t="e">
        <f>#REF!*#REF!/10^3</f>
        <v>#REF!</v>
      </c>
      <c r="O82" s="2" t="e">
        <f>#REF!*#REF!/10^3</f>
        <v>#REF!</v>
      </c>
      <c r="P82" s="2" t="e">
        <f>#REF!*#REF!/10^3</f>
        <v>#REF!</v>
      </c>
      <c r="Q82" s="2" t="e">
        <f>#REF!*#REF!/10^3</f>
        <v>#REF!</v>
      </c>
      <c r="R82" s="2" t="e">
        <f>#REF!*#REF!/10^3</f>
        <v>#REF!</v>
      </c>
      <c r="S82" s="2" t="e">
        <f>#REF!*#REF!/10^3</f>
        <v>#REF!</v>
      </c>
      <c r="T82" s="2" t="e">
        <f>#REF!*#REF!/10^3</f>
        <v>#REF!</v>
      </c>
      <c r="U82" s="2" t="e">
        <f>#REF!*#REF!/10^3</f>
        <v>#REF!</v>
      </c>
    </row>
    <row r="83" spans="1:21" x14ac:dyDescent="0.3">
      <c r="A83" t="s">
        <v>113</v>
      </c>
      <c r="B83" s="2">
        <v>0</v>
      </c>
      <c r="C83" s="2">
        <v>60.666666666666664</v>
      </c>
      <c r="D83" s="2">
        <v>85</v>
      </c>
      <c r="E83" s="2">
        <v>85.14053497641406</v>
      </c>
      <c r="F83" s="2">
        <v>90.113574022826427</v>
      </c>
      <c r="G83" s="2">
        <v>95.994128771625967</v>
      </c>
      <c r="H83" s="2">
        <v>95.619396516946253</v>
      </c>
      <c r="I83" s="2">
        <v>101.43471129371331</v>
      </c>
      <c r="J83" s="2">
        <v>100.83871071174974</v>
      </c>
      <c r="K83" s="2">
        <v>100.09077726363152</v>
      </c>
      <c r="L83" s="2">
        <v>100.34891981398921</v>
      </c>
      <c r="M83" s="2">
        <v>98.283929631125545</v>
      </c>
      <c r="N83" s="2" t="e">
        <f>#REF!*#REF!/10^3</f>
        <v>#REF!</v>
      </c>
      <c r="O83" s="2" t="e">
        <f>#REF!*#REF!/10^3</f>
        <v>#REF!</v>
      </c>
      <c r="P83" s="2" t="e">
        <f>#REF!*#REF!/10^3</f>
        <v>#REF!</v>
      </c>
      <c r="Q83" s="2" t="e">
        <f>#REF!*#REF!/10^3</f>
        <v>#REF!</v>
      </c>
      <c r="R83" s="2" t="e">
        <f>#REF!*#REF!/10^3</f>
        <v>#REF!</v>
      </c>
      <c r="S83" s="2" t="e">
        <f>#REF!*#REF!/10^3</f>
        <v>#REF!</v>
      </c>
      <c r="T83" s="2" t="e">
        <f>#REF!*#REF!/10^3</f>
        <v>#REF!</v>
      </c>
      <c r="U83" s="2" t="e">
        <f>#REF!*#REF!/10^3</f>
        <v>#REF!</v>
      </c>
    </row>
    <row r="84" spans="1:21" x14ac:dyDescent="0.3">
      <c r="A84" t="s">
        <v>36</v>
      </c>
      <c r="B84" s="2">
        <v>22</v>
      </c>
      <c r="C84" s="2">
        <v>21</v>
      </c>
      <c r="D84" s="2">
        <v>85</v>
      </c>
      <c r="E84" s="2">
        <v>85.14053497641406</v>
      </c>
      <c r="F84" s="2">
        <v>90.113574022826427</v>
      </c>
      <c r="G84" s="2">
        <v>95.994128771625967</v>
      </c>
      <c r="H84" s="2">
        <v>95.619396516946253</v>
      </c>
      <c r="I84" s="2">
        <v>95.494711293713294</v>
      </c>
      <c r="J84" s="2">
        <v>94.898710711749743</v>
      </c>
      <c r="K84" s="2">
        <v>94.150777263631525</v>
      </c>
      <c r="L84" s="2">
        <v>94.408919813989215</v>
      </c>
      <c r="M84" s="2">
        <v>92.343929631125548</v>
      </c>
      <c r="N84" s="2" t="e">
        <f>#REF!*#REF!/10^3</f>
        <v>#REF!</v>
      </c>
      <c r="O84" s="2" t="e">
        <f>#REF!*#REF!/10^3</f>
        <v>#REF!</v>
      </c>
      <c r="P84" s="2" t="e">
        <f>#REF!*#REF!/10^3</f>
        <v>#REF!</v>
      </c>
      <c r="Q84" s="2" t="e">
        <f>#REF!*#REF!/10^3</f>
        <v>#REF!</v>
      </c>
      <c r="R84" s="2" t="e">
        <f>#REF!*#REF!/10^3</f>
        <v>#REF!</v>
      </c>
      <c r="S84" s="2" t="e">
        <f>#REF!*#REF!/10^3</f>
        <v>#REF!</v>
      </c>
      <c r="T84" s="2" t="e">
        <f>#REF!*#REF!/10^3</f>
        <v>#REF!</v>
      </c>
      <c r="U84" s="2" t="e">
        <f>#REF!*#REF!/10^3</f>
        <v>#REF!</v>
      </c>
    </row>
    <row r="85" spans="1:21" x14ac:dyDescent="0.3">
      <c r="A85" t="s">
        <v>38</v>
      </c>
      <c r="B85" s="2">
        <v>59.333333333333336</v>
      </c>
      <c r="C85" s="2">
        <v>21.666666666666668</v>
      </c>
      <c r="D85" s="2">
        <v>85</v>
      </c>
      <c r="E85" s="2">
        <v>85.14053497641406</v>
      </c>
      <c r="F85" s="2">
        <v>90.113574022826427</v>
      </c>
      <c r="G85" s="2">
        <v>95.994128771625967</v>
      </c>
      <c r="H85" s="2">
        <v>95.619396516946253</v>
      </c>
      <c r="I85" s="2">
        <v>95.494711293713294</v>
      </c>
      <c r="J85" s="2">
        <v>94.898710711749743</v>
      </c>
      <c r="K85" s="2">
        <v>94.150777263631525</v>
      </c>
      <c r="L85" s="2">
        <v>94.408919813989215</v>
      </c>
      <c r="M85" s="2">
        <v>92.343929631125548</v>
      </c>
      <c r="N85" s="2" t="e">
        <f>#REF!*#REF!/10^3</f>
        <v>#REF!</v>
      </c>
      <c r="O85" s="2" t="e">
        <f>#REF!*#REF!/10^3</f>
        <v>#REF!</v>
      </c>
      <c r="P85" s="2" t="e">
        <f>#REF!*#REF!/10^3</f>
        <v>#REF!</v>
      </c>
      <c r="Q85" s="2" t="e">
        <f>#REF!*#REF!/10^3</f>
        <v>#REF!</v>
      </c>
      <c r="R85" s="2" t="e">
        <f>#REF!*#REF!/10^3</f>
        <v>#REF!</v>
      </c>
      <c r="S85" s="2" t="e">
        <f>#REF!*#REF!/10^3</f>
        <v>#REF!</v>
      </c>
      <c r="T85" s="2" t="e">
        <f>#REF!*#REF!/10^3</f>
        <v>#REF!</v>
      </c>
      <c r="U85" s="2" t="e">
        <f>#REF!*#REF!/10^3</f>
        <v>#REF!</v>
      </c>
    </row>
    <row r="86" spans="1:21" x14ac:dyDescent="0.3">
      <c r="A86" t="s">
        <v>40</v>
      </c>
      <c r="B86" s="2">
        <v>152.66666666666666</v>
      </c>
      <c r="C86" s="2">
        <v>87.666666666666671</v>
      </c>
      <c r="D86" s="2">
        <v>85</v>
      </c>
      <c r="E86" s="2">
        <v>85.14053497641406</v>
      </c>
      <c r="F86" s="2">
        <v>90.113574022826427</v>
      </c>
      <c r="G86" s="2">
        <v>95.994128771625967</v>
      </c>
      <c r="H86" s="2">
        <v>95.619396516946253</v>
      </c>
      <c r="I86" s="2">
        <v>95.494711293713294</v>
      </c>
      <c r="J86" s="2">
        <v>94.898710711749743</v>
      </c>
      <c r="K86" s="2">
        <v>94.150777263631525</v>
      </c>
      <c r="L86" s="2">
        <v>94.408919813989215</v>
      </c>
      <c r="M86" s="2">
        <v>92.343929631125548</v>
      </c>
      <c r="N86" s="2" t="e">
        <f>#REF!*#REF!/10^3</f>
        <v>#REF!</v>
      </c>
      <c r="O86" s="2" t="e">
        <f>#REF!*#REF!/10^3</f>
        <v>#REF!</v>
      </c>
      <c r="P86" s="2" t="e">
        <f>#REF!*#REF!/10^3</f>
        <v>#REF!</v>
      </c>
      <c r="Q86" s="2" t="e">
        <f>#REF!*#REF!/10^3</f>
        <v>#REF!</v>
      </c>
      <c r="R86" s="2" t="e">
        <f>#REF!*#REF!/10^3</f>
        <v>#REF!</v>
      </c>
      <c r="S86" s="2" t="e">
        <f>#REF!*#REF!/10^3</f>
        <v>#REF!</v>
      </c>
      <c r="T86" s="2" t="e">
        <f>#REF!*#REF!/10^3</f>
        <v>#REF!</v>
      </c>
      <c r="U86" s="2" t="e">
        <f>#REF!*#REF!/10^3</f>
        <v>#REF!</v>
      </c>
    </row>
    <row r="87" spans="1:21" x14ac:dyDescent="0.3">
      <c r="A87" t="s">
        <v>114</v>
      </c>
      <c r="B87" s="2">
        <v>0</v>
      </c>
      <c r="C87" s="2">
        <v>80.333333333333329</v>
      </c>
      <c r="D87" s="2">
        <v>85</v>
      </c>
      <c r="E87" s="2">
        <v>85.14053497641406</v>
      </c>
      <c r="F87" s="2">
        <v>90.113574022826427</v>
      </c>
      <c r="G87" s="2">
        <v>95.994128771625967</v>
      </c>
      <c r="H87" s="2">
        <v>95.619396516946253</v>
      </c>
      <c r="I87" s="2">
        <v>95.494711293713294</v>
      </c>
      <c r="J87" s="2">
        <v>94.898710711749743</v>
      </c>
      <c r="K87" s="2">
        <v>94.150777263631525</v>
      </c>
      <c r="L87" s="2">
        <v>94.408919813989215</v>
      </c>
      <c r="M87" s="2">
        <v>92.343929631125548</v>
      </c>
      <c r="N87" s="2" t="e">
        <f>#REF!*#REF!/10^3</f>
        <v>#REF!</v>
      </c>
      <c r="O87" s="2" t="e">
        <f>#REF!*#REF!/10^3</f>
        <v>#REF!</v>
      </c>
      <c r="P87" s="2" t="e">
        <f>#REF!*#REF!/10^3</f>
        <v>#REF!</v>
      </c>
      <c r="Q87" s="2" t="e">
        <f>#REF!*#REF!/10^3</f>
        <v>#REF!</v>
      </c>
      <c r="R87" s="2" t="e">
        <f>#REF!*#REF!/10^3</f>
        <v>#REF!</v>
      </c>
      <c r="S87" s="2" t="e">
        <f>#REF!*#REF!/10^3</f>
        <v>#REF!</v>
      </c>
      <c r="T87" s="2" t="e">
        <f>#REF!*#REF!/10^3</f>
        <v>#REF!</v>
      </c>
      <c r="U87" s="2" t="e">
        <f>#REF!*#REF!/10^3</f>
        <v>#REF!</v>
      </c>
    </row>
    <row r="88" spans="1:21" x14ac:dyDescent="0.3">
      <c r="A88" t="s">
        <v>115</v>
      </c>
      <c r="B88" s="2">
        <v>267.33333333333331</v>
      </c>
      <c r="C88" s="2">
        <v>333.33333333333331</v>
      </c>
      <c r="D88" s="2">
        <v>85</v>
      </c>
      <c r="E88" s="2">
        <v>85.14053497641406</v>
      </c>
      <c r="F88" s="2">
        <v>90.113574022826427</v>
      </c>
      <c r="G88" s="2">
        <v>95.994128771625967</v>
      </c>
      <c r="H88" s="2">
        <v>95.619396516946253</v>
      </c>
      <c r="I88" s="2">
        <v>95.494711293713294</v>
      </c>
      <c r="J88" s="2">
        <v>94.898710711749743</v>
      </c>
      <c r="K88" s="2">
        <v>94.150777263631525</v>
      </c>
      <c r="L88" s="2">
        <v>94.408919813989215</v>
      </c>
      <c r="M88" s="2">
        <v>92.343929631125548</v>
      </c>
      <c r="N88" s="2" t="e">
        <f>#REF!*#REF!/10^3</f>
        <v>#REF!</v>
      </c>
      <c r="O88" s="2" t="e">
        <f>#REF!*#REF!/10^3</f>
        <v>#REF!</v>
      </c>
      <c r="P88" s="2" t="e">
        <f>#REF!*#REF!/10^3</f>
        <v>#REF!</v>
      </c>
      <c r="Q88" s="2" t="e">
        <f>#REF!*#REF!/10^3</f>
        <v>#REF!</v>
      </c>
      <c r="R88" s="2" t="e">
        <f>#REF!*#REF!/10^3</f>
        <v>#REF!</v>
      </c>
      <c r="S88" s="2" t="e">
        <f>#REF!*#REF!/10^3</f>
        <v>#REF!</v>
      </c>
      <c r="T88" s="2" t="e">
        <f>#REF!*#REF!/10^3</f>
        <v>#REF!</v>
      </c>
      <c r="U88" s="2" t="e">
        <f>#REF!*#REF!/10^3</f>
        <v>#REF!</v>
      </c>
    </row>
    <row r="89" spans="1:21" x14ac:dyDescent="0.3">
      <c r="A89" t="s">
        <v>116</v>
      </c>
      <c r="B89" s="2">
        <v>44.666666666666664</v>
      </c>
      <c r="C89" s="2">
        <v>82.666666666666671</v>
      </c>
      <c r="D89" s="2">
        <v>85</v>
      </c>
      <c r="E89" s="2">
        <v>85.14053497641406</v>
      </c>
      <c r="F89" s="2">
        <v>90.113574022826427</v>
      </c>
      <c r="G89" s="2">
        <v>95.994128771625967</v>
      </c>
      <c r="H89" s="2">
        <v>95.619396516946253</v>
      </c>
      <c r="I89" s="2">
        <v>95.494711293713294</v>
      </c>
      <c r="J89" s="2">
        <v>94.898710711749743</v>
      </c>
      <c r="K89" s="2">
        <v>94.150777263631525</v>
      </c>
      <c r="L89" s="2">
        <v>94.408919813989215</v>
      </c>
      <c r="M89" s="2">
        <v>92.343929631125548</v>
      </c>
      <c r="N89" s="2" t="e">
        <f>#REF!*#REF!/10^3</f>
        <v>#REF!</v>
      </c>
      <c r="O89" s="2" t="e">
        <f>#REF!*#REF!/10^3</f>
        <v>#REF!</v>
      </c>
      <c r="P89" s="2" t="e">
        <f>#REF!*#REF!/10^3</f>
        <v>#REF!</v>
      </c>
      <c r="Q89" s="2" t="e">
        <f>#REF!*#REF!/10^3</f>
        <v>#REF!</v>
      </c>
      <c r="R89" s="2" t="e">
        <f>#REF!*#REF!/10^3</f>
        <v>#REF!</v>
      </c>
      <c r="S89" s="2" t="e">
        <f>#REF!*#REF!/10^3</f>
        <v>#REF!</v>
      </c>
      <c r="T89" s="2" t="e">
        <f>#REF!*#REF!/10^3</f>
        <v>#REF!</v>
      </c>
      <c r="U89" s="2" t="e">
        <f>#REF!*#REF!/10^3</f>
        <v>#REF!</v>
      </c>
    </row>
    <row r="90" spans="1:21" x14ac:dyDescent="0.3">
      <c r="A90" t="s">
        <v>117</v>
      </c>
      <c r="B90" s="2">
        <v>0</v>
      </c>
      <c r="C90" s="2">
        <v>133.33333333333334</v>
      </c>
      <c r="D90" s="2">
        <v>85</v>
      </c>
      <c r="E90" s="2">
        <v>85.14053497641406</v>
      </c>
      <c r="F90" s="2">
        <v>90.113574022826427</v>
      </c>
      <c r="G90" s="2">
        <v>95.994128771625967</v>
      </c>
      <c r="H90" s="2">
        <v>95.619396516946253</v>
      </c>
      <c r="I90" s="2">
        <v>95.494711293713294</v>
      </c>
      <c r="J90" s="2">
        <v>94.898710711749743</v>
      </c>
      <c r="K90" s="2">
        <v>94.150777263631525</v>
      </c>
      <c r="L90" s="2">
        <v>94.408919813989215</v>
      </c>
      <c r="M90" s="2">
        <v>92.343929631125548</v>
      </c>
      <c r="N90" s="2" t="e">
        <f>#REF!*#REF!/10^3</f>
        <v>#REF!</v>
      </c>
      <c r="O90" s="2" t="e">
        <f>#REF!*#REF!/10^3</f>
        <v>#REF!</v>
      </c>
      <c r="P90" s="2" t="e">
        <f>#REF!*#REF!/10^3</f>
        <v>#REF!</v>
      </c>
      <c r="Q90" s="2" t="e">
        <f>#REF!*#REF!/10^3</f>
        <v>#REF!</v>
      </c>
      <c r="R90" s="2" t="e">
        <f>#REF!*#REF!/10^3</f>
        <v>#REF!</v>
      </c>
      <c r="S90" s="2" t="e">
        <f>#REF!*#REF!/10^3</f>
        <v>#REF!</v>
      </c>
      <c r="T90" s="2" t="e">
        <f>#REF!*#REF!/10^3</f>
        <v>#REF!</v>
      </c>
      <c r="U90" s="2" t="e">
        <f>#REF!*#REF!/10^3</f>
        <v>#REF!</v>
      </c>
    </row>
    <row r="91" spans="1:21" x14ac:dyDescent="0.3">
      <c r="A91" t="s">
        <v>42</v>
      </c>
      <c r="B91" s="2">
        <v>0</v>
      </c>
      <c r="C91" s="2">
        <v>221.33333333333334</v>
      </c>
      <c r="D91" s="2">
        <v>98.05</v>
      </c>
      <c r="E91" s="2">
        <v>98.208534976414057</v>
      </c>
      <c r="F91" s="2">
        <v>103.40157402282642</v>
      </c>
      <c r="G91" s="2">
        <v>109.53612877162595</v>
      </c>
      <c r="H91" s="2">
        <v>109.13739651694624</v>
      </c>
      <c r="I91" s="2">
        <v>108.98671129371331</v>
      </c>
      <c r="J91" s="2">
        <v>108.38471071174975</v>
      </c>
      <c r="K91" s="2">
        <v>107.59677726363152</v>
      </c>
      <c r="L91" s="2">
        <v>107.82691981398922</v>
      </c>
      <c r="M91" s="2">
        <v>105.71792963112556</v>
      </c>
      <c r="N91" s="2" t="e">
        <f>#REF!*#REF!/10^3</f>
        <v>#REF!</v>
      </c>
      <c r="O91" s="2" t="e">
        <f>#REF!*#REF!/10^3</f>
        <v>#REF!</v>
      </c>
      <c r="P91" s="2" t="e">
        <f>#REF!*#REF!/10^3</f>
        <v>#REF!</v>
      </c>
      <c r="Q91" s="2" t="e">
        <f>#REF!*#REF!/10^3</f>
        <v>#REF!</v>
      </c>
      <c r="R91" s="2" t="e">
        <f>#REF!*#REF!/10^3</f>
        <v>#REF!</v>
      </c>
      <c r="S91" s="2" t="e">
        <f>#REF!*#REF!/10^3</f>
        <v>#REF!</v>
      </c>
      <c r="T91" s="2" t="e">
        <f>#REF!*#REF!/10^3</f>
        <v>#REF!</v>
      </c>
      <c r="U91" s="2" t="e">
        <f>#REF!*#REF!/10^3</f>
        <v>#REF!</v>
      </c>
    </row>
    <row r="92" spans="1:21" x14ac:dyDescent="0.3">
      <c r="A92" t="s">
        <v>118</v>
      </c>
      <c r="B92" s="2">
        <v>267.33333333333331</v>
      </c>
      <c r="C92" s="2">
        <v>40</v>
      </c>
      <c r="D92" s="2">
        <v>85</v>
      </c>
      <c r="E92" s="2">
        <v>85.14053497641406</v>
      </c>
      <c r="F92" s="2">
        <v>90.113574022826427</v>
      </c>
      <c r="G92" s="2">
        <v>95.994128771625967</v>
      </c>
      <c r="H92" s="2">
        <v>95.619396516946253</v>
      </c>
      <c r="I92" s="2">
        <v>95.494711293713294</v>
      </c>
      <c r="J92" s="2">
        <v>94.898710711749743</v>
      </c>
      <c r="K92" s="2">
        <v>94.150777263631525</v>
      </c>
      <c r="L92" s="2">
        <v>94.408919813989215</v>
      </c>
      <c r="M92" s="2">
        <v>92.343929631125548</v>
      </c>
      <c r="N92" s="2" t="e">
        <f>#REF!*#REF!/10^3</f>
        <v>#REF!</v>
      </c>
      <c r="O92" s="2" t="e">
        <f>#REF!*#REF!/10^3</f>
        <v>#REF!</v>
      </c>
      <c r="P92" s="2" t="e">
        <f>#REF!*#REF!/10^3</f>
        <v>#REF!</v>
      </c>
      <c r="Q92" s="2" t="e">
        <f>#REF!*#REF!/10^3</f>
        <v>#REF!</v>
      </c>
      <c r="R92" s="2" t="e">
        <f>#REF!*#REF!/10^3</f>
        <v>#REF!</v>
      </c>
      <c r="S92" s="2" t="e">
        <f>#REF!*#REF!/10^3</f>
        <v>#REF!</v>
      </c>
      <c r="T92" s="2" t="e">
        <f>#REF!*#REF!/10^3</f>
        <v>#REF!</v>
      </c>
      <c r="U92" s="2" t="e">
        <f>#REF!*#REF!/10^3</f>
        <v>#REF!</v>
      </c>
    </row>
    <row r="93" spans="1:21" x14ac:dyDescent="0.3">
      <c r="A93" t="s">
        <v>119</v>
      </c>
      <c r="B93" s="2">
        <v>44.666666666666664</v>
      </c>
      <c r="C93" s="2">
        <v>25.666666666666668</v>
      </c>
      <c r="D93" s="2">
        <v>85</v>
      </c>
      <c r="E93" s="2">
        <v>85.14053497641406</v>
      </c>
      <c r="F93" s="2">
        <v>90.113574022826427</v>
      </c>
      <c r="G93" s="2">
        <v>95.994128771625967</v>
      </c>
      <c r="H93" s="2">
        <v>95.619396516946253</v>
      </c>
      <c r="I93" s="2">
        <v>95.494711293713294</v>
      </c>
      <c r="J93" s="2">
        <v>94.898710711749743</v>
      </c>
      <c r="K93" s="2">
        <v>94.150777263631525</v>
      </c>
      <c r="L93" s="2">
        <v>94.408919813989215</v>
      </c>
      <c r="M93" s="2">
        <v>92.343929631125548</v>
      </c>
      <c r="N93" s="2" t="e">
        <f>#REF!*#REF!/10^3</f>
        <v>#REF!</v>
      </c>
      <c r="O93" s="2" t="e">
        <f>#REF!*#REF!/10^3</f>
        <v>#REF!</v>
      </c>
      <c r="P93" s="2" t="e">
        <f>#REF!*#REF!/10^3</f>
        <v>#REF!</v>
      </c>
      <c r="Q93" s="2" t="e">
        <f>#REF!*#REF!/10^3</f>
        <v>#REF!</v>
      </c>
      <c r="R93" s="2" t="e">
        <f>#REF!*#REF!/10^3</f>
        <v>#REF!</v>
      </c>
      <c r="S93" s="2" t="e">
        <f>#REF!*#REF!/10^3</f>
        <v>#REF!</v>
      </c>
      <c r="T93" s="2" t="e">
        <f>#REF!*#REF!/10^3</f>
        <v>#REF!</v>
      </c>
      <c r="U93" s="2" t="e">
        <f>#REF!*#REF!/10^3</f>
        <v>#REF!</v>
      </c>
    </row>
    <row r="94" spans="1:21" x14ac:dyDescent="0.3">
      <c r="A94" t="s">
        <v>120</v>
      </c>
      <c r="B94" s="2">
        <v>35.666666666666664</v>
      </c>
      <c r="C94" s="2">
        <v>43</v>
      </c>
      <c r="D94" s="2">
        <v>85</v>
      </c>
      <c r="E94" s="2">
        <v>85.14053497641406</v>
      </c>
      <c r="F94" s="2">
        <v>90.113574022826427</v>
      </c>
      <c r="G94" s="2">
        <v>95.994128771625967</v>
      </c>
      <c r="H94" s="2">
        <v>95.619396516946253</v>
      </c>
      <c r="I94" s="2">
        <v>95.494711293713294</v>
      </c>
      <c r="J94" s="2">
        <v>94.898710711749743</v>
      </c>
      <c r="K94" s="2">
        <v>94.150777263631525</v>
      </c>
      <c r="L94" s="2">
        <v>94.408919813989215</v>
      </c>
      <c r="M94" s="2">
        <v>92.343929631125548</v>
      </c>
      <c r="N94" s="2" t="e">
        <f>#REF!*#REF!/10^3</f>
        <v>#REF!</v>
      </c>
      <c r="O94" s="2" t="e">
        <f>#REF!*#REF!/10^3</f>
        <v>#REF!</v>
      </c>
      <c r="P94" s="2" t="e">
        <f>#REF!*#REF!/10^3</f>
        <v>#REF!</v>
      </c>
      <c r="Q94" s="2" t="e">
        <f>#REF!*#REF!/10^3</f>
        <v>#REF!</v>
      </c>
      <c r="R94" s="2" t="e">
        <f>#REF!*#REF!/10^3</f>
        <v>#REF!</v>
      </c>
      <c r="S94" s="2" t="e">
        <f>#REF!*#REF!/10^3</f>
        <v>#REF!</v>
      </c>
      <c r="T94" s="2" t="e">
        <f>#REF!*#REF!/10^3</f>
        <v>#REF!</v>
      </c>
      <c r="U94" s="2" t="e">
        <f>#REF!*#REF!/10^3</f>
        <v>#REF!</v>
      </c>
    </row>
    <row r="95" spans="1:21" x14ac:dyDescent="0.3">
      <c r="A95" s="1" t="s">
        <v>218</v>
      </c>
    </row>
    <row r="96" spans="1:21" x14ac:dyDescent="0.3">
      <c r="B96" s="2" t="s">
        <v>1</v>
      </c>
      <c r="D96" s="2" t="s">
        <v>2</v>
      </c>
    </row>
    <row r="97" spans="1:21" x14ac:dyDescent="0.3">
      <c r="A97" s="5" t="s">
        <v>4</v>
      </c>
      <c r="B97" s="6">
        <v>1992</v>
      </c>
      <c r="C97" s="6">
        <v>2017</v>
      </c>
      <c r="D97" s="7">
        <v>2017</v>
      </c>
      <c r="E97" s="7">
        <v>2020</v>
      </c>
      <c r="F97" s="7">
        <v>2025</v>
      </c>
      <c r="G97" s="7">
        <v>2030</v>
      </c>
      <c r="H97" s="7">
        <v>2035</v>
      </c>
      <c r="I97" s="7">
        <v>2040</v>
      </c>
      <c r="J97" s="7">
        <v>2045</v>
      </c>
      <c r="K97" s="7">
        <v>2050</v>
      </c>
      <c r="L97" s="7">
        <v>2055</v>
      </c>
      <c r="M97" s="7">
        <v>2060</v>
      </c>
      <c r="N97" s="7">
        <v>2065</v>
      </c>
      <c r="O97" s="7">
        <v>2070</v>
      </c>
      <c r="P97" s="7">
        <v>2075</v>
      </c>
      <c r="Q97" s="7">
        <v>2080</v>
      </c>
      <c r="R97" s="7">
        <v>2085</v>
      </c>
      <c r="S97" s="7">
        <v>2090</v>
      </c>
      <c r="T97" s="7">
        <v>2095</v>
      </c>
      <c r="U97" s="7">
        <v>2100</v>
      </c>
    </row>
    <row r="98" spans="1:21" x14ac:dyDescent="0.3">
      <c r="A98" s="9" t="s">
        <v>44</v>
      </c>
      <c r="B98" s="10" t="s">
        <v>220</v>
      </c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 t="e">
        <f t="shared" ref="N98:U98" si="3">SUM(N99:N137)+N185+N186+N189+N190+N191+N196+N197+N199</f>
        <v>#REF!</v>
      </c>
      <c r="O98" s="10" t="e">
        <f t="shared" si="3"/>
        <v>#REF!</v>
      </c>
      <c r="P98" s="10" t="e">
        <f t="shared" si="3"/>
        <v>#REF!</v>
      </c>
      <c r="Q98" s="10" t="e">
        <f t="shared" si="3"/>
        <v>#REF!</v>
      </c>
      <c r="R98" s="10" t="e">
        <f t="shared" si="3"/>
        <v>#REF!</v>
      </c>
      <c r="S98" s="10" t="e">
        <f t="shared" si="3"/>
        <v>#REF!</v>
      </c>
      <c r="T98" s="10" t="e">
        <f t="shared" si="3"/>
        <v>#REF!</v>
      </c>
      <c r="U98" s="10" t="e">
        <f t="shared" si="3"/>
        <v>#REF!</v>
      </c>
    </row>
    <row r="99" spans="1:21" x14ac:dyDescent="0.3">
      <c r="A99" t="s">
        <v>121</v>
      </c>
      <c r="B99" s="2">
        <v>0</v>
      </c>
      <c r="C99" s="2">
        <v>66.666666666666671</v>
      </c>
      <c r="D99" s="2">
        <v>85</v>
      </c>
      <c r="E99" s="2">
        <v>85.14053497641406</v>
      </c>
      <c r="F99" s="2">
        <v>90.113574022826427</v>
      </c>
      <c r="G99" s="2">
        <v>95.994128771625967</v>
      </c>
      <c r="H99" s="2">
        <v>95.619396516946253</v>
      </c>
      <c r="I99" s="2">
        <v>95.494711293713294</v>
      </c>
      <c r="J99" s="2">
        <v>94.898710711749743</v>
      </c>
      <c r="K99" s="2">
        <v>94.150777263631525</v>
      </c>
      <c r="L99" s="2">
        <v>94.408919813989215</v>
      </c>
      <c r="M99" s="2">
        <v>92.343929631125548</v>
      </c>
      <c r="N99" s="2" t="e">
        <f>#REF!*#REF!/10^3</f>
        <v>#REF!</v>
      </c>
      <c r="O99" s="2" t="e">
        <f>#REF!*#REF!/10^3</f>
        <v>#REF!</v>
      </c>
      <c r="P99" s="2" t="e">
        <f>#REF!*#REF!/10^3</f>
        <v>#REF!</v>
      </c>
      <c r="Q99" s="2" t="e">
        <f>#REF!*#REF!/10^3</f>
        <v>#REF!</v>
      </c>
      <c r="R99" s="2" t="e">
        <f>#REF!*#REF!/10^3</f>
        <v>#REF!</v>
      </c>
      <c r="S99" s="2" t="e">
        <f>#REF!*#REF!/10^3</f>
        <v>#REF!</v>
      </c>
      <c r="T99" s="2" t="e">
        <f>#REF!*#REF!/10^3</f>
        <v>#REF!</v>
      </c>
      <c r="U99" s="2" t="e">
        <f>#REF!*#REF!/10^3</f>
        <v>#REF!</v>
      </c>
    </row>
    <row r="100" spans="1:21" x14ac:dyDescent="0.3">
      <c r="A100" t="s">
        <v>122</v>
      </c>
      <c r="B100" s="2">
        <v>0</v>
      </c>
      <c r="C100" s="2">
        <v>66.666666666666671</v>
      </c>
      <c r="D100" s="2">
        <v>94.929999999999993</v>
      </c>
      <c r="E100" s="2">
        <v>95.070534976414066</v>
      </c>
      <c r="F100" s="2">
        <v>100.04357402282643</v>
      </c>
      <c r="G100" s="2">
        <v>105.92412877162594</v>
      </c>
      <c r="H100" s="2">
        <v>105.54939651694623</v>
      </c>
      <c r="I100" s="2">
        <v>105.4247112937133</v>
      </c>
      <c r="J100" s="2">
        <v>104.82871071174975</v>
      </c>
      <c r="K100" s="2">
        <v>104.08077726363153</v>
      </c>
      <c r="L100" s="2">
        <v>104.33891981398922</v>
      </c>
      <c r="M100" s="2">
        <v>102.27392963112555</v>
      </c>
      <c r="N100" s="2" t="e">
        <f>#REF!*#REF!/10^3</f>
        <v>#REF!</v>
      </c>
      <c r="O100" s="2" t="e">
        <f>#REF!*#REF!/10^3</f>
        <v>#REF!</v>
      </c>
      <c r="P100" s="2" t="e">
        <f>#REF!*#REF!/10^3</f>
        <v>#REF!</v>
      </c>
      <c r="Q100" s="2" t="e">
        <f>#REF!*#REF!/10^3</f>
        <v>#REF!</v>
      </c>
      <c r="R100" s="2" t="e">
        <f>#REF!*#REF!/10^3</f>
        <v>#REF!</v>
      </c>
      <c r="S100" s="2" t="e">
        <f>#REF!*#REF!/10^3</f>
        <v>#REF!</v>
      </c>
      <c r="T100" s="2" t="e">
        <f>#REF!*#REF!/10^3</f>
        <v>#REF!</v>
      </c>
      <c r="U100" s="2" t="e">
        <f>#REF!*#REF!/10^3</f>
        <v>#REF!</v>
      </c>
    </row>
    <row r="101" spans="1:21" x14ac:dyDescent="0.3">
      <c r="A101" t="s">
        <v>124</v>
      </c>
      <c r="B101" s="2">
        <v>56.333333333333336</v>
      </c>
      <c r="C101" s="2">
        <v>94.666666666666671</v>
      </c>
      <c r="D101" s="2">
        <v>90.94</v>
      </c>
      <c r="E101" s="2">
        <v>91.080534976414057</v>
      </c>
      <c r="F101" s="2">
        <v>96.053574022826425</v>
      </c>
      <c r="G101" s="2">
        <v>101.93412877162596</v>
      </c>
      <c r="H101" s="2">
        <v>101.55939651694625</v>
      </c>
      <c r="I101" s="2">
        <v>101.43471129371331</v>
      </c>
      <c r="J101" s="2">
        <v>100.83871071174974</v>
      </c>
      <c r="K101" s="2">
        <v>100.09077726363152</v>
      </c>
      <c r="L101" s="2">
        <v>100.34891981398921</v>
      </c>
      <c r="M101" s="2">
        <v>98.283929631125545</v>
      </c>
      <c r="N101" s="2" t="e">
        <f>#REF!*#REF!/10^3</f>
        <v>#REF!</v>
      </c>
      <c r="O101" s="2" t="e">
        <f>#REF!*#REF!/10^3</f>
        <v>#REF!</v>
      </c>
      <c r="P101" s="2" t="e">
        <f>#REF!*#REF!/10^3</f>
        <v>#REF!</v>
      </c>
      <c r="Q101" s="2" t="e">
        <f>#REF!*#REF!/10^3</f>
        <v>#REF!</v>
      </c>
      <c r="R101" s="2" t="e">
        <f>#REF!*#REF!/10^3</f>
        <v>#REF!</v>
      </c>
      <c r="S101" s="2" t="e">
        <f>#REF!*#REF!/10^3</f>
        <v>#REF!</v>
      </c>
      <c r="T101" s="2" t="e">
        <f>#REF!*#REF!/10^3</f>
        <v>#REF!</v>
      </c>
      <c r="U101" s="2" t="e">
        <f>#REF!*#REF!/10^3</f>
        <v>#REF!</v>
      </c>
    </row>
    <row r="102" spans="1:21" x14ac:dyDescent="0.3">
      <c r="A102" t="s">
        <v>125</v>
      </c>
      <c r="B102" s="2">
        <v>0</v>
      </c>
      <c r="C102" s="2">
        <v>0</v>
      </c>
      <c r="D102" s="2">
        <v>85</v>
      </c>
      <c r="E102" s="2">
        <v>91.080534976414057</v>
      </c>
      <c r="F102" s="2">
        <v>96.053574022826425</v>
      </c>
      <c r="G102" s="2">
        <v>101.93412877162596</v>
      </c>
      <c r="H102" s="2">
        <v>101.55939651694625</v>
      </c>
      <c r="I102" s="2">
        <v>101.43471129371331</v>
      </c>
      <c r="J102" s="2">
        <v>100.83871071174974</v>
      </c>
      <c r="K102" s="2">
        <v>100.09077726363152</v>
      </c>
      <c r="L102" s="2">
        <v>100.34891981398921</v>
      </c>
      <c r="M102" s="2">
        <v>98.283929631125545</v>
      </c>
      <c r="N102" s="2" t="e">
        <f>#REF!*#REF!/10^3</f>
        <v>#REF!</v>
      </c>
      <c r="O102" s="2" t="e">
        <f>#REF!*#REF!/10^3</f>
        <v>#REF!</v>
      </c>
      <c r="P102" s="2" t="e">
        <f>#REF!*#REF!/10^3</f>
        <v>#REF!</v>
      </c>
      <c r="Q102" s="2" t="e">
        <f>#REF!*#REF!/10^3</f>
        <v>#REF!</v>
      </c>
      <c r="R102" s="2" t="e">
        <f>#REF!*#REF!/10^3</f>
        <v>#REF!</v>
      </c>
      <c r="S102" s="2" t="e">
        <f>#REF!*#REF!/10^3</f>
        <v>#REF!</v>
      </c>
      <c r="T102" s="2" t="e">
        <f>#REF!*#REF!/10^3</f>
        <v>#REF!</v>
      </c>
      <c r="U102" s="2" t="e">
        <f>#REF!*#REF!/10^3</f>
        <v>#REF!</v>
      </c>
    </row>
    <row r="103" spans="1:21" x14ac:dyDescent="0.3">
      <c r="A103" t="s">
        <v>126</v>
      </c>
      <c r="B103" s="2">
        <v>0</v>
      </c>
      <c r="C103" s="2">
        <v>0</v>
      </c>
      <c r="D103" s="2">
        <v>90.94</v>
      </c>
      <c r="E103" s="2">
        <v>91.080534976414057</v>
      </c>
      <c r="F103" s="2">
        <v>96.053574022826425</v>
      </c>
      <c r="G103" s="2">
        <v>101.93412877162596</v>
      </c>
      <c r="H103" s="2">
        <v>101.55939651694625</v>
      </c>
      <c r="I103" s="2">
        <v>101.43471129371331</v>
      </c>
      <c r="J103" s="2">
        <v>100.83871071174974</v>
      </c>
      <c r="K103" s="2">
        <v>100.09077726363152</v>
      </c>
      <c r="L103" s="2">
        <v>100.34891981398921</v>
      </c>
      <c r="M103" s="2">
        <v>98.283929631125545</v>
      </c>
      <c r="N103" s="2" t="e">
        <f>#REF!*#REF!/10^3</f>
        <v>#REF!</v>
      </c>
      <c r="O103" s="2" t="e">
        <f>#REF!*#REF!/10^3</f>
        <v>#REF!</v>
      </c>
      <c r="P103" s="2" t="e">
        <f>#REF!*#REF!/10^3</f>
        <v>#REF!</v>
      </c>
      <c r="Q103" s="2" t="e">
        <f>#REF!*#REF!/10^3</f>
        <v>#REF!</v>
      </c>
      <c r="R103" s="2" t="e">
        <f>#REF!*#REF!/10^3</f>
        <v>#REF!</v>
      </c>
      <c r="S103" s="2" t="e">
        <f>#REF!*#REF!/10^3</f>
        <v>#REF!</v>
      </c>
      <c r="T103" s="2" t="e">
        <f>#REF!*#REF!/10^3</f>
        <v>#REF!</v>
      </c>
      <c r="U103" s="2" t="e">
        <f>#REF!*#REF!/10^3</f>
        <v>#REF!</v>
      </c>
    </row>
    <row r="104" spans="1:21" x14ac:dyDescent="0.3">
      <c r="A104" t="s">
        <v>127</v>
      </c>
      <c r="B104" s="2">
        <v>92</v>
      </c>
      <c r="C104" s="2">
        <v>363.66666666666669</v>
      </c>
      <c r="D104" s="2">
        <v>88.990000000000009</v>
      </c>
      <c r="E104" s="2">
        <v>89.130534976414069</v>
      </c>
      <c r="F104" s="2">
        <v>94.103574022826436</v>
      </c>
      <c r="G104" s="2">
        <v>99.984128771625976</v>
      </c>
      <c r="H104" s="2">
        <v>99.609396516946234</v>
      </c>
      <c r="I104" s="2">
        <v>99.484711293713303</v>
      </c>
      <c r="J104" s="2">
        <v>98.888710711749738</v>
      </c>
      <c r="K104" s="2">
        <v>98.140777263631534</v>
      </c>
      <c r="L104" s="2">
        <v>98.398919813989224</v>
      </c>
      <c r="M104" s="2">
        <v>96.333929631125557</v>
      </c>
      <c r="N104" s="2" t="e">
        <f>#REF!*#REF!/10^3</f>
        <v>#REF!</v>
      </c>
      <c r="O104" s="2" t="e">
        <f>#REF!*#REF!/10^3</f>
        <v>#REF!</v>
      </c>
      <c r="P104" s="2" t="e">
        <f>#REF!*#REF!/10^3</f>
        <v>#REF!</v>
      </c>
      <c r="Q104" s="2" t="e">
        <f>#REF!*#REF!/10^3</f>
        <v>#REF!</v>
      </c>
      <c r="R104" s="2" t="e">
        <f>#REF!*#REF!/10^3</f>
        <v>#REF!</v>
      </c>
      <c r="S104" s="2" t="e">
        <f>#REF!*#REF!/10^3</f>
        <v>#REF!</v>
      </c>
      <c r="T104" s="2" t="e">
        <f>#REF!*#REF!/10^3</f>
        <v>#REF!</v>
      </c>
      <c r="U104" s="2" t="e">
        <f>#REF!*#REF!/10^3</f>
        <v>#REF!</v>
      </c>
    </row>
    <row r="105" spans="1:21" x14ac:dyDescent="0.3">
      <c r="A105" t="s">
        <v>46</v>
      </c>
      <c r="B105" s="2">
        <v>87</v>
      </c>
      <c r="C105" s="2">
        <v>219.66666666666666</v>
      </c>
      <c r="D105" s="2">
        <v>94.929999999999993</v>
      </c>
      <c r="E105" s="2">
        <v>95.070534976414066</v>
      </c>
      <c r="F105" s="2">
        <v>100.04357402282643</v>
      </c>
      <c r="G105" s="2">
        <v>105.92412877162594</v>
      </c>
      <c r="H105" s="2">
        <v>105.54939651694623</v>
      </c>
      <c r="I105" s="2">
        <v>105.4247112937133</v>
      </c>
      <c r="J105" s="2">
        <v>104.82871071174975</v>
      </c>
      <c r="K105" s="2">
        <v>104.08077726363153</v>
      </c>
      <c r="L105" s="2">
        <v>104.33891981398922</v>
      </c>
      <c r="M105" s="2">
        <v>102.27392963112555</v>
      </c>
      <c r="N105" s="2" t="e">
        <f>#REF!*#REF!/10^3</f>
        <v>#REF!</v>
      </c>
      <c r="O105" s="2" t="e">
        <f>#REF!*#REF!/10^3</f>
        <v>#REF!</v>
      </c>
      <c r="P105" s="2" t="e">
        <f>#REF!*#REF!/10^3</f>
        <v>#REF!</v>
      </c>
      <c r="Q105" s="2" t="e">
        <f>#REF!*#REF!/10^3</f>
        <v>#REF!</v>
      </c>
      <c r="R105" s="2" t="e">
        <f>#REF!*#REF!/10^3</f>
        <v>#REF!</v>
      </c>
      <c r="S105" s="2" t="e">
        <f>#REF!*#REF!/10^3</f>
        <v>#REF!</v>
      </c>
      <c r="T105" s="2" t="e">
        <f>#REF!*#REF!/10^3</f>
        <v>#REF!</v>
      </c>
      <c r="U105" s="2" t="e">
        <f>#REF!*#REF!/10^3</f>
        <v>#REF!</v>
      </c>
    </row>
    <row r="106" spans="1:21" x14ac:dyDescent="0.3">
      <c r="A106" t="s">
        <v>128</v>
      </c>
      <c r="B106" s="2">
        <v>133.66666666666666</v>
      </c>
      <c r="C106" s="2">
        <v>0</v>
      </c>
      <c r="D106" s="2">
        <v>94.929999999999993</v>
      </c>
      <c r="E106" s="2">
        <v>95.070534976414066</v>
      </c>
      <c r="F106" s="2">
        <v>100.04357402282643</v>
      </c>
      <c r="G106" s="2">
        <v>105.92412877162594</v>
      </c>
      <c r="H106" s="2">
        <v>105.54939651694623</v>
      </c>
      <c r="I106" s="2">
        <v>105.4247112937133</v>
      </c>
      <c r="J106" s="2">
        <v>104.82871071174975</v>
      </c>
      <c r="K106" s="2">
        <v>104.08077726363153</v>
      </c>
      <c r="L106" s="2">
        <v>104.33891981398922</v>
      </c>
      <c r="M106" s="2">
        <v>102.27392963112555</v>
      </c>
      <c r="N106" s="2" t="e">
        <f>#REF!*#REF!/10^3</f>
        <v>#REF!</v>
      </c>
      <c r="O106" s="2" t="e">
        <f>#REF!*#REF!/10^3</f>
        <v>#REF!</v>
      </c>
      <c r="P106" s="2" t="e">
        <f>#REF!*#REF!/10^3</f>
        <v>#REF!</v>
      </c>
      <c r="Q106" s="2" t="e">
        <f>#REF!*#REF!/10^3</f>
        <v>#REF!</v>
      </c>
      <c r="R106" s="2" t="e">
        <f>#REF!*#REF!/10^3</f>
        <v>#REF!</v>
      </c>
      <c r="S106" s="2" t="e">
        <f>#REF!*#REF!/10^3</f>
        <v>#REF!</v>
      </c>
      <c r="T106" s="2" t="e">
        <f>#REF!*#REF!/10^3</f>
        <v>#REF!</v>
      </c>
      <c r="U106" s="2" t="e">
        <f>#REF!*#REF!/10^3</f>
        <v>#REF!</v>
      </c>
    </row>
    <row r="107" spans="1:21" x14ac:dyDescent="0.3">
      <c r="A107" t="s">
        <v>129</v>
      </c>
      <c r="B107" s="2">
        <v>0</v>
      </c>
      <c r="C107" s="2">
        <v>0</v>
      </c>
      <c r="D107" s="2">
        <v>90.94</v>
      </c>
      <c r="E107" s="2">
        <v>91.080534976414057</v>
      </c>
      <c r="F107" s="2">
        <v>96.053574022826425</v>
      </c>
      <c r="G107" s="2">
        <v>101.93412877162596</v>
      </c>
      <c r="H107" s="2">
        <v>101.55939651694625</v>
      </c>
      <c r="I107" s="2">
        <v>101.43471129371331</v>
      </c>
      <c r="J107" s="2">
        <v>100.83871071174974</v>
      </c>
      <c r="K107" s="2">
        <v>100.09077726363152</v>
      </c>
      <c r="L107" s="2">
        <v>100.34891981398921</v>
      </c>
      <c r="M107" s="2">
        <v>98.283929631125545</v>
      </c>
      <c r="N107" s="2" t="e">
        <f>#REF!*#REF!/10^3</f>
        <v>#REF!</v>
      </c>
      <c r="O107" s="2" t="e">
        <f>#REF!*#REF!/10^3</f>
        <v>#REF!</v>
      </c>
      <c r="P107" s="2" t="e">
        <f>#REF!*#REF!/10^3</f>
        <v>#REF!</v>
      </c>
      <c r="Q107" s="2" t="e">
        <f>#REF!*#REF!/10^3</f>
        <v>#REF!</v>
      </c>
      <c r="R107" s="2" t="e">
        <f>#REF!*#REF!/10^3</f>
        <v>#REF!</v>
      </c>
      <c r="S107" s="2" t="e">
        <f>#REF!*#REF!/10^3</f>
        <v>#REF!</v>
      </c>
      <c r="T107" s="2" t="e">
        <f>#REF!*#REF!/10^3</f>
        <v>#REF!</v>
      </c>
      <c r="U107" s="2" t="e">
        <f>#REF!*#REF!/10^3</f>
        <v>#REF!</v>
      </c>
    </row>
    <row r="108" spans="1:21" x14ac:dyDescent="0.3">
      <c r="A108" t="s">
        <v>48</v>
      </c>
      <c r="B108" s="2">
        <v>153.66666666666666</v>
      </c>
      <c r="C108" s="2">
        <v>81.666666666666671</v>
      </c>
      <c r="D108" s="2">
        <v>94.929999999999993</v>
      </c>
      <c r="E108" s="2">
        <v>95.070534976414066</v>
      </c>
      <c r="F108" s="2">
        <v>100.04357402282643</v>
      </c>
      <c r="G108" s="2">
        <v>105.92412877162594</v>
      </c>
      <c r="H108" s="2">
        <v>105.54939651694623</v>
      </c>
      <c r="I108" s="2">
        <v>105.4247112937133</v>
      </c>
      <c r="J108" s="2">
        <v>104.82871071174975</v>
      </c>
      <c r="K108" s="2">
        <v>104.08077726363153</v>
      </c>
      <c r="L108" s="2">
        <v>104.33891981398922</v>
      </c>
      <c r="M108" s="2">
        <v>102.27392963112555</v>
      </c>
      <c r="N108" s="2" t="e">
        <f>#REF!*#REF!/10^3</f>
        <v>#REF!</v>
      </c>
      <c r="O108" s="2" t="e">
        <f>#REF!*#REF!/10^3</f>
        <v>#REF!</v>
      </c>
      <c r="P108" s="2" t="e">
        <f>#REF!*#REF!/10^3</f>
        <v>#REF!</v>
      </c>
      <c r="Q108" s="2" t="e">
        <f>#REF!*#REF!/10^3</f>
        <v>#REF!</v>
      </c>
      <c r="R108" s="2" t="e">
        <f>#REF!*#REF!/10^3</f>
        <v>#REF!</v>
      </c>
      <c r="S108" s="2" t="e">
        <f>#REF!*#REF!/10^3</f>
        <v>#REF!</v>
      </c>
      <c r="T108" s="2" t="e">
        <f>#REF!*#REF!/10^3</f>
        <v>#REF!</v>
      </c>
      <c r="U108" s="2" t="e">
        <f>#REF!*#REF!/10^3</f>
        <v>#REF!</v>
      </c>
    </row>
    <row r="109" spans="1:21" x14ac:dyDescent="0.3">
      <c r="A109" t="s">
        <v>50</v>
      </c>
      <c r="B109" s="2">
        <v>27.666666666666668</v>
      </c>
      <c r="C109" s="2">
        <v>353.33333333333331</v>
      </c>
      <c r="D109" s="2">
        <v>85</v>
      </c>
      <c r="E109" s="2">
        <v>85.14053497641406</v>
      </c>
      <c r="F109" s="2">
        <v>90.113574022826427</v>
      </c>
      <c r="G109" s="2">
        <v>95.994128771625967</v>
      </c>
      <c r="H109" s="2">
        <v>95.619396516946253</v>
      </c>
      <c r="I109" s="2">
        <v>95.494711293713294</v>
      </c>
      <c r="J109" s="2">
        <v>94.898710711749743</v>
      </c>
      <c r="K109" s="2">
        <v>94.150777263631525</v>
      </c>
      <c r="L109" s="2">
        <v>94.408919813989215</v>
      </c>
      <c r="M109" s="2">
        <v>92.343929631125548</v>
      </c>
      <c r="N109" s="2" t="e">
        <f>#REF!*#REF!/10^3</f>
        <v>#REF!</v>
      </c>
      <c r="O109" s="2" t="e">
        <f>#REF!*#REF!/10^3</f>
        <v>#REF!</v>
      </c>
      <c r="P109" s="2" t="e">
        <f>#REF!*#REF!/10^3</f>
        <v>#REF!</v>
      </c>
      <c r="Q109" s="2" t="e">
        <f>#REF!*#REF!/10^3</f>
        <v>#REF!</v>
      </c>
      <c r="R109" s="2" t="e">
        <f>#REF!*#REF!/10^3</f>
        <v>#REF!</v>
      </c>
      <c r="S109" s="2" t="e">
        <f>#REF!*#REF!/10^3</f>
        <v>#REF!</v>
      </c>
      <c r="T109" s="2" t="e">
        <f>#REF!*#REF!/10^3</f>
        <v>#REF!</v>
      </c>
      <c r="U109" s="2" t="e">
        <f>#REF!*#REF!/10^3</f>
        <v>#REF!</v>
      </c>
    </row>
    <row r="110" spans="1:21" x14ac:dyDescent="0.3">
      <c r="A110" t="s">
        <v>130</v>
      </c>
      <c r="B110" s="2">
        <v>152.66666666666666</v>
      </c>
      <c r="C110" s="2">
        <v>33.333333333333336</v>
      </c>
      <c r="D110" s="2">
        <v>94.929999999999993</v>
      </c>
      <c r="E110" s="2">
        <v>95.070534976414066</v>
      </c>
      <c r="F110" s="2">
        <v>100.04357402282643</v>
      </c>
      <c r="G110" s="2">
        <v>105.92412877162594</v>
      </c>
      <c r="H110" s="2">
        <v>105.54939651694623</v>
      </c>
      <c r="I110" s="2">
        <v>105.4247112937133</v>
      </c>
      <c r="J110" s="2">
        <v>104.82871071174975</v>
      </c>
      <c r="K110" s="2">
        <v>104.08077726363153</v>
      </c>
      <c r="L110" s="2">
        <v>104.33891981398922</v>
      </c>
      <c r="M110" s="2">
        <v>102.27392963112555</v>
      </c>
      <c r="N110" s="2" t="e">
        <f>#REF!*#REF!/10^3</f>
        <v>#REF!</v>
      </c>
      <c r="O110" s="2" t="e">
        <f>#REF!*#REF!/10^3</f>
        <v>#REF!</v>
      </c>
      <c r="P110" s="2" t="e">
        <f>#REF!*#REF!/10^3</f>
        <v>#REF!</v>
      </c>
      <c r="Q110" s="2" t="e">
        <f>#REF!*#REF!/10^3</f>
        <v>#REF!</v>
      </c>
      <c r="R110" s="2" t="e">
        <f>#REF!*#REF!/10^3</f>
        <v>#REF!</v>
      </c>
      <c r="S110" s="2" t="e">
        <f>#REF!*#REF!/10^3</f>
        <v>#REF!</v>
      </c>
      <c r="T110" s="2" t="e">
        <f>#REF!*#REF!/10^3</f>
        <v>#REF!</v>
      </c>
      <c r="U110" s="2" t="e">
        <f>#REF!*#REF!/10^3</f>
        <v>#REF!</v>
      </c>
    </row>
    <row r="111" spans="1:21" x14ac:dyDescent="0.3">
      <c r="A111" t="s">
        <v>131</v>
      </c>
      <c r="B111" s="2">
        <v>0</v>
      </c>
      <c r="C111" s="2">
        <v>0</v>
      </c>
      <c r="D111" s="2">
        <v>90.94</v>
      </c>
      <c r="E111" s="2">
        <v>91.080534976414057</v>
      </c>
      <c r="F111" s="2">
        <v>96.053574022826425</v>
      </c>
      <c r="G111" s="2">
        <v>101.93412877162596</v>
      </c>
      <c r="H111" s="2">
        <v>101.55939651694625</v>
      </c>
      <c r="I111" s="2">
        <v>101.43471129371331</v>
      </c>
      <c r="J111" s="2">
        <v>100.83871071174974</v>
      </c>
      <c r="K111" s="2">
        <v>100.09077726363152</v>
      </c>
      <c r="L111" s="2">
        <v>100.34891981398921</v>
      </c>
      <c r="M111" s="2">
        <v>98.283929631125545</v>
      </c>
      <c r="N111" s="2" t="e">
        <f>#REF!*#REF!/10^3</f>
        <v>#REF!</v>
      </c>
      <c r="O111" s="2" t="e">
        <f>#REF!*#REF!/10^3</f>
        <v>#REF!</v>
      </c>
      <c r="P111" s="2" t="e">
        <f>#REF!*#REF!/10^3</f>
        <v>#REF!</v>
      </c>
      <c r="Q111" s="2" t="e">
        <f>#REF!*#REF!/10^3</f>
        <v>#REF!</v>
      </c>
      <c r="R111" s="2" t="e">
        <f>#REF!*#REF!/10^3</f>
        <v>#REF!</v>
      </c>
      <c r="S111" s="2" t="e">
        <f>#REF!*#REF!/10^3</f>
        <v>#REF!</v>
      </c>
      <c r="T111" s="2" t="e">
        <f>#REF!*#REF!/10^3</f>
        <v>#REF!</v>
      </c>
      <c r="U111" s="2" t="e">
        <f>#REF!*#REF!/10^3</f>
        <v>#REF!</v>
      </c>
    </row>
    <row r="112" spans="1:21" x14ac:dyDescent="0.3">
      <c r="A112" t="s">
        <v>132</v>
      </c>
      <c r="B112" s="2">
        <v>73.333333333333329</v>
      </c>
      <c r="C112" s="2">
        <v>66.666666666666671</v>
      </c>
      <c r="D112" s="2">
        <v>94.929999999999993</v>
      </c>
      <c r="E112" s="2">
        <v>95.070534976414066</v>
      </c>
      <c r="F112" s="2">
        <v>100.04357402282643</v>
      </c>
      <c r="G112" s="2">
        <v>105.92412877162594</v>
      </c>
      <c r="H112" s="2">
        <v>105.54939651694623</v>
      </c>
      <c r="I112" s="2">
        <v>105.4247112937133</v>
      </c>
      <c r="J112" s="2">
        <v>104.82871071174975</v>
      </c>
      <c r="K112" s="2">
        <v>104.08077726363153</v>
      </c>
      <c r="L112" s="2">
        <v>104.33891981398922</v>
      </c>
      <c r="M112" s="2">
        <v>102.27392963112555</v>
      </c>
      <c r="N112" s="2" t="e">
        <f>#REF!*#REF!/10^3</f>
        <v>#REF!</v>
      </c>
      <c r="O112" s="2" t="e">
        <f>#REF!*#REF!/10^3</f>
        <v>#REF!</v>
      </c>
      <c r="P112" s="2" t="e">
        <f>#REF!*#REF!/10^3</f>
        <v>#REF!</v>
      </c>
      <c r="Q112" s="2" t="e">
        <f>#REF!*#REF!/10^3</f>
        <v>#REF!</v>
      </c>
      <c r="R112" s="2" t="e">
        <f>#REF!*#REF!/10^3</f>
        <v>#REF!</v>
      </c>
      <c r="S112" s="2" t="e">
        <f>#REF!*#REF!/10^3</f>
        <v>#REF!</v>
      </c>
      <c r="T112" s="2" t="e">
        <f>#REF!*#REF!/10^3</f>
        <v>#REF!</v>
      </c>
      <c r="U112" s="2" t="e">
        <f>#REF!*#REF!/10^3</f>
        <v>#REF!</v>
      </c>
    </row>
    <row r="113" spans="1:21" x14ac:dyDescent="0.3">
      <c r="A113" t="s">
        <v>51</v>
      </c>
      <c r="B113" s="2">
        <v>102</v>
      </c>
      <c r="C113" s="2">
        <v>122</v>
      </c>
      <c r="D113" s="2">
        <v>94.929999999999993</v>
      </c>
      <c r="E113" s="2">
        <v>95.070534976414066</v>
      </c>
      <c r="F113" s="2">
        <v>100.04357402282643</v>
      </c>
      <c r="G113" s="2">
        <v>105.92412877162594</v>
      </c>
      <c r="H113" s="2">
        <v>105.54939651694623</v>
      </c>
      <c r="I113" s="2">
        <v>105.4247112937133</v>
      </c>
      <c r="J113" s="2">
        <v>104.82871071174975</v>
      </c>
      <c r="K113" s="2">
        <v>104.08077726363153</v>
      </c>
      <c r="L113" s="2">
        <v>104.33891981398922</v>
      </c>
      <c r="M113" s="2">
        <v>102.27392963112555</v>
      </c>
      <c r="N113" s="2" t="e">
        <f>#REF!*#REF!/10^3</f>
        <v>#REF!</v>
      </c>
      <c r="O113" s="2" t="e">
        <f>#REF!*#REF!/10^3</f>
        <v>#REF!</v>
      </c>
      <c r="P113" s="2" t="e">
        <f>#REF!*#REF!/10^3</f>
        <v>#REF!</v>
      </c>
      <c r="Q113" s="2" t="e">
        <f>#REF!*#REF!/10^3</f>
        <v>#REF!</v>
      </c>
      <c r="R113" s="2" t="e">
        <f>#REF!*#REF!/10^3</f>
        <v>#REF!</v>
      </c>
      <c r="S113" s="2" t="e">
        <f>#REF!*#REF!/10^3</f>
        <v>#REF!</v>
      </c>
      <c r="T113" s="2" t="e">
        <f>#REF!*#REF!/10^3</f>
        <v>#REF!</v>
      </c>
      <c r="U113" s="2" t="e">
        <f>#REF!*#REF!/10^3</f>
        <v>#REF!</v>
      </c>
    </row>
    <row r="114" spans="1:21" x14ac:dyDescent="0.3">
      <c r="A114" t="s">
        <v>133</v>
      </c>
      <c r="B114" s="2">
        <v>0</v>
      </c>
      <c r="C114" s="2">
        <v>0</v>
      </c>
      <c r="D114" s="2">
        <v>90.94</v>
      </c>
      <c r="E114" s="2">
        <v>91.080534976414057</v>
      </c>
      <c r="F114" s="2">
        <v>96.053574022826425</v>
      </c>
      <c r="G114" s="2">
        <v>101.93412877162596</v>
      </c>
      <c r="H114" s="2">
        <v>101.55939651694625</v>
      </c>
      <c r="I114" s="2">
        <v>101.43471129371331</v>
      </c>
      <c r="J114" s="2">
        <v>100.83871071174974</v>
      </c>
      <c r="K114" s="2">
        <v>100.09077726363152</v>
      </c>
      <c r="L114" s="2">
        <v>100.34891981398921</v>
      </c>
      <c r="M114" s="2">
        <v>98.283929631125545</v>
      </c>
      <c r="N114" s="2" t="e">
        <f>#REF!*#REF!/10^3</f>
        <v>#REF!</v>
      </c>
      <c r="O114" s="2" t="e">
        <f>#REF!*#REF!/10^3</f>
        <v>#REF!</v>
      </c>
      <c r="P114" s="2" t="e">
        <f>#REF!*#REF!/10^3</f>
        <v>#REF!</v>
      </c>
      <c r="Q114" s="2" t="e">
        <f>#REF!*#REF!/10^3</f>
        <v>#REF!</v>
      </c>
      <c r="R114" s="2" t="e">
        <f>#REF!*#REF!/10^3</f>
        <v>#REF!</v>
      </c>
      <c r="S114" s="2" t="e">
        <f>#REF!*#REF!/10^3</f>
        <v>#REF!</v>
      </c>
      <c r="T114" s="2" t="e">
        <f>#REF!*#REF!/10^3</f>
        <v>#REF!</v>
      </c>
      <c r="U114" s="2" t="e">
        <f>#REF!*#REF!/10^3</f>
        <v>#REF!</v>
      </c>
    </row>
    <row r="115" spans="1:21" x14ac:dyDescent="0.3">
      <c r="A115" t="s">
        <v>134</v>
      </c>
      <c r="B115" s="2">
        <v>35</v>
      </c>
      <c r="C115" s="2">
        <v>27.666666666666668</v>
      </c>
      <c r="D115" s="2">
        <v>85</v>
      </c>
      <c r="E115" s="2">
        <v>85.14053497641406</v>
      </c>
      <c r="F115" s="2">
        <v>90.113574022826427</v>
      </c>
      <c r="G115" s="2">
        <v>95.994128771625967</v>
      </c>
      <c r="H115" s="2">
        <v>95.619396516946253</v>
      </c>
      <c r="I115" s="2">
        <v>95.494711293713294</v>
      </c>
      <c r="J115" s="2">
        <v>94.898710711749743</v>
      </c>
      <c r="K115" s="2">
        <v>94.150777263631525</v>
      </c>
      <c r="L115" s="2">
        <v>94.408919813989215</v>
      </c>
      <c r="M115" s="2">
        <v>92.343929631125548</v>
      </c>
      <c r="N115" s="2" t="e">
        <f>#REF!*#REF!/10^3</f>
        <v>#REF!</v>
      </c>
      <c r="O115" s="2" t="e">
        <f>#REF!*#REF!/10^3</f>
        <v>#REF!</v>
      </c>
      <c r="P115" s="2" t="e">
        <f>#REF!*#REF!/10^3</f>
        <v>#REF!</v>
      </c>
      <c r="Q115" s="2" t="e">
        <f>#REF!*#REF!/10^3</f>
        <v>#REF!</v>
      </c>
      <c r="R115" s="2" t="e">
        <f>#REF!*#REF!/10^3</f>
        <v>#REF!</v>
      </c>
      <c r="S115" s="2" t="e">
        <f>#REF!*#REF!/10^3</f>
        <v>#REF!</v>
      </c>
      <c r="T115" s="2" t="e">
        <f>#REF!*#REF!/10^3</f>
        <v>#REF!</v>
      </c>
      <c r="U115" s="2" t="e">
        <f>#REF!*#REF!/10^3</f>
        <v>#REF!</v>
      </c>
    </row>
    <row r="116" spans="1:21" x14ac:dyDescent="0.3">
      <c r="A116" t="s">
        <v>135</v>
      </c>
      <c r="B116" s="2">
        <v>60.666666666666664</v>
      </c>
      <c r="C116" s="2">
        <v>42</v>
      </c>
      <c r="D116" s="2">
        <v>94.929999999999993</v>
      </c>
      <c r="E116" s="2">
        <v>95.070534976414066</v>
      </c>
      <c r="F116" s="2">
        <v>100.04357402282643</v>
      </c>
      <c r="G116" s="2">
        <v>105.92412877162594</v>
      </c>
      <c r="H116" s="2">
        <v>105.54939651694623</v>
      </c>
      <c r="I116" s="2">
        <v>105.4247112937133</v>
      </c>
      <c r="J116" s="2">
        <v>104.82871071174975</v>
      </c>
      <c r="K116" s="2">
        <v>104.08077726363153</v>
      </c>
      <c r="L116" s="2">
        <v>104.33891981398922</v>
      </c>
      <c r="M116" s="2">
        <v>102.27392963112555</v>
      </c>
      <c r="N116" s="2" t="e">
        <f>#REF!*#REF!/10^3</f>
        <v>#REF!</v>
      </c>
      <c r="O116" s="2" t="e">
        <f>#REF!*#REF!/10^3</f>
        <v>#REF!</v>
      </c>
      <c r="P116" s="2" t="e">
        <f>#REF!*#REF!/10^3</f>
        <v>#REF!</v>
      </c>
      <c r="Q116" s="2" t="e">
        <f>#REF!*#REF!/10^3</f>
        <v>#REF!</v>
      </c>
      <c r="R116" s="2" t="e">
        <f>#REF!*#REF!/10^3</f>
        <v>#REF!</v>
      </c>
      <c r="S116" s="2" t="e">
        <f>#REF!*#REF!/10^3</f>
        <v>#REF!</v>
      </c>
      <c r="T116" s="2" t="e">
        <f>#REF!*#REF!/10^3</f>
        <v>#REF!</v>
      </c>
      <c r="U116" s="2" t="e">
        <f>#REF!*#REF!/10^3</f>
        <v>#REF!</v>
      </c>
    </row>
    <row r="117" spans="1:21" x14ac:dyDescent="0.3">
      <c r="A117" t="s">
        <v>136</v>
      </c>
      <c r="B117" s="2">
        <v>0</v>
      </c>
      <c r="C117" s="2">
        <v>51.333333333333336</v>
      </c>
      <c r="D117" s="2">
        <v>90.94</v>
      </c>
      <c r="E117" s="2">
        <v>91.080534976414057</v>
      </c>
      <c r="F117" s="2">
        <v>96.053574022826425</v>
      </c>
      <c r="G117" s="2">
        <v>101.93412877162596</v>
      </c>
      <c r="H117" s="2">
        <v>101.55939651694625</v>
      </c>
      <c r="I117" s="2">
        <v>101.43471129371331</v>
      </c>
      <c r="J117" s="2">
        <v>100.83871071174974</v>
      </c>
      <c r="K117" s="2">
        <v>100.09077726363152</v>
      </c>
      <c r="L117" s="2">
        <v>100.34891981398921</v>
      </c>
      <c r="M117" s="2">
        <v>98.283929631125545</v>
      </c>
      <c r="N117" s="2" t="e">
        <f>#REF!*#REF!/10^3</f>
        <v>#REF!</v>
      </c>
      <c r="O117" s="2" t="e">
        <f>#REF!*#REF!/10^3</f>
        <v>#REF!</v>
      </c>
      <c r="P117" s="2" t="e">
        <f>#REF!*#REF!/10^3</f>
        <v>#REF!</v>
      </c>
      <c r="Q117" s="2" t="e">
        <f>#REF!*#REF!/10^3</f>
        <v>#REF!</v>
      </c>
      <c r="R117" s="2" t="e">
        <f>#REF!*#REF!/10^3</f>
        <v>#REF!</v>
      </c>
      <c r="S117" s="2" t="e">
        <f>#REF!*#REF!/10^3</f>
        <v>#REF!</v>
      </c>
      <c r="T117" s="2" t="e">
        <f>#REF!*#REF!/10^3</f>
        <v>#REF!</v>
      </c>
      <c r="U117" s="2" t="e">
        <f>#REF!*#REF!/10^3</f>
        <v>#REF!</v>
      </c>
    </row>
    <row r="118" spans="1:21" x14ac:dyDescent="0.3">
      <c r="A118" t="s">
        <v>137</v>
      </c>
      <c r="B118" s="2">
        <v>64.666666666666671</v>
      </c>
      <c r="C118" s="2">
        <v>288</v>
      </c>
      <c r="D118" s="2">
        <v>85</v>
      </c>
      <c r="E118" s="2">
        <v>85.14053497641406</v>
      </c>
      <c r="F118" s="2">
        <v>90.113574022826427</v>
      </c>
      <c r="G118" s="2">
        <v>95.994128771625967</v>
      </c>
      <c r="H118" s="2">
        <v>95.619396516946253</v>
      </c>
      <c r="I118" s="2">
        <v>95.494711293713294</v>
      </c>
      <c r="J118" s="2">
        <v>94.898710711749743</v>
      </c>
      <c r="K118" s="2">
        <v>94.150777263631525</v>
      </c>
      <c r="L118" s="2">
        <v>94.408919813989215</v>
      </c>
      <c r="M118" s="2">
        <v>92.343929631125548</v>
      </c>
      <c r="N118" s="2" t="e">
        <f>#REF!*#REF!/10^3</f>
        <v>#REF!</v>
      </c>
      <c r="O118" s="2" t="e">
        <f>#REF!*#REF!/10^3</f>
        <v>#REF!</v>
      </c>
      <c r="P118" s="2" t="e">
        <f>#REF!*#REF!/10^3</f>
        <v>#REF!</v>
      </c>
      <c r="Q118" s="2" t="e">
        <f>#REF!*#REF!/10^3</f>
        <v>#REF!</v>
      </c>
      <c r="R118" s="2" t="e">
        <f>#REF!*#REF!/10^3</f>
        <v>#REF!</v>
      </c>
      <c r="S118" s="2" t="e">
        <f>#REF!*#REF!/10^3</f>
        <v>#REF!</v>
      </c>
      <c r="T118" s="2" t="e">
        <f>#REF!*#REF!/10^3</f>
        <v>#REF!</v>
      </c>
      <c r="U118" s="2" t="e">
        <f>#REF!*#REF!/10^3</f>
        <v>#REF!</v>
      </c>
    </row>
    <row r="119" spans="1:21" x14ac:dyDescent="0.3">
      <c r="A119" t="s">
        <v>138</v>
      </c>
      <c r="B119" s="2">
        <v>0</v>
      </c>
      <c r="C119" s="2">
        <v>166.66666666666666</v>
      </c>
      <c r="D119" s="2">
        <v>90.94</v>
      </c>
      <c r="E119" s="2">
        <v>91.080534976414057</v>
      </c>
      <c r="F119" s="2">
        <v>96.053574022826425</v>
      </c>
      <c r="G119" s="2">
        <v>101.93412877162596</v>
      </c>
      <c r="H119" s="2">
        <v>101.55939651694625</v>
      </c>
      <c r="I119" s="2">
        <v>101.43471129371331</v>
      </c>
      <c r="J119" s="2">
        <v>100.83871071174974</v>
      </c>
      <c r="K119" s="2">
        <v>100.09077726363152</v>
      </c>
      <c r="L119" s="2">
        <v>100.34891981398921</v>
      </c>
      <c r="M119" s="2">
        <v>98.283929631125545</v>
      </c>
      <c r="N119" s="2" t="e">
        <f>#REF!*#REF!/10^3</f>
        <v>#REF!</v>
      </c>
      <c r="O119" s="2" t="e">
        <f>#REF!*#REF!/10^3</f>
        <v>#REF!</v>
      </c>
      <c r="P119" s="2" t="e">
        <f>#REF!*#REF!/10^3</f>
        <v>#REF!</v>
      </c>
      <c r="Q119" s="2" t="e">
        <f>#REF!*#REF!/10^3</f>
        <v>#REF!</v>
      </c>
      <c r="R119" s="2" t="e">
        <f>#REF!*#REF!/10^3</f>
        <v>#REF!</v>
      </c>
      <c r="S119" s="2" t="e">
        <f>#REF!*#REF!/10^3</f>
        <v>#REF!</v>
      </c>
      <c r="T119" s="2" t="e">
        <f>#REF!*#REF!/10^3</f>
        <v>#REF!</v>
      </c>
      <c r="U119" s="2" t="e">
        <f>#REF!*#REF!/10^3</f>
        <v>#REF!</v>
      </c>
    </row>
    <row r="120" spans="1:21" x14ac:dyDescent="0.3">
      <c r="A120" t="s">
        <v>139</v>
      </c>
      <c r="B120" s="2">
        <v>0</v>
      </c>
      <c r="C120" s="2">
        <v>0</v>
      </c>
      <c r="D120" s="2">
        <v>90.94</v>
      </c>
      <c r="E120" s="2">
        <v>91.080534976414057</v>
      </c>
      <c r="F120" s="2">
        <v>96.053574022826425</v>
      </c>
      <c r="G120" s="2">
        <v>101.93412877162596</v>
      </c>
      <c r="H120" s="2">
        <v>101.55939651694625</v>
      </c>
      <c r="I120" s="2">
        <v>101.43471129371331</v>
      </c>
      <c r="J120" s="2">
        <v>100.83871071174974</v>
      </c>
      <c r="K120" s="2">
        <v>100.09077726363152</v>
      </c>
      <c r="L120" s="2">
        <v>100.34891981398921</v>
      </c>
      <c r="M120" s="2">
        <v>98.283929631125545</v>
      </c>
      <c r="N120" s="2" t="e">
        <f>#REF!*#REF!/10^3</f>
        <v>#REF!</v>
      </c>
      <c r="O120" s="2" t="e">
        <f>#REF!*#REF!/10^3</f>
        <v>#REF!</v>
      </c>
      <c r="P120" s="2" t="e">
        <f>#REF!*#REF!/10^3</f>
        <v>#REF!</v>
      </c>
      <c r="Q120" s="2" t="e">
        <f>#REF!*#REF!/10^3</f>
        <v>#REF!</v>
      </c>
      <c r="R120" s="2" t="e">
        <f>#REF!*#REF!/10^3</f>
        <v>#REF!</v>
      </c>
      <c r="S120" s="2" t="e">
        <f>#REF!*#REF!/10^3</f>
        <v>#REF!</v>
      </c>
      <c r="T120" s="2" t="e">
        <f>#REF!*#REF!/10^3</f>
        <v>#REF!</v>
      </c>
      <c r="U120" s="2" t="e">
        <f>#REF!*#REF!/10^3</f>
        <v>#REF!</v>
      </c>
    </row>
    <row r="121" spans="1:21" x14ac:dyDescent="0.3">
      <c r="A121" t="s">
        <v>53</v>
      </c>
      <c r="B121" s="2">
        <v>45.666666666666664</v>
      </c>
      <c r="C121" s="2">
        <v>38.666666666666664</v>
      </c>
      <c r="D121" s="2">
        <v>85</v>
      </c>
      <c r="E121" s="2">
        <v>85.14053497641406</v>
      </c>
      <c r="F121" s="2">
        <v>90.113574022826427</v>
      </c>
      <c r="G121" s="2">
        <v>95.994128771625967</v>
      </c>
      <c r="H121" s="2">
        <v>95.619396516946253</v>
      </c>
      <c r="I121" s="2">
        <v>95.494711293713294</v>
      </c>
      <c r="J121" s="2">
        <v>94.898710711749743</v>
      </c>
      <c r="K121" s="2">
        <v>94.150777263631525</v>
      </c>
      <c r="L121" s="2">
        <v>94.408919813989215</v>
      </c>
      <c r="M121" s="2">
        <v>92.343929631125548</v>
      </c>
      <c r="N121" s="2" t="e">
        <f>#REF!*#REF!/10^3</f>
        <v>#REF!</v>
      </c>
      <c r="O121" s="2" t="e">
        <f>#REF!*#REF!/10^3</f>
        <v>#REF!</v>
      </c>
      <c r="P121" s="2" t="e">
        <f>#REF!*#REF!/10^3</f>
        <v>#REF!</v>
      </c>
      <c r="Q121" s="2" t="e">
        <f>#REF!*#REF!/10^3</f>
        <v>#REF!</v>
      </c>
      <c r="R121" s="2" t="e">
        <f>#REF!*#REF!/10^3</f>
        <v>#REF!</v>
      </c>
      <c r="S121" s="2" t="e">
        <f>#REF!*#REF!/10^3</f>
        <v>#REF!</v>
      </c>
      <c r="T121" s="2" t="e">
        <f>#REF!*#REF!/10^3</f>
        <v>#REF!</v>
      </c>
      <c r="U121" s="2" t="e">
        <f>#REF!*#REF!/10^3</f>
        <v>#REF!</v>
      </c>
    </row>
    <row r="122" spans="1:21" x14ac:dyDescent="0.3">
      <c r="A122" t="s">
        <v>140</v>
      </c>
      <c r="B122" s="2">
        <v>0</v>
      </c>
      <c r="C122" s="2">
        <v>0</v>
      </c>
      <c r="D122" s="2">
        <v>90.94</v>
      </c>
      <c r="E122" s="2">
        <v>91.080534976414057</v>
      </c>
      <c r="F122" s="2">
        <v>96.053574022826425</v>
      </c>
      <c r="G122" s="2">
        <v>101.93412877162596</v>
      </c>
      <c r="H122" s="2">
        <v>101.55939651694625</v>
      </c>
      <c r="I122" s="2">
        <v>101.43471129371331</v>
      </c>
      <c r="J122" s="2">
        <v>100.83871071174974</v>
      </c>
      <c r="K122" s="2">
        <v>100.09077726363152</v>
      </c>
      <c r="L122" s="2">
        <v>100.34891981398921</v>
      </c>
      <c r="M122" s="2">
        <v>98.283929631125545</v>
      </c>
      <c r="N122" s="2" t="e">
        <f>#REF!*#REF!/10^3</f>
        <v>#REF!</v>
      </c>
      <c r="O122" s="2" t="e">
        <f>#REF!*#REF!/10^3</f>
        <v>#REF!</v>
      </c>
      <c r="P122" s="2" t="e">
        <f>#REF!*#REF!/10^3</f>
        <v>#REF!</v>
      </c>
      <c r="Q122" s="2" t="e">
        <f>#REF!*#REF!/10^3</f>
        <v>#REF!</v>
      </c>
      <c r="R122" s="2" t="e">
        <f>#REF!*#REF!/10^3</f>
        <v>#REF!</v>
      </c>
      <c r="S122" s="2" t="e">
        <f>#REF!*#REF!/10^3</f>
        <v>#REF!</v>
      </c>
      <c r="T122" s="2" t="e">
        <f>#REF!*#REF!/10^3</f>
        <v>#REF!</v>
      </c>
      <c r="U122" s="2" t="e">
        <f>#REF!*#REF!/10^3</f>
        <v>#REF!</v>
      </c>
    </row>
    <row r="123" spans="1:21" x14ac:dyDescent="0.3">
      <c r="A123" t="s">
        <v>141</v>
      </c>
      <c r="B123" s="2">
        <v>98.666666666666671</v>
      </c>
      <c r="C123" s="2">
        <v>232.66666666666666</v>
      </c>
      <c r="D123" s="2">
        <v>85</v>
      </c>
      <c r="E123" s="2">
        <v>85.14053497641406</v>
      </c>
      <c r="F123" s="2">
        <v>90.113574022826427</v>
      </c>
      <c r="G123" s="2">
        <v>95.994128771625967</v>
      </c>
      <c r="H123" s="2">
        <v>95.619396516946253</v>
      </c>
      <c r="I123" s="2">
        <v>95.494711293713294</v>
      </c>
      <c r="J123" s="2">
        <v>94.898710711749743</v>
      </c>
      <c r="K123" s="2">
        <v>94.150777263631525</v>
      </c>
      <c r="L123" s="2">
        <v>94.408919813989215</v>
      </c>
      <c r="M123" s="2">
        <v>92.343929631125548</v>
      </c>
      <c r="N123" s="2" t="e">
        <f>#REF!*#REF!/10^3</f>
        <v>#REF!</v>
      </c>
      <c r="O123" s="2" t="e">
        <f>#REF!*#REF!/10^3</f>
        <v>#REF!</v>
      </c>
      <c r="P123" s="2" t="e">
        <f>#REF!*#REF!/10^3</f>
        <v>#REF!</v>
      </c>
      <c r="Q123" s="2" t="e">
        <f>#REF!*#REF!/10^3</f>
        <v>#REF!</v>
      </c>
      <c r="R123" s="2" t="e">
        <f>#REF!*#REF!/10^3</f>
        <v>#REF!</v>
      </c>
      <c r="S123" s="2" t="e">
        <f>#REF!*#REF!/10^3</f>
        <v>#REF!</v>
      </c>
      <c r="T123" s="2" t="e">
        <f>#REF!*#REF!/10^3</f>
        <v>#REF!</v>
      </c>
      <c r="U123" s="2" t="e">
        <f>#REF!*#REF!/10^3</f>
        <v>#REF!</v>
      </c>
    </row>
    <row r="124" spans="1:21" x14ac:dyDescent="0.3">
      <c r="A124" t="s">
        <v>142</v>
      </c>
      <c r="B124" s="2">
        <v>0</v>
      </c>
      <c r="C124" s="2">
        <v>78.333333333333329</v>
      </c>
      <c r="D124" s="2">
        <v>90.94</v>
      </c>
      <c r="E124" s="2">
        <v>91.080534976414057</v>
      </c>
      <c r="F124" s="2">
        <v>96.053574022826425</v>
      </c>
      <c r="G124" s="2">
        <v>101.93412877162596</v>
      </c>
      <c r="H124" s="2">
        <v>101.55939651694625</v>
      </c>
      <c r="I124" s="2">
        <v>101.43471129371331</v>
      </c>
      <c r="J124" s="2">
        <v>100.83871071174974</v>
      </c>
      <c r="K124" s="2">
        <v>100.09077726363152</v>
      </c>
      <c r="L124" s="2">
        <v>100.34891981398921</v>
      </c>
      <c r="M124" s="2">
        <v>98.283929631125545</v>
      </c>
      <c r="N124" s="2" t="e">
        <f>#REF!*#REF!/10^3</f>
        <v>#REF!</v>
      </c>
      <c r="O124" s="2" t="e">
        <f>#REF!*#REF!/10^3</f>
        <v>#REF!</v>
      </c>
      <c r="P124" s="2" t="e">
        <f>#REF!*#REF!/10^3</f>
        <v>#REF!</v>
      </c>
      <c r="Q124" s="2" t="e">
        <f>#REF!*#REF!/10^3</f>
        <v>#REF!</v>
      </c>
      <c r="R124" s="2" t="e">
        <f>#REF!*#REF!/10^3</f>
        <v>#REF!</v>
      </c>
      <c r="S124" s="2" t="e">
        <f>#REF!*#REF!/10^3</f>
        <v>#REF!</v>
      </c>
      <c r="T124" s="2" t="e">
        <f>#REF!*#REF!/10^3</f>
        <v>#REF!</v>
      </c>
      <c r="U124" s="2" t="e">
        <f>#REF!*#REF!/10^3</f>
        <v>#REF!</v>
      </c>
    </row>
    <row r="125" spans="1:21" x14ac:dyDescent="0.3">
      <c r="A125" t="s">
        <v>143</v>
      </c>
      <c r="B125" s="2">
        <v>0</v>
      </c>
      <c r="C125" s="2">
        <v>57.333333333333336</v>
      </c>
      <c r="D125" s="2">
        <v>90.94</v>
      </c>
      <c r="E125" s="2">
        <v>91.080534976414057</v>
      </c>
      <c r="F125" s="2">
        <v>96.053574022826425</v>
      </c>
      <c r="G125" s="2">
        <v>101.93412877162596</v>
      </c>
      <c r="H125" s="2">
        <v>101.55939651694625</v>
      </c>
      <c r="I125" s="2">
        <v>101.43471129371331</v>
      </c>
      <c r="J125" s="2">
        <v>100.83871071174974</v>
      </c>
      <c r="K125" s="2">
        <v>100.09077726363152</v>
      </c>
      <c r="L125" s="2">
        <v>100.34891981398921</v>
      </c>
      <c r="M125" s="2">
        <v>98.283929631125545</v>
      </c>
      <c r="N125" s="2" t="e">
        <f>#REF!*#REF!/10^3</f>
        <v>#REF!</v>
      </c>
      <c r="O125" s="2" t="e">
        <f>#REF!*#REF!/10^3</f>
        <v>#REF!</v>
      </c>
      <c r="P125" s="2" t="e">
        <f>#REF!*#REF!/10^3</f>
        <v>#REF!</v>
      </c>
      <c r="Q125" s="2" t="e">
        <f>#REF!*#REF!/10^3</f>
        <v>#REF!</v>
      </c>
      <c r="R125" s="2" t="e">
        <f>#REF!*#REF!/10^3</f>
        <v>#REF!</v>
      </c>
      <c r="S125" s="2" t="e">
        <f>#REF!*#REF!/10^3</f>
        <v>#REF!</v>
      </c>
      <c r="T125" s="2" t="e">
        <f>#REF!*#REF!/10^3</f>
        <v>#REF!</v>
      </c>
      <c r="U125" s="2" t="e">
        <f>#REF!*#REF!/10^3</f>
        <v>#REF!</v>
      </c>
    </row>
    <row r="126" spans="1:21" x14ac:dyDescent="0.3">
      <c r="A126" t="s">
        <v>144</v>
      </c>
      <c r="B126" s="2">
        <v>41.666666666666664</v>
      </c>
      <c r="C126" s="2">
        <v>63.666666666666664</v>
      </c>
      <c r="D126" s="2">
        <v>94.929999999999993</v>
      </c>
      <c r="E126" s="2">
        <v>95.070534976414066</v>
      </c>
      <c r="F126" s="2">
        <v>100.04357402282643</v>
      </c>
      <c r="G126" s="2">
        <v>105.92412877162594</v>
      </c>
      <c r="H126" s="2">
        <v>105.54939651694623</v>
      </c>
      <c r="I126" s="2">
        <v>105.4247112937133</v>
      </c>
      <c r="J126" s="2">
        <v>104.82871071174975</v>
      </c>
      <c r="K126" s="2">
        <v>104.08077726363153</v>
      </c>
      <c r="L126" s="2">
        <v>104.33891981398922</v>
      </c>
      <c r="M126" s="2">
        <v>102.27392963112555</v>
      </c>
      <c r="N126" s="2" t="e">
        <f>#REF!*#REF!/10^3</f>
        <v>#REF!</v>
      </c>
      <c r="O126" s="2" t="e">
        <f>#REF!*#REF!/10^3</f>
        <v>#REF!</v>
      </c>
      <c r="P126" s="2" t="e">
        <f>#REF!*#REF!/10^3</f>
        <v>#REF!</v>
      </c>
      <c r="Q126" s="2" t="e">
        <f>#REF!*#REF!/10^3</f>
        <v>#REF!</v>
      </c>
      <c r="R126" s="2" t="e">
        <f>#REF!*#REF!/10^3</f>
        <v>#REF!</v>
      </c>
      <c r="S126" s="2" t="e">
        <f>#REF!*#REF!/10^3</f>
        <v>#REF!</v>
      </c>
      <c r="T126" s="2" t="e">
        <f>#REF!*#REF!/10^3</f>
        <v>#REF!</v>
      </c>
      <c r="U126" s="2" t="e">
        <f>#REF!*#REF!/10^3</f>
        <v>#REF!</v>
      </c>
    </row>
    <row r="127" spans="1:21" x14ac:dyDescent="0.3">
      <c r="A127" t="s">
        <v>55</v>
      </c>
      <c r="B127" s="2">
        <v>49.666666666666664</v>
      </c>
      <c r="C127" s="2">
        <v>165.66666666666666</v>
      </c>
      <c r="D127" s="2">
        <v>94.929999999999993</v>
      </c>
      <c r="E127" s="2">
        <v>95.070534976414066</v>
      </c>
      <c r="F127" s="2">
        <v>100.04357402282643</v>
      </c>
      <c r="G127" s="2">
        <v>105.92412877162594</v>
      </c>
      <c r="H127" s="2">
        <v>105.54939651694623</v>
      </c>
      <c r="I127" s="2">
        <v>105.4247112937133</v>
      </c>
      <c r="J127" s="2">
        <v>104.82871071174975</v>
      </c>
      <c r="K127" s="2">
        <v>104.08077726363153</v>
      </c>
      <c r="L127" s="2">
        <v>104.33891981398922</v>
      </c>
      <c r="M127" s="2">
        <v>102.27392963112555</v>
      </c>
      <c r="N127" s="2" t="e">
        <f>#REF!*#REF!/10^3</f>
        <v>#REF!</v>
      </c>
      <c r="O127" s="2" t="e">
        <f>#REF!*#REF!/10^3</f>
        <v>#REF!</v>
      </c>
      <c r="P127" s="2" t="e">
        <f>#REF!*#REF!/10^3</f>
        <v>#REF!</v>
      </c>
      <c r="Q127" s="2" t="e">
        <f>#REF!*#REF!/10^3</f>
        <v>#REF!</v>
      </c>
      <c r="R127" s="2" t="e">
        <f>#REF!*#REF!/10^3</f>
        <v>#REF!</v>
      </c>
      <c r="S127" s="2" t="e">
        <f>#REF!*#REF!/10^3</f>
        <v>#REF!</v>
      </c>
      <c r="T127" s="2" t="e">
        <f>#REF!*#REF!/10^3</f>
        <v>#REF!</v>
      </c>
      <c r="U127" s="2" t="e">
        <f>#REF!*#REF!/10^3</f>
        <v>#REF!</v>
      </c>
    </row>
    <row r="128" spans="1:21" x14ac:dyDescent="0.3">
      <c r="A128" t="s">
        <v>145</v>
      </c>
      <c r="B128" s="2">
        <v>0</v>
      </c>
      <c r="C128" s="2">
        <v>277.66666666666669</v>
      </c>
      <c r="D128" s="2">
        <v>94.929999999999993</v>
      </c>
      <c r="E128" s="2">
        <v>95.070534976414066</v>
      </c>
      <c r="F128" s="2">
        <v>100.04357402282643</v>
      </c>
      <c r="G128" s="2">
        <v>105.92412877162594</v>
      </c>
      <c r="H128" s="2">
        <v>105.54939651694623</v>
      </c>
      <c r="I128" s="2">
        <v>105.4247112937133</v>
      </c>
      <c r="J128" s="2">
        <v>104.82871071174975</v>
      </c>
      <c r="K128" s="2">
        <v>104.08077726363153</v>
      </c>
      <c r="L128" s="2">
        <v>104.33891981398922</v>
      </c>
      <c r="M128" s="2">
        <v>102.27392963112555</v>
      </c>
      <c r="N128" s="2" t="e">
        <f>#REF!*#REF!/10^3</f>
        <v>#REF!</v>
      </c>
      <c r="O128" s="2" t="e">
        <f>#REF!*#REF!/10^3</f>
        <v>#REF!</v>
      </c>
      <c r="P128" s="2" t="e">
        <f>#REF!*#REF!/10^3</f>
        <v>#REF!</v>
      </c>
      <c r="Q128" s="2" t="e">
        <f>#REF!*#REF!/10^3</f>
        <v>#REF!</v>
      </c>
      <c r="R128" s="2" t="e">
        <f>#REF!*#REF!/10^3</f>
        <v>#REF!</v>
      </c>
      <c r="S128" s="2" t="e">
        <f>#REF!*#REF!/10^3</f>
        <v>#REF!</v>
      </c>
      <c r="T128" s="2" t="e">
        <f>#REF!*#REF!/10^3</f>
        <v>#REF!</v>
      </c>
      <c r="U128" s="2" t="e">
        <f>#REF!*#REF!/10^3</f>
        <v>#REF!</v>
      </c>
    </row>
    <row r="129" spans="1:21" x14ac:dyDescent="0.3">
      <c r="A129" t="s">
        <v>146</v>
      </c>
      <c r="B129" s="2">
        <v>25.333333333333332</v>
      </c>
      <c r="C129" s="2">
        <v>266.66666666666669</v>
      </c>
      <c r="D129" s="2">
        <v>94.929999999999993</v>
      </c>
      <c r="E129" s="2">
        <v>95.070534976414066</v>
      </c>
      <c r="F129" s="2">
        <v>100.04357402282643</v>
      </c>
      <c r="G129" s="2">
        <v>105.92412877162594</v>
      </c>
      <c r="H129" s="2">
        <v>105.54939651694623</v>
      </c>
      <c r="I129" s="2">
        <v>105.4247112937133</v>
      </c>
      <c r="J129" s="2">
        <v>104.82871071174975</v>
      </c>
      <c r="K129" s="2">
        <v>104.08077726363153</v>
      </c>
      <c r="L129" s="2">
        <v>104.33891981398922</v>
      </c>
      <c r="M129" s="2">
        <v>102.27392963112555</v>
      </c>
      <c r="N129" s="2" t="e">
        <f>#REF!*#REF!/10^3</f>
        <v>#REF!</v>
      </c>
      <c r="O129" s="2" t="e">
        <f>#REF!*#REF!/10^3</f>
        <v>#REF!</v>
      </c>
      <c r="P129" s="2" t="e">
        <f>#REF!*#REF!/10^3</f>
        <v>#REF!</v>
      </c>
      <c r="Q129" s="2" t="e">
        <f>#REF!*#REF!/10^3</f>
        <v>#REF!</v>
      </c>
      <c r="R129" s="2" t="e">
        <f>#REF!*#REF!/10^3</f>
        <v>#REF!</v>
      </c>
      <c r="S129" s="2" t="e">
        <f>#REF!*#REF!/10^3</f>
        <v>#REF!</v>
      </c>
      <c r="T129" s="2" t="e">
        <f>#REF!*#REF!/10^3</f>
        <v>#REF!</v>
      </c>
      <c r="U129" s="2" t="e">
        <f>#REF!*#REF!/10^3</f>
        <v>#REF!</v>
      </c>
    </row>
    <row r="130" spans="1:21" x14ac:dyDescent="0.3">
      <c r="A130" t="s">
        <v>147</v>
      </c>
      <c r="B130" s="2">
        <v>45.666666666666664</v>
      </c>
      <c r="C130" s="2">
        <v>183.33333333333334</v>
      </c>
      <c r="D130" s="2">
        <v>85</v>
      </c>
      <c r="E130" s="2">
        <v>85.14053497641406</v>
      </c>
      <c r="F130" s="2">
        <v>96.053574022826425</v>
      </c>
      <c r="G130" s="2">
        <v>101.93412877162596</v>
      </c>
      <c r="H130" s="2">
        <v>101.55939651694625</v>
      </c>
      <c r="I130" s="2">
        <v>101.43471129371331</v>
      </c>
      <c r="J130" s="2">
        <v>100.83871071174974</v>
      </c>
      <c r="K130" s="2">
        <v>100.09077726363152</v>
      </c>
      <c r="L130" s="2">
        <v>100.34891981398921</v>
      </c>
      <c r="M130" s="2">
        <v>98.283929631125545</v>
      </c>
      <c r="N130" s="2" t="e">
        <f>#REF!*#REF!/10^3</f>
        <v>#REF!</v>
      </c>
      <c r="O130" s="2" t="e">
        <f>#REF!*#REF!/10^3</f>
        <v>#REF!</v>
      </c>
      <c r="P130" s="2" t="e">
        <f>#REF!*#REF!/10^3</f>
        <v>#REF!</v>
      </c>
      <c r="Q130" s="2" t="e">
        <f>#REF!*#REF!/10^3</f>
        <v>#REF!</v>
      </c>
      <c r="R130" s="2" t="e">
        <f>#REF!*#REF!/10^3</f>
        <v>#REF!</v>
      </c>
      <c r="S130" s="2" t="e">
        <f>#REF!*#REF!/10^3</f>
        <v>#REF!</v>
      </c>
      <c r="T130" s="2" t="e">
        <f>#REF!*#REF!/10^3</f>
        <v>#REF!</v>
      </c>
      <c r="U130" s="2" t="e">
        <f>#REF!*#REF!/10^3</f>
        <v>#REF!</v>
      </c>
    </row>
    <row r="131" spans="1:21" x14ac:dyDescent="0.3">
      <c r="A131" t="s">
        <v>148</v>
      </c>
      <c r="B131" s="2">
        <v>133.66666666666666</v>
      </c>
      <c r="C131" s="2">
        <v>83.333333333333329</v>
      </c>
      <c r="D131" s="2">
        <v>85</v>
      </c>
      <c r="E131" s="2">
        <v>85.14053497641406</v>
      </c>
      <c r="F131" s="2">
        <v>90.113574022826427</v>
      </c>
      <c r="G131" s="2">
        <v>95.994128771625967</v>
      </c>
      <c r="H131" s="2">
        <v>95.619396516946253</v>
      </c>
      <c r="I131" s="2">
        <v>95.494711293713294</v>
      </c>
      <c r="J131" s="2">
        <v>94.898710711749743</v>
      </c>
      <c r="K131" s="2">
        <v>100.09077726363152</v>
      </c>
      <c r="L131" s="2">
        <v>94.408919813989215</v>
      </c>
      <c r="M131" s="2">
        <v>98.283929631125545</v>
      </c>
      <c r="N131" s="2" t="e">
        <f>#REF!*#REF!/10^3</f>
        <v>#REF!</v>
      </c>
      <c r="O131" s="2" t="e">
        <f>#REF!*#REF!/10^3</f>
        <v>#REF!</v>
      </c>
      <c r="P131" s="2" t="e">
        <f>#REF!*#REF!/10^3</f>
        <v>#REF!</v>
      </c>
      <c r="Q131" s="2" t="e">
        <f>#REF!*#REF!/10^3</f>
        <v>#REF!</v>
      </c>
      <c r="R131" s="2" t="e">
        <f>#REF!*#REF!/10^3</f>
        <v>#REF!</v>
      </c>
      <c r="S131" s="2" t="e">
        <f>#REF!*#REF!/10^3</f>
        <v>#REF!</v>
      </c>
      <c r="T131" s="2" t="e">
        <f>#REF!*#REF!/10^3</f>
        <v>#REF!</v>
      </c>
      <c r="U131" s="2" t="e">
        <f>#REF!*#REF!/10^3</f>
        <v>#REF!</v>
      </c>
    </row>
    <row r="132" spans="1:21" x14ac:dyDescent="0.3">
      <c r="A132" t="s">
        <v>149</v>
      </c>
      <c r="B132" s="2">
        <v>0</v>
      </c>
      <c r="C132" s="2">
        <v>41.666666666666664</v>
      </c>
      <c r="D132" s="2">
        <v>90.94</v>
      </c>
      <c r="E132" s="2">
        <v>91.080534976414057</v>
      </c>
      <c r="F132" s="2">
        <v>96.053574022826425</v>
      </c>
      <c r="G132" s="2">
        <v>101.93412877162596</v>
      </c>
      <c r="H132" s="2">
        <v>101.55939651694625</v>
      </c>
      <c r="I132" s="2">
        <v>101.43471129371331</v>
      </c>
      <c r="J132" s="2">
        <v>100.83871071174974</v>
      </c>
      <c r="K132" s="2">
        <v>100.09077726363152</v>
      </c>
      <c r="L132" s="2">
        <v>100.34891981398921</v>
      </c>
      <c r="M132" s="2">
        <v>98.283929631125545</v>
      </c>
      <c r="N132" s="2" t="e">
        <f>#REF!*#REF!/10^3</f>
        <v>#REF!</v>
      </c>
      <c r="O132" s="2" t="e">
        <f>#REF!*#REF!/10^3</f>
        <v>#REF!</v>
      </c>
      <c r="P132" s="2" t="e">
        <f>#REF!*#REF!/10^3</f>
        <v>#REF!</v>
      </c>
      <c r="Q132" s="2" t="e">
        <f>#REF!*#REF!/10^3</f>
        <v>#REF!</v>
      </c>
      <c r="R132" s="2" t="e">
        <f>#REF!*#REF!/10^3</f>
        <v>#REF!</v>
      </c>
      <c r="S132" s="2" t="e">
        <f>#REF!*#REF!/10^3</f>
        <v>#REF!</v>
      </c>
      <c r="T132" s="2" t="e">
        <f>#REF!*#REF!/10^3</f>
        <v>#REF!</v>
      </c>
      <c r="U132" s="2" t="e">
        <f>#REF!*#REF!/10^3</f>
        <v>#REF!</v>
      </c>
    </row>
    <row r="133" spans="1:21" x14ac:dyDescent="0.3">
      <c r="A133" t="s">
        <v>150</v>
      </c>
      <c r="B133" s="2">
        <v>75</v>
      </c>
      <c r="C133" s="2">
        <v>21</v>
      </c>
      <c r="D133" s="2">
        <v>85</v>
      </c>
      <c r="E133" s="2">
        <v>85.14053497641406</v>
      </c>
      <c r="F133" s="2">
        <v>90.113574022826427</v>
      </c>
      <c r="G133" s="2">
        <v>95.994128771625967</v>
      </c>
      <c r="H133" s="2">
        <v>95.619396516946253</v>
      </c>
      <c r="I133" s="2">
        <v>95.494711293713294</v>
      </c>
      <c r="J133" s="2">
        <v>94.898710711749743</v>
      </c>
      <c r="K133" s="2">
        <v>94.150777263631525</v>
      </c>
      <c r="L133" s="2">
        <v>94.408919813989215</v>
      </c>
      <c r="M133" s="2">
        <v>92.343929631125548</v>
      </c>
      <c r="N133" s="2" t="e">
        <f>#REF!*#REF!/10^3</f>
        <v>#REF!</v>
      </c>
      <c r="O133" s="2" t="e">
        <f>#REF!*#REF!/10^3</f>
        <v>#REF!</v>
      </c>
      <c r="P133" s="2" t="e">
        <f>#REF!*#REF!/10^3</f>
        <v>#REF!</v>
      </c>
      <c r="Q133" s="2" t="e">
        <f>#REF!*#REF!/10^3</f>
        <v>#REF!</v>
      </c>
      <c r="R133" s="2" t="e">
        <f>#REF!*#REF!/10^3</f>
        <v>#REF!</v>
      </c>
      <c r="S133" s="2" t="e">
        <f>#REF!*#REF!/10^3</f>
        <v>#REF!</v>
      </c>
      <c r="T133" s="2" t="e">
        <f>#REF!*#REF!/10^3</f>
        <v>#REF!</v>
      </c>
      <c r="U133" s="2" t="e">
        <f>#REF!*#REF!/10^3</f>
        <v>#REF!</v>
      </c>
    </row>
    <row r="134" spans="1:21" x14ac:dyDescent="0.3">
      <c r="A134" t="s">
        <v>151</v>
      </c>
      <c r="B134" s="2">
        <v>87.666666666666671</v>
      </c>
      <c r="C134" s="2">
        <v>44.333333333333336</v>
      </c>
      <c r="D134" s="2">
        <v>94.929999999999993</v>
      </c>
      <c r="E134" s="2">
        <v>95.070534976414066</v>
      </c>
      <c r="F134" s="2">
        <v>100.04357402282643</v>
      </c>
      <c r="G134" s="2">
        <v>105.92412877162594</v>
      </c>
      <c r="H134" s="2">
        <v>105.54939651694623</v>
      </c>
      <c r="I134" s="2">
        <v>105.4247112937133</v>
      </c>
      <c r="J134" s="2">
        <v>104.82871071174975</v>
      </c>
      <c r="K134" s="2">
        <v>104.08077726363153</v>
      </c>
      <c r="L134" s="2">
        <v>104.33891981398922</v>
      </c>
      <c r="M134" s="2">
        <v>102.27392963112555</v>
      </c>
      <c r="N134" s="2" t="e">
        <f>#REF!*#REF!/10^3</f>
        <v>#REF!</v>
      </c>
      <c r="O134" s="2" t="e">
        <f>#REF!*#REF!/10^3</f>
        <v>#REF!</v>
      </c>
      <c r="P134" s="2" t="e">
        <f>#REF!*#REF!/10^3</f>
        <v>#REF!</v>
      </c>
      <c r="Q134" s="2" t="e">
        <f>#REF!*#REF!/10^3</f>
        <v>#REF!</v>
      </c>
      <c r="R134" s="2" t="e">
        <f>#REF!*#REF!/10^3</f>
        <v>#REF!</v>
      </c>
      <c r="S134" s="2" t="e">
        <f>#REF!*#REF!/10^3</f>
        <v>#REF!</v>
      </c>
      <c r="T134" s="2" t="e">
        <f>#REF!*#REF!/10^3</f>
        <v>#REF!</v>
      </c>
      <c r="U134" s="2" t="e">
        <f>#REF!*#REF!/10^3</f>
        <v>#REF!</v>
      </c>
    </row>
    <row r="135" spans="1:21" x14ac:dyDescent="0.3">
      <c r="A135" t="s">
        <v>152</v>
      </c>
      <c r="B135" s="2">
        <v>133.66666666666666</v>
      </c>
      <c r="C135" s="2">
        <v>126.33333333333333</v>
      </c>
      <c r="D135" s="2">
        <v>97.339999999999989</v>
      </c>
      <c r="E135" s="2">
        <v>97.497868309747389</v>
      </c>
      <c r="F135" s="2">
        <v>102.64257402282642</v>
      </c>
      <c r="G135" s="2">
        <v>108.72212877162595</v>
      </c>
      <c r="H135" s="2">
        <v>108.33139651694624</v>
      </c>
      <c r="I135" s="2">
        <v>108.18537796037997</v>
      </c>
      <c r="J135" s="2">
        <v>107.58504404508307</v>
      </c>
      <c r="K135" s="2">
        <v>106.80377726363152</v>
      </c>
      <c r="L135" s="2">
        <v>107.03725314732255</v>
      </c>
      <c r="M135" s="2">
        <v>104.9372629644589</v>
      </c>
      <c r="N135" s="2" t="e">
        <f>#REF!*#REF!/10^3</f>
        <v>#REF!</v>
      </c>
      <c r="O135" s="2" t="e">
        <f>#REF!*#REF!/10^3</f>
        <v>#REF!</v>
      </c>
      <c r="P135" s="2" t="e">
        <f>#REF!*#REF!/10^3</f>
        <v>#REF!</v>
      </c>
      <c r="Q135" s="2" t="e">
        <f>#REF!*#REF!/10^3</f>
        <v>#REF!</v>
      </c>
      <c r="R135" s="2" t="e">
        <f>#REF!*#REF!/10^3</f>
        <v>#REF!</v>
      </c>
      <c r="S135" s="2" t="e">
        <f>#REF!*#REF!/10^3</f>
        <v>#REF!</v>
      </c>
      <c r="T135" s="2" t="e">
        <f>#REF!*#REF!/10^3</f>
        <v>#REF!</v>
      </c>
      <c r="U135" s="2" t="e">
        <f>#REF!*#REF!/10^3</f>
        <v>#REF!</v>
      </c>
    </row>
    <row r="136" spans="1:21" x14ac:dyDescent="0.3">
      <c r="A136" t="s">
        <v>153</v>
      </c>
      <c r="B136" s="2">
        <v>84.333333333333329</v>
      </c>
      <c r="C136" s="2">
        <v>140</v>
      </c>
      <c r="D136" s="2">
        <v>85</v>
      </c>
      <c r="E136" s="2">
        <v>85.14053497641406</v>
      </c>
      <c r="F136" s="2">
        <v>90.113574022826427</v>
      </c>
      <c r="G136" s="2">
        <v>95.994128771625967</v>
      </c>
      <c r="H136" s="2">
        <v>95.619396516946253</v>
      </c>
      <c r="I136" s="2">
        <v>95.494711293713294</v>
      </c>
      <c r="J136" s="2">
        <v>94.898710711749743</v>
      </c>
      <c r="K136" s="2">
        <v>94.150777263631525</v>
      </c>
      <c r="L136" s="2">
        <v>94.408919813989215</v>
      </c>
      <c r="M136" s="2">
        <v>92.343929631125548</v>
      </c>
      <c r="N136" s="2" t="e">
        <f>#REF!*#REF!/10^3</f>
        <v>#REF!</v>
      </c>
      <c r="O136" s="2" t="e">
        <f>#REF!*#REF!/10^3</f>
        <v>#REF!</v>
      </c>
      <c r="P136" s="2" t="e">
        <f>#REF!*#REF!/10^3</f>
        <v>#REF!</v>
      </c>
      <c r="Q136" s="2" t="e">
        <f>#REF!*#REF!/10^3</f>
        <v>#REF!</v>
      </c>
      <c r="R136" s="2" t="e">
        <f>#REF!*#REF!/10^3</f>
        <v>#REF!</v>
      </c>
      <c r="S136" s="2" t="e">
        <f>#REF!*#REF!/10^3</f>
        <v>#REF!</v>
      </c>
      <c r="T136" s="2" t="e">
        <f>#REF!*#REF!/10^3</f>
        <v>#REF!</v>
      </c>
      <c r="U136" s="2" t="e">
        <f>#REF!*#REF!/10^3</f>
        <v>#REF!</v>
      </c>
    </row>
    <row r="137" spans="1:21" x14ac:dyDescent="0.3">
      <c r="A137" t="s">
        <v>154</v>
      </c>
      <c r="B137" s="2">
        <v>0</v>
      </c>
      <c r="C137" s="2">
        <v>0</v>
      </c>
      <c r="D137" s="2">
        <v>85</v>
      </c>
      <c r="E137" s="2">
        <v>85.14053497641406</v>
      </c>
      <c r="F137" s="2">
        <v>90.113574022826427</v>
      </c>
      <c r="G137" s="2">
        <v>95.994128771625967</v>
      </c>
      <c r="H137" s="2">
        <v>95.619396516946253</v>
      </c>
      <c r="I137" s="2">
        <v>95.494711293713294</v>
      </c>
      <c r="J137" s="2">
        <v>94.898710711749743</v>
      </c>
      <c r="K137" s="2">
        <v>94.150777263631525</v>
      </c>
      <c r="L137" s="2">
        <v>94.408919813989215</v>
      </c>
      <c r="M137" s="2">
        <v>92.343929631125548</v>
      </c>
      <c r="N137" s="2" t="e">
        <f>#REF!*#REF!/10^3</f>
        <v>#REF!</v>
      </c>
      <c r="O137" s="2" t="e">
        <f>#REF!*#REF!/10^3</f>
        <v>#REF!</v>
      </c>
      <c r="P137" s="2" t="e">
        <f>#REF!*#REF!/10^3</f>
        <v>#REF!</v>
      </c>
      <c r="Q137" s="2" t="e">
        <f>#REF!*#REF!/10^3</f>
        <v>#REF!</v>
      </c>
      <c r="R137" s="2" t="e">
        <f>#REF!*#REF!/10^3</f>
        <v>#REF!</v>
      </c>
      <c r="S137" s="2" t="e">
        <f>#REF!*#REF!/10^3</f>
        <v>#REF!</v>
      </c>
      <c r="T137" s="2" t="e">
        <f>#REF!*#REF!/10^3</f>
        <v>#REF!</v>
      </c>
      <c r="U137" s="2" t="e">
        <f>#REF!*#REF!/10^3</f>
        <v>#REF!</v>
      </c>
    </row>
    <row r="138" spans="1:21" x14ac:dyDescent="0.3">
      <c r="A138" s="9" t="s">
        <v>57</v>
      </c>
      <c r="B138" s="10" t="s">
        <v>220</v>
      </c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 t="e">
        <f t="shared" ref="N138:U138" si="4">SUM(N139:N149)</f>
        <v>#REF!</v>
      </c>
      <c r="O138" s="10" t="e">
        <f t="shared" si="4"/>
        <v>#REF!</v>
      </c>
      <c r="P138" s="10" t="e">
        <f t="shared" si="4"/>
        <v>#REF!</v>
      </c>
      <c r="Q138" s="10" t="e">
        <f t="shared" si="4"/>
        <v>#REF!</v>
      </c>
      <c r="R138" s="10" t="e">
        <f t="shared" si="4"/>
        <v>#REF!</v>
      </c>
      <c r="S138" s="10" t="e">
        <f t="shared" si="4"/>
        <v>#REF!</v>
      </c>
      <c r="T138" s="10" t="e">
        <f t="shared" si="4"/>
        <v>#REF!</v>
      </c>
      <c r="U138" s="10" t="e">
        <f t="shared" si="4"/>
        <v>#REF!</v>
      </c>
    </row>
    <row r="139" spans="1:21" x14ac:dyDescent="0.3">
      <c r="A139" t="s">
        <v>59</v>
      </c>
      <c r="B139" s="2">
        <v>29.333333333333332</v>
      </c>
      <c r="C139" s="2">
        <v>41.666666666666664</v>
      </c>
      <c r="D139" s="2">
        <v>85</v>
      </c>
      <c r="E139" s="2">
        <v>85.14053497641406</v>
      </c>
      <c r="F139" s="2">
        <v>90.113574022826427</v>
      </c>
      <c r="G139" s="2">
        <v>95.994128771625967</v>
      </c>
      <c r="H139" s="2">
        <v>95.619396516946253</v>
      </c>
      <c r="I139" s="2">
        <v>95.494711293713294</v>
      </c>
      <c r="J139" s="2">
        <v>94.898710711749743</v>
      </c>
      <c r="K139" s="2">
        <v>94.150777263631525</v>
      </c>
      <c r="L139" s="2">
        <v>94.408919813989215</v>
      </c>
      <c r="M139" s="2">
        <v>92.343929631125548</v>
      </c>
      <c r="N139" s="2" t="e">
        <f>#REF!*#REF!/10^3</f>
        <v>#REF!</v>
      </c>
      <c r="O139" s="2" t="e">
        <f>#REF!*#REF!/10^3</f>
        <v>#REF!</v>
      </c>
      <c r="P139" s="2" t="e">
        <f>#REF!*#REF!/10^3</f>
        <v>#REF!</v>
      </c>
      <c r="Q139" s="2" t="e">
        <f>#REF!*#REF!/10^3</f>
        <v>#REF!</v>
      </c>
      <c r="R139" s="2" t="e">
        <f>#REF!*#REF!/10^3</f>
        <v>#REF!</v>
      </c>
      <c r="S139" s="2" t="e">
        <f>#REF!*#REF!/10^3</f>
        <v>#REF!</v>
      </c>
      <c r="T139" s="2" t="e">
        <f>#REF!*#REF!/10^3</f>
        <v>#REF!</v>
      </c>
      <c r="U139" s="2" t="e">
        <f>#REF!*#REF!/10^3</f>
        <v>#REF!</v>
      </c>
    </row>
    <row r="140" spans="1:21" x14ac:dyDescent="0.3">
      <c r="A140" t="s">
        <v>155</v>
      </c>
      <c r="B140" s="2">
        <v>0</v>
      </c>
      <c r="C140" s="2">
        <v>0</v>
      </c>
      <c r="D140" s="2">
        <v>85</v>
      </c>
      <c r="E140" s="2">
        <v>85.14053497641406</v>
      </c>
      <c r="F140" s="2">
        <v>90.113574022826427</v>
      </c>
      <c r="G140" s="2">
        <v>95.994128771625967</v>
      </c>
      <c r="H140" s="2">
        <v>95.619396516946253</v>
      </c>
      <c r="I140" s="2">
        <v>95.494711293713294</v>
      </c>
      <c r="J140" s="2">
        <v>94.898710711749743</v>
      </c>
      <c r="K140" s="2">
        <v>94.150777263631525</v>
      </c>
      <c r="L140" s="2">
        <v>94.408919813989215</v>
      </c>
      <c r="M140" s="2">
        <v>92.343929631125548</v>
      </c>
      <c r="N140" s="2" t="e">
        <f>#REF!*#REF!/10^3</f>
        <v>#REF!</v>
      </c>
      <c r="O140" s="2" t="e">
        <f>#REF!*#REF!/10^3</f>
        <v>#REF!</v>
      </c>
      <c r="P140" s="2" t="e">
        <f>#REF!*#REF!/10^3</f>
        <v>#REF!</v>
      </c>
      <c r="Q140" s="2" t="e">
        <f>#REF!*#REF!/10^3</f>
        <v>#REF!</v>
      </c>
      <c r="R140" s="2" t="e">
        <f>#REF!*#REF!/10^3</f>
        <v>#REF!</v>
      </c>
      <c r="S140" s="2" t="e">
        <f>#REF!*#REF!/10^3</f>
        <v>#REF!</v>
      </c>
      <c r="T140" s="2" t="e">
        <f>#REF!*#REF!/10^3</f>
        <v>#REF!</v>
      </c>
      <c r="U140" s="2" t="e">
        <f>#REF!*#REF!/10^3</f>
        <v>#REF!</v>
      </c>
    </row>
    <row r="141" spans="1:21" x14ac:dyDescent="0.3">
      <c r="A141" t="s">
        <v>156</v>
      </c>
      <c r="B141" s="2">
        <v>27.666666666666668</v>
      </c>
      <c r="C141" s="2">
        <v>17.666666666666668</v>
      </c>
      <c r="D141" s="2">
        <v>85</v>
      </c>
      <c r="E141" s="2">
        <v>85.14053497641406</v>
      </c>
      <c r="F141" s="2">
        <v>90.113574022826427</v>
      </c>
      <c r="G141" s="2">
        <v>95.994128771625967</v>
      </c>
      <c r="H141" s="2">
        <v>95.619396516946253</v>
      </c>
      <c r="I141" s="2">
        <v>95.494711293713294</v>
      </c>
      <c r="J141" s="2">
        <v>94.898710711749743</v>
      </c>
      <c r="K141" s="2">
        <v>94.150777263631525</v>
      </c>
      <c r="L141" s="2">
        <v>94.408919813989215</v>
      </c>
      <c r="M141" s="2">
        <v>92.343929631125548</v>
      </c>
      <c r="N141" s="2" t="e">
        <f>#REF!*#REF!/10^3</f>
        <v>#REF!</v>
      </c>
      <c r="O141" s="2" t="e">
        <f>#REF!*#REF!/10^3</f>
        <v>#REF!</v>
      </c>
      <c r="P141" s="2" t="e">
        <f>#REF!*#REF!/10^3</f>
        <v>#REF!</v>
      </c>
      <c r="Q141" s="2" t="e">
        <f>#REF!*#REF!/10^3</f>
        <v>#REF!</v>
      </c>
      <c r="R141" s="2" t="e">
        <f>#REF!*#REF!/10^3</f>
        <v>#REF!</v>
      </c>
      <c r="S141" s="2" t="e">
        <f>#REF!*#REF!/10^3</f>
        <v>#REF!</v>
      </c>
      <c r="T141" s="2" t="e">
        <f>#REF!*#REF!/10^3</f>
        <v>#REF!</v>
      </c>
      <c r="U141" s="2" t="e">
        <f>#REF!*#REF!/10^3</f>
        <v>#REF!</v>
      </c>
    </row>
    <row r="142" spans="1:21" x14ac:dyDescent="0.3">
      <c r="A142" t="s">
        <v>157</v>
      </c>
      <c r="B142" s="2">
        <v>0</v>
      </c>
      <c r="C142" s="2">
        <v>111</v>
      </c>
      <c r="D142" s="2">
        <v>90.94</v>
      </c>
      <c r="E142" s="2">
        <v>91.080534976414057</v>
      </c>
      <c r="F142" s="2">
        <v>96.053574022826425</v>
      </c>
      <c r="G142" s="2">
        <v>101.93412877162596</v>
      </c>
      <c r="H142" s="2">
        <v>101.55939651694625</v>
      </c>
      <c r="I142" s="2">
        <v>101.43471129371331</v>
      </c>
      <c r="J142" s="2">
        <v>100.83871071174974</v>
      </c>
      <c r="K142" s="2">
        <v>100.09077726363152</v>
      </c>
      <c r="L142" s="2">
        <v>100.34891981398921</v>
      </c>
      <c r="M142" s="2">
        <v>98.283929631125545</v>
      </c>
      <c r="N142" s="2" t="e">
        <f>#REF!*#REF!/10^3</f>
        <v>#REF!</v>
      </c>
      <c r="O142" s="2" t="e">
        <f>#REF!*#REF!/10^3</f>
        <v>#REF!</v>
      </c>
      <c r="P142" s="2" t="e">
        <f>#REF!*#REF!/10^3</f>
        <v>#REF!</v>
      </c>
      <c r="Q142" s="2" t="e">
        <f>#REF!*#REF!/10^3</f>
        <v>#REF!</v>
      </c>
      <c r="R142" s="2" t="e">
        <f>#REF!*#REF!/10^3</f>
        <v>#REF!</v>
      </c>
      <c r="S142" s="2" t="e">
        <f>#REF!*#REF!/10^3</f>
        <v>#REF!</v>
      </c>
      <c r="T142" s="2" t="e">
        <f>#REF!*#REF!/10^3</f>
        <v>#REF!</v>
      </c>
      <c r="U142" s="2" t="e">
        <f>#REF!*#REF!/10^3</f>
        <v>#REF!</v>
      </c>
    </row>
    <row r="143" spans="1:21" x14ac:dyDescent="0.3">
      <c r="A143" t="s">
        <v>158</v>
      </c>
      <c r="B143" s="2">
        <v>0</v>
      </c>
      <c r="C143" s="2">
        <v>0</v>
      </c>
      <c r="D143" s="2">
        <v>90.94</v>
      </c>
      <c r="E143" s="2">
        <v>91.080534976414057</v>
      </c>
      <c r="F143" s="2">
        <v>96.053574022826425</v>
      </c>
      <c r="G143" s="2">
        <v>101.93412877162596</v>
      </c>
      <c r="H143" s="2">
        <v>101.55939651694625</v>
      </c>
      <c r="I143" s="2">
        <v>101.43471129371331</v>
      </c>
      <c r="J143" s="2">
        <v>100.83871071174974</v>
      </c>
      <c r="K143" s="2">
        <v>100.09077726363152</v>
      </c>
      <c r="L143" s="2">
        <v>100.34891981398921</v>
      </c>
      <c r="M143" s="2">
        <v>98.283929631125545</v>
      </c>
      <c r="N143" s="2" t="e">
        <f>#REF!*#REF!/10^3</f>
        <v>#REF!</v>
      </c>
      <c r="O143" s="2" t="e">
        <f>#REF!*#REF!/10^3</f>
        <v>#REF!</v>
      </c>
      <c r="P143" s="2" t="e">
        <f>#REF!*#REF!/10^3</f>
        <v>#REF!</v>
      </c>
      <c r="Q143" s="2" t="e">
        <f>#REF!*#REF!/10^3</f>
        <v>#REF!</v>
      </c>
      <c r="R143" s="2" t="e">
        <f>#REF!*#REF!/10^3</f>
        <v>#REF!</v>
      </c>
      <c r="S143" s="2" t="e">
        <f>#REF!*#REF!/10^3</f>
        <v>#REF!</v>
      </c>
      <c r="T143" s="2" t="e">
        <f>#REF!*#REF!/10^3</f>
        <v>#REF!</v>
      </c>
      <c r="U143" s="2" t="e">
        <f>#REF!*#REF!/10^3</f>
        <v>#REF!</v>
      </c>
    </row>
    <row r="144" spans="1:21" x14ac:dyDescent="0.3">
      <c r="A144" t="s">
        <v>61</v>
      </c>
      <c r="B144" s="2">
        <v>28.666666666666668</v>
      </c>
      <c r="C144" s="2">
        <v>37</v>
      </c>
      <c r="D144" s="2">
        <v>85</v>
      </c>
      <c r="E144" s="2">
        <v>85.14053497641406</v>
      </c>
      <c r="F144" s="2">
        <v>90.113574022826427</v>
      </c>
      <c r="G144" s="2">
        <v>95.994128771625967</v>
      </c>
      <c r="H144" s="2">
        <v>95.619396516946253</v>
      </c>
      <c r="I144" s="2">
        <v>95.494711293713294</v>
      </c>
      <c r="J144" s="2">
        <v>94.898710711749743</v>
      </c>
      <c r="K144" s="2">
        <v>94.150777263631525</v>
      </c>
      <c r="L144" s="2">
        <v>94.408919813989215</v>
      </c>
      <c r="M144" s="2">
        <v>92.343929631125548</v>
      </c>
      <c r="N144" s="2" t="e">
        <f>#REF!*#REF!/10^3</f>
        <v>#REF!</v>
      </c>
      <c r="O144" s="2" t="e">
        <f>#REF!*#REF!/10^3</f>
        <v>#REF!</v>
      </c>
      <c r="P144" s="2" t="e">
        <f>#REF!*#REF!/10^3</f>
        <v>#REF!</v>
      </c>
      <c r="Q144" s="2" t="e">
        <f>#REF!*#REF!/10^3</f>
        <v>#REF!</v>
      </c>
      <c r="R144" s="2" t="e">
        <f>#REF!*#REF!/10^3</f>
        <v>#REF!</v>
      </c>
      <c r="S144" s="2" t="e">
        <f>#REF!*#REF!/10^3</f>
        <v>#REF!</v>
      </c>
      <c r="T144" s="2" t="e">
        <f>#REF!*#REF!/10^3</f>
        <v>#REF!</v>
      </c>
      <c r="U144" s="2" t="e">
        <f>#REF!*#REF!/10^3</f>
        <v>#REF!</v>
      </c>
    </row>
    <row r="145" spans="1:21" x14ac:dyDescent="0.3">
      <c r="A145" t="s">
        <v>159</v>
      </c>
      <c r="B145" s="2">
        <v>70.666666666666671</v>
      </c>
      <c r="C145" s="2">
        <v>73.666666666666671</v>
      </c>
      <c r="D145" s="2">
        <v>85</v>
      </c>
      <c r="E145" s="2">
        <v>85.14053497641406</v>
      </c>
      <c r="F145" s="2">
        <v>90.113574022826427</v>
      </c>
      <c r="G145" s="2">
        <v>95.994128771625967</v>
      </c>
      <c r="H145" s="2">
        <v>95.619396516946253</v>
      </c>
      <c r="I145" s="2">
        <v>95.494711293713294</v>
      </c>
      <c r="J145" s="2">
        <v>94.898710711749743</v>
      </c>
      <c r="K145" s="2">
        <v>94.150777263631525</v>
      </c>
      <c r="L145" s="2">
        <v>94.408919813989215</v>
      </c>
      <c r="M145" s="2">
        <v>92.343929631125548</v>
      </c>
      <c r="N145" s="2" t="e">
        <f>#REF!*#REF!/10^3</f>
        <v>#REF!</v>
      </c>
      <c r="O145" s="2" t="e">
        <f>#REF!*#REF!/10^3</f>
        <v>#REF!</v>
      </c>
      <c r="P145" s="2" t="e">
        <f>#REF!*#REF!/10^3</f>
        <v>#REF!</v>
      </c>
      <c r="Q145" s="2" t="e">
        <f>#REF!*#REF!/10^3</f>
        <v>#REF!</v>
      </c>
      <c r="R145" s="2" t="e">
        <f>#REF!*#REF!/10^3</f>
        <v>#REF!</v>
      </c>
      <c r="S145" s="2" t="e">
        <f>#REF!*#REF!/10^3</f>
        <v>#REF!</v>
      </c>
      <c r="T145" s="2" t="e">
        <f>#REF!*#REF!/10^3</f>
        <v>#REF!</v>
      </c>
      <c r="U145" s="2" t="e">
        <f>#REF!*#REF!/10^3</f>
        <v>#REF!</v>
      </c>
    </row>
    <row r="146" spans="1:21" x14ac:dyDescent="0.3">
      <c r="A146" t="s">
        <v>160</v>
      </c>
      <c r="B146" s="2">
        <v>0</v>
      </c>
      <c r="C146" s="2">
        <v>0</v>
      </c>
      <c r="D146" s="2">
        <v>90.94</v>
      </c>
      <c r="E146" s="2">
        <v>91.080534976414057</v>
      </c>
      <c r="F146" s="2">
        <v>96.053574022826425</v>
      </c>
      <c r="G146" s="2">
        <v>101.93412877162596</v>
      </c>
      <c r="H146" s="2">
        <v>101.55939651694625</v>
      </c>
      <c r="I146" s="2">
        <v>101.43471129371331</v>
      </c>
      <c r="J146" s="2">
        <v>100.83871071174974</v>
      </c>
      <c r="K146" s="2">
        <v>100.09077726363152</v>
      </c>
      <c r="L146" s="2">
        <v>100.34891981398921</v>
      </c>
      <c r="M146" s="2">
        <v>98.283929631125545</v>
      </c>
      <c r="N146" s="2" t="e">
        <f>#REF!*#REF!/10^3</f>
        <v>#REF!</v>
      </c>
      <c r="O146" s="2" t="e">
        <f>#REF!*#REF!/10^3</f>
        <v>#REF!</v>
      </c>
      <c r="P146" s="2" t="e">
        <f>#REF!*#REF!/10^3</f>
        <v>#REF!</v>
      </c>
      <c r="Q146" s="2" t="e">
        <f>#REF!*#REF!/10^3</f>
        <v>#REF!</v>
      </c>
      <c r="R146" s="2" t="e">
        <f>#REF!*#REF!/10^3</f>
        <v>#REF!</v>
      </c>
      <c r="S146" s="2" t="e">
        <f>#REF!*#REF!/10^3</f>
        <v>#REF!</v>
      </c>
      <c r="T146" s="2" t="e">
        <f>#REF!*#REF!/10^3</f>
        <v>#REF!</v>
      </c>
      <c r="U146" s="2" t="e">
        <f>#REF!*#REF!/10^3</f>
        <v>#REF!</v>
      </c>
    </row>
    <row r="147" spans="1:21" x14ac:dyDescent="0.3">
      <c r="A147" t="s">
        <v>161</v>
      </c>
      <c r="B147" s="2">
        <v>62.333333333333336</v>
      </c>
      <c r="C147" s="2">
        <v>59</v>
      </c>
      <c r="D147" s="2">
        <v>85</v>
      </c>
      <c r="E147" s="2">
        <v>85.14053497641406</v>
      </c>
      <c r="F147" s="2">
        <v>90.113574022826427</v>
      </c>
      <c r="G147" s="2">
        <v>95.994128771625967</v>
      </c>
      <c r="H147" s="2">
        <v>95.619396516946253</v>
      </c>
      <c r="I147" s="2">
        <v>95.494711293713294</v>
      </c>
      <c r="J147" s="2">
        <v>94.898710711749743</v>
      </c>
      <c r="K147" s="2">
        <v>94.150777263631525</v>
      </c>
      <c r="L147" s="2">
        <v>94.408919813989215</v>
      </c>
      <c r="M147" s="2">
        <v>92.343929631125548</v>
      </c>
      <c r="N147" s="2" t="e">
        <f>#REF!*#REF!/10^3</f>
        <v>#REF!</v>
      </c>
      <c r="O147" s="2" t="e">
        <f>#REF!*#REF!/10^3</f>
        <v>#REF!</v>
      </c>
      <c r="P147" s="2" t="e">
        <f>#REF!*#REF!/10^3</f>
        <v>#REF!</v>
      </c>
      <c r="Q147" s="2" t="e">
        <f>#REF!*#REF!/10^3</f>
        <v>#REF!</v>
      </c>
      <c r="R147" s="2" t="e">
        <f>#REF!*#REF!/10^3</f>
        <v>#REF!</v>
      </c>
      <c r="S147" s="2" t="e">
        <f>#REF!*#REF!/10^3</f>
        <v>#REF!</v>
      </c>
      <c r="T147" s="2" t="e">
        <f>#REF!*#REF!/10^3</f>
        <v>#REF!</v>
      </c>
      <c r="U147" s="2" t="e">
        <f>#REF!*#REF!/10^3</f>
        <v>#REF!</v>
      </c>
    </row>
    <row r="148" spans="1:21" x14ac:dyDescent="0.3">
      <c r="A148" t="s">
        <v>162</v>
      </c>
      <c r="B148" s="2">
        <v>0</v>
      </c>
      <c r="C148" s="2">
        <v>30.333333333333332</v>
      </c>
      <c r="D148" s="2">
        <v>90.94</v>
      </c>
      <c r="E148" s="2">
        <v>91.080534976414057</v>
      </c>
      <c r="F148" s="2">
        <v>96.053574022826425</v>
      </c>
      <c r="G148" s="2">
        <v>101.93412877162596</v>
      </c>
      <c r="H148" s="2">
        <v>101.55939651694625</v>
      </c>
      <c r="I148" s="2">
        <v>101.43471129371331</v>
      </c>
      <c r="J148" s="2">
        <v>100.83871071174974</v>
      </c>
      <c r="K148" s="2">
        <v>100.09077726363152</v>
      </c>
      <c r="L148" s="2">
        <v>100.34891981398921</v>
      </c>
      <c r="M148" s="2">
        <v>98.283929631125545</v>
      </c>
      <c r="N148" s="2" t="e">
        <f>#REF!*#REF!/10^3</f>
        <v>#REF!</v>
      </c>
      <c r="O148" s="2" t="e">
        <f>#REF!*#REF!/10^3</f>
        <v>#REF!</v>
      </c>
      <c r="P148" s="2" t="e">
        <f>#REF!*#REF!/10^3</f>
        <v>#REF!</v>
      </c>
      <c r="Q148" s="2" t="e">
        <f>#REF!*#REF!/10^3</f>
        <v>#REF!</v>
      </c>
      <c r="R148" s="2" t="e">
        <f>#REF!*#REF!/10^3</f>
        <v>#REF!</v>
      </c>
      <c r="S148" s="2" t="e">
        <f>#REF!*#REF!/10^3</f>
        <v>#REF!</v>
      </c>
      <c r="T148" s="2" t="e">
        <f>#REF!*#REF!/10^3</f>
        <v>#REF!</v>
      </c>
      <c r="U148" s="2" t="e">
        <f>#REF!*#REF!/10^3</f>
        <v>#REF!</v>
      </c>
    </row>
    <row r="149" spans="1:21" x14ac:dyDescent="0.3">
      <c r="A149" t="s">
        <v>163</v>
      </c>
      <c r="B149" s="2">
        <v>0</v>
      </c>
      <c r="C149" s="2">
        <v>666.66666666666663</v>
      </c>
      <c r="D149" s="2">
        <v>85</v>
      </c>
      <c r="E149" s="2">
        <v>85.14053497641406</v>
      </c>
      <c r="F149" s="2">
        <v>90.113574022826427</v>
      </c>
      <c r="G149" s="2">
        <v>95.994128771625967</v>
      </c>
      <c r="H149" s="2">
        <v>95.619396516946253</v>
      </c>
      <c r="I149" s="2">
        <v>95.494711293713294</v>
      </c>
      <c r="J149" s="2">
        <v>94.898710711749743</v>
      </c>
      <c r="K149" s="2">
        <v>94.150777263631525</v>
      </c>
      <c r="L149" s="2">
        <v>94.408919813989215</v>
      </c>
      <c r="M149" s="2">
        <v>92.343929631125548</v>
      </c>
      <c r="N149" s="2" t="e">
        <f>#REF!*#REF!/10^3</f>
        <v>#REF!</v>
      </c>
      <c r="O149" s="2" t="e">
        <f>#REF!*#REF!/10^3</f>
        <v>#REF!</v>
      </c>
      <c r="P149" s="2" t="e">
        <f>#REF!*#REF!/10^3</f>
        <v>#REF!</v>
      </c>
      <c r="Q149" s="2" t="e">
        <f>#REF!*#REF!/10^3</f>
        <v>#REF!</v>
      </c>
      <c r="R149" s="2" t="e">
        <f>#REF!*#REF!/10^3</f>
        <v>#REF!</v>
      </c>
      <c r="S149" s="2" t="e">
        <f>#REF!*#REF!/10^3</f>
        <v>#REF!</v>
      </c>
      <c r="T149" s="2" t="e">
        <f>#REF!*#REF!/10^3</f>
        <v>#REF!</v>
      </c>
      <c r="U149" s="2" t="e">
        <f>#REF!*#REF!/10^3</f>
        <v>#REF!</v>
      </c>
    </row>
    <row r="150" spans="1:21" x14ac:dyDescent="0.3">
      <c r="A150" s="1" t="s">
        <v>218</v>
      </c>
    </row>
    <row r="151" spans="1:21" x14ac:dyDescent="0.3">
      <c r="B151" s="2" t="s">
        <v>1</v>
      </c>
      <c r="D151" s="2" t="s">
        <v>2</v>
      </c>
    </row>
    <row r="152" spans="1:21" x14ac:dyDescent="0.3">
      <c r="A152" s="5" t="s">
        <v>4</v>
      </c>
      <c r="B152" s="6">
        <v>1992</v>
      </c>
      <c r="C152" s="6">
        <v>2017</v>
      </c>
      <c r="D152" s="7">
        <v>2017</v>
      </c>
      <c r="E152" s="7">
        <v>2020</v>
      </c>
      <c r="F152" s="7">
        <v>2025</v>
      </c>
      <c r="G152" s="7">
        <v>2030</v>
      </c>
      <c r="H152" s="7">
        <v>2035</v>
      </c>
      <c r="I152" s="7">
        <v>2040</v>
      </c>
      <c r="J152" s="7">
        <v>2045</v>
      </c>
      <c r="K152" s="7">
        <v>2050</v>
      </c>
      <c r="L152" s="7">
        <v>2055</v>
      </c>
      <c r="M152" s="7">
        <v>2060</v>
      </c>
      <c r="N152" s="7">
        <v>2065</v>
      </c>
      <c r="O152" s="7">
        <v>2070</v>
      </c>
      <c r="P152" s="7">
        <v>2075</v>
      </c>
      <c r="Q152" s="7">
        <v>2080</v>
      </c>
      <c r="R152" s="7">
        <v>2085</v>
      </c>
      <c r="S152" s="7">
        <v>2090</v>
      </c>
      <c r="T152" s="7">
        <v>2095</v>
      </c>
      <c r="U152" s="7">
        <v>2100</v>
      </c>
    </row>
    <row r="153" spans="1:21" x14ac:dyDescent="0.3">
      <c r="A153" s="9" t="s">
        <v>63</v>
      </c>
      <c r="B153" s="10" t="s">
        <v>220</v>
      </c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 t="e">
        <f t="shared" ref="N153:U153" si="5">SUM(N154:N183)+N187+N188+N192+N193+N194+N195+N198</f>
        <v>#REF!</v>
      </c>
      <c r="O153" s="10" t="e">
        <f t="shared" si="5"/>
        <v>#REF!</v>
      </c>
      <c r="P153" s="10" t="e">
        <f t="shared" si="5"/>
        <v>#REF!</v>
      </c>
      <c r="Q153" s="10" t="e">
        <f t="shared" si="5"/>
        <v>#REF!</v>
      </c>
      <c r="R153" s="10" t="e">
        <f t="shared" si="5"/>
        <v>#REF!</v>
      </c>
      <c r="S153" s="10" t="e">
        <f t="shared" si="5"/>
        <v>#REF!</v>
      </c>
      <c r="T153" s="10" t="e">
        <f t="shared" si="5"/>
        <v>#REF!</v>
      </c>
      <c r="U153" s="10" t="e">
        <f t="shared" si="5"/>
        <v>#REF!</v>
      </c>
    </row>
    <row r="154" spans="1:21" x14ac:dyDescent="0.3">
      <c r="A154" t="s">
        <v>164</v>
      </c>
      <c r="B154" s="2">
        <v>0</v>
      </c>
      <c r="C154" s="2">
        <v>26</v>
      </c>
      <c r="D154" s="2">
        <v>88.990000000000009</v>
      </c>
      <c r="E154" s="2">
        <v>89.130534976414069</v>
      </c>
      <c r="F154" s="2">
        <v>94.103574022826436</v>
      </c>
      <c r="G154" s="2">
        <v>99.984128771625976</v>
      </c>
      <c r="H154" s="2">
        <v>99.609396516946234</v>
      </c>
      <c r="I154" s="2">
        <v>99.484711293713303</v>
      </c>
      <c r="J154" s="2">
        <v>98.888710711749738</v>
      </c>
      <c r="K154" s="2">
        <v>98.140777263631534</v>
      </c>
      <c r="L154" s="2">
        <v>94.408919813989215</v>
      </c>
      <c r="M154" s="2">
        <v>92.343929631125548</v>
      </c>
      <c r="N154" s="2" t="e">
        <f>#REF!*#REF!/10^3</f>
        <v>#REF!</v>
      </c>
      <c r="O154" s="2" t="e">
        <f>#REF!*#REF!/10^3</f>
        <v>#REF!</v>
      </c>
      <c r="P154" s="2" t="e">
        <f>#REF!*#REF!/10^3</f>
        <v>#REF!</v>
      </c>
      <c r="Q154" s="2" t="e">
        <f>#REF!*#REF!/10^3</f>
        <v>#REF!</v>
      </c>
      <c r="R154" s="2" t="e">
        <f>#REF!*#REF!/10^3</f>
        <v>#REF!</v>
      </c>
      <c r="S154" s="2" t="e">
        <f>#REF!*#REF!/10^3</f>
        <v>#REF!</v>
      </c>
      <c r="T154" s="2" t="e">
        <f>#REF!*#REF!/10^3</f>
        <v>#REF!</v>
      </c>
      <c r="U154" s="2" t="e">
        <f>#REF!*#REF!/10^3</f>
        <v>#REF!</v>
      </c>
    </row>
    <row r="155" spans="1:21" x14ac:dyDescent="0.3">
      <c r="A155" t="s">
        <v>65</v>
      </c>
      <c r="B155" s="2">
        <v>52.333333333333336</v>
      </c>
      <c r="C155" s="2">
        <v>54</v>
      </c>
      <c r="D155" s="2">
        <v>94.929999999999993</v>
      </c>
      <c r="E155" s="2">
        <v>95.070534976414066</v>
      </c>
      <c r="F155" s="2">
        <v>100.04357402282643</v>
      </c>
      <c r="G155" s="2">
        <v>105.92412877162594</v>
      </c>
      <c r="H155" s="2">
        <v>105.54939651694623</v>
      </c>
      <c r="I155" s="2">
        <v>105.4247112937133</v>
      </c>
      <c r="J155" s="2">
        <v>104.82871071174975</v>
      </c>
      <c r="K155" s="2">
        <v>104.08077726363153</v>
      </c>
      <c r="L155" s="2">
        <v>104.33891981398922</v>
      </c>
      <c r="M155" s="2">
        <v>102.27392963112555</v>
      </c>
      <c r="N155" s="2" t="e">
        <f>#REF!*#REF!/10^3</f>
        <v>#REF!</v>
      </c>
      <c r="O155" s="2" t="e">
        <f>#REF!*#REF!/10^3</f>
        <v>#REF!</v>
      </c>
      <c r="P155" s="2" t="e">
        <f>#REF!*#REF!/10^3</f>
        <v>#REF!</v>
      </c>
      <c r="Q155" s="2" t="e">
        <f>#REF!*#REF!/10^3</f>
        <v>#REF!</v>
      </c>
      <c r="R155" s="2" t="e">
        <f>#REF!*#REF!/10^3</f>
        <v>#REF!</v>
      </c>
      <c r="S155" s="2" t="e">
        <f>#REF!*#REF!/10^3</f>
        <v>#REF!</v>
      </c>
      <c r="T155" s="2" t="e">
        <f>#REF!*#REF!/10^3</f>
        <v>#REF!</v>
      </c>
      <c r="U155" s="2" t="e">
        <f>#REF!*#REF!/10^3</f>
        <v>#REF!</v>
      </c>
    </row>
    <row r="156" spans="1:21" x14ac:dyDescent="0.3">
      <c r="A156" t="s">
        <v>165</v>
      </c>
      <c r="B156" s="2">
        <v>0</v>
      </c>
      <c r="C156" s="2">
        <v>59</v>
      </c>
      <c r="D156" s="2">
        <v>94.929999999999993</v>
      </c>
      <c r="E156" s="2">
        <v>95.070534976414066</v>
      </c>
      <c r="F156" s="2">
        <v>100.04357402282643</v>
      </c>
      <c r="G156" s="2">
        <v>105.92412877162594</v>
      </c>
      <c r="H156" s="2">
        <v>105.54939651694623</v>
      </c>
      <c r="I156" s="2">
        <v>105.4247112937133</v>
      </c>
      <c r="J156" s="2">
        <v>104.82871071174975</v>
      </c>
      <c r="K156" s="2">
        <v>104.08077726363153</v>
      </c>
      <c r="L156" s="2">
        <v>104.33891981398922</v>
      </c>
      <c r="M156" s="2">
        <v>102.27392963112555</v>
      </c>
      <c r="N156" s="2" t="e">
        <f>#REF!*#REF!/10^3</f>
        <v>#REF!</v>
      </c>
      <c r="O156" s="2" t="e">
        <f>#REF!*#REF!/10^3</f>
        <v>#REF!</v>
      </c>
      <c r="P156" s="2" t="e">
        <f>#REF!*#REF!/10^3</f>
        <v>#REF!</v>
      </c>
      <c r="Q156" s="2" t="e">
        <f>#REF!*#REF!/10^3</f>
        <v>#REF!</v>
      </c>
      <c r="R156" s="2" t="e">
        <f>#REF!*#REF!/10^3</f>
        <v>#REF!</v>
      </c>
      <c r="S156" s="2" t="e">
        <f>#REF!*#REF!/10^3</f>
        <v>#REF!</v>
      </c>
      <c r="T156" s="2" t="e">
        <f>#REF!*#REF!/10^3</f>
        <v>#REF!</v>
      </c>
      <c r="U156" s="2" t="e">
        <f>#REF!*#REF!/10^3</f>
        <v>#REF!</v>
      </c>
    </row>
    <row r="157" spans="1:21" x14ac:dyDescent="0.3">
      <c r="A157" t="s">
        <v>166</v>
      </c>
      <c r="B157" s="2">
        <v>178</v>
      </c>
      <c r="C157" s="2">
        <v>48</v>
      </c>
      <c r="D157" s="2">
        <v>85</v>
      </c>
      <c r="E157" s="2">
        <v>85.14053497641406</v>
      </c>
      <c r="F157" s="2">
        <v>90.113574022826427</v>
      </c>
      <c r="G157" s="2">
        <v>95.994128771625967</v>
      </c>
      <c r="H157" s="2">
        <v>95.619396516946253</v>
      </c>
      <c r="I157" s="2">
        <v>95.494711293713294</v>
      </c>
      <c r="J157" s="2">
        <v>94.898710711749743</v>
      </c>
      <c r="K157" s="2">
        <v>94.150777263631525</v>
      </c>
      <c r="L157" s="2">
        <v>94.408919813989215</v>
      </c>
      <c r="M157" s="2">
        <v>92.343929631125548</v>
      </c>
      <c r="N157" s="2" t="e">
        <f>#REF!*#REF!/10^3</f>
        <v>#REF!</v>
      </c>
      <c r="O157" s="2" t="e">
        <f>#REF!*#REF!/10^3</f>
        <v>#REF!</v>
      </c>
      <c r="P157" s="2" t="e">
        <f>#REF!*#REF!/10^3</f>
        <v>#REF!</v>
      </c>
      <c r="Q157" s="2" t="e">
        <f>#REF!*#REF!/10^3</f>
        <v>#REF!</v>
      </c>
      <c r="R157" s="2" t="e">
        <f>#REF!*#REF!/10^3</f>
        <v>#REF!</v>
      </c>
      <c r="S157" s="2" t="e">
        <f>#REF!*#REF!/10^3</f>
        <v>#REF!</v>
      </c>
      <c r="T157" s="2" t="e">
        <f>#REF!*#REF!/10^3</f>
        <v>#REF!</v>
      </c>
      <c r="U157" s="2" t="e">
        <f>#REF!*#REF!/10^3</f>
        <v>#REF!</v>
      </c>
    </row>
    <row r="158" spans="1:21" x14ac:dyDescent="0.3">
      <c r="A158" t="s">
        <v>167</v>
      </c>
      <c r="B158" s="2">
        <v>41</v>
      </c>
      <c r="C158" s="2">
        <v>38.666666666666664</v>
      </c>
      <c r="D158" s="2">
        <v>85</v>
      </c>
      <c r="E158" s="2">
        <v>85.14053497641406</v>
      </c>
      <c r="F158" s="2">
        <v>90.113574022826427</v>
      </c>
      <c r="G158" s="2">
        <v>95.994128771625967</v>
      </c>
      <c r="H158" s="2">
        <v>95.619396516946253</v>
      </c>
      <c r="I158" s="2">
        <v>95.494711293713294</v>
      </c>
      <c r="J158" s="2">
        <v>94.898710711749743</v>
      </c>
      <c r="K158" s="2">
        <v>94.150777263631525</v>
      </c>
      <c r="L158" s="2">
        <v>94.408919813989215</v>
      </c>
      <c r="M158" s="2">
        <v>92.343929631125548</v>
      </c>
      <c r="N158" s="2" t="e">
        <f>#REF!*#REF!/10^3</f>
        <v>#REF!</v>
      </c>
      <c r="O158" s="2" t="e">
        <f>#REF!*#REF!/10^3</f>
        <v>#REF!</v>
      </c>
      <c r="P158" s="2" t="e">
        <f>#REF!*#REF!/10^3</f>
        <v>#REF!</v>
      </c>
      <c r="Q158" s="2" t="e">
        <f>#REF!*#REF!/10^3</f>
        <v>#REF!</v>
      </c>
      <c r="R158" s="2" t="e">
        <f>#REF!*#REF!/10^3</f>
        <v>#REF!</v>
      </c>
      <c r="S158" s="2" t="e">
        <f>#REF!*#REF!/10^3</f>
        <v>#REF!</v>
      </c>
      <c r="T158" s="2" t="e">
        <f>#REF!*#REF!/10^3</f>
        <v>#REF!</v>
      </c>
      <c r="U158" s="2" t="e">
        <f>#REF!*#REF!/10^3</f>
        <v>#REF!</v>
      </c>
    </row>
    <row r="159" spans="1:21" x14ac:dyDescent="0.3">
      <c r="A159" t="s">
        <v>169</v>
      </c>
      <c r="B159" s="2">
        <v>76.666666666666671</v>
      </c>
      <c r="C159" s="2">
        <v>42.666666666666664</v>
      </c>
      <c r="D159" s="2">
        <v>85</v>
      </c>
      <c r="E159" s="2">
        <v>85.14053497641406</v>
      </c>
      <c r="F159" s="2">
        <v>90.113574022826427</v>
      </c>
      <c r="G159" s="2">
        <v>95.994128771625967</v>
      </c>
      <c r="H159" s="2">
        <v>95.619396516946253</v>
      </c>
      <c r="I159" s="2">
        <v>95.494711293713294</v>
      </c>
      <c r="J159" s="2">
        <v>94.898710711749743</v>
      </c>
      <c r="K159" s="2">
        <v>94.150777263631525</v>
      </c>
      <c r="L159" s="2">
        <v>94.408919813989215</v>
      </c>
      <c r="M159" s="2">
        <v>92.343929631125548</v>
      </c>
      <c r="N159" s="2" t="e">
        <f>#REF!*#REF!/10^3</f>
        <v>#REF!</v>
      </c>
      <c r="O159" s="2" t="e">
        <f>#REF!*#REF!/10^3</f>
        <v>#REF!</v>
      </c>
      <c r="P159" s="2" t="e">
        <f>#REF!*#REF!/10^3</f>
        <v>#REF!</v>
      </c>
      <c r="Q159" s="2" t="e">
        <f>#REF!*#REF!/10^3</f>
        <v>#REF!</v>
      </c>
      <c r="R159" s="2" t="e">
        <f>#REF!*#REF!/10^3</f>
        <v>#REF!</v>
      </c>
      <c r="S159" s="2" t="e">
        <f>#REF!*#REF!/10^3</f>
        <v>#REF!</v>
      </c>
      <c r="T159" s="2" t="e">
        <f>#REF!*#REF!/10^3</f>
        <v>#REF!</v>
      </c>
      <c r="U159" s="2" t="e">
        <f>#REF!*#REF!/10^3</f>
        <v>#REF!</v>
      </c>
    </row>
    <row r="160" spans="1:21" x14ac:dyDescent="0.3">
      <c r="A160" t="s">
        <v>66</v>
      </c>
      <c r="B160" s="2">
        <v>0</v>
      </c>
      <c r="C160" s="2">
        <v>35</v>
      </c>
      <c r="D160" s="2">
        <v>85</v>
      </c>
      <c r="E160" s="2">
        <v>85.14053497641406</v>
      </c>
      <c r="F160" s="2">
        <v>90.113574022826427</v>
      </c>
      <c r="G160" s="2">
        <v>95.994128771625967</v>
      </c>
      <c r="H160" s="2">
        <v>95.619396516946253</v>
      </c>
      <c r="I160" s="2">
        <v>95.494711293713294</v>
      </c>
      <c r="J160" s="2">
        <v>94.898710711749743</v>
      </c>
      <c r="K160" s="2">
        <v>94.150777263631525</v>
      </c>
      <c r="L160" s="2">
        <v>98.398919813989224</v>
      </c>
      <c r="M160" s="2">
        <v>96.333929631125557</v>
      </c>
      <c r="N160" s="2" t="e">
        <f>#REF!*#REF!/10^3</f>
        <v>#REF!</v>
      </c>
      <c r="O160" s="2" t="e">
        <f>#REF!*#REF!/10^3</f>
        <v>#REF!</v>
      </c>
      <c r="P160" s="2" t="e">
        <f>#REF!*#REF!/10^3</f>
        <v>#REF!</v>
      </c>
      <c r="Q160" s="2" t="e">
        <f>#REF!*#REF!/10^3</f>
        <v>#REF!</v>
      </c>
      <c r="R160" s="2" t="e">
        <f>#REF!*#REF!/10^3</f>
        <v>#REF!</v>
      </c>
      <c r="S160" s="2" t="e">
        <f>#REF!*#REF!/10^3</f>
        <v>#REF!</v>
      </c>
      <c r="T160" s="2" t="e">
        <f>#REF!*#REF!/10^3</f>
        <v>#REF!</v>
      </c>
      <c r="U160" s="2" t="e">
        <f>#REF!*#REF!/10^3</f>
        <v>#REF!</v>
      </c>
    </row>
    <row r="161" spans="1:21" x14ac:dyDescent="0.3">
      <c r="A161" t="s">
        <v>171</v>
      </c>
      <c r="B161" s="2">
        <v>55.666666666666664</v>
      </c>
      <c r="C161" s="2">
        <v>40.666666666666664</v>
      </c>
      <c r="D161" s="2">
        <v>85</v>
      </c>
      <c r="E161" s="2">
        <v>85.14053497641406</v>
      </c>
      <c r="F161" s="2">
        <v>90.113574022826427</v>
      </c>
      <c r="G161" s="2">
        <v>99.984128771625976</v>
      </c>
      <c r="H161" s="2">
        <v>99.609396516946234</v>
      </c>
      <c r="I161" s="2">
        <v>99.484711293713303</v>
      </c>
      <c r="J161" s="2">
        <v>98.888710711749738</v>
      </c>
      <c r="K161" s="2">
        <v>98.140777263631534</v>
      </c>
      <c r="L161" s="2">
        <v>98.398919813989224</v>
      </c>
      <c r="M161" s="2">
        <v>96.333929631125557</v>
      </c>
      <c r="N161" s="2" t="e">
        <f>#REF!*#REF!/10^3</f>
        <v>#REF!</v>
      </c>
      <c r="O161" s="2" t="e">
        <f>#REF!*#REF!/10^3</f>
        <v>#REF!</v>
      </c>
      <c r="P161" s="2" t="e">
        <f>#REF!*#REF!/10^3</f>
        <v>#REF!</v>
      </c>
      <c r="Q161" s="2" t="e">
        <f>#REF!*#REF!/10^3</f>
        <v>#REF!</v>
      </c>
      <c r="R161" s="2" t="e">
        <f>#REF!*#REF!/10^3</f>
        <v>#REF!</v>
      </c>
      <c r="S161" s="2" t="e">
        <f>#REF!*#REF!/10^3</f>
        <v>#REF!</v>
      </c>
      <c r="T161" s="2" t="e">
        <f>#REF!*#REF!/10^3</f>
        <v>#REF!</v>
      </c>
      <c r="U161" s="2" t="e">
        <f>#REF!*#REF!/10^3</f>
        <v>#REF!</v>
      </c>
    </row>
    <row r="162" spans="1:21" x14ac:dyDescent="0.3">
      <c r="A162" t="s">
        <v>68</v>
      </c>
      <c r="B162" s="2">
        <v>26.666666666666668</v>
      </c>
      <c r="C162" s="2">
        <v>26</v>
      </c>
      <c r="D162" s="2">
        <v>90.94</v>
      </c>
      <c r="E162" s="2">
        <v>91.080534976414057</v>
      </c>
      <c r="F162" s="2">
        <v>96.053574022826425</v>
      </c>
      <c r="G162" s="2">
        <v>101.93412877162596</v>
      </c>
      <c r="H162" s="2">
        <v>101.55939651694625</v>
      </c>
      <c r="I162" s="2">
        <v>101.43471129371331</v>
      </c>
      <c r="J162" s="2">
        <v>100.83871071174974</v>
      </c>
      <c r="K162" s="2">
        <v>100.09077726363152</v>
      </c>
      <c r="L162" s="2">
        <v>100.34891981398921</v>
      </c>
      <c r="M162" s="2">
        <v>98.283929631125545</v>
      </c>
      <c r="N162" s="2" t="e">
        <f>#REF!*#REF!/10^3</f>
        <v>#REF!</v>
      </c>
      <c r="O162" s="2" t="e">
        <f>#REF!*#REF!/10^3</f>
        <v>#REF!</v>
      </c>
      <c r="P162" s="2" t="e">
        <f>#REF!*#REF!/10^3</f>
        <v>#REF!</v>
      </c>
      <c r="Q162" s="2" t="e">
        <f>#REF!*#REF!/10^3</f>
        <v>#REF!</v>
      </c>
      <c r="R162" s="2" t="e">
        <f>#REF!*#REF!/10^3</f>
        <v>#REF!</v>
      </c>
      <c r="S162" s="2" t="e">
        <f>#REF!*#REF!/10^3</f>
        <v>#REF!</v>
      </c>
      <c r="T162" s="2" t="e">
        <f>#REF!*#REF!/10^3</f>
        <v>#REF!</v>
      </c>
      <c r="U162" s="2" t="e">
        <f>#REF!*#REF!/10^3</f>
        <v>#REF!</v>
      </c>
    </row>
    <row r="163" spans="1:21" x14ac:dyDescent="0.3">
      <c r="A163" t="s">
        <v>70</v>
      </c>
      <c r="B163" s="2">
        <v>68.333333333333329</v>
      </c>
      <c r="C163" s="2">
        <v>39</v>
      </c>
      <c r="D163" s="2">
        <v>85</v>
      </c>
      <c r="E163" s="2">
        <v>85.14053497641406</v>
      </c>
      <c r="F163" s="2">
        <v>90.113574022826427</v>
      </c>
      <c r="G163" s="2">
        <v>95.994128771625967</v>
      </c>
      <c r="H163" s="2">
        <v>95.619396516946253</v>
      </c>
      <c r="I163" s="2">
        <v>95.494711293713294</v>
      </c>
      <c r="J163" s="2">
        <v>94.898710711749743</v>
      </c>
      <c r="K163" s="2">
        <v>94.150777263631525</v>
      </c>
      <c r="L163" s="2">
        <v>94.408919813989215</v>
      </c>
      <c r="M163" s="2">
        <v>92.343929631125548</v>
      </c>
      <c r="N163" s="2" t="e">
        <f>#REF!*#REF!/10^3</f>
        <v>#REF!</v>
      </c>
      <c r="O163" s="2" t="e">
        <f>#REF!*#REF!/10^3</f>
        <v>#REF!</v>
      </c>
      <c r="P163" s="2" t="e">
        <f>#REF!*#REF!/10^3</f>
        <v>#REF!</v>
      </c>
      <c r="Q163" s="2" t="e">
        <f>#REF!*#REF!/10^3</f>
        <v>#REF!</v>
      </c>
      <c r="R163" s="2" t="e">
        <f>#REF!*#REF!/10^3</f>
        <v>#REF!</v>
      </c>
      <c r="S163" s="2" t="e">
        <f>#REF!*#REF!/10^3</f>
        <v>#REF!</v>
      </c>
      <c r="T163" s="2" t="e">
        <f>#REF!*#REF!/10^3</f>
        <v>#REF!</v>
      </c>
      <c r="U163" s="2" t="e">
        <f>#REF!*#REF!/10^3</f>
        <v>#REF!</v>
      </c>
    </row>
    <row r="164" spans="1:21" x14ac:dyDescent="0.3">
      <c r="A164" t="s">
        <v>72</v>
      </c>
      <c r="B164" s="2">
        <v>66</v>
      </c>
      <c r="C164" s="2">
        <v>56</v>
      </c>
      <c r="D164" s="2">
        <v>94.929999999999993</v>
      </c>
      <c r="E164" s="2">
        <v>95.070534976414066</v>
      </c>
      <c r="F164" s="2">
        <v>100.04357402282643</v>
      </c>
      <c r="G164" s="2">
        <v>105.92412877162594</v>
      </c>
      <c r="H164" s="2">
        <v>105.54939651694623</v>
      </c>
      <c r="I164" s="2">
        <v>105.4247112937133</v>
      </c>
      <c r="J164" s="2">
        <v>104.82871071174975</v>
      </c>
      <c r="K164" s="2">
        <v>104.08077726363153</v>
      </c>
      <c r="L164" s="2">
        <v>104.33891981398922</v>
      </c>
      <c r="M164" s="2">
        <v>102.27392963112555</v>
      </c>
      <c r="N164" s="2" t="e">
        <f>#REF!*#REF!/10^3</f>
        <v>#REF!</v>
      </c>
      <c r="O164" s="2" t="e">
        <f>#REF!*#REF!/10^3</f>
        <v>#REF!</v>
      </c>
      <c r="P164" s="2" t="e">
        <f>#REF!*#REF!/10^3</f>
        <v>#REF!</v>
      </c>
      <c r="Q164" s="2" t="e">
        <f>#REF!*#REF!/10^3</f>
        <v>#REF!</v>
      </c>
      <c r="R164" s="2" t="e">
        <f>#REF!*#REF!/10^3</f>
        <v>#REF!</v>
      </c>
      <c r="S164" s="2" t="e">
        <f>#REF!*#REF!/10^3</f>
        <v>#REF!</v>
      </c>
      <c r="T164" s="2" t="e">
        <f>#REF!*#REF!/10^3</f>
        <v>#REF!</v>
      </c>
      <c r="U164" s="2" t="e">
        <f>#REF!*#REF!/10^3</f>
        <v>#REF!</v>
      </c>
    </row>
    <row r="165" spans="1:21" x14ac:dyDescent="0.3">
      <c r="A165" t="s">
        <v>172</v>
      </c>
      <c r="B165" s="2">
        <v>126</v>
      </c>
      <c r="C165" s="2">
        <v>55.666666666666664</v>
      </c>
      <c r="D165" s="2">
        <v>94.929999999999993</v>
      </c>
      <c r="E165" s="2">
        <v>95.070534976414066</v>
      </c>
      <c r="F165" s="2">
        <v>100.04357402282643</v>
      </c>
      <c r="G165" s="2">
        <v>105.92412877162594</v>
      </c>
      <c r="H165" s="2">
        <v>105.54939651694623</v>
      </c>
      <c r="I165" s="2">
        <v>105.4247112937133</v>
      </c>
      <c r="J165" s="2">
        <v>104.82871071174975</v>
      </c>
      <c r="K165" s="2">
        <v>104.08077726363153</v>
      </c>
      <c r="L165" s="2">
        <v>104.33891981398922</v>
      </c>
      <c r="M165" s="2">
        <v>102.27392963112555</v>
      </c>
      <c r="N165" s="2" t="e">
        <f>#REF!*#REF!/10^3</f>
        <v>#REF!</v>
      </c>
      <c r="O165" s="2" t="e">
        <f>#REF!*#REF!/10^3</f>
        <v>#REF!</v>
      </c>
      <c r="P165" s="2" t="e">
        <f>#REF!*#REF!/10^3</f>
        <v>#REF!</v>
      </c>
      <c r="Q165" s="2" t="e">
        <f>#REF!*#REF!/10^3</f>
        <v>#REF!</v>
      </c>
      <c r="R165" s="2" t="e">
        <f>#REF!*#REF!/10^3</f>
        <v>#REF!</v>
      </c>
      <c r="S165" s="2" t="e">
        <f>#REF!*#REF!/10^3</f>
        <v>#REF!</v>
      </c>
      <c r="T165" s="2" t="e">
        <f>#REF!*#REF!/10^3</f>
        <v>#REF!</v>
      </c>
      <c r="U165" s="2" t="e">
        <f>#REF!*#REF!/10^3</f>
        <v>#REF!</v>
      </c>
    </row>
    <row r="166" spans="1:21" x14ac:dyDescent="0.3">
      <c r="A166" t="s">
        <v>173</v>
      </c>
      <c r="B166" s="2">
        <v>55.666666666666664</v>
      </c>
      <c r="C166" s="2">
        <v>38.333333333333336</v>
      </c>
      <c r="D166" s="2">
        <v>85</v>
      </c>
      <c r="E166" s="2">
        <v>85.14053497641406</v>
      </c>
      <c r="F166" s="2">
        <v>96.053574022826425</v>
      </c>
      <c r="G166" s="2">
        <v>95.994128771625967</v>
      </c>
      <c r="H166" s="2">
        <v>95.619396516946253</v>
      </c>
      <c r="I166" s="2">
        <v>95.494711293713294</v>
      </c>
      <c r="J166" s="2">
        <v>94.898710711749743</v>
      </c>
      <c r="K166" s="2">
        <v>94.150777263631525</v>
      </c>
      <c r="L166" s="2">
        <v>94.408919813989215</v>
      </c>
      <c r="M166" s="2">
        <v>92.343929631125548</v>
      </c>
      <c r="N166" s="2" t="e">
        <f>#REF!*#REF!/10^3</f>
        <v>#REF!</v>
      </c>
      <c r="O166" s="2" t="e">
        <f>#REF!*#REF!/10^3</f>
        <v>#REF!</v>
      </c>
      <c r="P166" s="2" t="e">
        <f>#REF!*#REF!/10^3</f>
        <v>#REF!</v>
      </c>
      <c r="Q166" s="2" t="e">
        <f>#REF!*#REF!/10^3</f>
        <v>#REF!</v>
      </c>
      <c r="R166" s="2" t="e">
        <f>#REF!*#REF!/10^3</f>
        <v>#REF!</v>
      </c>
      <c r="S166" s="2" t="e">
        <f>#REF!*#REF!/10^3</f>
        <v>#REF!</v>
      </c>
      <c r="T166" s="2" t="e">
        <f>#REF!*#REF!/10^3</f>
        <v>#REF!</v>
      </c>
      <c r="U166" s="2" t="e">
        <f>#REF!*#REF!/10^3</f>
        <v>#REF!</v>
      </c>
    </row>
    <row r="167" spans="1:21" x14ac:dyDescent="0.3">
      <c r="A167" t="s">
        <v>174</v>
      </c>
      <c r="B167" s="2">
        <v>0</v>
      </c>
      <c r="C167" s="2">
        <v>72.666666666666671</v>
      </c>
      <c r="D167" s="2">
        <v>94.929999999999993</v>
      </c>
      <c r="E167" s="2">
        <v>95.070534976414066</v>
      </c>
      <c r="F167" s="2">
        <v>100.04357402282643</v>
      </c>
      <c r="G167" s="2">
        <v>105.92412877162594</v>
      </c>
      <c r="H167" s="2">
        <v>105.54939651694623</v>
      </c>
      <c r="I167" s="2">
        <v>105.4247112937133</v>
      </c>
      <c r="J167" s="2">
        <v>104.82871071174975</v>
      </c>
      <c r="K167" s="2">
        <v>104.08077726363153</v>
      </c>
      <c r="L167" s="2">
        <v>104.33891981398922</v>
      </c>
      <c r="M167" s="2">
        <v>102.27392963112555</v>
      </c>
      <c r="N167" s="2" t="e">
        <f>#REF!*#REF!/10^3</f>
        <v>#REF!</v>
      </c>
      <c r="O167" s="2" t="e">
        <f>#REF!*#REF!/10^3</f>
        <v>#REF!</v>
      </c>
      <c r="P167" s="2" t="e">
        <f>#REF!*#REF!/10^3</f>
        <v>#REF!</v>
      </c>
      <c r="Q167" s="2" t="e">
        <f>#REF!*#REF!/10^3</f>
        <v>#REF!</v>
      </c>
      <c r="R167" s="2" t="e">
        <f>#REF!*#REF!/10^3</f>
        <v>#REF!</v>
      </c>
      <c r="S167" s="2" t="e">
        <f>#REF!*#REF!/10^3</f>
        <v>#REF!</v>
      </c>
      <c r="T167" s="2" t="e">
        <f>#REF!*#REF!/10^3</f>
        <v>#REF!</v>
      </c>
      <c r="U167" s="2" t="e">
        <f>#REF!*#REF!/10^3</f>
        <v>#REF!</v>
      </c>
    </row>
    <row r="168" spans="1:21" x14ac:dyDescent="0.3">
      <c r="A168" t="s">
        <v>175</v>
      </c>
      <c r="B168" s="2">
        <v>62.666666666666664</v>
      </c>
      <c r="C168" s="2">
        <v>293.66666666666669</v>
      </c>
      <c r="D168" s="2">
        <v>94.929999999999993</v>
      </c>
      <c r="E168" s="2">
        <v>95.070534976414066</v>
      </c>
      <c r="F168" s="2">
        <v>100.04357402282643</v>
      </c>
      <c r="G168" s="2">
        <v>105.92412877162594</v>
      </c>
      <c r="H168" s="2">
        <v>105.54939651694623</v>
      </c>
      <c r="I168" s="2">
        <v>105.4247112937133</v>
      </c>
      <c r="J168" s="2">
        <v>104.82871071174975</v>
      </c>
      <c r="K168" s="2">
        <v>104.08077726363153</v>
      </c>
      <c r="L168" s="2">
        <v>104.33891981398922</v>
      </c>
      <c r="M168" s="2">
        <v>102.27392963112555</v>
      </c>
      <c r="N168" s="2" t="e">
        <f>#REF!*#REF!/10^3</f>
        <v>#REF!</v>
      </c>
      <c r="O168" s="2" t="e">
        <f>#REF!*#REF!/10^3</f>
        <v>#REF!</v>
      </c>
      <c r="P168" s="2" t="e">
        <f>#REF!*#REF!/10^3</f>
        <v>#REF!</v>
      </c>
      <c r="Q168" s="2" t="e">
        <f>#REF!*#REF!/10^3</f>
        <v>#REF!</v>
      </c>
      <c r="R168" s="2" t="e">
        <f>#REF!*#REF!/10^3</f>
        <v>#REF!</v>
      </c>
      <c r="S168" s="2" t="e">
        <f>#REF!*#REF!/10^3</f>
        <v>#REF!</v>
      </c>
      <c r="T168" s="2" t="e">
        <f>#REF!*#REF!/10^3</f>
        <v>#REF!</v>
      </c>
      <c r="U168" s="2" t="e">
        <f>#REF!*#REF!/10^3</f>
        <v>#REF!</v>
      </c>
    </row>
    <row r="169" spans="1:21" x14ac:dyDescent="0.3">
      <c r="A169" t="s">
        <v>74</v>
      </c>
      <c r="B169" s="2">
        <v>87</v>
      </c>
      <c r="C169" s="2">
        <v>55</v>
      </c>
      <c r="D169" s="2">
        <v>94.929999999999993</v>
      </c>
      <c r="E169" s="2">
        <v>95.070534976414066</v>
      </c>
      <c r="F169" s="2">
        <v>100.04357402282643</v>
      </c>
      <c r="G169" s="2">
        <v>105.92412877162594</v>
      </c>
      <c r="H169" s="2">
        <v>105.54939651694623</v>
      </c>
      <c r="I169" s="2">
        <v>105.4247112937133</v>
      </c>
      <c r="J169" s="2">
        <v>104.82871071174975</v>
      </c>
      <c r="K169" s="2">
        <v>104.08077726363153</v>
      </c>
      <c r="L169" s="2">
        <v>104.33891981398922</v>
      </c>
      <c r="M169" s="2">
        <v>102.27392963112555</v>
      </c>
      <c r="N169" s="2" t="e">
        <f>#REF!*#REF!/10^3</f>
        <v>#REF!</v>
      </c>
      <c r="O169" s="2" t="e">
        <f>#REF!*#REF!/10^3</f>
        <v>#REF!</v>
      </c>
      <c r="P169" s="2" t="e">
        <f>#REF!*#REF!/10^3</f>
        <v>#REF!</v>
      </c>
      <c r="Q169" s="2" t="e">
        <f>#REF!*#REF!/10^3</f>
        <v>#REF!</v>
      </c>
      <c r="R169" s="2" t="e">
        <f>#REF!*#REF!/10^3</f>
        <v>#REF!</v>
      </c>
      <c r="S169" s="2" t="e">
        <f>#REF!*#REF!/10^3</f>
        <v>#REF!</v>
      </c>
      <c r="T169" s="2" t="e">
        <f>#REF!*#REF!/10^3</f>
        <v>#REF!</v>
      </c>
      <c r="U169" s="2" t="e">
        <f>#REF!*#REF!/10^3</f>
        <v>#REF!</v>
      </c>
    </row>
    <row r="170" spans="1:21" x14ac:dyDescent="0.3">
      <c r="A170" t="s">
        <v>176</v>
      </c>
      <c r="B170" s="2">
        <v>0</v>
      </c>
      <c r="C170" s="2">
        <v>26.333333333333332</v>
      </c>
      <c r="D170" s="2">
        <v>94.929999999999993</v>
      </c>
      <c r="E170" s="2">
        <v>95.070534976414066</v>
      </c>
      <c r="F170" s="2">
        <v>100.04357402282643</v>
      </c>
      <c r="G170" s="2">
        <v>105.92412877162594</v>
      </c>
      <c r="H170" s="2">
        <v>105.54939651694623</v>
      </c>
      <c r="I170" s="2">
        <v>105.4247112937133</v>
      </c>
      <c r="J170" s="2">
        <v>104.82871071174975</v>
      </c>
      <c r="K170" s="2">
        <v>104.08077726363153</v>
      </c>
      <c r="L170" s="2">
        <v>104.33891981398922</v>
      </c>
      <c r="M170" s="2">
        <v>102.27392963112555</v>
      </c>
      <c r="N170" s="2" t="e">
        <f>#REF!*#REF!/10^3</f>
        <v>#REF!</v>
      </c>
      <c r="O170" s="2" t="e">
        <f>#REF!*#REF!/10^3</f>
        <v>#REF!</v>
      </c>
      <c r="P170" s="2" t="e">
        <f>#REF!*#REF!/10^3</f>
        <v>#REF!</v>
      </c>
      <c r="Q170" s="2" t="e">
        <f>#REF!*#REF!/10^3</f>
        <v>#REF!</v>
      </c>
      <c r="R170" s="2" t="e">
        <f>#REF!*#REF!/10^3</f>
        <v>#REF!</v>
      </c>
      <c r="S170" s="2" t="e">
        <f>#REF!*#REF!/10^3</f>
        <v>#REF!</v>
      </c>
      <c r="T170" s="2" t="e">
        <f>#REF!*#REF!/10^3</f>
        <v>#REF!</v>
      </c>
      <c r="U170" s="2" t="e">
        <f>#REF!*#REF!/10^3</f>
        <v>#REF!</v>
      </c>
    </row>
    <row r="171" spans="1:21" x14ac:dyDescent="0.3">
      <c r="A171" t="s">
        <v>177</v>
      </c>
      <c r="B171" s="2">
        <v>0</v>
      </c>
      <c r="C171" s="2">
        <v>6.666666666666667</v>
      </c>
      <c r="D171" s="2">
        <v>85</v>
      </c>
      <c r="E171" s="2">
        <v>85.14053497641406</v>
      </c>
      <c r="F171" s="2">
        <v>90.113574022826427</v>
      </c>
      <c r="G171" s="2">
        <v>95.994128771625967</v>
      </c>
      <c r="H171" s="2">
        <v>95.619396516946253</v>
      </c>
      <c r="I171" s="2">
        <v>95.494711293713294</v>
      </c>
      <c r="J171" s="2">
        <v>94.898710711749743</v>
      </c>
      <c r="K171" s="2">
        <v>94.150777263631525</v>
      </c>
      <c r="L171" s="2">
        <v>94.408919813989215</v>
      </c>
      <c r="M171" s="2">
        <v>92.343929631125548</v>
      </c>
      <c r="N171" s="2" t="e">
        <f>#REF!*#REF!/10^3</f>
        <v>#REF!</v>
      </c>
      <c r="O171" s="2" t="e">
        <f>#REF!*#REF!/10^3</f>
        <v>#REF!</v>
      </c>
      <c r="P171" s="2" t="e">
        <f>#REF!*#REF!/10^3</f>
        <v>#REF!</v>
      </c>
      <c r="Q171" s="2" t="e">
        <f>#REF!*#REF!/10^3</f>
        <v>#REF!</v>
      </c>
      <c r="R171" s="2" t="e">
        <f>#REF!*#REF!/10^3</f>
        <v>#REF!</v>
      </c>
      <c r="S171" s="2" t="e">
        <f>#REF!*#REF!/10^3</f>
        <v>#REF!</v>
      </c>
      <c r="T171" s="2" t="e">
        <f>#REF!*#REF!/10^3</f>
        <v>#REF!</v>
      </c>
      <c r="U171" s="2" t="e">
        <f>#REF!*#REF!/10^3</f>
        <v>#REF!</v>
      </c>
    </row>
    <row r="172" spans="1:21" x14ac:dyDescent="0.3">
      <c r="A172" t="s">
        <v>178</v>
      </c>
      <c r="B172" s="2">
        <v>46.666666666666664</v>
      </c>
      <c r="C172" s="2">
        <v>44.666666666666664</v>
      </c>
      <c r="D172" s="2">
        <v>85</v>
      </c>
      <c r="E172" s="2">
        <v>85.14053497641406</v>
      </c>
      <c r="F172" s="2">
        <v>90.113574022826427</v>
      </c>
      <c r="G172" s="2">
        <v>95.994128771625967</v>
      </c>
      <c r="H172" s="2">
        <v>99.609396516946234</v>
      </c>
      <c r="I172" s="2">
        <v>99.484711293713303</v>
      </c>
      <c r="J172" s="2">
        <v>104.82871071174975</v>
      </c>
      <c r="K172" s="2">
        <v>104.08077726363153</v>
      </c>
      <c r="L172" s="2">
        <v>104.33891981398922</v>
      </c>
      <c r="M172" s="2">
        <v>102.27392963112555</v>
      </c>
      <c r="N172" s="2" t="e">
        <f>#REF!*#REF!/10^3</f>
        <v>#REF!</v>
      </c>
      <c r="O172" s="2" t="e">
        <f>#REF!*#REF!/10^3</f>
        <v>#REF!</v>
      </c>
      <c r="P172" s="2" t="e">
        <f>#REF!*#REF!/10^3</f>
        <v>#REF!</v>
      </c>
      <c r="Q172" s="2" t="e">
        <f>#REF!*#REF!/10^3</f>
        <v>#REF!</v>
      </c>
      <c r="R172" s="2" t="e">
        <f>#REF!*#REF!/10^3</f>
        <v>#REF!</v>
      </c>
      <c r="S172" s="2" t="e">
        <f>#REF!*#REF!/10^3</f>
        <v>#REF!</v>
      </c>
      <c r="T172" s="2" t="e">
        <f>#REF!*#REF!/10^3</f>
        <v>#REF!</v>
      </c>
      <c r="U172" s="2" t="e">
        <f>#REF!*#REF!/10^3</f>
        <v>#REF!</v>
      </c>
    </row>
    <row r="173" spans="1:21" x14ac:dyDescent="0.3">
      <c r="A173" t="s">
        <v>76</v>
      </c>
      <c r="B173" s="2">
        <v>36.666666666666664</v>
      </c>
      <c r="C173" s="2">
        <v>62</v>
      </c>
      <c r="D173" s="2">
        <v>88.990000000000009</v>
      </c>
      <c r="E173" s="2">
        <v>89.130534976414069</v>
      </c>
      <c r="F173" s="2">
        <v>94.103574022826436</v>
      </c>
      <c r="G173" s="2">
        <v>99.984128771625976</v>
      </c>
      <c r="H173" s="2">
        <v>99.609396516946234</v>
      </c>
      <c r="I173" s="2">
        <v>99.484711293713303</v>
      </c>
      <c r="J173" s="2">
        <v>98.888710711749738</v>
      </c>
      <c r="K173" s="2">
        <v>98.140777263631534</v>
      </c>
      <c r="L173" s="2">
        <v>98.398919813989224</v>
      </c>
      <c r="M173" s="2">
        <v>96.333929631125557</v>
      </c>
      <c r="N173" s="2" t="e">
        <f>#REF!*#REF!/10^3</f>
        <v>#REF!</v>
      </c>
      <c r="O173" s="2" t="e">
        <f>#REF!*#REF!/10^3</f>
        <v>#REF!</v>
      </c>
      <c r="P173" s="2" t="e">
        <f>#REF!*#REF!/10^3</f>
        <v>#REF!</v>
      </c>
      <c r="Q173" s="2" t="e">
        <f>#REF!*#REF!/10^3</f>
        <v>#REF!</v>
      </c>
      <c r="R173" s="2" t="e">
        <f>#REF!*#REF!/10^3</f>
        <v>#REF!</v>
      </c>
      <c r="S173" s="2" t="e">
        <f>#REF!*#REF!/10^3</f>
        <v>#REF!</v>
      </c>
      <c r="T173" s="2" t="e">
        <f>#REF!*#REF!/10^3</f>
        <v>#REF!</v>
      </c>
      <c r="U173" s="2" t="e">
        <f>#REF!*#REF!/10^3</f>
        <v>#REF!</v>
      </c>
    </row>
    <row r="174" spans="1:21" x14ac:dyDescent="0.3">
      <c r="A174" t="s">
        <v>78</v>
      </c>
      <c r="B174" s="2">
        <v>88.666666666666671</v>
      </c>
      <c r="C174" s="2">
        <v>45.333333333333336</v>
      </c>
      <c r="D174" s="2">
        <v>85</v>
      </c>
      <c r="E174" s="2">
        <v>85.14053497641406</v>
      </c>
      <c r="F174" s="2">
        <v>90.113574022826427</v>
      </c>
      <c r="G174" s="2">
        <v>95.994128771625967</v>
      </c>
      <c r="H174" s="2">
        <v>99.609396516946234</v>
      </c>
      <c r="I174" s="2">
        <v>105.4247112937133</v>
      </c>
      <c r="J174" s="2">
        <v>98.888710711749738</v>
      </c>
      <c r="K174" s="2">
        <v>98.140777263631534</v>
      </c>
      <c r="L174" s="2">
        <v>98.398919813989224</v>
      </c>
      <c r="M174" s="2">
        <v>96.333929631125557</v>
      </c>
      <c r="N174" s="2" t="e">
        <f>#REF!*#REF!/10^3</f>
        <v>#REF!</v>
      </c>
      <c r="O174" s="2" t="e">
        <f>#REF!*#REF!/10^3</f>
        <v>#REF!</v>
      </c>
      <c r="P174" s="2" t="e">
        <f>#REF!*#REF!/10^3</f>
        <v>#REF!</v>
      </c>
      <c r="Q174" s="2" t="e">
        <f>#REF!*#REF!/10^3</f>
        <v>#REF!</v>
      </c>
      <c r="R174" s="2" t="e">
        <f>#REF!*#REF!/10^3</f>
        <v>#REF!</v>
      </c>
      <c r="S174" s="2" t="e">
        <f>#REF!*#REF!/10^3</f>
        <v>#REF!</v>
      </c>
      <c r="T174" s="2" t="e">
        <f>#REF!*#REF!/10^3</f>
        <v>#REF!</v>
      </c>
      <c r="U174" s="2" t="e">
        <f>#REF!*#REF!/10^3</f>
        <v>#REF!</v>
      </c>
    </row>
    <row r="175" spans="1:21" x14ac:dyDescent="0.3">
      <c r="A175" t="s">
        <v>179</v>
      </c>
      <c r="B175" s="2">
        <v>74.666666666666671</v>
      </c>
      <c r="C175" s="2">
        <v>126.66666666666667</v>
      </c>
      <c r="D175" s="2">
        <v>90.94</v>
      </c>
      <c r="E175" s="2">
        <v>91.080534976414057</v>
      </c>
      <c r="F175" s="2">
        <v>96.053574022826425</v>
      </c>
      <c r="G175" s="2">
        <v>101.93412877162596</v>
      </c>
      <c r="H175" s="2">
        <v>101.55939651694625</v>
      </c>
      <c r="I175" s="2">
        <v>101.43471129371331</v>
      </c>
      <c r="J175" s="2">
        <v>100.83871071174974</v>
      </c>
      <c r="K175" s="2">
        <v>100.09077726363152</v>
      </c>
      <c r="L175" s="2">
        <v>100.34891981398921</v>
      </c>
      <c r="M175" s="2">
        <v>98.283929631125545</v>
      </c>
      <c r="N175" s="2" t="e">
        <f>#REF!*#REF!/10^3</f>
        <v>#REF!</v>
      </c>
      <c r="O175" s="2" t="e">
        <f>#REF!*#REF!/10^3</f>
        <v>#REF!</v>
      </c>
      <c r="P175" s="2" t="e">
        <f>#REF!*#REF!/10^3</f>
        <v>#REF!</v>
      </c>
      <c r="Q175" s="2" t="e">
        <f>#REF!*#REF!/10^3</f>
        <v>#REF!</v>
      </c>
      <c r="R175" s="2" t="e">
        <f>#REF!*#REF!/10^3</f>
        <v>#REF!</v>
      </c>
      <c r="S175" s="2" t="e">
        <f>#REF!*#REF!/10^3</f>
        <v>#REF!</v>
      </c>
      <c r="T175" s="2" t="e">
        <f>#REF!*#REF!/10^3</f>
        <v>#REF!</v>
      </c>
      <c r="U175" s="2" t="e">
        <f>#REF!*#REF!/10^3</f>
        <v>#REF!</v>
      </c>
    </row>
    <row r="176" spans="1:21" x14ac:dyDescent="0.3">
      <c r="A176" t="s">
        <v>180</v>
      </c>
      <c r="B176" s="2">
        <v>63.333333333333336</v>
      </c>
      <c r="C176" s="2">
        <v>33</v>
      </c>
      <c r="D176" s="2">
        <v>94.929999999999993</v>
      </c>
      <c r="E176" s="2">
        <v>95.070534976414066</v>
      </c>
      <c r="F176" s="2">
        <v>100.04357402282643</v>
      </c>
      <c r="G176" s="2">
        <v>105.92412877162594</v>
      </c>
      <c r="H176" s="2">
        <v>105.54939651694623</v>
      </c>
      <c r="I176" s="2">
        <v>105.4247112937133</v>
      </c>
      <c r="J176" s="2">
        <v>104.82871071174975</v>
      </c>
      <c r="K176" s="2">
        <v>104.08077726363153</v>
      </c>
      <c r="L176" s="2">
        <v>104.33891981398922</v>
      </c>
      <c r="M176" s="2">
        <v>102.27392963112555</v>
      </c>
      <c r="N176" s="2" t="e">
        <f>#REF!*#REF!/10^3</f>
        <v>#REF!</v>
      </c>
      <c r="O176" s="2" t="e">
        <f>#REF!*#REF!/10^3</f>
        <v>#REF!</v>
      </c>
      <c r="P176" s="2" t="e">
        <f>#REF!*#REF!/10^3</f>
        <v>#REF!</v>
      </c>
      <c r="Q176" s="2" t="e">
        <f>#REF!*#REF!/10^3</f>
        <v>#REF!</v>
      </c>
      <c r="R176" s="2" t="e">
        <f>#REF!*#REF!/10^3</f>
        <v>#REF!</v>
      </c>
      <c r="S176" s="2" t="e">
        <f>#REF!*#REF!/10^3</f>
        <v>#REF!</v>
      </c>
      <c r="T176" s="2" t="e">
        <f>#REF!*#REF!/10^3</f>
        <v>#REF!</v>
      </c>
      <c r="U176" s="2" t="e">
        <f>#REF!*#REF!/10^3</f>
        <v>#REF!</v>
      </c>
    </row>
    <row r="177" spans="1:21" x14ac:dyDescent="0.3">
      <c r="A177" t="s">
        <v>181</v>
      </c>
      <c r="B177" s="2">
        <v>0</v>
      </c>
      <c r="C177" s="2">
        <v>39</v>
      </c>
      <c r="D177" s="2">
        <v>85</v>
      </c>
      <c r="E177" s="2">
        <v>85.14053497641406</v>
      </c>
      <c r="F177" s="2">
        <v>90.113574022826427</v>
      </c>
      <c r="G177" s="2">
        <v>99.984128771625976</v>
      </c>
      <c r="H177" s="2">
        <v>99.609396516946234</v>
      </c>
      <c r="I177" s="2">
        <v>99.484711293713303</v>
      </c>
      <c r="J177" s="2">
        <v>98.888710711749738</v>
      </c>
      <c r="K177" s="2">
        <v>98.140777263631534</v>
      </c>
      <c r="L177" s="2">
        <v>104.33891981398922</v>
      </c>
      <c r="M177" s="2">
        <v>102.27392963112555</v>
      </c>
      <c r="N177" s="2" t="e">
        <f>#REF!*#REF!/10^3</f>
        <v>#REF!</v>
      </c>
      <c r="O177" s="2" t="e">
        <f>#REF!*#REF!/10^3</f>
        <v>#REF!</v>
      </c>
      <c r="P177" s="2" t="e">
        <f>#REF!*#REF!/10^3</f>
        <v>#REF!</v>
      </c>
      <c r="Q177" s="2" t="e">
        <f>#REF!*#REF!/10^3</f>
        <v>#REF!</v>
      </c>
      <c r="R177" s="2" t="e">
        <f>#REF!*#REF!/10^3</f>
        <v>#REF!</v>
      </c>
      <c r="S177" s="2" t="e">
        <f>#REF!*#REF!/10^3</f>
        <v>#REF!</v>
      </c>
      <c r="T177" s="2" t="e">
        <f>#REF!*#REF!/10^3</f>
        <v>#REF!</v>
      </c>
      <c r="U177" s="2" t="e">
        <f>#REF!*#REF!/10^3</f>
        <v>#REF!</v>
      </c>
    </row>
    <row r="178" spans="1:21" x14ac:dyDescent="0.3">
      <c r="A178" t="s">
        <v>182</v>
      </c>
      <c r="B178" s="2">
        <v>56</v>
      </c>
      <c r="C178" s="2">
        <v>47.666666666666664</v>
      </c>
      <c r="D178" s="2">
        <v>85</v>
      </c>
      <c r="E178" s="2">
        <v>85.14053497641406</v>
      </c>
      <c r="F178" s="2">
        <v>90.113574022826427</v>
      </c>
      <c r="G178" s="2">
        <v>95.994128771625967</v>
      </c>
      <c r="H178" s="2">
        <v>99.609396516946234</v>
      </c>
      <c r="I178" s="2">
        <v>99.484711293713303</v>
      </c>
      <c r="J178" s="2">
        <v>98.888710711749738</v>
      </c>
      <c r="K178" s="2">
        <v>98.140777263631534</v>
      </c>
      <c r="L178" s="2">
        <v>98.398919813989224</v>
      </c>
      <c r="M178" s="2">
        <v>96.333929631125557</v>
      </c>
      <c r="N178" s="2" t="e">
        <f>#REF!*#REF!/10^3</f>
        <v>#REF!</v>
      </c>
      <c r="O178" s="2" t="e">
        <f>#REF!*#REF!/10^3</f>
        <v>#REF!</v>
      </c>
      <c r="P178" s="2" t="e">
        <f>#REF!*#REF!/10^3</f>
        <v>#REF!</v>
      </c>
      <c r="Q178" s="2" t="e">
        <f>#REF!*#REF!/10^3</f>
        <v>#REF!</v>
      </c>
      <c r="R178" s="2" t="e">
        <f>#REF!*#REF!/10^3</f>
        <v>#REF!</v>
      </c>
      <c r="S178" s="2" t="e">
        <f>#REF!*#REF!/10^3</f>
        <v>#REF!</v>
      </c>
      <c r="T178" s="2" t="e">
        <f>#REF!*#REF!/10^3</f>
        <v>#REF!</v>
      </c>
      <c r="U178" s="2" t="e">
        <f>#REF!*#REF!/10^3</f>
        <v>#REF!</v>
      </c>
    </row>
    <row r="179" spans="1:21" x14ac:dyDescent="0.3">
      <c r="A179" t="s">
        <v>81</v>
      </c>
      <c r="B179" s="2">
        <v>49</v>
      </c>
      <c r="C179" s="2">
        <v>63</v>
      </c>
      <c r="D179" s="2">
        <v>85</v>
      </c>
      <c r="E179" s="2">
        <v>85.14053497641406</v>
      </c>
      <c r="F179" s="2">
        <v>90.113574022826427</v>
      </c>
      <c r="G179" s="2">
        <v>95.994128771625967</v>
      </c>
      <c r="H179" s="2">
        <v>95.619396516946253</v>
      </c>
      <c r="I179" s="2">
        <v>95.494711293713294</v>
      </c>
      <c r="J179" s="2">
        <v>94.898710711749743</v>
      </c>
      <c r="K179" s="2">
        <v>94.150777263631525</v>
      </c>
      <c r="L179" s="2">
        <v>94.408919813989215</v>
      </c>
      <c r="M179" s="2">
        <v>92.343929631125548</v>
      </c>
      <c r="N179" s="2" t="e">
        <f>#REF!*#REF!/10^3</f>
        <v>#REF!</v>
      </c>
      <c r="O179" s="2" t="e">
        <f>#REF!*#REF!/10^3</f>
        <v>#REF!</v>
      </c>
      <c r="P179" s="2" t="e">
        <f>#REF!*#REF!/10^3</f>
        <v>#REF!</v>
      </c>
      <c r="Q179" s="2" t="e">
        <f>#REF!*#REF!/10^3</f>
        <v>#REF!</v>
      </c>
      <c r="R179" s="2" t="e">
        <f>#REF!*#REF!/10^3</f>
        <v>#REF!</v>
      </c>
      <c r="S179" s="2" t="e">
        <f>#REF!*#REF!/10^3</f>
        <v>#REF!</v>
      </c>
      <c r="T179" s="2" t="e">
        <f>#REF!*#REF!/10^3</f>
        <v>#REF!</v>
      </c>
      <c r="U179" s="2" t="e">
        <f>#REF!*#REF!/10^3</f>
        <v>#REF!</v>
      </c>
    </row>
    <row r="180" spans="1:21" x14ac:dyDescent="0.3">
      <c r="A180" t="s">
        <v>83</v>
      </c>
      <c r="B180" s="2">
        <v>67</v>
      </c>
      <c r="C180" s="2">
        <v>29.666666666666668</v>
      </c>
      <c r="D180" s="2">
        <v>94.929999999999993</v>
      </c>
      <c r="E180" s="2">
        <v>95.070534976414066</v>
      </c>
      <c r="F180" s="2">
        <v>100.04357402282643</v>
      </c>
      <c r="G180" s="2">
        <v>105.92412877162594</v>
      </c>
      <c r="H180" s="2">
        <v>105.54939651694623</v>
      </c>
      <c r="I180" s="2">
        <v>105.4247112937133</v>
      </c>
      <c r="J180" s="2">
        <v>104.82871071174975</v>
      </c>
      <c r="K180" s="2">
        <v>104.08077726363153</v>
      </c>
      <c r="L180" s="2">
        <v>104.33891981398922</v>
      </c>
      <c r="M180" s="2">
        <v>102.27392963112555</v>
      </c>
      <c r="N180" s="2" t="e">
        <f>#REF!*#REF!/10^3</f>
        <v>#REF!</v>
      </c>
      <c r="O180" s="2" t="e">
        <f>#REF!*#REF!/10^3</f>
        <v>#REF!</v>
      </c>
      <c r="P180" s="2" t="e">
        <f>#REF!*#REF!/10^3</f>
        <v>#REF!</v>
      </c>
      <c r="Q180" s="2" t="e">
        <f>#REF!*#REF!/10^3</f>
        <v>#REF!</v>
      </c>
      <c r="R180" s="2" t="e">
        <f>#REF!*#REF!/10^3</f>
        <v>#REF!</v>
      </c>
      <c r="S180" s="2" t="e">
        <f>#REF!*#REF!/10^3</f>
        <v>#REF!</v>
      </c>
      <c r="T180" s="2" t="e">
        <f>#REF!*#REF!/10^3</f>
        <v>#REF!</v>
      </c>
      <c r="U180" s="2" t="e">
        <f>#REF!*#REF!/10^3</f>
        <v>#REF!</v>
      </c>
    </row>
    <row r="181" spans="1:21" x14ac:dyDescent="0.3">
      <c r="A181" t="s">
        <v>183</v>
      </c>
      <c r="B181" s="2">
        <v>67.333333333333329</v>
      </c>
      <c r="C181" s="2">
        <v>98.333333333333329</v>
      </c>
      <c r="D181" s="2">
        <v>95.92</v>
      </c>
      <c r="E181" s="2">
        <v>96.060534976414047</v>
      </c>
      <c r="F181" s="2">
        <v>101.03357402282643</v>
      </c>
      <c r="G181" s="2">
        <v>106.91412877162595</v>
      </c>
      <c r="H181" s="2">
        <v>106.53939651694624</v>
      </c>
      <c r="I181" s="2">
        <v>106.41471129371331</v>
      </c>
      <c r="J181" s="2">
        <v>105.81871071174974</v>
      </c>
      <c r="K181" s="2">
        <v>105.07077726363151</v>
      </c>
      <c r="L181" s="2">
        <v>105.32891981398922</v>
      </c>
      <c r="M181" s="2">
        <v>103.26392963112555</v>
      </c>
      <c r="N181" s="2" t="e">
        <f>#REF!*#REF!/10^3</f>
        <v>#REF!</v>
      </c>
      <c r="O181" s="2" t="e">
        <f>#REF!*#REF!/10^3</f>
        <v>#REF!</v>
      </c>
      <c r="P181" s="2" t="e">
        <f>#REF!*#REF!/10^3</f>
        <v>#REF!</v>
      </c>
      <c r="Q181" s="2" t="e">
        <f>#REF!*#REF!/10^3</f>
        <v>#REF!</v>
      </c>
      <c r="R181" s="2" t="e">
        <f>#REF!*#REF!/10^3</f>
        <v>#REF!</v>
      </c>
      <c r="S181" s="2" t="e">
        <f>#REF!*#REF!/10^3</f>
        <v>#REF!</v>
      </c>
      <c r="T181" s="2" t="e">
        <f>#REF!*#REF!/10^3</f>
        <v>#REF!</v>
      </c>
      <c r="U181" s="2" t="e">
        <f>#REF!*#REF!/10^3</f>
        <v>#REF!</v>
      </c>
    </row>
    <row r="182" spans="1:21" x14ac:dyDescent="0.3">
      <c r="A182" t="s">
        <v>85</v>
      </c>
      <c r="B182" s="2">
        <v>73.333333333333329</v>
      </c>
      <c r="C182" s="2">
        <v>90</v>
      </c>
      <c r="D182" s="2">
        <v>91.929999999999993</v>
      </c>
      <c r="E182" s="2">
        <v>92.070534976414066</v>
      </c>
      <c r="F182" s="2">
        <v>97.043574022826434</v>
      </c>
      <c r="G182" s="2">
        <v>102.92412877162594</v>
      </c>
      <c r="H182" s="2">
        <v>102.54939651694623</v>
      </c>
      <c r="I182" s="2">
        <v>102.4247112937133</v>
      </c>
      <c r="J182" s="2">
        <v>101.82871071174974</v>
      </c>
      <c r="K182" s="2">
        <v>101.08077726363153</v>
      </c>
      <c r="L182" s="2">
        <v>101.33891981398922</v>
      </c>
      <c r="M182" s="2">
        <v>99.273929631125554</v>
      </c>
      <c r="N182" s="2" t="e">
        <f>#REF!*#REF!/10^3</f>
        <v>#REF!</v>
      </c>
      <c r="O182" s="2" t="e">
        <f>#REF!*#REF!/10^3</f>
        <v>#REF!</v>
      </c>
      <c r="P182" s="2" t="e">
        <f>#REF!*#REF!/10^3</f>
        <v>#REF!</v>
      </c>
      <c r="Q182" s="2" t="e">
        <f>#REF!*#REF!/10^3</f>
        <v>#REF!</v>
      </c>
      <c r="R182" s="2" t="e">
        <f>#REF!*#REF!/10^3</f>
        <v>#REF!</v>
      </c>
      <c r="S182" s="2" t="e">
        <f>#REF!*#REF!/10^3</f>
        <v>#REF!</v>
      </c>
      <c r="T182" s="2" t="e">
        <f>#REF!*#REF!/10^3</f>
        <v>#REF!</v>
      </c>
      <c r="U182" s="2" t="e">
        <f>#REF!*#REF!/10^3</f>
        <v>#REF!</v>
      </c>
    </row>
    <row r="183" spans="1:21" x14ac:dyDescent="0.3">
      <c r="A183" t="s">
        <v>184</v>
      </c>
      <c r="B183" s="2">
        <v>0</v>
      </c>
      <c r="C183" s="2">
        <v>37</v>
      </c>
      <c r="D183" s="2">
        <v>91.929999999999993</v>
      </c>
      <c r="E183" s="2">
        <v>92.070534976414066</v>
      </c>
      <c r="F183" s="2">
        <v>97.043574022826434</v>
      </c>
      <c r="G183" s="2">
        <v>102.92412877162594</v>
      </c>
      <c r="H183" s="2">
        <v>102.54939651694623</v>
      </c>
      <c r="I183" s="2">
        <v>102.4247112937133</v>
      </c>
      <c r="J183" s="2">
        <v>101.82871071174974</v>
      </c>
      <c r="K183" s="2">
        <v>101.08077726363153</v>
      </c>
      <c r="L183" s="2">
        <v>101.33891981398922</v>
      </c>
      <c r="M183" s="2">
        <v>99.273929631125554</v>
      </c>
      <c r="N183" s="2" t="e">
        <f>#REF!*#REF!/10^3</f>
        <v>#REF!</v>
      </c>
      <c r="O183" s="2" t="e">
        <f>#REF!*#REF!/10^3</f>
        <v>#REF!</v>
      </c>
      <c r="P183" s="2" t="e">
        <f>#REF!*#REF!/10^3</f>
        <v>#REF!</v>
      </c>
      <c r="Q183" s="2" t="e">
        <f>#REF!*#REF!/10^3</f>
        <v>#REF!</v>
      </c>
      <c r="R183" s="2" t="e">
        <f>#REF!*#REF!/10^3</f>
        <v>#REF!</v>
      </c>
      <c r="S183" s="2" t="e">
        <f>#REF!*#REF!/10^3</f>
        <v>#REF!</v>
      </c>
      <c r="T183" s="2" t="e">
        <f>#REF!*#REF!/10^3</f>
        <v>#REF!</v>
      </c>
      <c r="U183" s="2" t="e">
        <f>#REF!*#REF!/10^3</f>
        <v>#REF!</v>
      </c>
    </row>
    <row r="184" spans="1:21" x14ac:dyDescent="0.3">
      <c r="A184" s="9" t="s">
        <v>185</v>
      </c>
      <c r="B184" s="10" t="s">
        <v>220</v>
      </c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</row>
    <row r="185" spans="1:21" x14ac:dyDescent="0.3">
      <c r="A185" t="s">
        <v>186</v>
      </c>
      <c r="B185" s="2">
        <v>0</v>
      </c>
      <c r="C185" s="2">
        <v>166.66666666666666</v>
      </c>
      <c r="D185" s="2">
        <v>91.929999999999993</v>
      </c>
      <c r="E185" s="2">
        <v>92.070534976414066</v>
      </c>
      <c r="F185" s="2">
        <v>97.043574022826434</v>
      </c>
      <c r="G185" s="2">
        <v>102.92412877162594</v>
      </c>
      <c r="H185" s="2">
        <v>102.54939651694623</v>
      </c>
      <c r="I185" s="2">
        <v>102.4247112937133</v>
      </c>
      <c r="J185" s="2">
        <v>101.82871071174974</v>
      </c>
      <c r="K185" s="2">
        <v>101.08077726363153</v>
      </c>
      <c r="L185" s="2">
        <v>101.33891981398922</v>
      </c>
      <c r="M185" s="2">
        <v>99.273929631125554</v>
      </c>
      <c r="N185" s="2" t="e">
        <f>#REF!*#REF!/10^3</f>
        <v>#REF!</v>
      </c>
      <c r="O185" s="2" t="e">
        <f>#REF!*#REF!/10^3</f>
        <v>#REF!</v>
      </c>
      <c r="P185" s="2" t="e">
        <f>#REF!*#REF!/10^3</f>
        <v>#REF!</v>
      </c>
      <c r="Q185" s="2" t="e">
        <f>#REF!*#REF!/10^3</f>
        <v>#REF!</v>
      </c>
      <c r="R185" s="2" t="e">
        <f>#REF!*#REF!/10^3</f>
        <v>#REF!</v>
      </c>
      <c r="S185" s="2" t="e">
        <f>#REF!*#REF!/10^3</f>
        <v>#REF!</v>
      </c>
      <c r="T185" s="2" t="e">
        <f>#REF!*#REF!/10^3</f>
        <v>#REF!</v>
      </c>
      <c r="U185" s="2" t="e">
        <f>#REF!*#REF!/10^3</f>
        <v>#REF!</v>
      </c>
    </row>
    <row r="186" spans="1:21" x14ac:dyDescent="0.3">
      <c r="A186" t="s">
        <v>187</v>
      </c>
      <c r="B186" s="2">
        <v>0</v>
      </c>
      <c r="C186" s="2">
        <v>0</v>
      </c>
      <c r="D186" s="2">
        <v>91.929999999999993</v>
      </c>
      <c r="E186" s="2">
        <v>92.070534976414066</v>
      </c>
      <c r="F186" s="2">
        <v>97.043574022826434</v>
      </c>
      <c r="G186" s="2">
        <v>102.92412877162594</v>
      </c>
      <c r="H186" s="2">
        <v>102.54939651694623</v>
      </c>
      <c r="I186" s="2">
        <v>102.4247112937133</v>
      </c>
      <c r="J186" s="2">
        <v>101.82871071174974</v>
      </c>
      <c r="K186" s="2">
        <v>101.08077726363153</v>
      </c>
      <c r="L186" s="2">
        <v>101.33891981398922</v>
      </c>
      <c r="M186" s="2">
        <v>99.273929631125554</v>
      </c>
      <c r="N186" s="2" t="e">
        <f>#REF!*#REF!/10^3</f>
        <v>#REF!</v>
      </c>
      <c r="O186" s="2" t="e">
        <f>#REF!*#REF!/10^3</f>
        <v>#REF!</v>
      </c>
      <c r="P186" s="2" t="e">
        <f>#REF!*#REF!/10^3</f>
        <v>#REF!</v>
      </c>
      <c r="Q186" s="2" t="e">
        <f>#REF!*#REF!/10^3</f>
        <v>#REF!</v>
      </c>
      <c r="R186" s="2" t="e">
        <f>#REF!*#REF!/10^3</f>
        <v>#REF!</v>
      </c>
      <c r="S186" s="2" t="e">
        <f>#REF!*#REF!/10^3</f>
        <v>#REF!</v>
      </c>
      <c r="T186" s="2" t="e">
        <f>#REF!*#REF!/10^3</f>
        <v>#REF!</v>
      </c>
      <c r="U186" s="2" t="e">
        <f>#REF!*#REF!/10^3</f>
        <v>#REF!</v>
      </c>
    </row>
    <row r="187" spans="1:21" x14ac:dyDescent="0.3">
      <c r="A187" t="s">
        <v>188</v>
      </c>
      <c r="B187" s="2">
        <v>25</v>
      </c>
      <c r="C187" s="2">
        <v>34.666666666666664</v>
      </c>
      <c r="D187" s="2">
        <v>85</v>
      </c>
      <c r="E187" s="2">
        <v>85.14053497641406</v>
      </c>
      <c r="F187" s="2">
        <v>90.113574022826427</v>
      </c>
      <c r="G187" s="2">
        <v>95.994128771625967</v>
      </c>
      <c r="H187" s="2">
        <v>95.619396516946253</v>
      </c>
      <c r="I187" s="2">
        <v>95.494711293713294</v>
      </c>
      <c r="J187" s="2">
        <v>94.898710711749743</v>
      </c>
      <c r="K187" s="2">
        <v>94.150777263631525</v>
      </c>
      <c r="L187" s="2">
        <v>94.408919813989215</v>
      </c>
      <c r="M187" s="2">
        <v>92.343929631125548</v>
      </c>
      <c r="N187" s="2" t="e">
        <f>#REF!*#REF!/10^3</f>
        <v>#REF!</v>
      </c>
      <c r="O187" s="2" t="e">
        <f>#REF!*#REF!/10^3</f>
        <v>#REF!</v>
      </c>
      <c r="P187" s="2" t="e">
        <f>#REF!*#REF!/10^3</f>
        <v>#REF!</v>
      </c>
      <c r="Q187" s="2" t="e">
        <f>#REF!*#REF!/10^3</f>
        <v>#REF!</v>
      </c>
      <c r="R187" s="2" t="e">
        <f>#REF!*#REF!/10^3</f>
        <v>#REF!</v>
      </c>
      <c r="S187" s="2" t="e">
        <f>#REF!*#REF!/10^3</f>
        <v>#REF!</v>
      </c>
      <c r="T187" s="2" t="e">
        <f>#REF!*#REF!/10^3</f>
        <v>#REF!</v>
      </c>
      <c r="U187" s="2" t="e">
        <f>#REF!*#REF!/10^3</f>
        <v>#REF!</v>
      </c>
    </row>
    <row r="188" spans="1:21" x14ac:dyDescent="0.3">
      <c r="A188" t="s">
        <v>189</v>
      </c>
      <c r="B188" s="2">
        <v>26.333333333333332</v>
      </c>
      <c r="C188" s="2">
        <v>43.333333333333336</v>
      </c>
      <c r="D188" s="2">
        <v>85</v>
      </c>
      <c r="E188" s="2">
        <v>85.14053497641406</v>
      </c>
      <c r="F188" s="2">
        <v>90.113574022826427</v>
      </c>
      <c r="G188" s="2">
        <v>95.994128771625967</v>
      </c>
      <c r="H188" s="2">
        <v>95.619396516946253</v>
      </c>
      <c r="I188" s="2">
        <v>95.494711293713294</v>
      </c>
      <c r="J188" s="2">
        <v>94.898710711749743</v>
      </c>
      <c r="K188" s="2">
        <v>94.150777263631525</v>
      </c>
      <c r="L188" s="2">
        <v>94.408919813989215</v>
      </c>
      <c r="M188" s="2">
        <v>92.343929631125548</v>
      </c>
      <c r="N188" s="2" t="e">
        <f>#REF!*#REF!/10^3</f>
        <v>#REF!</v>
      </c>
      <c r="O188" s="2" t="e">
        <f>#REF!*#REF!/10^3</f>
        <v>#REF!</v>
      </c>
      <c r="P188" s="2" t="e">
        <f>#REF!*#REF!/10^3</f>
        <v>#REF!</v>
      </c>
      <c r="Q188" s="2" t="e">
        <f>#REF!*#REF!/10^3</f>
        <v>#REF!</v>
      </c>
      <c r="R188" s="2" t="e">
        <f>#REF!*#REF!/10^3</f>
        <v>#REF!</v>
      </c>
      <c r="S188" s="2" t="e">
        <f>#REF!*#REF!/10^3</f>
        <v>#REF!</v>
      </c>
      <c r="T188" s="2" t="e">
        <f>#REF!*#REF!/10^3</f>
        <v>#REF!</v>
      </c>
      <c r="U188" s="2" t="e">
        <f>#REF!*#REF!/10^3</f>
        <v>#REF!</v>
      </c>
    </row>
    <row r="189" spans="1:21" x14ac:dyDescent="0.3">
      <c r="A189" t="s">
        <v>190</v>
      </c>
      <c r="B189" s="2">
        <v>0</v>
      </c>
      <c r="C189" s="2">
        <v>47.666666666666664</v>
      </c>
      <c r="D189" s="2">
        <v>91.929999999999993</v>
      </c>
      <c r="E189" s="2">
        <v>92.070534976414066</v>
      </c>
      <c r="F189" s="2">
        <v>97.043574022826434</v>
      </c>
      <c r="G189" s="2">
        <v>102.92412877162594</v>
      </c>
      <c r="H189" s="2">
        <v>102.54939651694623</v>
      </c>
      <c r="I189" s="2">
        <v>102.4247112937133</v>
      </c>
      <c r="J189" s="2">
        <v>101.82871071174974</v>
      </c>
      <c r="K189" s="2">
        <v>101.08077726363153</v>
      </c>
      <c r="L189" s="2">
        <v>101.33891981398922</v>
      </c>
      <c r="M189" s="2">
        <v>99.273929631125554</v>
      </c>
      <c r="N189" s="2" t="e">
        <f>#REF!*#REF!/10^3</f>
        <v>#REF!</v>
      </c>
      <c r="O189" s="2" t="e">
        <f>#REF!*#REF!/10^3</f>
        <v>#REF!</v>
      </c>
      <c r="P189" s="2" t="e">
        <f>#REF!*#REF!/10^3</f>
        <v>#REF!</v>
      </c>
      <c r="Q189" s="2" t="e">
        <f>#REF!*#REF!/10^3</f>
        <v>#REF!</v>
      </c>
      <c r="R189" s="2" t="e">
        <f>#REF!*#REF!/10^3</f>
        <v>#REF!</v>
      </c>
      <c r="S189" s="2" t="e">
        <f>#REF!*#REF!/10^3</f>
        <v>#REF!</v>
      </c>
      <c r="T189" s="2" t="e">
        <f>#REF!*#REF!/10^3</f>
        <v>#REF!</v>
      </c>
      <c r="U189" s="2" t="e">
        <f>#REF!*#REF!/10^3</f>
        <v>#REF!</v>
      </c>
    </row>
    <row r="190" spans="1:21" x14ac:dyDescent="0.3">
      <c r="A190" t="s">
        <v>191</v>
      </c>
      <c r="B190" s="2">
        <v>76.333333333333329</v>
      </c>
      <c r="C190" s="2">
        <v>25.333333333333332</v>
      </c>
      <c r="D190" s="2">
        <v>95.92</v>
      </c>
      <c r="E190" s="2">
        <v>96.060534976414047</v>
      </c>
      <c r="F190" s="2">
        <v>101.03357402282643</v>
      </c>
      <c r="G190" s="2">
        <v>106.91412877162595</v>
      </c>
      <c r="H190" s="2">
        <v>106.53939651694624</v>
      </c>
      <c r="I190" s="2">
        <v>106.41471129371331</v>
      </c>
      <c r="J190" s="2">
        <v>105.81871071174974</v>
      </c>
      <c r="K190" s="2">
        <v>105.07077726363151</v>
      </c>
      <c r="L190" s="2">
        <v>105.32891981398922</v>
      </c>
      <c r="M190" s="2">
        <v>103.26392963112555</v>
      </c>
      <c r="N190" s="2" t="e">
        <f>#REF!*#REF!/10^3</f>
        <v>#REF!</v>
      </c>
      <c r="O190" s="2" t="e">
        <f>#REF!*#REF!/10^3</f>
        <v>#REF!</v>
      </c>
      <c r="P190" s="2" t="e">
        <f>#REF!*#REF!/10^3</f>
        <v>#REF!</v>
      </c>
      <c r="Q190" s="2" t="e">
        <f>#REF!*#REF!/10^3</f>
        <v>#REF!</v>
      </c>
      <c r="R190" s="2" t="e">
        <f>#REF!*#REF!/10^3</f>
        <v>#REF!</v>
      </c>
      <c r="S190" s="2" t="e">
        <f>#REF!*#REF!/10^3</f>
        <v>#REF!</v>
      </c>
      <c r="T190" s="2" t="e">
        <f>#REF!*#REF!/10^3</f>
        <v>#REF!</v>
      </c>
      <c r="U190" s="2" t="e">
        <f>#REF!*#REF!/10^3</f>
        <v>#REF!</v>
      </c>
    </row>
    <row r="191" spans="1:21" x14ac:dyDescent="0.3">
      <c r="A191" t="s">
        <v>192</v>
      </c>
      <c r="B191" s="2">
        <v>0</v>
      </c>
      <c r="C191" s="2">
        <v>461.66666666666669</v>
      </c>
      <c r="D191" s="2">
        <v>91.929999999999993</v>
      </c>
      <c r="E191" s="2">
        <v>92.070534976414066</v>
      </c>
      <c r="F191" s="2">
        <v>97.043574022826434</v>
      </c>
      <c r="G191" s="2">
        <v>102.92412877162594</v>
      </c>
      <c r="H191" s="2">
        <v>102.54939651694623</v>
      </c>
      <c r="I191" s="2">
        <v>102.4247112937133</v>
      </c>
      <c r="J191" s="2">
        <v>101.82871071174974</v>
      </c>
      <c r="K191" s="2">
        <v>101.08077726363153</v>
      </c>
      <c r="L191" s="2">
        <v>101.33891981398922</v>
      </c>
      <c r="M191" s="2">
        <v>99.273929631125554</v>
      </c>
      <c r="N191" s="2" t="e">
        <f>#REF!*#REF!/10^3</f>
        <v>#REF!</v>
      </c>
      <c r="O191" s="2" t="e">
        <f>#REF!*#REF!/10^3</f>
        <v>#REF!</v>
      </c>
      <c r="P191" s="2" t="e">
        <f>#REF!*#REF!/10^3</f>
        <v>#REF!</v>
      </c>
      <c r="Q191" s="2" t="e">
        <f>#REF!*#REF!/10^3</f>
        <v>#REF!</v>
      </c>
      <c r="R191" s="2" t="e">
        <f>#REF!*#REF!/10^3</f>
        <v>#REF!</v>
      </c>
      <c r="S191" s="2" t="e">
        <f>#REF!*#REF!/10^3</f>
        <v>#REF!</v>
      </c>
      <c r="T191" s="2" t="e">
        <f>#REF!*#REF!/10^3</f>
        <v>#REF!</v>
      </c>
      <c r="U191" s="2" t="e">
        <f>#REF!*#REF!/10^3</f>
        <v>#REF!</v>
      </c>
    </row>
    <row r="192" spans="1:21" x14ac:dyDescent="0.3">
      <c r="A192" t="s">
        <v>193</v>
      </c>
      <c r="B192" s="2">
        <v>23.333333333333332</v>
      </c>
      <c r="C192" s="2">
        <v>53</v>
      </c>
      <c r="D192" s="2">
        <v>85</v>
      </c>
      <c r="E192" s="2">
        <v>85.14053497641406</v>
      </c>
      <c r="F192" s="2">
        <v>90.113574022826427</v>
      </c>
      <c r="G192" s="2">
        <v>95.994128771625967</v>
      </c>
      <c r="H192" s="2">
        <v>95.619396516946253</v>
      </c>
      <c r="I192" s="2">
        <v>95.494711293713294</v>
      </c>
      <c r="J192" s="2">
        <v>94.898710711749743</v>
      </c>
      <c r="K192" s="2">
        <v>94.150777263631525</v>
      </c>
      <c r="L192" s="2">
        <v>94.408919813989215</v>
      </c>
      <c r="M192" s="2">
        <v>92.343929631125548</v>
      </c>
      <c r="N192" s="2" t="e">
        <f>#REF!*#REF!/10^3</f>
        <v>#REF!</v>
      </c>
      <c r="O192" s="2" t="e">
        <f>#REF!*#REF!/10^3</f>
        <v>#REF!</v>
      </c>
      <c r="P192" s="2" t="e">
        <f>#REF!*#REF!/10^3</f>
        <v>#REF!</v>
      </c>
      <c r="Q192" s="2" t="e">
        <f>#REF!*#REF!/10^3</f>
        <v>#REF!</v>
      </c>
      <c r="R192" s="2" t="e">
        <f>#REF!*#REF!/10^3</f>
        <v>#REF!</v>
      </c>
      <c r="S192" s="2" t="e">
        <f>#REF!*#REF!/10^3</f>
        <v>#REF!</v>
      </c>
      <c r="T192" s="2" t="e">
        <f>#REF!*#REF!/10^3</f>
        <v>#REF!</v>
      </c>
      <c r="U192" s="2" t="e">
        <f>#REF!*#REF!/10^3</f>
        <v>#REF!</v>
      </c>
    </row>
    <row r="193" spans="1:22" x14ac:dyDescent="0.3">
      <c r="A193" t="s">
        <v>194</v>
      </c>
      <c r="B193" s="2">
        <v>22</v>
      </c>
      <c r="C193" s="2">
        <v>56.666666666666664</v>
      </c>
      <c r="D193" s="2">
        <v>85</v>
      </c>
      <c r="E193" s="2">
        <v>85.14053497641406</v>
      </c>
      <c r="F193" s="2">
        <v>90.113574022826427</v>
      </c>
      <c r="G193" s="2">
        <v>95.994128771625967</v>
      </c>
      <c r="H193" s="2">
        <v>95.619396516946253</v>
      </c>
      <c r="I193" s="2">
        <v>95.494711293713294</v>
      </c>
      <c r="J193" s="2">
        <v>94.898710711749743</v>
      </c>
      <c r="K193" s="2">
        <v>94.150777263631525</v>
      </c>
      <c r="L193" s="2">
        <v>94.408919813989215</v>
      </c>
      <c r="M193" s="2">
        <v>92.343929631125548</v>
      </c>
      <c r="N193" s="2" t="e">
        <f>#REF!*#REF!/10^3</f>
        <v>#REF!</v>
      </c>
      <c r="O193" s="2" t="e">
        <f>#REF!*#REF!/10^3</f>
        <v>#REF!</v>
      </c>
      <c r="P193" s="2" t="e">
        <f>#REF!*#REF!/10^3</f>
        <v>#REF!</v>
      </c>
      <c r="Q193" s="2" t="e">
        <f>#REF!*#REF!/10^3</f>
        <v>#REF!</v>
      </c>
      <c r="R193" s="2" t="e">
        <f>#REF!*#REF!/10^3</f>
        <v>#REF!</v>
      </c>
      <c r="S193" s="2" t="e">
        <f>#REF!*#REF!/10^3</f>
        <v>#REF!</v>
      </c>
      <c r="T193" s="2" t="e">
        <f>#REF!*#REF!/10^3</f>
        <v>#REF!</v>
      </c>
      <c r="U193" s="2" t="e">
        <f>#REF!*#REF!/10^3</f>
        <v>#REF!</v>
      </c>
    </row>
    <row r="194" spans="1:22" x14ac:dyDescent="0.3">
      <c r="A194" t="s">
        <v>195</v>
      </c>
      <c r="B194" s="2">
        <v>41</v>
      </c>
      <c r="C194" s="2">
        <v>66.666666666666671</v>
      </c>
      <c r="D194" s="2">
        <v>91.929999999999993</v>
      </c>
      <c r="E194" s="2">
        <v>92.070534976414066</v>
      </c>
      <c r="F194" s="2">
        <v>97.043574022826434</v>
      </c>
      <c r="G194" s="2">
        <v>102.92412877162594</v>
      </c>
      <c r="H194" s="2">
        <v>102.54939651694623</v>
      </c>
      <c r="I194" s="2">
        <v>102.4247112937133</v>
      </c>
      <c r="J194" s="2">
        <v>101.82871071174974</v>
      </c>
      <c r="K194" s="2">
        <v>101.08077726363153</v>
      </c>
      <c r="L194" s="2">
        <v>101.33891981398922</v>
      </c>
      <c r="M194" s="2">
        <v>99.273929631125554</v>
      </c>
      <c r="N194" s="2" t="e">
        <f>#REF!*#REF!/10^3</f>
        <v>#REF!</v>
      </c>
      <c r="O194" s="2" t="e">
        <f>#REF!*#REF!/10^3</f>
        <v>#REF!</v>
      </c>
      <c r="P194" s="2" t="e">
        <f>#REF!*#REF!/10^3</f>
        <v>#REF!</v>
      </c>
      <c r="Q194" s="2" t="e">
        <f>#REF!*#REF!/10^3</f>
        <v>#REF!</v>
      </c>
      <c r="R194" s="2" t="e">
        <f>#REF!*#REF!/10^3</f>
        <v>#REF!</v>
      </c>
      <c r="S194" s="2" t="e">
        <f>#REF!*#REF!/10^3</f>
        <v>#REF!</v>
      </c>
      <c r="T194" s="2" t="e">
        <f>#REF!*#REF!/10^3</f>
        <v>#REF!</v>
      </c>
      <c r="U194" s="2" t="e">
        <f>#REF!*#REF!/10^3</f>
        <v>#REF!</v>
      </c>
    </row>
    <row r="195" spans="1:22" x14ac:dyDescent="0.3">
      <c r="A195" t="s">
        <v>80</v>
      </c>
      <c r="B195" s="2">
        <v>36</v>
      </c>
      <c r="C195" s="2">
        <v>39.666666666666664</v>
      </c>
      <c r="D195" s="2">
        <v>85</v>
      </c>
      <c r="E195" s="2">
        <v>85.14053497641406</v>
      </c>
      <c r="F195" s="2">
        <v>90.113574022826427</v>
      </c>
      <c r="G195" s="2">
        <v>95.994128771625967</v>
      </c>
      <c r="H195" s="2">
        <v>95.619396516946253</v>
      </c>
      <c r="I195" s="2">
        <v>95.494711293713294</v>
      </c>
      <c r="J195" s="2">
        <v>94.898710711749743</v>
      </c>
      <c r="K195" s="2">
        <v>94.150777263631525</v>
      </c>
      <c r="L195" s="2">
        <v>94.408919813989215</v>
      </c>
      <c r="M195" s="2">
        <v>92.343929631125548</v>
      </c>
      <c r="N195" s="2" t="e">
        <f>#REF!*#REF!/10^3</f>
        <v>#REF!</v>
      </c>
      <c r="O195" s="2" t="e">
        <f>#REF!*#REF!/10^3</f>
        <v>#REF!</v>
      </c>
      <c r="P195" s="2" t="e">
        <f>#REF!*#REF!/10^3</f>
        <v>#REF!</v>
      </c>
      <c r="Q195" s="2" t="e">
        <f>#REF!*#REF!/10^3</f>
        <v>#REF!</v>
      </c>
      <c r="R195" s="2" t="e">
        <f>#REF!*#REF!/10^3</f>
        <v>#REF!</v>
      </c>
      <c r="S195" s="2" t="e">
        <f>#REF!*#REF!/10^3</f>
        <v>#REF!</v>
      </c>
      <c r="T195" s="2" t="e">
        <f>#REF!*#REF!/10^3</f>
        <v>#REF!</v>
      </c>
      <c r="U195" s="2" t="e">
        <f>#REF!*#REF!/10^3</f>
        <v>#REF!</v>
      </c>
    </row>
    <row r="196" spans="1:22" x14ac:dyDescent="0.3">
      <c r="A196" t="s">
        <v>196</v>
      </c>
      <c r="B196" s="2">
        <v>0</v>
      </c>
      <c r="C196" s="2">
        <v>21</v>
      </c>
      <c r="D196" s="2">
        <v>91.929999999999993</v>
      </c>
      <c r="E196" s="2">
        <v>92.070534976414066</v>
      </c>
      <c r="F196" s="2">
        <v>97.043574022826434</v>
      </c>
      <c r="G196" s="2">
        <v>102.92412877162594</v>
      </c>
      <c r="H196" s="2">
        <v>102.54939651694623</v>
      </c>
      <c r="I196" s="2">
        <v>102.4247112937133</v>
      </c>
      <c r="J196" s="2">
        <v>101.82871071174974</v>
      </c>
      <c r="K196" s="2">
        <v>101.08077726363153</v>
      </c>
      <c r="L196" s="2">
        <v>101.33891981398922</v>
      </c>
      <c r="M196" s="2">
        <v>99.273929631125554</v>
      </c>
      <c r="N196" s="2" t="e">
        <f>#REF!*#REF!/10^3</f>
        <v>#REF!</v>
      </c>
      <c r="O196" s="2" t="e">
        <f>#REF!*#REF!/10^3</f>
        <v>#REF!</v>
      </c>
      <c r="P196" s="2" t="e">
        <f>#REF!*#REF!/10^3</f>
        <v>#REF!</v>
      </c>
      <c r="Q196" s="2" t="e">
        <f>#REF!*#REF!/10^3</f>
        <v>#REF!</v>
      </c>
      <c r="R196" s="2" t="e">
        <f>#REF!*#REF!/10^3</f>
        <v>#REF!</v>
      </c>
      <c r="S196" s="2" t="e">
        <f>#REF!*#REF!/10^3</f>
        <v>#REF!</v>
      </c>
      <c r="T196" s="2" t="e">
        <f>#REF!*#REF!/10^3</f>
        <v>#REF!</v>
      </c>
      <c r="U196" s="2" t="e">
        <f>#REF!*#REF!/10^3</f>
        <v>#REF!</v>
      </c>
    </row>
    <row r="197" spans="1:22" x14ac:dyDescent="0.3">
      <c r="A197" t="s">
        <v>197</v>
      </c>
      <c r="B197" s="2">
        <v>0</v>
      </c>
      <c r="C197" s="2">
        <v>102.66666666666667</v>
      </c>
      <c r="D197" s="2">
        <v>91.929999999999993</v>
      </c>
      <c r="E197" s="2">
        <v>92.070534976414066</v>
      </c>
      <c r="F197" s="2">
        <v>97.043574022826434</v>
      </c>
      <c r="G197" s="2">
        <v>102.92412877162594</v>
      </c>
      <c r="H197" s="2">
        <v>102.54939651694623</v>
      </c>
      <c r="I197" s="2">
        <v>102.4247112937133</v>
      </c>
      <c r="J197" s="2">
        <v>101.82871071174974</v>
      </c>
      <c r="K197" s="2">
        <v>101.08077726363153</v>
      </c>
      <c r="L197" s="2">
        <v>101.33891981398922</v>
      </c>
      <c r="M197" s="2">
        <v>99.273929631125554</v>
      </c>
      <c r="N197" s="2" t="e">
        <f>#REF!*#REF!/10^3</f>
        <v>#REF!</v>
      </c>
      <c r="O197" s="2" t="e">
        <f>#REF!*#REF!/10^3</f>
        <v>#REF!</v>
      </c>
      <c r="P197" s="2" t="e">
        <f>#REF!*#REF!/10^3</f>
        <v>#REF!</v>
      </c>
      <c r="Q197" s="2" t="e">
        <f>#REF!*#REF!/10^3</f>
        <v>#REF!</v>
      </c>
      <c r="R197" s="2" t="e">
        <f>#REF!*#REF!/10^3</f>
        <v>#REF!</v>
      </c>
      <c r="S197" s="2" t="e">
        <f>#REF!*#REF!/10^3</f>
        <v>#REF!</v>
      </c>
      <c r="T197" s="2" t="e">
        <f>#REF!*#REF!/10^3</f>
        <v>#REF!</v>
      </c>
      <c r="U197" s="2" t="e">
        <f>#REF!*#REF!/10^3</f>
        <v>#REF!</v>
      </c>
    </row>
    <row r="198" spans="1:22" x14ac:dyDescent="0.3">
      <c r="A198" t="s">
        <v>198</v>
      </c>
      <c r="B198" s="2">
        <v>0</v>
      </c>
      <c r="C198" s="2">
        <v>31.333333333333332</v>
      </c>
      <c r="D198" s="2">
        <v>85</v>
      </c>
      <c r="E198" s="2">
        <v>85.14053497641406</v>
      </c>
      <c r="F198" s="2">
        <v>90.113574022826427</v>
      </c>
      <c r="G198" s="2">
        <v>95.994128771625967</v>
      </c>
      <c r="H198" s="2">
        <v>95.619396516946253</v>
      </c>
      <c r="I198" s="2">
        <v>95.494711293713294</v>
      </c>
      <c r="J198" s="2">
        <v>94.898710711749743</v>
      </c>
      <c r="K198" s="2">
        <v>94.150777263631525</v>
      </c>
      <c r="L198" s="2">
        <v>94.408919813989215</v>
      </c>
      <c r="M198" s="2">
        <v>92.343929631125548</v>
      </c>
      <c r="N198" s="2" t="e">
        <f>#REF!*#REF!/10^3</f>
        <v>#REF!</v>
      </c>
      <c r="O198" s="2" t="e">
        <f>#REF!*#REF!/10^3</f>
        <v>#REF!</v>
      </c>
      <c r="P198" s="2" t="e">
        <f>#REF!*#REF!/10^3</f>
        <v>#REF!</v>
      </c>
      <c r="Q198" s="2" t="e">
        <f>#REF!*#REF!/10^3</f>
        <v>#REF!</v>
      </c>
      <c r="R198" s="2" t="e">
        <f>#REF!*#REF!/10^3</f>
        <v>#REF!</v>
      </c>
      <c r="S198" s="2" t="e">
        <f>#REF!*#REF!/10^3</f>
        <v>#REF!</v>
      </c>
      <c r="T198" s="2" t="e">
        <f>#REF!*#REF!/10^3</f>
        <v>#REF!</v>
      </c>
      <c r="U198" s="2" t="e">
        <f>#REF!*#REF!/10^3</f>
        <v>#REF!</v>
      </c>
    </row>
    <row r="199" spans="1:22" x14ac:dyDescent="0.3">
      <c r="A199" t="s">
        <v>199</v>
      </c>
      <c r="B199" s="2">
        <v>0</v>
      </c>
      <c r="C199" s="2">
        <v>27.666666666666668</v>
      </c>
      <c r="D199" s="2">
        <v>91.929999999999993</v>
      </c>
      <c r="E199" s="2">
        <v>92.070534976414066</v>
      </c>
      <c r="F199" s="2">
        <v>97.043574022826434</v>
      </c>
      <c r="G199" s="2">
        <v>102.92412877162594</v>
      </c>
      <c r="H199" s="2">
        <v>102.54939651694623</v>
      </c>
      <c r="I199" s="2">
        <v>102.4247112937133</v>
      </c>
      <c r="J199" s="2">
        <v>101.82871071174974</v>
      </c>
      <c r="K199" s="2">
        <v>101.08077726363153</v>
      </c>
      <c r="L199" s="2">
        <v>101.33891981398922</v>
      </c>
      <c r="M199" s="2">
        <v>99.273929631125554</v>
      </c>
      <c r="N199" s="2" t="e">
        <f>#REF!*#REF!/10^3</f>
        <v>#REF!</v>
      </c>
      <c r="O199" s="2" t="e">
        <f>#REF!*#REF!/10^3</f>
        <v>#REF!</v>
      </c>
      <c r="P199" s="2" t="e">
        <f>#REF!*#REF!/10^3</f>
        <v>#REF!</v>
      </c>
      <c r="Q199" s="2" t="e">
        <f>#REF!*#REF!/10^3</f>
        <v>#REF!</v>
      </c>
      <c r="R199" s="2" t="e">
        <f>#REF!*#REF!/10^3</f>
        <v>#REF!</v>
      </c>
      <c r="S199" s="2" t="e">
        <f>#REF!*#REF!/10^3</f>
        <v>#REF!</v>
      </c>
      <c r="T199" s="2" t="e">
        <f>#REF!*#REF!/10^3</f>
        <v>#REF!</v>
      </c>
      <c r="U199" s="2" t="e">
        <f>#REF!*#REF!/10^3</f>
        <v>#REF!</v>
      </c>
    </row>
    <row r="200" spans="1:22" x14ac:dyDescent="0.3">
      <c r="A200" s="9" t="s">
        <v>200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 t="e">
        <f t="shared" ref="N200:U200" si="6">N45+N62+N80+N113+N112+N139+N144+N153+N185+N186+N189+N190+N191+N196+N197+N199</f>
        <v>#REF!</v>
      </c>
      <c r="O200" s="10" t="e">
        <f t="shared" si="6"/>
        <v>#REF!</v>
      </c>
      <c r="P200" s="10" t="e">
        <f t="shared" si="6"/>
        <v>#REF!</v>
      </c>
      <c r="Q200" s="10" t="e">
        <f t="shared" si="6"/>
        <v>#REF!</v>
      </c>
      <c r="R200" s="10" t="e">
        <f t="shared" si="6"/>
        <v>#REF!</v>
      </c>
      <c r="S200" s="10" t="e">
        <f t="shared" si="6"/>
        <v>#REF!</v>
      </c>
      <c r="T200" s="10" t="e">
        <f t="shared" si="6"/>
        <v>#REF!</v>
      </c>
      <c r="U200" s="10" t="e">
        <f t="shared" si="6"/>
        <v>#REF!</v>
      </c>
    </row>
    <row r="201" spans="1:22" x14ac:dyDescent="0.3">
      <c r="A201" s="9" t="s">
        <v>201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 t="e">
        <f t="shared" ref="N201:U201" si="7">N202-N200</f>
        <v>#REF!</v>
      </c>
      <c r="O201" s="10" t="e">
        <f t="shared" si="7"/>
        <v>#REF!</v>
      </c>
      <c r="P201" s="10" t="e">
        <f t="shared" si="7"/>
        <v>#REF!</v>
      </c>
      <c r="Q201" s="10" t="e">
        <f t="shared" si="7"/>
        <v>#REF!</v>
      </c>
      <c r="R201" s="10" t="e">
        <f t="shared" si="7"/>
        <v>#REF!</v>
      </c>
      <c r="S201" s="10" t="e">
        <f t="shared" si="7"/>
        <v>#REF!</v>
      </c>
      <c r="T201" s="10" t="e">
        <f t="shared" si="7"/>
        <v>#REF!</v>
      </c>
      <c r="U201" s="10" t="e">
        <f t="shared" si="7"/>
        <v>#REF!</v>
      </c>
    </row>
    <row r="202" spans="1:22" x14ac:dyDescent="0.3">
      <c r="A202" s="9" t="s">
        <v>87</v>
      </c>
      <c r="B202" s="36">
        <v>69.333333333333329</v>
      </c>
      <c r="C202" s="36">
        <v>52.333333333333336</v>
      </c>
      <c r="D202" s="36">
        <v>85</v>
      </c>
      <c r="E202" s="36">
        <v>85.14053497641406</v>
      </c>
      <c r="F202" s="36">
        <v>90.113574022826427</v>
      </c>
      <c r="G202" s="36">
        <v>95.994128771625967</v>
      </c>
      <c r="H202" s="36">
        <v>95.619396516946253</v>
      </c>
      <c r="I202" s="36">
        <v>95.494711293713294</v>
      </c>
      <c r="J202" s="36">
        <v>94.898710711749743</v>
      </c>
      <c r="K202" s="36">
        <v>94.150777263631525</v>
      </c>
      <c r="L202" s="36">
        <v>94.408919813989215</v>
      </c>
      <c r="M202" s="36">
        <v>92.343929631125548</v>
      </c>
      <c r="N202" s="36" t="e">
        <f t="shared" ref="N202:U202" si="8">SUM(N4,N58,N81,N98,N138,N153,N184)</f>
        <v>#REF!</v>
      </c>
      <c r="O202" s="36" t="e">
        <f t="shared" si="8"/>
        <v>#REF!</v>
      </c>
      <c r="P202" s="36" t="e">
        <f t="shared" si="8"/>
        <v>#REF!</v>
      </c>
      <c r="Q202" s="36" t="e">
        <f t="shared" si="8"/>
        <v>#REF!</v>
      </c>
      <c r="R202" s="36" t="e">
        <f t="shared" si="8"/>
        <v>#REF!</v>
      </c>
      <c r="S202" s="36" t="e">
        <f t="shared" si="8"/>
        <v>#REF!</v>
      </c>
      <c r="T202" s="36" t="e">
        <f t="shared" si="8"/>
        <v>#REF!</v>
      </c>
      <c r="U202" s="36" t="e">
        <f t="shared" si="8"/>
        <v>#REF!</v>
      </c>
      <c r="V202" s="36"/>
    </row>
    <row r="203" spans="1:22" x14ac:dyDescent="0.3">
      <c r="V203" s="36"/>
    </row>
    <row r="204" spans="1:22" x14ac:dyDescent="0.3">
      <c r="V204" s="2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ED0AD-72D7-4D57-AF4A-23FAA2CA8102}">
  <dimension ref="A1:EP189"/>
  <sheetViews>
    <sheetView topLeftCell="DP1" zoomScale="80" zoomScaleNormal="80" workbookViewId="0">
      <selection sqref="A1:XFD1048576"/>
    </sheetView>
  </sheetViews>
  <sheetFormatPr defaultRowHeight="14.4" x14ac:dyDescent="0.3"/>
  <cols>
    <col min="1" max="1" width="26.21875" bestFit="1" customWidth="1"/>
    <col min="2" max="3" width="10.5546875" bestFit="1" customWidth="1"/>
    <col min="4" max="10" width="10" bestFit="1" customWidth="1"/>
    <col min="12" max="12" width="26.21875" bestFit="1" customWidth="1"/>
    <col min="14" max="21" width="10" bestFit="1" customWidth="1"/>
    <col min="23" max="23" width="26.21875" bestFit="1" customWidth="1"/>
    <col min="25" max="32" width="10" bestFit="1" customWidth="1"/>
    <col min="34" max="34" width="26.21875" bestFit="1" customWidth="1"/>
    <col min="36" max="43" width="10" bestFit="1" customWidth="1"/>
    <col min="45" max="45" width="26.21875" bestFit="1" customWidth="1"/>
    <col min="47" max="54" width="10" bestFit="1" customWidth="1"/>
    <col min="56" max="56" width="26.21875" bestFit="1" customWidth="1"/>
    <col min="58" max="65" width="10" bestFit="1" customWidth="1"/>
    <col min="67" max="67" width="26.21875" bestFit="1" customWidth="1"/>
    <col min="69" max="76" width="10" bestFit="1" customWidth="1"/>
    <col min="78" max="78" width="26.21875" bestFit="1" customWidth="1"/>
    <col min="80" max="87" width="10" bestFit="1" customWidth="1"/>
    <col min="89" max="89" width="31.21875" bestFit="1" customWidth="1"/>
    <col min="91" max="98" width="10" bestFit="1" customWidth="1"/>
    <col min="99" max="99" width="10" style="41" bestFit="1" customWidth="1"/>
    <col min="100" max="100" width="25.21875" bestFit="1" customWidth="1"/>
    <col min="102" max="109" width="10" bestFit="1" customWidth="1"/>
    <col min="110" max="110" width="10" style="41" bestFit="1" customWidth="1"/>
    <col min="111" max="111" width="25.21875" bestFit="1" customWidth="1"/>
    <col min="113" max="120" width="10" bestFit="1" customWidth="1"/>
    <col min="121" max="121" width="10" style="41" bestFit="1" customWidth="1"/>
    <col min="140" max="140" width="15.5546875" bestFit="1" customWidth="1"/>
  </cols>
  <sheetData>
    <row r="1" spans="1:146" x14ac:dyDescent="0.3">
      <c r="A1" t="s">
        <v>123</v>
      </c>
      <c r="B1" s="82" t="s">
        <v>91</v>
      </c>
      <c r="C1" s="82"/>
      <c r="D1" s="82"/>
      <c r="E1" s="82"/>
      <c r="F1" s="82"/>
      <c r="G1" s="82"/>
      <c r="H1" s="82"/>
      <c r="I1" s="82"/>
      <c r="J1" s="82"/>
      <c r="M1" s="82" t="s">
        <v>245</v>
      </c>
      <c r="N1" s="82"/>
      <c r="O1" s="82"/>
      <c r="P1" s="82"/>
      <c r="Q1" s="82"/>
      <c r="R1" s="82"/>
      <c r="S1" s="82"/>
      <c r="T1" s="82"/>
      <c r="U1" s="82"/>
      <c r="X1" s="82" t="s">
        <v>244</v>
      </c>
      <c r="Y1" s="82"/>
      <c r="Z1" s="82"/>
      <c r="AA1" s="82"/>
      <c r="AB1" s="82"/>
      <c r="AC1" s="82"/>
      <c r="AD1" s="82"/>
      <c r="AE1" s="82"/>
      <c r="AF1" s="82"/>
      <c r="AI1" s="82" t="s">
        <v>246</v>
      </c>
      <c r="AJ1" s="82"/>
      <c r="AK1" s="82"/>
      <c r="AL1" s="82"/>
      <c r="AM1" s="82"/>
      <c r="AN1" s="82"/>
      <c r="AO1" s="82"/>
      <c r="AP1" s="82"/>
      <c r="AQ1" s="82"/>
      <c r="AS1" t="s">
        <v>170</v>
      </c>
      <c r="AT1" s="82" t="s">
        <v>91</v>
      </c>
      <c r="AU1" s="82"/>
      <c r="AV1" s="82"/>
      <c r="AW1" s="82"/>
      <c r="AX1" s="82"/>
      <c r="AY1" s="82"/>
      <c r="AZ1" s="82"/>
      <c r="BA1" s="82"/>
      <c r="BB1" s="82"/>
      <c r="BD1" t="s">
        <v>170</v>
      </c>
      <c r="BE1" s="82" t="s">
        <v>245</v>
      </c>
      <c r="BF1" s="82"/>
      <c r="BG1" s="82"/>
      <c r="BH1" s="82"/>
      <c r="BI1" s="82"/>
      <c r="BJ1" s="82"/>
      <c r="BK1" s="82"/>
      <c r="BL1" s="82"/>
      <c r="BM1" s="82"/>
      <c r="BO1" t="s">
        <v>170</v>
      </c>
      <c r="BP1" s="82" t="s">
        <v>244</v>
      </c>
      <c r="BQ1" s="82"/>
      <c r="BR1" s="82"/>
      <c r="BS1" s="82"/>
      <c r="BT1" s="82"/>
      <c r="BU1" s="82"/>
      <c r="BV1" s="82"/>
      <c r="BW1" s="82"/>
      <c r="BX1" s="82"/>
      <c r="BZ1" t="s">
        <v>170</v>
      </c>
      <c r="CA1" s="82" t="s">
        <v>246</v>
      </c>
      <c r="CB1" s="82"/>
      <c r="CC1" s="82"/>
      <c r="CD1" s="82"/>
      <c r="CE1" s="82"/>
      <c r="CF1" s="82"/>
      <c r="CG1" s="82"/>
      <c r="CH1" s="82"/>
      <c r="CI1" s="82"/>
      <c r="CK1" s="70" t="s">
        <v>235</v>
      </c>
      <c r="CL1" s="83" t="s">
        <v>245</v>
      </c>
      <c r="CM1" s="83"/>
      <c r="CN1" s="83"/>
      <c r="CO1" s="83"/>
      <c r="CP1" s="83"/>
      <c r="CQ1" s="83"/>
      <c r="CR1" s="83"/>
      <c r="CS1" s="83"/>
      <c r="CT1" s="83"/>
      <c r="CU1" s="71"/>
      <c r="CV1" s="70" t="s">
        <v>236</v>
      </c>
      <c r="CW1" s="83" t="s">
        <v>244</v>
      </c>
      <c r="CX1" s="83"/>
      <c r="CY1" s="83"/>
      <c r="CZ1" s="83"/>
      <c r="DA1" s="83"/>
      <c r="DB1" s="83"/>
      <c r="DC1" s="83"/>
      <c r="DD1" s="83"/>
      <c r="DE1" s="83"/>
      <c r="DF1" s="71"/>
      <c r="DG1" s="70" t="s">
        <v>236</v>
      </c>
      <c r="DH1" s="83" t="s">
        <v>246</v>
      </c>
      <c r="DI1" s="83"/>
      <c r="DJ1" s="83"/>
      <c r="DK1" s="83"/>
      <c r="DL1" s="83"/>
      <c r="DM1" s="83"/>
      <c r="DN1" s="83"/>
      <c r="DO1" s="83"/>
      <c r="DP1" s="83"/>
      <c r="DQ1" s="71"/>
      <c r="DR1" s="41"/>
      <c r="DS1" t="s">
        <v>237</v>
      </c>
    </row>
    <row r="2" spans="1:146" x14ac:dyDescent="0.3">
      <c r="A2" t="s">
        <v>238</v>
      </c>
      <c r="B2" s="7">
        <v>2020</v>
      </c>
      <c r="C2" s="7">
        <v>2025</v>
      </c>
      <c r="D2" s="7">
        <v>2030</v>
      </c>
      <c r="E2" s="7">
        <v>2035</v>
      </c>
      <c r="F2" s="7">
        <v>2040</v>
      </c>
      <c r="G2" s="7">
        <v>2045</v>
      </c>
      <c r="H2" s="7">
        <v>2050</v>
      </c>
      <c r="I2" s="7">
        <v>2055</v>
      </c>
      <c r="J2" s="7">
        <v>2060</v>
      </c>
      <c r="L2" t="s">
        <v>238</v>
      </c>
      <c r="M2" s="7">
        <v>2020</v>
      </c>
      <c r="N2" s="7">
        <v>2025</v>
      </c>
      <c r="O2" s="7">
        <v>2030</v>
      </c>
      <c r="P2" s="7">
        <v>2035</v>
      </c>
      <c r="Q2" s="7">
        <v>2040</v>
      </c>
      <c r="R2" s="7">
        <v>2045</v>
      </c>
      <c r="S2" s="7">
        <v>2050</v>
      </c>
      <c r="T2" s="7">
        <v>2055</v>
      </c>
      <c r="U2" s="7">
        <v>2060</v>
      </c>
      <c r="W2" t="s">
        <v>238</v>
      </c>
      <c r="X2" s="7">
        <v>2020</v>
      </c>
      <c r="Y2" s="7">
        <v>2025</v>
      </c>
      <c r="Z2" s="7">
        <v>2030</v>
      </c>
      <c r="AA2" s="7">
        <v>2035</v>
      </c>
      <c r="AB2" s="7">
        <v>2040</v>
      </c>
      <c r="AC2" s="7">
        <v>2045</v>
      </c>
      <c r="AD2" s="7">
        <v>2050</v>
      </c>
      <c r="AE2" s="7">
        <v>2055</v>
      </c>
      <c r="AF2" s="7">
        <v>2060</v>
      </c>
      <c r="AH2" t="s">
        <v>238</v>
      </c>
      <c r="AI2" s="7">
        <v>2020</v>
      </c>
      <c r="AJ2" s="7">
        <v>2025</v>
      </c>
      <c r="AK2" s="7">
        <v>2030</v>
      </c>
      <c r="AL2" s="7">
        <v>2035</v>
      </c>
      <c r="AM2" s="7">
        <v>2040</v>
      </c>
      <c r="AN2" s="7">
        <v>2045</v>
      </c>
      <c r="AO2" s="7">
        <v>2050</v>
      </c>
      <c r="AP2" s="7">
        <v>2055</v>
      </c>
      <c r="AQ2" s="7">
        <v>2060</v>
      </c>
      <c r="AS2" t="s">
        <v>238</v>
      </c>
      <c r="AT2" s="7">
        <v>2020</v>
      </c>
      <c r="AU2" s="7">
        <v>2025</v>
      </c>
      <c r="AV2" s="7">
        <v>2030</v>
      </c>
      <c r="AW2" s="7">
        <v>2035</v>
      </c>
      <c r="AX2" s="7">
        <v>2040</v>
      </c>
      <c r="AY2" s="7">
        <v>2045</v>
      </c>
      <c r="AZ2" s="7">
        <v>2050</v>
      </c>
      <c r="BA2" s="7">
        <v>2055</v>
      </c>
      <c r="BB2" s="7">
        <v>2060</v>
      </c>
      <c r="BD2" t="s">
        <v>238</v>
      </c>
      <c r="BE2" s="7">
        <v>2020</v>
      </c>
      <c r="BF2" s="7">
        <v>2025</v>
      </c>
      <c r="BG2" s="7">
        <v>2030</v>
      </c>
      <c r="BH2" s="7">
        <v>2035</v>
      </c>
      <c r="BI2" s="7">
        <v>2040</v>
      </c>
      <c r="BJ2" s="7">
        <v>2045</v>
      </c>
      <c r="BK2" s="7">
        <v>2050</v>
      </c>
      <c r="BL2" s="7">
        <v>2055</v>
      </c>
      <c r="BM2" s="7">
        <v>2060</v>
      </c>
      <c r="BO2" t="s">
        <v>238</v>
      </c>
      <c r="BP2" s="7">
        <v>2020</v>
      </c>
      <c r="BQ2" s="7">
        <v>2025</v>
      </c>
      <c r="BR2" s="7">
        <v>2030</v>
      </c>
      <c r="BS2" s="7">
        <v>2035</v>
      </c>
      <c r="BT2" s="7">
        <v>2040</v>
      </c>
      <c r="BU2" s="7">
        <v>2045</v>
      </c>
      <c r="BV2" s="7">
        <v>2050</v>
      </c>
      <c r="BW2" s="7">
        <v>2055</v>
      </c>
      <c r="BX2" s="7">
        <v>2060</v>
      </c>
      <c r="BZ2" t="s">
        <v>238</v>
      </c>
      <c r="CA2" s="7">
        <v>2020</v>
      </c>
      <c r="CB2" s="7">
        <v>2025</v>
      </c>
      <c r="CC2" s="7">
        <v>2030</v>
      </c>
      <c r="CD2" s="7">
        <v>2035</v>
      </c>
      <c r="CE2" s="7">
        <v>2040</v>
      </c>
      <c r="CF2" s="7">
        <v>2045</v>
      </c>
      <c r="CG2" s="7">
        <v>2050</v>
      </c>
      <c r="CH2" s="7">
        <v>2055</v>
      </c>
      <c r="CI2" s="7">
        <v>2060</v>
      </c>
      <c r="CK2" s="70" t="s">
        <v>238</v>
      </c>
      <c r="CL2" s="72">
        <v>2020</v>
      </c>
      <c r="CM2" s="72">
        <v>2025</v>
      </c>
      <c r="CN2" s="72">
        <v>2030</v>
      </c>
      <c r="CO2" s="72">
        <v>2035</v>
      </c>
      <c r="CP2" s="72">
        <v>2040</v>
      </c>
      <c r="CQ2" s="72">
        <v>2045</v>
      </c>
      <c r="CR2" s="72">
        <v>2050</v>
      </c>
      <c r="CS2" s="72">
        <v>2055</v>
      </c>
      <c r="CT2" s="72">
        <v>2060</v>
      </c>
      <c r="CU2" s="73"/>
      <c r="CV2" s="74" t="s">
        <v>238</v>
      </c>
      <c r="CW2" s="72">
        <v>2020</v>
      </c>
      <c r="CX2" s="72">
        <v>2025</v>
      </c>
      <c r="CY2" s="72">
        <v>2030</v>
      </c>
      <c r="CZ2" s="72">
        <v>2035</v>
      </c>
      <c r="DA2" s="72">
        <v>2040</v>
      </c>
      <c r="DB2" s="72">
        <v>2045</v>
      </c>
      <c r="DC2" s="72">
        <v>2050</v>
      </c>
      <c r="DD2" s="72">
        <v>2055</v>
      </c>
      <c r="DE2" s="72">
        <v>2060</v>
      </c>
      <c r="DF2" s="73"/>
      <c r="DG2" s="74" t="s">
        <v>238</v>
      </c>
      <c r="DH2" s="72">
        <v>2020</v>
      </c>
      <c r="DI2" s="72">
        <v>2025</v>
      </c>
      <c r="DJ2" s="72">
        <v>2030</v>
      </c>
      <c r="DK2" s="72">
        <v>2035</v>
      </c>
      <c r="DL2" s="72">
        <v>2040</v>
      </c>
      <c r="DM2" s="72">
        <v>2045</v>
      </c>
      <c r="DN2" s="72">
        <v>2050</v>
      </c>
      <c r="DO2" s="72">
        <v>2055</v>
      </c>
      <c r="DP2" s="72">
        <v>2060</v>
      </c>
      <c r="DQ2" s="73"/>
      <c r="DR2" s="41"/>
      <c r="DT2" t="s">
        <v>239</v>
      </c>
      <c r="DU2" s="81" t="s">
        <v>240</v>
      </c>
      <c r="DV2" s="81"/>
      <c r="DW2" s="81"/>
    </row>
    <row r="3" spans="1:146" x14ac:dyDescent="0.3">
      <c r="A3" s="9" t="s">
        <v>6</v>
      </c>
      <c r="B3" s="36">
        <f>SUM(B4:B53)</f>
        <v>32989.47735615111</v>
      </c>
      <c r="C3" s="36">
        <f t="shared" ref="C3:J3" si="0">SUM(C4:C53)</f>
        <v>35308.298919278146</v>
      </c>
      <c r="D3" s="36">
        <f t="shared" si="0"/>
        <v>38174.866868408557</v>
      </c>
      <c r="E3" s="36">
        <f t="shared" si="0"/>
        <v>38394.054530447975</v>
      </c>
      <c r="F3" s="36">
        <f t="shared" si="0"/>
        <v>38780.776863324441</v>
      </c>
      <c r="G3" s="36">
        <f t="shared" si="0"/>
        <v>39344.845799570605</v>
      </c>
      <c r="H3" s="36">
        <f t="shared" si="0"/>
        <v>39602.902807221981</v>
      </c>
      <c r="I3" s="36">
        <f t="shared" si="0"/>
        <v>40011.219670967679</v>
      </c>
      <c r="J3" s="36">
        <f t="shared" si="0"/>
        <v>38254.985530538303</v>
      </c>
      <c r="L3" s="9" t="s">
        <v>6</v>
      </c>
      <c r="M3" s="36">
        <f t="shared" ref="M3:U3" si="1">SUM(M4:M53)</f>
        <v>32989.47735615111</v>
      </c>
      <c r="N3" s="36">
        <f t="shared" si="1"/>
        <v>37434.277348574411</v>
      </c>
      <c r="O3" s="36">
        <f t="shared" si="1"/>
        <v>42980.116424219596</v>
      </c>
      <c r="P3" s="36">
        <f t="shared" si="1"/>
        <v>43419.729148161146</v>
      </c>
      <c r="Q3" s="36">
        <f t="shared" si="1"/>
        <v>42464.547468058954</v>
      </c>
      <c r="R3" s="36">
        <f t="shared" si="1"/>
        <v>41896.527675400401</v>
      </c>
      <c r="S3" s="36">
        <f t="shared" si="1"/>
        <v>41312.131897073625</v>
      </c>
      <c r="T3" s="36">
        <f t="shared" si="1"/>
        <v>39505.6194360066</v>
      </c>
      <c r="U3" s="36">
        <f t="shared" si="1"/>
        <v>39827.202879285396</v>
      </c>
      <c r="W3" s="9" t="s">
        <v>6</v>
      </c>
      <c r="X3" s="36">
        <f t="shared" ref="X3:AF3" si="2">SUM(X4:X53)</f>
        <v>32989.47735615111</v>
      </c>
      <c r="Y3" s="36">
        <f t="shared" si="2"/>
        <v>35909.205028182165</v>
      </c>
      <c r="Z3" s="36">
        <f t="shared" si="2"/>
        <v>39774.198939032758</v>
      </c>
      <c r="AA3" s="36">
        <f t="shared" si="2"/>
        <v>39573.805493436528</v>
      </c>
      <c r="AB3" s="36">
        <f t="shared" si="2"/>
        <v>40075.315176941789</v>
      </c>
      <c r="AC3" s="36">
        <f t="shared" si="2"/>
        <v>40489.846467087227</v>
      </c>
      <c r="AD3" s="36">
        <f t="shared" si="2"/>
        <v>40664.577498153092</v>
      </c>
      <c r="AE3" s="36">
        <f t="shared" si="2"/>
        <v>41161.832452530754</v>
      </c>
      <c r="AF3" s="36">
        <f t="shared" si="2"/>
        <v>39329.256227711805</v>
      </c>
      <c r="AH3" s="9" t="s">
        <v>6</v>
      </c>
      <c r="AI3" s="36">
        <f t="shared" ref="AI3:AQ3" si="3">SUM(AI4:AI53)</f>
        <v>32989.47735615111</v>
      </c>
      <c r="AJ3" s="36">
        <f t="shared" si="3"/>
        <v>35850.829596473195</v>
      </c>
      <c r="AK3" s="36">
        <f t="shared" si="3"/>
        <v>39595.597106381574</v>
      </c>
      <c r="AL3" s="36">
        <f t="shared" si="3"/>
        <v>39299.654474427938</v>
      </c>
      <c r="AM3" s="36">
        <f t="shared" si="3"/>
        <v>39722.744195293533</v>
      </c>
      <c r="AN3" s="36">
        <f t="shared" si="3"/>
        <v>40109.820116793155</v>
      </c>
      <c r="AO3" s="36">
        <f t="shared" si="3"/>
        <v>40271.826068851507</v>
      </c>
      <c r="AP3" s="36">
        <f t="shared" si="3"/>
        <v>40879.566575472149</v>
      </c>
      <c r="AQ3" s="36">
        <f t="shared" si="3"/>
        <v>39060.659526400465</v>
      </c>
      <c r="AS3" s="9" t="s">
        <v>6</v>
      </c>
      <c r="AT3" s="36">
        <f t="shared" ref="AT3:BB3" si="4">SUM(AT4:AT53)</f>
        <v>32989.47735615111</v>
      </c>
      <c r="AU3" s="36">
        <f t="shared" si="4"/>
        <v>200255.68570003376</v>
      </c>
      <c r="AV3" s="36">
        <f t="shared" si="4"/>
        <v>379663.74824555503</v>
      </c>
      <c r="AW3" s="36">
        <f t="shared" si="4"/>
        <v>570757.27024963719</v>
      </c>
      <c r="AX3" s="36">
        <f t="shared" si="4"/>
        <v>763114.26523475326</v>
      </c>
      <c r="AY3" s="36">
        <f t="shared" si="4"/>
        <v>957582.21848762163</v>
      </c>
      <c r="AZ3" s="36">
        <f t="shared" si="4"/>
        <v>1154564.5044931262</v>
      </c>
      <c r="BA3" s="36">
        <f t="shared" si="4"/>
        <v>1352987.3353929815</v>
      </c>
      <c r="BB3" s="36">
        <f t="shared" si="4"/>
        <v>1551287.1996073909</v>
      </c>
      <c r="BD3" s="9" t="s">
        <v>6</v>
      </c>
      <c r="BE3" s="36">
        <f t="shared" ref="BE3:BM3" si="5">SUM(BE4:BE53)</f>
        <v>32989.47735615111</v>
      </c>
      <c r="BF3" s="36">
        <f t="shared" si="5"/>
        <v>202381.66412932996</v>
      </c>
      <c r="BG3" s="36">
        <f t="shared" si="5"/>
        <v>395098.88994784706</v>
      </c>
      <c r="BH3" s="36">
        <f t="shared" si="5"/>
        <v>610439.08479288674</v>
      </c>
      <c r="BI3" s="36">
        <f t="shared" si="5"/>
        <v>826582.54885359039</v>
      </c>
      <c r="BJ3" s="36">
        <f t="shared" si="5"/>
        <v>1038337.2664012265</v>
      </c>
      <c r="BK3" s="36">
        <f t="shared" si="5"/>
        <v>1247235.5089999016</v>
      </c>
      <c r="BL3" s="36">
        <f t="shared" si="5"/>
        <v>1451989.6560242027</v>
      </c>
      <c r="BM3" s="36">
        <f t="shared" si="5"/>
        <v>1649839.3366475147</v>
      </c>
      <c r="BO3" s="9" t="s">
        <v>6</v>
      </c>
      <c r="BP3" s="36">
        <f t="shared" ref="BP3:BX3" si="6">SUM(BP4:BP53)</f>
        <v>32989.47735615111</v>
      </c>
      <c r="BQ3" s="36">
        <f t="shared" si="6"/>
        <v>200856.59180893775</v>
      </c>
      <c r="BR3" s="36">
        <f t="shared" si="6"/>
        <v>384267.61086069915</v>
      </c>
      <c r="BS3" s="36">
        <f t="shared" si="6"/>
        <v>582938.21211026679</v>
      </c>
      <c r="BT3" s="36">
        <f t="shared" si="6"/>
        <v>781308.74926095456</v>
      </c>
      <c r="BU3" s="36">
        <f t="shared" si="6"/>
        <v>982099.85643580917</v>
      </c>
      <c r="BV3" s="36">
        <f t="shared" si="6"/>
        <v>1184723.819802311</v>
      </c>
      <c r="BW3" s="36">
        <f t="shared" si="6"/>
        <v>1388543.9622474541</v>
      </c>
      <c r="BX3" s="36">
        <f t="shared" si="6"/>
        <v>1592520.5482852885</v>
      </c>
      <c r="BZ3" s="9" t="s">
        <v>6</v>
      </c>
      <c r="CA3" s="36">
        <f t="shared" ref="CA3:CI3" si="7">SUM(CA4:CA53)</f>
        <v>32989.47735615111</v>
      </c>
      <c r="CB3" s="36">
        <f t="shared" si="7"/>
        <v>200798.21637722876</v>
      </c>
      <c r="CC3" s="36">
        <f t="shared" si="7"/>
        <v>383797.13186950318</v>
      </c>
      <c r="CD3" s="36">
        <f t="shared" si="7"/>
        <v>581479.17476945755</v>
      </c>
      <c r="CE3" s="36">
        <f t="shared" si="7"/>
        <v>778400.53686246253</v>
      </c>
      <c r="CF3" s="36">
        <f t="shared" si="7"/>
        <v>977401.33376042999</v>
      </c>
      <c r="CG3" s="36">
        <f t="shared" si="7"/>
        <v>1178112.4402964541</v>
      </c>
      <c r="CH3" s="36">
        <f t="shared" si="7"/>
        <v>1380079.3111473324</v>
      </c>
      <c r="CI3" s="36">
        <f t="shared" si="7"/>
        <v>1582658.236975621</v>
      </c>
      <c r="CK3" s="9" t="s">
        <v>6</v>
      </c>
      <c r="CL3" s="36">
        <f t="shared" ref="CL3:CT3" si="8">SUM(CL4:CL53)</f>
        <v>0</v>
      </c>
      <c r="CM3" s="36">
        <f t="shared" si="8"/>
        <v>2125.9784292962427</v>
      </c>
      <c r="CN3" s="36">
        <f t="shared" si="8"/>
        <v>15435.141702292272</v>
      </c>
      <c r="CO3" s="36">
        <f t="shared" si="8"/>
        <v>39681.814543249639</v>
      </c>
      <c r="CP3" s="36">
        <f t="shared" si="8"/>
        <v>63468.28361883686</v>
      </c>
      <c r="CQ3" s="36">
        <f t="shared" si="8"/>
        <v>80755.047913604765</v>
      </c>
      <c r="CR3" s="36">
        <f t="shared" si="8"/>
        <v>92671.004506775629</v>
      </c>
      <c r="CS3" s="36">
        <f t="shared" si="8"/>
        <v>99002.320631221126</v>
      </c>
      <c r="CT3" s="36">
        <f t="shared" si="8"/>
        <v>98552.137040123955</v>
      </c>
      <c r="CU3" s="38">
        <f>CT3/BB3</f>
        <v>6.3529265931586434E-2</v>
      </c>
      <c r="CV3" s="9" t="s">
        <v>6</v>
      </c>
      <c r="CW3" s="36">
        <f t="shared" ref="CW3:DE18" si="9">BP3-AT3</f>
        <v>0</v>
      </c>
      <c r="CX3" s="36">
        <f t="shared" si="9"/>
        <v>600.90610890398966</v>
      </c>
      <c r="CY3" s="36">
        <f t="shared" si="9"/>
        <v>4603.8626151441131</v>
      </c>
      <c r="CZ3" s="36">
        <f t="shared" si="9"/>
        <v>12180.941860629595</v>
      </c>
      <c r="DA3" s="36">
        <f t="shared" si="9"/>
        <v>18194.484026201302</v>
      </c>
      <c r="DB3" s="36">
        <f t="shared" si="9"/>
        <v>24517.637948187534</v>
      </c>
      <c r="DC3" s="36">
        <f t="shared" si="9"/>
        <v>30159.315309184836</v>
      </c>
      <c r="DD3" s="36">
        <f t="shared" si="9"/>
        <v>35556.626854472561</v>
      </c>
      <c r="DE3" s="36">
        <f t="shared" si="9"/>
        <v>41233.348677897593</v>
      </c>
      <c r="DF3" s="38">
        <f>DE3/BB3</f>
        <v>2.6580086967992245E-2</v>
      </c>
      <c r="DG3" s="9" t="s">
        <v>6</v>
      </c>
      <c r="DH3" s="36">
        <f t="shared" ref="DH3:DP3" si="10">SUM(DH4:DH53)</f>
        <v>0</v>
      </c>
      <c r="DI3" s="36">
        <f t="shared" si="10"/>
        <v>542.53067719503156</v>
      </c>
      <c r="DJ3" s="36">
        <f t="shared" si="10"/>
        <v>4133.3836239481989</v>
      </c>
      <c r="DK3" s="36">
        <f t="shared" si="10"/>
        <v>10721.904519820244</v>
      </c>
      <c r="DL3" s="36">
        <f t="shared" si="10"/>
        <v>15286.271627709189</v>
      </c>
      <c r="DM3" s="36">
        <f t="shared" si="10"/>
        <v>19819.115272808132</v>
      </c>
      <c r="DN3" s="36">
        <f t="shared" si="10"/>
        <v>23547.935803327891</v>
      </c>
      <c r="DO3" s="36">
        <f t="shared" si="10"/>
        <v>27091.975754350558</v>
      </c>
      <c r="DP3" s="36">
        <f t="shared" si="10"/>
        <v>31371.037368230642</v>
      </c>
      <c r="DQ3" s="38">
        <f>DP3/BB3</f>
        <v>2.0222585073976122E-2</v>
      </c>
      <c r="DR3" s="41"/>
      <c r="DT3" s="9"/>
      <c r="DU3" t="s">
        <v>245</v>
      </c>
      <c r="DV3" t="s">
        <v>244</v>
      </c>
      <c r="DW3" t="s">
        <v>246</v>
      </c>
      <c r="DY3" s="9"/>
      <c r="DZ3" t="s">
        <v>245</v>
      </c>
      <c r="EA3" t="s">
        <v>244</v>
      </c>
      <c r="EB3" t="s">
        <v>246</v>
      </c>
      <c r="EH3" t="s">
        <v>241</v>
      </c>
      <c r="EI3" t="s">
        <v>242</v>
      </c>
      <c r="EJ3" t="s">
        <v>243</v>
      </c>
    </row>
    <row r="4" spans="1:146" x14ac:dyDescent="0.3">
      <c r="A4" t="s">
        <v>7</v>
      </c>
      <c r="B4" s="2">
        <f>VLOOKUP($A4,Total_Rndwd_Prod_Val_REF_N!$A$4:$M$199,5,FALSE)/10^3</f>
        <v>352.08109394597204</v>
      </c>
      <c r="C4" s="2">
        <f>VLOOKUP($A4,Total_Rndwd_Prod_Val_REF_N!$A$4:$M$199,6,FALSE)/10^3</f>
        <v>385.65738823115572</v>
      </c>
      <c r="D4" s="2">
        <f>VLOOKUP($A4,Total_Rndwd_Prod_Val_REF_N!$A$4:$M$199,7,FALSE)/10^3</f>
        <v>419.83589885357168</v>
      </c>
      <c r="E4" s="2">
        <f>VLOOKUP($A4,Total_Rndwd_Prod_Val_REF_N!$A$4:$M$199,8,FALSE)/10^3</f>
        <v>427.15918650109649</v>
      </c>
      <c r="F4" s="2">
        <f>VLOOKUP($A4,Total_Rndwd_Prod_Val_REF_N!$A$4:$M$199,9,FALSE)/10^3</f>
        <v>435.26716519830967</v>
      </c>
      <c r="G4" s="2">
        <f>VLOOKUP($A4,Total_Rndwd_Prod_Val_REF_N!$A$4:$M$199,10,FALSE)/10^3</f>
        <v>444.45267862407263</v>
      </c>
      <c r="H4" s="2">
        <f>VLOOKUP($A4,Total_Rndwd_Prod_Val_REF_N!$A$4:$M$199,11,FALSE)/10^3</f>
        <v>453.42032256508787</v>
      </c>
      <c r="I4" s="2">
        <f>VLOOKUP($A4,Total_Rndwd_Prod_Val_REF_N!$A$4:$M$199,12,FALSE)/10^3</f>
        <v>462.43614553091641</v>
      </c>
      <c r="J4" s="2">
        <f>VLOOKUP($A4,Total_Rndwd_Prod_Val_REF_N!$A$4:$M$199,13,FALSE)/10^3</f>
        <v>461.8105858095692</v>
      </c>
      <c r="L4" t="s">
        <v>7</v>
      </c>
      <c r="M4" s="2">
        <f>VLOOKUP($A4,Total_Rndwd_Prod_Val_BF_N!$A$4:$M$199,5,FALSE)/10^3</f>
        <v>352.08109394597204</v>
      </c>
      <c r="N4" s="2">
        <f>VLOOKUP($A4,Total_Rndwd_Prod_Val_BF_N!$A$4:$M$199,6,FALSE)/10^3</f>
        <v>402.34884963831757</v>
      </c>
      <c r="O4" s="2">
        <f>VLOOKUP($A4,Total_Rndwd_Prod_Val_BF_N!$A$4:$M$199,7,FALSE)/10^3</f>
        <v>458.24513441381686</v>
      </c>
      <c r="P4" s="2">
        <f>VLOOKUP($A4,Total_Rndwd_Prod_Val_BF_N!$A$4:$M$199,8,FALSE)/10^3</f>
        <v>465.90581096628449</v>
      </c>
      <c r="Q4" s="2">
        <f>VLOOKUP($A4,Total_Rndwd_Prod_Val_BF_N!$A$4:$M$199,9,FALSE)/10^3</f>
        <v>455.82406040801607</v>
      </c>
      <c r="R4" s="2">
        <f>VLOOKUP($A4,Total_Rndwd_Prod_Val_BF_N!$A$4:$M$199,10,FALSE)/10^3</f>
        <v>458.06023838830066</v>
      </c>
      <c r="S4" s="2">
        <f>VLOOKUP($A4,Total_Rndwd_Prod_Val_BF_N!$A$4:$M$199,11,FALSE)/10^3</f>
        <v>456.54422070022258</v>
      </c>
      <c r="T4" s="2">
        <f>VLOOKUP($A4,Total_Rndwd_Prod_Val_BF_N!$A$4:$M$199,12,FALSE)/10^3</f>
        <v>453.05185403030617</v>
      </c>
      <c r="U4" s="2">
        <f>VLOOKUP($A4,Total_Rndwd_Prod_Val_BF_N!$A$4:$M$199,13,FALSE)/10^3</f>
        <v>457.76557550406756</v>
      </c>
      <c r="W4" t="s">
        <v>7</v>
      </c>
      <c r="X4" s="2">
        <f>VLOOKUP($A4,Total_Rndwd_Prod_Val_AF_N!$A$4:$M$199,5,FALSE)/10^3</f>
        <v>352.08109394597204</v>
      </c>
      <c r="Y4" s="2">
        <f>VLOOKUP($A4,Total_Rndwd_Prod_Val_AF_N!$A$4:$M$199,6,FALSE)/10^3</f>
        <v>392.20737943514911</v>
      </c>
      <c r="Z4" s="2">
        <f>VLOOKUP($A4,Total_Rndwd_Prod_Val_AF_N!$A$4:$M$199,7,FALSE)/10^3</f>
        <v>437.77035711189302</v>
      </c>
      <c r="AA4" s="2">
        <f>VLOOKUP($A4,Total_Rndwd_Prod_Val_AF_N!$A$4:$M$199,8,FALSE)/10^3</f>
        <v>438.84446847236336</v>
      </c>
      <c r="AB4" s="2">
        <f>VLOOKUP($A4,Total_Rndwd_Prod_Val_AF_N!$A$4:$M$199,9,FALSE)/10^3</f>
        <v>448.93889459191928</v>
      </c>
      <c r="AC4" s="2">
        <f>VLOOKUP($A4,Total_Rndwd_Prod_Val_AF_N!$A$4:$M$199,10,FALSE)/10^3</f>
        <v>456.03916166511351</v>
      </c>
      <c r="AD4" s="2">
        <f>VLOOKUP($A4,Total_Rndwd_Prod_Val_AF_N!$A$4:$M$199,11,FALSE)/10^3</f>
        <v>461.9355683616555</v>
      </c>
      <c r="AE4" s="2">
        <f>VLOOKUP($A4,Total_Rndwd_Prod_Val_AF_N!$A$4:$M$199,12,FALSE)/10^3</f>
        <v>474.0481041252711</v>
      </c>
      <c r="AF4" s="2">
        <f>VLOOKUP($A4,Total_Rndwd_Prod_Val_AF_N!$A$4:$M$199,13,FALSE)/10^3</f>
        <v>476.57027735603674</v>
      </c>
      <c r="AH4" t="s">
        <v>7</v>
      </c>
      <c r="AI4" s="2">
        <f>VLOOKUP($A4,Total_Rndwd_Prod_Val_BAC_N!$A$4:$M$199,5,FALSE)/10^3</f>
        <v>352.08109394597204</v>
      </c>
      <c r="AJ4" s="2">
        <f>VLOOKUP($A4,Total_Rndwd_Prod_Val_BAC_N!$A$4:$M$199,6,FALSE)/10^3</f>
        <v>392.49576450556123</v>
      </c>
      <c r="AK4" s="2">
        <f>VLOOKUP($A4,Total_Rndwd_Prod_Val_BAC_N!$A$4:$M$199,7,FALSE)/10^3</f>
        <v>437.55650918418104</v>
      </c>
      <c r="AL4" s="2">
        <f>VLOOKUP($A4,Total_Rndwd_Prod_Val_BAC_N!$A$4:$M$199,8,FALSE)/10^3</f>
        <v>437.95974823289993</v>
      </c>
      <c r="AM4" s="2">
        <f>VLOOKUP($A4,Total_Rndwd_Prod_Val_BAC_N!$A$4:$M$199,9,FALSE)/10^3</f>
        <v>447.09198027684795</v>
      </c>
      <c r="AN4" s="2">
        <f>VLOOKUP($A4,Total_Rndwd_Prod_Val_BAC_N!$A$4:$M$199,10,FALSE)/10^3</f>
        <v>454.30499836536626</v>
      </c>
      <c r="AO4" s="2">
        <f>VLOOKUP($A4,Total_Rndwd_Prod_Val_BAC_N!$A$4:$M$199,11,FALSE)/10^3</f>
        <v>461.97138407997329</v>
      </c>
      <c r="AP4" s="2">
        <f>VLOOKUP($A4,Total_Rndwd_Prod_Val_BAC_N!$A$4:$M$199,12,FALSE)/10^3</f>
        <v>473.63103731692286</v>
      </c>
      <c r="AQ4" s="2">
        <f>VLOOKUP($A4,Total_Rndwd_Prod_Val_BAC_N!$A$4:$M$199,13,FALSE)/10^3</f>
        <v>476.08717364403157</v>
      </c>
      <c r="AS4" t="s">
        <v>7</v>
      </c>
      <c r="AT4" s="2">
        <f t="shared" ref="AT4:AT52" si="11">B4</f>
        <v>352.08109394597204</v>
      </c>
      <c r="AU4" s="2">
        <f t="shared" ref="AU4:BB35" si="12">AT4+B4*4+C4</f>
        <v>2146.0628579610161</v>
      </c>
      <c r="AV4" s="2">
        <f t="shared" si="12"/>
        <v>4108.5283097392112</v>
      </c>
      <c r="AW4" s="2">
        <f t="shared" si="12"/>
        <v>6215.031091654595</v>
      </c>
      <c r="AX4" s="2">
        <f t="shared" si="12"/>
        <v>8358.9350028572899</v>
      </c>
      <c r="AY4" s="2">
        <f t="shared" si="12"/>
        <v>10544.456342274601</v>
      </c>
      <c r="AZ4" s="2">
        <f t="shared" si="12"/>
        <v>12775.687379335979</v>
      </c>
      <c r="BA4" s="2">
        <f t="shared" si="12"/>
        <v>15051.804815127247</v>
      </c>
      <c r="BB4" s="2">
        <f t="shared" si="12"/>
        <v>17363.359983060484</v>
      </c>
      <c r="BD4" t="s">
        <v>7</v>
      </c>
      <c r="BE4" s="2">
        <f t="shared" ref="BE4:BE53" si="13">M4</f>
        <v>352.08109394597204</v>
      </c>
      <c r="BF4" s="2">
        <f t="shared" ref="BF4:BM35" si="14">BE4+M4*4+N4</f>
        <v>2162.7543193681777</v>
      </c>
      <c r="BG4" s="2">
        <f t="shared" si="14"/>
        <v>4230.3948523352647</v>
      </c>
      <c r="BH4" s="2">
        <f t="shared" si="14"/>
        <v>6529.281200956817</v>
      </c>
      <c r="BI4" s="2">
        <f t="shared" si="14"/>
        <v>8848.7285052299721</v>
      </c>
      <c r="BJ4" s="2">
        <f t="shared" si="14"/>
        <v>11130.084985250338</v>
      </c>
      <c r="BK4" s="2">
        <f t="shared" si="14"/>
        <v>13418.870159503764</v>
      </c>
      <c r="BL4" s="2">
        <f t="shared" si="14"/>
        <v>15698.098896334959</v>
      </c>
      <c r="BM4" s="2">
        <f t="shared" si="14"/>
        <v>17968.071887960254</v>
      </c>
      <c r="BO4" t="s">
        <v>7</v>
      </c>
      <c r="BP4" s="2">
        <f t="shared" ref="BP4:BP53" si="15">X4</f>
        <v>352.08109394597204</v>
      </c>
      <c r="BQ4" s="2">
        <f t="shared" ref="BQ4:BX35" si="16">BP4+X4*4+Y4</f>
        <v>2152.6128491650093</v>
      </c>
      <c r="BR4" s="2">
        <f t="shared" si="16"/>
        <v>4159.2127240174987</v>
      </c>
      <c r="BS4" s="2">
        <f t="shared" si="16"/>
        <v>6349.1386209374341</v>
      </c>
      <c r="BT4" s="2">
        <f t="shared" si="16"/>
        <v>8553.4553894188066</v>
      </c>
      <c r="BU4" s="2">
        <f t="shared" si="16"/>
        <v>10805.250129451597</v>
      </c>
      <c r="BV4" s="2">
        <f t="shared" si="16"/>
        <v>13091.342344473707</v>
      </c>
      <c r="BW4" s="2">
        <f t="shared" si="16"/>
        <v>15413.132722045601</v>
      </c>
      <c r="BX4" s="2">
        <f t="shared" si="16"/>
        <v>17785.895415902723</v>
      </c>
      <c r="BZ4" t="s">
        <v>7</v>
      </c>
      <c r="CA4" s="2">
        <f t="shared" ref="CA4:CA53" si="17">AI4</f>
        <v>352.08109394597204</v>
      </c>
      <c r="CB4" s="2">
        <f t="shared" ref="CB4:CI35" si="18">CA4+AI4*4+AJ4</f>
        <v>2152.9012342354213</v>
      </c>
      <c r="CC4" s="2">
        <f t="shared" si="18"/>
        <v>4160.4408014418468</v>
      </c>
      <c r="CD4" s="2">
        <f t="shared" si="18"/>
        <v>6348.6265864114712</v>
      </c>
      <c r="CE4" s="2">
        <f t="shared" si="18"/>
        <v>8547.5575596199196</v>
      </c>
      <c r="CF4" s="2">
        <f t="shared" si="18"/>
        <v>10790.230479092677</v>
      </c>
      <c r="CG4" s="2">
        <f t="shared" si="18"/>
        <v>13069.421856634117</v>
      </c>
      <c r="CH4" s="2">
        <f t="shared" si="18"/>
        <v>15390.938430270933</v>
      </c>
      <c r="CI4" s="2">
        <f t="shared" si="18"/>
        <v>17761.549753182655</v>
      </c>
      <c r="CK4" t="s">
        <v>7</v>
      </c>
      <c r="CL4" s="2">
        <f t="shared" ref="CL4:CT32" si="19">BE4-AT4</f>
        <v>0</v>
      </c>
      <c r="CM4" s="2">
        <f t="shared" si="19"/>
        <v>16.691461407161569</v>
      </c>
      <c r="CN4" s="2">
        <f t="shared" si="19"/>
        <v>121.86654259605348</v>
      </c>
      <c r="CO4" s="2">
        <f t="shared" si="19"/>
        <v>314.25010930222197</v>
      </c>
      <c r="CP4" s="2">
        <f t="shared" si="19"/>
        <v>489.79350237268227</v>
      </c>
      <c r="CQ4" s="2">
        <f t="shared" si="19"/>
        <v>585.62864297573651</v>
      </c>
      <c r="CR4" s="2">
        <f t="shared" si="19"/>
        <v>643.18278016778459</v>
      </c>
      <c r="CS4" s="2">
        <f t="shared" si="19"/>
        <v>646.29408120771222</v>
      </c>
      <c r="CT4" s="2">
        <f t="shared" si="19"/>
        <v>604.71190489977016</v>
      </c>
      <c r="CU4" s="41">
        <f t="shared" ref="CU4:CU67" si="20">CT4/BB4</f>
        <v>3.4826894419612384E-2</v>
      </c>
      <c r="CV4" t="s">
        <v>7</v>
      </c>
      <c r="CW4" s="2">
        <f t="shared" si="9"/>
        <v>0</v>
      </c>
      <c r="CX4" s="2">
        <f t="shared" si="9"/>
        <v>6.5499912039931587</v>
      </c>
      <c r="CY4" s="2">
        <f t="shared" si="9"/>
        <v>50.684414278287477</v>
      </c>
      <c r="CZ4" s="2">
        <f t="shared" si="9"/>
        <v>134.1075292828391</v>
      </c>
      <c r="DA4" s="2">
        <f t="shared" si="9"/>
        <v>194.52038656151672</v>
      </c>
      <c r="DB4" s="2">
        <f t="shared" si="9"/>
        <v>260.79378717699547</v>
      </c>
      <c r="DC4" s="2">
        <f t="shared" si="9"/>
        <v>315.65496513772814</v>
      </c>
      <c r="DD4" s="2">
        <f t="shared" si="9"/>
        <v>361.32790691835362</v>
      </c>
      <c r="DE4" s="2">
        <f t="shared" si="9"/>
        <v>422.53543284223997</v>
      </c>
      <c r="DF4" s="41">
        <f t="shared" ref="DF4:DF67" si="21">DE4/BB4</f>
        <v>2.4334888711312858E-2</v>
      </c>
      <c r="DG4" t="s">
        <v>7</v>
      </c>
      <c r="DH4" s="2">
        <f>CA4-AT4</f>
        <v>0</v>
      </c>
      <c r="DI4" s="2">
        <f t="shared" ref="DI4:DP19" si="22">CB4-AU4</f>
        <v>6.8383762744051637</v>
      </c>
      <c r="DJ4" s="2">
        <f t="shared" si="22"/>
        <v>51.912491702635634</v>
      </c>
      <c r="DK4" s="2">
        <f t="shared" si="22"/>
        <v>133.59549475687618</v>
      </c>
      <c r="DL4" s="2">
        <f t="shared" si="22"/>
        <v>188.62255676262976</v>
      </c>
      <c r="DM4" s="2">
        <f t="shared" si="22"/>
        <v>245.77413681807593</v>
      </c>
      <c r="DN4" s="2">
        <f t="shared" si="22"/>
        <v>293.73447729813779</v>
      </c>
      <c r="DO4" s="2">
        <f t="shared" si="22"/>
        <v>339.13361514368626</v>
      </c>
      <c r="DP4" s="2">
        <f t="shared" si="22"/>
        <v>398.18977012217147</v>
      </c>
      <c r="DQ4" s="41">
        <f t="shared" ref="DQ4:DQ67" si="23">DP4/BB4</f>
        <v>2.2932760163392414E-2</v>
      </c>
      <c r="DR4" s="41"/>
      <c r="DS4" s="9" t="s">
        <v>6</v>
      </c>
      <c r="DT4" s="9">
        <f>COUNT(CT4:CT53)</f>
        <v>50</v>
      </c>
      <c r="DU4">
        <f>COUNTIF(CT4:CT53,"&gt;0")</f>
        <v>38</v>
      </c>
      <c r="DV4">
        <f>COUNTIF(DE4:DE53,"&gt;0")</f>
        <v>46</v>
      </c>
      <c r="DW4">
        <f>COUNTIF(DP4:DP53,"&gt;0")</f>
        <v>44</v>
      </c>
      <c r="DY4" s="9">
        <f>COUNT(CY4:CY53)</f>
        <v>50</v>
      </c>
      <c r="DZ4" s="75">
        <f>DU4/$DT4</f>
        <v>0.76</v>
      </c>
      <c r="EA4" s="75">
        <f>DV4/$DT4</f>
        <v>0.92</v>
      </c>
      <c r="EB4" s="75">
        <f>DW4/$DT4</f>
        <v>0.88</v>
      </c>
      <c r="ED4" s="75"/>
      <c r="EE4" s="76"/>
      <c r="EH4" s="75">
        <f t="shared" ref="EH4:EH10" si="24">DU4/DT4</f>
        <v>0.76</v>
      </c>
      <c r="EI4" s="75">
        <f t="shared" ref="EI4:EI10" si="25">1-DU4/DT4</f>
        <v>0.24</v>
      </c>
      <c r="EJ4" s="75">
        <f t="shared" ref="EJ4:EJ10" si="26">DT4/$DT$10</f>
        <v>0.27777777777777779</v>
      </c>
      <c r="EM4" s="75"/>
      <c r="EN4" s="75"/>
    </row>
    <row r="5" spans="1:146" x14ac:dyDescent="0.3">
      <c r="A5" t="s">
        <v>8</v>
      </c>
      <c r="B5" s="2">
        <f>VLOOKUP($A5,Total_Rndwd_Prod_Val_REF_N!$A$4:$M$199,5,FALSE)/10^3</f>
        <v>278.45678812233882</v>
      </c>
      <c r="C5" s="2">
        <f>VLOOKUP($A5,Total_Rndwd_Prod_Val_REF_N!$A$4:$M$199,6,FALSE)/10^3</f>
        <v>299.4501713337155</v>
      </c>
      <c r="D5" s="2">
        <f>VLOOKUP($A5,Total_Rndwd_Prod_Val_REF_N!$A$4:$M$199,7,FALSE)/10^3</f>
        <v>321.62618480677878</v>
      </c>
      <c r="E5" s="2">
        <f>VLOOKUP($A5,Total_Rndwd_Prod_Val_REF_N!$A$4:$M$199,8,FALSE)/10^3</f>
        <v>322.62226096324412</v>
      </c>
      <c r="F5" s="2">
        <f>VLOOKUP($A5,Total_Rndwd_Prod_Val_REF_N!$A$4:$M$199,9,FALSE)/10^3</f>
        <v>324.70393625689354</v>
      </c>
      <c r="G5" s="2">
        <f>VLOOKUP($A5,Total_Rndwd_Prod_Val_REF_N!$A$4:$M$199,10,FALSE)/10^3</f>
        <v>328.12411773927357</v>
      </c>
      <c r="H5" s="2">
        <f>VLOOKUP($A5,Total_Rndwd_Prod_Val_REF_N!$A$4:$M$199,11,FALSE)/10^3</f>
        <v>331.64073525755725</v>
      </c>
      <c r="I5" s="2">
        <f>VLOOKUP($A5,Total_Rndwd_Prod_Val_REF_N!$A$4:$M$199,12,FALSE)/10^3</f>
        <v>338.22158627556689</v>
      </c>
      <c r="J5" s="2">
        <f>VLOOKUP($A5,Total_Rndwd_Prod_Val_REF_N!$A$4:$M$199,13,FALSE)/10^3</f>
        <v>334.17615382417233</v>
      </c>
      <c r="L5" t="s">
        <v>8</v>
      </c>
      <c r="M5" s="2">
        <f>VLOOKUP($A5,Total_Rndwd_Prod_Val_BF_N!$A$4:$M$199,5,FALSE)/10^3</f>
        <v>278.45678812233882</v>
      </c>
      <c r="N5" s="2">
        <f>VLOOKUP($A5,Total_Rndwd_Prod_Val_BF_N!$A$4:$M$199,6,FALSE)/10^3</f>
        <v>320.34949161439459</v>
      </c>
      <c r="O5" s="2">
        <f>VLOOKUP($A5,Total_Rndwd_Prod_Val_BF_N!$A$4:$M$199,7,FALSE)/10^3</f>
        <v>369.90660627283597</v>
      </c>
      <c r="P5" s="2">
        <f>VLOOKUP($A5,Total_Rndwd_Prod_Val_BF_N!$A$4:$M$199,8,FALSE)/10^3</f>
        <v>373.90905212620623</v>
      </c>
      <c r="Q5" s="2">
        <f>VLOOKUP($A5,Total_Rndwd_Prod_Val_BF_N!$A$4:$M$199,9,FALSE)/10^3</f>
        <v>369.61166730751603</v>
      </c>
      <c r="R5" s="2">
        <f>VLOOKUP($A5,Total_Rndwd_Prod_Val_BF_N!$A$4:$M$199,10,FALSE)/10^3</f>
        <v>368.23607704082303</v>
      </c>
      <c r="S5" s="2">
        <f>VLOOKUP($A5,Total_Rndwd_Prod_Val_BF_N!$A$4:$M$199,11,FALSE)/10^3</f>
        <v>377.2635901530935</v>
      </c>
      <c r="T5" s="2">
        <f>VLOOKUP($A5,Total_Rndwd_Prod_Val_BF_N!$A$4:$M$199,12,FALSE)/10^3</f>
        <v>364.1006558828085</v>
      </c>
      <c r="U5" s="2">
        <f>VLOOKUP($A5,Total_Rndwd_Prod_Val_BF_N!$A$4:$M$199,13,FALSE)/10^3</f>
        <v>367.76109309766241</v>
      </c>
      <c r="W5" t="s">
        <v>8</v>
      </c>
      <c r="X5" s="2">
        <f>VLOOKUP($A5,Total_Rndwd_Prod_Val_AF_N!$A$4:$M$199,5,FALSE)/10^3</f>
        <v>278.45678812233882</v>
      </c>
      <c r="Y5" s="2">
        <f>VLOOKUP($A5,Total_Rndwd_Prod_Val_AF_N!$A$4:$M$199,6,FALSE)/10^3</f>
        <v>303.09632388466525</v>
      </c>
      <c r="Z5" s="2">
        <f>VLOOKUP($A5,Total_Rndwd_Prod_Val_AF_N!$A$4:$M$199,7,FALSE)/10^3</f>
        <v>331.35190193303185</v>
      </c>
      <c r="AA5" s="2">
        <f>VLOOKUP($A5,Total_Rndwd_Prod_Val_AF_N!$A$4:$M$199,8,FALSE)/10^3</f>
        <v>329.77342298894251</v>
      </c>
      <c r="AB5" s="2">
        <f>VLOOKUP($A5,Total_Rndwd_Prod_Val_AF_N!$A$4:$M$199,9,FALSE)/10^3</f>
        <v>333.22155304306699</v>
      </c>
      <c r="AC5" s="2">
        <f>VLOOKUP($A5,Total_Rndwd_Prod_Val_AF_N!$A$4:$M$199,10,FALSE)/10^3</f>
        <v>336.54292925746586</v>
      </c>
      <c r="AD5" s="2">
        <f>VLOOKUP($A5,Total_Rndwd_Prod_Val_AF_N!$A$4:$M$199,11,FALSE)/10^3</f>
        <v>344.68135846793245</v>
      </c>
      <c r="AE5" s="2">
        <f>VLOOKUP($A5,Total_Rndwd_Prod_Val_AF_N!$A$4:$M$199,12,FALSE)/10^3</f>
        <v>347.7968210995187</v>
      </c>
      <c r="AF5" s="2">
        <f>VLOOKUP($A5,Total_Rndwd_Prod_Val_AF_N!$A$4:$M$199,13,FALSE)/10^3</f>
        <v>345.22744380367232</v>
      </c>
      <c r="AH5" t="s">
        <v>8</v>
      </c>
      <c r="AI5" s="2">
        <f>VLOOKUP($A5,Total_Rndwd_Prod_Val_BAC_N!$A$4:$M$199,5,FALSE)/10^3</f>
        <v>278.45678812233882</v>
      </c>
      <c r="AJ5" s="2">
        <f>VLOOKUP($A5,Total_Rndwd_Prod_Val_BAC_N!$A$4:$M$199,6,FALSE)/10^3</f>
        <v>305.89838538220255</v>
      </c>
      <c r="AK5" s="2">
        <f>VLOOKUP($A5,Total_Rndwd_Prod_Val_BAC_N!$A$4:$M$199,7,FALSE)/10^3</f>
        <v>337.58208167427051</v>
      </c>
      <c r="AL5" s="2">
        <f>VLOOKUP($A5,Total_Rndwd_Prod_Val_BAC_N!$A$4:$M$199,8,FALSE)/10^3</f>
        <v>335.61618365728452</v>
      </c>
      <c r="AM5" s="2">
        <f>VLOOKUP($A5,Total_Rndwd_Prod_Val_BAC_N!$A$4:$M$199,9,FALSE)/10^3</f>
        <v>339.26127391359955</v>
      </c>
      <c r="AN5" s="2">
        <f>VLOOKUP($A5,Total_Rndwd_Prod_Val_BAC_N!$A$4:$M$199,10,FALSE)/10^3</f>
        <v>340.30732535136082</v>
      </c>
      <c r="AO5" s="2">
        <f>VLOOKUP($A5,Total_Rndwd_Prod_Val_BAC_N!$A$4:$M$199,11,FALSE)/10^3</f>
        <v>343.48383387207906</v>
      </c>
      <c r="AP5" s="2">
        <f>VLOOKUP($A5,Total_Rndwd_Prod_Val_BAC_N!$A$4:$M$199,12,FALSE)/10^3</f>
        <v>351.79337990081979</v>
      </c>
      <c r="AQ5" s="2">
        <f>VLOOKUP($A5,Total_Rndwd_Prod_Val_BAC_N!$A$4:$M$199,13,FALSE)/10^3</f>
        <v>348.91641348423428</v>
      </c>
      <c r="AS5" t="s">
        <v>8</v>
      </c>
      <c r="AT5" s="2">
        <f t="shared" si="11"/>
        <v>278.45678812233882</v>
      </c>
      <c r="AU5" s="2">
        <f t="shared" si="12"/>
        <v>1691.7341119454095</v>
      </c>
      <c r="AV5" s="2">
        <f t="shared" si="12"/>
        <v>3211.1609820870503</v>
      </c>
      <c r="AW5" s="2">
        <f t="shared" si="12"/>
        <v>4820.2879822774094</v>
      </c>
      <c r="AX5" s="2">
        <f t="shared" si="12"/>
        <v>6435.4809623872798</v>
      </c>
      <c r="AY5" s="2">
        <f t="shared" si="12"/>
        <v>8062.4208251541277</v>
      </c>
      <c r="AZ5" s="2">
        <f t="shared" si="12"/>
        <v>9706.5580313687788</v>
      </c>
      <c r="BA5" s="2">
        <f t="shared" si="12"/>
        <v>11371.342558674574</v>
      </c>
      <c r="BB5" s="2">
        <f t="shared" si="12"/>
        <v>13058.405057601014</v>
      </c>
      <c r="BD5" t="s">
        <v>8</v>
      </c>
      <c r="BE5" s="2">
        <f t="shared" si="13"/>
        <v>278.45678812233882</v>
      </c>
      <c r="BF5" s="2">
        <f t="shared" si="14"/>
        <v>1712.6334322260886</v>
      </c>
      <c r="BG5" s="2">
        <f t="shared" si="14"/>
        <v>3363.9380049565034</v>
      </c>
      <c r="BH5" s="2">
        <f t="shared" si="14"/>
        <v>5217.4734821740531</v>
      </c>
      <c r="BI5" s="2">
        <f t="shared" si="14"/>
        <v>7082.7213579863937</v>
      </c>
      <c r="BJ5" s="2">
        <f t="shared" si="14"/>
        <v>8929.4041042572808</v>
      </c>
      <c r="BK5" s="2">
        <f t="shared" si="14"/>
        <v>10779.612002573667</v>
      </c>
      <c r="BL5" s="2">
        <f t="shared" si="14"/>
        <v>12652.76701906885</v>
      </c>
      <c r="BM5" s="2">
        <f t="shared" si="14"/>
        <v>14476.930735697746</v>
      </c>
      <c r="BO5" t="s">
        <v>8</v>
      </c>
      <c r="BP5" s="2">
        <f t="shared" si="15"/>
        <v>278.45678812233882</v>
      </c>
      <c r="BQ5" s="2">
        <f t="shared" si="16"/>
        <v>1695.3802644963594</v>
      </c>
      <c r="BR5" s="2">
        <f t="shared" si="16"/>
        <v>3239.1174619680523</v>
      </c>
      <c r="BS5" s="2">
        <f t="shared" si="16"/>
        <v>4894.2984926891222</v>
      </c>
      <c r="BT5" s="2">
        <f t="shared" si="16"/>
        <v>6546.6137376879587</v>
      </c>
      <c r="BU5" s="2">
        <f t="shared" si="16"/>
        <v>8216.0428791176928</v>
      </c>
      <c r="BV5" s="2">
        <f t="shared" si="16"/>
        <v>9906.8959546154892</v>
      </c>
      <c r="BW5" s="2">
        <f t="shared" si="16"/>
        <v>11633.418209586738</v>
      </c>
      <c r="BX5" s="2">
        <f t="shared" si="16"/>
        <v>13369.832937788486</v>
      </c>
      <c r="BZ5" t="s">
        <v>8</v>
      </c>
      <c r="CA5" s="2">
        <f t="shared" si="17"/>
        <v>278.45678812233882</v>
      </c>
      <c r="CB5" s="2">
        <f t="shared" si="18"/>
        <v>1698.1823259938967</v>
      </c>
      <c r="CC5" s="2">
        <f t="shared" si="18"/>
        <v>3259.3579491969776</v>
      </c>
      <c r="CD5" s="2">
        <f t="shared" si="18"/>
        <v>4945.3024595513443</v>
      </c>
      <c r="CE5" s="2">
        <f t="shared" si="18"/>
        <v>6627.0284680940813</v>
      </c>
      <c r="CF5" s="2">
        <f t="shared" si="18"/>
        <v>8324.3808890998407</v>
      </c>
      <c r="CG5" s="2">
        <f t="shared" si="18"/>
        <v>10029.094024377362</v>
      </c>
      <c r="CH5" s="2">
        <f t="shared" si="18"/>
        <v>11754.8227397665</v>
      </c>
      <c r="CI5" s="2">
        <f t="shared" si="18"/>
        <v>13510.912672854012</v>
      </c>
      <c r="CK5" t="s">
        <v>8</v>
      </c>
      <c r="CL5" s="2">
        <f t="shared" si="19"/>
        <v>0</v>
      </c>
      <c r="CM5" s="2">
        <f t="shared" si="19"/>
        <v>20.899320280679149</v>
      </c>
      <c r="CN5" s="2">
        <f t="shared" si="19"/>
        <v>152.77702286945305</v>
      </c>
      <c r="CO5" s="2">
        <f t="shared" si="19"/>
        <v>397.18549989664371</v>
      </c>
      <c r="CP5" s="2">
        <f t="shared" si="19"/>
        <v>647.24039559911398</v>
      </c>
      <c r="CQ5" s="2">
        <f t="shared" si="19"/>
        <v>866.98327910315311</v>
      </c>
      <c r="CR5" s="2">
        <f t="shared" si="19"/>
        <v>1073.0539712048885</v>
      </c>
      <c r="CS5" s="2">
        <f t="shared" si="19"/>
        <v>1281.4244603942752</v>
      </c>
      <c r="CT5" s="2">
        <f t="shared" si="19"/>
        <v>1418.525678096732</v>
      </c>
      <c r="CU5" s="41">
        <f t="shared" si="20"/>
        <v>0.10862932125627693</v>
      </c>
      <c r="CV5" t="s">
        <v>8</v>
      </c>
      <c r="CW5" s="2">
        <f t="shared" si="9"/>
        <v>0</v>
      </c>
      <c r="CX5" s="2">
        <f t="shared" si="9"/>
        <v>3.6461525509498642</v>
      </c>
      <c r="CY5" s="2">
        <f t="shared" si="9"/>
        <v>27.956479881001997</v>
      </c>
      <c r="CZ5" s="2">
        <f t="shared" si="9"/>
        <v>74.010510411712858</v>
      </c>
      <c r="DA5" s="2">
        <f t="shared" si="9"/>
        <v>111.13277530067899</v>
      </c>
      <c r="DB5" s="2">
        <f t="shared" si="9"/>
        <v>153.62205396356512</v>
      </c>
      <c r="DC5" s="2">
        <f t="shared" si="9"/>
        <v>200.33792324671049</v>
      </c>
      <c r="DD5" s="2">
        <f t="shared" si="9"/>
        <v>262.07565091216384</v>
      </c>
      <c r="DE5" s="2">
        <f t="shared" si="9"/>
        <v>311.4278801874716</v>
      </c>
      <c r="DF5" s="41">
        <f t="shared" si="21"/>
        <v>2.3848845154806727E-2</v>
      </c>
      <c r="DG5" t="s">
        <v>8</v>
      </c>
      <c r="DH5" s="2">
        <f t="shared" ref="DH5:DP46" si="27">CA5-AT5</f>
        <v>0</v>
      </c>
      <c r="DI5" s="2">
        <f t="shared" si="22"/>
        <v>6.4482140484872161</v>
      </c>
      <c r="DJ5" s="2">
        <f t="shared" si="22"/>
        <v>48.1969671099273</v>
      </c>
      <c r="DK5" s="2">
        <f t="shared" si="22"/>
        <v>125.01447727393497</v>
      </c>
      <c r="DL5" s="2">
        <f t="shared" si="22"/>
        <v>191.54750570680153</v>
      </c>
      <c r="DM5" s="2">
        <f t="shared" si="22"/>
        <v>261.96006394571305</v>
      </c>
      <c r="DN5" s="2">
        <f t="shared" si="22"/>
        <v>322.53599300858332</v>
      </c>
      <c r="DO5" s="2">
        <f t="shared" si="22"/>
        <v>383.48018109192526</v>
      </c>
      <c r="DP5" s="2">
        <f t="shared" si="22"/>
        <v>452.50761525299822</v>
      </c>
      <c r="DQ5" s="41">
        <f t="shared" si="23"/>
        <v>3.465259449810093E-2</v>
      </c>
      <c r="DR5" s="41"/>
      <c r="DS5" s="9" t="s">
        <v>24</v>
      </c>
      <c r="DT5" s="9">
        <f>COUNT(CT55:CT76)</f>
        <v>22</v>
      </c>
      <c r="DU5" s="1">
        <f>COUNTIF(CT55:CT76,"&gt;0")</f>
        <v>16</v>
      </c>
      <c r="DV5" s="1">
        <f>COUNTIF(DE55:DE76,"&gt;0")</f>
        <v>21</v>
      </c>
      <c r="DW5" s="1">
        <f>COUNTIF(DP55:DP76,"&gt;0")</f>
        <v>20</v>
      </c>
      <c r="DY5" s="9">
        <f>COUNT(CY55:CY76)</f>
        <v>22</v>
      </c>
      <c r="DZ5" s="75">
        <f t="shared" ref="DZ5:EB10" si="28">DU5/$DT5</f>
        <v>0.72727272727272729</v>
      </c>
      <c r="EA5" s="75">
        <f t="shared" si="28"/>
        <v>0.95454545454545459</v>
      </c>
      <c r="EB5" s="75">
        <f t="shared" si="28"/>
        <v>0.90909090909090906</v>
      </c>
      <c r="ED5" s="75"/>
      <c r="EE5" s="76"/>
      <c r="EH5" s="75">
        <f t="shared" si="24"/>
        <v>0.72727272727272729</v>
      </c>
      <c r="EI5" s="75">
        <f t="shared" si="25"/>
        <v>0.27272727272727271</v>
      </c>
      <c r="EJ5" s="75">
        <f t="shared" si="26"/>
        <v>0.12222222222222222</v>
      </c>
      <c r="EM5" s="75"/>
      <c r="EN5" s="75"/>
    </row>
    <row r="6" spans="1:146" x14ac:dyDescent="0.3">
      <c r="A6" t="s">
        <v>10</v>
      </c>
      <c r="B6" s="2">
        <f>VLOOKUP($A6,Total_Rndwd_Prod_Val_REF_N!$A$4:$M$199,5,FALSE)/10^3</f>
        <v>292.98982896772634</v>
      </c>
      <c r="C6" s="2">
        <f>VLOOKUP($A6,Total_Rndwd_Prod_Val_REF_N!$A$4:$M$199,6,FALSE)/10^3</f>
        <v>317.44120700420575</v>
      </c>
      <c r="D6" s="2">
        <f>VLOOKUP($A6,Total_Rndwd_Prod_Val_REF_N!$A$4:$M$199,7,FALSE)/10^3</f>
        <v>342.28943575607406</v>
      </c>
      <c r="E6" s="2">
        <f>VLOOKUP($A6,Total_Rndwd_Prod_Val_REF_N!$A$4:$M$199,8,FALSE)/10^3</f>
        <v>342.31944402807551</v>
      </c>
      <c r="F6" s="2">
        <f>VLOOKUP($A6,Total_Rndwd_Prod_Val_REF_N!$A$4:$M$199,9,FALSE)/10^3</f>
        <v>344.17825380597873</v>
      </c>
      <c r="G6" s="2">
        <f>VLOOKUP($A6,Total_Rndwd_Prod_Val_REF_N!$A$4:$M$199,10,FALSE)/10^3</f>
        <v>348.05319719671252</v>
      </c>
      <c r="H6" s="2">
        <f>VLOOKUP($A6,Total_Rndwd_Prod_Val_REF_N!$A$4:$M$199,11,FALSE)/10^3</f>
        <v>352.46450650719078</v>
      </c>
      <c r="I6" s="2">
        <f>VLOOKUP($A6,Total_Rndwd_Prod_Val_REF_N!$A$4:$M$199,12,FALSE)/10^3</f>
        <v>357.89299245702989</v>
      </c>
      <c r="J6" s="2">
        <f>VLOOKUP($A6,Total_Rndwd_Prod_Val_REF_N!$A$4:$M$199,13,FALSE)/10^3</f>
        <v>355.55868759665361</v>
      </c>
      <c r="L6" t="s">
        <v>10</v>
      </c>
      <c r="M6" s="2">
        <f>VLOOKUP($A6,Total_Rndwd_Prod_Val_BF_N!$A$4:$M$199,5,FALSE)/10^3</f>
        <v>292.98982896772634</v>
      </c>
      <c r="N6" s="2">
        <f>VLOOKUP($A6,Total_Rndwd_Prod_Val_BF_N!$A$4:$M$199,6,FALSE)/10^3</f>
        <v>342.03913478142454</v>
      </c>
      <c r="O6" s="2">
        <f>VLOOKUP($A6,Total_Rndwd_Prod_Val_BF_N!$A$4:$M$199,7,FALSE)/10^3</f>
        <v>400.56822846806523</v>
      </c>
      <c r="P6" s="2">
        <f>VLOOKUP($A6,Total_Rndwd_Prod_Val_BF_N!$A$4:$M$199,8,FALSE)/10^3</f>
        <v>403.90301940691529</v>
      </c>
      <c r="Q6" s="2">
        <f>VLOOKUP($A6,Total_Rndwd_Prod_Val_BF_N!$A$4:$M$199,9,FALSE)/10^3</f>
        <v>393.51989379928909</v>
      </c>
      <c r="R6" s="2">
        <f>VLOOKUP($A6,Total_Rndwd_Prod_Val_BF_N!$A$4:$M$199,10,FALSE)/10^3</f>
        <v>392.70749259875254</v>
      </c>
      <c r="S6" s="2">
        <f>VLOOKUP($A6,Total_Rndwd_Prod_Val_BF_N!$A$4:$M$199,11,FALSE)/10^3</f>
        <v>392.67624745218467</v>
      </c>
      <c r="T6" s="2">
        <f>VLOOKUP($A6,Total_Rndwd_Prod_Val_BF_N!$A$4:$M$199,12,FALSE)/10^3</f>
        <v>386.96894022105761</v>
      </c>
      <c r="U6" s="2">
        <f>VLOOKUP($A6,Total_Rndwd_Prod_Val_BF_N!$A$4:$M$199,13,FALSE)/10^3</f>
        <v>390.35730891228883</v>
      </c>
      <c r="W6" t="s">
        <v>10</v>
      </c>
      <c r="X6" s="2">
        <f>VLOOKUP($A6,Total_Rndwd_Prod_Val_AF_N!$A$4:$M$199,5,FALSE)/10^3</f>
        <v>292.98982896772634</v>
      </c>
      <c r="Y6" s="2">
        <f>VLOOKUP($A6,Total_Rndwd_Prod_Val_AF_N!$A$4:$M$199,6,FALSE)/10^3</f>
        <v>324.22108412422466</v>
      </c>
      <c r="Z6" s="2">
        <f>VLOOKUP($A6,Total_Rndwd_Prod_Val_AF_N!$A$4:$M$199,7,FALSE)/10^3</f>
        <v>360.00813439255518</v>
      </c>
      <c r="AA6" s="2">
        <f>VLOOKUP($A6,Total_Rndwd_Prod_Val_AF_N!$A$4:$M$199,8,FALSE)/10^3</f>
        <v>355.92993796325982</v>
      </c>
      <c r="AB6" s="2">
        <f>VLOOKUP($A6,Total_Rndwd_Prod_Val_AF_N!$A$4:$M$199,9,FALSE)/10^3</f>
        <v>358.97517189075182</v>
      </c>
      <c r="AC6" s="2">
        <f>VLOOKUP($A6,Total_Rndwd_Prod_Val_AF_N!$A$4:$M$199,10,FALSE)/10^3</f>
        <v>361.50372202027563</v>
      </c>
      <c r="AD6" s="2">
        <f>VLOOKUP($A6,Total_Rndwd_Prod_Val_AF_N!$A$4:$M$199,11,FALSE)/10^3</f>
        <v>365.08834874817205</v>
      </c>
      <c r="AE6" s="2">
        <f>VLOOKUP($A6,Total_Rndwd_Prod_Val_AF_N!$A$4:$M$199,12,FALSE)/10^3</f>
        <v>371.91071991569129</v>
      </c>
      <c r="AF6" s="2">
        <f>VLOOKUP($A6,Total_Rndwd_Prod_Val_AF_N!$A$4:$M$199,13,FALSE)/10^3</f>
        <v>371.8083912887061</v>
      </c>
      <c r="AH6" t="s">
        <v>10</v>
      </c>
      <c r="AI6" s="2">
        <f>VLOOKUP($A6,Total_Rndwd_Prod_Val_BAC_N!$A$4:$M$199,5,FALSE)/10^3</f>
        <v>292.98982896772634</v>
      </c>
      <c r="AJ6" s="2">
        <f>VLOOKUP($A6,Total_Rndwd_Prod_Val_BAC_N!$A$4:$M$199,6,FALSE)/10^3</f>
        <v>323.7750370766127</v>
      </c>
      <c r="AK6" s="2">
        <f>VLOOKUP($A6,Total_Rndwd_Prod_Val_BAC_N!$A$4:$M$199,7,FALSE)/10^3</f>
        <v>358.46759719258716</v>
      </c>
      <c r="AL6" s="2">
        <f>VLOOKUP($A6,Total_Rndwd_Prod_Val_BAC_N!$A$4:$M$199,8,FALSE)/10^3</f>
        <v>353.63033165326067</v>
      </c>
      <c r="AM6" s="2">
        <f>VLOOKUP($A6,Total_Rndwd_Prod_Val_BAC_N!$A$4:$M$199,9,FALSE)/10^3</f>
        <v>356.20117415772461</v>
      </c>
      <c r="AN6" s="2">
        <f>VLOOKUP($A6,Total_Rndwd_Prod_Val_BAC_N!$A$4:$M$199,10,FALSE)/10^3</f>
        <v>358.29039783829137</v>
      </c>
      <c r="AO6" s="2">
        <f>VLOOKUP($A6,Total_Rndwd_Prod_Val_BAC_N!$A$4:$M$199,11,FALSE)/10^3</f>
        <v>361.96310887869834</v>
      </c>
      <c r="AP6" s="2">
        <f>VLOOKUP($A6,Total_Rndwd_Prod_Val_BAC_N!$A$4:$M$199,12,FALSE)/10^3</f>
        <v>369.64359122966687</v>
      </c>
      <c r="AQ6" s="2">
        <f>VLOOKUP($A6,Total_Rndwd_Prod_Val_BAC_N!$A$4:$M$199,13,FALSE)/10^3</f>
        <v>369.53293389233875</v>
      </c>
      <c r="AS6" t="s">
        <v>10</v>
      </c>
      <c r="AT6" s="2">
        <f t="shared" si="11"/>
        <v>292.98982896772634</v>
      </c>
      <c r="AU6" s="2">
        <f t="shared" si="12"/>
        <v>1782.3903518428374</v>
      </c>
      <c r="AV6" s="2">
        <f t="shared" si="12"/>
        <v>3394.4446156157342</v>
      </c>
      <c r="AW6" s="2">
        <f t="shared" si="12"/>
        <v>5105.9218026681065</v>
      </c>
      <c r="AX6" s="2">
        <f t="shared" si="12"/>
        <v>6819.3778325863868</v>
      </c>
      <c r="AY6" s="2">
        <f t="shared" si="12"/>
        <v>8544.1440450070131</v>
      </c>
      <c r="AZ6" s="2">
        <f t="shared" si="12"/>
        <v>10288.821340301054</v>
      </c>
      <c r="BA6" s="2">
        <f t="shared" si="12"/>
        <v>12056.572358786847</v>
      </c>
      <c r="BB6" s="2">
        <f t="shared" si="12"/>
        <v>13843.703016211619</v>
      </c>
      <c r="BD6" t="s">
        <v>10</v>
      </c>
      <c r="BE6" s="2">
        <f t="shared" si="13"/>
        <v>292.98982896772634</v>
      </c>
      <c r="BF6" s="2">
        <f t="shared" si="14"/>
        <v>1806.9882796200561</v>
      </c>
      <c r="BG6" s="2">
        <f t="shared" si="14"/>
        <v>3575.7130472138197</v>
      </c>
      <c r="BH6" s="2">
        <f t="shared" si="14"/>
        <v>5581.8889804929959</v>
      </c>
      <c r="BI6" s="2">
        <f t="shared" si="14"/>
        <v>7591.0209519199461</v>
      </c>
      <c r="BJ6" s="2">
        <f t="shared" si="14"/>
        <v>9557.8080197158542</v>
      </c>
      <c r="BK6" s="2">
        <f t="shared" si="14"/>
        <v>11521.314237563049</v>
      </c>
      <c r="BL6" s="2">
        <f t="shared" si="14"/>
        <v>13478.988167592845</v>
      </c>
      <c r="BM6" s="2">
        <f t="shared" si="14"/>
        <v>15417.221237389364</v>
      </c>
      <c r="BO6" t="s">
        <v>10</v>
      </c>
      <c r="BP6" s="2">
        <f t="shared" si="15"/>
        <v>292.98982896772634</v>
      </c>
      <c r="BQ6" s="2">
        <f t="shared" si="16"/>
        <v>1789.1702289628563</v>
      </c>
      <c r="BR6" s="2">
        <f t="shared" si="16"/>
        <v>3446.0626998523103</v>
      </c>
      <c r="BS6" s="2">
        <f t="shared" si="16"/>
        <v>5242.0251753857901</v>
      </c>
      <c r="BT6" s="2">
        <f t="shared" si="16"/>
        <v>7024.7200991295813</v>
      </c>
      <c r="BU6" s="2">
        <f t="shared" si="16"/>
        <v>8822.1245087128646</v>
      </c>
      <c r="BV6" s="2">
        <f t="shared" si="16"/>
        <v>10633.227745542139</v>
      </c>
      <c r="BW6" s="2">
        <f t="shared" si="16"/>
        <v>12465.491860450518</v>
      </c>
      <c r="BX6" s="2">
        <f t="shared" si="16"/>
        <v>14324.943131401991</v>
      </c>
      <c r="BZ6" t="s">
        <v>10</v>
      </c>
      <c r="CA6" s="2">
        <f t="shared" si="17"/>
        <v>292.98982896772634</v>
      </c>
      <c r="CB6" s="2">
        <f t="shared" si="18"/>
        <v>1788.7241819152443</v>
      </c>
      <c r="CC6" s="2">
        <f t="shared" si="18"/>
        <v>3442.2919274142823</v>
      </c>
      <c r="CD6" s="2">
        <f t="shared" si="18"/>
        <v>5229.7926478378913</v>
      </c>
      <c r="CE6" s="2">
        <f t="shared" si="18"/>
        <v>7000.5151486086579</v>
      </c>
      <c r="CF6" s="2">
        <f t="shared" si="18"/>
        <v>8783.6102430778465</v>
      </c>
      <c r="CG6" s="2">
        <f t="shared" si="18"/>
        <v>10578.734943309712</v>
      </c>
      <c r="CH6" s="2">
        <f t="shared" si="18"/>
        <v>12396.230970054172</v>
      </c>
      <c r="CI6" s="2">
        <f t="shared" si="18"/>
        <v>14244.338268865178</v>
      </c>
      <c r="CK6" t="s">
        <v>10</v>
      </c>
      <c r="CL6" s="2">
        <f t="shared" si="19"/>
        <v>0</v>
      </c>
      <c r="CM6" s="2">
        <f t="shared" si="19"/>
        <v>24.597927777218729</v>
      </c>
      <c r="CN6" s="2">
        <f t="shared" si="19"/>
        <v>181.2684315980855</v>
      </c>
      <c r="CO6" s="2">
        <f t="shared" si="19"/>
        <v>475.9671778248894</v>
      </c>
      <c r="CP6" s="2">
        <f t="shared" si="19"/>
        <v>771.6431193335593</v>
      </c>
      <c r="CQ6" s="2">
        <f t="shared" si="19"/>
        <v>1013.6639747088411</v>
      </c>
      <c r="CR6" s="2">
        <f t="shared" si="19"/>
        <v>1232.4928972619946</v>
      </c>
      <c r="CS6" s="2">
        <f t="shared" si="19"/>
        <v>1422.4158088059976</v>
      </c>
      <c r="CT6" s="2">
        <f t="shared" si="19"/>
        <v>1573.5182211777446</v>
      </c>
      <c r="CU6" s="41">
        <f t="shared" si="20"/>
        <v>0.11366310150796227</v>
      </c>
      <c r="CV6" t="s">
        <v>10</v>
      </c>
      <c r="CW6" s="2">
        <f t="shared" si="9"/>
        <v>0</v>
      </c>
      <c r="CX6" s="2">
        <f t="shared" si="9"/>
        <v>6.7798771200189094</v>
      </c>
      <c r="CY6" s="2">
        <f t="shared" si="9"/>
        <v>51.618084236576124</v>
      </c>
      <c r="CZ6" s="2">
        <f t="shared" si="9"/>
        <v>136.10337271768367</v>
      </c>
      <c r="DA6" s="2">
        <f t="shared" si="9"/>
        <v>205.34226654319446</v>
      </c>
      <c r="DB6" s="2">
        <f t="shared" si="9"/>
        <v>277.98046370585143</v>
      </c>
      <c r="DC6" s="2">
        <f t="shared" si="9"/>
        <v>344.40640524108494</v>
      </c>
      <c r="DD6" s="2">
        <f t="shared" si="9"/>
        <v>408.91950166367133</v>
      </c>
      <c r="DE6" s="2">
        <f t="shared" si="9"/>
        <v>481.24011519037231</v>
      </c>
      <c r="DF6" s="41">
        <f t="shared" si="21"/>
        <v>3.4762383635853628E-2</v>
      </c>
      <c r="DG6" t="s">
        <v>10</v>
      </c>
      <c r="DH6" s="2">
        <f t="shared" si="27"/>
        <v>0</v>
      </c>
      <c r="DI6" s="2">
        <f t="shared" si="22"/>
        <v>6.3338300724069541</v>
      </c>
      <c r="DJ6" s="2">
        <f t="shared" si="22"/>
        <v>47.847311798548162</v>
      </c>
      <c r="DK6" s="2">
        <f t="shared" si="22"/>
        <v>123.87084516978484</v>
      </c>
      <c r="DL6" s="2">
        <f t="shared" si="22"/>
        <v>181.13731602227108</v>
      </c>
      <c r="DM6" s="2">
        <f t="shared" si="22"/>
        <v>239.46619807083334</v>
      </c>
      <c r="DN6" s="2">
        <f t="shared" si="22"/>
        <v>289.91360300865745</v>
      </c>
      <c r="DO6" s="2">
        <f t="shared" si="22"/>
        <v>339.65861126732489</v>
      </c>
      <c r="DP6" s="2">
        <f t="shared" si="22"/>
        <v>400.63525265355929</v>
      </c>
      <c r="DQ6" s="41">
        <f t="shared" si="23"/>
        <v>2.893989073475477E-2</v>
      </c>
      <c r="DR6" s="41"/>
      <c r="DS6" s="9" t="s">
        <v>33</v>
      </c>
      <c r="DT6" s="9">
        <f>COUNT(CT78:CT90)</f>
        <v>13</v>
      </c>
      <c r="DU6" s="1">
        <f>COUNTIF(CT78:CT90,"&gt;0")</f>
        <v>11</v>
      </c>
      <c r="DV6" s="1">
        <f>COUNTIF(DE78:DE90,"&gt;0")</f>
        <v>11</v>
      </c>
      <c r="DW6" s="1">
        <f>COUNTIF(DP78:DP90,"&gt;0")</f>
        <v>11</v>
      </c>
      <c r="DY6" s="9">
        <f>COUNT(CY78:CY90)</f>
        <v>13</v>
      </c>
      <c r="DZ6" s="75">
        <f t="shared" si="28"/>
        <v>0.84615384615384615</v>
      </c>
      <c r="EA6" s="75">
        <f t="shared" si="28"/>
        <v>0.84615384615384615</v>
      </c>
      <c r="EB6" s="75">
        <f t="shared" si="28"/>
        <v>0.84615384615384615</v>
      </c>
      <c r="ED6" s="75"/>
      <c r="EE6" s="76"/>
      <c r="EH6" s="75">
        <f t="shared" si="24"/>
        <v>0.84615384615384615</v>
      </c>
      <c r="EI6" s="75">
        <f t="shared" si="25"/>
        <v>0.15384615384615385</v>
      </c>
      <c r="EJ6" s="75">
        <f t="shared" si="26"/>
        <v>7.2222222222222215E-2</v>
      </c>
      <c r="EM6" s="75"/>
      <c r="EN6" s="75"/>
    </row>
    <row r="7" spans="1:146" x14ac:dyDescent="0.3">
      <c r="A7" t="s">
        <v>12</v>
      </c>
      <c r="B7" s="2">
        <f>VLOOKUP($A7,Total_Rndwd_Prod_Val_REF_N!$A$4:$M$199,5,FALSE)/10^3</f>
        <v>35.711862483809803</v>
      </c>
      <c r="C7" s="2">
        <f>VLOOKUP($A7,Total_Rndwd_Prod_Val_REF_N!$A$4:$M$199,6,FALSE)/10^3</f>
        <v>38.212807004592563</v>
      </c>
      <c r="D7" s="2">
        <f>VLOOKUP($A7,Total_Rndwd_Prod_Val_REF_N!$A$4:$M$199,7,FALSE)/10^3</f>
        <v>40.724654904444343</v>
      </c>
      <c r="E7" s="2">
        <f>VLOOKUP($A7,Total_Rndwd_Prod_Val_REF_N!$A$4:$M$199,8,FALSE)/10^3</f>
        <v>40.962676628452996</v>
      </c>
      <c r="F7" s="2">
        <f>VLOOKUP($A7,Total_Rndwd_Prod_Val_REF_N!$A$4:$M$199,9,FALSE)/10^3</f>
        <v>41.354323213861221</v>
      </c>
      <c r="G7" s="2">
        <f>VLOOKUP($A7,Total_Rndwd_Prod_Val_REF_N!$A$4:$M$199,10,FALSE)/10^3</f>
        <v>41.931891142666522</v>
      </c>
      <c r="H7" s="2">
        <f>VLOOKUP($A7,Total_Rndwd_Prod_Val_REF_N!$A$4:$M$199,11,FALSE)/10^3</f>
        <v>42.506208989549421</v>
      </c>
      <c r="I7" s="2">
        <f>VLOOKUP($A7,Total_Rndwd_Prod_Val_REF_N!$A$4:$M$199,12,FALSE)/10^3</f>
        <v>43.334251777663667</v>
      </c>
      <c r="J7" s="2">
        <f>VLOOKUP($A7,Total_Rndwd_Prod_Val_REF_N!$A$4:$M$199,13,FALSE)/10^3</f>
        <v>42.816959010954584</v>
      </c>
      <c r="L7" t="s">
        <v>12</v>
      </c>
      <c r="M7" s="2">
        <f>VLOOKUP($A7,Total_Rndwd_Prod_Val_BF_N!$A$4:$M$199,5,FALSE)/10^3</f>
        <v>35.711862483809803</v>
      </c>
      <c r="N7" s="2">
        <f>VLOOKUP($A7,Total_Rndwd_Prod_Val_BF_N!$A$4:$M$199,6,FALSE)/10^3</f>
        <v>40.912847167272616</v>
      </c>
      <c r="O7" s="2">
        <f>VLOOKUP($A7,Total_Rndwd_Prod_Val_BF_N!$A$4:$M$199,7,FALSE)/10^3</f>
        <v>46.961985862360876</v>
      </c>
      <c r="P7" s="2">
        <f>VLOOKUP($A7,Total_Rndwd_Prod_Val_BF_N!$A$4:$M$199,8,FALSE)/10^3</f>
        <v>47.654302113538485</v>
      </c>
      <c r="Q7" s="2">
        <f>VLOOKUP($A7,Total_Rndwd_Prod_Val_BF_N!$A$4:$M$199,9,FALSE)/10^3</f>
        <v>47.072008437524751</v>
      </c>
      <c r="R7" s="2">
        <f>VLOOKUP($A7,Total_Rndwd_Prod_Val_BF_N!$A$4:$M$199,10,FALSE)/10^3</f>
        <v>47.042660183969893</v>
      </c>
      <c r="S7" s="2">
        <f>VLOOKUP($A7,Total_Rndwd_Prod_Val_BF_N!$A$4:$M$199,11,FALSE)/10^3</f>
        <v>47.899146054426325</v>
      </c>
      <c r="T7" s="2">
        <f>VLOOKUP($A7,Total_Rndwd_Prod_Val_BF_N!$A$4:$M$199,12,FALSE)/10^3</f>
        <v>46.514956026947182</v>
      </c>
      <c r="U7" s="2">
        <f>VLOOKUP($A7,Total_Rndwd_Prod_Val_BF_N!$A$4:$M$199,13,FALSE)/10^3</f>
        <v>46.948822153480144</v>
      </c>
      <c r="W7" t="s">
        <v>12</v>
      </c>
      <c r="X7" s="2">
        <f>VLOOKUP($A7,Total_Rndwd_Prod_Val_AF_N!$A$4:$M$199,5,FALSE)/10^3</f>
        <v>35.711862483809803</v>
      </c>
      <c r="Y7" s="2">
        <f>VLOOKUP($A7,Total_Rndwd_Prod_Val_AF_N!$A$4:$M$199,6,FALSE)/10^3</f>
        <v>38.708993574758615</v>
      </c>
      <c r="Z7" s="2">
        <f>VLOOKUP($A7,Total_Rndwd_Prod_Val_AF_N!$A$4:$M$199,7,FALSE)/10^3</f>
        <v>42.110265985681956</v>
      </c>
      <c r="AA7" s="2">
        <f>VLOOKUP($A7,Total_Rndwd_Prod_Val_AF_N!$A$4:$M$199,8,FALSE)/10^3</f>
        <v>41.887593230621185</v>
      </c>
      <c r="AB7" s="2">
        <f>VLOOKUP($A7,Total_Rndwd_Prod_Val_AF_N!$A$4:$M$199,9,FALSE)/10^3</f>
        <v>42.482789185923167</v>
      </c>
      <c r="AC7" s="2">
        <f>VLOOKUP($A7,Total_Rndwd_Prod_Val_AF_N!$A$4:$M$199,10,FALSE)/10^3</f>
        <v>43.016657851498941</v>
      </c>
      <c r="AD7" s="2">
        <f>VLOOKUP($A7,Total_Rndwd_Prod_Val_AF_N!$A$4:$M$199,11,FALSE)/10^3</f>
        <v>43.907202039004929</v>
      </c>
      <c r="AE7" s="2">
        <f>VLOOKUP($A7,Total_Rndwd_Prod_Val_AF_N!$A$4:$M$199,12,FALSE)/10^3</f>
        <v>44.465607107394696</v>
      </c>
      <c r="AF7" s="2">
        <f>VLOOKUP($A7,Total_Rndwd_Prod_Val_AF_N!$A$4:$M$199,13,FALSE)/10^3</f>
        <v>44.194472446944303</v>
      </c>
      <c r="AH7" t="s">
        <v>12</v>
      </c>
      <c r="AI7" s="2">
        <f>VLOOKUP($A7,Total_Rndwd_Prod_Val_BAC_N!$A$4:$M$199,5,FALSE)/10^3</f>
        <v>35.711862483809803</v>
      </c>
      <c r="AJ7" s="2">
        <f>VLOOKUP($A7,Total_Rndwd_Prod_Val_BAC_N!$A$4:$M$199,6,FALSE)/10^3</f>
        <v>38.915998617138847</v>
      </c>
      <c r="AK7" s="2">
        <f>VLOOKUP($A7,Total_Rndwd_Prod_Val_BAC_N!$A$4:$M$199,7,FALSE)/10^3</f>
        <v>42.49137161958469</v>
      </c>
      <c r="AL7" s="2">
        <f>VLOOKUP($A7,Total_Rndwd_Prod_Val_BAC_N!$A$4:$M$199,8,FALSE)/10^3</f>
        <v>42.215592758072425</v>
      </c>
      <c r="AM7" s="2">
        <f>VLOOKUP($A7,Total_Rndwd_Prod_Val_BAC_N!$A$4:$M$199,9,FALSE)/10^3</f>
        <v>42.824436537845685</v>
      </c>
      <c r="AN7" s="2">
        <f>VLOOKUP($A7,Total_Rndwd_Prod_Val_BAC_N!$A$4:$M$199,10,FALSE)/10^3</f>
        <v>43.106903288313127</v>
      </c>
      <c r="AO7" s="2">
        <f>VLOOKUP($A7,Total_Rndwd_Prod_Val_BAC_N!$A$4:$M$199,11,FALSE)/10^3</f>
        <v>43.628581073981394</v>
      </c>
      <c r="AP7" s="2">
        <f>VLOOKUP($A7,Total_Rndwd_Prod_Val_BAC_N!$A$4:$M$199,12,FALSE)/10^3</f>
        <v>44.758855993734734</v>
      </c>
      <c r="AQ7" s="2">
        <f>VLOOKUP($A7,Total_Rndwd_Prod_Val_BAC_N!$A$4:$M$199,13,FALSE)/10^3</f>
        <v>44.470317560927484</v>
      </c>
      <c r="AS7" t="s">
        <v>12</v>
      </c>
      <c r="AT7" s="2">
        <f t="shared" si="11"/>
        <v>35.711862483809803</v>
      </c>
      <c r="AU7" s="2">
        <f t="shared" si="12"/>
        <v>216.77211942364158</v>
      </c>
      <c r="AV7" s="2">
        <f t="shared" si="12"/>
        <v>410.34800234645616</v>
      </c>
      <c r="AW7" s="2">
        <f t="shared" si="12"/>
        <v>614.20929859268654</v>
      </c>
      <c r="AX7" s="2">
        <f t="shared" si="12"/>
        <v>819.41432832035969</v>
      </c>
      <c r="AY7" s="2">
        <f t="shared" si="12"/>
        <v>1026.7635123184712</v>
      </c>
      <c r="AZ7" s="2">
        <f t="shared" si="12"/>
        <v>1236.9972858786866</v>
      </c>
      <c r="BA7" s="2">
        <f t="shared" si="12"/>
        <v>1450.3563736145479</v>
      </c>
      <c r="BB7" s="2">
        <f t="shared" si="12"/>
        <v>1666.5103397361572</v>
      </c>
      <c r="BD7" t="s">
        <v>12</v>
      </c>
      <c r="BE7" s="2">
        <f t="shared" si="13"/>
        <v>35.711862483809803</v>
      </c>
      <c r="BF7" s="2">
        <f t="shared" si="14"/>
        <v>219.47215958632162</v>
      </c>
      <c r="BG7" s="2">
        <f t="shared" si="14"/>
        <v>430.08553411777291</v>
      </c>
      <c r="BH7" s="2">
        <f t="shared" si="14"/>
        <v>665.58777968075492</v>
      </c>
      <c r="BI7" s="2">
        <f t="shared" si="14"/>
        <v>903.27699657243363</v>
      </c>
      <c r="BJ7" s="2">
        <f t="shared" si="14"/>
        <v>1138.6076905065026</v>
      </c>
      <c r="BK7" s="2">
        <f t="shared" si="14"/>
        <v>1374.6774772968085</v>
      </c>
      <c r="BL7" s="2">
        <f t="shared" si="14"/>
        <v>1612.7890175414611</v>
      </c>
      <c r="BM7" s="2">
        <f t="shared" si="14"/>
        <v>1845.7976638027301</v>
      </c>
      <c r="BO7" t="s">
        <v>12</v>
      </c>
      <c r="BP7" s="2">
        <f t="shared" si="15"/>
        <v>35.711862483809803</v>
      </c>
      <c r="BQ7" s="2">
        <f t="shared" si="16"/>
        <v>217.26830599380762</v>
      </c>
      <c r="BR7" s="2">
        <f t="shared" si="16"/>
        <v>414.21454627852404</v>
      </c>
      <c r="BS7" s="2">
        <f t="shared" si="16"/>
        <v>624.54320345187307</v>
      </c>
      <c r="BT7" s="2">
        <f t="shared" si="16"/>
        <v>834.57636556028092</v>
      </c>
      <c r="BU7" s="2">
        <f t="shared" si="16"/>
        <v>1047.5241801554725</v>
      </c>
      <c r="BV7" s="2">
        <f t="shared" si="16"/>
        <v>1263.4980136004733</v>
      </c>
      <c r="BW7" s="2">
        <f t="shared" si="16"/>
        <v>1483.5924288638876</v>
      </c>
      <c r="BX7" s="2">
        <f t="shared" si="16"/>
        <v>1705.6493297404106</v>
      </c>
      <c r="BZ7" t="s">
        <v>12</v>
      </c>
      <c r="CA7" s="2">
        <f t="shared" si="17"/>
        <v>35.711862483809803</v>
      </c>
      <c r="CB7" s="2">
        <f t="shared" si="18"/>
        <v>217.47531103618786</v>
      </c>
      <c r="CC7" s="2">
        <f t="shared" si="18"/>
        <v>415.63067712432792</v>
      </c>
      <c r="CD7" s="2">
        <f t="shared" si="18"/>
        <v>627.81175636073908</v>
      </c>
      <c r="CE7" s="2">
        <f t="shared" si="18"/>
        <v>839.49856393087452</v>
      </c>
      <c r="CF7" s="2">
        <f t="shared" si="18"/>
        <v>1053.9032133705705</v>
      </c>
      <c r="CG7" s="2">
        <f t="shared" si="18"/>
        <v>1269.9594075978043</v>
      </c>
      <c r="CH7" s="2">
        <f t="shared" si="18"/>
        <v>1489.2325878874647</v>
      </c>
      <c r="CI7" s="2">
        <f t="shared" si="18"/>
        <v>1712.7383294233312</v>
      </c>
      <c r="CK7" t="s">
        <v>12</v>
      </c>
      <c r="CL7" s="2">
        <f t="shared" si="19"/>
        <v>0</v>
      </c>
      <c r="CM7" s="2">
        <f t="shared" si="19"/>
        <v>2.7000401626800397</v>
      </c>
      <c r="CN7" s="2">
        <f t="shared" si="19"/>
        <v>19.737531771316753</v>
      </c>
      <c r="CO7" s="2">
        <f t="shared" si="19"/>
        <v>51.378481088068384</v>
      </c>
      <c r="CP7" s="2">
        <f t="shared" si="19"/>
        <v>83.862668252073945</v>
      </c>
      <c r="CQ7" s="2">
        <f t="shared" si="19"/>
        <v>111.84417818803149</v>
      </c>
      <c r="CR7" s="2">
        <f t="shared" si="19"/>
        <v>137.68019141812192</v>
      </c>
      <c r="CS7" s="2">
        <f t="shared" si="19"/>
        <v>162.43264392691322</v>
      </c>
      <c r="CT7" s="2">
        <f t="shared" si="19"/>
        <v>179.28732406657286</v>
      </c>
      <c r="CU7" s="41">
        <f t="shared" si="20"/>
        <v>0.10758248526376243</v>
      </c>
      <c r="CV7" t="s">
        <v>12</v>
      </c>
      <c r="CW7" s="2">
        <f t="shared" si="9"/>
        <v>0</v>
      </c>
      <c r="CX7" s="2">
        <f t="shared" si="9"/>
        <v>0.49618657016603152</v>
      </c>
      <c r="CY7" s="2">
        <f t="shared" si="9"/>
        <v>3.8665439320678843</v>
      </c>
      <c r="CZ7" s="2">
        <f t="shared" si="9"/>
        <v>10.333904859186532</v>
      </c>
      <c r="DA7" s="2">
        <f t="shared" si="9"/>
        <v>15.162037239921233</v>
      </c>
      <c r="DB7" s="2">
        <f t="shared" si="9"/>
        <v>20.760667837001392</v>
      </c>
      <c r="DC7" s="2">
        <f t="shared" si="9"/>
        <v>26.500727721786689</v>
      </c>
      <c r="DD7" s="2">
        <f t="shared" si="9"/>
        <v>33.236055249339643</v>
      </c>
      <c r="DE7" s="2">
        <f t="shared" si="9"/>
        <v>39.138990004253401</v>
      </c>
      <c r="DF7" s="41">
        <f t="shared" si="21"/>
        <v>2.3485596861313147E-2</v>
      </c>
      <c r="DG7" t="s">
        <v>12</v>
      </c>
      <c r="DH7" s="2">
        <f t="shared" si="27"/>
        <v>0</v>
      </c>
      <c r="DI7" s="2">
        <f t="shared" si="22"/>
        <v>0.70319161254627716</v>
      </c>
      <c r="DJ7" s="2">
        <f t="shared" si="22"/>
        <v>5.2826747778717618</v>
      </c>
      <c r="DK7" s="2">
        <f t="shared" si="22"/>
        <v>13.602457768052545</v>
      </c>
      <c r="DL7" s="2">
        <f t="shared" si="22"/>
        <v>20.084235610514838</v>
      </c>
      <c r="DM7" s="2">
        <f t="shared" si="22"/>
        <v>27.139701052099326</v>
      </c>
      <c r="DN7" s="2">
        <f t="shared" si="22"/>
        <v>32.962121719117704</v>
      </c>
      <c r="DO7" s="2">
        <f t="shared" si="22"/>
        <v>38.876214272916741</v>
      </c>
      <c r="DP7" s="2">
        <f t="shared" si="22"/>
        <v>46.227989687173931</v>
      </c>
      <c r="DQ7" s="41">
        <f t="shared" si="23"/>
        <v>2.7739395661051085E-2</v>
      </c>
      <c r="DR7" s="41"/>
      <c r="DS7" s="9" t="s">
        <v>44</v>
      </c>
      <c r="DT7" s="9">
        <f>COUNT(CT92:CT138)</f>
        <v>47</v>
      </c>
      <c r="DU7" s="1">
        <f>COUNTIF(CT92:CT138,"&gt;0")</f>
        <v>28</v>
      </c>
      <c r="DV7" s="1">
        <f>COUNTIF(DE92:DE138,"&gt;0")</f>
        <v>33</v>
      </c>
      <c r="DW7" s="1">
        <f>COUNTIF(DP92:DP138,"&gt;0")</f>
        <v>32</v>
      </c>
      <c r="DY7" s="9">
        <f>COUNT(CY92:CY138)</f>
        <v>47</v>
      </c>
      <c r="DZ7" s="75">
        <f t="shared" si="28"/>
        <v>0.5957446808510638</v>
      </c>
      <c r="EA7" s="75">
        <f t="shared" si="28"/>
        <v>0.7021276595744681</v>
      </c>
      <c r="EB7" s="75">
        <f t="shared" si="28"/>
        <v>0.68085106382978722</v>
      </c>
      <c r="ED7" s="75"/>
      <c r="EE7" s="76"/>
      <c r="EH7" s="75">
        <f t="shared" si="24"/>
        <v>0.5957446808510638</v>
      </c>
      <c r="EI7" s="75">
        <f t="shared" si="25"/>
        <v>0.4042553191489362</v>
      </c>
      <c r="EJ7" s="75">
        <f t="shared" si="26"/>
        <v>0.26111111111111113</v>
      </c>
      <c r="EM7" s="75"/>
      <c r="EN7" s="75"/>
    </row>
    <row r="8" spans="1:146" x14ac:dyDescent="0.3">
      <c r="A8" t="s">
        <v>14</v>
      </c>
      <c r="B8" s="2">
        <f>VLOOKUP($A8,Total_Rndwd_Prod_Val_REF_N!$A$4:$M$199,5,FALSE)/10^3</f>
        <v>840.98293183550402</v>
      </c>
      <c r="C8" s="2">
        <f>VLOOKUP($A8,Total_Rndwd_Prod_Val_REF_N!$A$4:$M$199,6,FALSE)/10^3</f>
        <v>887.39871546059828</v>
      </c>
      <c r="D8" s="2">
        <f>VLOOKUP($A8,Total_Rndwd_Prod_Val_REF_N!$A$4:$M$199,7,FALSE)/10^3</f>
        <v>933.23658133586764</v>
      </c>
      <c r="E8" s="2">
        <f>VLOOKUP($A8,Total_Rndwd_Prod_Val_REF_N!$A$4:$M$199,8,FALSE)/10^3</f>
        <v>938.32302090263317</v>
      </c>
      <c r="F8" s="2">
        <f>VLOOKUP($A8,Total_Rndwd_Prod_Val_REF_N!$A$4:$M$199,9,FALSE)/10^3</f>
        <v>946.44619500445901</v>
      </c>
      <c r="G8" s="2">
        <f>VLOOKUP($A8,Total_Rndwd_Prod_Val_REF_N!$A$4:$M$199,10,FALSE)/10^3</f>
        <v>957.97484385974076</v>
      </c>
      <c r="H8" s="2">
        <f>VLOOKUP($A8,Total_Rndwd_Prod_Val_REF_N!$A$4:$M$199,11,FALSE)/10^3</f>
        <v>971.02992801525602</v>
      </c>
      <c r="I8" s="2">
        <f>VLOOKUP($A8,Total_Rndwd_Prod_Val_REF_N!$A$4:$M$199,12,FALSE)/10^3</f>
        <v>986.70722902849093</v>
      </c>
      <c r="J8" s="2">
        <f>VLOOKUP($A8,Total_Rndwd_Prod_Val_REF_N!$A$4:$M$199,13,FALSE)/10^3</f>
        <v>981.28998257133276</v>
      </c>
      <c r="L8" t="s">
        <v>14</v>
      </c>
      <c r="M8" s="2">
        <f>VLOOKUP($A8,Total_Rndwd_Prod_Val_BF_N!$A$4:$M$199,5,FALSE)/10^3</f>
        <v>840.98293183550402</v>
      </c>
      <c r="N8" s="2">
        <f>VLOOKUP($A8,Total_Rndwd_Prod_Val_BF_N!$A$4:$M$199,6,FALSE)/10^3</f>
        <v>940.90342763885178</v>
      </c>
      <c r="O8" s="2">
        <f>VLOOKUP($A8,Total_Rndwd_Prod_Val_BF_N!$A$4:$M$199,7,FALSE)/10^3</f>
        <v>1057.556467342104</v>
      </c>
      <c r="P8" s="2">
        <f>VLOOKUP($A8,Total_Rndwd_Prod_Val_BF_N!$A$4:$M$199,8,FALSE)/10^3</f>
        <v>1071.1314824079554</v>
      </c>
      <c r="Q8" s="2">
        <f>VLOOKUP($A8,Total_Rndwd_Prod_Val_BF_N!$A$4:$M$199,9,FALSE)/10^3</f>
        <v>1055.9354637371</v>
      </c>
      <c r="R8" s="2">
        <f>VLOOKUP($A8,Total_Rndwd_Prod_Val_BF_N!$A$4:$M$199,10,FALSE)/10^3</f>
        <v>1057.0471605301066</v>
      </c>
      <c r="S8" s="2">
        <f>VLOOKUP($A8,Total_Rndwd_Prod_Val_BF_N!$A$4:$M$199,11,FALSE)/10^3</f>
        <v>1065.7149368125154</v>
      </c>
      <c r="T8" s="2">
        <f>VLOOKUP($A8,Total_Rndwd_Prod_Val_BF_N!$A$4:$M$199,12,FALSE)/10^3</f>
        <v>1050.2781385211015</v>
      </c>
      <c r="U8" s="2">
        <f>VLOOKUP($A8,Total_Rndwd_Prod_Val_BF_N!$A$4:$M$199,13,FALSE)/10^3</f>
        <v>1059.8265153749926</v>
      </c>
      <c r="W8" t="s">
        <v>14</v>
      </c>
      <c r="X8" s="2">
        <f>VLOOKUP($A8,Total_Rndwd_Prod_Val_AF_N!$A$4:$M$199,5,FALSE)/10^3</f>
        <v>840.98293183550402</v>
      </c>
      <c r="Y8" s="2">
        <f>VLOOKUP($A8,Total_Rndwd_Prod_Val_AF_N!$A$4:$M$199,6,FALSE)/10^3</f>
        <v>902.72093290864802</v>
      </c>
      <c r="Z8" s="2">
        <f>VLOOKUP($A8,Total_Rndwd_Prod_Val_AF_N!$A$4:$M$199,7,FALSE)/10^3</f>
        <v>972.0862719610659</v>
      </c>
      <c r="AA8" s="2">
        <f>VLOOKUP($A8,Total_Rndwd_Prod_Val_AF_N!$A$4:$M$199,8,FALSE)/10^3</f>
        <v>967.436503719386</v>
      </c>
      <c r="AB8" s="2">
        <f>VLOOKUP($A8,Total_Rndwd_Prod_Val_AF_N!$A$4:$M$199,9,FALSE)/10^3</f>
        <v>979.44423725774993</v>
      </c>
      <c r="AC8" s="2">
        <f>VLOOKUP($A8,Total_Rndwd_Prod_Val_AF_N!$A$4:$M$199,10,FALSE)/10^3</f>
        <v>989.10387854313956</v>
      </c>
      <c r="AD8" s="2">
        <f>VLOOKUP($A8,Total_Rndwd_Prod_Val_AF_N!$A$4:$M$199,11,FALSE)/10^3</f>
        <v>1003.4134185885035</v>
      </c>
      <c r="AE8" s="2">
        <f>VLOOKUP($A8,Total_Rndwd_Prod_Val_AF_N!$A$4:$M$199,12,FALSE)/10^3</f>
        <v>1019.6737003731436</v>
      </c>
      <c r="AF8" s="2">
        <f>VLOOKUP($A8,Total_Rndwd_Prod_Val_AF_N!$A$4:$M$199,13,FALSE)/10^3</f>
        <v>1019.3767175939273</v>
      </c>
      <c r="AH8" t="s">
        <v>14</v>
      </c>
      <c r="AI8" s="2">
        <f>VLOOKUP($A8,Total_Rndwd_Prod_Val_BAC_N!$A$4:$M$199,5,FALSE)/10^3</f>
        <v>840.98293183550402</v>
      </c>
      <c r="AJ8" s="2">
        <f>VLOOKUP($A8,Total_Rndwd_Prod_Val_BAC_N!$A$4:$M$199,6,FALSE)/10^3</f>
        <v>901.88372927986188</v>
      </c>
      <c r="AK8" s="2">
        <f>VLOOKUP($A8,Total_Rndwd_Prod_Val_BAC_N!$A$4:$M$199,7,FALSE)/10^3</f>
        <v>968.90760501611794</v>
      </c>
      <c r="AL8" s="2">
        <f>VLOOKUP($A8,Total_Rndwd_Prod_Val_BAC_N!$A$4:$M$199,8,FALSE)/10^3</f>
        <v>962.87024077932722</v>
      </c>
      <c r="AM8" s="2">
        <f>VLOOKUP($A8,Total_Rndwd_Prod_Val_BAC_N!$A$4:$M$199,9,FALSE)/10^3</f>
        <v>974.18532860434004</v>
      </c>
      <c r="AN8" s="2">
        <f>VLOOKUP($A8,Total_Rndwd_Prod_Val_BAC_N!$A$4:$M$199,10,FALSE)/10^3</f>
        <v>981.20987871863804</v>
      </c>
      <c r="AO8" s="2">
        <f>VLOOKUP($A8,Total_Rndwd_Prod_Val_BAC_N!$A$4:$M$199,11,FALSE)/10^3</f>
        <v>993.08062318518284</v>
      </c>
      <c r="AP8" s="2">
        <f>VLOOKUP($A8,Total_Rndwd_Prod_Val_BAC_N!$A$4:$M$199,12,FALSE)/10^3</f>
        <v>1014.2433002957102</v>
      </c>
      <c r="AQ8" s="2">
        <f>VLOOKUP($A8,Total_Rndwd_Prod_Val_BAC_N!$A$4:$M$199,13,FALSE)/10^3</f>
        <v>1013.7951085391149</v>
      </c>
      <c r="AS8" t="s">
        <v>14</v>
      </c>
      <c r="AT8" s="2">
        <f t="shared" si="11"/>
        <v>840.98293183550402</v>
      </c>
      <c r="AU8" s="2">
        <f t="shared" si="12"/>
        <v>5092.3133746381181</v>
      </c>
      <c r="AV8" s="2">
        <f t="shared" si="12"/>
        <v>9575.1448178163791</v>
      </c>
      <c r="AW8" s="2">
        <f t="shared" si="12"/>
        <v>14246.414164062484</v>
      </c>
      <c r="AX8" s="2">
        <f t="shared" si="12"/>
        <v>18946.152442677478</v>
      </c>
      <c r="AY8" s="2">
        <f t="shared" si="12"/>
        <v>23689.912066555054</v>
      </c>
      <c r="AZ8" s="2">
        <f t="shared" si="12"/>
        <v>28492.841370009275</v>
      </c>
      <c r="BA8" s="2">
        <f t="shared" si="12"/>
        <v>33363.668311098787</v>
      </c>
      <c r="BB8" s="2">
        <f t="shared" si="12"/>
        <v>38291.787209784081</v>
      </c>
      <c r="BD8" t="s">
        <v>14</v>
      </c>
      <c r="BE8" s="2">
        <f t="shared" si="13"/>
        <v>840.98293183550402</v>
      </c>
      <c r="BF8" s="2">
        <f t="shared" si="14"/>
        <v>5145.8180868163718</v>
      </c>
      <c r="BG8" s="2">
        <f t="shared" si="14"/>
        <v>9966.9882647138838</v>
      </c>
      <c r="BH8" s="2">
        <f t="shared" si="14"/>
        <v>15268.345616490256</v>
      </c>
      <c r="BI8" s="2">
        <f t="shared" si="14"/>
        <v>20608.807009859178</v>
      </c>
      <c r="BJ8" s="2">
        <f t="shared" si="14"/>
        <v>25889.596025337683</v>
      </c>
      <c r="BK8" s="2">
        <f t="shared" si="14"/>
        <v>31183.499604270623</v>
      </c>
      <c r="BL8" s="2">
        <f t="shared" si="14"/>
        <v>36496.63749004178</v>
      </c>
      <c r="BM8" s="2">
        <f t="shared" si="14"/>
        <v>41757.576559501176</v>
      </c>
      <c r="BO8" t="s">
        <v>14</v>
      </c>
      <c r="BP8" s="2">
        <f t="shared" si="15"/>
        <v>840.98293183550402</v>
      </c>
      <c r="BQ8" s="2">
        <f t="shared" si="16"/>
        <v>5107.6355920861679</v>
      </c>
      <c r="BR8" s="2">
        <f t="shared" si="16"/>
        <v>9690.6055956818273</v>
      </c>
      <c r="BS8" s="2">
        <f t="shared" si="16"/>
        <v>14546.387187245477</v>
      </c>
      <c r="BT8" s="2">
        <f t="shared" si="16"/>
        <v>19395.57743938077</v>
      </c>
      <c r="BU8" s="2">
        <f t="shared" si="16"/>
        <v>24302.458266954909</v>
      </c>
      <c r="BV8" s="2">
        <f t="shared" si="16"/>
        <v>29262.287199715971</v>
      </c>
      <c r="BW8" s="2">
        <f t="shared" si="16"/>
        <v>34295.614574443134</v>
      </c>
      <c r="BX8" s="2">
        <f t="shared" si="16"/>
        <v>39393.686093529635</v>
      </c>
      <c r="BZ8" t="s">
        <v>14</v>
      </c>
      <c r="CA8" s="2">
        <f t="shared" si="17"/>
        <v>840.98293183550402</v>
      </c>
      <c r="CB8" s="2">
        <f t="shared" si="18"/>
        <v>5106.7983884573814</v>
      </c>
      <c r="CC8" s="2">
        <f t="shared" si="18"/>
        <v>9683.2409105929473</v>
      </c>
      <c r="CD8" s="2">
        <f t="shared" si="18"/>
        <v>14521.741571436747</v>
      </c>
      <c r="CE8" s="2">
        <f t="shared" si="18"/>
        <v>19347.407863158398</v>
      </c>
      <c r="CF8" s="2">
        <f t="shared" si="18"/>
        <v>24225.359056294394</v>
      </c>
      <c r="CG8" s="2">
        <f t="shared" si="18"/>
        <v>29143.279194354127</v>
      </c>
      <c r="CH8" s="2">
        <f t="shared" si="18"/>
        <v>34129.84498739057</v>
      </c>
      <c r="CI8" s="2">
        <f t="shared" si="18"/>
        <v>39200.613297112526</v>
      </c>
      <c r="CK8" t="s">
        <v>14</v>
      </c>
      <c r="CL8" s="2">
        <f t="shared" si="19"/>
        <v>0</v>
      </c>
      <c r="CM8" s="2">
        <f t="shared" si="19"/>
        <v>53.504712178253612</v>
      </c>
      <c r="CN8" s="2">
        <f t="shared" si="19"/>
        <v>391.84344689750469</v>
      </c>
      <c r="CO8" s="2">
        <f t="shared" si="19"/>
        <v>1021.9314524277725</v>
      </c>
      <c r="CP8" s="2">
        <f t="shared" si="19"/>
        <v>1662.6545671817003</v>
      </c>
      <c r="CQ8" s="2">
        <f t="shared" si="19"/>
        <v>2199.6839587826289</v>
      </c>
      <c r="CR8" s="2">
        <f t="shared" si="19"/>
        <v>2690.6582342613474</v>
      </c>
      <c r="CS8" s="2">
        <f t="shared" si="19"/>
        <v>3132.9691789429926</v>
      </c>
      <c r="CT8" s="2">
        <f t="shared" si="19"/>
        <v>3465.7893497170953</v>
      </c>
      <c r="CU8" s="41">
        <f t="shared" si="20"/>
        <v>9.0509991887543398E-2</v>
      </c>
      <c r="CV8" t="s">
        <v>14</v>
      </c>
      <c r="CW8" s="2">
        <f t="shared" si="9"/>
        <v>0</v>
      </c>
      <c r="CX8" s="2">
        <f t="shared" si="9"/>
        <v>15.322217448049742</v>
      </c>
      <c r="CY8" s="2">
        <f t="shared" si="9"/>
        <v>115.46077786544811</v>
      </c>
      <c r="CZ8" s="2">
        <f t="shared" si="9"/>
        <v>299.97302318299262</v>
      </c>
      <c r="DA8" s="2">
        <f t="shared" si="9"/>
        <v>449.42499670329198</v>
      </c>
      <c r="DB8" s="2">
        <f t="shared" si="9"/>
        <v>612.54620039985457</v>
      </c>
      <c r="DC8" s="2">
        <f t="shared" si="9"/>
        <v>769.4458297066958</v>
      </c>
      <c r="DD8" s="2">
        <f t="shared" si="9"/>
        <v>931.94626334434724</v>
      </c>
      <c r="DE8" s="2">
        <f t="shared" si="9"/>
        <v>1101.8988837455545</v>
      </c>
      <c r="DF8" s="41">
        <f t="shared" si="21"/>
        <v>2.8776376451397495E-2</v>
      </c>
      <c r="DG8" t="s">
        <v>14</v>
      </c>
      <c r="DH8" s="2">
        <f t="shared" si="27"/>
        <v>0</v>
      </c>
      <c r="DI8" s="2">
        <f t="shared" si="22"/>
        <v>14.485013819263258</v>
      </c>
      <c r="DJ8" s="2">
        <f t="shared" si="22"/>
        <v>108.09609277656818</v>
      </c>
      <c r="DK8" s="2">
        <f t="shared" si="22"/>
        <v>275.3274073742632</v>
      </c>
      <c r="DL8" s="2">
        <f t="shared" si="22"/>
        <v>401.25542048092029</v>
      </c>
      <c r="DM8" s="2">
        <f t="shared" si="22"/>
        <v>535.44698973933919</v>
      </c>
      <c r="DN8" s="2">
        <f t="shared" si="22"/>
        <v>650.43782434485183</v>
      </c>
      <c r="DO8" s="2">
        <f t="shared" si="22"/>
        <v>766.17667629178322</v>
      </c>
      <c r="DP8" s="2">
        <f t="shared" si="22"/>
        <v>908.82608732844528</v>
      </c>
      <c r="DQ8" s="41">
        <f t="shared" si="23"/>
        <v>2.3734230067387077E-2</v>
      </c>
      <c r="DR8" s="41"/>
      <c r="DS8" s="9" t="s">
        <v>57</v>
      </c>
      <c r="DT8" s="9">
        <f>COUNT(CT140:CT150)</f>
        <v>11</v>
      </c>
      <c r="DU8" s="1">
        <f>COUNTIF(CT140:CT150,"&gt;0")</f>
        <v>7</v>
      </c>
      <c r="DV8" s="1">
        <f>COUNTIF(DE140:DE150,"&gt;0")</f>
        <v>11</v>
      </c>
      <c r="DW8" s="1">
        <f>COUNTIF(DP140:DP150,"&gt;0")</f>
        <v>9</v>
      </c>
      <c r="DY8" s="9">
        <f>COUNT(CY140:CY150)</f>
        <v>11</v>
      </c>
      <c r="DZ8" s="75">
        <f t="shared" si="28"/>
        <v>0.63636363636363635</v>
      </c>
      <c r="EA8" s="75">
        <f t="shared" si="28"/>
        <v>1</v>
      </c>
      <c r="EB8" s="75">
        <f t="shared" si="28"/>
        <v>0.81818181818181823</v>
      </c>
      <c r="ED8" s="75"/>
      <c r="EE8" s="76"/>
      <c r="EH8" s="75">
        <f t="shared" si="24"/>
        <v>0.63636363636363635</v>
      </c>
      <c r="EI8" s="75">
        <f t="shared" si="25"/>
        <v>0.36363636363636365</v>
      </c>
      <c r="EJ8" s="75">
        <f t="shared" si="26"/>
        <v>6.1111111111111109E-2</v>
      </c>
      <c r="EM8" s="75"/>
      <c r="EN8" s="75"/>
    </row>
    <row r="9" spans="1:146" x14ac:dyDescent="0.3">
      <c r="A9" t="s">
        <v>16</v>
      </c>
      <c r="B9" s="2">
        <f>VLOOKUP($A9,Total_Rndwd_Prod_Val_REF_N!$A$4:$M$199,5,FALSE)/10^3</f>
        <v>267.33927011593209</v>
      </c>
      <c r="C9" s="2">
        <f>VLOOKUP($A9,Total_Rndwd_Prod_Val_REF_N!$A$4:$M$199,6,FALSE)/10^3</f>
        <v>287.52823202991374</v>
      </c>
      <c r="D9" s="2">
        <f>VLOOKUP($A9,Total_Rndwd_Prod_Val_REF_N!$A$4:$M$199,7,FALSE)/10^3</f>
        <v>307.52300211478183</v>
      </c>
      <c r="E9" s="2">
        <f>VLOOKUP($A9,Total_Rndwd_Prod_Val_REF_N!$A$4:$M$199,8,FALSE)/10^3</f>
        <v>310.10009077413667</v>
      </c>
      <c r="F9" s="2">
        <f>VLOOKUP($A9,Total_Rndwd_Prod_Val_REF_N!$A$4:$M$199,9,FALSE)/10^3</f>
        <v>316.27476780941493</v>
      </c>
      <c r="G9" s="2">
        <f>VLOOKUP($A9,Total_Rndwd_Prod_Val_REF_N!$A$4:$M$199,10,FALSE)/10^3</f>
        <v>321.91301085963329</v>
      </c>
      <c r="H9" s="2">
        <f>VLOOKUP($A9,Total_Rndwd_Prod_Val_REF_N!$A$4:$M$199,11,FALSE)/10^3</f>
        <v>328.09557894466263</v>
      </c>
      <c r="I9" s="2">
        <f>VLOOKUP($A9,Total_Rndwd_Prod_Val_REF_N!$A$4:$M$199,12,FALSE)/10^3</f>
        <v>335.21048997078816</v>
      </c>
      <c r="J9" s="2">
        <f>VLOOKUP($A9,Total_Rndwd_Prod_Val_REF_N!$A$4:$M$199,13,FALSE)/10^3</f>
        <v>334.4161198945132</v>
      </c>
      <c r="L9" t="s">
        <v>16</v>
      </c>
      <c r="M9" s="2">
        <f>VLOOKUP($A9,Total_Rndwd_Prod_Val_BF_N!$A$4:$M$199,5,FALSE)/10^3</f>
        <v>267.33927011593209</v>
      </c>
      <c r="N9" s="2">
        <f>VLOOKUP($A9,Total_Rndwd_Prod_Val_BF_N!$A$4:$M$199,6,FALSE)/10^3</f>
        <v>307.83777775790446</v>
      </c>
      <c r="O9" s="2">
        <f>VLOOKUP($A9,Total_Rndwd_Prod_Val_BF_N!$A$4:$M$199,7,FALSE)/10^3</f>
        <v>354.84359942399544</v>
      </c>
      <c r="P9" s="2">
        <f>VLOOKUP($A9,Total_Rndwd_Prod_Val_BF_N!$A$4:$M$199,8,FALSE)/10^3</f>
        <v>360.62618977566132</v>
      </c>
      <c r="Q9" s="2">
        <f>VLOOKUP($A9,Total_Rndwd_Prod_Val_BF_N!$A$4:$M$199,9,FALSE)/10^3</f>
        <v>356.56505013309061</v>
      </c>
      <c r="R9" s="2">
        <f>VLOOKUP($A9,Total_Rndwd_Prod_Val_BF_N!$A$4:$M$199,10,FALSE)/10^3</f>
        <v>358.08454102313101</v>
      </c>
      <c r="S9" s="2">
        <f>VLOOKUP($A9,Total_Rndwd_Prod_Val_BF_N!$A$4:$M$199,11,FALSE)/10^3</f>
        <v>361.16641750830604</v>
      </c>
      <c r="T9" s="2">
        <f>VLOOKUP($A9,Total_Rndwd_Prod_Val_BF_N!$A$4:$M$199,12,FALSE)/10^3</f>
        <v>356.98519293040499</v>
      </c>
      <c r="U9" s="2">
        <f>VLOOKUP($A9,Total_Rndwd_Prod_Val_BF_N!$A$4:$M$199,13,FALSE)/10^3</f>
        <v>361.84470688263121</v>
      </c>
      <c r="W9" t="s">
        <v>16</v>
      </c>
      <c r="X9" s="2">
        <f>VLOOKUP($A9,Total_Rndwd_Prod_Val_AF_N!$A$4:$M$199,5,FALSE)/10^3</f>
        <v>267.33927011593209</v>
      </c>
      <c r="Y9" s="2">
        <f>VLOOKUP($A9,Total_Rndwd_Prod_Val_AF_N!$A$4:$M$199,6,FALSE)/10^3</f>
        <v>293.23744138302675</v>
      </c>
      <c r="Z9" s="2">
        <f>VLOOKUP($A9,Total_Rndwd_Prod_Val_AF_N!$A$4:$M$199,7,FALSE)/10^3</f>
        <v>322.2265168196073</v>
      </c>
      <c r="AA9" s="2">
        <f>VLOOKUP($A9,Total_Rndwd_Prod_Val_AF_N!$A$4:$M$199,8,FALSE)/10^3</f>
        <v>320.82332038770255</v>
      </c>
      <c r="AB9" s="2">
        <f>VLOOKUP($A9,Total_Rndwd_Prod_Val_AF_N!$A$4:$M$199,9,FALSE)/10^3</f>
        <v>328.46623316474955</v>
      </c>
      <c r="AC9" s="2">
        <f>VLOOKUP($A9,Total_Rndwd_Prod_Val_AF_N!$A$4:$M$199,10,FALSE)/10^3</f>
        <v>333.19151903647941</v>
      </c>
      <c r="AD9" s="2">
        <f>VLOOKUP($A9,Total_Rndwd_Prod_Val_AF_N!$A$4:$M$199,11,FALSE)/10^3</f>
        <v>339.22651420565683</v>
      </c>
      <c r="AE9" s="2">
        <f>VLOOKUP($A9,Total_Rndwd_Prod_Val_AF_N!$A$4:$M$199,12,FALSE)/10^3</f>
        <v>347.2873713938032</v>
      </c>
      <c r="AF9" s="2">
        <f>VLOOKUP($A9,Total_Rndwd_Prod_Val_AF_N!$A$4:$M$199,13,FALSE)/10^3</f>
        <v>348.65082766932721</v>
      </c>
      <c r="AH9" t="s">
        <v>16</v>
      </c>
      <c r="AI9" s="2">
        <f>VLOOKUP($A9,Total_Rndwd_Prod_Val_BAC_N!$A$4:$M$199,5,FALSE)/10^3</f>
        <v>267.33927011593209</v>
      </c>
      <c r="AJ9" s="2">
        <f>VLOOKUP($A9,Total_Rndwd_Prod_Val_BAC_N!$A$4:$M$199,6,FALSE)/10^3</f>
        <v>292.94521320014314</v>
      </c>
      <c r="AK9" s="2">
        <f>VLOOKUP($A9,Total_Rndwd_Prod_Val_BAC_N!$A$4:$M$199,7,FALSE)/10^3</f>
        <v>321.03951796346649</v>
      </c>
      <c r="AL9" s="2">
        <f>VLOOKUP($A9,Total_Rndwd_Prod_Val_BAC_N!$A$4:$M$199,8,FALSE)/10^3</f>
        <v>319.00538566327907</v>
      </c>
      <c r="AM9" s="2">
        <f>VLOOKUP($A9,Total_Rndwd_Prod_Val_BAC_N!$A$4:$M$199,9,FALSE)/10^3</f>
        <v>326.21897812688945</v>
      </c>
      <c r="AN9" s="2">
        <f>VLOOKUP($A9,Total_Rndwd_Prod_Val_BAC_N!$A$4:$M$199,10,FALSE)/10^3</f>
        <v>330.21256957244543</v>
      </c>
      <c r="AO9" s="2">
        <f>VLOOKUP($A9,Total_Rndwd_Prod_Val_BAC_N!$A$4:$M$199,11,FALSE)/10^3</f>
        <v>335.83943242649246</v>
      </c>
      <c r="AP9" s="2">
        <f>VLOOKUP($A9,Total_Rndwd_Prod_Val_BAC_N!$A$4:$M$199,12,FALSE)/10^3</f>
        <v>345.16078957142389</v>
      </c>
      <c r="AQ9" s="2">
        <f>VLOOKUP($A9,Total_Rndwd_Prod_Val_BAC_N!$A$4:$M$199,13,FALSE)/10^3</f>
        <v>346.46645542712065</v>
      </c>
      <c r="AS9" t="s">
        <v>16</v>
      </c>
      <c r="AT9" s="2">
        <f t="shared" si="11"/>
        <v>267.33927011593209</v>
      </c>
      <c r="AU9" s="2">
        <f t="shared" si="12"/>
        <v>1624.2245826095741</v>
      </c>
      <c r="AV9" s="2">
        <f t="shared" si="12"/>
        <v>3081.8605128440108</v>
      </c>
      <c r="AW9" s="2">
        <f t="shared" si="12"/>
        <v>4622.0526120772747</v>
      </c>
      <c r="AX9" s="2">
        <f t="shared" si="12"/>
        <v>6178.7277429832357</v>
      </c>
      <c r="AY9" s="2">
        <f t="shared" si="12"/>
        <v>7765.739825080529</v>
      </c>
      <c r="AZ9" s="2">
        <f t="shared" si="12"/>
        <v>9381.4874474637254</v>
      </c>
      <c r="BA9" s="2">
        <f t="shared" si="12"/>
        <v>11029.080253213164</v>
      </c>
      <c r="BB9" s="2">
        <f t="shared" si="12"/>
        <v>12704.33833299083</v>
      </c>
      <c r="BD9" t="s">
        <v>16</v>
      </c>
      <c r="BE9" s="2">
        <f t="shared" si="13"/>
        <v>267.33927011593209</v>
      </c>
      <c r="BF9" s="2">
        <f t="shared" si="14"/>
        <v>1644.5341283375649</v>
      </c>
      <c r="BG9" s="2">
        <f t="shared" si="14"/>
        <v>3230.7288387931781</v>
      </c>
      <c r="BH9" s="2">
        <f t="shared" si="14"/>
        <v>5010.7294262648211</v>
      </c>
      <c r="BI9" s="2">
        <f t="shared" si="14"/>
        <v>6809.7992355005572</v>
      </c>
      <c r="BJ9" s="2">
        <f t="shared" si="14"/>
        <v>8594.1439770560501</v>
      </c>
      <c r="BK9" s="2">
        <f t="shared" si="14"/>
        <v>10387.64855865688</v>
      </c>
      <c r="BL9" s="2">
        <f t="shared" si="14"/>
        <v>12189.299421620508</v>
      </c>
      <c r="BM9" s="2">
        <f t="shared" si="14"/>
        <v>13979.08490022476</v>
      </c>
      <c r="BO9" t="s">
        <v>16</v>
      </c>
      <c r="BP9" s="2">
        <f t="shared" si="15"/>
        <v>267.33927011593209</v>
      </c>
      <c r="BQ9" s="2">
        <f t="shared" si="16"/>
        <v>1629.9337919626873</v>
      </c>
      <c r="BR9" s="2">
        <f t="shared" si="16"/>
        <v>3125.1100743144016</v>
      </c>
      <c r="BS9" s="2">
        <f t="shared" si="16"/>
        <v>4734.8394619805331</v>
      </c>
      <c r="BT9" s="2">
        <f t="shared" si="16"/>
        <v>6346.5989766960929</v>
      </c>
      <c r="BU9" s="2">
        <f t="shared" si="16"/>
        <v>7993.6554283915711</v>
      </c>
      <c r="BV9" s="2">
        <f t="shared" si="16"/>
        <v>9665.6480187431462</v>
      </c>
      <c r="BW9" s="2">
        <f t="shared" si="16"/>
        <v>11369.841446959575</v>
      </c>
      <c r="BX9" s="2">
        <f t="shared" si="16"/>
        <v>13107.641760204117</v>
      </c>
      <c r="BZ9" t="s">
        <v>16</v>
      </c>
      <c r="CA9" s="2">
        <f t="shared" si="17"/>
        <v>267.33927011593209</v>
      </c>
      <c r="CB9" s="2">
        <f t="shared" si="18"/>
        <v>1629.6415637798036</v>
      </c>
      <c r="CC9" s="2">
        <f t="shared" si="18"/>
        <v>3122.4619345438427</v>
      </c>
      <c r="CD9" s="2">
        <f t="shared" si="18"/>
        <v>4725.6253920609879</v>
      </c>
      <c r="CE9" s="2">
        <f t="shared" si="18"/>
        <v>6327.8659128409945</v>
      </c>
      <c r="CF9" s="2">
        <f t="shared" si="18"/>
        <v>7962.9543949209974</v>
      </c>
      <c r="CG9" s="2">
        <f t="shared" si="18"/>
        <v>9619.6441056372714</v>
      </c>
      <c r="CH9" s="2">
        <f t="shared" si="18"/>
        <v>11308.162624914665</v>
      </c>
      <c r="CI9" s="2">
        <f t="shared" si="18"/>
        <v>13035.27223862748</v>
      </c>
      <c r="CK9" t="s">
        <v>16</v>
      </c>
      <c r="CL9" s="2">
        <f t="shared" si="19"/>
        <v>0</v>
      </c>
      <c r="CM9" s="2">
        <f t="shared" si="19"/>
        <v>20.309545727990781</v>
      </c>
      <c r="CN9" s="2">
        <f t="shared" si="19"/>
        <v>148.86832594916723</v>
      </c>
      <c r="CO9" s="2">
        <f t="shared" si="19"/>
        <v>388.67681418754637</v>
      </c>
      <c r="CP9" s="2">
        <f t="shared" si="19"/>
        <v>631.07149251732153</v>
      </c>
      <c r="CQ9" s="2">
        <f t="shared" si="19"/>
        <v>828.40415197552102</v>
      </c>
      <c r="CR9" s="2">
        <f t="shared" si="19"/>
        <v>1006.1611111931543</v>
      </c>
      <c r="CS9" s="2">
        <f t="shared" si="19"/>
        <v>1160.2191684073441</v>
      </c>
      <c r="CT9" s="2">
        <f t="shared" si="19"/>
        <v>1274.7465672339295</v>
      </c>
      <c r="CU9" s="41">
        <f t="shared" si="20"/>
        <v>0.10033946938611096</v>
      </c>
      <c r="CV9" t="s">
        <v>16</v>
      </c>
      <c r="CW9" s="2">
        <f t="shared" si="9"/>
        <v>0</v>
      </c>
      <c r="CX9" s="2">
        <f t="shared" si="9"/>
        <v>5.7092093531132377</v>
      </c>
      <c r="CY9" s="2">
        <f t="shared" si="9"/>
        <v>43.249561470390745</v>
      </c>
      <c r="CZ9" s="2">
        <f t="shared" si="9"/>
        <v>112.78684990325837</v>
      </c>
      <c r="DA9" s="2">
        <f t="shared" si="9"/>
        <v>167.87123371285725</v>
      </c>
      <c r="DB9" s="2">
        <f t="shared" si="9"/>
        <v>227.9156033110421</v>
      </c>
      <c r="DC9" s="2">
        <f t="shared" si="9"/>
        <v>284.16057127942076</v>
      </c>
      <c r="DD9" s="2">
        <f t="shared" si="9"/>
        <v>340.76119374641166</v>
      </c>
      <c r="DE9" s="2">
        <f t="shared" si="9"/>
        <v>403.30342721328634</v>
      </c>
      <c r="DF9" s="41">
        <f t="shared" si="21"/>
        <v>3.1745331133537391E-2</v>
      </c>
      <c r="DG9" t="s">
        <v>16</v>
      </c>
      <c r="DH9" s="2">
        <f t="shared" si="27"/>
        <v>0</v>
      </c>
      <c r="DI9" s="2">
        <f t="shared" si="22"/>
        <v>5.4169811702295192</v>
      </c>
      <c r="DJ9" s="2">
        <f t="shared" si="22"/>
        <v>40.601421699831917</v>
      </c>
      <c r="DK9" s="2">
        <f t="shared" si="22"/>
        <v>103.57277998371319</v>
      </c>
      <c r="DL9" s="2">
        <f t="shared" si="22"/>
        <v>149.13816985775884</v>
      </c>
      <c r="DM9" s="2">
        <f t="shared" si="22"/>
        <v>197.21456984046836</v>
      </c>
      <c r="DN9" s="2">
        <f t="shared" si="22"/>
        <v>238.15665817354602</v>
      </c>
      <c r="DO9" s="2">
        <f t="shared" si="22"/>
        <v>279.08237170150096</v>
      </c>
      <c r="DP9" s="2">
        <f t="shared" si="22"/>
        <v>330.9339056366498</v>
      </c>
      <c r="DQ9" s="41">
        <f t="shared" si="23"/>
        <v>2.6048889518100703E-2</v>
      </c>
      <c r="DR9" s="41"/>
      <c r="DS9" s="9" t="s">
        <v>63</v>
      </c>
      <c r="DT9" s="9">
        <f>COUNT(CT152:CT188)</f>
        <v>37</v>
      </c>
      <c r="DU9" s="1">
        <f>COUNTIF(CT152:CT188,"&gt;0")</f>
        <v>30</v>
      </c>
      <c r="DV9" s="1">
        <f>COUNTIF(DE152:DE188,"&gt;0")</f>
        <v>35</v>
      </c>
      <c r="DW9" s="1">
        <f>COUNTIF(DP152:DP188,"&gt;0")</f>
        <v>34</v>
      </c>
      <c r="DY9" s="9">
        <f>COUNT(CY152:CY188)</f>
        <v>37</v>
      </c>
      <c r="DZ9" s="75">
        <f t="shared" si="28"/>
        <v>0.81081081081081086</v>
      </c>
      <c r="EA9" s="75">
        <f t="shared" si="28"/>
        <v>0.94594594594594594</v>
      </c>
      <c r="EB9" s="75">
        <f t="shared" si="28"/>
        <v>0.91891891891891897</v>
      </c>
      <c r="ED9" s="75"/>
      <c r="EE9" s="76"/>
      <c r="EH9" s="75">
        <f t="shared" si="24"/>
        <v>0.81081081081081086</v>
      </c>
      <c r="EI9" s="75">
        <f t="shared" si="25"/>
        <v>0.18918918918918914</v>
      </c>
      <c r="EJ9" s="75">
        <f t="shared" si="26"/>
        <v>0.20555555555555555</v>
      </c>
      <c r="EM9" s="75"/>
      <c r="EN9" s="75"/>
      <c r="EO9" s="75"/>
      <c r="EP9" s="75"/>
    </row>
    <row r="10" spans="1:146" x14ac:dyDescent="0.3">
      <c r="A10" t="s">
        <v>9</v>
      </c>
      <c r="B10" s="2">
        <f>VLOOKUP($A10,Total_Rndwd_Prod_Val_REF_N!$A$4:$M$199,5,FALSE)/10^3</f>
        <v>728.5599041033837</v>
      </c>
      <c r="C10" s="2">
        <f>VLOOKUP($A10,Total_Rndwd_Prod_Val_REF_N!$A$4:$M$199,6,FALSE)/10^3</f>
        <v>805.14277503527092</v>
      </c>
      <c r="D10" s="2">
        <f>VLOOKUP($A10,Total_Rndwd_Prod_Val_REF_N!$A$4:$M$199,7,FALSE)/10^3</f>
        <v>888.9297608148205</v>
      </c>
      <c r="E10" s="2">
        <f>VLOOKUP($A10,Total_Rndwd_Prod_Val_REF_N!$A$4:$M$199,8,FALSE)/10^3</f>
        <v>882.83146787820397</v>
      </c>
      <c r="F10" s="2">
        <f>VLOOKUP($A10,Total_Rndwd_Prod_Val_REF_N!$A$4:$M$199,9,FALSE)/10^3</f>
        <v>879.53363608913787</v>
      </c>
      <c r="G10" s="2">
        <f>VLOOKUP($A10,Total_Rndwd_Prod_Val_REF_N!$A$4:$M$199,10,FALSE)/10^3</f>
        <v>880.73386212274272</v>
      </c>
      <c r="H10" s="2">
        <f>VLOOKUP($A10,Total_Rndwd_Prod_Val_REF_N!$A$4:$M$199,11,FALSE)/10^3</f>
        <v>885.61113862373622</v>
      </c>
      <c r="I10" s="2">
        <f>VLOOKUP($A10,Total_Rndwd_Prod_Val_REF_N!$A$4:$M$199,12,FALSE)/10^3</f>
        <v>884.58335258435625</v>
      </c>
      <c r="J10" s="2">
        <f>VLOOKUP($A10,Total_Rndwd_Prod_Val_REF_N!$A$4:$M$199,13,FALSE)/10^3</f>
        <v>868.31054606524742</v>
      </c>
      <c r="L10" t="s">
        <v>9</v>
      </c>
      <c r="M10" s="2">
        <f>VLOOKUP($A10,Total_Rndwd_Prod_Val_BF_N!$A$4:$M$199,5,FALSE)/10^3</f>
        <v>728.5599041033837</v>
      </c>
      <c r="N10" s="2">
        <f>VLOOKUP($A10,Total_Rndwd_Prod_Val_BF_N!$A$4:$M$199,6,FALSE)/10^3</f>
        <v>799.29538021477481</v>
      </c>
      <c r="O10" s="2">
        <f>VLOOKUP($A10,Total_Rndwd_Prod_Val_BF_N!$A$4:$M$199,7,FALSE)/10^3</f>
        <v>884.35366323019798</v>
      </c>
      <c r="P10" s="2">
        <f>VLOOKUP($A10,Total_Rndwd_Prod_Val_BF_N!$A$4:$M$199,8,FALSE)/10^3</f>
        <v>880.56983148932954</v>
      </c>
      <c r="Q10" s="2">
        <f>VLOOKUP($A10,Total_Rndwd_Prod_Val_BF_N!$A$4:$M$199,9,FALSE)/10^3</f>
        <v>854.93661548275202</v>
      </c>
      <c r="R10" s="2">
        <f>VLOOKUP($A10,Total_Rndwd_Prod_Val_BF_N!$A$4:$M$199,10,FALSE)/10^3</f>
        <v>856.08458485761639</v>
      </c>
      <c r="S10" s="2">
        <f>VLOOKUP($A10,Total_Rndwd_Prod_Val_BF_N!$A$4:$M$199,11,FALSE)/10^3</f>
        <v>850.74146867873219</v>
      </c>
      <c r="T10" s="2">
        <f>VLOOKUP($A10,Total_Rndwd_Prod_Val_BF_N!$A$4:$M$199,12,FALSE)/10^3</f>
        <v>835.42772569530064</v>
      </c>
      <c r="U10" s="2">
        <f>VLOOKUP($A10,Total_Rndwd_Prod_Val_BF_N!$A$4:$M$199,13,FALSE)/10^3</f>
        <v>834.98744140306997</v>
      </c>
      <c r="W10" t="s">
        <v>9</v>
      </c>
      <c r="X10" s="2">
        <f>VLOOKUP($A10,Total_Rndwd_Prod_Val_AF_N!$A$4:$M$199,5,FALSE)/10^3</f>
        <v>728.5599041033837</v>
      </c>
      <c r="Y10" s="2">
        <f>VLOOKUP($A10,Total_Rndwd_Prod_Val_AF_N!$A$4:$M$199,6,FALSE)/10^3</f>
        <v>806.23471481474121</v>
      </c>
      <c r="Z10" s="2">
        <f>VLOOKUP($A10,Total_Rndwd_Prod_Val_AF_N!$A$4:$M$199,7,FALSE)/10^3</f>
        <v>897.77966284581362</v>
      </c>
      <c r="AA10" s="2">
        <f>VLOOKUP($A10,Total_Rndwd_Prod_Val_AF_N!$A$4:$M$199,8,FALSE)/10^3</f>
        <v>891.54426732853324</v>
      </c>
      <c r="AB10" s="2">
        <f>VLOOKUP($A10,Total_Rndwd_Prod_Val_AF_N!$A$4:$M$199,9,FALSE)/10^3</f>
        <v>886.69363023230608</v>
      </c>
      <c r="AC10" s="2">
        <f>VLOOKUP($A10,Total_Rndwd_Prod_Val_AF_N!$A$4:$M$199,10,FALSE)/10^3</f>
        <v>884.63525596863474</v>
      </c>
      <c r="AD10" s="2">
        <f>VLOOKUP($A10,Total_Rndwd_Prod_Val_AF_N!$A$4:$M$199,11,FALSE)/10^3</f>
        <v>882.45423022320506</v>
      </c>
      <c r="AE10" s="2">
        <f>VLOOKUP($A10,Total_Rndwd_Prod_Val_AF_N!$A$4:$M$199,12,FALSE)/10^3</f>
        <v>888.56132758133867</v>
      </c>
      <c r="AF10" s="2">
        <f>VLOOKUP($A10,Total_Rndwd_Prod_Val_AF_N!$A$4:$M$199,13,FALSE)/10^3</f>
        <v>878.00015863578801</v>
      </c>
      <c r="AH10" t="s">
        <v>9</v>
      </c>
      <c r="AI10" s="2">
        <f>VLOOKUP($A10,Total_Rndwd_Prod_Val_BAC_N!$A$4:$M$199,5,FALSE)/10^3</f>
        <v>728.5599041033837</v>
      </c>
      <c r="AJ10" s="2">
        <f>VLOOKUP($A10,Total_Rndwd_Prod_Val_BAC_N!$A$4:$M$199,6,FALSE)/10^3</f>
        <v>784.37899957656509</v>
      </c>
      <c r="AK10" s="2">
        <f>VLOOKUP($A10,Total_Rndwd_Prod_Val_BAC_N!$A$4:$M$199,7,FALSE)/10^3</f>
        <v>850.45957987536099</v>
      </c>
      <c r="AL10" s="2">
        <f>VLOOKUP($A10,Total_Rndwd_Prod_Val_BAC_N!$A$4:$M$199,8,FALSE)/10^3</f>
        <v>841.21614269985162</v>
      </c>
      <c r="AM10" s="2">
        <f>VLOOKUP($A10,Total_Rndwd_Prod_Val_BAC_N!$A$4:$M$199,9,FALSE)/10^3</f>
        <v>835.26367563941676</v>
      </c>
      <c r="AN10" s="2">
        <f>VLOOKUP($A10,Total_Rndwd_Prod_Val_BAC_N!$A$4:$M$199,10,FALSE)/10^3</f>
        <v>839.68865438448722</v>
      </c>
      <c r="AO10" s="2">
        <f>VLOOKUP($A10,Total_Rndwd_Prod_Val_BAC_N!$A$4:$M$199,11,FALSE)/10^3</f>
        <v>838.68165860225326</v>
      </c>
      <c r="AP10" s="2">
        <f>VLOOKUP($A10,Total_Rndwd_Prod_Val_BAC_N!$A$4:$M$199,12,FALSE)/10^3</f>
        <v>843.82201022833249</v>
      </c>
      <c r="AQ10" s="2">
        <f>VLOOKUP($A10,Total_Rndwd_Prod_Val_BAC_N!$A$4:$M$199,13,FALSE)/10^3</f>
        <v>833.74901126065049</v>
      </c>
      <c r="AS10" t="s">
        <v>9</v>
      </c>
      <c r="AT10" s="2">
        <f t="shared" si="11"/>
        <v>728.5599041033837</v>
      </c>
      <c r="AU10" s="2">
        <f t="shared" si="12"/>
        <v>4447.9422955521895</v>
      </c>
      <c r="AV10" s="2">
        <f t="shared" si="12"/>
        <v>8557.443156508094</v>
      </c>
      <c r="AW10" s="2">
        <f t="shared" si="12"/>
        <v>12995.99366764558</v>
      </c>
      <c r="AX10" s="2">
        <f t="shared" si="12"/>
        <v>17406.853175247532</v>
      </c>
      <c r="AY10" s="2">
        <f t="shared" si="12"/>
        <v>21805.721581726826</v>
      </c>
      <c r="AZ10" s="2">
        <f t="shared" si="12"/>
        <v>26214.268168841532</v>
      </c>
      <c r="BA10" s="2">
        <f t="shared" si="12"/>
        <v>30641.296075920833</v>
      </c>
      <c r="BB10" s="2">
        <f t="shared" si="12"/>
        <v>35047.940032323502</v>
      </c>
      <c r="BD10" t="s">
        <v>9</v>
      </c>
      <c r="BE10" s="2">
        <f t="shared" si="13"/>
        <v>728.5599041033837</v>
      </c>
      <c r="BF10" s="2">
        <f t="shared" si="14"/>
        <v>4442.0949007316931</v>
      </c>
      <c r="BG10" s="2">
        <f t="shared" si="14"/>
        <v>8523.6300848209903</v>
      </c>
      <c r="BH10" s="2">
        <f t="shared" si="14"/>
        <v>12941.614569231111</v>
      </c>
      <c r="BI10" s="2">
        <f t="shared" si="14"/>
        <v>17318.830510671181</v>
      </c>
      <c r="BJ10" s="2">
        <f t="shared" si="14"/>
        <v>21594.661557459807</v>
      </c>
      <c r="BK10" s="2">
        <f t="shared" si="14"/>
        <v>25869.741365569003</v>
      </c>
      <c r="BL10" s="2">
        <f t="shared" si="14"/>
        <v>30108.134965979232</v>
      </c>
      <c r="BM10" s="2">
        <f t="shared" si="14"/>
        <v>34284.833310163507</v>
      </c>
      <c r="BO10" t="s">
        <v>9</v>
      </c>
      <c r="BP10" s="2">
        <f t="shared" si="15"/>
        <v>728.5599041033837</v>
      </c>
      <c r="BQ10" s="2">
        <f t="shared" si="16"/>
        <v>4449.0342353316601</v>
      </c>
      <c r="BR10" s="2">
        <f t="shared" si="16"/>
        <v>8571.7527574364394</v>
      </c>
      <c r="BS10" s="2">
        <f t="shared" si="16"/>
        <v>13054.415676148226</v>
      </c>
      <c r="BT10" s="2">
        <f t="shared" si="16"/>
        <v>17507.286375694664</v>
      </c>
      <c r="BU10" s="2">
        <f t="shared" si="16"/>
        <v>21938.696152592522</v>
      </c>
      <c r="BV10" s="2">
        <f t="shared" si="16"/>
        <v>26359.691406690265</v>
      </c>
      <c r="BW10" s="2">
        <f t="shared" si="16"/>
        <v>30778.069655164421</v>
      </c>
      <c r="BX10" s="2">
        <f t="shared" si="16"/>
        <v>35210.315124125569</v>
      </c>
      <c r="BZ10" t="s">
        <v>9</v>
      </c>
      <c r="CA10" s="2">
        <f t="shared" si="17"/>
        <v>728.5599041033837</v>
      </c>
      <c r="CB10" s="2">
        <f t="shared" si="18"/>
        <v>4427.1785200934837</v>
      </c>
      <c r="CC10" s="2">
        <f t="shared" si="18"/>
        <v>8415.1540982751048</v>
      </c>
      <c r="CD10" s="2">
        <f t="shared" si="18"/>
        <v>12658.208560476402</v>
      </c>
      <c r="CE10" s="2">
        <f t="shared" si="18"/>
        <v>16858.336806915224</v>
      </c>
      <c r="CF10" s="2">
        <f t="shared" si="18"/>
        <v>21039.080163857379</v>
      </c>
      <c r="CG10" s="2">
        <f t="shared" si="18"/>
        <v>25236.516439997584</v>
      </c>
      <c r="CH10" s="2">
        <f t="shared" si="18"/>
        <v>29435.065084634931</v>
      </c>
      <c r="CI10" s="2">
        <f t="shared" si="18"/>
        <v>33644.102136808913</v>
      </c>
      <c r="CK10" t="s">
        <v>9</v>
      </c>
      <c r="CL10" s="2">
        <f t="shared" si="19"/>
        <v>0</v>
      </c>
      <c r="CM10" s="2">
        <f t="shared" si="19"/>
        <v>-5.8473948204964472</v>
      </c>
      <c r="CN10" s="2">
        <f t="shared" si="19"/>
        <v>-33.813071687103729</v>
      </c>
      <c r="CO10" s="2">
        <f t="shared" si="19"/>
        <v>-54.379098414468899</v>
      </c>
      <c r="CP10" s="2">
        <f t="shared" si="19"/>
        <v>-88.022664576350508</v>
      </c>
      <c r="CQ10" s="2">
        <f t="shared" si="19"/>
        <v>-211.06002426701889</v>
      </c>
      <c r="CR10" s="2">
        <f t="shared" si="19"/>
        <v>-344.52680327252892</v>
      </c>
      <c r="CS10" s="2">
        <f t="shared" si="19"/>
        <v>-533.16110994160044</v>
      </c>
      <c r="CT10" s="2">
        <f t="shared" si="19"/>
        <v>-763.10672215999512</v>
      </c>
      <c r="CU10" s="41">
        <f t="shared" si="20"/>
        <v>-2.1773226085647492E-2</v>
      </c>
      <c r="CV10" t="s">
        <v>9</v>
      </c>
      <c r="CW10" s="2">
        <f t="shared" si="9"/>
        <v>0</v>
      </c>
      <c r="CX10" s="2">
        <f t="shared" si="9"/>
        <v>1.0919397794705219</v>
      </c>
      <c r="CY10" s="2">
        <f t="shared" si="9"/>
        <v>14.30960092834539</v>
      </c>
      <c r="CZ10" s="2">
        <f t="shared" si="9"/>
        <v>58.422008502646349</v>
      </c>
      <c r="DA10" s="2">
        <f t="shared" si="9"/>
        <v>100.43320044713255</v>
      </c>
      <c r="DB10" s="2">
        <f t="shared" si="9"/>
        <v>132.97457086569557</v>
      </c>
      <c r="DC10" s="2">
        <f t="shared" si="9"/>
        <v>145.42323784873224</v>
      </c>
      <c r="DD10" s="2">
        <f t="shared" si="9"/>
        <v>136.77357924358876</v>
      </c>
      <c r="DE10" s="2">
        <f t="shared" si="9"/>
        <v>162.37509180206689</v>
      </c>
      <c r="DF10" s="41">
        <f t="shared" si="21"/>
        <v>4.6329425253613752E-3</v>
      </c>
      <c r="DG10" t="s">
        <v>9</v>
      </c>
      <c r="DH10" s="2">
        <f t="shared" si="27"/>
        <v>0</v>
      </c>
      <c r="DI10" s="2">
        <f t="shared" si="22"/>
        <v>-20.763775458705823</v>
      </c>
      <c r="DJ10" s="2">
        <f t="shared" si="22"/>
        <v>-142.28905823298919</v>
      </c>
      <c r="DK10" s="2">
        <f t="shared" si="22"/>
        <v>-337.78510716917845</v>
      </c>
      <c r="DL10" s="2">
        <f t="shared" si="22"/>
        <v>-548.51636833230805</v>
      </c>
      <c r="DM10" s="2">
        <f t="shared" si="22"/>
        <v>-766.64141786944674</v>
      </c>
      <c r="DN10" s="2">
        <f t="shared" si="22"/>
        <v>-977.75172884394851</v>
      </c>
      <c r="DO10" s="2">
        <f t="shared" si="22"/>
        <v>-1206.2309912859018</v>
      </c>
      <c r="DP10" s="2">
        <f t="shared" si="22"/>
        <v>-1403.837895514589</v>
      </c>
      <c r="DQ10" s="41">
        <f t="shared" si="23"/>
        <v>-4.0054790501806325E-2</v>
      </c>
      <c r="DR10" s="41"/>
      <c r="DS10" s="9" t="s">
        <v>87</v>
      </c>
      <c r="DT10">
        <f>SUM(DT4:DT9)</f>
        <v>180</v>
      </c>
      <c r="DU10">
        <f>SUM(DU4:DU9)</f>
        <v>130</v>
      </c>
      <c r="DV10">
        <f>SUM(DV4:DV9)</f>
        <v>157</v>
      </c>
      <c r="DW10">
        <f>SUM(DW4:DW9)</f>
        <v>150</v>
      </c>
      <c r="DY10">
        <f>SUM(DY4:DY9)</f>
        <v>180</v>
      </c>
      <c r="DZ10" s="75">
        <f t="shared" si="28"/>
        <v>0.72222222222222221</v>
      </c>
      <c r="EA10" s="75">
        <f t="shared" si="28"/>
        <v>0.87222222222222223</v>
      </c>
      <c r="EB10" s="75">
        <f t="shared" si="28"/>
        <v>0.83333333333333337</v>
      </c>
      <c r="ED10" s="75"/>
      <c r="EE10" s="76"/>
      <c r="EH10" s="75">
        <f t="shared" si="24"/>
        <v>0.72222222222222221</v>
      </c>
      <c r="EI10" s="75">
        <f t="shared" si="25"/>
        <v>0.27777777777777779</v>
      </c>
      <c r="EJ10" s="75">
        <f t="shared" si="26"/>
        <v>1</v>
      </c>
      <c r="EM10" s="75"/>
      <c r="EN10" s="75"/>
    </row>
    <row r="11" spans="1:146" x14ac:dyDescent="0.3">
      <c r="A11" t="s">
        <v>19</v>
      </c>
      <c r="B11" s="2">
        <f>VLOOKUP($A11,Total_Rndwd_Prod_Val_REF_N!$A$4:$M$199,5,FALSE)/10^3</f>
        <v>7.2555982754521633</v>
      </c>
      <c r="C11" s="2">
        <f>VLOOKUP($A11,Total_Rndwd_Prod_Val_REF_N!$A$4:$M$199,6,FALSE)/10^3</f>
        <v>7.8107668509402757</v>
      </c>
      <c r="D11" s="2">
        <f>VLOOKUP($A11,Total_Rndwd_Prod_Val_REF_N!$A$4:$M$199,7,FALSE)/10^3</f>
        <v>8.3488948479302785</v>
      </c>
      <c r="E11" s="2">
        <f>VLOOKUP($A11,Total_Rndwd_Prod_Val_REF_N!$A$4:$M$199,8,FALSE)/10^3</f>
        <v>8.3684190323010128</v>
      </c>
      <c r="F11" s="2">
        <f>VLOOKUP($A11,Total_Rndwd_Prod_Val_REF_N!$A$4:$M$199,9,FALSE)/10^3</f>
        <v>8.3910960776847663</v>
      </c>
      <c r="G11" s="2">
        <f>VLOOKUP($A11,Total_Rndwd_Prod_Val_REF_N!$A$4:$M$199,10,FALSE)/10^3</f>
        <v>8.4808505696390668</v>
      </c>
      <c r="H11" s="2">
        <f>VLOOKUP($A11,Total_Rndwd_Prod_Val_REF_N!$A$4:$M$199,11,FALSE)/10^3</f>
        <v>8.6039189216441301</v>
      </c>
      <c r="I11" s="2">
        <f>VLOOKUP($A11,Total_Rndwd_Prod_Val_REF_N!$A$4:$M$199,12,FALSE)/10^3</f>
        <v>8.7229384260448537</v>
      </c>
      <c r="J11" s="2">
        <f>VLOOKUP($A11,Total_Rndwd_Prod_Val_REF_N!$A$4:$M$199,13,FALSE)/10^3</f>
        <v>8.6551858134339348</v>
      </c>
      <c r="L11" t="s">
        <v>19</v>
      </c>
      <c r="M11" s="2">
        <f>VLOOKUP($A11,Total_Rndwd_Prod_Val_BF_N!$A$4:$M$199,5,FALSE)/10^3</f>
        <v>7.2555982754521633</v>
      </c>
      <c r="N11" s="2">
        <f>VLOOKUP($A11,Total_Rndwd_Prod_Val_BF_N!$A$4:$M$199,6,FALSE)/10^3</f>
        <v>8.3887398852168911</v>
      </c>
      <c r="O11" s="2">
        <f>VLOOKUP($A11,Total_Rndwd_Prod_Val_BF_N!$A$4:$M$199,7,FALSE)/10^3</f>
        <v>9.6484618267809434</v>
      </c>
      <c r="P11" s="2">
        <f>VLOOKUP($A11,Total_Rndwd_Prod_Val_BF_N!$A$4:$M$199,8,FALSE)/10^3</f>
        <v>9.786885631586804</v>
      </c>
      <c r="Q11" s="2">
        <f>VLOOKUP($A11,Total_Rndwd_Prod_Val_BF_N!$A$4:$M$199,9,FALSE)/10^3</f>
        <v>9.4949371867875474</v>
      </c>
      <c r="R11" s="2">
        <f>VLOOKUP($A11,Total_Rndwd_Prod_Val_BF_N!$A$4:$M$199,10,FALSE)/10^3</f>
        <v>9.4712480624010045</v>
      </c>
      <c r="S11" s="2">
        <f>VLOOKUP($A11,Total_Rndwd_Prod_Val_BF_N!$A$4:$M$199,11,FALSE)/10^3</f>
        <v>9.4418782753982207</v>
      </c>
      <c r="T11" s="2">
        <f>VLOOKUP($A11,Total_Rndwd_Prod_Val_BF_N!$A$4:$M$199,12,FALSE)/10^3</f>
        <v>9.3362603994405955</v>
      </c>
      <c r="U11" s="2">
        <f>VLOOKUP($A11,Total_Rndwd_Prod_Val_BF_N!$A$4:$M$199,13,FALSE)/10^3</f>
        <v>9.4274968954932437</v>
      </c>
      <c r="W11" t="s">
        <v>19</v>
      </c>
      <c r="X11" s="2">
        <f>VLOOKUP($A11,Total_Rndwd_Prod_Val_AF_N!$A$4:$M$199,5,FALSE)/10^3</f>
        <v>7.2555982754521633</v>
      </c>
      <c r="Y11" s="2">
        <f>VLOOKUP($A11,Total_Rndwd_Prod_Val_AF_N!$A$4:$M$199,6,FALSE)/10^3</f>
        <v>7.9085771550830088</v>
      </c>
      <c r="Z11" s="2">
        <f>VLOOKUP($A11,Total_Rndwd_Prod_Val_AF_N!$A$4:$M$199,7,FALSE)/10^3</f>
        <v>8.7289100991059545</v>
      </c>
      <c r="AA11" s="2">
        <f>VLOOKUP($A11,Total_Rndwd_Prod_Val_AF_N!$A$4:$M$199,8,FALSE)/10^3</f>
        <v>8.6499033482900138</v>
      </c>
      <c r="AB11" s="2">
        <f>VLOOKUP($A11,Total_Rndwd_Prod_Val_AF_N!$A$4:$M$199,9,FALSE)/10^3</f>
        <v>8.7025008579659833</v>
      </c>
      <c r="AC11" s="2">
        <f>VLOOKUP($A11,Total_Rndwd_Prod_Val_AF_N!$A$4:$M$199,10,FALSE)/10^3</f>
        <v>8.8057635539316923</v>
      </c>
      <c r="AD11" s="2">
        <f>VLOOKUP($A11,Total_Rndwd_Prod_Val_AF_N!$A$4:$M$199,11,FALSE)/10^3</f>
        <v>8.8433258015894225</v>
      </c>
      <c r="AE11" s="2">
        <f>VLOOKUP($A11,Total_Rndwd_Prod_Val_AF_N!$A$4:$M$199,12,FALSE)/10^3</f>
        <v>9.0344782648783095</v>
      </c>
      <c r="AF11" s="2">
        <f>VLOOKUP($A11,Total_Rndwd_Prod_Val_AF_N!$A$4:$M$199,13,FALSE)/10^3</f>
        <v>9.0213387133649814</v>
      </c>
      <c r="AH11" t="s">
        <v>19</v>
      </c>
      <c r="AI11" s="2">
        <f>VLOOKUP($A11,Total_Rndwd_Prod_Val_BAC_N!$A$4:$M$199,5,FALSE)/10^3</f>
        <v>7.2555982754521633</v>
      </c>
      <c r="AJ11" s="2">
        <f>VLOOKUP($A11,Total_Rndwd_Prod_Val_BAC_N!$A$4:$M$199,6,FALSE)/10^3</f>
        <v>7.9085271550830081</v>
      </c>
      <c r="AK11" s="2">
        <f>VLOOKUP($A11,Total_Rndwd_Prod_Val_BAC_N!$A$4:$M$199,7,FALSE)/10^3</f>
        <v>8.6608341674319274</v>
      </c>
      <c r="AL11" s="2">
        <f>VLOOKUP($A11,Total_Rndwd_Prod_Val_BAC_N!$A$4:$M$199,8,FALSE)/10^3</f>
        <v>8.5412313968901508</v>
      </c>
      <c r="AM11" s="2">
        <f>VLOOKUP($A11,Total_Rndwd_Prod_Val_BAC_N!$A$4:$M$199,9,FALSE)/10^3</f>
        <v>8.6244354018263198</v>
      </c>
      <c r="AN11" s="2">
        <f>VLOOKUP($A11,Total_Rndwd_Prod_Val_BAC_N!$A$4:$M$199,10,FALSE)/10^3</f>
        <v>8.7168468917857158</v>
      </c>
      <c r="AO11" s="2">
        <f>VLOOKUP($A11,Total_Rndwd_Prod_Val_BAC_N!$A$4:$M$199,11,FALSE)/10^3</f>
        <v>8.7935646691671927</v>
      </c>
      <c r="AP11" s="2">
        <f>VLOOKUP($A11,Total_Rndwd_Prod_Val_BAC_N!$A$4:$M$199,12,FALSE)/10^3</f>
        <v>9.0034020286098961</v>
      </c>
      <c r="AQ11" s="2">
        <f>VLOOKUP($A11,Total_Rndwd_Prod_Val_BAC_N!$A$4:$M$199,13,FALSE)/10^3</f>
        <v>8.989784315514564</v>
      </c>
      <c r="AS11" t="s">
        <v>19</v>
      </c>
      <c r="AT11" s="2">
        <f t="shared" si="11"/>
        <v>7.2555982754521633</v>
      </c>
      <c r="AU11" s="2">
        <f t="shared" si="12"/>
        <v>44.088758228201094</v>
      </c>
      <c r="AV11" s="2">
        <f t="shared" si="12"/>
        <v>83.680720479892486</v>
      </c>
      <c r="AW11" s="2">
        <f t="shared" si="12"/>
        <v>125.44471890391461</v>
      </c>
      <c r="AX11" s="2">
        <f t="shared" si="12"/>
        <v>167.30949111080344</v>
      </c>
      <c r="AY11" s="2">
        <f t="shared" si="12"/>
        <v>209.35472599118157</v>
      </c>
      <c r="AZ11" s="2">
        <f t="shared" si="12"/>
        <v>251.88204719138196</v>
      </c>
      <c r="BA11" s="2">
        <f t="shared" si="12"/>
        <v>295.02066130400328</v>
      </c>
      <c r="BB11" s="2">
        <f t="shared" si="12"/>
        <v>338.56760082161662</v>
      </c>
      <c r="BD11" t="s">
        <v>19</v>
      </c>
      <c r="BE11" s="2">
        <f t="shared" si="13"/>
        <v>7.2555982754521633</v>
      </c>
      <c r="BF11" s="2">
        <f t="shared" si="14"/>
        <v>44.666731262477711</v>
      </c>
      <c r="BG11" s="2">
        <f t="shared" si="14"/>
        <v>87.870152630126213</v>
      </c>
      <c r="BH11" s="2">
        <f t="shared" si="14"/>
        <v>136.25088556883679</v>
      </c>
      <c r="BI11" s="2">
        <f t="shared" si="14"/>
        <v>184.89336528197157</v>
      </c>
      <c r="BJ11" s="2">
        <f t="shared" si="14"/>
        <v>232.34436209152275</v>
      </c>
      <c r="BK11" s="2">
        <f t="shared" si="14"/>
        <v>279.671232616525</v>
      </c>
      <c r="BL11" s="2">
        <f t="shared" si="14"/>
        <v>326.77500611755852</v>
      </c>
      <c r="BM11" s="2">
        <f t="shared" si="14"/>
        <v>373.5475446108141</v>
      </c>
      <c r="BO11" t="s">
        <v>19</v>
      </c>
      <c r="BP11" s="2">
        <f t="shared" si="15"/>
        <v>7.2555982754521633</v>
      </c>
      <c r="BQ11" s="2">
        <f t="shared" si="16"/>
        <v>44.186568532343827</v>
      </c>
      <c r="BR11" s="2">
        <f t="shared" si="16"/>
        <v>84.549787251781822</v>
      </c>
      <c r="BS11" s="2">
        <f t="shared" si="16"/>
        <v>128.11533099649566</v>
      </c>
      <c r="BT11" s="2">
        <f t="shared" si="16"/>
        <v>171.41744524762171</v>
      </c>
      <c r="BU11" s="2">
        <f t="shared" si="16"/>
        <v>215.03321223341732</v>
      </c>
      <c r="BV11" s="2">
        <f t="shared" si="16"/>
        <v>259.09959225073351</v>
      </c>
      <c r="BW11" s="2">
        <f t="shared" si="16"/>
        <v>303.50737372196954</v>
      </c>
      <c r="BX11" s="2">
        <f t="shared" si="16"/>
        <v>348.66662549484778</v>
      </c>
      <c r="BZ11" t="s">
        <v>19</v>
      </c>
      <c r="CA11" s="2">
        <f t="shared" si="17"/>
        <v>7.2555982754521633</v>
      </c>
      <c r="CB11" s="2">
        <f t="shared" si="18"/>
        <v>44.186518532343825</v>
      </c>
      <c r="CC11" s="2">
        <f t="shared" si="18"/>
        <v>84.481461320107783</v>
      </c>
      <c r="CD11" s="2">
        <f t="shared" si="18"/>
        <v>127.66602938672564</v>
      </c>
      <c r="CE11" s="2">
        <f t="shared" si="18"/>
        <v>170.45539037611258</v>
      </c>
      <c r="CF11" s="2">
        <f t="shared" si="18"/>
        <v>213.66997887520355</v>
      </c>
      <c r="CG11" s="2">
        <f t="shared" si="18"/>
        <v>257.33093111151362</v>
      </c>
      <c r="CH11" s="2">
        <f t="shared" si="18"/>
        <v>301.50859181679232</v>
      </c>
      <c r="CI11" s="2">
        <f t="shared" si="18"/>
        <v>346.51198424674647</v>
      </c>
      <c r="CK11" t="s">
        <v>19</v>
      </c>
      <c r="CL11" s="2">
        <f t="shared" si="19"/>
        <v>0</v>
      </c>
      <c r="CM11" s="2">
        <f t="shared" si="19"/>
        <v>0.57797303427661717</v>
      </c>
      <c r="CN11" s="2">
        <f t="shared" si="19"/>
        <v>4.1894321502337277</v>
      </c>
      <c r="CO11" s="2">
        <f t="shared" si="19"/>
        <v>10.806166664922188</v>
      </c>
      <c r="CP11" s="2">
        <f t="shared" si="19"/>
        <v>17.583874171168134</v>
      </c>
      <c r="CQ11" s="2">
        <f t="shared" si="19"/>
        <v>22.989636100341187</v>
      </c>
      <c r="CR11" s="2">
        <f t="shared" si="19"/>
        <v>27.789185425143046</v>
      </c>
      <c r="CS11" s="2">
        <f t="shared" si="19"/>
        <v>31.754344813555235</v>
      </c>
      <c r="CT11" s="2">
        <f t="shared" si="19"/>
        <v>34.979943789197478</v>
      </c>
      <c r="CU11" s="41">
        <f t="shared" si="20"/>
        <v>0.10331745773756891</v>
      </c>
      <c r="CV11" t="s">
        <v>19</v>
      </c>
      <c r="CW11" s="2">
        <f t="shared" si="9"/>
        <v>0</v>
      </c>
      <c r="CX11" s="2">
        <f t="shared" si="9"/>
        <v>9.7810304142733173E-2</v>
      </c>
      <c r="CY11" s="2">
        <f t="shared" si="9"/>
        <v>0.86906677188933656</v>
      </c>
      <c r="CZ11" s="2">
        <f t="shared" si="9"/>
        <v>2.6706120925810524</v>
      </c>
      <c r="DA11" s="2">
        <f t="shared" si="9"/>
        <v>4.1079541368182788</v>
      </c>
      <c r="DB11" s="2">
        <f t="shared" si="9"/>
        <v>5.6784862422357492</v>
      </c>
      <c r="DC11" s="2">
        <f t="shared" si="9"/>
        <v>7.2175450593515507</v>
      </c>
      <c r="DD11" s="2">
        <f t="shared" si="9"/>
        <v>8.4867124179662596</v>
      </c>
      <c r="DE11" s="2">
        <f t="shared" si="9"/>
        <v>10.099024673231156</v>
      </c>
      <c r="DF11" s="41">
        <f t="shared" si="21"/>
        <v>2.9828680147549313E-2</v>
      </c>
      <c r="DG11" t="s">
        <v>19</v>
      </c>
      <c r="DH11" s="2">
        <f t="shared" si="27"/>
        <v>0</v>
      </c>
      <c r="DI11" s="2">
        <f t="shared" si="22"/>
        <v>9.7760304142731513E-2</v>
      </c>
      <c r="DJ11" s="2">
        <f t="shared" si="22"/>
        <v>0.80074084021529757</v>
      </c>
      <c r="DK11" s="2">
        <f t="shared" si="22"/>
        <v>2.2213104828110346</v>
      </c>
      <c r="DL11" s="2">
        <f t="shared" si="22"/>
        <v>3.14589926530914</v>
      </c>
      <c r="DM11" s="2">
        <f t="shared" si="22"/>
        <v>4.3152528840219873</v>
      </c>
      <c r="DN11" s="2">
        <f t="shared" si="22"/>
        <v>5.4488839201316637</v>
      </c>
      <c r="DO11" s="2">
        <f t="shared" si="22"/>
        <v>6.4879305127890348</v>
      </c>
      <c r="DP11" s="2">
        <f t="shared" si="22"/>
        <v>7.9443834251298426</v>
      </c>
      <c r="DQ11" s="41">
        <f t="shared" si="23"/>
        <v>2.3464688900682949E-2</v>
      </c>
      <c r="DR11" s="41"/>
    </row>
    <row r="12" spans="1:146" x14ac:dyDescent="0.3">
      <c r="A12" t="s">
        <v>11</v>
      </c>
      <c r="B12" s="2">
        <f>VLOOKUP($A12,Total_Rndwd_Prod_Val_REF_N!$A$4:$M$199,5,FALSE)/10^3</f>
        <v>141.5811846227169</v>
      </c>
      <c r="C12" s="2">
        <f>VLOOKUP($A12,Total_Rndwd_Prod_Val_REF_N!$A$4:$M$199,6,FALSE)/10^3</f>
        <v>153.66293831669398</v>
      </c>
      <c r="D12" s="2">
        <f>VLOOKUP($A12,Total_Rndwd_Prod_Val_REF_N!$A$4:$M$199,7,FALSE)/10^3</f>
        <v>166.64507642437377</v>
      </c>
      <c r="E12" s="2">
        <f>VLOOKUP($A12,Total_Rndwd_Prod_Val_REF_N!$A$4:$M$199,8,FALSE)/10^3</f>
        <v>166.50171238576789</v>
      </c>
      <c r="F12" s="2">
        <f>VLOOKUP($A12,Total_Rndwd_Prod_Val_REF_N!$A$4:$M$199,9,FALSE)/10^3</f>
        <v>166.82145456367587</v>
      </c>
      <c r="G12" s="2">
        <f>VLOOKUP($A12,Total_Rndwd_Prod_Val_REF_N!$A$4:$M$199,10,FALSE)/10^3</f>
        <v>167.80387175311105</v>
      </c>
      <c r="H12" s="2">
        <f>VLOOKUP($A12,Total_Rndwd_Prod_Val_REF_N!$A$4:$M$199,11,FALSE)/10^3</f>
        <v>167.11839725675645</v>
      </c>
      <c r="I12" s="2">
        <f>VLOOKUP($A12,Total_Rndwd_Prod_Val_REF_N!$A$4:$M$199,12,FALSE)/10^3</f>
        <v>167.55415535153276</v>
      </c>
      <c r="J12" s="2">
        <f>VLOOKUP($A12,Total_Rndwd_Prod_Val_REF_N!$A$4:$M$199,13,FALSE)/10^3</f>
        <v>164.14736089745773</v>
      </c>
      <c r="L12" t="s">
        <v>11</v>
      </c>
      <c r="M12" s="2">
        <f>VLOOKUP($A12,Total_Rndwd_Prod_Val_BF_N!$A$4:$M$199,5,FALSE)/10^3</f>
        <v>141.5811846227169</v>
      </c>
      <c r="N12" s="2">
        <f>VLOOKUP($A12,Total_Rndwd_Prod_Val_BF_N!$A$4:$M$199,6,FALSE)/10^3</f>
        <v>165.88353965052463</v>
      </c>
      <c r="O12" s="2">
        <f>VLOOKUP($A12,Total_Rndwd_Prod_Val_BF_N!$A$4:$M$199,7,FALSE)/10^3</f>
        <v>195.59140595937023</v>
      </c>
      <c r="P12" s="2">
        <f>VLOOKUP($A12,Total_Rndwd_Prod_Val_BF_N!$A$4:$M$199,8,FALSE)/10^3</f>
        <v>195.68046204979552</v>
      </c>
      <c r="Q12" s="2">
        <f>VLOOKUP($A12,Total_Rndwd_Prod_Val_BF_N!$A$4:$M$199,9,FALSE)/10^3</f>
        <v>191.37509936497696</v>
      </c>
      <c r="R12" s="2">
        <f>VLOOKUP($A12,Total_Rndwd_Prod_Val_BF_N!$A$4:$M$199,10,FALSE)/10^3</f>
        <v>190.7135546338493</v>
      </c>
      <c r="S12" s="2">
        <f>VLOOKUP($A12,Total_Rndwd_Prod_Val_BF_N!$A$4:$M$199,11,FALSE)/10^3</f>
        <v>191.63488139526561</v>
      </c>
      <c r="T12" s="2">
        <f>VLOOKUP($A12,Total_Rndwd_Prod_Val_BF_N!$A$4:$M$199,12,FALSE)/10^3</f>
        <v>185.30025574865016</v>
      </c>
      <c r="U12" s="2">
        <f>VLOOKUP($A12,Total_Rndwd_Prod_Val_BF_N!$A$4:$M$199,13,FALSE)/10^3</f>
        <v>184.93439063339903</v>
      </c>
      <c r="W12" t="s">
        <v>11</v>
      </c>
      <c r="X12" s="2">
        <f>VLOOKUP($A12,Total_Rndwd_Prod_Val_AF_N!$A$4:$M$199,5,FALSE)/10^3</f>
        <v>141.5811846227169</v>
      </c>
      <c r="Y12" s="2">
        <f>VLOOKUP($A12,Total_Rndwd_Prod_Val_AF_N!$A$4:$M$199,6,FALSE)/10^3</f>
        <v>152.56024189846704</v>
      </c>
      <c r="Z12" s="2">
        <f>VLOOKUP($A12,Total_Rndwd_Prod_Val_AF_N!$A$4:$M$199,7,FALSE)/10^3</f>
        <v>165.42512802895726</v>
      </c>
      <c r="AA12" s="2">
        <f>VLOOKUP($A12,Total_Rndwd_Prod_Val_AF_N!$A$4:$M$199,8,FALSE)/10^3</f>
        <v>164.92287486984162</v>
      </c>
      <c r="AB12" s="2">
        <f>VLOOKUP($A12,Total_Rndwd_Prod_Val_AF_N!$A$4:$M$199,9,FALSE)/10^3</f>
        <v>165.42285736897006</v>
      </c>
      <c r="AC12" s="2">
        <f>VLOOKUP($A12,Total_Rndwd_Prod_Val_AF_N!$A$4:$M$199,10,FALSE)/10^3</f>
        <v>166.22394272978235</v>
      </c>
      <c r="AD12" s="2">
        <f>VLOOKUP($A12,Total_Rndwd_Prod_Val_AF_N!$A$4:$M$199,11,FALSE)/10^3</f>
        <v>167.06065286299514</v>
      </c>
      <c r="AE12" s="2">
        <f>VLOOKUP($A12,Total_Rndwd_Prod_Val_AF_N!$A$4:$M$199,12,FALSE)/10^3</f>
        <v>166.70136589972506</v>
      </c>
      <c r="AF12" s="2">
        <f>VLOOKUP($A12,Total_Rndwd_Prod_Val_AF_N!$A$4:$M$199,13,FALSE)/10^3</f>
        <v>164.28920466623305</v>
      </c>
      <c r="AH12" t="s">
        <v>11</v>
      </c>
      <c r="AI12" s="2">
        <f>VLOOKUP($A12,Total_Rndwd_Prod_Val_BAC_N!$A$4:$M$199,5,FALSE)/10^3</f>
        <v>141.5811846227169</v>
      </c>
      <c r="AJ12" s="2">
        <f>VLOOKUP($A12,Total_Rndwd_Prod_Val_BAC_N!$A$4:$M$199,6,FALSE)/10^3</f>
        <v>156.44262383425161</v>
      </c>
      <c r="AK12" s="2">
        <f>VLOOKUP($A12,Total_Rndwd_Prod_Val_BAC_N!$A$4:$M$199,7,FALSE)/10^3</f>
        <v>174.10856175018344</v>
      </c>
      <c r="AL12" s="2">
        <f>VLOOKUP($A12,Total_Rndwd_Prod_Val_BAC_N!$A$4:$M$199,8,FALSE)/10^3</f>
        <v>173.14902284750133</v>
      </c>
      <c r="AM12" s="2">
        <f>VLOOKUP($A12,Total_Rndwd_Prod_Val_BAC_N!$A$4:$M$199,9,FALSE)/10^3</f>
        <v>173.2103550588028</v>
      </c>
      <c r="AN12" s="2">
        <f>VLOOKUP($A12,Total_Rndwd_Prod_Val_BAC_N!$A$4:$M$199,10,FALSE)/10^3</f>
        <v>173.69816318051937</v>
      </c>
      <c r="AO12" s="2">
        <f>VLOOKUP($A12,Total_Rndwd_Prod_Val_BAC_N!$A$4:$M$199,11,FALSE)/10^3</f>
        <v>172.74490659941961</v>
      </c>
      <c r="AP12" s="2">
        <f>VLOOKUP($A12,Total_Rndwd_Prod_Val_BAC_N!$A$4:$M$199,12,FALSE)/10^3</f>
        <v>173.87951975003162</v>
      </c>
      <c r="AQ12" s="2">
        <f>VLOOKUP($A12,Total_Rndwd_Prod_Val_BAC_N!$A$4:$M$199,13,FALSE)/10^3</f>
        <v>171.12267872580466</v>
      </c>
      <c r="AS12" t="s">
        <v>11</v>
      </c>
      <c r="AT12" s="2">
        <f t="shared" si="11"/>
        <v>141.5811846227169</v>
      </c>
      <c r="AU12" s="2">
        <f t="shared" si="12"/>
        <v>861.5688614302785</v>
      </c>
      <c r="AV12" s="2">
        <f t="shared" si="12"/>
        <v>1642.865691121428</v>
      </c>
      <c r="AW12" s="2">
        <f t="shared" si="12"/>
        <v>2475.9477092046909</v>
      </c>
      <c r="AX12" s="2">
        <f t="shared" si="12"/>
        <v>3308.7760133114384</v>
      </c>
      <c r="AY12" s="2">
        <f t="shared" si="12"/>
        <v>4143.865703319253</v>
      </c>
      <c r="AZ12" s="2">
        <f t="shared" si="12"/>
        <v>4982.1995875884531</v>
      </c>
      <c r="BA12" s="2">
        <f t="shared" si="12"/>
        <v>5818.2273319670121</v>
      </c>
      <c r="BB12" s="2">
        <f t="shared" si="12"/>
        <v>6652.5913142706004</v>
      </c>
      <c r="BD12" t="s">
        <v>11</v>
      </c>
      <c r="BE12" s="2">
        <f t="shared" si="13"/>
        <v>141.5811846227169</v>
      </c>
      <c r="BF12" s="2">
        <f t="shared" si="14"/>
        <v>873.7894627641092</v>
      </c>
      <c r="BG12" s="2">
        <f t="shared" si="14"/>
        <v>1732.9150273255777</v>
      </c>
      <c r="BH12" s="2">
        <f t="shared" si="14"/>
        <v>2710.9611132128543</v>
      </c>
      <c r="BI12" s="2">
        <f t="shared" si="14"/>
        <v>3685.0580607770135</v>
      </c>
      <c r="BJ12" s="2">
        <f t="shared" si="14"/>
        <v>4641.2720128707706</v>
      </c>
      <c r="BK12" s="2">
        <f t="shared" si="14"/>
        <v>5595.7611128014332</v>
      </c>
      <c r="BL12" s="2">
        <f t="shared" si="14"/>
        <v>6547.6008941311457</v>
      </c>
      <c r="BM12" s="2">
        <f t="shared" si="14"/>
        <v>7473.7363077591453</v>
      </c>
      <c r="BO12" t="s">
        <v>11</v>
      </c>
      <c r="BP12" s="2">
        <f t="shared" si="15"/>
        <v>141.5811846227169</v>
      </c>
      <c r="BQ12" s="2">
        <f t="shared" si="16"/>
        <v>860.46616501205153</v>
      </c>
      <c r="BR12" s="2">
        <f t="shared" si="16"/>
        <v>1636.132260634877</v>
      </c>
      <c r="BS12" s="2">
        <f t="shared" si="16"/>
        <v>2462.7556476205473</v>
      </c>
      <c r="BT12" s="2">
        <f t="shared" si="16"/>
        <v>3287.870004468884</v>
      </c>
      <c r="BU12" s="2">
        <f t="shared" si="16"/>
        <v>4115.7853766745466</v>
      </c>
      <c r="BV12" s="2">
        <f t="shared" si="16"/>
        <v>4947.7418004566707</v>
      </c>
      <c r="BW12" s="2">
        <f t="shared" si="16"/>
        <v>5782.6857778083759</v>
      </c>
      <c r="BX12" s="2">
        <f t="shared" si="16"/>
        <v>6613.7804460735088</v>
      </c>
      <c r="BZ12" t="s">
        <v>11</v>
      </c>
      <c r="CA12" s="2">
        <f t="shared" si="17"/>
        <v>141.5811846227169</v>
      </c>
      <c r="CB12" s="2">
        <f t="shared" si="18"/>
        <v>864.34854694783621</v>
      </c>
      <c r="CC12" s="2">
        <f t="shared" si="18"/>
        <v>1664.2276040350262</v>
      </c>
      <c r="CD12" s="2">
        <f t="shared" si="18"/>
        <v>2533.8108738832611</v>
      </c>
      <c r="CE12" s="2">
        <f t="shared" si="18"/>
        <v>3399.6173203320691</v>
      </c>
      <c r="CF12" s="2">
        <f t="shared" si="18"/>
        <v>4266.1569037477993</v>
      </c>
      <c r="CG12" s="2">
        <f t="shared" si="18"/>
        <v>5133.6944630692969</v>
      </c>
      <c r="CH12" s="2">
        <f t="shared" si="18"/>
        <v>5998.5536092170069</v>
      </c>
      <c r="CI12" s="2">
        <f t="shared" si="18"/>
        <v>6865.1943669429384</v>
      </c>
      <c r="CK12" t="s">
        <v>11</v>
      </c>
      <c r="CL12" s="2">
        <f t="shared" si="19"/>
        <v>0</v>
      </c>
      <c r="CM12" s="2">
        <f t="shared" si="19"/>
        <v>12.2206013338307</v>
      </c>
      <c r="CN12" s="2">
        <f t="shared" si="19"/>
        <v>90.049336204149768</v>
      </c>
      <c r="CO12" s="2">
        <f t="shared" si="19"/>
        <v>235.01340400816343</v>
      </c>
      <c r="CP12" s="2">
        <f t="shared" si="19"/>
        <v>376.28204746557503</v>
      </c>
      <c r="CQ12" s="2">
        <f t="shared" si="19"/>
        <v>497.40630955151755</v>
      </c>
      <c r="CR12" s="2">
        <f t="shared" si="19"/>
        <v>613.56152521298009</v>
      </c>
      <c r="CS12" s="2">
        <f t="shared" si="19"/>
        <v>729.37356216413355</v>
      </c>
      <c r="CT12" s="2">
        <f t="shared" si="19"/>
        <v>821.14499348854497</v>
      </c>
      <c r="CU12" s="41">
        <f t="shared" si="20"/>
        <v>0.12343235210121674</v>
      </c>
      <c r="CV12" t="s">
        <v>11</v>
      </c>
      <c r="CW12" s="2">
        <f t="shared" si="9"/>
        <v>0</v>
      </c>
      <c r="CX12" s="2">
        <f t="shared" si="9"/>
        <v>-1.1026964182269694</v>
      </c>
      <c r="CY12" s="2">
        <f t="shared" si="9"/>
        <v>-6.7334304865510148</v>
      </c>
      <c r="CZ12" s="2">
        <f t="shared" si="9"/>
        <v>-13.19206158414363</v>
      </c>
      <c r="DA12" s="2">
        <f t="shared" si="9"/>
        <v>-20.906008842554456</v>
      </c>
      <c r="DB12" s="2">
        <f t="shared" si="9"/>
        <v>-28.080326644706474</v>
      </c>
      <c r="DC12" s="2">
        <f t="shared" si="9"/>
        <v>-34.457787131782425</v>
      </c>
      <c r="DD12" s="2">
        <f t="shared" si="9"/>
        <v>-35.541554158636245</v>
      </c>
      <c r="DE12" s="2">
        <f t="shared" si="9"/>
        <v>-38.810868197091622</v>
      </c>
      <c r="DF12" s="41">
        <f t="shared" si="21"/>
        <v>-5.8339474595166686E-3</v>
      </c>
      <c r="DG12" t="s">
        <v>11</v>
      </c>
      <c r="DH12" s="2">
        <f t="shared" si="27"/>
        <v>0</v>
      </c>
      <c r="DI12" s="2">
        <f t="shared" si="22"/>
        <v>2.7796855175577093</v>
      </c>
      <c r="DJ12" s="2">
        <f t="shared" si="22"/>
        <v>21.361912913598189</v>
      </c>
      <c r="DK12" s="2">
        <f t="shared" si="22"/>
        <v>57.863164678570229</v>
      </c>
      <c r="DL12" s="2">
        <f t="shared" si="22"/>
        <v>90.841307020630666</v>
      </c>
      <c r="DM12" s="2">
        <f t="shared" si="22"/>
        <v>122.29120042854629</v>
      </c>
      <c r="DN12" s="2">
        <f t="shared" si="22"/>
        <v>151.4948754808438</v>
      </c>
      <c r="DO12" s="2">
        <f t="shared" si="22"/>
        <v>180.32627724999475</v>
      </c>
      <c r="DP12" s="2">
        <f t="shared" si="22"/>
        <v>212.60305267233798</v>
      </c>
      <c r="DQ12" s="41">
        <f t="shared" si="23"/>
        <v>3.1957930771469328E-2</v>
      </c>
      <c r="DR12" s="41"/>
    </row>
    <row r="13" spans="1:146" x14ac:dyDescent="0.3">
      <c r="A13" t="s">
        <v>22</v>
      </c>
      <c r="B13" s="2">
        <f>VLOOKUP($A13,Total_Rndwd_Prod_Val_REF_N!$A$4:$M$199,5,FALSE)/10^3</f>
        <v>365.31393071957746</v>
      </c>
      <c r="C13" s="2">
        <f>VLOOKUP($A13,Total_Rndwd_Prod_Val_REF_N!$A$4:$M$199,6,FALSE)/10^3</f>
        <v>392.54876180608562</v>
      </c>
      <c r="D13" s="2">
        <f>VLOOKUP($A13,Total_Rndwd_Prod_Val_REF_N!$A$4:$M$199,7,FALSE)/10^3</f>
        <v>419.99518406293464</v>
      </c>
      <c r="E13" s="2">
        <f>VLOOKUP($A13,Total_Rndwd_Prod_Val_REF_N!$A$4:$M$199,8,FALSE)/10^3</f>
        <v>420.76758345904068</v>
      </c>
      <c r="F13" s="2">
        <f>VLOOKUP($A13,Total_Rndwd_Prod_Val_REF_N!$A$4:$M$199,9,FALSE)/10^3</f>
        <v>423.23661436288756</v>
      </c>
      <c r="G13" s="2">
        <f>VLOOKUP($A13,Total_Rndwd_Prod_Val_REF_N!$A$4:$M$199,10,FALSE)/10^3</f>
        <v>427.63297029106172</v>
      </c>
      <c r="H13" s="2">
        <f>VLOOKUP($A13,Total_Rndwd_Prod_Val_REF_N!$A$4:$M$199,11,FALSE)/10^3</f>
        <v>432.67109209169672</v>
      </c>
      <c r="I13" s="2">
        <f>VLOOKUP($A13,Total_Rndwd_Prod_Val_REF_N!$A$4:$M$199,12,FALSE)/10^3</f>
        <v>439.49545181865994</v>
      </c>
      <c r="J13" s="2">
        <f>VLOOKUP($A13,Total_Rndwd_Prod_Val_REF_N!$A$4:$M$199,13,FALSE)/10^3</f>
        <v>434.08176430370889</v>
      </c>
      <c r="L13" t="s">
        <v>22</v>
      </c>
      <c r="M13" s="2">
        <f>VLOOKUP($A13,Total_Rndwd_Prod_Val_BF_N!$A$4:$M$199,5,FALSE)/10^3</f>
        <v>365.31393071957746</v>
      </c>
      <c r="N13" s="2">
        <f>VLOOKUP($A13,Total_Rndwd_Prod_Val_BF_N!$A$4:$M$199,6,FALSE)/10^3</f>
        <v>421.65708335323171</v>
      </c>
      <c r="O13" s="2">
        <f>VLOOKUP($A13,Total_Rndwd_Prod_Val_BF_N!$A$4:$M$199,7,FALSE)/10^3</f>
        <v>487.87251211852595</v>
      </c>
      <c r="P13" s="2">
        <f>VLOOKUP($A13,Total_Rndwd_Prod_Val_BF_N!$A$4:$M$199,8,FALSE)/10^3</f>
        <v>493.24257991119748</v>
      </c>
      <c r="Q13" s="2">
        <f>VLOOKUP($A13,Total_Rndwd_Prod_Val_BF_N!$A$4:$M$199,9,FALSE)/10^3</f>
        <v>483.42659967838784</v>
      </c>
      <c r="R13" s="2">
        <f>VLOOKUP($A13,Total_Rndwd_Prod_Val_BF_N!$A$4:$M$199,10,FALSE)/10^3</f>
        <v>481.76260160775269</v>
      </c>
      <c r="S13" s="2">
        <f>VLOOKUP($A13,Total_Rndwd_Prod_Val_BF_N!$A$4:$M$199,11,FALSE)/10^3</f>
        <v>485.76904736866686</v>
      </c>
      <c r="T13" s="2">
        <f>VLOOKUP($A13,Total_Rndwd_Prod_Val_BF_N!$A$4:$M$199,12,FALSE)/10^3</f>
        <v>473.71674013435296</v>
      </c>
      <c r="U13" s="2">
        <f>VLOOKUP($A13,Total_Rndwd_Prod_Val_BF_N!$A$4:$M$199,13,FALSE)/10^3</f>
        <v>476.93870159298262</v>
      </c>
      <c r="W13" t="s">
        <v>22</v>
      </c>
      <c r="X13" s="2">
        <f>VLOOKUP($A13,Total_Rndwd_Prod_Val_AF_N!$A$4:$M$199,5,FALSE)/10^3</f>
        <v>365.31393071957746</v>
      </c>
      <c r="Y13" s="2">
        <f>VLOOKUP($A13,Total_Rndwd_Prod_Val_AF_N!$A$4:$M$199,6,FALSE)/10^3</f>
        <v>398.4230089785911</v>
      </c>
      <c r="Z13" s="2">
        <f>VLOOKUP($A13,Total_Rndwd_Prod_Val_AF_N!$A$4:$M$199,7,FALSE)/10^3</f>
        <v>435.82966345811889</v>
      </c>
      <c r="AA13" s="2">
        <f>VLOOKUP($A13,Total_Rndwd_Prod_Val_AF_N!$A$4:$M$199,8,FALSE)/10^3</f>
        <v>431.38056148452256</v>
      </c>
      <c r="AB13" s="2">
        <f>VLOOKUP($A13,Total_Rndwd_Prod_Val_AF_N!$A$4:$M$199,9,FALSE)/10^3</f>
        <v>435.88725038607936</v>
      </c>
      <c r="AC13" s="2">
        <f>VLOOKUP($A13,Total_Rndwd_Prod_Val_AF_N!$A$4:$M$199,10,FALSE)/10^3</f>
        <v>439.28569981368304</v>
      </c>
      <c r="AD13" s="2">
        <f>VLOOKUP($A13,Total_Rndwd_Prod_Val_AF_N!$A$4:$M$199,11,FALSE)/10^3</f>
        <v>445.63364982174971</v>
      </c>
      <c r="AE13" s="2">
        <f>VLOOKUP($A13,Total_Rndwd_Prod_Val_AF_N!$A$4:$M$199,12,FALSE)/10^3</f>
        <v>451.73773065183946</v>
      </c>
      <c r="AF13" s="2">
        <f>VLOOKUP($A13,Total_Rndwd_Prod_Val_AF_N!$A$4:$M$199,13,FALSE)/10^3</f>
        <v>449.01063430632018</v>
      </c>
      <c r="AH13" t="s">
        <v>22</v>
      </c>
      <c r="AI13" s="2">
        <f>VLOOKUP($A13,Total_Rndwd_Prod_Val_BAC_N!$A$4:$M$199,5,FALSE)/10^3</f>
        <v>365.31393071957746</v>
      </c>
      <c r="AJ13" s="2">
        <f>VLOOKUP($A13,Total_Rndwd_Prod_Val_BAC_N!$A$4:$M$199,6,FALSE)/10^3</f>
        <v>399.84875507915638</v>
      </c>
      <c r="AK13" s="2">
        <f>VLOOKUP($A13,Total_Rndwd_Prod_Val_BAC_N!$A$4:$M$199,7,FALSE)/10^3</f>
        <v>438.23497396493644</v>
      </c>
      <c r="AL13" s="2">
        <f>VLOOKUP($A13,Total_Rndwd_Prod_Val_BAC_N!$A$4:$M$199,8,FALSE)/10^3</f>
        <v>433.05490628869984</v>
      </c>
      <c r="AM13" s="2">
        <f>VLOOKUP($A13,Total_Rndwd_Prod_Val_BAC_N!$A$4:$M$199,9,FALSE)/10^3</f>
        <v>437.4090946034255</v>
      </c>
      <c r="AN13" s="2">
        <f>VLOOKUP($A13,Total_Rndwd_Prod_Val_BAC_N!$A$4:$M$199,10,FALSE)/10^3</f>
        <v>439.08593056409347</v>
      </c>
      <c r="AO13" s="2">
        <f>VLOOKUP($A13,Total_Rndwd_Prod_Val_BAC_N!$A$4:$M$199,11,FALSE)/10^3</f>
        <v>443.44593280713195</v>
      </c>
      <c r="AP13" s="2">
        <f>VLOOKUP($A13,Total_Rndwd_Prod_Val_BAC_N!$A$4:$M$199,12,FALSE)/10^3</f>
        <v>453.22799204944596</v>
      </c>
      <c r="AQ13" s="2">
        <f>VLOOKUP($A13,Total_Rndwd_Prod_Val_BAC_N!$A$4:$M$199,13,FALSE)/10^3</f>
        <v>450.43071962921522</v>
      </c>
      <c r="AS13" t="s">
        <v>22</v>
      </c>
      <c r="AT13" s="2">
        <f t="shared" si="11"/>
        <v>365.31393071957746</v>
      </c>
      <c r="AU13" s="2">
        <f t="shared" si="12"/>
        <v>2219.1184154039729</v>
      </c>
      <c r="AV13" s="2">
        <f t="shared" si="12"/>
        <v>4209.30864669125</v>
      </c>
      <c r="AW13" s="2">
        <f t="shared" si="12"/>
        <v>6310.0569664020295</v>
      </c>
      <c r="AX13" s="2">
        <f t="shared" si="12"/>
        <v>8416.3639146010792</v>
      </c>
      <c r="AY13" s="2">
        <f t="shared" si="12"/>
        <v>10536.943342343691</v>
      </c>
      <c r="AZ13" s="2">
        <f t="shared" si="12"/>
        <v>12680.146315599635</v>
      </c>
      <c r="BA13" s="2">
        <f t="shared" si="12"/>
        <v>14850.326135785082</v>
      </c>
      <c r="BB13" s="2">
        <f t="shared" si="12"/>
        <v>17042.389707363429</v>
      </c>
      <c r="BD13" t="s">
        <v>22</v>
      </c>
      <c r="BE13" s="2">
        <f t="shared" si="13"/>
        <v>365.31393071957746</v>
      </c>
      <c r="BF13" s="2">
        <f t="shared" si="14"/>
        <v>2248.2267369511192</v>
      </c>
      <c r="BG13" s="2">
        <f t="shared" si="14"/>
        <v>4422.727582482572</v>
      </c>
      <c r="BH13" s="2">
        <f t="shared" si="14"/>
        <v>6867.4602108678737</v>
      </c>
      <c r="BI13" s="2">
        <f t="shared" si="14"/>
        <v>9323.8571301910506</v>
      </c>
      <c r="BJ13" s="2">
        <f t="shared" si="14"/>
        <v>11739.326130512354</v>
      </c>
      <c r="BK13" s="2">
        <f t="shared" si="14"/>
        <v>14152.145584312031</v>
      </c>
      <c r="BL13" s="2">
        <f t="shared" si="14"/>
        <v>16568.938513921054</v>
      </c>
      <c r="BM13" s="2">
        <f t="shared" si="14"/>
        <v>18940.744176051448</v>
      </c>
      <c r="BO13" t="s">
        <v>22</v>
      </c>
      <c r="BP13" s="2">
        <f t="shared" si="15"/>
        <v>365.31393071957746</v>
      </c>
      <c r="BQ13" s="2">
        <f t="shared" si="16"/>
        <v>2224.9926625764783</v>
      </c>
      <c r="BR13" s="2">
        <f t="shared" si="16"/>
        <v>4254.5143619489618</v>
      </c>
      <c r="BS13" s="2">
        <f t="shared" si="16"/>
        <v>6429.2135772659594</v>
      </c>
      <c r="BT13" s="2">
        <f t="shared" si="16"/>
        <v>8590.6230735901299</v>
      </c>
      <c r="BU13" s="2">
        <f t="shared" si="16"/>
        <v>10773.45777494813</v>
      </c>
      <c r="BV13" s="2">
        <f t="shared" si="16"/>
        <v>12976.234224024613</v>
      </c>
      <c r="BW13" s="2">
        <f t="shared" si="16"/>
        <v>15210.506553963451</v>
      </c>
      <c r="BX13" s="2">
        <f t="shared" si="16"/>
        <v>17466.468110877129</v>
      </c>
      <c r="BZ13" t="s">
        <v>22</v>
      </c>
      <c r="CA13" s="2">
        <f t="shared" si="17"/>
        <v>365.31393071957746</v>
      </c>
      <c r="CB13" s="2">
        <f t="shared" si="18"/>
        <v>2226.4184086770438</v>
      </c>
      <c r="CC13" s="2">
        <f t="shared" si="18"/>
        <v>4264.0484029586059</v>
      </c>
      <c r="CD13" s="2">
        <f t="shared" si="18"/>
        <v>6450.0432051070511</v>
      </c>
      <c r="CE13" s="2">
        <f t="shared" si="18"/>
        <v>8619.6719248652753</v>
      </c>
      <c r="CF13" s="2">
        <f t="shared" si="18"/>
        <v>10808.39423384307</v>
      </c>
      <c r="CG13" s="2">
        <f t="shared" si="18"/>
        <v>13008.183888906575</v>
      </c>
      <c r="CH13" s="2">
        <f t="shared" si="18"/>
        <v>15235.195612184549</v>
      </c>
      <c r="CI13" s="2">
        <f t="shared" si="18"/>
        <v>17498.538300011547</v>
      </c>
      <c r="CK13" t="s">
        <v>22</v>
      </c>
      <c r="CL13" s="2">
        <f t="shared" si="19"/>
        <v>0</v>
      </c>
      <c r="CM13" s="2">
        <f t="shared" si="19"/>
        <v>29.108321547146261</v>
      </c>
      <c r="CN13" s="2">
        <f t="shared" si="19"/>
        <v>213.41893579132193</v>
      </c>
      <c r="CO13" s="2">
        <f t="shared" si="19"/>
        <v>557.40324446584418</v>
      </c>
      <c r="CP13" s="2">
        <f t="shared" si="19"/>
        <v>907.49321558997144</v>
      </c>
      <c r="CQ13" s="2">
        <f t="shared" si="19"/>
        <v>1202.382788168663</v>
      </c>
      <c r="CR13" s="2">
        <f t="shared" si="19"/>
        <v>1471.9992687123959</v>
      </c>
      <c r="CS13" s="2">
        <f t="shared" si="19"/>
        <v>1718.6123781359711</v>
      </c>
      <c r="CT13" s="2">
        <f t="shared" si="19"/>
        <v>1898.3544686880196</v>
      </c>
      <c r="CU13" s="41">
        <f t="shared" si="20"/>
        <v>0.11139015720710846</v>
      </c>
      <c r="CV13" t="s">
        <v>22</v>
      </c>
      <c r="CW13" s="2">
        <f t="shared" si="9"/>
        <v>0</v>
      </c>
      <c r="CX13" s="2">
        <f t="shared" si="9"/>
        <v>5.8742471725054202</v>
      </c>
      <c r="CY13" s="2">
        <f t="shared" si="9"/>
        <v>45.205715257711745</v>
      </c>
      <c r="CZ13" s="2">
        <f t="shared" si="9"/>
        <v>119.15661086392993</v>
      </c>
      <c r="DA13" s="2">
        <f t="shared" si="9"/>
        <v>174.25915898905077</v>
      </c>
      <c r="DB13" s="2">
        <f t="shared" si="9"/>
        <v>236.51443260443921</v>
      </c>
      <c r="DC13" s="2">
        <f t="shared" si="9"/>
        <v>296.08790842497729</v>
      </c>
      <c r="DD13" s="2">
        <f t="shared" si="9"/>
        <v>360.1804181783682</v>
      </c>
      <c r="DE13" s="2">
        <f t="shared" si="9"/>
        <v>424.07840351370032</v>
      </c>
      <c r="DF13" s="41">
        <f t="shared" si="21"/>
        <v>2.4883740531439123E-2</v>
      </c>
      <c r="DG13" t="s">
        <v>22</v>
      </c>
      <c r="DH13" s="2">
        <f t="shared" si="27"/>
        <v>0</v>
      </c>
      <c r="DI13" s="2">
        <f t="shared" si="22"/>
        <v>7.2999932730708679</v>
      </c>
      <c r="DJ13" s="2">
        <f t="shared" si="22"/>
        <v>54.739756267355915</v>
      </c>
      <c r="DK13" s="2">
        <f t="shared" si="22"/>
        <v>139.98623870502161</v>
      </c>
      <c r="DL13" s="2">
        <f t="shared" si="22"/>
        <v>203.30801026419613</v>
      </c>
      <c r="DM13" s="2">
        <f t="shared" si="22"/>
        <v>271.45089149937849</v>
      </c>
      <c r="DN13" s="2">
        <f t="shared" si="22"/>
        <v>328.03757330693952</v>
      </c>
      <c r="DO13" s="2">
        <f t="shared" si="22"/>
        <v>384.86947639946629</v>
      </c>
      <c r="DP13" s="2">
        <f t="shared" si="22"/>
        <v>456.14859264811821</v>
      </c>
      <c r="DQ13" s="41">
        <f t="shared" si="23"/>
        <v>2.6765529980283934E-2</v>
      </c>
      <c r="DR13" s="41"/>
      <c r="DT13" t="s">
        <v>247</v>
      </c>
      <c r="EA13" s="76">
        <f>1-DZ10</f>
        <v>0.27777777777777779</v>
      </c>
    </row>
    <row r="14" spans="1:146" x14ac:dyDescent="0.3">
      <c r="A14" t="s">
        <v>15</v>
      </c>
      <c r="B14" s="2">
        <f>VLOOKUP($A14,Total_Rndwd_Prod_Val_REF_N!$A$4:$M$199,5,FALSE)/10^3</f>
        <v>241.77134645308362</v>
      </c>
      <c r="C14" s="2">
        <f>VLOOKUP($A14,Total_Rndwd_Prod_Val_REF_N!$A$4:$M$199,6,FALSE)/10^3</f>
        <v>255.01467772872633</v>
      </c>
      <c r="D14" s="2">
        <f>VLOOKUP($A14,Total_Rndwd_Prod_Val_REF_N!$A$4:$M$199,7,FALSE)/10^3</f>
        <v>269.28422522186179</v>
      </c>
      <c r="E14" s="2">
        <f>VLOOKUP($A14,Total_Rndwd_Prod_Val_REF_N!$A$4:$M$199,8,FALSE)/10^3</f>
        <v>267.91582779108614</v>
      </c>
      <c r="F14" s="2">
        <f>VLOOKUP($A14,Total_Rndwd_Prod_Val_REF_N!$A$4:$M$199,9,FALSE)/10^3</f>
        <v>267.1116317932603</v>
      </c>
      <c r="G14" s="2">
        <f>VLOOKUP($A14,Total_Rndwd_Prod_Val_REF_N!$A$4:$M$199,10,FALSE)/10^3</f>
        <v>267.35457681372611</v>
      </c>
      <c r="H14" s="2">
        <f>VLOOKUP($A14,Total_Rndwd_Prod_Val_REF_N!$A$4:$M$199,11,FALSE)/10^3</f>
        <v>261.43322836915002</v>
      </c>
      <c r="I14" s="2">
        <f>VLOOKUP($A14,Total_Rndwd_Prod_Val_REF_N!$A$4:$M$199,12,FALSE)/10^3</f>
        <v>257.72799206260743</v>
      </c>
      <c r="J14" s="2">
        <f>VLOOKUP($A14,Total_Rndwd_Prod_Val_REF_N!$A$4:$M$199,13,FALSE)/10^3</f>
        <v>250.34263258585796</v>
      </c>
      <c r="L14" t="s">
        <v>15</v>
      </c>
      <c r="M14" s="2">
        <f>VLOOKUP($A14,Total_Rndwd_Prod_Val_BF_N!$A$4:$M$199,5,FALSE)/10^3</f>
        <v>241.77134645308362</v>
      </c>
      <c r="N14" s="2">
        <f>VLOOKUP($A14,Total_Rndwd_Prod_Val_BF_N!$A$4:$M$199,6,FALSE)/10^3</f>
        <v>254.69172958494397</v>
      </c>
      <c r="O14" s="2">
        <f>VLOOKUP($A14,Total_Rndwd_Prod_Val_BF_N!$A$4:$M$199,7,FALSE)/10^3</f>
        <v>276.52013522201599</v>
      </c>
      <c r="P14" s="2">
        <f>VLOOKUP($A14,Total_Rndwd_Prod_Val_BF_N!$A$4:$M$199,8,FALSE)/10^3</f>
        <v>267.70846715214105</v>
      </c>
      <c r="Q14" s="2">
        <f>VLOOKUP($A14,Total_Rndwd_Prod_Val_BF_N!$A$4:$M$199,9,FALSE)/10^3</f>
        <v>260.72702594479887</v>
      </c>
      <c r="R14" s="2">
        <f>VLOOKUP($A14,Total_Rndwd_Prod_Val_BF_N!$A$4:$M$199,10,FALSE)/10^3</f>
        <v>259.9579027044702</v>
      </c>
      <c r="S14" s="2">
        <f>VLOOKUP($A14,Total_Rndwd_Prod_Val_BF_N!$A$4:$M$199,11,FALSE)/10^3</f>
        <v>259.61190636284624</v>
      </c>
      <c r="T14" s="2">
        <f>VLOOKUP($A14,Total_Rndwd_Prod_Val_BF_N!$A$4:$M$199,12,FALSE)/10^3</f>
        <v>249.80965518293459</v>
      </c>
      <c r="U14" s="2">
        <f>VLOOKUP($A14,Total_Rndwd_Prod_Val_BF_N!$A$4:$M$199,13,FALSE)/10^3</f>
        <v>247.24755186266191</v>
      </c>
      <c r="W14" t="s">
        <v>15</v>
      </c>
      <c r="X14" s="2">
        <f>VLOOKUP($A14,Total_Rndwd_Prod_Val_AF_N!$A$4:$M$199,5,FALSE)/10^3</f>
        <v>241.77134645308362</v>
      </c>
      <c r="Y14" s="2">
        <f>VLOOKUP($A14,Total_Rndwd_Prod_Val_AF_N!$A$4:$M$199,6,FALSE)/10^3</f>
        <v>264.10527036058539</v>
      </c>
      <c r="Z14" s="2">
        <f>VLOOKUP($A14,Total_Rndwd_Prod_Val_AF_N!$A$4:$M$199,7,FALSE)/10^3</f>
        <v>291.17435124009245</v>
      </c>
      <c r="AA14" s="2">
        <f>VLOOKUP($A14,Total_Rndwd_Prod_Val_AF_N!$A$4:$M$199,8,FALSE)/10^3</f>
        <v>292.36687448470707</v>
      </c>
      <c r="AB14" s="2">
        <f>VLOOKUP($A14,Total_Rndwd_Prod_Val_AF_N!$A$4:$M$199,9,FALSE)/10^3</f>
        <v>289.67580656870257</v>
      </c>
      <c r="AC14" s="2">
        <f>VLOOKUP($A14,Total_Rndwd_Prod_Val_AF_N!$A$4:$M$199,10,FALSE)/10^3</f>
        <v>289.2684936807463</v>
      </c>
      <c r="AD14" s="2">
        <f>VLOOKUP($A14,Total_Rndwd_Prod_Val_AF_N!$A$4:$M$199,11,FALSE)/10^3</f>
        <v>285.15346005729253</v>
      </c>
      <c r="AE14" s="2">
        <f>VLOOKUP($A14,Total_Rndwd_Prod_Val_AF_N!$A$4:$M$199,12,FALSE)/10^3</f>
        <v>278.42008429514721</v>
      </c>
      <c r="AF14" s="2">
        <f>VLOOKUP($A14,Total_Rndwd_Prod_Val_AF_N!$A$4:$M$199,13,FALSE)/10^3</f>
        <v>271.08250650007221</v>
      </c>
      <c r="AH14" t="s">
        <v>15</v>
      </c>
      <c r="AI14" s="2">
        <f>VLOOKUP($A14,Total_Rndwd_Prod_Val_BAC_N!$A$4:$M$199,5,FALSE)/10^3</f>
        <v>241.77134645308362</v>
      </c>
      <c r="AJ14" s="2">
        <f>VLOOKUP($A14,Total_Rndwd_Prod_Val_BAC_N!$A$4:$M$199,6,FALSE)/10^3</f>
        <v>254.15080636104565</v>
      </c>
      <c r="AK14" s="2">
        <f>VLOOKUP($A14,Total_Rndwd_Prod_Val_BAC_N!$A$4:$M$199,7,FALSE)/10^3</f>
        <v>270.54007399662714</v>
      </c>
      <c r="AL14" s="2">
        <f>VLOOKUP($A14,Total_Rndwd_Prod_Val_BAC_N!$A$4:$M$199,8,FALSE)/10^3</f>
        <v>270.3407354149191</v>
      </c>
      <c r="AM14" s="2">
        <f>VLOOKUP($A14,Total_Rndwd_Prod_Val_BAC_N!$A$4:$M$199,9,FALSE)/10^3</f>
        <v>267.26077254271439</v>
      </c>
      <c r="AN14" s="2">
        <f>VLOOKUP($A14,Total_Rndwd_Prod_Val_BAC_N!$A$4:$M$199,10,FALSE)/10^3</f>
        <v>267.93593053528923</v>
      </c>
      <c r="AO14" s="2">
        <f>VLOOKUP($A14,Total_Rndwd_Prod_Val_BAC_N!$A$4:$M$199,11,FALSE)/10^3</f>
        <v>261.92358407703131</v>
      </c>
      <c r="AP14" s="2">
        <f>VLOOKUP($A14,Total_Rndwd_Prod_Val_BAC_N!$A$4:$M$199,12,FALSE)/10^3</f>
        <v>258.77116715698918</v>
      </c>
      <c r="AQ14" s="2">
        <f>VLOOKUP($A14,Total_Rndwd_Prod_Val_BAC_N!$A$4:$M$199,13,FALSE)/10^3</f>
        <v>252.16071938364522</v>
      </c>
      <c r="AS14" t="s">
        <v>15</v>
      </c>
      <c r="AT14" s="2">
        <f t="shared" si="11"/>
        <v>241.77134645308362</v>
      </c>
      <c r="AU14" s="2">
        <f t="shared" si="12"/>
        <v>1463.8714099941444</v>
      </c>
      <c r="AV14" s="2">
        <f t="shared" si="12"/>
        <v>2753.2143461309115</v>
      </c>
      <c r="AW14" s="2">
        <f t="shared" si="12"/>
        <v>4098.2670748094451</v>
      </c>
      <c r="AX14" s="2">
        <f t="shared" si="12"/>
        <v>5437.0420177670503</v>
      </c>
      <c r="AY14" s="2">
        <f t="shared" si="12"/>
        <v>6772.8431217538182</v>
      </c>
      <c r="AZ14" s="2">
        <f t="shared" si="12"/>
        <v>8103.6946573778723</v>
      </c>
      <c r="BA14" s="2">
        <f t="shared" si="12"/>
        <v>9407.1555629170798</v>
      </c>
      <c r="BB14" s="2">
        <f t="shared" si="12"/>
        <v>10688.410163753368</v>
      </c>
      <c r="BD14" t="s">
        <v>15</v>
      </c>
      <c r="BE14" s="2">
        <f t="shared" si="13"/>
        <v>241.77134645308362</v>
      </c>
      <c r="BF14" s="2">
        <f t="shared" si="14"/>
        <v>1463.5484618503619</v>
      </c>
      <c r="BG14" s="2">
        <f t="shared" si="14"/>
        <v>2758.8355154121541</v>
      </c>
      <c r="BH14" s="2">
        <f t="shared" si="14"/>
        <v>4132.6245234523585</v>
      </c>
      <c r="BI14" s="2">
        <f t="shared" si="14"/>
        <v>5464.1854180057217</v>
      </c>
      <c r="BJ14" s="2">
        <f t="shared" si="14"/>
        <v>6767.0514244893875</v>
      </c>
      <c r="BK14" s="2">
        <f t="shared" si="14"/>
        <v>8066.4949416701147</v>
      </c>
      <c r="BL14" s="2">
        <f t="shared" si="14"/>
        <v>9354.7522223044343</v>
      </c>
      <c r="BM14" s="2">
        <f t="shared" si="14"/>
        <v>10601.238394898834</v>
      </c>
      <c r="BO14" t="s">
        <v>15</v>
      </c>
      <c r="BP14" s="2">
        <f t="shared" si="15"/>
        <v>241.77134645308362</v>
      </c>
      <c r="BQ14" s="2">
        <f t="shared" si="16"/>
        <v>1472.9620026260034</v>
      </c>
      <c r="BR14" s="2">
        <f t="shared" si="16"/>
        <v>2820.5574353084376</v>
      </c>
      <c r="BS14" s="2">
        <f t="shared" si="16"/>
        <v>4277.6217147535144</v>
      </c>
      <c r="BT14" s="2">
        <f t="shared" si="16"/>
        <v>5736.7650192610454</v>
      </c>
      <c r="BU14" s="2">
        <f t="shared" si="16"/>
        <v>7184.7367392166025</v>
      </c>
      <c r="BV14" s="2">
        <f t="shared" si="16"/>
        <v>8626.9641739968793</v>
      </c>
      <c r="BW14" s="2">
        <f t="shared" si="16"/>
        <v>10045.998098521197</v>
      </c>
      <c r="BX14" s="2">
        <f t="shared" si="16"/>
        <v>11430.760942201858</v>
      </c>
      <c r="BZ14" t="s">
        <v>15</v>
      </c>
      <c r="CA14" s="2">
        <f t="shared" si="17"/>
        <v>241.77134645308362</v>
      </c>
      <c r="CB14" s="2">
        <f t="shared" si="18"/>
        <v>1463.0075386264637</v>
      </c>
      <c r="CC14" s="2">
        <f t="shared" si="18"/>
        <v>2750.1508380672735</v>
      </c>
      <c r="CD14" s="2">
        <f t="shared" si="18"/>
        <v>4102.6518694687011</v>
      </c>
      <c r="CE14" s="2">
        <f t="shared" si="18"/>
        <v>5451.2755836710921</v>
      </c>
      <c r="CF14" s="2">
        <f t="shared" si="18"/>
        <v>6788.254604377239</v>
      </c>
      <c r="CG14" s="2">
        <f t="shared" si="18"/>
        <v>8121.921910595428</v>
      </c>
      <c r="CH14" s="2">
        <f t="shared" si="18"/>
        <v>9428.3874140605421</v>
      </c>
      <c r="CI14" s="2">
        <f t="shared" si="18"/>
        <v>10715.632802072143</v>
      </c>
      <c r="CK14" t="s">
        <v>15</v>
      </c>
      <c r="CL14" s="2">
        <f t="shared" si="19"/>
        <v>0</v>
      </c>
      <c r="CM14" s="2">
        <f t="shared" si="19"/>
        <v>-0.32294814378246883</v>
      </c>
      <c r="CN14" s="2">
        <f t="shared" si="19"/>
        <v>5.6211692812426008</v>
      </c>
      <c r="CO14" s="2">
        <f t="shared" si="19"/>
        <v>34.357448642913369</v>
      </c>
      <c r="CP14" s="2">
        <f t="shared" si="19"/>
        <v>27.143400238671347</v>
      </c>
      <c r="CQ14" s="2">
        <f t="shared" si="19"/>
        <v>-5.7916972644306952</v>
      </c>
      <c r="CR14" s="2">
        <f t="shared" si="19"/>
        <v>-37.199715707757605</v>
      </c>
      <c r="CS14" s="2">
        <f t="shared" si="19"/>
        <v>-52.403340612645479</v>
      </c>
      <c r="CT14" s="2">
        <f t="shared" si="19"/>
        <v>-87.171768854534093</v>
      </c>
      <c r="CU14" s="41">
        <f t="shared" si="20"/>
        <v>-8.1557282625765778E-3</v>
      </c>
      <c r="CV14" t="s">
        <v>15</v>
      </c>
      <c r="CW14" s="2">
        <f t="shared" si="9"/>
        <v>0</v>
      </c>
      <c r="CX14" s="2">
        <f t="shared" si="9"/>
        <v>9.0905926318589536</v>
      </c>
      <c r="CY14" s="2">
        <f t="shared" si="9"/>
        <v>67.343089177526053</v>
      </c>
      <c r="CZ14" s="2">
        <f t="shared" si="9"/>
        <v>179.35463994406928</v>
      </c>
      <c r="DA14" s="2">
        <f t="shared" si="9"/>
        <v>299.72300149399507</v>
      </c>
      <c r="DB14" s="2">
        <f t="shared" si="9"/>
        <v>411.89361746278428</v>
      </c>
      <c r="DC14" s="2">
        <f t="shared" si="9"/>
        <v>523.26951661900694</v>
      </c>
      <c r="DD14" s="2">
        <f t="shared" si="9"/>
        <v>638.84253560411707</v>
      </c>
      <c r="DE14" s="2">
        <f t="shared" si="9"/>
        <v>742.35077844849002</v>
      </c>
      <c r="DF14" s="41">
        <f t="shared" si="21"/>
        <v>6.9453807168250017E-2</v>
      </c>
      <c r="DG14" t="s">
        <v>15</v>
      </c>
      <c r="DH14" s="2">
        <f t="shared" si="27"/>
        <v>0</v>
      </c>
      <c r="DI14" s="2">
        <f t="shared" si="22"/>
        <v>-0.86387136768075834</v>
      </c>
      <c r="DJ14" s="2">
        <f t="shared" si="22"/>
        <v>-3.0635080636379826</v>
      </c>
      <c r="DK14" s="2">
        <f t="shared" si="22"/>
        <v>4.384794659255931</v>
      </c>
      <c r="DL14" s="2">
        <f t="shared" si="22"/>
        <v>14.233565904041825</v>
      </c>
      <c r="DM14" s="2">
        <f t="shared" si="22"/>
        <v>15.411482623420852</v>
      </c>
      <c r="DN14" s="2">
        <f t="shared" si="22"/>
        <v>18.227253217555699</v>
      </c>
      <c r="DO14" s="2">
        <f t="shared" si="22"/>
        <v>21.231851143462336</v>
      </c>
      <c r="DP14" s="2">
        <f t="shared" si="22"/>
        <v>27.222638318775353</v>
      </c>
      <c r="DQ14" s="41">
        <f t="shared" si="23"/>
        <v>2.5469305445531094E-3</v>
      </c>
      <c r="DR14" s="41"/>
      <c r="DT14" s="1">
        <f>COUNTIF(CU4:CU188,"&gt;0.1")-1</f>
        <v>70</v>
      </c>
    </row>
    <row r="15" spans="1:146" x14ac:dyDescent="0.3">
      <c r="A15" t="s">
        <v>17</v>
      </c>
      <c r="B15" s="2">
        <f>VLOOKUP($A15,Total_Rndwd_Prod_Val_REF_N!$A$4:$M$199,5,FALSE)/10^3</f>
        <v>527.92307710142018</v>
      </c>
      <c r="C15" s="2">
        <f>VLOOKUP($A15,Total_Rndwd_Prod_Val_REF_N!$A$4:$M$199,6,FALSE)/10^3</f>
        <v>564.31385920167179</v>
      </c>
      <c r="D15" s="2">
        <f>VLOOKUP($A15,Total_Rndwd_Prod_Val_REF_N!$A$4:$M$199,7,FALSE)/10^3</f>
        <v>603.20266175748316</v>
      </c>
      <c r="E15" s="2">
        <f>VLOOKUP($A15,Total_Rndwd_Prod_Val_REF_N!$A$4:$M$199,8,FALSE)/10^3</f>
        <v>606.99836654734429</v>
      </c>
      <c r="F15" s="2">
        <f>VLOOKUP($A15,Total_Rndwd_Prod_Val_REF_N!$A$4:$M$199,9,FALSE)/10^3</f>
        <v>615.14782149771258</v>
      </c>
      <c r="G15" s="2">
        <f>VLOOKUP($A15,Total_Rndwd_Prod_Val_REF_N!$A$4:$M$199,10,FALSE)/10^3</f>
        <v>627.44208136079044</v>
      </c>
      <c r="H15" s="2">
        <f>VLOOKUP($A15,Total_Rndwd_Prod_Val_REF_N!$A$4:$M$199,11,FALSE)/10^3</f>
        <v>638.60440906546125</v>
      </c>
      <c r="I15" s="2">
        <f>VLOOKUP($A15,Total_Rndwd_Prod_Val_REF_N!$A$4:$M$199,12,FALSE)/10^3</f>
        <v>651.22297302443917</v>
      </c>
      <c r="J15" s="2">
        <f>VLOOKUP($A15,Total_Rndwd_Prod_Val_REF_N!$A$4:$M$199,13,FALSE)/10^3</f>
        <v>655.49075677385395</v>
      </c>
      <c r="L15" t="s">
        <v>17</v>
      </c>
      <c r="M15" s="2">
        <f>VLOOKUP($A15,Total_Rndwd_Prod_Val_BF_N!$A$4:$M$199,5,FALSE)/10^3</f>
        <v>527.92307710142018</v>
      </c>
      <c r="N15" s="2">
        <f>VLOOKUP($A15,Total_Rndwd_Prod_Val_BF_N!$A$4:$M$199,6,FALSE)/10^3</f>
        <v>600.47461684390282</v>
      </c>
      <c r="O15" s="2">
        <f>VLOOKUP($A15,Total_Rndwd_Prod_Val_BF_N!$A$4:$M$199,7,FALSE)/10^3</f>
        <v>687.21857923925688</v>
      </c>
      <c r="P15" s="2">
        <f>VLOOKUP($A15,Total_Rndwd_Prod_Val_BF_N!$A$4:$M$199,8,FALSE)/10^3</f>
        <v>693.57921950136631</v>
      </c>
      <c r="Q15" s="2">
        <f>VLOOKUP($A15,Total_Rndwd_Prod_Val_BF_N!$A$4:$M$199,9,FALSE)/10^3</f>
        <v>682.28340294608279</v>
      </c>
      <c r="R15" s="2">
        <f>VLOOKUP($A15,Total_Rndwd_Prod_Val_BF_N!$A$4:$M$199,10,FALSE)/10^3</f>
        <v>689.31016504463275</v>
      </c>
      <c r="S15" s="2">
        <f>VLOOKUP($A15,Total_Rndwd_Prod_Val_BF_N!$A$4:$M$199,11,FALSE)/10^3</f>
        <v>692.60124905160546</v>
      </c>
      <c r="T15" s="2">
        <f>VLOOKUP($A15,Total_Rndwd_Prod_Val_BF_N!$A$4:$M$199,12,FALSE)/10^3</f>
        <v>694.38994642029331</v>
      </c>
      <c r="U15" s="2">
        <f>VLOOKUP($A15,Total_Rndwd_Prod_Val_BF_N!$A$4:$M$199,13,FALSE)/10^3</f>
        <v>705.46269023508501</v>
      </c>
      <c r="W15" t="s">
        <v>17</v>
      </c>
      <c r="X15" s="2">
        <f>VLOOKUP($A15,Total_Rndwd_Prod_Val_AF_N!$A$4:$M$199,5,FALSE)/10^3</f>
        <v>527.92307710142018</v>
      </c>
      <c r="Y15" s="2">
        <f>VLOOKUP($A15,Total_Rndwd_Prod_Val_AF_N!$A$4:$M$199,6,FALSE)/10^3</f>
        <v>575.96734954598116</v>
      </c>
      <c r="Z15" s="2">
        <f>VLOOKUP($A15,Total_Rndwd_Prod_Val_AF_N!$A$4:$M$199,7,FALSE)/10^3</f>
        <v>633.9659507804007</v>
      </c>
      <c r="AA15" s="2">
        <f>VLOOKUP($A15,Total_Rndwd_Prod_Val_AF_N!$A$4:$M$199,8,FALSE)/10^3</f>
        <v>632.31962675232444</v>
      </c>
      <c r="AB15" s="2">
        <f>VLOOKUP($A15,Total_Rndwd_Prod_Val_AF_N!$A$4:$M$199,9,FALSE)/10^3</f>
        <v>641.10364718856272</v>
      </c>
      <c r="AC15" s="2">
        <f>VLOOKUP($A15,Total_Rndwd_Prod_Val_AF_N!$A$4:$M$199,10,FALSE)/10^3</f>
        <v>651.00676840994765</v>
      </c>
      <c r="AD15" s="2">
        <f>VLOOKUP($A15,Total_Rndwd_Prod_Val_AF_N!$A$4:$M$199,11,FALSE)/10^3</f>
        <v>659.80625644235215</v>
      </c>
      <c r="AE15" s="2">
        <f>VLOOKUP($A15,Total_Rndwd_Prod_Val_AF_N!$A$4:$M$199,12,FALSE)/10^3</f>
        <v>675.86682829847337</v>
      </c>
      <c r="AF15" s="2">
        <f>VLOOKUP($A15,Total_Rndwd_Prod_Val_AF_N!$A$4:$M$199,13,FALSE)/10^3</f>
        <v>683.17288930032873</v>
      </c>
      <c r="AH15" t="s">
        <v>17</v>
      </c>
      <c r="AI15" s="2">
        <f>VLOOKUP($A15,Total_Rndwd_Prod_Val_BAC_N!$A$4:$M$199,5,FALSE)/10^3</f>
        <v>527.92307710142018</v>
      </c>
      <c r="AJ15" s="2">
        <f>VLOOKUP($A15,Total_Rndwd_Prod_Val_BAC_N!$A$4:$M$199,6,FALSE)/10^3</f>
        <v>574.78996626819617</v>
      </c>
      <c r="AK15" s="2">
        <f>VLOOKUP($A15,Total_Rndwd_Prod_Val_BAC_N!$A$4:$M$199,7,FALSE)/10^3</f>
        <v>629.50158468507061</v>
      </c>
      <c r="AL15" s="2">
        <f>VLOOKUP($A15,Total_Rndwd_Prod_Val_BAC_N!$A$4:$M$199,8,FALSE)/10^3</f>
        <v>626.56603156629501</v>
      </c>
      <c r="AM15" s="2">
        <f>VLOOKUP($A15,Total_Rndwd_Prod_Val_BAC_N!$A$4:$M$199,9,FALSE)/10^3</f>
        <v>634.17525953484028</v>
      </c>
      <c r="AN15" s="2">
        <f>VLOOKUP($A15,Total_Rndwd_Prod_Val_BAC_N!$A$4:$M$199,10,FALSE)/10^3</f>
        <v>645.29541946689665</v>
      </c>
      <c r="AO15" s="2">
        <f>VLOOKUP($A15,Total_Rndwd_Prod_Val_BAC_N!$A$4:$M$199,11,FALSE)/10^3</f>
        <v>655.46378443952801</v>
      </c>
      <c r="AP15" s="2">
        <f>VLOOKUP($A15,Total_Rndwd_Prod_Val_BAC_N!$A$4:$M$199,12,FALSE)/10^3</f>
        <v>671.06569596341376</v>
      </c>
      <c r="AQ15" s="2">
        <f>VLOOKUP($A15,Total_Rndwd_Prod_Val_BAC_N!$A$4:$M$199,13,FALSE)/10^3</f>
        <v>678.6447728283847</v>
      </c>
      <c r="AS15" t="s">
        <v>17</v>
      </c>
      <c r="AT15" s="2">
        <f t="shared" si="11"/>
        <v>527.92307710142018</v>
      </c>
      <c r="AU15" s="2">
        <f t="shared" si="12"/>
        <v>3203.9292447087723</v>
      </c>
      <c r="AV15" s="2">
        <f t="shared" si="12"/>
        <v>6064.3873432729424</v>
      </c>
      <c r="AW15" s="2">
        <f t="shared" si="12"/>
        <v>9084.1963568502197</v>
      </c>
      <c r="AX15" s="2">
        <f t="shared" si="12"/>
        <v>12127.337644537309</v>
      </c>
      <c r="AY15" s="2">
        <f t="shared" si="12"/>
        <v>15215.37101188895</v>
      </c>
      <c r="AZ15" s="2">
        <f t="shared" si="12"/>
        <v>18363.743746397573</v>
      </c>
      <c r="BA15" s="2">
        <f t="shared" si="12"/>
        <v>21569.384355683858</v>
      </c>
      <c r="BB15" s="2">
        <f t="shared" si="12"/>
        <v>24829.76700455547</v>
      </c>
      <c r="BD15" t="s">
        <v>17</v>
      </c>
      <c r="BE15" s="2">
        <f t="shared" si="13"/>
        <v>527.92307710142018</v>
      </c>
      <c r="BF15" s="2">
        <f t="shared" si="14"/>
        <v>3240.0900023510035</v>
      </c>
      <c r="BG15" s="2">
        <f t="shared" si="14"/>
        <v>6329.2070489658718</v>
      </c>
      <c r="BH15" s="2">
        <f t="shared" si="14"/>
        <v>9771.6605854242644</v>
      </c>
      <c r="BI15" s="2">
        <f t="shared" si="14"/>
        <v>13228.260866375813</v>
      </c>
      <c r="BJ15" s="2">
        <f t="shared" si="14"/>
        <v>16646.704643204775</v>
      </c>
      <c r="BK15" s="2">
        <f t="shared" si="14"/>
        <v>20096.546552434909</v>
      </c>
      <c r="BL15" s="2">
        <f t="shared" si="14"/>
        <v>23561.341495061624</v>
      </c>
      <c r="BM15" s="2">
        <f t="shared" si="14"/>
        <v>27044.363970977884</v>
      </c>
      <c r="BO15" t="s">
        <v>17</v>
      </c>
      <c r="BP15" s="2">
        <f t="shared" si="15"/>
        <v>527.92307710142018</v>
      </c>
      <c r="BQ15" s="2">
        <f t="shared" si="16"/>
        <v>3215.5827350530817</v>
      </c>
      <c r="BR15" s="2">
        <f t="shared" si="16"/>
        <v>6153.4180840174067</v>
      </c>
      <c r="BS15" s="2">
        <f t="shared" si="16"/>
        <v>9321.6015138913353</v>
      </c>
      <c r="BT15" s="2">
        <f t="shared" si="16"/>
        <v>12491.983668089197</v>
      </c>
      <c r="BU15" s="2">
        <f t="shared" si="16"/>
        <v>15707.405025253396</v>
      </c>
      <c r="BV15" s="2">
        <f t="shared" si="16"/>
        <v>18971.238355335539</v>
      </c>
      <c r="BW15" s="2">
        <f t="shared" si="16"/>
        <v>22286.330209403422</v>
      </c>
      <c r="BX15" s="2">
        <f t="shared" si="16"/>
        <v>25672.970411897644</v>
      </c>
      <c r="BZ15" t="s">
        <v>17</v>
      </c>
      <c r="CA15" s="2">
        <f t="shared" si="17"/>
        <v>527.92307710142018</v>
      </c>
      <c r="CB15" s="2">
        <f t="shared" si="18"/>
        <v>3214.4053517752968</v>
      </c>
      <c r="CC15" s="2">
        <f t="shared" si="18"/>
        <v>6143.0668015331521</v>
      </c>
      <c r="CD15" s="2">
        <f t="shared" si="18"/>
        <v>9287.6391718397299</v>
      </c>
      <c r="CE15" s="2">
        <f t="shared" si="18"/>
        <v>12428.07855763975</v>
      </c>
      <c r="CF15" s="2">
        <f t="shared" si="18"/>
        <v>15610.075015246008</v>
      </c>
      <c r="CG15" s="2">
        <f t="shared" si="18"/>
        <v>18846.720477553125</v>
      </c>
      <c r="CH15" s="2">
        <f t="shared" si="18"/>
        <v>22139.641311274652</v>
      </c>
      <c r="CI15" s="2">
        <f t="shared" si="18"/>
        <v>25502.548867956692</v>
      </c>
      <c r="CK15" t="s">
        <v>17</v>
      </c>
      <c r="CL15" s="2">
        <f t="shared" si="19"/>
        <v>0</v>
      </c>
      <c r="CM15" s="2">
        <f t="shared" si="19"/>
        <v>36.160757642231147</v>
      </c>
      <c r="CN15" s="2">
        <f t="shared" si="19"/>
        <v>264.81970569292935</v>
      </c>
      <c r="CO15" s="2">
        <f t="shared" si="19"/>
        <v>687.46422857404468</v>
      </c>
      <c r="CP15" s="2">
        <f t="shared" si="19"/>
        <v>1100.9232218385041</v>
      </c>
      <c r="CQ15" s="2">
        <f t="shared" si="19"/>
        <v>1431.3336313158252</v>
      </c>
      <c r="CR15" s="2">
        <f t="shared" si="19"/>
        <v>1732.8028060373363</v>
      </c>
      <c r="CS15" s="2">
        <f t="shared" si="19"/>
        <v>1991.957139377766</v>
      </c>
      <c r="CT15" s="2">
        <f t="shared" si="19"/>
        <v>2214.596966422414</v>
      </c>
      <c r="CU15" s="41">
        <f t="shared" si="20"/>
        <v>8.9191210131617668E-2</v>
      </c>
      <c r="CV15" t="s">
        <v>17</v>
      </c>
      <c r="CW15" s="2">
        <f t="shared" si="9"/>
        <v>0</v>
      </c>
      <c r="CX15" s="2">
        <f t="shared" si="9"/>
        <v>11.653490344309375</v>
      </c>
      <c r="CY15" s="2">
        <f t="shared" si="9"/>
        <v>89.03074074446431</v>
      </c>
      <c r="CZ15" s="2">
        <f t="shared" si="9"/>
        <v>237.40515704111567</v>
      </c>
      <c r="DA15" s="2">
        <f t="shared" si="9"/>
        <v>364.64602355188799</v>
      </c>
      <c r="DB15" s="2">
        <f t="shared" si="9"/>
        <v>492.03401336444585</v>
      </c>
      <c r="DC15" s="2">
        <f t="shared" si="9"/>
        <v>607.4946089379664</v>
      </c>
      <c r="DD15" s="2">
        <f t="shared" si="9"/>
        <v>716.94585371956418</v>
      </c>
      <c r="DE15" s="2">
        <f t="shared" si="9"/>
        <v>843.20340734217461</v>
      </c>
      <c r="DF15" s="41">
        <f t="shared" si="21"/>
        <v>3.3959376549424478E-2</v>
      </c>
      <c r="DG15" t="s">
        <v>17</v>
      </c>
      <c r="DH15" s="2">
        <f t="shared" si="27"/>
        <v>0</v>
      </c>
      <c r="DI15" s="2">
        <f t="shared" si="22"/>
        <v>10.476107066524492</v>
      </c>
      <c r="DJ15" s="2">
        <f t="shared" si="22"/>
        <v>78.679458260209685</v>
      </c>
      <c r="DK15" s="2">
        <f t="shared" si="22"/>
        <v>203.44281498951023</v>
      </c>
      <c r="DL15" s="2">
        <f t="shared" si="22"/>
        <v>300.74091310244148</v>
      </c>
      <c r="DM15" s="2">
        <f t="shared" si="22"/>
        <v>394.70400335705745</v>
      </c>
      <c r="DN15" s="2">
        <f t="shared" si="22"/>
        <v>482.97673115555153</v>
      </c>
      <c r="DO15" s="2">
        <f t="shared" si="22"/>
        <v>570.25695559079395</v>
      </c>
      <c r="DP15" s="2">
        <f t="shared" si="22"/>
        <v>672.78186340122193</v>
      </c>
      <c r="DQ15" s="41">
        <f t="shared" si="23"/>
        <v>2.7095778356590616E-2</v>
      </c>
      <c r="DR15" s="41"/>
    </row>
    <row r="16" spans="1:146" x14ac:dyDescent="0.3">
      <c r="A16" t="s">
        <v>26</v>
      </c>
      <c r="B16" s="2">
        <f>VLOOKUP($A16,Total_Rndwd_Prod_Val_REF_N!$A$4:$M$199,5,FALSE)/10^3</f>
        <v>15.274853539258128</v>
      </c>
      <c r="C16" s="2">
        <f>VLOOKUP($A16,Total_Rndwd_Prod_Val_REF_N!$A$4:$M$199,6,FALSE)/10^3</f>
        <v>16.581868509208906</v>
      </c>
      <c r="D16" s="2">
        <f>VLOOKUP($A16,Total_Rndwd_Prod_Val_REF_N!$A$4:$M$199,7,FALSE)/10^3</f>
        <v>17.860328074117959</v>
      </c>
      <c r="E16" s="2">
        <f>VLOOKUP($A16,Total_Rndwd_Prod_Val_REF_N!$A$4:$M$199,8,FALSE)/10^3</f>
        <v>17.980877946776896</v>
      </c>
      <c r="F16" s="2">
        <f>VLOOKUP($A16,Total_Rndwd_Prod_Val_REF_N!$A$4:$M$199,9,FALSE)/10^3</f>
        <v>18.178812813166928</v>
      </c>
      <c r="G16" s="2">
        <f>VLOOKUP($A16,Total_Rndwd_Prod_Val_REF_N!$A$4:$M$199,10,FALSE)/10^3</f>
        <v>18.485257005758363</v>
      </c>
      <c r="H16" s="2">
        <f>VLOOKUP($A16,Total_Rndwd_Prod_Val_REF_N!$A$4:$M$199,11,FALSE)/10^3</f>
        <v>18.868677817662231</v>
      </c>
      <c r="I16" s="2">
        <f>VLOOKUP($A16,Total_Rndwd_Prod_Val_REF_N!$A$4:$M$199,12,FALSE)/10^3</f>
        <v>19.297412047397913</v>
      </c>
      <c r="J16" s="2">
        <f>VLOOKUP($A16,Total_Rndwd_Prod_Val_REF_N!$A$4:$M$199,13,FALSE)/10^3</f>
        <v>19.384638184819792</v>
      </c>
      <c r="L16" t="s">
        <v>26</v>
      </c>
      <c r="M16" s="2">
        <f>VLOOKUP($A16,Total_Rndwd_Prod_Val_BF_N!$A$4:$M$199,5,FALSE)/10^3</f>
        <v>15.274853539258128</v>
      </c>
      <c r="N16" s="2">
        <f>VLOOKUP($A16,Total_Rndwd_Prod_Val_BF_N!$A$4:$M$199,6,FALSE)/10^3</f>
        <v>17.867413702747211</v>
      </c>
      <c r="O16" s="2">
        <f>VLOOKUP($A16,Total_Rndwd_Prod_Val_BF_N!$A$4:$M$199,7,FALSE)/10^3</f>
        <v>20.933329210384535</v>
      </c>
      <c r="P16" s="2">
        <f>VLOOKUP($A16,Total_Rndwd_Prod_Val_BF_N!$A$4:$M$199,8,FALSE)/10^3</f>
        <v>21.250653197304139</v>
      </c>
      <c r="Q16" s="2">
        <f>VLOOKUP($A16,Total_Rndwd_Prod_Val_BF_N!$A$4:$M$199,9,FALSE)/10^3</f>
        <v>20.744943946967549</v>
      </c>
      <c r="R16" s="2">
        <f>VLOOKUP($A16,Total_Rndwd_Prod_Val_BF_N!$A$4:$M$199,10,FALSE)/10^3</f>
        <v>20.858679802848972</v>
      </c>
      <c r="S16" s="2">
        <f>VLOOKUP($A16,Total_Rndwd_Prod_Val_BF_N!$A$4:$M$199,11,FALSE)/10^3</f>
        <v>20.857293022657775</v>
      </c>
      <c r="T16" s="2">
        <f>VLOOKUP($A16,Total_Rndwd_Prod_Val_BF_N!$A$4:$M$199,12,FALSE)/10^3</f>
        <v>20.841728951665949</v>
      </c>
      <c r="U16" s="2">
        <f>VLOOKUP($A16,Total_Rndwd_Prod_Val_BF_N!$A$4:$M$199,13,FALSE)/10^3</f>
        <v>21.246002771207781</v>
      </c>
      <c r="W16" t="s">
        <v>26</v>
      </c>
      <c r="X16" s="2">
        <f>VLOOKUP($A16,Total_Rndwd_Prod_Val_AF_N!$A$4:$M$199,5,FALSE)/10^3</f>
        <v>15.274853539258128</v>
      </c>
      <c r="Y16" s="2">
        <f>VLOOKUP($A16,Total_Rndwd_Prod_Val_AF_N!$A$4:$M$199,6,FALSE)/10^3</f>
        <v>16.895243346069709</v>
      </c>
      <c r="Z16" s="2">
        <f>VLOOKUP($A16,Total_Rndwd_Prod_Val_AF_N!$A$4:$M$199,7,FALSE)/10^3</f>
        <v>18.735571831468093</v>
      </c>
      <c r="AA16" s="2">
        <f>VLOOKUP($A16,Total_Rndwd_Prod_Val_AF_N!$A$4:$M$199,8,FALSE)/10^3</f>
        <v>18.566450262765898</v>
      </c>
      <c r="AB16" s="2">
        <f>VLOOKUP($A16,Total_Rndwd_Prod_Val_AF_N!$A$4:$M$199,9,FALSE)/10^3</f>
        <v>18.857010219991764</v>
      </c>
      <c r="AC16" s="2">
        <f>VLOOKUP($A16,Total_Rndwd_Prod_Val_AF_N!$A$4:$M$199,10,FALSE)/10^3</f>
        <v>19.093978110420139</v>
      </c>
      <c r="AD16" s="2">
        <f>VLOOKUP($A16,Total_Rndwd_Prod_Val_AF_N!$A$4:$M$199,11,FALSE)/10^3</f>
        <v>19.377723750694756</v>
      </c>
      <c r="AE16" s="2">
        <f>VLOOKUP($A16,Total_Rndwd_Prod_Val_AF_N!$A$4:$M$199,12,FALSE)/10^3</f>
        <v>19.997089192405831</v>
      </c>
      <c r="AF16" s="2">
        <f>VLOOKUP($A16,Total_Rndwd_Prod_Val_AF_N!$A$4:$M$199,13,FALSE)/10^3</f>
        <v>20.244287470556142</v>
      </c>
      <c r="AH16" t="s">
        <v>26</v>
      </c>
      <c r="AI16" s="2">
        <f>VLOOKUP($A16,Total_Rndwd_Prod_Val_BAC_N!$A$4:$M$199,5,FALSE)/10^3</f>
        <v>15.274853539258128</v>
      </c>
      <c r="AJ16" s="2">
        <f>VLOOKUP($A16,Total_Rndwd_Prod_Val_BAC_N!$A$4:$M$199,6,FALSE)/10^3</f>
        <v>16.894991346069709</v>
      </c>
      <c r="AK16" s="2">
        <f>VLOOKUP($A16,Total_Rndwd_Prod_Val_BAC_N!$A$4:$M$199,7,FALSE)/10^3</f>
        <v>18.685320405968522</v>
      </c>
      <c r="AL16" s="2">
        <f>VLOOKUP($A16,Total_Rndwd_Prod_Val_BAC_N!$A$4:$M$199,8,FALSE)/10^3</f>
        <v>18.474137251672641</v>
      </c>
      <c r="AM16" s="2">
        <f>VLOOKUP($A16,Total_Rndwd_Prod_Val_BAC_N!$A$4:$M$199,9,FALSE)/10^3</f>
        <v>18.734854643482944</v>
      </c>
      <c r="AN16" s="2">
        <f>VLOOKUP($A16,Total_Rndwd_Prod_Val_BAC_N!$A$4:$M$199,10,FALSE)/10^3</f>
        <v>18.965306327905004</v>
      </c>
      <c r="AO16" s="2">
        <f>VLOOKUP($A16,Total_Rndwd_Prod_Val_BAC_N!$A$4:$M$199,11,FALSE)/10^3</f>
        <v>19.322821697903368</v>
      </c>
      <c r="AP16" s="2">
        <f>VLOOKUP($A16,Total_Rndwd_Prod_Val_BAC_N!$A$4:$M$199,12,FALSE)/10^3</f>
        <v>19.902401156137419</v>
      </c>
      <c r="AQ16" s="2">
        <f>VLOOKUP($A16,Total_Rndwd_Prod_Val_BAC_N!$A$4:$M$199,13,FALSE)/10^3</f>
        <v>20.161547899249342</v>
      </c>
      <c r="AS16" t="s">
        <v>26</v>
      </c>
      <c r="AT16" s="2">
        <f t="shared" si="11"/>
        <v>15.274853539258128</v>
      </c>
      <c r="AU16" s="2">
        <f t="shared" si="12"/>
        <v>92.956136205499547</v>
      </c>
      <c r="AV16" s="2">
        <f t="shared" si="12"/>
        <v>177.1439383164531</v>
      </c>
      <c r="AW16" s="2">
        <f t="shared" si="12"/>
        <v>266.56612855970184</v>
      </c>
      <c r="AX16" s="2">
        <f t="shared" si="12"/>
        <v>356.66845315997637</v>
      </c>
      <c r="AY16" s="2">
        <f t="shared" si="12"/>
        <v>447.86896141840242</v>
      </c>
      <c r="AZ16" s="2">
        <f t="shared" si="12"/>
        <v>540.67866725909812</v>
      </c>
      <c r="BA16" s="2">
        <f t="shared" si="12"/>
        <v>635.45079057714486</v>
      </c>
      <c r="BB16" s="2">
        <f t="shared" si="12"/>
        <v>732.02507695155623</v>
      </c>
      <c r="BD16" t="s">
        <v>26</v>
      </c>
      <c r="BE16" s="2">
        <f t="shared" si="13"/>
        <v>15.274853539258128</v>
      </c>
      <c r="BF16" s="2">
        <f t="shared" si="14"/>
        <v>94.241681399037859</v>
      </c>
      <c r="BG16" s="2">
        <f t="shared" si="14"/>
        <v>186.64466542041123</v>
      </c>
      <c r="BH16" s="2">
        <f t="shared" si="14"/>
        <v>291.62863545925347</v>
      </c>
      <c r="BI16" s="2">
        <f t="shared" si="14"/>
        <v>397.37619219543757</v>
      </c>
      <c r="BJ16" s="2">
        <f t="shared" si="14"/>
        <v>501.21464778615677</v>
      </c>
      <c r="BK16" s="2">
        <f t="shared" si="14"/>
        <v>605.50666002021046</v>
      </c>
      <c r="BL16" s="2">
        <f t="shared" si="14"/>
        <v>709.77756106250752</v>
      </c>
      <c r="BM16" s="2">
        <f t="shared" si="14"/>
        <v>814.39047964037911</v>
      </c>
      <c r="BO16" t="s">
        <v>26</v>
      </c>
      <c r="BP16" s="2">
        <f t="shared" si="15"/>
        <v>15.274853539258128</v>
      </c>
      <c r="BQ16" s="2">
        <f t="shared" si="16"/>
        <v>93.26951104236035</v>
      </c>
      <c r="BR16" s="2">
        <f t="shared" si="16"/>
        <v>179.58605625810728</v>
      </c>
      <c r="BS16" s="2">
        <f t="shared" si="16"/>
        <v>273.09479384674557</v>
      </c>
      <c r="BT16" s="2">
        <f t="shared" si="16"/>
        <v>366.21760511780093</v>
      </c>
      <c r="BU16" s="2">
        <f t="shared" si="16"/>
        <v>460.73962410818814</v>
      </c>
      <c r="BV16" s="2">
        <f t="shared" si="16"/>
        <v>556.49326030056341</v>
      </c>
      <c r="BW16" s="2">
        <f t="shared" si="16"/>
        <v>654.00124449574832</v>
      </c>
      <c r="BX16" s="2">
        <f t="shared" si="16"/>
        <v>754.23388873592785</v>
      </c>
      <c r="BZ16" t="s">
        <v>26</v>
      </c>
      <c r="CA16" s="2">
        <f t="shared" si="17"/>
        <v>15.274853539258128</v>
      </c>
      <c r="CB16" s="2">
        <f t="shared" si="18"/>
        <v>93.269259042360346</v>
      </c>
      <c r="CC16" s="2">
        <f t="shared" si="18"/>
        <v>179.53454483260771</v>
      </c>
      <c r="CD16" s="2">
        <f t="shared" si="18"/>
        <v>272.74996370815444</v>
      </c>
      <c r="CE16" s="2">
        <f t="shared" si="18"/>
        <v>365.38136735832796</v>
      </c>
      <c r="CF16" s="2">
        <f t="shared" si="18"/>
        <v>459.28609226016476</v>
      </c>
      <c r="CG16" s="2">
        <f t="shared" si="18"/>
        <v>554.47013926968816</v>
      </c>
      <c r="CH16" s="2">
        <f t="shared" si="18"/>
        <v>651.66382721743912</v>
      </c>
      <c r="CI16" s="2">
        <f t="shared" si="18"/>
        <v>751.43497974123807</v>
      </c>
      <c r="CK16" t="s">
        <v>26</v>
      </c>
      <c r="CL16" s="2">
        <f t="shared" si="19"/>
        <v>0</v>
      </c>
      <c r="CM16" s="2">
        <f t="shared" si="19"/>
        <v>1.2855451935383115</v>
      </c>
      <c r="CN16" s="2">
        <f t="shared" si="19"/>
        <v>9.5007271039581269</v>
      </c>
      <c r="CO16" s="2">
        <f t="shared" si="19"/>
        <v>25.062506899551636</v>
      </c>
      <c r="CP16" s="2">
        <f t="shared" si="19"/>
        <v>40.707739035461202</v>
      </c>
      <c r="CQ16" s="2">
        <f t="shared" si="19"/>
        <v>53.345686367754354</v>
      </c>
      <c r="CR16" s="2">
        <f t="shared" si="19"/>
        <v>64.827992761112341</v>
      </c>
      <c r="CS16" s="2">
        <f t="shared" si="19"/>
        <v>74.326770485362658</v>
      </c>
      <c r="CT16" s="2">
        <f t="shared" si="19"/>
        <v>82.365402688822883</v>
      </c>
      <c r="CU16" s="41">
        <f t="shared" si="20"/>
        <v>0.11251718729613089</v>
      </c>
      <c r="CV16" t="s">
        <v>26</v>
      </c>
      <c r="CW16" s="2">
        <f t="shared" si="9"/>
        <v>0</v>
      </c>
      <c r="CX16" s="2">
        <f t="shared" si="9"/>
        <v>0.31337483686080247</v>
      </c>
      <c r="CY16" s="2">
        <f t="shared" si="9"/>
        <v>2.4421179416541747</v>
      </c>
      <c r="CZ16" s="2">
        <f t="shared" si="9"/>
        <v>6.5286652870437365</v>
      </c>
      <c r="DA16" s="2">
        <f t="shared" si="9"/>
        <v>9.5491519578245629</v>
      </c>
      <c r="DB16" s="2">
        <f t="shared" si="9"/>
        <v>12.870662689785718</v>
      </c>
      <c r="DC16" s="2">
        <f t="shared" si="9"/>
        <v>15.814593041465287</v>
      </c>
      <c r="DD16" s="2">
        <f t="shared" si="9"/>
        <v>18.550453918603466</v>
      </c>
      <c r="DE16" s="2">
        <f t="shared" si="9"/>
        <v>22.208811784371619</v>
      </c>
      <c r="DF16" s="41">
        <f t="shared" si="21"/>
        <v>3.0338867456369049E-2</v>
      </c>
      <c r="DG16" t="s">
        <v>26</v>
      </c>
      <c r="DH16" s="2">
        <f t="shared" si="27"/>
        <v>0</v>
      </c>
      <c r="DI16" s="2">
        <f t="shared" si="22"/>
        <v>0.31312283686079923</v>
      </c>
      <c r="DJ16" s="2">
        <f t="shared" si="22"/>
        <v>2.3906065161546053</v>
      </c>
      <c r="DK16" s="2">
        <f t="shared" si="22"/>
        <v>6.1838351484526015</v>
      </c>
      <c r="DL16" s="2">
        <f t="shared" si="22"/>
        <v>8.7129141983515979</v>
      </c>
      <c r="DM16" s="2">
        <f t="shared" si="22"/>
        <v>11.417130841762344</v>
      </c>
      <c r="DN16" s="2">
        <f t="shared" si="22"/>
        <v>13.791472010590041</v>
      </c>
      <c r="DO16" s="2">
        <f t="shared" si="22"/>
        <v>16.213036640294263</v>
      </c>
      <c r="DP16" s="2">
        <f t="shared" si="22"/>
        <v>19.409902789681837</v>
      </c>
      <c r="DQ16" s="41">
        <f t="shared" si="23"/>
        <v>2.6515352275242259E-2</v>
      </c>
      <c r="DR16" s="41"/>
    </row>
    <row r="17" spans="1:122" x14ac:dyDescent="0.3">
      <c r="A17" t="s">
        <v>28</v>
      </c>
      <c r="B17" s="2">
        <f>VLOOKUP($A17,Total_Rndwd_Prod_Val_REF_N!$A$4:$M$199,5,FALSE)/10^3</f>
        <v>680.58577123368696</v>
      </c>
      <c r="C17" s="2">
        <f>VLOOKUP($A17,Total_Rndwd_Prod_Val_REF_N!$A$4:$M$199,6,FALSE)/10^3</f>
        <v>249.82651248443085</v>
      </c>
      <c r="D17" s="2">
        <f>VLOOKUP($A17,Total_Rndwd_Prod_Val_REF_N!$A$4:$M$199,7,FALSE)/10^3</f>
        <v>269.10615297240997</v>
      </c>
      <c r="E17" s="2">
        <f>VLOOKUP($A17,Total_Rndwd_Prod_Val_REF_N!$A$4:$M$199,8,FALSE)/10^3</f>
        <v>270.10703532767087</v>
      </c>
      <c r="F17" s="2">
        <f>VLOOKUP($A17,Total_Rndwd_Prod_Val_REF_N!$A$4:$M$199,9,FALSE)/10^3</f>
        <v>272.35677320145527</v>
      </c>
      <c r="G17" s="2">
        <f>VLOOKUP($A17,Total_Rndwd_Prod_Val_REF_N!$A$4:$M$199,10,FALSE)/10^3</f>
        <v>275.89886696721942</v>
      </c>
      <c r="H17" s="2">
        <f>VLOOKUP($A17,Total_Rndwd_Prod_Val_REF_N!$A$4:$M$199,11,FALSE)/10^3</f>
        <v>279.94932268358781</v>
      </c>
      <c r="I17" s="2">
        <f>VLOOKUP($A17,Total_Rndwd_Prod_Val_REF_N!$A$4:$M$199,12,FALSE)/10^3</f>
        <v>284.05893466539243</v>
      </c>
      <c r="J17" s="2">
        <f>VLOOKUP($A17,Total_Rndwd_Prod_Val_REF_N!$A$4:$M$199,13,FALSE)/10^3</f>
        <v>282.26415291263316</v>
      </c>
      <c r="L17" t="s">
        <v>28</v>
      </c>
      <c r="M17" s="2">
        <f>VLOOKUP($A17,Total_Rndwd_Prod_Val_BF_N!$A$4:$M$199,5,FALSE)/10^3</f>
        <v>680.58577123368696</v>
      </c>
      <c r="N17" s="2">
        <f>VLOOKUP($A17,Total_Rndwd_Prod_Val_BF_N!$A$4:$M$199,6,FALSE)/10^3</f>
        <v>269.23227248443089</v>
      </c>
      <c r="O17" s="2">
        <f>VLOOKUP($A17,Total_Rndwd_Prod_Val_BF_N!$A$4:$M$199,7,FALSE)/10^3</f>
        <v>315.18990297240987</v>
      </c>
      <c r="P17" s="2">
        <f>VLOOKUP($A17,Total_Rndwd_Prod_Val_BF_N!$A$4:$M$199,8,FALSE)/10^3</f>
        <v>319.27821532767086</v>
      </c>
      <c r="Q17" s="2">
        <f>VLOOKUP($A17,Total_Rndwd_Prod_Val_BF_N!$A$4:$M$199,9,FALSE)/10^3</f>
        <v>310.81788320145523</v>
      </c>
      <c r="R17" s="2">
        <f>VLOOKUP($A17,Total_Rndwd_Prod_Val_BF_N!$A$4:$M$199,10,FALSE)/10^3</f>
        <v>311.02791696721937</v>
      </c>
      <c r="S17" s="2">
        <f>VLOOKUP($A17,Total_Rndwd_Prod_Val_BF_N!$A$4:$M$199,11,FALSE)/10^3</f>
        <v>309.04587268358773</v>
      </c>
      <c r="T17" s="2">
        <f>VLOOKUP($A17,Total_Rndwd_Prod_Val_BF_N!$A$4:$M$199,12,FALSE)/10^3</f>
        <v>306.31431466539237</v>
      </c>
      <c r="U17" s="2">
        <f>VLOOKUP($A17,Total_Rndwd_Prod_Val_BF_N!$A$4:$M$199,13,FALSE)/10^3</f>
        <v>308.77015291263314</v>
      </c>
      <c r="W17" t="s">
        <v>28</v>
      </c>
      <c r="X17" s="2">
        <f>VLOOKUP($A17,Total_Rndwd_Prod_Val_AF_N!$A$4:$M$199,5,FALSE)/10^3</f>
        <v>680.58577123368696</v>
      </c>
      <c r="Y17" s="2">
        <f>VLOOKUP($A17,Total_Rndwd_Prod_Val_AF_N!$A$4:$M$199,6,FALSE)/10^3</f>
        <v>254.67795248443088</v>
      </c>
      <c r="Z17" s="2">
        <f>VLOOKUP($A17,Total_Rndwd_Prod_Val_AF_N!$A$4:$M$199,7,FALSE)/10^3</f>
        <v>282.00960297240994</v>
      </c>
      <c r="AA17" s="2">
        <f>VLOOKUP($A17,Total_Rndwd_Prod_Val_AF_N!$A$4:$M$199,8,FALSE)/10^3</f>
        <v>278.82091532767089</v>
      </c>
      <c r="AB17" s="2">
        <f>VLOOKUP($A17,Total_Rndwd_Prod_Val_AF_N!$A$4:$M$199,9,FALSE)/10^3</f>
        <v>282.44493320145529</v>
      </c>
      <c r="AC17" s="2">
        <f>VLOOKUP($A17,Total_Rndwd_Prod_Val_AF_N!$A$4:$M$199,10,FALSE)/10^3</f>
        <v>284.84080696721941</v>
      </c>
      <c r="AD17" s="2">
        <f>VLOOKUP($A17,Total_Rndwd_Prod_Val_AF_N!$A$4:$M$199,11,FALSE)/10^3</f>
        <v>287.06181268358779</v>
      </c>
      <c r="AE17" s="2">
        <f>VLOOKUP($A17,Total_Rndwd_Prod_Val_AF_N!$A$4:$M$199,12,FALSE)/10^3</f>
        <v>293.87748466539244</v>
      </c>
      <c r="AF17" s="2">
        <f>VLOOKUP($A17,Total_Rndwd_Prod_Val_AF_N!$A$4:$M$199,13,FALSE)/10^3</f>
        <v>294.19185291263324</v>
      </c>
      <c r="AH17" t="s">
        <v>28</v>
      </c>
      <c r="AI17" s="2">
        <f>VLOOKUP($A17,Total_Rndwd_Prod_Val_BAC_N!$A$4:$M$199,5,FALSE)/10^3</f>
        <v>680.58577123368696</v>
      </c>
      <c r="AJ17" s="2">
        <f>VLOOKUP($A17,Total_Rndwd_Prod_Val_BAC_N!$A$4:$M$199,6,FALSE)/10^3</f>
        <v>254.67795248443088</v>
      </c>
      <c r="AK17" s="2">
        <f>VLOOKUP($A17,Total_Rndwd_Prod_Val_BAC_N!$A$4:$M$199,7,FALSE)/10^3</f>
        <v>281.39515297240996</v>
      </c>
      <c r="AL17" s="2">
        <f>VLOOKUP($A17,Total_Rndwd_Prod_Val_BAC_N!$A$4:$M$199,8,FALSE)/10^3</f>
        <v>277.57607532767082</v>
      </c>
      <c r="AM17" s="2">
        <f>VLOOKUP($A17,Total_Rndwd_Prod_Val_BAC_N!$A$4:$M$199,9,FALSE)/10^3</f>
        <v>280.55340320145524</v>
      </c>
      <c r="AN17" s="2">
        <f>VLOOKUP($A17,Total_Rndwd_Prod_Val_BAC_N!$A$4:$M$199,10,FALSE)/10^3</f>
        <v>282.9246769672194</v>
      </c>
      <c r="AO17" s="2">
        <f>VLOOKUP($A17,Total_Rndwd_Prod_Val_BAC_N!$A$4:$M$199,11,FALSE)/10^3</f>
        <v>286.41522268358779</v>
      </c>
      <c r="AP17" s="2">
        <f>VLOOKUP($A17,Total_Rndwd_Prod_Val_BAC_N!$A$4:$M$199,12,FALSE)/10^3</f>
        <v>292.56834466539243</v>
      </c>
      <c r="AQ17" s="2">
        <f>VLOOKUP($A17,Total_Rndwd_Prod_Val_BAC_N!$A$4:$M$199,13,FALSE)/10^3</f>
        <v>292.86655291263315</v>
      </c>
      <c r="AS17" t="s">
        <v>28</v>
      </c>
      <c r="AT17" s="2">
        <f t="shared" si="11"/>
        <v>680.58577123368696</v>
      </c>
      <c r="AU17" s="2">
        <f t="shared" si="12"/>
        <v>3652.7553686528654</v>
      </c>
      <c r="AV17" s="2">
        <f t="shared" si="12"/>
        <v>4921.167571562999</v>
      </c>
      <c r="AW17" s="2">
        <f t="shared" si="12"/>
        <v>6267.6992187803098</v>
      </c>
      <c r="AX17" s="2">
        <f t="shared" si="12"/>
        <v>7620.4841332924489</v>
      </c>
      <c r="AY17" s="2">
        <f t="shared" si="12"/>
        <v>8985.8100930654891</v>
      </c>
      <c r="AZ17" s="2">
        <f t="shared" si="12"/>
        <v>10369.354883617954</v>
      </c>
      <c r="BA17" s="2">
        <f t="shared" si="12"/>
        <v>11773.211109017699</v>
      </c>
      <c r="BB17" s="2">
        <f t="shared" si="12"/>
        <v>13191.711000591902</v>
      </c>
      <c r="BD17" t="s">
        <v>28</v>
      </c>
      <c r="BE17" s="2">
        <f t="shared" si="13"/>
        <v>680.58577123368696</v>
      </c>
      <c r="BF17" s="2">
        <f t="shared" si="14"/>
        <v>3672.1611286528655</v>
      </c>
      <c r="BG17" s="2">
        <f t="shared" si="14"/>
        <v>5064.2801215629988</v>
      </c>
      <c r="BH17" s="2">
        <f t="shared" si="14"/>
        <v>6644.31794878031</v>
      </c>
      <c r="BI17" s="2">
        <f t="shared" si="14"/>
        <v>8232.2486932924476</v>
      </c>
      <c r="BJ17" s="2">
        <f t="shared" si="14"/>
        <v>9786.5481430654872</v>
      </c>
      <c r="BK17" s="2">
        <f t="shared" si="14"/>
        <v>11339.705683617953</v>
      </c>
      <c r="BL17" s="2">
        <f t="shared" si="14"/>
        <v>12882.203489017696</v>
      </c>
      <c r="BM17" s="2">
        <f t="shared" si="14"/>
        <v>14416.2309005919</v>
      </c>
      <c r="BO17" t="s">
        <v>28</v>
      </c>
      <c r="BP17" s="2">
        <f t="shared" si="15"/>
        <v>680.58577123368696</v>
      </c>
      <c r="BQ17" s="2">
        <f t="shared" si="16"/>
        <v>3657.6068086528658</v>
      </c>
      <c r="BR17" s="2">
        <f t="shared" si="16"/>
        <v>4958.3282215629988</v>
      </c>
      <c r="BS17" s="2">
        <f t="shared" si="16"/>
        <v>6365.18754878031</v>
      </c>
      <c r="BT17" s="2">
        <f t="shared" si="16"/>
        <v>7762.9161432924493</v>
      </c>
      <c r="BU17" s="2">
        <f t="shared" si="16"/>
        <v>9177.5366830654893</v>
      </c>
      <c r="BV17" s="2">
        <f t="shared" si="16"/>
        <v>10603.961723617955</v>
      </c>
      <c r="BW17" s="2">
        <f t="shared" si="16"/>
        <v>12046.086459017699</v>
      </c>
      <c r="BX17" s="2">
        <f t="shared" si="16"/>
        <v>13515.788250591901</v>
      </c>
      <c r="BZ17" t="s">
        <v>28</v>
      </c>
      <c r="CA17" s="2">
        <f t="shared" si="17"/>
        <v>680.58577123368696</v>
      </c>
      <c r="CB17" s="2">
        <f t="shared" si="18"/>
        <v>3657.6068086528658</v>
      </c>
      <c r="CC17" s="2">
        <f t="shared" si="18"/>
        <v>4957.7137715629988</v>
      </c>
      <c r="CD17" s="2">
        <f t="shared" si="18"/>
        <v>6360.8704587803095</v>
      </c>
      <c r="CE17" s="2">
        <f t="shared" si="18"/>
        <v>7751.7281632924478</v>
      </c>
      <c r="CF17" s="2">
        <f t="shared" si="18"/>
        <v>9156.8664530654878</v>
      </c>
      <c r="CG17" s="2">
        <f t="shared" si="18"/>
        <v>10574.980383617954</v>
      </c>
      <c r="CH17" s="2">
        <f t="shared" si="18"/>
        <v>12013.209619017698</v>
      </c>
      <c r="CI17" s="2">
        <f t="shared" si="18"/>
        <v>13476.349550591902</v>
      </c>
      <c r="CK17" t="s">
        <v>28</v>
      </c>
      <c r="CL17" s="2">
        <f t="shared" si="19"/>
        <v>0</v>
      </c>
      <c r="CM17" s="2">
        <f t="shared" si="19"/>
        <v>19.4057600000001</v>
      </c>
      <c r="CN17" s="2">
        <f t="shared" si="19"/>
        <v>143.11254999999983</v>
      </c>
      <c r="CO17" s="2">
        <f t="shared" si="19"/>
        <v>376.61873000000014</v>
      </c>
      <c r="CP17" s="2">
        <f t="shared" si="19"/>
        <v>611.76455999999871</v>
      </c>
      <c r="CQ17" s="2">
        <f t="shared" si="19"/>
        <v>800.73804999999811</v>
      </c>
      <c r="CR17" s="2">
        <f t="shared" si="19"/>
        <v>970.35079999999834</v>
      </c>
      <c r="CS17" s="2">
        <f t="shared" si="19"/>
        <v>1108.9923799999979</v>
      </c>
      <c r="CT17" s="2">
        <f t="shared" si="19"/>
        <v>1224.5198999999975</v>
      </c>
      <c r="CU17" s="41">
        <f t="shared" si="20"/>
        <v>9.2824948935362084E-2</v>
      </c>
      <c r="CV17" t="s">
        <v>28</v>
      </c>
      <c r="CW17" s="2">
        <f t="shared" si="9"/>
        <v>0</v>
      </c>
      <c r="CX17" s="2">
        <f t="shared" si="9"/>
        <v>4.8514400000003661</v>
      </c>
      <c r="CY17" s="2">
        <f t="shared" si="9"/>
        <v>37.160649999999805</v>
      </c>
      <c r="CZ17" s="2">
        <f t="shared" si="9"/>
        <v>97.488330000000133</v>
      </c>
      <c r="DA17" s="2">
        <f t="shared" si="9"/>
        <v>142.43201000000045</v>
      </c>
      <c r="DB17" s="2">
        <f t="shared" si="9"/>
        <v>191.72659000000021</v>
      </c>
      <c r="DC17" s="2">
        <f t="shared" si="9"/>
        <v>234.60684000000037</v>
      </c>
      <c r="DD17" s="2">
        <f t="shared" si="9"/>
        <v>272.87535000000025</v>
      </c>
      <c r="DE17" s="2">
        <f t="shared" si="9"/>
        <v>324.07724999999846</v>
      </c>
      <c r="DF17" s="41">
        <f t="shared" si="21"/>
        <v>2.4566733609116917E-2</v>
      </c>
      <c r="DG17" t="s">
        <v>28</v>
      </c>
      <c r="DH17" s="2">
        <f t="shared" si="27"/>
        <v>0</v>
      </c>
      <c r="DI17" s="2">
        <f t="shared" si="22"/>
        <v>4.8514400000003661</v>
      </c>
      <c r="DJ17" s="2">
        <f t="shared" si="22"/>
        <v>36.546199999999772</v>
      </c>
      <c r="DK17" s="2">
        <f t="shared" si="22"/>
        <v>93.171239999999671</v>
      </c>
      <c r="DL17" s="2">
        <f t="shared" si="22"/>
        <v>131.24402999999893</v>
      </c>
      <c r="DM17" s="2">
        <f t="shared" si="22"/>
        <v>171.05635999999868</v>
      </c>
      <c r="DN17" s="2">
        <f t="shared" si="22"/>
        <v>205.6255000000001</v>
      </c>
      <c r="DO17" s="2">
        <f t="shared" si="22"/>
        <v>239.99850999999944</v>
      </c>
      <c r="DP17" s="2">
        <f t="shared" si="22"/>
        <v>284.63854999999967</v>
      </c>
      <c r="DQ17" s="41">
        <f t="shared" si="23"/>
        <v>2.157707593709627E-2</v>
      </c>
      <c r="DR17" s="41"/>
    </row>
    <row r="18" spans="1:122" x14ac:dyDescent="0.3">
      <c r="A18" t="s">
        <v>30</v>
      </c>
      <c r="B18" s="2">
        <f>VLOOKUP($A18,Total_Rndwd_Prod_Val_REF_N!$A$4:$M$199,5,FALSE)/10^3</f>
        <v>100.78965425899065</v>
      </c>
      <c r="C18" s="2">
        <f>VLOOKUP($A18,Total_Rndwd_Prod_Val_REF_N!$A$4:$M$199,6,FALSE)/10^3</f>
        <v>110.8805960259526</v>
      </c>
      <c r="D18" s="2">
        <f>VLOOKUP($A18,Total_Rndwd_Prod_Val_REF_N!$A$4:$M$199,7,FALSE)/10^3</f>
        <v>122.07021086565788</v>
      </c>
      <c r="E18" s="2">
        <f>VLOOKUP($A18,Total_Rndwd_Prod_Val_REF_N!$A$4:$M$199,8,FALSE)/10^3</f>
        <v>119.26557384932592</v>
      </c>
      <c r="F18" s="2">
        <f>VLOOKUP($A18,Total_Rndwd_Prod_Val_REF_N!$A$4:$M$199,9,FALSE)/10^3</f>
        <v>116.75052147796647</v>
      </c>
      <c r="G18" s="2">
        <f>VLOOKUP($A18,Total_Rndwd_Prod_Val_REF_N!$A$4:$M$199,10,FALSE)/10^3</f>
        <v>114.74809572294238</v>
      </c>
      <c r="H18" s="2">
        <f>VLOOKUP($A18,Total_Rndwd_Prod_Val_REF_N!$A$4:$M$199,11,FALSE)/10^3</f>
        <v>109.41107262726639</v>
      </c>
      <c r="I18" s="2">
        <f>VLOOKUP($A18,Total_Rndwd_Prod_Val_REF_N!$A$4:$M$199,12,FALSE)/10^3</f>
        <v>104.99879640932097</v>
      </c>
      <c r="J18" s="2">
        <f>VLOOKUP($A18,Total_Rndwd_Prod_Val_REF_N!$A$4:$M$199,13,FALSE)/10^3</f>
        <v>100.39301172560538</v>
      </c>
      <c r="L18" t="s">
        <v>30</v>
      </c>
      <c r="M18" s="2">
        <f>VLOOKUP($A18,Total_Rndwd_Prod_Val_BF_N!$A$4:$M$199,5,FALSE)/10^3</f>
        <v>100.78965425899065</v>
      </c>
      <c r="N18" s="2">
        <f>VLOOKUP($A18,Total_Rndwd_Prod_Val_BF_N!$A$4:$M$199,6,FALSE)/10^3</f>
        <v>108.97429624818945</v>
      </c>
      <c r="O18" s="2">
        <f>VLOOKUP($A18,Total_Rndwd_Prod_Val_BF_N!$A$4:$M$199,7,FALSE)/10^3</f>
        <v>118.80487055995869</v>
      </c>
      <c r="P18" s="2">
        <f>VLOOKUP($A18,Total_Rndwd_Prod_Val_BF_N!$A$4:$M$199,8,FALSE)/10^3</f>
        <v>114.60450602822372</v>
      </c>
      <c r="Q18" s="2">
        <f>VLOOKUP($A18,Total_Rndwd_Prod_Val_BF_N!$A$4:$M$199,9,FALSE)/10^3</f>
        <v>108.6126630647699</v>
      </c>
      <c r="R18" s="2">
        <f>VLOOKUP($A18,Total_Rndwd_Prod_Val_BF_N!$A$4:$M$199,10,FALSE)/10^3</f>
        <v>106.68502286316982</v>
      </c>
      <c r="S18" s="2">
        <f>VLOOKUP($A18,Total_Rndwd_Prod_Val_BF_N!$A$4:$M$199,11,FALSE)/10^3</f>
        <v>102.91382046496118</v>
      </c>
      <c r="T18" s="2">
        <f>VLOOKUP($A18,Total_Rndwd_Prod_Val_BF_N!$A$4:$M$199,12,FALSE)/10^3</f>
        <v>98.257994169140332</v>
      </c>
      <c r="U18" s="2">
        <f>VLOOKUP($A18,Total_Rndwd_Prod_Val_BF_N!$A$4:$M$199,13,FALSE)/10^3</f>
        <v>95.076619837946652</v>
      </c>
      <c r="W18" t="s">
        <v>30</v>
      </c>
      <c r="X18" s="2">
        <f>VLOOKUP($A18,Total_Rndwd_Prod_Val_AF_N!$A$4:$M$199,5,FALSE)/10^3</f>
        <v>100.78965425899065</v>
      </c>
      <c r="Y18" s="2">
        <f>VLOOKUP($A18,Total_Rndwd_Prod_Val_AF_N!$A$4:$M$199,6,FALSE)/10^3</f>
        <v>115.06803483328092</v>
      </c>
      <c r="Z18" s="2">
        <f>VLOOKUP($A18,Total_Rndwd_Prod_Val_AF_N!$A$4:$M$199,7,FALSE)/10^3</f>
        <v>132.70214474051951</v>
      </c>
      <c r="AA18" s="2">
        <f>VLOOKUP($A18,Total_Rndwd_Prod_Val_AF_N!$A$4:$M$199,8,FALSE)/10^3</f>
        <v>131.42027757608039</v>
      </c>
      <c r="AB18" s="2">
        <f>VLOOKUP($A18,Total_Rndwd_Prod_Val_AF_N!$A$4:$M$199,9,FALSE)/10^3</f>
        <v>127.35650189428254</v>
      </c>
      <c r="AC18" s="2">
        <f>VLOOKUP($A18,Total_Rndwd_Prod_Val_AF_N!$A$4:$M$199,10,FALSE)/10^3</f>
        <v>124.67449704078702</v>
      </c>
      <c r="AD18" s="2">
        <f>VLOOKUP($A18,Total_Rndwd_Prod_Val_AF_N!$A$4:$M$199,11,FALSE)/10^3</f>
        <v>119.1954844796562</v>
      </c>
      <c r="AE18" s="2">
        <f>VLOOKUP($A18,Total_Rndwd_Prod_Val_AF_N!$A$4:$M$199,12,FALSE)/10^3</f>
        <v>113.90771250761289</v>
      </c>
      <c r="AF18" s="2">
        <f>VLOOKUP($A18,Total_Rndwd_Prod_Val_AF_N!$A$4:$M$199,13,FALSE)/10^3</f>
        <v>109.00412686029708</v>
      </c>
      <c r="AH18" t="s">
        <v>30</v>
      </c>
      <c r="AI18" s="2">
        <f>VLOOKUP($A18,Total_Rndwd_Prod_Val_BAC_N!$A$4:$M$199,5,FALSE)/10^3</f>
        <v>100.78965425899065</v>
      </c>
      <c r="AJ18" s="2">
        <f>VLOOKUP($A18,Total_Rndwd_Prod_Val_BAC_N!$A$4:$M$199,6,FALSE)/10^3</f>
        <v>113.91644060177153</v>
      </c>
      <c r="AK18" s="2">
        <f>VLOOKUP($A18,Total_Rndwd_Prod_Val_BAC_N!$A$4:$M$199,7,FALSE)/10^3</f>
        <v>130.58352138287339</v>
      </c>
      <c r="AL18" s="2">
        <f>VLOOKUP($A18,Total_Rndwd_Prod_Val_BAC_N!$A$4:$M$199,8,FALSE)/10^3</f>
        <v>128.59641014931279</v>
      </c>
      <c r="AM18" s="2">
        <f>VLOOKUP($A18,Total_Rndwd_Prod_Val_BAC_N!$A$4:$M$199,9,FALSE)/10^3</f>
        <v>124.01082478066138</v>
      </c>
      <c r="AN18" s="2">
        <f>VLOOKUP($A18,Total_Rndwd_Prod_Val_BAC_N!$A$4:$M$199,10,FALSE)/10^3</f>
        <v>122.5377633261253</v>
      </c>
      <c r="AO18" s="2">
        <f>VLOOKUP($A18,Total_Rndwd_Prod_Val_BAC_N!$A$4:$M$199,11,FALSE)/10^3</f>
        <v>116.63700675149703</v>
      </c>
      <c r="AP18" s="2">
        <f>VLOOKUP($A18,Total_Rndwd_Prod_Val_BAC_N!$A$4:$M$199,12,FALSE)/10^3</f>
        <v>111.8653592188288</v>
      </c>
      <c r="AQ18" s="2">
        <f>VLOOKUP($A18,Total_Rndwd_Prod_Val_BAC_N!$A$4:$M$199,13,FALSE)/10^3</f>
        <v>107.15955316919265</v>
      </c>
      <c r="AS18" t="s">
        <v>30</v>
      </c>
      <c r="AT18" s="2">
        <f t="shared" si="11"/>
        <v>100.78965425899065</v>
      </c>
      <c r="AU18" s="2">
        <f t="shared" si="12"/>
        <v>614.82886732090583</v>
      </c>
      <c r="AV18" s="2">
        <f t="shared" si="12"/>
        <v>1180.4214622903742</v>
      </c>
      <c r="AW18" s="2">
        <f t="shared" si="12"/>
        <v>1787.9678796023315</v>
      </c>
      <c r="AX18" s="2">
        <f t="shared" si="12"/>
        <v>2381.7806964776019</v>
      </c>
      <c r="AY18" s="2">
        <f t="shared" si="12"/>
        <v>2963.5308781124099</v>
      </c>
      <c r="AZ18" s="2">
        <f t="shared" si="12"/>
        <v>3531.934333631446</v>
      </c>
      <c r="BA18" s="2">
        <f t="shared" si="12"/>
        <v>4074.5774205498328</v>
      </c>
      <c r="BB18" s="2">
        <f t="shared" si="12"/>
        <v>4594.9656179127214</v>
      </c>
      <c r="BD18" t="s">
        <v>30</v>
      </c>
      <c r="BE18" s="2">
        <f t="shared" si="13"/>
        <v>100.78965425899065</v>
      </c>
      <c r="BF18" s="2">
        <f t="shared" si="14"/>
        <v>612.92256754314269</v>
      </c>
      <c r="BG18" s="2">
        <f t="shared" si="14"/>
        <v>1167.6246230958593</v>
      </c>
      <c r="BH18" s="2">
        <f t="shared" si="14"/>
        <v>1757.448611363918</v>
      </c>
      <c r="BI18" s="2">
        <f t="shared" si="14"/>
        <v>2324.4792985415829</v>
      </c>
      <c r="BJ18" s="2">
        <f t="shared" si="14"/>
        <v>2865.6149736638322</v>
      </c>
      <c r="BK18" s="2">
        <f t="shared" si="14"/>
        <v>3395.2688855814727</v>
      </c>
      <c r="BL18" s="2">
        <f t="shared" si="14"/>
        <v>3905.1821616104576</v>
      </c>
      <c r="BM18" s="2">
        <f t="shared" si="14"/>
        <v>4393.2907581249656</v>
      </c>
      <c r="BO18" t="s">
        <v>30</v>
      </c>
      <c r="BP18" s="2">
        <f t="shared" si="15"/>
        <v>100.78965425899065</v>
      </c>
      <c r="BQ18" s="2">
        <f t="shared" si="16"/>
        <v>619.01630612823419</v>
      </c>
      <c r="BR18" s="2">
        <f t="shared" si="16"/>
        <v>1211.9905902018775</v>
      </c>
      <c r="BS18" s="2">
        <f t="shared" si="16"/>
        <v>1874.2194467400359</v>
      </c>
      <c r="BT18" s="2">
        <f t="shared" si="16"/>
        <v>2527.2570589386401</v>
      </c>
      <c r="BU18" s="2">
        <f t="shared" si="16"/>
        <v>3161.3575635565576</v>
      </c>
      <c r="BV18" s="2">
        <f t="shared" si="16"/>
        <v>3779.2510361993618</v>
      </c>
      <c r="BW18" s="2">
        <f t="shared" si="16"/>
        <v>4369.9406866255995</v>
      </c>
      <c r="BX18" s="2">
        <f t="shared" si="16"/>
        <v>4934.575663516348</v>
      </c>
      <c r="BZ18" t="s">
        <v>30</v>
      </c>
      <c r="CA18" s="2">
        <f t="shared" si="17"/>
        <v>100.78965425899065</v>
      </c>
      <c r="CB18" s="2">
        <f t="shared" si="18"/>
        <v>617.86471189672477</v>
      </c>
      <c r="CC18" s="2">
        <f t="shared" si="18"/>
        <v>1204.1139956866843</v>
      </c>
      <c r="CD18" s="2">
        <f t="shared" si="18"/>
        <v>1855.0444913674905</v>
      </c>
      <c r="CE18" s="2">
        <f t="shared" si="18"/>
        <v>2493.4409567454031</v>
      </c>
      <c r="CF18" s="2">
        <f t="shared" si="18"/>
        <v>3112.0220191941739</v>
      </c>
      <c r="CG18" s="2">
        <f t="shared" si="18"/>
        <v>3718.8100792501723</v>
      </c>
      <c r="CH18" s="2">
        <f t="shared" si="18"/>
        <v>4297.2234654749891</v>
      </c>
      <c r="CI18" s="2">
        <f t="shared" si="18"/>
        <v>4851.8444555194974</v>
      </c>
      <c r="CK18" t="s">
        <v>30</v>
      </c>
      <c r="CL18" s="2">
        <f t="shared" si="19"/>
        <v>0</v>
      </c>
      <c r="CM18" s="2">
        <f t="shared" si="19"/>
        <v>-1.9062997777631381</v>
      </c>
      <c r="CN18" s="2">
        <f t="shared" si="19"/>
        <v>-12.79683919451486</v>
      </c>
      <c r="CO18" s="2">
        <f t="shared" si="19"/>
        <v>-30.519268238413588</v>
      </c>
      <c r="CP18" s="2">
        <f t="shared" si="19"/>
        <v>-57.30139793601893</v>
      </c>
      <c r="CQ18" s="2">
        <f t="shared" si="19"/>
        <v>-97.915904448577749</v>
      </c>
      <c r="CR18" s="2">
        <f t="shared" si="19"/>
        <v>-136.66544804997329</v>
      </c>
      <c r="CS18" s="2">
        <f t="shared" si="19"/>
        <v>-169.39525893937525</v>
      </c>
      <c r="CT18" s="2">
        <f t="shared" si="19"/>
        <v>-201.67485978775585</v>
      </c>
      <c r="CU18" s="41">
        <f t="shared" si="20"/>
        <v>-4.3890395828329903E-2</v>
      </c>
      <c r="CV18" t="s">
        <v>30</v>
      </c>
      <c r="CW18" s="2">
        <f t="shared" si="9"/>
        <v>0</v>
      </c>
      <c r="CX18" s="2">
        <f t="shared" si="9"/>
        <v>4.1874388073283626</v>
      </c>
      <c r="CY18" s="2">
        <f t="shared" si="9"/>
        <v>31.569127911503301</v>
      </c>
      <c r="CZ18" s="2">
        <f t="shared" si="9"/>
        <v>86.251567137704342</v>
      </c>
      <c r="DA18" s="2">
        <f t="shared" si="9"/>
        <v>145.47636246103821</v>
      </c>
      <c r="DB18" s="2">
        <f t="shared" si="9"/>
        <v>197.82668544414764</v>
      </c>
      <c r="DC18" s="2">
        <f t="shared" si="9"/>
        <v>247.31670256791585</v>
      </c>
      <c r="DD18" s="2">
        <f t="shared" si="9"/>
        <v>295.36326607576666</v>
      </c>
      <c r="DE18" s="2">
        <f t="shared" si="9"/>
        <v>339.61004560362653</v>
      </c>
      <c r="DF18" s="41">
        <f t="shared" si="21"/>
        <v>7.3909159250226453E-2</v>
      </c>
      <c r="DG18" t="s">
        <v>30</v>
      </c>
      <c r="DH18" s="2">
        <f t="shared" si="27"/>
        <v>0</v>
      </c>
      <c r="DI18" s="2">
        <f t="shared" si="22"/>
        <v>3.0358445758189418</v>
      </c>
      <c r="DJ18" s="2">
        <f t="shared" si="22"/>
        <v>23.692533396310182</v>
      </c>
      <c r="DK18" s="2">
        <f t="shared" si="22"/>
        <v>67.076611765158987</v>
      </c>
      <c r="DL18" s="2">
        <f t="shared" si="22"/>
        <v>111.66026026780128</v>
      </c>
      <c r="DM18" s="2">
        <f t="shared" si="22"/>
        <v>148.491141081764</v>
      </c>
      <c r="DN18" s="2">
        <f t="shared" si="22"/>
        <v>186.87574561872634</v>
      </c>
      <c r="DO18" s="2">
        <f t="shared" si="22"/>
        <v>222.64604492515627</v>
      </c>
      <c r="DP18" s="2">
        <f t="shared" si="22"/>
        <v>256.87883760677596</v>
      </c>
      <c r="DQ18" s="41">
        <f t="shared" si="23"/>
        <v>5.5904409078791767E-2</v>
      </c>
      <c r="DR18" s="41"/>
    </row>
    <row r="19" spans="1:122" x14ac:dyDescent="0.3">
      <c r="A19" t="s">
        <v>32</v>
      </c>
      <c r="B19" s="2">
        <f>VLOOKUP($A19,Total_Rndwd_Prod_Val_REF_N!$A$4:$M$199,5,FALSE)/10^3</f>
        <v>4528.5823693000575</v>
      </c>
      <c r="C19" s="2">
        <f>VLOOKUP($A19,Total_Rndwd_Prod_Val_REF_N!$A$4:$M$199,6,FALSE)/10^3</f>
        <v>4901.7483940682841</v>
      </c>
      <c r="D19" s="2">
        <f>VLOOKUP($A19,Total_Rndwd_Prod_Val_REF_N!$A$4:$M$199,7,FALSE)/10^3</f>
        <v>5274.9417012729709</v>
      </c>
      <c r="E19" s="2">
        <f>VLOOKUP($A19,Total_Rndwd_Prod_Val_REF_N!$A$4:$M$199,8,FALSE)/10^3</f>
        <v>5298.2809205506956</v>
      </c>
      <c r="F19" s="2">
        <f>VLOOKUP($A19,Total_Rndwd_Prod_Val_REF_N!$A$4:$M$199,9,FALSE)/10^3</f>
        <v>5344.7483812055716</v>
      </c>
      <c r="G19" s="2">
        <f>VLOOKUP($A19,Total_Rndwd_Prod_Val_REF_N!$A$4:$M$199,10,FALSE)/10^3</f>
        <v>5416.1281950323901</v>
      </c>
      <c r="H19" s="2">
        <f>VLOOKUP($A19,Total_Rndwd_Prod_Val_REF_N!$A$4:$M$199,11,FALSE)/10^3</f>
        <v>5498.7953440453748</v>
      </c>
      <c r="I19" s="2">
        <f>VLOOKUP($A19,Total_Rndwd_Prod_Val_REF_N!$A$4:$M$199,12,FALSE)/10^3</f>
        <v>5589.444504886199</v>
      </c>
      <c r="J19" s="2">
        <f>VLOOKUP($A19,Total_Rndwd_Prod_Val_REF_N!$A$4:$M$199,13,FALSE)/10^3</f>
        <v>5551.751698564507</v>
      </c>
      <c r="L19" t="s">
        <v>32</v>
      </c>
      <c r="M19" s="2">
        <f>VLOOKUP($A19,Total_Rndwd_Prod_Val_BF_N!$A$4:$M$199,5,FALSE)/10^3</f>
        <v>4528.5823693000575</v>
      </c>
      <c r="N19" s="2">
        <f>VLOOKUP($A19,Total_Rndwd_Prod_Val_BF_N!$A$4:$M$199,6,FALSE)/10^3</f>
        <v>5264.6979117920355</v>
      </c>
      <c r="O19" s="2">
        <f>VLOOKUP($A19,Total_Rndwd_Prod_Val_BF_N!$A$4:$M$199,7,FALSE)/10^3</f>
        <v>6132.9357894492941</v>
      </c>
      <c r="P19" s="2">
        <f>VLOOKUP($A19,Total_Rndwd_Prod_Val_BF_N!$A$4:$M$199,8,FALSE)/10^3</f>
        <v>6215.9170287768493</v>
      </c>
      <c r="Q19" s="2">
        <f>VLOOKUP($A19,Total_Rndwd_Prod_Val_BF_N!$A$4:$M$199,9,FALSE)/10^3</f>
        <v>6071.156652199561</v>
      </c>
      <c r="R19" s="2">
        <f>VLOOKUP($A19,Total_Rndwd_Prod_Val_BF_N!$A$4:$M$199,10,FALSE)/10^3</f>
        <v>6074.2740244056677</v>
      </c>
      <c r="S19" s="2">
        <f>VLOOKUP($A19,Total_Rndwd_Prod_Val_BF_N!$A$4:$M$199,11,FALSE)/10^3</f>
        <v>6072.6500655947702</v>
      </c>
      <c r="T19" s="2">
        <f>VLOOKUP($A19,Total_Rndwd_Prod_Val_BF_N!$A$4:$M$199,12,FALSE)/10^3</f>
        <v>5997.0801138414517</v>
      </c>
      <c r="U19" s="2">
        <f>VLOOKUP($A19,Total_Rndwd_Prod_Val_BF_N!$A$4:$M$199,13,FALSE)/10^3</f>
        <v>6051.6656489171037</v>
      </c>
      <c r="W19" t="s">
        <v>32</v>
      </c>
      <c r="X19" s="2">
        <f>VLOOKUP($A19,Total_Rndwd_Prod_Val_AF_N!$A$4:$M$199,5,FALSE)/10^3</f>
        <v>4528.5823693000575</v>
      </c>
      <c r="Y19" s="2">
        <f>VLOOKUP($A19,Total_Rndwd_Prod_Val_AF_N!$A$4:$M$199,6,FALSE)/10^3</f>
        <v>4997.3455023685001</v>
      </c>
      <c r="Z19" s="2">
        <f>VLOOKUP($A19,Total_Rndwd_Prod_Val_AF_N!$A$4:$M$199,7,FALSE)/10^3</f>
        <v>5526.8646693097126</v>
      </c>
      <c r="AA19" s="2">
        <f>VLOOKUP($A19,Total_Rndwd_Prod_Val_AF_N!$A$4:$M$199,8,FALSE)/10^3</f>
        <v>5473.7111658595359</v>
      </c>
      <c r="AB19" s="2">
        <f>VLOOKUP($A19,Total_Rndwd_Prod_Val_AF_N!$A$4:$M$199,9,FALSE)/10^3</f>
        <v>5547.0279948584212</v>
      </c>
      <c r="AC19" s="2">
        <f>VLOOKUP($A19,Total_Rndwd_Prod_Val_AF_N!$A$4:$M$199,10,FALSE)/10^3</f>
        <v>5599.4042843180814</v>
      </c>
      <c r="AD19" s="2">
        <f>VLOOKUP($A19,Total_Rndwd_Prod_Val_AF_N!$A$4:$M$199,11,FALSE)/10^3</f>
        <v>5663.4586699980364</v>
      </c>
      <c r="AE19" s="2">
        <f>VLOOKUP($A19,Total_Rndwd_Prod_Val_AF_N!$A$4:$M$199,12,FALSE)/10^3</f>
        <v>5788.3553843285335</v>
      </c>
      <c r="AF19" s="2">
        <f>VLOOKUP($A19,Total_Rndwd_Prod_Val_AF_N!$A$4:$M$199,13,FALSE)/10^3</f>
        <v>5790.3482045611599</v>
      </c>
      <c r="AH19" t="s">
        <v>32</v>
      </c>
      <c r="AI19" s="2">
        <f>VLOOKUP($A19,Total_Rndwd_Prod_Val_BAC_N!$A$4:$M$199,5,FALSE)/10^3</f>
        <v>4528.5823693000575</v>
      </c>
      <c r="AJ19" s="2">
        <f>VLOOKUP($A19,Total_Rndwd_Prod_Val_BAC_N!$A$4:$M$199,6,FALSE)/10^3</f>
        <v>4996.3751237973956</v>
      </c>
      <c r="AK19" s="2">
        <f>VLOOKUP($A19,Total_Rndwd_Prod_Val_BAC_N!$A$4:$M$199,7,FALSE)/10^3</f>
        <v>5513.7650860686163</v>
      </c>
      <c r="AL19" s="2">
        <f>VLOOKUP($A19,Total_Rndwd_Prod_Val_BAC_N!$A$4:$M$199,8,FALSE)/10^3</f>
        <v>5449.310859266111</v>
      </c>
      <c r="AM19" s="2">
        <f>VLOOKUP($A19,Total_Rndwd_Prod_Val_BAC_N!$A$4:$M$199,9,FALSE)/10^3</f>
        <v>5513.0263225662566</v>
      </c>
      <c r="AN19" s="2">
        <f>VLOOKUP($A19,Total_Rndwd_Prod_Val_BAC_N!$A$4:$M$199,10,FALSE)/10^3</f>
        <v>5558.1027947858665</v>
      </c>
      <c r="AO19" s="2">
        <f>VLOOKUP($A19,Total_Rndwd_Prod_Val_BAC_N!$A$4:$M$199,11,FALSE)/10^3</f>
        <v>5630.8925483100265</v>
      </c>
      <c r="AP19" s="2">
        <f>VLOOKUP($A19,Total_Rndwd_Prod_Val_BAC_N!$A$4:$M$199,12,FALSE)/10^3</f>
        <v>5761.1785330076527</v>
      </c>
      <c r="AQ19" s="2">
        <f>VLOOKUP($A19,Total_Rndwd_Prod_Val_BAC_N!$A$4:$M$199,13,FALSE)/10^3</f>
        <v>5762.538827774898</v>
      </c>
      <c r="AS19" t="s">
        <v>32</v>
      </c>
      <c r="AT19" s="2">
        <f t="shared" si="11"/>
        <v>4528.5823693000575</v>
      </c>
      <c r="AU19" s="2">
        <f t="shared" si="12"/>
        <v>27544.66024056857</v>
      </c>
      <c r="AV19" s="2">
        <f t="shared" si="12"/>
        <v>52426.595518114671</v>
      </c>
      <c r="AW19" s="2">
        <f t="shared" si="12"/>
        <v>78824.643243757251</v>
      </c>
      <c r="AX19" s="2">
        <f t="shared" si="12"/>
        <v>105362.51530716561</v>
      </c>
      <c r="AY19" s="2">
        <f t="shared" si="12"/>
        <v>132157.63702702028</v>
      </c>
      <c r="AZ19" s="2">
        <f t="shared" si="12"/>
        <v>159320.94515119522</v>
      </c>
      <c r="BA19" s="2">
        <f t="shared" si="12"/>
        <v>186905.5710322629</v>
      </c>
      <c r="BB19" s="2">
        <f t="shared" si="12"/>
        <v>214815.10075037219</v>
      </c>
      <c r="BD19" t="s">
        <v>32</v>
      </c>
      <c r="BE19" s="2">
        <f t="shared" si="13"/>
        <v>4528.5823693000575</v>
      </c>
      <c r="BF19" s="2">
        <f t="shared" si="14"/>
        <v>27907.609758292321</v>
      </c>
      <c r="BG19" s="2">
        <f t="shared" si="14"/>
        <v>55099.337194909756</v>
      </c>
      <c r="BH19" s="2">
        <f t="shared" si="14"/>
        <v>85846.997381483787</v>
      </c>
      <c r="BI19" s="2">
        <f t="shared" si="14"/>
        <v>116781.82214879074</v>
      </c>
      <c r="BJ19" s="2">
        <f t="shared" si="14"/>
        <v>147140.72278199464</v>
      </c>
      <c r="BK19" s="2">
        <f t="shared" si="14"/>
        <v>177510.46894521208</v>
      </c>
      <c r="BL19" s="2">
        <f t="shared" si="14"/>
        <v>207798.1493214326</v>
      </c>
      <c r="BM19" s="2">
        <f t="shared" si="14"/>
        <v>237838.13542571553</v>
      </c>
      <c r="BO19" t="s">
        <v>32</v>
      </c>
      <c r="BP19" s="2">
        <f t="shared" si="15"/>
        <v>4528.5823693000575</v>
      </c>
      <c r="BQ19" s="2">
        <f t="shared" si="16"/>
        <v>27640.257348868785</v>
      </c>
      <c r="BR19" s="2">
        <f t="shared" si="16"/>
        <v>53156.504027652496</v>
      </c>
      <c r="BS19" s="2">
        <f t="shared" si="16"/>
        <v>80737.673870750878</v>
      </c>
      <c r="BT19" s="2">
        <f t="shared" si="16"/>
        <v>108179.54652904744</v>
      </c>
      <c r="BU19" s="2">
        <f t="shared" si="16"/>
        <v>135967.0627927992</v>
      </c>
      <c r="BV19" s="2">
        <f t="shared" si="16"/>
        <v>164028.13860006956</v>
      </c>
      <c r="BW19" s="2">
        <f t="shared" si="16"/>
        <v>192470.32866439025</v>
      </c>
      <c r="BX19" s="2">
        <f t="shared" si="16"/>
        <v>221414.09840626555</v>
      </c>
      <c r="BZ19" t="s">
        <v>32</v>
      </c>
      <c r="CA19" s="2">
        <f t="shared" si="17"/>
        <v>4528.5823693000575</v>
      </c>
      <c r="CB19" s="2">
        <f t="shared" si="18"/>
        <v>27639.286970297682</v>
      </c>
      <c r="CC19" s="2">
        <f t="shared" si="18"/>
        <v>53138.552551555884</v>
      </c>
      <c r="CD19" s="2">
        <f t="shared" si="18"/>
        <v>80642.923755096461</v>
      </c>
      <c r="CE19" s="2">
        <f t="shared" si="18"/>
        <v>107953.19351472717</v>
      </c>
      <c r="CF19" s="2">
        <f t="shared" si="18"/>
        <v>135563.40159977807</v>
      </c>
      <c r="CG19" s="2">
        <f t="shared" si="18"/>
        <v>163426.70532723155</v>
      </c>
      <c r="CH19" s="2">
        <f t="shared" si="18"/>
        <v>191711.45405347931</v>
      </c>
      <c r="CI19" s="2">
        <f t="shared" si="18"/>
        <v>220518.70701328482</v>
      </c>
      <c r="CK19" t="s">
        <v>32</v>
      </c>
      <c r="CL19" s="2">
        <f t="shared" si="19"/>
        <v>0</v>
      </c>
      <c r="CM19" s="2">
        <f t="shared" si="19"/>
        <v>362.94951772375134</v>
      </c>
      <c r="CN19" s="2">
        <f t="shared" si="19"/>
        <v>2672.7416767950854</v>
      </c>
      <c r="CO19" s="2">
        <f t="shared" si="19"/>
        <v>7022.3541377265356</v>
      </c>
      <c r="CP19" s="2">
        <f t="shared" si="19"/>
        <v>11419.306841625134</v>
      </c>
      <c r="CQ19" s="2">
        <f t="shared" si="19"/>
        <v>14983.085754974367</v>
      </c>
      <c r="CR19" s="2">
        <f t="shared" si="19"/>
        <v>18189.523794016859</v>
      </c>
      <c r="CS19" s="2">
        <f t="shared" si="19"/>
        <v>20892.578289169702</v>
      </c>
      <c r="CT19" s="2">
        <f t="shared" si="19"/>
        <v>23023.03467534334</v>
      </c>
      <c r="CU19" s="41">
        <f t="shared" si="20"/>
        <v>0.10717605324263244</v>
      </c>
      <c r="CV19" t="s">
        <v>32</v>
      </c>
      <c r="CW19" s="2">
        <f t="shared" ref="CW19:DE47" si="29">BP19-AT19</f>
        <v>0</v>
      </c>
      <c r="CX19" s="2">
        <f t="shared" si="29"/>
        <v>95.597108300215041</v>
      </c>
      <c r="CY19" s="2">
        <f t="shared" si="29"/>
        <v>729.90850953782501</v>
      </c>
      <c r="CZ19" s="2">
        <f t="shared" si="29"/>
        <v>1913.0306269936264</v>
      </c>
      <c r="DA19" s="2">
        <f t="shared" si="29"/>
        <v>2817.031221881829</v>
      </c>
      <c r="DB19" s="2">
        <f t="shared" si="29"/>
        <v>3809.4257657789276</v>
      </c>
      <c r="DC19" s="2">
        <f t="shared" si="29"/>
        <v>4707.1934488743427</v>
      </c>
      <c r="DD19" s="2">
        <f t="shared" si="29"/>
        <v>5564.7576321273518</v>
      </c>
      <c r="DE19" s="2">
        <f t="shared" si="29"/>
        <v>6598.9976558933558</v>
      </c>
      <c r="DF19" s="41">
        <f t="shared" si="21"/>
        <v>3.0719430956400874E-2</v>
      </c>
      <c r="DG19" t="s">
        <v>32</v>
      </c>
      <c r="DH19" s="2">
        <f t="shared" si="27"/>
        <v>0</v>
      </c>
      <c r="DI19" s="2">
        <f t="shared" si="22"/>
        <v>94.626729729112412</v>
      </c>
      <c r="DJ19" s="2">
        <f t="shared" si="22"/>
        <v>711.95703344121284</v>
      </c>
      <c r="DK19" s="2">
        <f t="shared" si="22"/>
        <v>1818.2805113392096</v>
      </c>
      <c r="DL19" s="2">
        <f t="shared" si="22"/>
        <v>2590.6782075615629</v>
      </c>
      <c r="DM19" s="2">
        <f t="shared" si="22"/>
        <v>3405.764572757791</v>
      </c>
      <c r="DN19" s="2">
        <f t="shared" si="22"/>
        <v>4105.7601760363323</v>
      </c>
      <c r="DO19" s="2">
        <f t="shared" si="22"/>
        <v>4805.883021216403</v>
      </c>
      <c r="DP19" s="2">
        <f t="shared" si="22"/>
        <v>5703.6062629126245</v>
      </c>
      <c r="DQ19" s="41">
        <f t="shared" si="23"/>
        <v>2.6551235192448369E-2</v>
      </c>
      <c r="DR19" s="41"/>
    </row>
    <row r="20" spans="1:122" x14ac:dyDescent="0.3">
      <c r="A20" t="s">
        <v>18</v>
      </c>
      <c r="B20" s="2">
        <f>VLOOKUP($A20,Total_Rndwd_Prod_Val_REF_N!$A$4:$M$199,5,FALSE)/10^3</f>
        <v>226.50955075106498</v>
      </c>
      <c r="C20" s="2">
        <f>VLOOKUP($A20,Total_Rndwd_Prod_Val_REF_N!$A$4:$M$199,6,FALSE)/10^3</f>
        <v>228.44640411908563</v>
      </c>
      <c r="D20" s="2">
        <f>VLOOKUP($A20,Total_Rndwd_Prod_Val_REF_N!$A$4:$M$199,7,FALSE)/10^3</f>
        <v>234.74354179773016</v>
      </c>
      <c r="E20" s="2">
        <f>VLOOKUP($A20,Total_Rndwd_Prod_Val_REF_N!$A$4:$M$199,8,FALSE)/10^3</f>
        <v>223.35739682429144</v>
      </c>
      <c r="F20" s="2">
        <f>VLOOKUP($A20,Total_Rndwd_Prod_Val_REF_N!$A$4:$M$199,9,FALSE)/10^3</f>
        <v>207.87209650180293</v>
      </c>
      <c r="G20" s="2">
        <f>VLOOKUP($A20,Total_Rndwd_Prod_Val_REF_N!$A$4:$M$199,10,FALSE)/10^3</f>
        <v>193.41865457960935</v>
      </c>
      <c r="H20" s="2">
        <f>VLOOKUP($A20,Total_Rndwd_Prod_Val_REF_N!$A$4:$M$199,11,FALSE)/10^3</f>
        <v>180.29359066266468</v>
      </c>
      <c r="I20" s="2">
        <f>VLOOKUP($A20,Total_Rndwd_Prod_Val_REF_N!$A$4:$M$199,12,FALSE)/10^3</f>
        <v>171.35035523777648</v>
      </c>
      <c r="J20" s="2">
        <f>VLOOKUP($A20,Total_Rndwd_Prod_Val_REF_N!$A$4:$M$199,13,FALSE)/10^3</f>
        <v>165.03968428862473</v>
      </c>
      <c r="L20" t="s">
        <v>18</v>
      </c>
      <c r="M20" s="2">
        <f>VLOOKUP($A20,Total_Rndwd_Prod_Val_BF_N!$A$4:$M$199,5,FALSE)/10^3</f>
        <v>226.50955075106498</v>
      </c>
      <c r="N20" s="2">
        <f>VLOOKUP($A20,Total_Rndwd_Prod_Val_BF_N!$A$4:$M$199,6,FALSE)/10^3</f>
        <v>224.81665991196792</v>
      </c>
      <c r="O20" s="2">
        <f>VLOOKUP($A20,Total_Rndwd_Prod_Val_BF_N!$A$4:$M$199,7,FALSE)/10^3</f>
        <v>226.56727786171143</v>
      </c>
      <c r="P20" s="2">
        <f>VLOOKUP($A20,Total_Rndwd_Prod_Val_BF_N!$A$4:$M$199,8,FALSE)/10^3</f>
        <v>208.05021575230376</v>
      </c>
      <c r="Q20" s="2">
        <f>VLOOKUP($A20,Total_Rndwd_Prod_Val_BF_N!$A$4:$M$199,9,FALSE)/10^3</f>
        <v>191.00908939654221</v>
      </c>
      <c r="R20" s="2">
        <f>VLOOKUP($A20,Total_Rndwd_Prod_Val_BF_N!$A$4:$M$199,10,FALSE)/10^3</f>
        <v>181.13412762676072</v>
      </c>
      <c r="S20" s="2">
        <f>VLOOKUP($A20,Total_Rndwd_Prod_Val_BF_N!$A$4:$M$199,11,FALSE)/10^3</f>
        <v>172.36937593828688</v>
      </c>
      <c r="T20" s="2">
        <f>VLOOKUP($A20,Total_Rndwd_Prod_Val_BF_N!$A$4:$M$199,12,FALSE)/10^3</f>
        <v>165.82397487085544</v>
      </c>
      <c r="U20" s="2">
        <f>VLOOKUP($A20,Total_Rndwd_Prod_Val_BF_N!$A$4:$M$199,13,FALSE)/10^3</f>
        <v>163.86779352432399</v>
      </c>
      <c r="W20" t="s">
        <v>18</v>
      </c>
      <c r="X20" s="2">
        <f>VLOOKUP($A20,Total_Rndwd_Prod_Val_AF_N!$A$4:$M$199,5,FALSE)/10^3</f>
        <v>226.50955075106498</v>
      </c>
      <c r="Y20" s="2">
        <f>VLOOKUP($A20,Total_Rndwd_Prod_Val_AF_N!$A$4:$M$199,6,FALSE)/10^3</f>
        <v>232.54905554359746</v>
      </c>
      <c r="Z20" s="2">
        <f>VLOOKUP($A20,Total_Rndwd_Prod_Val_AF_N!$A$4:$M$199,7,FALSE)/10^3</f>
        <v>244.31368115692612</v>
      </c>
      <c r="AA20" s="2">
        <f>VLOOKUP($A20,Total_Rndwd_Prod_Val_AF_N!$A$4:$M$199,8,FALSE)/10^3</f>
        <v>239.23787229483872</v>
      </c>
      <c r="AB20" s="2">
        <f>VLOOKUP($A20,Total_Rndwd_Prod_Val_AF_N!$A$4:$M$199,9,FALSE)/10^3</f>
        <v>226.23634716210859</v>
      </c>
      <c r="AC20" s="2">
        <f>VLOOKUP($A20,Total_Rndwd_Prod_Val_AF_N!$A$4:$M$199,10,FALSE)/10^3</f>
        <v>208.88986954570652</v>
      </c>
      <c r="AD20" s="2">
        <f>VLOOKUP($A20,Total_Rndwd_Prod_Val_AF_N!$A$4:$M$199,11,FALSE)/10^3</f>
        <v>193.66528479595954</v>
      </c>
      <c r="AE20" s="2">
        <f>VLOOKUP($A20,Total_Rndwd_Prod_Val_AF_N!$A$4:$M$199,12,FALSE)/10^3</f>
        <v>183.18705751818217</v>
      </c>
      <c r="AF20" s="2">
        <f>VLOOKUP($A20,Total_Rndwd_Prod_Val_AF_N!$A$4:$M$199,13,FALSE)/10^3</f>
        <v>175.94538622885378</v>
      </c>
      <c r="AH20" t="s">
        <v>18</v>
      </c>
      <c r="AI20" s="2">
        <f>VLOOKUP($A20,Total_Rndwd_Prod_Val_BAC_N!$A$4:$M$199,5,FALSE)/10^3</f>
        <v>226.50955075106498</v>
      </c>
      <c r="AJ20" s="2">
        <f>VLOOKUP($A20,Total_Rndwd_Prod_Val_BAC_N!$A$4:$M$199,6,FALSE)/10^3</f>
        <v>231.18021197567845</v>
      </c>
      <c r="AK20" s="2">
        <f>VLOOKUP($A20,Total_Rndwd_Prod_Val_BAC_N!$A$4:$M$199,7,FALSE)/10^3</f>
        <v>241.93903584867567</v>
      </c>
      <c r="AL20" s="2">
        <f>VLOOKUP($A20,Total_Rndwd_Prod_Val_BAC_N!$A$4:$M$199,8,FALSE)/10^3</f>
        <v>229.54629192955329</v>
      </c>
      <c r="AM20" s="2">
        <f>VLOOKUP($A20,Total_Rndwd_Prod_Val_BAC_N!$A$4:$M$199,9,FALSE)/10^3</f>
        <v>212.43678192772464</v>
      </c>
      <c r="AN20" s="2">
        <f>VLOOKUP($A20,Total_Rndwd_Prod_Val_BAC_N!$A$4:$M$199,10,FALSE)/10^3</f>
        <v>198.05302916095212</v>
      </c>
      <c r="AO20" s="2">
        <f>VLOOKUP($A20,Total_Rndwd_Prod_Val_BAC_N!$A$4:$M$199,11,FALSE)/10^3</f>
        <v>184.54842570643055</v>
      </c>
      <c r="AP20" s="2">
        <f>VLOOKUP($A20,Total_Rndwd_Prod_Val_BAC_N!$A$4:$M$199,12,FALSE)/10^3</f>
        <v>175.7919021612822</v>
      </c>
      <c r="AQ20" s="2">
        <f>VLOOKUP($A20,Total_Rndwd_Prod_Val_BAC_N!$A$4:$M$199,13,FALSE)/10^3</f>
        <v>169.88595013634389</v>
      </c>
      <c r="AS20" t="s">
        <v>18</v>
      </c>
      <c r="AT20" s="2">
        <f t="shared" si="11"/>
        <v>226.50955075106498</v>
      </c>
      <c r="AU20" s="2">
        <f t="shared" si="12"/>
        <v>1360.9941578744106</v>
      </c>
      <c r="AV20" s="2">
        <f t="shared" si="12"/>
        <v>2509.5233161484834</v>
      </c>
      <c r="AW20" s="2">
        <f t="shared" si="12"/>
        <v>3671.8548801636953</v>
      </c>
      <c r="AX20" s="2">
        <f t="shared" si="12"/>
        <v>4773.1565639626642</v>
      </c>
      <c r="AY20" s="2">
        <f t="shared" si="12"/>
        <v>5798.0636045494848</v>
      </c>
      <c r="AZ20" s="2">
        <f t="shared" si="12"/>
        <v>6752.031813530587</v>
      </c>
      <c r="BA20" s="2">
        <f t="shared" si="12"/>
        <v>7644.5565314190217</v>
      </c>
      <c r="BB20" s="2">
        <f t="shared" si="12"/>
        <v>8494.9976366587507</v>
      </c>
      <c r="BD20" t="s">
        <v>18</v>
      </c>
      <c r="BE20" s="2">
        <f t="shared" si="13"/>
        <v>226.50955075106498</v>
      </c>
      <c r="BF20" s="2">
        <f t="shared" si="14"/>
        <v>1357.3644136672929</v>
      </c>
      <c r="BG20" s="2">
        <f t="shared" si="14"/>
        <v>2483.1983311768759</v>
      </c>
      <c r="BH20" s="2">
        <f t="shared" si="14"/>
        <v>3597.5176583760253</v>
      </c>
      <c r="BI20" s="2">
        <f t="shared" si="14"/>
        <v>4620.7276107817834</v>
      </c>
      <c r="BJ20" s="2">
        <f t="shared" si="14"/>
        <v>5565.8980959947121</v>
      </c>
      <c r="BK20" s="2">
        <f t="shared" si="14"/>
        <v>6462.8039824400421</v>
      </c>
      <c r="BL20" s="2">
        <f t="shared" si="14"/>
        <v>7318.1054610640449</v>
      </c>
      <c r="BM20" s="2">
        <f t="shared" si="14"/>
        <v>8145.2691540717906</v>
      </c>
      <c r="BO20" t="s">
        <v>18</v>
      </c>
      <c r="BP20" s="2">
        <f t="shared" si="15"/>
        <v>226.50955075106498</v>
      </c>
      <c r="BQ20" s="2">
        <f t="shared" si="16"/>
        <v>1365.0968092989224</v>
      </c>
      <c r="BR20" s="2">
        <f t="shared" si="16"/>
        <v>2539.6067126302382</v>
      </c>
      <c r="BS20" s="2">
        <f t="shared" si="16"/>
        <v>3756.0993095527815</v>
      </c>
      <c r="BT20" s="2">
        <f t="shared" si="16"/>
        <v>4939.2871458942445</v>
      </c>
      <c r="BU20" s="2">
        <f t="shared" si="16"/>
        <v>6053.1224040883853</v>
      </c>
      <c r="BV20" s="2">
        <f t="shared" si="16"/>
        <v>7082.3471670671706</v>
      </c>
      <c r="BW20" s="2">
        <f t="shared" si="16"/>
        <v>8040.1953637691904</v>
      </c>
      <c r="BX20" s="2">
        <f t="shared" si="16"/>
        <v>8948.888980070773</v>
      </c>
      <c r="BZ20" t="s">
        <v>18</v>
      </c>
      <c r="CA20" s="2">
        <f t="shared" si="17"/>
        <v>226.50955075106498</v>
      </c>
      <c r="CB20" s="2">
        <f t="shared" si="18"/>
        <v>1363.7279657310035</v>
      </c>
      <c r="CC20" s="2">
        <f t="shared" si="18"/>
        <v>2530.387849482393</v>
      </c>
      <c r="CD20" s="2">
        <f t="shared" si="18"/>
        <v>3727.6902848066488</v>
      </c>
      <c r="CE20" s="2">
        <f t="shared" si="18"/>
        <v>4858.3122344525873</v>
      </c>
      <c r="CF20" s="2">
        <f t="shared" si="18"/>
        <v>5906.1123913244382</v>
      </c>
      <c r="CG20" s="2">
        <f t="shared" si="18"/>
        <v>6882.8729336746774</v>
      </c>
      <c r="CH20" s="2">
        <f t="shared" si="18"/>
        <v>7796.8585386616824</v>
      </c>
      <c r="CI20" s="2">
        <f t="shared" si="18"/>
        <v>8669.9120974431553</v>
      </c>
      <c r="CK20" t="s">
        <v>18</v>
      </c>
      <c r="CL20" s="2">
        <f t="shared" si="19"/>
        <v>0</v>
      </c>
      <c r="CM20" s="2">
        <f t="shared" si="19"/>
        <v>-3.6297442071177102</v>
      </c>
      <c r="CN20" s="2">
        <f t="shared" si="19"/>
        <v>-26.324984971607591</v>
      </c>
      <c r="CO20" s="2">
        <f t="shared" si="19"/>
        <v>-74.337221787669932</v>
      </c>
      <c r="CP20" s="2">
        <f t="shared" si="19"/>
        <v>-152.42895318088085</v>
      </c>
      <c r="CQ20" s="2">
        <f t="shared" si="19"/>
        <v>-232.16550855477271</v>
      </c>
      <c r="CR20" s="2">
        <f t="shared" si="19"/>
        <v>-289.2278310905449</v>
      </c>
      <c r="CS20" s="2">
        <f t="shared" si="19"/>
        <v>-326.45107035497676</v>
      </c>
      <c r="CT20" s="2">
        <f t="shared" si="19"/>
        <v>-349.72848258696013</v>
      </c>
      <c r="CU20" s="41">
        <f t="shared" si="20"/>
        <v>-4.1168755724870949E-2</v>
      </c>
      <c r="CV20" t="s">
        <v>18</v>
      </c>
      <c r="CW20" s="2">
        <f t="shared" si="29"/>
        <v>0</v>
      </c>
      <c r="CX20" s="2">
        <f t="shared" si="29"/>
        <v>4.1026514245118051</v>
      </c>
      <c r="CY20" s="2">
        <f t="shared" si="29"/>
        <v>30.083396481754789</v>
      </c>
      <c r="CZ20" s="2">
        <f t="shared" si="29"/>
        <v>84.244429389086235</v>
      </c>
      <c r="DA20" s="2">
        <f t="shared" si="29"/>
        <v>166.13058193158031</v>
      </c>
      <c r="DB20" s="2">
        <f t="shared" si="29"/>
        <v>255.05879953890053</v>
      </c>
      <c r="DC20" s="2">
        <f t="shared" si="29"/>
        <v>330.31535353658364</v>
      </c>
      <c r="DD20" s="2">
        <f t="shared" si="29"/>
        <v>395.63883235016874</v>
      </c>
      <c r="DE20" s="2">
        <f t="shared" si="29"/>
        <v>453.89134341202225</v>
      </c>
      <c r="DF20" s="41">
        <f t="shared" si="21"/>
        <v>5.3430426096097966E-2</v>
      </c>
      <c r="DG20" t="s">
        <v>18</v>
      </c>
      <c r="DH20" s="2">
        <f t="shared" si="27"/>
        <v>0</v>
      </c>
      <c r="DI20" s="2">
        <f t="shared" si="27"/>
        <v>2.7338078565928754</v>
      </c>
      <c r="DJ20" s="2">
        <f t="shared" si="27"/>
        <v>20.864533333909549</v>
      </c>
      <c r="DK20" s="2">
        <f t="shared" si="27"/>
        <v>55.835404642953563</v>
      </c>
      <c r="DL20" s="2">
        <f t="shared" si="27"/>
        <v>85.155670489923068</v>
      </c>
      <c r="DM20" s="2">
        <f t="shared" si="27"/>
        <v>108.04878677495344</v>
      </c>
      <c r="DN20" s="2">
        <f t="shared" si="27"/>
        <v>130.84112014409038</v>
      </c>
      <c r="DO20" s="2">
        <f t="shared" si="27"/>
        <v>152.30200724266069</v>
      </c>
      <c r="DP20" s="2">
        <f t="shared" si="27"/>
        <v>174.91446078440458</v>
      </c>
      <c r="DQ20" s="41">
        <f t="shared" si="23"/>
        <v>2.0590289516925854E-2</v>
      </c>
      <c r="DR20" s="41"/>
    </row>
    <row r="21" spans="1:122" x14ac:dyDescent="0.3">
      <c r="A21" t="s">
        <v>35</v>
      </c>
      <c r="B21" s="2">
        <f>VLOOKUP($A21,Total_Rndwd_Prod_Val_REF_N!$A$4:$M$199,5,FALSE)/10^3</f>
        <v>66.266515550302103</v>
      </c>
      <c r="C21" s="2">
        <f>VLOOKUP($A21,Total_Rndwd_Prod_Val_REF_N!$A$4:$M$199,6,FALSE)/10^3</f>
        <v>72.759715221713009</v>
      </c>
      <c r="D21" s="2">
        <f>VLOOKUP($A21,Total_Rndwd_Prod_Val_REF_N!$A$4:$M$199,7,FALSE)/10^3</f>
        <v>79.800476645965929</v>
      </c>
      <c r="E21" s="2">
        <f>VLOOKUP($A21,Total_Rndwd_Prod_Val_REF_N!$A$4:$M$199,8,FALSE)/10^3</f>
        <v>77.633301726376445</v>
      </c>
      <c r="F21" s="2">
        <f>VLOOKUP($A21,Total_Rndwd_Prod_Val_REF_N!$A$4:$M$199,9,FALSE)/10^3</f>
        <v>75.725155726178428</v>
      </c>
      <c r="G21" s="2">
        <f>VLOOKUP($A21,Total_Rndwd_Prod_Val_REF_N!$A$4:$M$199,10,FALSE)/10^3</f>
        <v>74.243407423942045</v>
      </c>
      <c r="H21" s="2">
        <f>VLOOKUP($A21,Total_Rndwd_Prod_Val_REF_N!$A$4:$M$199,11,FALSE)/10^3</f>
        <v>72.253309427901186</v>
      </c>
      <c r="I21" s="2">
        <f>VLOOKUP($A21,Total_Rndwd_Prod_Val_REF_N!$A$4:$M$199,12,FALSE)/10^3</f>
        <v>70.629121730702906</v>
      </c>
      <c r="J21" s="2">
        <f>VLOOKUP($A21,Total_Rndwd_Prod_Val_REF_N!$A$4:$M$199,13,FALSE)/10^3</f>
        <v>68.269872199005803</v>
      </c>
      <c r="L21" t="s">
        <v>35</v>
      </c>
      <c r="M21" s="2">
        <f>VLOOKUP($A21,Total_Rndwd_Prod_Val_BF_N!$A$4:$M$199,5,FALSE)/10^3</f>
        <v>66.266515550302103</v>
      </c>
      <c r="N21" s="2">
        <f>VLOOKUP($A21,Total_Rndwd_Prod_Val_BF_N!$A$4:$M$199,6,FALSE)/10^3</f>
        <v>74.668039842493997</v>
      </c>
      <c r="O21" s="2">
        <f>VLOOKUP($A21,Total_Rndwd_Prod_Val_BF_N!$A$4:$M$199,7,FALSE)/10^3</f>
        <v>84.534911438460327</v>
      </c>
      <c r="P21" s="2">
        <f>VLOOKUP($A21,Total_Rndwd_Prod_Val_BF_N!$A$4:$M$199,8,FALSE)/10^3</f>
        <v>82.216436309367324</v>
      </c>
      <c r="Q21" s="2">
        <f>VLOOKUP($A21,Total_Rndwd_Prod_Val_BF_N!$A$4:$M$199,9,FALSE)/10^3</f>
        <v>78.057769776912423</v>
      </c>
      <c r="R21" s="2">
        <f>VLOOKUP($A21,Total_Rndwd_Prod_Val_BF_N!$A$4:$M$199,10,FALSE)/10^3</f>
        <v>76.069212796816103</v>
      </c>
      <c r="S21" s="2">
        <f>VLOOKUP($A21,Total_Rndwd_Prod_Val_BF_N!$A$4:$M$199,11,FALSE)/10^3</f>
        <v>73.551980449860892</v>
      </c>
      <c r="T21" s="2">
        <f>VLOOKUP($A21,Total_Rndwd_Prod_Val_BF_N!$A$4:$M$199,12,FALSE)/10^3</f>
        <v>70.69522794683354</v>
      </c>
      <c r="U21" s="2">
        <f>VLOOKUP($A21,Total_Rndwd_Prod_Val_BF_N!$A$4:$M$199,13,FALSE)/10^3</f>
        <v>68.918234210949294</v>
      </c>
      <c r="W21" t="s">
        <v>35</v>
      </c>
      <c r="X21" s="2">
        <f>VLOOKUP($A21,Total_Rndwd_Prod_Val_AF_N!$A$4:$M$199,5,FALSE)/10^3</f>
        <v>66.266515550302103</v>
      </c>
      <c r="Y21" s="2">
        <f>VLOOKUP($A21,Total_Rndwd_Prod_Val_AF_N!$A$4:$M$199,6,FALSE)/10^3</f>
        <v>72.5478659317384</v>
      </c>
      <c r="Z21" s="2">
        <f>VLOOKUP($A21,Total_Rndwd_Prod_Val_AF_N!$A$4:$M$199,7,FALSE)/10^3</f>
        <v>79.767031327243672</v>
      </c>
      <c r="AA21" s="2">
        <f>VLOOKUP($A21,Total_Rndwd_Prod_Val_AF_N!$A$4:$M$199,8,FALSE)/10^3</f>
        <v>77.314926779805816</v>
      </c>
      <c r="AB21" s="2">
        <f>VLOOKUP($A21,Total_Rndwd_Prod_Val_AF_N!$A$4:$M$199,9,FALSE)/10^3</f>
        <v>75.295972769669419</v>
      </c>
      <c r="AC21" s="2">
        <f>VLOOKUP($A21,Total_Rndwd_Prod_Val_AF_N!$A$4:$M$199,10,FALSE)/10^3</f>
        <v>73.508195795298789</v>
      </c>
      <c r="AD21" s="2">
        <f>VLOOKUP($A21,Total_Rndwd_Prod_Val_AF_N!$A$4:$M$199,11,FALSE)/10^3</f>
        <v>71.320839072127342</v>
      </c>
      <c r="AE21" s="2">
        <f>VLOOKUP($A21,Total_Rndwd_Prod_Val_AF_N!$A$4:$M$199,12,FALSE)/10^3</f>
        <v>69.819910861635833</v>
      </c>
      <c r="AF21" s="2">
        <f>VLOOKUP($A21,Total_Rndwd_Prod_Val_AF_N!$A$4:$M$199,13,FALSE)/10^3</f>
        <v>67.569359596906338</v>
      </c>
      <c r="AH21" t="s">
        <v>35</v>
      </c>
      <c r="AI21" s="2">
        <f>VLOOKUP($A21,Total_Rndwd_Prod_Val_BAC_N!$A$4:$M$199,5,FALSE)/10^3</f>
        <v>66.266515550302103</v>
      </c>
      <c r="AJ21" s="2">
        <f>VLOOKUP($A21,Total_Rndwd_Prod_Val_BAC_N!$A$4:$M$199,6,FALSE)/10^3</f>
        <v>72.275606251041324</v>
      </c>
      <c r="AK21" s="2">
        <f>VLOOKUP($A21,Total_Rndwd_Prod_Val_BAC_N!$A$4:$M$199,7,FALSE)/10^3</f>
        <v>79.204379090503366</v>
      </c>
      <c r="AL21" s="2">
        <f>VLOOKUP($A21,Total_Rndwd_Prod_Val_BAC_N!$A$4:$M$199,8,FALSE)/10^3</f>
        <v>76.546806286061752</v>
      </c>
      <c r="AM21" s="2">
        <f>VLOOKUP($A21,Total_Rndwd_Prod_Val_BAC_N!$A$4:$M$199,9,FALSE)/10^3</f>
        <v>74.393581784238521</v>
      </c>
      <c r="AN21" s="2">
        <f>VLOOKUP($A21,Total_Rndwd_Prod_Val_BAC_N!$A$4:$M$199,10,FALSE)/10^3</f>
        <v>72.861521377183649</v>
      </c>
      <c r="AO21" s="2">
        <f>VLOOKUP($A21,Total_Rndwd_Prod_Val_BAC_N!$A$4:$M$199,11,FALSE)/10^3</f>
        <v>70.778292551195662</v>
      </c>
      <c r="AP21" s="2">
        <f>VLOOKUP($A21,Total_Rndwd_Prod_Val_BAC_N!$A$4:$M$199,12,FALSE)/10^3</f>
        <v>69.350883514734576</v>
      </c>
      <c r="AQ21" s="2">
        <f>VLOOKUP($A21,Total_Rndwd_Prod_Val_BAC_N!$A$4:$M$199,13,FALSE)/10^3</f>
        <v>67.154979209189378</v>
      </c>
      <c r="AS21" t="s">
        <v>35</v>
      </c>
      <c r="AT21" s="2">
        <f t="shared" si="11"/>
        <v>66.266515550302103</v>
      </c>
      <c r="AU21" s="2">
        <f t="shared" si="12"/>
        <v>404.09229297322349</v>
      </c>
      <c r="AV21" s="2">
        <f t="shared" si="12"/>
        <v>774.93163050604142</v>
      </c>
      <c r="AW21" s="2">
        <f t="shared" si="12"/>
        <v>1171.7668388162815</v>
      </c>
      <c r="AX21" s="2">
        <f t="shared" si="12"/>
        <v>1558.0252014479656</v>
      </c>
      <c r="AY21" s="2">
        <f t="shared" si="12"/>
        <v>1935.1692317766212</v>
      </c>
      <c r="AZ21" s="2">
        <f t="shared" si="12"/>
        <v>2304.3961709002906</v>
      </c>
      <c r="BA21" s="2">
        <f t="shared" si="12"/>
        <v>2664.0385303425983</v>
      </c>
      <c r="BB21" s="2">
        <f t="shared" si="12"/>
        <v>3014.8248894644157</v>
      </c>
      <c r="BD21" t="s">
        <v>35</v>
      </c>
      <c r="BE21" s="2">
        <f t="shared" si="13"/>
        <v>66.266515550302103</v>
      </c>
      <c r="BF21" s="2">
        <f t="shared" si="14"/>
        <v>406.0006175940045</v>
      </c>
      <c r="BG21" s="2">
        <f t="shared" si="14"/>
        <v>789.20768840244079</v>
      </c>
      <c r="BH21" s="2">
        <f t="shared" si="14"/>
        <v>1209.5637704656494</v>
      </c>
      <c r="BI21" s="2">
        <f t="shared" si="14"/>
        <v>1616.4872854800312</v>
      </c>
      <c r="BJ21" s="2">
        <f t="shared" si="14"/>
        <v>2004.7875773844971</v>
      </c>
      <c r="BK21" s="2">
        <f t="shared" si="14"/>
        <v>2382.6164090216225</v>
      </c>
      <c r="BL21" s="2">
        <f t="shared" si="14"/>
        <v>2747.5195587679</v>
      </c>
      <c r="BM21" s="2">
        <f t="shared" si="14"/>
        <v>3099.2187047661832</v>
      </c>
      <c r="BO21" t="s">
        <v>35</v>
      </c>
      <c r="BP21" s="2">
        <f t="shared" si="15"/>
        <v>66.266515550302103</v>
      </c>
      <c r="BQ21" s="2">
        <f t="shared" si="16"/>
        <v>403.88044368324887</v>
      </c>
      <c r="BR21" s="2">
        <f t="shared" si="16"/>
        <v>773.83893873744614</v>
      </c>
      <c r="BS21" s="2">
        <f t="shared" si="16"/>
        <v>1170.2219908262266</v>
      </c>
      <c r="BT21" s="2">
        <f t="shared" si="16"/>
        <v>1554.7776707151193</v>
      </c>
      <c r="BU21" s="2">
        <f t="shared" si="16"/>
        <v>1929.4697575890959</v>
      </c>
      <c r="BV21" s="2">
        <f t="shared" si="16"/>
        <v>2294.8233798424185</v>
      </c>
      <c r="BW21" s="2">
        <f t="shared" si="16"/>
        <v>2649.9266469925637</v>
      </c>
      <c r="BX21" s="2">
        <f t="shared" si="16"/>
        <v>2996.7756500360133</v>
      </c>
      <c r="BZ21" t="s">
        <v>35</v>
      </c>
      <c r="CA21" s="2">
        <f t="shared" si="17"/>
        <v>66.266515550302103</v>
      </c>
      <c r="CB21" s="2">
        <f t="shared" si="18"/>
        <v>403.60818400255181</v>
      </c>
      <c r="CC21" s="2">
        <f t="shared" si="18"/>
        <v>771.91498809722043</v>
      </c>
      <c r="CD21" s="2">
        <f t="shared" si="18"/>
        <v>1165.2793107452958</v>
      </c>
      <c r="CE21" s="2">
        <f t="shared" si="18"/>
        <v>1545.8601176737811</v>
      </c>
      <c r="CF21" s="2">
        <f t="shared" si="18"/>
        <v>1916.2959661879188</v>
      </c>
      <c r="CG21" s="2">
        <f t="shared" si="18"/>
        <v>2278.5203442478492</v>
      </c>
      <c r="CH21" s="2">
        <f t="shared" si="18"/>
        <v>2630.9843979673665</v>
      </c>
      <c r="CI21" s="2">
        <f t="shared" si="18"/>
        <v>2975.5429112354941</v>
      </c>
      <c r="CK21" t="s">
        <v>35</v>
      </c>
      <c r="CL21" s="2">
        <f t="shared" si="19"/>
        <v>0</v>
      </c>
      <c r="CM21" s="2">
        <f t="shared" si="19"/>
        <v>1.9083246207810021</v>
      </c>
      <c r="CN21" s="2">
        <f t="shared" si="19"/>
        <v>14.276057896399379</v>
      </c>
      <c r="CO21" s="2">
        <f t="shared" si="19"/>
        <v>37.796931649367934</v>
      </c>
      <c r="CP21" s="2">
        <f t="shared" si="19"/>
        <v>58.462084032065604</v>
      </c>
      <c r="CQ21" s="2">
        <f t="shared" si="19"/>
        <v>69.618345607875881</v>
      </c>
      <c r="CR21" s="2">
        <f t="shared" si="19"/>
        <v>78.220238121331931</v>
      </c>
      <c r="CS21" s="2">
        <f t="shared" si="19"/>
        <v>83.481028425301702</v>
      </c>
      <c r="CT21" s="2">
        <f t="shared" si="19"/>
        <v>84.393815301767518</v>
      </c>
      <c r="CU21" s="41">
        <f t="shared" si="20"/>
        <v>2.7992941015144695E-2</v>
      </c>
      <c r="CV21" t="s">
        <v>35</v>
      </c>
      <c r="CW21" s="2">
        <f t="shared" si="29"/>
        <v>0</v>
      </c>
      <c r="CX21" s="2">
        <f t="shared" si="29"/>
        <v>-0.21184928997462293</v>
      </c>
      <c r="CY21" s="2">
        <f t="shared" si="29"/>
        <v>-1.0926917685952731</v>
      </c>
      <c r="CZ21" s="2">
        <f t="shared" si="29"/>
        <v>-1.5448479900549046</v>
      </c>
      <c r="DA21" s="2">
        <f t="shared" si="29"/>
        <v>-3.2475307328463714</v>
      </c>
      <c r="DB21" s="2">
        <f t="shared" si="29"/>
        <v>-5.6994741875253112</v>
      </c>
      <c r="DC21" s="2">
        <f t="shared" si="29"/>
        <v>-9.5727910578721094</v>
      </c>
      <c r="DD21" s="2">
        <f t="shared" si="29"/>
        <v>-14.111883350034532</v>
      </c>
      <c r="DE21" s="2">
        <f t="shared" si="29"/>
        <v>-18.049239428402416</v>
      </c>
      <c r="DF21" s="41">
        <f t="shared" si="21"/>
        <v>-5.9868284527824986E-3</v>
      </c>
      <c r="DG21" t="s">
        <v>35</v>
      </c>
      <c r="DH21" s="2">
        <f t="shared" si="27"/>
        <v>0</v>
      </c>
      <c r="DI21" s="2">
        <f t="shared" si="27"/>
        <v>-0.48410897067168435</v>
      </c>
      <c r="DJ21" s="2">
        <f t="shared" si="27"/>
        <v>-3.0166424088209851</v>
      </c>
      <c r="DK21" s="2">
        <f t="shared" si="27"/>
        <v>-6.4875280709857179</v>
      </c>
      <c r="DL21" s="2">
        <f t="shared" si="27"/>
        <v>-12.165083774184495</v>
      </c>
      <c r="DM21" s="2">
        <f t="shared" si="27"/>
        <v>-18.873265588702452</v>
      </c>
      <c r="DN21" s="2">
        <f t="shared" si="27"/>
        <v>-25.875826652441447</v>
      </c>
      <c r="DO21" s="2">
        <f t="shared" si="27"/>
        <v>-33.054132375231802</v>
      </c>
      <c r="DP21" s="2">
        <f t="shared" si="27"/>
        <v>-39.281978228921616</v>
      </c>
      <c r="DQ21" s="41">
        <f t="shared" si="23"/>
        <v>-1.302960525707351E-2</v>
      </c>
      <c r="DR21" s="41"/>
    </row>
    <row r="22" spans="1:122" x14ac:dyDescent="0.3">
      <c r="A22" t="s">
        <v>37</v>
      </c>
      <c r="B22" s="2">
        <f>VLOOKUP($A22,Total_Rndwd_Prod_Val_REF_N!$A$4:$M$199,5,FALSE)/10^3</f>
        <v>1984.1969093080352</v>
      </c>
      <c r="C22" s="2">
        <f>VLOOKUP($A22,Total_Rndwd_Prod_Val_REF_N!$A$4:$M$199,6,FALSE)/10^3</f>
        <v>2147.7207412250173</v>
      </c>
      <c r="D22" s="2">
        <f>VLOOKUP($A22,Total_Rndwd_Prod_Val_REF_N!$A$4:$M$199,7,FALSE)/10^3</f>
        <v>2312.0677765547789</v>
      </c>
      <c r="E22" s="2">
        <f>VLOOKUP($A22,Total_Rndwd_Prod_Val_REF_N!$A$4:$M$199,8,FALSE)/10^3</f>
        <v>2328.962624523464</v>
      </c>
      <c r="F22" s="2">
        <f>VLOOKUP($A22,Total_Rndwd_Prod_Val_REF_N!$A$4:$M$199,9,FALSE)/10^3</f>
        <v>2350.7214359245427</v>
      </c>
      <c r="G22" s="2">
        <f>VLOOKUP($A22,Total_Rndwd_Prod_Val_REF_N!$A$4:$M$199,10,FALSE)/10^3</f>
        <v>2381.9899020579765</v>
      </c>
      <c r="H22" s="2">
        <f>VLOOKUP($A22,Total_Rndwd_Prod_Val_REF_N!$A$4:$M$199,11,FALSE)/10^3</f>
        <v>2417.127905440474</v>
      </c>
      <c r="I22" s="2">
        <f>VLOOKUP($A22,Total_Rndwd_Prod_Val_REF_N!$A$4:$M$199,12,FALSE)/10^3</f>
        <v>2458.5438891760023</v>
      </c>
      <c r="J22" s="2">
        <f>VLOOKUP($A22,Total_Rndwd_Prod_Val_REF_N!$A$4:$M$199,13,FALSE)/10^3</f>
        <v>2452.5319819910442</v>
      </c>
      <c r="L22" t="s">
        <v>37</v>
      </c>
      <c r="M22" s="2">
        <f>VLOOKUP($A22,Total_Rndwd_Prod_Val_BF_N!$A$4:$M$199,5,FALSE)/10^3</f>
        <v>1984.1969093080352</v>
      </c>
      <c r="N22" s="2">
        <f>VLOOKUP($A22,Total_Rndwd_Prod_Val_BF_N!$A$4:$M$199,6,FALSE)/10^3</f>
        <v>2311.4073037090684</v>
      </c>
      <c r="O22" s="2">
        <f>VLOOKUP($A22,Total_Rndwd_Prod_Val_BF_N!$A$4:$M$199,7,FALSE)/10^3</f>
        <v>2699.6894914933314</v>
      </c>
      <c r="P22" s="2">
        <f>VLOOKUP($A22,Total_Rndwd_Prod_Val_BF_N!$A$4:$M$199,8,FALSE)/10^3</f>
        <v>2739.8046957276201</v>
      </c>
      <c r="Q22" s="2">
        <f>VLOOKUP($A22,Total_Rndwd_Prod_Val_BF_N!$A$4:$M$199,9,FALSE)/10^3</f>
        <v>2682.4210388546312</v>
      </c>
      <c r="R22" s="2">
        <f>VLOOKUP($A22,Total_Rndwd_Prod_Val_BF_N!$A$4:$M$199,10,FALSE)/10^3</f>
        <v>2689.0958944454978</v>
      </c>
      <c r="S22" s="2">
        <f>VLOOKUP($A22,Total_Rndwd_Prod_Val_BF_N!$A$4:$M$199,11,FALSE)/10^3</f>
        <v>2681.9472410515782</v>
      </c>
      <c r="T22" s="2">
        <f>VLOOKUP($A22,Total_Rndwd_Prod_Val_BF_N!$A$4:$M$199,12,FALSE)/10^3</f>
        <v>2657.2762638337758</v>
      </c>
      <c r="U22" s="2">
        <f>VLOOKUP($A22,Total_Rndwd_Prod_Val_BF_N!$A$4:$M$199,13,FALSE)/10^3</f>
        <v>2686.6363607547573</v>
      </c>
      <c r="W22" t="s">
        <v>37</v>
      </c>
      <c r="X22" s="2">
        <f>VLOOKUP($A22,Total_Rndwd_Prod_Val_AF_N!$A$4:$M$199,5,FALSE)/10^3</f>
        <v>1984.1969093080352</v>
      </c>
      <c r="Y22" s="2">
        <f>VLOOKUP($A22,Total_Rndwd_Prod_Val_AF_N!$A$4:$M$199,6,FALSE)/10^3</f>
        <v>2193.9540902473209</v>
      </c>
      <c r="Z22" s="2">
        <f>VLOOKUP($A22,Total_Rndwd_Prod_Val_AF_N!$A$4:$M$199,7,FALSE)/10^3</f>
        <v>2432.9584386959959</v>
      </c>
      <c r="AA22" s="2">
        <f>VLOOKUP($A22,Total_Rndwd_Prod_Val_AF_N!$A$4:$M$199,8,FALSE)/10^3</f>
        <v>2420.110480836106</v>
      </c>
      <c r="AB22" s="2">
        <f>VLOOKUP($A22,Total_Rndwd_Prod_Val_AF_N!$A$4:$M$199,9,FALSE)/10^3</f>
        <v>2453.8880211269702</v>
      </c>
      <c r="AC22" s="2">
        <f>VLOOKUP($A22,Total_Rndwd_Prod_Val_AF_N!$A$4:$M$199,10,FALSE)/10^3</f>
        <v>2477.3454237671717</v>
      </c>
      <c r="AD22" s="2">
        <f>VLOOKUP($A22,Total_Rndwd_Prod_Val_AF_N!$A$4:$M$199,11,FALSE)/10^3</f>
        <v>2499.8764615529599</v>
      </c>
      <c r="AE22" s="2">
        <f>VLOOKUP($A22,Total_Rndwd_Prod_Val_AF_N!$A$4:$M$199,12,FALSE)/10^3</f>
        <v>2555.59397079785</v>
      </c>
      <c r="AF22" s="2">
        <f>VLOOKUP($A22,Total_Rndwd_Prod_Val_AF_N!$A$4:$M$199,13,FALSE)/10^3</f>
        <v>2564.5765602667097</v>
      </c>
      <c r="AH22" t="s">
        <v>37</v>
      </c>
      <c r="AI22" s="2">
        <f>VLOOKUP($A22,Total_Rndwd_Prod_Val_BAC_N!$A$4:$M$199,5,FALSE)/10^3</f>
        <v>1984.1969093080352</v>
      </c>
      <c r="AJ22" s="2">
        <f>VLOOKUP($A22,Total_Rndwd_Prod_Val_BAC_N!$A$4:$M$199,6,FALSE)/10^3</f>
        <v>2191.4655451312706</v>
      </c>
      <c r="AK22" s="2">
        <f>VLOOKUP($A22,Total_Rndwd_Prod_Val_BAC_N!$A$4:$M$199,7,FALSE)/10^3</f>
        <v>2423.579039880764</v>
      </c>
      <c r="AL22" s="2">
        <f>VLOOKUP($A22,Total_Rndwd_Prod_Val_BAC_N!$A$4:$M$199,8,FALSE)/10^3</f>
        <v>2405.8602410693766</v>
      </c>
      <c r="AM22" s="2">
        <f>VLOOKUP($A22,Total_Rndwd_Prod_Val_BAC_N!$A$4:$M$199,9,FALSE)/10^3</f>
        <v>2433.6055836861901</v>
      </c>
      <c r="AN22" s="2">
        <f>VLOOKUP($A22,Total_Rndwd_Prod_Val_BAC_N!$A$4:$M$199,10,FALSE)/10^3</f>
        <v>2455.2109507951013</v>
      </c>
      <c r="AO22" s="2">
        <f>VLOOKUP($A22,Total_Rndwd_Prod_Val_BAC_N!$A$4:$M$199,11,FALSE)/10^3</f>
        <v>2483.9501114877903</v>
      </c>
      <c r="AP22" s="2">
        <f>VLOOKUP($A22,Total_Rndwd_Prod_Val_BAC_N!$A$4:$M$199,12,FALSE)/10^3</f>
        <v>2540.0526083406285</v>
      </c>
      <c r="AQ22" s="2">
        <f>VLOOKUP($A22,Total_Rndwd_Prod_Val_BAC_N!$A$4:$M$199,13,FALSE)/10^3</f>
        <v>2549.416569957551</v>
      </c>
      <c r="AS22" t="s">
        <v>37</v>
      </c>
      <c r="AT22" s="2">
        <f t="shared" si="11"/>
        <v>1984.1969093080352</v>
      </c>
      <c r="AU22" s="2">
        <f t="shared" si="12"/>
        <v>12068.705287765193</v>
      </c>
      <c r="AV22" s="2">
        <f t="shared" si="12"/>
        <v>22971.656029220045</v>
      </c>
      <c r="AW22" s="2">
        <f t="shared" si="12"/>
        <v>34548.889759962622</v>
      </c>
      <c r="AX22" s="2">
        <f t="shared" si="12"/>
        <v>46215.461693981022</v>
      </c>
      <c r="AY22" s="2">
        <f t="shared" si="12"/>
        <v>58000.337339737169</v>
      </c>
      <c r="AZ22" s="2">
        <f t="shared" si="12"/>
        <v>69945.424853409553</v>
      </c>
      <c r="BA22" s="2">
        <f t="shared" si="12"/>
        <v>82072.480364347444</v>
      </c>
      <c r="BB22" s="2">
        <f t="shared" si="12"/>
        <v>94359.187903042504</v>
      </c>
      <c r="BD22" t="s">
        <v>37</v>
      </c>
      <c r="BE22" s="2">
        <f t="shared" si="13"/>
        <v>1984.1969093080352</v>
      </c>
      <c r="BF22" s="2">
        <f t="shared" si="14"/>
        <v>12232.391850249245</v>
      </c>
      <c r="BG22" s="2">
        <f t="shared" si="14"/>
        <v>24177.710556578852</v>
      </c>
      <c r="BH22" s="2">
        <f t="shared" si="14"/>
        <v>37716.273218279792</v>
      </c>
      <c r="BI22" s="2">
        <f t="shared" si="14"/>
        <v>51357.913040044907</v>
      </c>
      <c r="BJ22" s="2">
        <f t="shared" si="14"/>
        <v>64776.693089908928</v>
      </c>
      <c r="BK22" s="2">
        <f t="shared" si="14"/>
        <v>78215.023908742485</v>
      </c>
      <c r="BL22" s="2">
        <f t="shared" si="14"/>
        <v>91600.089136782568</v>
      </c>
      <c r="BM22" s="2">
        <f t="shared" si="14"/>
        <v>104915.83055287243</v>
      </c>
      <c r="BO22" t="s">
        <v>37</v>
      </c>
      <c r="BP22" s="2">
        <f t="shared" si="15"/>
        <v>1984.1969093080352</v>
      </c>
      <c r="BQ22" s="2">
        <f t="shared" si="16"/>
        <v>12114.938636787498</v>
      </c>
      <c r="BR22" s="2">
        <f t="shared" si="16"/>
        <v>23323.713436472775</v>
      </c>
      <c r="BS22" s="2">
        <f t="shared" si="16"/>
        <v>35475.657672092864</v>
      </c>
      <c r="BT22" s="2">
        <f t="shared" si="16"/>
        <v>47609.987616564264</v>
      </c>
      <c r="BU22" s="2">
        <f t="shared" si="16"/>
        <v>59902.885124839311</v>
      </c>
      <c r="BV22" s="2">
        <f t="shared" si="16"/>
        <v>72312.143281460958</v>
      </c>
      <c r="BW22" s="2">
        <f t="shared" si="16"/>
        <v>84867.243098470659</v>
      </c>
      <c r="BX22" s="2">
        <f t="shared" si="16"/>
        <v>97654.19554192877</v>
      </c>
      <c r="BZ22" t="s">
        <v>37</v>
      </c>
      <c r="CA22" s="2">
        <f t="shared" si="17"/>
        <v>1984.1969093080352</v>
      </c>
      <c r="CB22" s="2">
        <f t="shared" si="18"/>
        <v>12112.450091671446</v>
      </c>
      <c r="CC22" s="2">
        <f t="shared" si="18"/>
        <v>23301.891312077292</v>
      </c>
      <c r="CD22" s="2">
        <f t="shared" si="18"/>
        <v>35402.067712669726</v>
      </c>
      <c r="CE22" s="2">
        <f t="shared" si="18"/>
        <v>47459.114260633425</v>
      </c>
      <c r="CF22" s="2">
        <f t="shared" si="18"/>
        <v>59648.74754617329</v>
      </c>
      <c r="CG22" s="2">
        <f t="shared" si="18"/>
        <v>71953.541460841487</v>
      </c>
      <c r="CH22" s="2">
        <f t="shared" si="18"/>
        <v>84429.394515133274</v>
      </c>
      <c r="CI22" s="2">
        <f t="shared" si="18"/>
        <v>97139.021518453344</v>
      </c>
      <c r="CK22" t="s">
        <v>37</v>
      </c>
      <c r="CL22" s="2">
        <f t="shared" si="19"/>
        <v>0</v>
      </c>
      <c r="CM22" s="2">
        <f t="shared" si="19"/>
        <v>163.68656248405205</v>
      </c>
      <c r="CN22" s="2">
        <f t="shared" si="19"/>
        <v>1206.0545273588068</v>
      </c>
      <c r="CO22" s="2">
        <f t="shared" si="19"/>
        <v>3167.3834583171702</v>
      </c>
      <c r="CP22" s="2">
        <f t="shared" si="19"/>
        <v>5142.4513460638846</v>
      </c>
      <c r="CQ22" s="2">
        <f t="shared" si="19"/>
        <v>6776.3557501717587</v>
      </c>
      <c r="CR22" s="2">
        <f t="shared" si="19"/>
        <v>8269.599055332932</v>
      </c>
      <c r="CS22" s="2">
        <f t="shared" si="19"/>
        <v>9527.6087724351237</v>
      </c>
      <c r="CT22" s="2">
        <f t="shared" si="19"/>
        <v>10556.642649829926</v>
      </c>
      <c r="CU22" s="41">
        <f t="shared" si="20"/>
        <v>0.11187720967540819</v>
      </c>
      <c r="CV22" t="s">
        <v>37</v>
      </c>
      <c r="CW22" s="2">
        <f t="shared" si="29"/>
        <v>0</v>
      </c>
      <c r="CX22" s="2">
        <f t="shared" si="29"/>
        <v>46.233349022304537</v>
      </c>
      <c r="CY22" s="2">
        <f t="shared" si="29"/>
        <v>352.05740725273063</v>
      </c>
      <c r="CZ22" s="2">
        <f t="shared" si="29"/>
        <v>926.76791213024262</v>
      </c>
      <c r="DA22" s="2">
        <f t="shared" si="29"/>
        <v>1394.5259225832415</v>
      </c>
      <c r="DB22" s="2">
        <f t="shared" si="29"/>
        <v>1902.5477851021424</v>
      </c>
      <c r="DC22" s="2">
        <f t="shared" si="29"/>
        <v>2366.7184280514048</v>
      </c>
      <c r="DD22" s="2">
        <f t="shared" si="29"/>
        <v>2794.7627341232146</v>
      </c>
      <c r="DE22" s="2">
        <f t="shared" si="29"/>
        <v>3295.0076388862653</v>
      </c>
      <c r="DF22" s="41">
        <f t="shared" si="21"/>
        <v>3.4919838884921367E-2</v>
      </c>
      <c r="DG22" t="s">
        <v>37</v>
      </c>
      <c r="DH22" s="2">
        <f t="shared" si="27"/>
        <v>0</v>
      </c>
      <c r="DI22" s="2">
        <f t="shared" si="27"/>
        <v>43.744803906252855</v>
      </c>
      <c r="DJ22" s="2">
        <f t="shared" si="27"/>
        <v>330.23528285724751</v>
      </c>
      <c r="DK22" s="2">
        <f t="shared" si="27"/>
        <v>853.17795270710485</v>
      </c>
      <c r="DL22" s="2">
        <f t="shared" si="27"/>
        <v>1243.652566652403</v>
      </c>
      <c r="DM22" s="2">
        <f t="shared" si="27"/>
        <v>1648.4102064361214</v>
      </c>
      <c r="DN22" s="2">
        <f t="shared" si="27"/>
        <v>2008.1166074319335</v>
      </c>
      <c r="DO22" s="2">
        <f t="shared" si="27"/>
        <v>2356.9141507858294</v>
      </c>
      <c r="DP22" s="2">
        <f t="shared" si="27"/>
        <v>2779.8336154108401</v>
      </c>
      <c r="DQ22" s="41">
        <f t="shared" si="23"/>
        <v>2.9460126535501983E-2</v>
      </c>
      <c r="DR22" s="41"/>
    </row>
    <row r="23" spans="1:122" x14ac:dyDescent="0.3">
      <c r="A23" t="s">
        <v>39</v>
      </c>
      <c r="B23" s="2">
        <f>VLOOKUP($A23,Total_Rndwd_Prod_Val_REF_N!$A$4:$M$199,5,FALSE)/10^3</f>
        <v>530.51975078581791</v>
      </c>
      <c r="C23" s="2">
        <f>VLOOKUP($A23,Total_Rndwd_Prod_Val_REF_N!$A$4:$M$199,6,FALSE)/10^3</f>
        <v>570.75489512672732</v>
      </c>
      <c r="D23" s="2">
        <f>VLOOKUP($A23,Total_Rndwd_Prod_Val_REF_N!$A$4:$M$199,7,FALSE)/10^3</f>
        <v>610.85825180024301</v>
      </c>
      <c r="E23" s="2">
        <f>VLOOKUP($A23,Total_Rndwd_Prod_Val_REF_N!$A$4:$M$199,8,FALSE)/10^3</f>
        <v>614.87381566345573</v>
      </c>
      <c r="F23" s="2">
        <f>VLOOKUP($A23,Total_Rndwd_Prod_Val_REF_N!$A$4:$M$199,9,FALSE)/10^3</f>
        <v>621.72055881800134</v>
      </c>
      <c r="G23" s="2">
        <f>VLOOKUP($A23,Total_Rndwd_Prod_Val_REF_N!$A$4:$M$199,10,FALSE)/10^3</f>
        <v>631.63013283384566</v>
      </c>
      <c r="H23" s="2">
        <f>VLOOKUP($A23,Total_Rndwd_Prod_Val_REF_N!$A$4:$M$199,11,FALSE)/10^3</f>
        <v>641.78822434573647</v>
      </c>
      <c r="I23" s="2">
        <f>VLOOKUP($A23,Total_Rndwd_Prod_Val_REF_N!$A$4:$M$199,12,FALSE)/10^3</f>
        <v>653.42557849331172</v>
      </c>
      <c r="J23" s="2">
        <f>VLOOKUP($A23,Total_Rndwd_Prod_Val_REF_N!$A$4:$M$199,13,FALSE)/10^3</f>
        <v>649.94708206966925</v>
      </c>
      <c r="L23" t="s">
        <v>39</v>
      </c>
      <c r="M23" s="2">
        <f>VLOOKUP($A23,Total_Rndwd_Prod_Val_BF_N!$A$4:$M$199,5,FALSE)/10^3</f>
        <v>530.51975078581791</v>
      </c>
      <c r="N23" s="2">
        <f>VLOOKUP($A23,Total_Rndwd_Prod_Val_BF_N!$A$4:$M$199,6,FALSE)/10^3</f>
        <v>613.81070278978393</v>
      </c>
      <c r="O23" s="2">
        <f>VLOOKUP($A23,Total_Rndwd_Prod_Val_BF_N!$A$4:$M$199,7,FALSE)/10^3</f>
        <v>711.77032144891655</v>
      </c>
      <c r="P23" s="2">
        <f>VLOOKUP($A23,Total_Rndwd_Prod_Val_BF_N!$A$4:$M$199,8,FALSE)/10^3</f>
        <v>722.63414953669371</v>
      </c>
      <c r="Q23" s="2">
        <f>VLOOKUP($A23,Total_Rndwd_Prod_Val_BF_N!$A$4:$M$199,9,FALSE)/10^3</f>
        <v>708.7374914248179</v>
      </c>
      <c r="R23" s="2">
        <f>VLOOKUP($A23,Total_Rndwd_Prod_Val_BF_N!$A$4:$M$199,10,FALSE)/10^3</f>
        <v>710.91870411916352</v>
      </c>
      <c r="S23" s="2">
        <f>VLOOKUP($A23,Total_Rndwd_Prod_Val_BF_N!$A$4:$M$199,11,FALSE)/10^3</f>
        <v>713.81602987060501</v>
      </c>
      <c r="T23" s="2">
        <f>VLOOKUP($A23,Total_Rndwd_Prod_Val_BF_N!$A$4:$M$199,12,FALSE)/10^3</f>
        <v>704.6971100963309</v>
      </c>
      <c r="U23" s="2">
        <f>VLOOKUP($A23,Total_Rndwd_Prod_Val_BF_N!$A$4:$M$199,13,FALSE)/10^3</f>
        <v>712.41636825263333</v>
      </c>
      <c r="W23" t="s">
        <v>39</v>
      </c>
      <c r="X23" s="2">
        <f>VLOOKUP($A23,Total_Rndwd_Prod_Val_AF_N!$A$4:$M$199,5,FALSE)/10^3</f>
        <v>530.51975078581791</v>
      </c>
      <c r="Y23" s="2">
        <f>VLOOKUP($A23,Total_Rndwd_Prod_Val_AF_N!$A$4:$M$199,6,FALSE)/10^3</f>
        <v>582.58318101645659</v>
      </c>
      <c r="Z23" s="2">
        <f>VLOOKUP($A23,Total_Rndwd_Prod_Val_AF_N!$A$4:$M$199,7,FALSE)/10^3</f>
        <v>641.38003918050538</v>
      </c>
      <c r="AA23" s="2">
        <f>VLOOKUP($A23,Total_Rndwd_Prod_Val_AF_N!$A$4:$M$199,8,FALSE)/10^3</f>
        <v>637.22241388636166</v>
      </c>
      <c r="AB23" s="2">
        <f>VLOOKUP($A23,Total_Rndwd_Prod_Val_AF_N!$A$4:$M$199,9,FALSE)/10^3</f>
        <v>647.14967931403635</v>
      </c>
      <c r="AC23" s="2">
        <f>VLOOKUP($A23,Total_Rndwd_Prod_Val_AF_N!$A$4:$M$199,10,FALSE)/10^3</f>
        <v>655.19291213404244</v>
      </c>
      <c r="AD23" s="2">
        <f>VLOOKUP($A23,Total_Rndwd_Prod_Val_AF_N!$A$4:$M$199,11,FALSE)/10^3</f>
        <v>664.39621612454664</v>
      </c>
      <c r="AE23" s="2">
        <f>VLOOKUP($A23,Total_Rndwd_Prod_Val_AF_N!$A$4:$M$199,12,FALSE)/10^3</f>
        <v>678.783557740991</v>
      </c>
      <c r="AF23" s="2">
        <f>VLOOKUP($A23,Total_Rndwd_Prod_Val_AF_N!$A$4:$M$199,13,FALSE)/10^3</f>
        <v>679.70873627841922</v>
      </c>
      <c r="AH23" t="s">
        <v>39</v>
      </c>
      <c r="AI23" s="2">
        <f>VLOOKUP($A23,Total_Rndwd_Prod_Val_BAC_N!$A$4:$M$199,5,FALSE)/10^3</f>
        <v>530.51975078581791</v>
      </c>
      <c r="AJ23" s="2">
        <f>VLOOKUP($A23,Total_Rndwd_Prod_Val_BAC_N!$A$4:$M$199,6,FALSE)/10^3</f>
        <v>582.11866166144296</v>
      </c>
      <c r="AK23" s="2">
        <f>VLOOKUP($A23,Total_Rndwd_Prod_Val_BAC_N!$A$4:$M$199,7,FALSE)/10^3</f>
        <v>639.19728785050881</v>
      </c>
      <c r="AL23" s="2">
        <f>VLOOKUP($A23,Total_Rndwd_Prod_Val_BAC_N!$A$4:$M$199,8,FALSE)/10^3</f>
        <v>633.76172492330693</v>
      </c>
      <c r="AM23" s="2">
        <f>VLOOKUP($A23,Total_Rndwd_Prod_Val_BAC_N!$A$4:$M$199,9,FALSE)/10^3</f>
        <v>642.71732865837043</v>
      </c>
      <c r="AN23" s="2">
        <f>VLOOKUP($A23,Total_Rndwd_Prod_Val_BAC_N!$A$4:$M$199,10,FALSE)/10^3</f>
        <v>649.57625403637599</v>
      </c>
      <c r="AO23" s="2">
        <f>VLOOKUP($A23,Total_Rndwd_Prod_Val_BAC_N!$A$4:$M$199,11,FALSE)/10^3</f>
        <v>658.7067136825865</v>
      </c>
      <c r="AP23" s="2">
        <f>VLOOKUP($A23,Total_Rndwd_Prod_Val_BAC_N!$A$4:$M$199,12,FALSE)/10^3</f>
        <v>674.82905426802063</v>
      </c>
      <c r="AQ23" s="2">
        <f>VLOOKUP($A23,Total_Rndwd_Prod_Val_BAC_N!$A$4:$M$199,13,FALSE)/10^3</f>
        <v>675.65029943470336</v>
      </c>
      <c r="AS23" t="s">
        <v>39</v>
      </c>
      <c r="AT23" s="2">
        <f t="shared" si="11"/>
        <v>530.51975078581791</v>
      </c>
      <c r="AU23" s="2">
        <f t="shared" si="12"/>
        <v>3223.3536490558167</v>
      </c>
      <c r="AV23" s="2">
        <f t="shared" si="12"/>
        <v>6117.2314813629691</v>
      </c>
      <c r="AW23" s="2">
        <f t="shared" si="12"/>
        <v>9175.538304227397</v>
      </c>
      <c r="AX23" s="2">
        <f t="shared" si="12"/>
        <v>12256.754125699223</v>
      </c>
      <c r="AY23" s="2">
        <f t="shared" si="12"/>
        <v>15375.266493805073</v>
      </c>
      <c r="AZ23" s="2">
        <f t="shared" si="12"/>
        <v>18543.575249486192</v>
      </c>
      <c r="BA23" s="2">
        <f t="shared" si="12"/>
        <v>21764.153725362448</v>
      </c>
      <c r="BB23" s="2">
        <f t="shared" si="12"/>
        <v>25027.803121405366</v>
      </c>
      <c r="BD23" t="s">
        <v>39</v>
      </c>
      <c r="BE23" s="2">
        <f t="shared" si="13"/>
        <v>530.51975078581791</v>
      </c>
      <c r="BF23" s="2">
        <f t="shared" si="14"/>
        <v>3266.4094567188736</v>
      </c>
      <c r="BG23" s="2">
        <f t="shared" si="14"/>
        <v>6433.4225893269258</v>
      </c>
      <c r="BH23" s="2">
        <f t="shared" si="14"/>
        <v>10003.138024659285</v>
      </c>
      <c r="BI23" s="2">
        <f t="shared" si="14"/>
        <v>13602.412114230878</v>
      </c>
      <c r="BJ23" s="2">
        <f t="shared" si="14"/>
        <v>17148.280784049311</v>
      </c>
      <c r="BK23" s="2">
        <f t="shared" si="14"/>
        <v>20705.771630396572</v>
      </c>
      <c r="BL23" s="2">
        <f t="shared" si="14"/>
        <v>24265.732859975324</v>
      </c>
      <c r="BM23" s="2">
        <f t="shared" si="14"/>
        <v>27796.937668613282</v>
      </c>
      <c r="BO23" t="s">
        <v>39</v>
      </c>
      <c r="BP23" s="2">
        <f t="shared" si="15"/>
        <v>530.51975078581791</v>
      </c>
      <c r="BQ23" s="2">
        <f t="shared" si="16"/>
        <v>3235.1819349455463</v>
      </c>
      <c r="BR23" s="2">
        <f t="shared" si="16"/>
        <v>6206.894698191878</v>
      </c>
      <c r="BS23" s="2">
        <f t="shared" si="16"/>
        <v>9409.6372688002612</v>
      </c>
      <c r="BT23" s="2">
        <f t="shared" si="16"/>
        <v>12605.676603659744</v>
      </c>
      <c r="BU23" s="2">
        <f t="shared" si="16"/>
        <v>15849.468233049931</v>
      </c>
      <c r="BV23" s="2">
        <f t="shared" si="16"/>
        <v>19134.636097710649</v>
      </c>
      <c r="BW23" s="2">
        <f t="shared" si="16"/>
        <v>22471.004519949824</v>
      </c>
      <c r="BX23" s="2">
        <f t="shared" si="16"/>
        <v>25865.847487192204</v>
      </c>
      <c r="BZ23" t="s">
        <v>39</v>
      </c>
      <c r="CA23" s="2">
        <f t="shared" si="17"/>
        <v>530.51975078581791</v>
      </c>
      <c r="CB23" s="2">
        <f t="shared" si="18"/>
        <v>3234.7174155905323</v>
      </c>
      <c r="CC23" s="2">
        <f t="shared" si="18"/>
        <v>6202.3893500868126</v>
      </c>
      <c r="CD23" s="2">
        <f t="shared" si="18"/>
        <v>9392.9402264121545</v>
      </c>
      <c r="CE23" s="2">
        <f t="shared" si="18"/>
        <v>12570.704454763752</v>
      </c>
      <c r="CF23" s="2">
        <f t="shared" si="18"/>
        <v>15791.150023433609</v>
      </c>
      <c r="CG23" s="2">
        <f t="shared" si="18"/>
        <v>19048.161753261698</v>
      </c>
      <c r="CH23" s="2">
        <f t="shared" si="18"/>
        <v>22357.817662260066</v>
      </c>
      <c r="CI23" s="2">
        <f t="shared" si="18"/>
        <v>25732.784178766851</v>
      </c>
      <c r="CK23" t="s">
        <v>39</v>
      </c>
      <c r="CL23" s="2">
        <f t="shared" si="19"/>
        <v>0</v>
      </c>
      <c r="CM23" s="2">
        <f t="shared" si="19"/>
        <v>43.055807663056839</v>
      </c>
      <c r="CN23" s="2">
        <f t="shared" si="19"/>
        <v>316.19110796395671</v>
      </c>
      <c r="CO23" s="2">
        <f t="shared" si="19"/>
        <v>827.59972043188827</v>
      </c>
      <c r="CP23" s="2">
        <f t="shared" si="19"/>
        <v>1345.6579885316551</v>
      </c>
      <c r="CQ23" s="2">
        <f t="shared" si="19"/>
        <v>1773.0142902442385</v>
      </c>
      <c r="CR23" s="2">
        <f t="shared" si="19"/>
        <v>2162.19638091038</v>
      </c>
      <c r="CS23" s="2">
        <f t="shared" si="19"/>
        <v>2501.5791346128754</v>
      </c>
      <c r="CT23" s="2">
        <f t="shared" si="19"/>
        <v>2769.1345472079156</v>
      </c>
      <c r="CU23" s="41">
        <f t="shared" si="20"/>
        <v>0.11064233379874944</v>
      </c>
      <c r="CV23" t="s">
        <v>39</v>
      </c>
      <c r="CW23" s="2">
        <f t="shared" si="29"/>
        <v>0</v>
      </c>
      <c r="CX23" s="2">
        <f t="shared" si="29"/>
        <v>11.828285889729614</v>
      </c>
      <c r="CY23" s="2">
        <f t="shared" si="29"/>
        <v>89.663216828908844</v>
      </c>
      <c r="CZ23" s="2">
        <f t="shared" si="29"/>
        <v>234.09896457286413</v>
      </c>
      <c r="DA23" s="2">
        <f t="shared" si="29"/>
        <v>348.92247796052106</v>
      </c>
      <c r="DB23" s="2">
        <f t="shared" si="29"/>
        <v>474.20173924485789</v>
      </c>
      <c r="DC23" s="2">
        <f t="shared" si="29"/>
        <v>591.060848224457</v>
      </c>
      <c r="DD23" s="2">
        <f t="shared" si="29"/>
        <v>706.85079458737528</v>
      </c>
      <c r="DE23" s="2">
        <f t="shared" si="29"/>
        <v>838.04436578683817</v>
      </c>
      <c r="DF23" s="41">
        <f t="shared" si="21"/>
        <v>3.3484535647081599E-2</v>
      </c>
      <c r="DG23" t="s">
        <v>39</v>
      </c>
      <c r="DH23" s="2">
        <f t="shared" si="27"/>
        <v>0</v>
      </c>
      <c r="DI23" s="2">
        <f t="shared" si="27"/>
        <v>11.363766534715523</v>
      </c>
      <c r="DJ23" s="2">
        <f t="shared" si="27"/>
        <v>85.157868723843421</v>
      </c>
      <c r="DK23" s="2">
        <f t="shared" si="27"/>
        <v>217.4019221847575</v>
      </c>
      <c r="DL23" s="2">
        <f t="shared" si="27"/>
        <v>313.9503290645298</v>
      </c>
      <c r="DM23" s="2">
        <f t="shared" si="27"/>
        <v>415.88352962853605</v>
      </c>
      <c r="DN23" s="2">
        <f t="shared" si="27"/>
        <v>504.58650377550657</v>
      </c>
      <c r="DO23" s="2">
        <f t="shared" si="27"/>
        <v>593.66393689761753</v>
      </c>
      <c r="DP23" s="2">
        <f t="shared" si="27"/>
        <v>704.981057361485</v>
      </c>
      <c r="DQ23" s="41">
        <f t="shared" si="23"/>
        <v>2.8167916054867015E-2</v>
      </c>
      <c r="DR23" s="41"/>
    </row>
    <row r="24" spans="1:122" x14ac:dyDescent="0.3">
      <c r="A24" t="s">
        <v>41</v>
      </c>
      <c r="B24" s="2">
        <f>VLOOKUP($A24,Total_Rndwd_Prod_Val_REF_N!$A$4:$M$199,5,FALSE)/10^3</f>
        <v>122.53594597091718</v>
      </c>
      <c r="C24" s="2">
        <f>VLOOKUP($A24,Total_Rndwd_Prod_Val_REF_N!$A$4:$M$199,6,FALSE)/10^3</f>
        <v>132.33021136404031</v>
      </c>
      <c r="D24" s="2">
        <f>VLOOKUP($A24,Total_Rndwd_Prod_Val_REF_N!$A$4:$M$199,7,FALSE)/10^3</f>
        <v>142.15002076220932</v>
      </c>
      <c r="E24" s="2">
        <f>VLOOKUP($A24,Total_Rndwd_Prod_Val_REF_N!$A$4:$M$199,8,FALSE)/10^3</f>
        <v>142.88229394642548</v>
      </c>
      <c r="F24" s="2">
        <f>VLOOKUP($A24,Total_Rndwd_Prod_Val_REF_N!$A$4:$M$199,9,FALSE)/10^3</f>
        <v>144.24420071908702</v>
      </c>
      <c r="G24" s="2">
        <f>VLOOKUP($A24,Total_Rndwd_Prod_Val_REF_N!$A$4:$M$199,10,FALSE)/10^3</f>
        <v>146.25777558333729</v>
      </c>
      <c r="H24" s="2">
        <f>VLOOKUP($A24,Total_Rndwd_Prod_Val_REF_N!$A$4:$M$199,11,FALSE)/10^3</f>
        <v>148.52595496066834</v>
      </c>
      <c r="I24" s="2">
        <f>VLOOKUP($A24,Total_Rndwd_Prod_Val_REF_N!$A$4:$M$199,12,FALSE)/10^3</f>
        <v>151.14995339358774</v>
      </c>
      <c r="J24" s="2">
        <f>VLOOKUP($A24,Total_Rndwd_Prod_Val_REF_N!$A$4:$M$199,13,FALSE)/10^3</f>
        <v>150.14113965223405</v>
      </c>
      <c r="L24" t="s">
        <v>41</v>
      </c>
      <c r="M24" s="2">
        <f>VLOOKUP($A24,Total_Rndwd_Prod_Val_BF_N!$A$4:$M$199,5,FALSE)/10^3</f>
        <v>122.53594597091718</v>
      </c>
      <c r="N24" s="2">
        <f>VLOOKUP($A24,Total_Rndwd_Prod_Val_BF_N!$A$4:$M$199,6,FALSE)/10^3</f>
        <v>141.60044797248025</v>
      </c>
      <c r="O24" s="2">
        <f>VLOOKUP($A24,Total_Rndwd_Prod_Val_BF_N!$A$4:$M$199,7,FALSE)/10^3</f>
        <v>163.97049516326331</v>
      </c>
      <c r="P24" s="2">
        <f>VLOOKUP($A24,Total_Rndwd_Prod_Val_BF_N!$A$4:$M$199,8,FALSE)/10^3</f>
        <v>166.24916898395716</v>
      </c>
      <c r="Q24" s="2">
        <f>VLOOKUP($A24,Total_Rndwd_Prod_Val_BF_N!$A$4:$M$199,9,FALSE)/10^3</f>
        <v>162.80791887848795</v>
      </c>
      <c r="R24" s="2">
        <f>VLOOKUP($A24,Total_Rndwd_Prod_Val_BF_N!$A$4:$M$199,10,FALSE)/10^3</f>
        <v>162.94248525929933</v>
      </c>
      <c r="S24" s="2">
        <f>VLOOKUP($A24,Total_Rndwd_Prod_Val_BF_N!$A$4:$M$199,11,FALSE)/10^3</f>
        <v>163.55880286098369</v>
      </c>
      <c r="T24" s="2">
        <f>VLOOKUP($A24,Total_Rndwd_Prod_Val_BF_N!$A$4:$M$199,12,FALSE)/10^3</f>
        <v>161.16588044094681</v>
      </c>
      <c r="U24" s="2">
        <f>VLOOKUP($A24,Total_Rndwd_Prod_Val_BF_N!$A$4:$M$199,13,FALSE)/10^3</f>
        <v>162.74527392289522</v>
      </c>
      <c r="W24" t="s">
        <v>41</v>
      </c>
      <c r="X24" s="2">
        <f>VLOOKUP($A24,Total_Rndwd_Prod_Val_AF_N!$A$4:$M$199,5,FALSE)/10^3</f>
        <v>122.53594597091718</v>
      </c>
      <c r="Y24" s="2">
        <f>VLOOKUP($A24,Total_Rndwd_Prod_Val_AF_N!$A$4:$M$199,6,FALSE)/10^3</f>
        <v>135.02889575063088</v>
      </c>
      <c r="Z24" s="2">
        <f>VLOOKUP($A24,Total_Rndwd_Prod_Val_AF_N!$A$4:$M$199,7,FALSE)/10^3</f>
        <v>149.16407814085349</v>
      </c>
      <c r="AA24" s="2">
        <f>VLOOKUP($A24,Total_Rndwd_Prod_Val_AF_N!$A$4:$M$199,8,FALSE)/10^3</f>
        <v>147.96253734838956</v>
      </c>
      <c r="AB24" s="2">
        <f>VLOOKUP($A24,Total_Rndwd_Prod_Val_AF_N!$A$4:$M$199,9,FALSE)/10^3</f>
        <v>150.04596938011596</v>
      </c>
      <c r="AC24" s="2">
        <f>VLOOKUP($A24,Total_Rndwd_Prod_Val_AF_N!$A$4:$M$199,10,FALSE)/10^3</f>
        <v>151.62107994206985</v>
      </c>
      <c r="AD24" s="2">
        <f>VLOOKUP($A24,Total_Rndwd_Prod_Val_AF_N!$A$4:$M$199,11,FALSE)/10^3</f>
        <v>153.72204505537752</v>
      </c>
      <c r="AE24" s="2">
        <f>VLOOKUP($A24,Total_Rndwd_Prod_Val_AF_N!$A$4:$M$199,12,FALSE)/10^3</f>
        <v>156.921509845283</v>
      </c>
      <c r="AF24" s="2">
        <f>VLOOKUP($A24,Total_Rndwd_Prod_Val_AF_N!$A$4:$M$199,13,FALSE)/10^3</f>
        <v>156.94728817920125</v>
      </c>
      <c r="AH24" t="s">
        <v>41</v>
      </c>
      <c r="AI24" s="2">
        <f>VLOOKUP($A24,Total_Rndwd_Prod_Val_BAC_N!$A$4:$M$199,5,FALSE)/10^3</f>
        <v>122.53594597091718</v>
      </c>
      <c r="AJ24" s="2">
        <f>VLOOKUP($A24,Total_Rndwd_Prod_Val_BAC_N!$A$4:$M$199,6,FALSE)/10^3</f>
        <v>134.92036434076658</v>
      </c>
      <c r="AK24" s="2">
        <f>VLOOKUP($A24,Total_Rndwd_Prod_Val_BAC_N!$A$4:$M$199,7,FALSE)/10^3</f>
        <v>148.65266774574295</v>
      </c>
      <c r="AL24" s="2">
        <f>VLOOKUP($A24,Total_Rndwd_Prod_Val_BAC_N!$A$4:$M$199,8,FALSE)/10^3</f>
        <v>147.1592372709782</v>
      </c>
      <c r="AM24" s="2">
        <f>VLOOKUP($A24,Total_Rndwd_Prod_Val_BAC_N!$A$4:$M$199,9,FALSE)/10^3</f>
        <v>149.03176397996822</v>
      </c>
      <c r="AN24" s="2">
        <f>VLOOKUP($A24,Total_Rndwd_Prod_Val_BAC_N!$A$4:$M$199,10,FALSE)/10^3</f>
        <v>150.29655889848709</v>
      </c>
      <c r="AO24" s="2">
        <f>VLOOKUP($A24,Total_Rndwd_Prod_Val_BAC_N!$A$4:$M$199,11,FALSE)/10^3</f>
        <v>152.33252411393724</v>
      </c>
      <c r="AP24" s="2">
        <f>VLOOKUP($A24,Total_Rndwd_Prod_Val_BAC_N!$A$4:$M$199,12,FALSE)/10^3</f>
        <v>155.99137639754201</v>
      </c>
      <c r="AQ24" s="2">
        <f>VLOOKUP($A24,Total_Rndwd_Prod_Val_BAC_N!$A$4:$M$199,13,FALSE)/10^3</f>
        <v>155.99502720570482</v>
      </c>
      <c r="AS24" t="s">
        <v>41</v>
      </c>
      <c r="AT24" s="2">
        <f t="shared" si="11"/>
        <v>122.53594597091718</v>
      </c>
      <c r="AU24" s="2">
        <f t="shared" si="12"/>
        <v>745.0099412186263</v>
      </c>
      <c r="AV24" s="2">
        <f t="shared" si="12"/>
        <v>1416.4808074369969</v>
      </c>
      <c r="AW24" s="2">
        <f t="shared" si="12"/>
        <v>2127.9631844322594</v>
      </c>
      <c r="AX24" s="2">
        <f t="shared" si="12"/>
        <v>2843.7365609370486</v>
      </c>
      <c r="AY24" s="2">
        <f t="shared" si="12"/>
        <v>3566.9711393967336</v>
      </c>
      <c r="AZ24" s="2">
        <f t="shared" si="12"/>
        <v>4300.5281966907505</v>
      </c>
      <c r="BA24" s="2">
        <f t="shared" si="12"/>
        <v>5045.7819699270112</v>
      </c>
      <c r="BB24" s="2">
        <f t="shared" si="12"/>
        <v>5800.5229231535968</v>
      </c>
      <c r="BD24" t="s">
        <v>41</v>
      </c>
      <c r="BE24" s="2">
        <f t="shared" si="13"/>
        <v>122.53594597091718</v>
      </c>
      <c r="BF24" s="2">
        <f t="shared" si="14"/>
        <v>754.28017782706615</v>
      </c>
      <c r="BG24" s="2">
        <f t="shared" si="14"/>
        <v>1484.6524648802506</v>
      </c>
      <c r="BH24" s="2">
        <f t="shared" si="14"/>
        <v>2306.783614517261</v>
      </c>
      <c r="BI24" s="2">
        <f t="shared" si="14"/>
        <v>3134.5882093315777</v>
      </c>
      <c r="BJ24" s="2">
        <f t="shared" si="14"/>
        <v>3948.7623701048287</v>
      </c>
      <c r="BK24" s="2">
        <f t="shared" si="14"/>
        <v>4764.0911140030094</v>
      </c>
      <c r="BL24" s="2">
        <f t="shared" si="14"/>
        <v>5579.492205887891</v>
      </c>
      <c r="BM24" s="2">
        <f t="shared" si="14"/>
        <v>6386.9010015745735</v>
      </c>
      <c r="BO24" t="s">
        <v>41</v>
      </c>
      <c r="BP24" s="2">
        <f t="shared" si="15"/>
        <v>122.53594597091718</v>
      </c>
      <c r="BQ24" s="2">
        <f t="shared" si="16"/>
        <v>747.70862560521687</v>
      </c>
      <c r="BR24" s="2">
        <f t="shared" si="16"/>
        <v>1436.9882867485937</v>
      </c>
      <c r="BS24" s="2">
        <f t="shared" si="16"/>
        <v>2181.6071366603974</v>
      </c>
      <c r="BT24" s="2">
        <f t="shared" si="16"/>
        <v>2923.5032554340714</v>
      </c>
      <c r="BU24" s="2">
        <f t="shared" si="16"/>
        <v>3675.3082128966053</v>
      </c>
      <c r="BV24" s="2">
        <f t="shared" si="16"/>
        <v>4435.5145777202624</v>
      </c>
      <c r="BW24" s="2">
        <f t="shared" si="16"/>
        <v>5207.3242677870558</v>
      </c>
      <c r="BX24" s="2">
        <f t="shared" si="16"/>
        <v>5991.9575953473895</v>
      </c>
      <c r="BZ24" t="s">
        <v>41</v>
      </c>
      <c r="CA24" s="2">
        <f t="shared" si="17"/>
        <v>122.53594597091718</v>
      </c>
      <c r="CB24" s="2">
        <f t="shared" si="18"/>
        <v>747.60009419535254</v>
      </c>
      <c r="CC24" s="2">
        <f t="shared" si="18"/>
        <v>1435.9342193041618</v>
      </c>
      <c r="CD24" s="2">
        <f t="shared" si="18"/>
        <v>2177.7041275581118</v>
      </c>
      <c r="CE24" s="2">
        <f t="shared" si="18"/>
        <v>2915.372840621993</v>
      </c>
      <c r="CF24" s="2">
        <f t="shared" si="18"/>
        <v>3661.7964554403529</v>
      </c>
      <c r="CG24" s="2">
        <f t="shared" si="18"/>
        <v>4415.3152151482391</v>
      </c>
      <c r="CH24" s="2">
        <f t="shared" si="18"/>
        <v>5180.6366880015303</v>
      </c>
      <c r="CI24" s="2">
        <f t="shared" si="18"/>
        <v>5960.5972207974028</v>
      </c>
      <c r="CK24" t="s">
        <v>41</v>
      </c>
      <c r="CL24" s="2">
        <f t="shared" si="19"/>
        <v>0</v>
      </c>
      <c r="CM24" s="2">
        <f t="shared" si="19"/>
        <v>9.2702366084398591</v>
      </c>
      <c r="CN24" s="2">
        <f t="shared" si="19"/>
        <v>68.171657443253707</v>
      </c>
      <c r="CO24" s="2">
        <f t="shared" si="19"/>
        <v>178.82043008500159</v>
      </c>
      <c r="CP24" s="2">
        <f t="shared" si="19"/>
        <v>290.85164839452909</v>
      </c>
      <c r="CQ24" s="2">
        <f t="shared" si="19"/>
        <v>381.7912307080951</v>
      </c>
      <c r="CR24" s="2">
        <f t="shared" si="19"/>
        <v>463.56291731225883</v>
      </c>
      <c r="CS24" s="2">
        <f t="shared" si="19"/>
        <v>533.7102359608798</v>
      </c>
      <c r="CT24" s="2">
        <f t="shared" si="19"/>
        <v>586.37807842097664</v>
      </c>
      <c r="CU24" s="41">
        <f t="shared" si="20"/>
        <v>0.10109055445335224</v>
      </c>
      <c r="CV24" t="s">
        <v>41</v>
      </c>
      <c r="CW24" s="2">
        <f t="shared" si="29"/>
        <v>0</v>
      </c>
      <c r="CX24" s="2">
        <f t="shared" si="29"/>
        <v>2.6986843865905712</v>
      </c>
      <c r="CY24" s="2">
        <f t="shared" si="29"/>
        <v>20.507479311596853</v>
      </c>
      <c r="CZ24" s="2">
        <f t="shared" si="29"/>
        <v>53.643952228138005</v>
      </c>
      <c r="DA24" s="2">
        <f t="shared" si="29"/>
        <v>79.766694497022854</v>
      </c>
      <c r="DB24" s="2">
        <f t="shared" si="29"/>
        <v>108.33707349987162</v>
      </c>
      <c r="DC24" s="2">
        <f t="shared" si="29"/>
        <v>134.9863810295119</v>
      </c>
      <c r="DD24" s="2">
        <f t="shared" si="29"/>
        <v>161.54229786004453</v>
      </c>
      <c r="DE24" s="2">
        <f t="shared" si="29"/>
        <v>191.43467219379272</v>
      </c>
      <c r="DF24" s="41">
        <f t="shared" si="21"/>
        <v>3.300300244132378E-2</v>
      </c>
      <c r="DG24" t="s">
        <v>41</v>
      </c>
      <c r="DH24" s="2">
        <f t="shared" si="27"/>
        <v>0</v>
      </c>
      <c r="DI24" s="2">
        <f t="shared" si="27"/>
        <v>2.5901529767262446</v>
      </c>
      <c r="DJ24" s="2">
        <f t="shared" si="27"/>
        <v>19.453411867164959</v>
      </c>
      <c r="DK24" s="2">
        <f t="shared" si="27"/>
        <v>49.740943125852482</v>
      </c>
      <c r="DL24" s="2">
        <f t="shared" si="27"/>
        <v>71.636279684944384</v>
      </c>
      <c r="DM24" s="2">
        <f t="shared" si="27"/>
        <v>94.825316043619296</v>
      </c>
      <c r="DN24" s="2">
        <f t="shared" si="27"/>
        <v>114.78701845748856</v>
      </c>
      <c r="DO24" s="2">
        <f t="shared" si="27"/>
        <v>134.85471807451904</v>
      </c>
      <c r="DP24" s="2">
        <f t="shared" si="27"/>
        <v>160.07429764380595</v>
      </c>
      <c r="DQ24" s="41">
        <f t="shared" si="23"/>
        <v>2.7596528755165686E-2</v>
      </c>
      <c r="DR24" s="41"/>
    </row>
    <row r="25" spans="1:122" x14ac:dyDescent="0.3">
      <c r="A25" t="s">
        <v>43</v>
      </c>
      <c r="B25" s="2">
        <f>VLOOKUP($A25,Total_Rndwd_Prod_Val_REF_N!$A$4:$M$199,5,FALSE)/10^3</f>
        <v>1119.3816067019661</v>
      </c>
      <c r="C25" s="2">
        <f>VLOOKUP($A25,Total_Rndwd_Prod_Val_REF_N!$A$4:$M$199,6,FALSE)/10^3</f>
        <v>1226.9793846397042</v>
      </c>
      <c r="D25" s="2">
        <f>VLOOKUP($A25,Total_Rndwd_Prod_Val_REF_N!$A$4:$M$199,7,FALSE)/10^3</f>
        <v>1337.0946437872551</v>
      </c>
      <c r="E25" s="2">
        <f>VLOOKUP($A25,Total_Rndwd_Prod_Val_REF_N!$A$4:$M$199,8,FALSE)/10^3</f>
        <v>1352.8614234448671</v>
      </c>
      <c r="F25" s="2">
        <f>VLOOKUP($A25,Total_Rndwd_Prod_Val_REF_N!$A$4:$M$199,9,FALSE)/10^3</f>
        <v>1372.1869739130696</v>
      </c>
      <c r="G25" s="2">
        <f>VLOOKUP($A25,Total_Rndwd_Prod_Val_REF_N!$A$4:$M$199,10,FALSE)/10^3</f>
        <v>1395.8984564379543</v>
      </c>
      <c r="H25" s="2">
        <f>VLOOKUP($A25,Total_Rndwd_Prod_Val_REF_N!$A$4:$M$199,11,FALSE)/10^3</f>
        <v>1409.3240124810739</v>
      </c>
      <c r="I25" s="2">
        <f>VLOOKUP($A25,Total_Rndwd_Prod_Val_REF_N!$A$4:$M$199,12,FALSE)/10^3</f>
        <v>1418.9419789948961</v>
      </c>
      <c r="J25" s="2">
        <f>VLOOKUP($A25,Total_Rndwd_Prod_Val_REF_N!$A$4:$M$199,13,FALSE)/10^3</f>
        <v>1391.8171728426692</v>
      </c>
      <c r="L25" t="s">
        <v>43</v>
      </c>
      <c r="M25" s="2">
        <f>VLOOKUP($A25,Total_Rndwd_Prod_Val_BF_N!$A$4:$M$199,5,FALSE)/10^3</f>
        <v>1119.3816067019661</v>
      </c>
      <c r="N25" s="2">
        <f>VLOOKUP($A25,Total_Rndwd_Prod_Val_BF_N!$A$4:$M$199,6,FALSE)/10^3</f>
        <v>1305.1606784041294</v>
      </c>
      <c r="O25" s="2">
        <f>VLOOKUP($A25,Total_Rndwd_Prod_Val_BF_N!$A$4:$M$199,7,FALSE)/10^3</f>
        <v>1517.8260351144902</v>
      </c>
      <c r="P25" s="2">
        <f>VLOOKUP($A25,Total_Rndwd_Prod_Val_BF_N!$A$4:$M$199,8,FALSE)/10^3</f>
        <v>1540.8874429983707</v>
      </c>
      <c r="Q25" s="2">
        <f>VLOOKUP($A25,Total_Rndwd_Prod_Val_BF_N!$A$4:$M$199,9,FALSE)/10^3</f>
        <v>1505.8018256659489</v>
      </c>
      <c r="R25" s="2">
        <f>VLOOKUP($A25,Total_Rndwd_Prod_Val_BF_N!$A$4:$M$199,10,FALSE)/10^3</f>
        <v>1508.7327739599564</v>
      </c>
      <c r="S25" s="2">
        <f>VLOOKUP($A25,Total_Rndwd_Prod_Val_BF_N!$A$4:$M$199,11,FALSE)/10^3</f>
        <v>1498.6793928736454</v>
      </c>
      <c r="T25" s="2">
        <f>VLOOKUP($A25,Total_Rndwd_Prod_Val_BF_N!$A$4:$M$199,12,FALSE)/10^3</f>
        <v>1476.5123657903227</v>
      </c>
      <c r="U25" s="2">
        <f>VLOOKUP($A25,Total_Rndwd_Prod_Val_BF_N!$A$4:$M$199,13,FALSE)/10^3</f>
        <v>1479.8583353890108</v>
      </c>
      <c r="W25" t="s">
        <v>43</v>
      </c>
      <c r="X25" s="2">
        <f>VLOOKUP($A25,Total_Rndwd_Prod_Val_AF_N!$A$4:$M$199,5,FALSE)/10^3</f>
        <v>1119.3816067019661</v>
      </c>
      <c r="Y25" s="2">
        <f>VLOOKUP($A25,Total_Rndwd_Prod_Val_AF_N!$A$4:$M$199,6,FALSE)/10^3</f>
        <v>1249.8715980397337</v>
      </c>
      <c r="Z25" s="2">
        <f>VLOOKUP($A25,Total_Rndwd_Prod_Val_AF_N!$A$4:$M$199,7,FALSE)/10^3</f>
        <v>1398.472093064202</v>
      </c>
      <c r="AA25" s="2">
        <f>VLOOKUP($A25,Total_Rndwd_Prod_Val_AF_N!$A$4:$M$199,8,FALSE)/10^3</f>
        <v>1397.2019464185953</v>
      </c>
      <c r="AB25" s="2">
        <f>VLOOKUP($A25,Total_Rndwd_Prod_Val_AF_N!$A$4:$M$199,9,FALSE)/10^3</f>
        <v>1422.8498564595261</v>
      </c>
      <c r="AC25" s="2">
        <f>VLOOKUP($A25,Total_Rndwd_Prod_Val_AF_N!$A$4:$M$199,10,FALSE)/10^3</f>
        <v>1442.1906875201255</v>
      </c>
      <c r="AD25" s="2">
        <f>VLOOKUP($A25,Total_Rndwd_Prod_Val_AF_N!$A$4:$M$199,11,FALSE)/10^3</f>
        <v>1450.7953468685196</v>
      </c>
      <c r="AE25" s="2">
        <f>VLOOKUP($A25,Total_Rndwd_Prod_Val_AF_N!$A$4:$M$199,12,FALSE)/10^3</f>
        <v>1471.4940730830792</v>
      </c>
      <c r="AF25" s="2">
        <f>VLOOKUP($A25,Total_Rndwd_Prod_Val_AF_N!$A$4:$M$199,13,FALSE)/10^3</f>
        <v>1454.9194193344874</v>
      </c>
      <c r="AH25" t="s">
        <v>43</v>
      </c>
      <c r="AI25" s="2">
        <f>VLOOKUP($A25,Total_Rndwd_Prod_Val_BAC_N!$A$4:$M$199,5,FALSE)/10^3</f>
        <v>1119.3816067019661</v>
      </c>
      <c r="AJ25" s="2">
        <f>VLOOKUP($A25,Total_Rndwd_Prod_Val_BAC_N!$A$4:$M$199,6,FALSE)/10^3</f>
        <v>1249.0746123123301</v>
      </c>
      <c r="AK25" s="2">
        <f>VLOOKUP($A25,Total_Rndwd_Prod_Val_BAC_N!$A$4:$M$199,7,FALSE)/10^3</f>
        <v>1393.4984134642743</v>
      </c>
      <c r="AL25" s="2">
        <f>VLOOKUP($A25,Total_Rndwd_Prod_Val_BAC_N!$A$4:$M$199,8,FALSE)/10^3</f>
        <v>1388.6122215685116</v>
      </c>
      <c r="AM25" s="2">
        <f>VLOOKUP($A25,Total_Rndwd_Prod_Val_BAC_N!$A$4:$M$199,9,FALSE)/10^3</f>
        <v>1410.7410998508533</v>
      </c>
      <c r="AN25" s="2">
        <f>VLOOKUP($A25,Total_Rndwd_Prod_Val_BAC_N!$A$4:$M$199,10,FALSE)/10^3</f>
        <v>1428.8358119729101</v>
      </c>
      <c r="AO25" s="2">
        <f>VLOOKUP($A25,Total_Rndwd_Prod_Val_BAC_N!$A$4:$M$199,11,FALSE)/10^3</f>
        <v>1439.7512178060817</v>
      </c>
      <c r="AP25" s="2">
        <f>VLOOKUP($A25,Total_Rndwd_Prod_Val_BAC_N!$A$4:$M$199,12,FALSE)/10^3</f>
        <v>1457.830982890679</v>
      </c>
      <c r="AQ25" s="2">
        <f>VLOOKUP($A25,Total_Rndwd_Prod_Val_BAC_N!$A$4:$M$199,13,FALSE)/10^3</f>
        <v>1439.4973412626623</v>
      </c>
      <c r="AS25" t="s">
        <v>43</v>
      </c>
      <c r="AT25" s="2">
        <f t="shared" si="11"/>
        <v>1119.3816067019661</v>
      </c>
      <c r="AU25" s="2">
        <f t="shared" si="12"/>
        <v>6823.8874181495348</v>
      </c>
      <c r="AV25" s="2">
        <f t="shared" si="12"/>
        <v>13068.899600495606</v>
      </c>
      <c r="AW25" s="2">
        <f t="shared" si="12"/>
        <v>19770.139599089496</v>
      </c>
      <c r="AX25" s="2">
        <f t="shared" si="12"/>
        <v>26553.772266782034</v>
      </c>
      <c r="AY25" s="2">
        <f t="shared" si="12"/>
        <v>33438.418618872267</v>
      </c>
      <c r="AZ25" s="2">
        <f t="shared" si="12"/>
        <v>40431.336457105157</v>
      </c>
      <c r="BA25" s="2">
        <f t="shared" si="12"/>
        <v>47487.57448602435</v>
      </c>
      <c r="BB25" s="2">
        <f t="shared" si="12"/>
        <v>54555.159574846606</v>
      </c>
      <c r="BD25" t="s">
        <v>43</v>
      </c>
      <c r="BE25" s="2">
        <f t="shared" si="13"/>
        <v>1119.3816067019661</v>
      </c>
      <c r="BF25" s="2">
        <f t="shared" si="14"/>
        <v>6902.0687119139602</v>
      </c>
      <c r="BG25" s="2">
        <f t="shared" si="14"/>
        <v>13640.537460644968</v>
      </c>
      <c r="BH25" s="2">
        <f t="shared" si="14"/>
        <v>21252.729044101299</v>
      </c>
      <c r="BI25" s="2">
        <f t="shared" si="14"/>
        <v>28922.080641760731</v>
      </c>
      <c r="BJ25" s="2">
        <f t="shared" si="14"/>
        <v>36454.020718384483</v>
      </c>
      <c r="BK25" s="2">
        <f t="shared" si="14"/>
        <v>43987.631207097955</v>
      </c>
      <c r="BL25" s="2">
        <f t="shared" si="14"/>
        <v>51458.861144382863</v>
      </c>
      <c r="BM25" s="2">
        <f t="shared" si="14"/>
        <v>58844.768942933166</v>
      </c>
      <c r="BO25" t="s">
        <v>43</v>
      </c>
      <c r="BP25" s="2">
        <f t="shared" si="15"/>
        <v>1119.3816067019661</v>
      </c>
      <c r="BQ25" s="2">
        <f t="shared" si="16"/>
        <v>6846.7796315495643</v>
      </c>
      <c r="BR25" s="2">
        <f t="shared" si="16"/>
        <v>13244.738116772702</v>
      </c>
      <c r="BS25" s="2">
        <f t="shared" si="16"/>
        <v>20235.828435448104</v>
      </c>
      <c r="BT25" s="2">
        <f t="shared" si="16"/>
        <v>27247.486077582009</v>
      </c>
      <c r="BU25" s="2">
        <f t="shared" si="16"/>
        <v>34381.076190940235</v>
      </c>
      <c r="BV25" s="2">
        <f t="shared" si="16"/>
        <v>41600.634287889261</v>
      </c>
      <c r="BW25" s="2">
        <f t="shared" si="16"/>
        <v>48875.309748446416</v>
      </c>
      <c r="BX25" s="2">
        <f t="shared" si="16"/>
        <v>56216.205460113219</v>
      </c>
      <c r="BZ25" t="s">
        <v>43</v>
      </c>
      <c r="CA25" s="2">
        <f t="shared" si="17"/>
        <v>1119.3816067019661</v>
      </c>
      <c r="CB25" s="2">
        <f t="shared" si="18"/>
        <v>6845.9826458221605</v>
      </c>
      <c r="CC25" s="2">
        <f t="shared" si="18"/>
        <v>13235.779508535756</v>
      </c>
      <c r="CD25" s="2">
        <f t="shared" si="18"/>
        <v>20198.385383961362</v>
      </c>
      <c r="CE25" s="2">
        <f t="shared" si="18"/>
        <v>27163.575370086262</v>
      </c>
      <c r="CF25" s="2">
        <f t="shared" si="18"/>
        <v>34235.375581462584</v>
      </c>
      <c r="CG25" s="2">
        <f t="shared" si="18"/>
        <v>41390.470047160306</v>
      </c>
      <c r="CH25" s="2">
        <f t="shared" si="18"/>
        <v>48607.305901275315</v>
      </c>
      <c r="CI25" s="2">
        <f t="shared" si="18"/>
        <v>55878.127174100693</v>
      </c>
      <c r="CK25" t="s">
        <v>43</v>
      </c>
      <c r="CL25" s="2">
        <f t="shared" si="19"/>
        <v>0</v>
      </c>
      <c r="CM25" s="2">
        <f t="shared" si="19"/>
        <v>78.181293764425391</v>
      </c>
      <c r="CN25" s="2">
        <f t="shared" si="19"/>
        <v>571.63786014936159</v>
      </c>
      <c r="CO25" s="2">
        <f t="shared" si="19"/>
        <v>1482.589445011803</v>
      </c>
      <c r="CP25" s="2">
        <f t="shared" si="19"/>
        <v>2368.3083749786965</v>
      </c>
      <c r="CQ25" s="2">
        <f t="shared" si="19"/>
        <v>3015.6020995122162</v>
      </c>
      <c r="CR25" s="2">
        <f t="shared" si="19"/>
        <v>3556.2947499927977</v>
      </c>
      <c r="CS25" s="2">
        <f t="shared" si="19"/>
        <v>3971.2866583585128</v>
      </c>
      <c r="CT25" s="2">
        <f t="shared" si="19"/>
        <v>4289.6093680865597</v>
      </c>
      <c r="CU25" s="41">
        <f t="shared" si="20"/>
        <v>7.8628848334710802E-2</v>
      </c>
      <c r="CV25" t="s">
        <v>43</v>
      </c>
      <c r="CW25" s="2">
        <f t="shared" si="29"/>
        <v>0</v>
      </c>
      <c r="CX25" s="2">
        <f t="shared" si="29"/>
        <v>22.892213400029505</v>
      </c>
      <c r="CY25" s="2">
        <f t="shared" si="29"/>
        <v>175.83851627709555</v>
      </c>
      <c r="CZ25" s="2">
        <f t="shared" si="29"/>
        <v>465.68883635860766</v>
      </c>
      <c r="DA25" s="2">
        <f t="shared" si="29"/>
        <v>693.71381079997445</v>
      </c>
      <c r="DB25" s="2">
        <f t="shared" si="29"/>
        <v>942.65757206796843</v>
      </c>
      <c r="DC25" s="2">
        <f t="shared" si="29"/>
        <v>1169.297830784104</v>
      </c>
      <c r="DD25" s="2">
        <f t="shared" si="29"/>
        <v>1387.7352624220657</v>
      </c>
      <c r="DE25" s="2">
        <f t="shared" si="29"/>
        <v>1661.0458852666125</v>
      </c>
      <c r="DF25" s="41">
        <f t="shared" si="21"/>
        <v>3.0447090581556289E-2</v>
      </c>
      <c r="DG25" t="s">
        <v>43</v>
      </c>
      <c r="DH25" s="2">
        <f t="shared" si="27"/>
        <v>0</v>
      </c>
      <c r="DI25" s="2">
        <f t="shared" si="27"/>
        <v>22.095227672625697</v>
      </c>
      <c r="DJ25" s="2">
        <f t="shared" si="27"/>
        <v>166.87990804014953</v>
      </c>
      <c r="DK25" s="2">
        <f t="shared" si="27"/>
        <v>428.24578487186591</v>
      </c>
      <c r="DL25" s="2">
        <f t="shared" si="27"/>
        <v>609.80310330422799</v>
      </c>
      <c r="DM25" s="2">
        <f t="shared" si="27"/>
        <v>796.95696259031683</v>
      </c>
      <c r="DN25" s="2">
        <f t="shared" si="27"/>
        <v>959.1335900551494</v>
      </c>
      <c r="DO25" s="2">
        <f t="shared" si="27"/>
        <v>1119.7314152509643</v>
      </c>
      <c r="DP25" s="2">
        <f t="shared" si="27"/>
        <v>1322.967599254087</v>
      </c>
      <c r="DQ25" s="41">
        <f t="shared" si="23"/>
        <v>2.4250091275767417E-2</v>
      </c>
      <c r="DR25" s="41"/>
    </row>
    <row r="26" spans="1:122" x14ac:dyDescent="0.3">
      <c r="A26" t="s">
        <v>45</v>
      </c>
      <c r="B26" s="2">
        <f>VLOOKUP($A26,Total_Rndwd_Prod_Val_REF_N!$A$4:$M$199,5,FALSE)/10^3</f>
        <v>108.61343321858999</v>
      </c>
      <c r="C26" s="2">
        <f>VLOOKUP($A26,Total_Rndwd_Prod_Val_REF_N!$A$4:$M$199,6,FALSE)/10^3</f>
        <v>115.91621196085408</v>
      </c>
      <c r="D26" s="2">
        <f>VLOOKUP($A26,Total_Rndwd_Prod_Val_REF_N!$A$4:$M$199,7,FALSE)/10^3</f>
        <v>123.14135049807648</v>
      </c>
      <c r="E26" s="2">
        <f>VLOOKUP($A26,Total_Rndwd_Prod_Val_REF_N!$A$4:$M$199,8,FALSE)/10^3</f>
        <v>124.00227025972634</v>
      </c>
      <c r="F26" s="2">
        <f>VLOOKUP($A26,Total_Rndwd_Prod_Val_REF_N!$A$4:$M$199,9,FALSE)/10^3</f>
        <v>125.31410826819453</v>
      </c>
      <c r="G26" s="2">
        <f>VLOOKUP($A26,Total_Rndwd_Prod_Val_REF_N!$A$4:$M$199,10,FALSE)/10^3</f>
        <v>127.09582134977687</v>
      </c>
      <c r="H26" s="2">
        <f>VLOOKUP($A26,Total_Rndwd_Prod_Val_REF_N!$A$4:$M$199,11,FALSE)/10^3</f>
        <v>129.12147229140999</v>
      </c>
      <c r="I26" s="2">
        <f>VLOOKUP($A26,Total_Rndwd_Prod_Val_REF_N!$A$4:$M$199,12,FALSE)/10^3</f>
        <v>131.17606089161322</v>
      </c>
      <c r="J26" s="2">
        <f>VLOOKUP($A26,Total_Rndwd_Prod_Val_REF_N!$A$4:$M$199,13,FALSE)/10^3</f>
        <v>131.10287013406651</v>
      </c>
      <c r="L26" t="s">
        <v>45</v>
      </c>
      <c r="M26" s="2">
        <f>VLOOKUP($A26,Total_Rndwd_Prod_Val_BF_N!$A$4:$M$199,5,FALSE)/10^3</f>
        <v>108.61343321858999</v>
      </c>
      <c r="N26" s="2">
        <f>VLOOKUP($A26,Total_Rndwd_Prod_Val_BF_N!$A$4:$M$199,6,FALSE)/10^3</f>
        <v>121.74256256603861</v>
      </c>
      <c r="O26" s="2">
        <f>VLOOKUP($A26,Total_Rndwd_Prod_Val_BF_N!$A$4:$M$199,7,FALSE)/10^3</f>
        <v>137.09358187183011</v>
      </c>
      <c r="P26" s="2">
        <f>VLOOKUP($A26,Total_Rndwd_Prod_Val_BF_N!$A$4:$M$199,8,FALSE)/10^3</f>
        <v>138.85839381871412</v>
      </c>
      <c r="Q26" s="2">
        <f>VLOOKUP($A26,Total_Rndwd_Prod_Val_BF_N!$A$4:$M$199,9,FALSE)/10^3</f>
        <v>136.14242188944945</v>
      </c>
      <c r="R26" s="2">
        <f>VLOOKUP($A26,Total_Rndwd_Prod_Val_BF_N!$A$4:$M$199,10,FALSE)/10^3</f>
        <v>136.41062838861765</v>
      </c>
      <c r="S26" s="2">
        <f>VLOOKUP($A26,Total_Rndwd_Prod_Val_BF_N!$A$4:$M$199,11,FALSE)/10^3</f>
        <v>135.84044893503568</v>
      </c>
      <c r="T26" s="2">
        <f>VLOOKUP($A26,Total_Rndwd_Prod_Val_BF_N!$A$4:$M$199,12,FALSE)/10^3</f>
        <v>134.85374048817019</v>
      </c>
      <c r="U26" s="2">
        <f>VLOOKUP($A26,Total_Rndwd_Prod_Val_BF_N!$A$4:$M$199,13,FALSE)/10^3</f>
        <v>135.4603627250267</v>
      </c>
      <c r="W26" t="s">
        <v>45</v>
      </c>
      <c r="X26" s="2">
        <f>VLOOKUP($A26,Total_Rndwd_Prod_Val_AF_N!$A$4:$M$199,5,FALSE)/10^3</f>
        <v>108.61343321858999</v>
      </c>
      <c r="Y26" s="2">
        <f>VLOOKUP($A26,Total_Rndwd_Prod_Val_AF_N!$A$4:$M$199,6,FALSE)/10^3</f>
        <v>116.21109273711336</v>
      </c>
      <c r="Z26" s="2">
        <f>VLOOKUP($A26,Total_Rndwd_Prod_Val_AF_N!$A$4:$M$199,7,FALSE)/10^3</f>
        <v>124.66524154841827</v>
      </c>
      <c r="AA26" s="2">
        <f>VLOOKUP($A26,Total_Rndwd_Prod_Val_AF_N!$A$4:$M$199,8,FALSE)/10^3</f>
        <v>123.75525715572094</v>
      </c>
      <c r="AB26" s="2">
        <f>VLOOKUP($A26,Total_Rndwd_Prod_Val_AF_N!$A$4:$M$199,9,FALSE)/10^3</f>
        <v>125.17980465005915</v>
      </c>
      <c r="AC26" s="2">
        <f>VLOOKUP($A26,Total_Rndwd_Prod_Val_AF_N!$A$4:$M$199,10,FALSE)/10^3</f>
        <v>126.0964077998148</v>
      </c>
      <c r="AD26" s="2">
        <f>VLOOKUP($A26,Total_Rndwd_Prod_Val_AF_N!$A$4:$M$199,11,FALSE)/10^3</f>
        <v>126.89635235619546</v>
      </c>
      <c r="AE26" s="2">
        <f>VLOOKUP($A26,Total_Rndwd_Prod_Val_AF_N!$A$4:$M$199,12,FALSE)/10^3</f>
        <v>129.14092883807334</v>
      </c>
      <c r="AF26" s="2">
        <f>VLOOKUP($A26,Total_Rndwd_Prod_Val_AF_N!$A$4:$M$199,13,FALSE)/10^3</f>
        <v>128.90112112303524</v>
      </c>
      <c r="AH26" t="s">
        <v>45</v>
      </c>
      <c r="AI26" s="2">
        <f>VLOOKUP($A26,Total_Rndwd_Prod_Val_BAC_N!$A$4:$M$199,5,FALSE)/10^3</f>
        <v>108.61343321858999</v>
      </c>
      <c r="AJ26" s="2">
        <f>VLOOKUP($A26,Total_Rndwd_Prod_Val_BAC_N!$A$4:$M$199,6,FALSE)/10^3</f>
        <v>115.76307273399333</v>
      </c>
      <c r="AK26" s="2">
        <f>VLOOKUP($A26,Total_Rndwd_Prod_Val_BAC_N!$A$4:$M$199,7,FALSE)/10^3</f>
        <v>123.45258261050417</v>
      </c>
      <c r="AL26" s="2">
        <f>VLOOKUP($A26,Total_Rndwd_Prod_Val_BAC_N!$A$4:$M$199,8,FALSE)/10^3</f>
        <v>122.33098237912591</v>
      </c>
      <c r="AM26" s="2">
        <f>VLOOKUP($A26,Total_Rndwd_Prod_Val_BAC_N!$A$4:$M$199,9,FALSE)/10^3</f>
        <v>123.5239438018741</v>
      </c>
      <c r="AN26" s="2">
        <f>VLOOKUP($A26,Total_Rndwd_Prod_Val_BAC_N!$A$4:$M$199,10,FALSE)/10^3</f>
        <v>124.43708374562348</v>
      </c>
      <c r="AO26" s="2">
        <f>VLOOKUP($A26,Total_Rndwd_Prod_Val_BAC_N!$A$4:$M$199,11,FALSE)/10^3</f>
        <v>125.67431720518431</v>
      </c>
      <c r="AP26" s="2">
        <f>VLOOKUP($A26,Total_Rndwd_Prod_Val_BAC_N!$A$4:$M$199,12,FALSE)/10^3</f>
        <v>127.66644019741062</v>
      </c>
      <c r="AQ26" s="2">
        <f>VLOOKUP($A26,Total_Rndwd_Prod_Val_BAC_N!$A$4:$M$199,13,FALSE)/10^3</f>
        <v>127.42124106770329</v>
      </c>
      <c r="AS26" t="s">
        <v>45</v>
      </c>
      <c r="AT26" s="2">
        <f t="shared" si="11"/>
        <v>108.61343321858999</v>
      </c>
      <c r="AU26" s="2">
        <f t="shared" si="12"/>
        <v>658.98337805380402</v>
      </c>
      <c r="AV26" s="2">
        <f t="shared" si="12"/>
        <v>1245.7895763952968</v>
      </c>
      <c r="AW26" s="2">
        <f t="shared" si="12"/>
        <v>1862.357248647329</v>
      </c>
      <c r="AX26" s="2">
        <f t="shared" si="12"/>
        <v>2483.6804379544287</v>
      </c>
      <c r="AY26" s="2">
        <f t="shared" si="12"/>
        <v>3112.032692376984</v>
      </c>
      <c r="AZ26" s="2">
        <f t="shared" si="12"/>
        <v>3749.5374500675016</v>
      </c>
      <c r="BA26" s="2">
        <f t="shared" si="12"/>
        <v>4397.199400124754</v>
      </c>
      <c r="BB26" s="2">
        <f t="shared" si="12"/>
        <v>5053.006513825273</v>
      </c>
      <c r="BD26" t="s">
        <v>45</v>
      </c>
      <c r="BE26" s="2">
        <f t="shared" si="13"/>
        <v>108.61343321858999</v>
      </c>
      <c r="BF26" s="2">
        <f t="shared" si="14"/>
        <v>664.80972865898855</v>
      </c>
      <c r="BG26" s="2">
        <f t="shared" si="14"/>
        <v>1288.8735607949732</v>
      </c>
      <c r="BH26" s="2">
        <f t="shared" si="14"/>
        <v>1976.1062821010078</v>
      </c>
      <c r="BI26" s="2">
        <f t="shared" si="14"/>
        <v>2667.6822792653138</v>
      </c>
      <c r="BJ26" s="2">
        <f t="shared" si="14"/>
        <v>3348.6625952117292</v>
      </c>
      <c r="BK26" s="2">
        <f t="shared" si="14"/>
        <v>4030.1455577012352</v>
      </c>
      <c r="BL26" s="2">
        <f t="shared" si="14"/>
        <v>4708.3610939295477</v>
      </c>
      <c r="BM26" s="2">
        <f t="shared" si="14"/>
        <v>5383.2364186072555</v>
      </c>
      <c r="BO26" t="s">
        <v>45</v>
      </c>
      <c r="BP26" s="2">
        <f t="shared" si="15"/>
        <v>108.61343321858999</v>
      </c>
      <c r="BQ26" s="2">
        <f t="shared" si="16"/>
        <v>659.27825883006335</v>
      </c>
      <c r="BR26" s="2">
        <f t="shared" si="16"/>
        <v>1248.7878713269349</v>
      </c>
      <c r="BS26" s="2">
        <f t="shared" si="16"/>
        <v>1871.2040946763289</v>
      </c>
      <c r="BT26" s="2">
        <f t="shared" si="16"/>
        <v>2491.4049279492715</v>
      </c>
      <c r="BU26" s="2">
        <f t="shared" si="16"/>
        <v>3118.2205543493228</v>
      </c>
      <c r="BV26" s="2">
        <f t="shared" si="16"/>
        <v>3749.5025379047775</v>
      </c>
      <c r="BW26" s="2">
        <f t="shared" si="16"/>
        <v>4386.2288761676327</v>
      </c>
      <c r="BX26" s="2">
        <f t="shared" si="16"/>
        <v>5031.6937126429611</v>
      </c>
      <c r="BZ26" t="s">
        <v>45</v>
      </c>
      <c r="CA26" s="2">
        <f t="shared" si="17"/>
        <v>108.61343321858999</v>
      </c>
      <c r="CB26" s="2">
        <f t="shared" si="18"/>
        <v>658.83023882694329</v>
      </c>
      <c r="CC26" s="2">
        <f t="shared" si="18"/>
        <v>1245.3351123734208</v>
      </c>
      <c r="CD26" s="2">
        <f t="shared" si="18"/>
        <v>1861.4764251945635</v>
      </c>
      <c r="CE26" s="2">
        <f t="shared" si="18"/>
        <v>2474.3242985129409</v>
      </c>
      <c r="CF26" s="2">
        <f t="shared" si="18"/>
        <v>3092.8571574660609</v>
      </c>
      <c r="CG26" s="2">
        <f t="shared" si="18"/>
        <v>3716.279809653739</v>
      </c>
      <c r="CH26" s="2">
        <f t="shared" si="18"/>
        <v>4346.6435186718863</v>
      </c>
      <c r="CI26" s="2">
        <f t="shared" si="18"/>
        <v>4984.7305205292323</v>
      </c>
      <c r="CK26" t="s">
        <v>45</v>
      </c>
      <c r="CL26" s="2">
        <f t="shared" si="19"/>
        <v>0</v>
      </c>
      <c r="CM26" s="2">
        <f t="shared" si="19"/>
        <v>5.8263506051845297</v>
      </c>
      <c r="CN26" s="2">
        <f t="shared" si="19"/>
        <v>43.08398439967641</v>
      </c>
      <c r="CO26" s="2">
        <f t="shared" si="19"/>
        <v>113.74903345367875</v>
      </c>
      <c r="CP26" s="2">
        <f t="shared" si="19"/>
        <v>184.00184131088508</v>
      </c>
      <c r="CQ26" s="2">
        <f t="shared" si="19"/>
        <v>236.62990283474528</v>
      </c>
      <c r="CR26" s="2">
        <f t="shared" si="19"/>
        <v>280.60810763373365</v>
      </c>
      <c r="CS26" s="2">
        <f t="shared" si="19"/>
        <v>311.16169380479369</v>
      </c>
      <c r="CT26" s="2">
        <f t="shared" si="19"/>
        <v>330.22990478198244</v>
      </c>
      <c r="CU26" s="41">
        <f t="shared" si="20"/>
        <v>6.5353152401141229E-2</v>
      </c>
      <c r="CV26" t="s">
        <v>45</v>
      </c>
      <c r="CW26" s="2">
        <f t="shared" si="29"/>
        <v>0</v>
      </c>
      <c r="CX26" s="2">
        <f t="shared" si="29"/>
        <v>0.29488077625933329</v>
      </c>
      <c r="CY26" s="2">
        <f t="shared" si="29"/>
        <v>2.9982949316381564</v>
      </c>
      <c r="CZ26" s="2">
        <f t="shared" si="29"/>
        <v>8.8468460289998347</v>
      </c>
      <c r="DA26" s="2">
        <f t="shared" si="29"/>
        <v>7.7244899948427701</v>
      </c>
      <c r="DB26" s="2">
        <f t="shared" si="29"/>
        <v>6.187861972338851</v>
      </c>
      <c r="DC26" s="2">
        <f t="shared" si="29"/>
        <v>-3.4912162724140217E-2</v>
      </c>
      <c r="DD26" s="2">
        <f t="shared" si="29"/>
        <v>-10.970523957121259</v>
      </c>
      <c r="DE26" s="2">
        <f t="shared" si="29"/>
        <v>-21.312801182311887</v>
      </c>
      <c r="DF26" s="41">
        <f t="shared" si="21"/>
        <v>-4.2178455784687829E-3</v>
      </c>
      <c r="DG26" t="s">
        <v>45</v>
      </c>
      <c r="DH26" s="2">
        <f t="shared" si="27"/>
        <v>0</v>
      </c>
      <c r="DI26" s="2">
        <f t="shared" si="27"/>
        <v>-0.15313922686073056</v>
      </c>
      <c r="DJ26" s="2">
        <f t="shared" si="27"/>
        <v>-0.45446402187599233</v>
      </c>
      <c r="DK26" s="2">
        <f t="shared" si="27"/>
        <v>-0.88082345276552587</v>
      </c>
      <c r="DL26" s="2">
        <f t="shared" si="27"/>
        <v>-9.3561394414878123</v>
      </c>
      <c r="DM26" s="2">
        <f t="shared" si="27"/>
        <v>-19.175534910923034</v>
      </c>
      <c r="DN26" s="2">
        <f t="shared" si="27"/>
        <v>-33.257640413762601</v>
      </c>
      <c r="DO26" s="2">
        <f t="shared" si="27"/>
        <v>-50.555881452867652</v>
      </c>
      <c r="DP26" s="2">
        <f t="shared" si="27"/>
        <v>-68.275993296040724</v>
      </c>
      <c r="DQ26" s="41">
        <f t="shared" si="23"/>
        <v>-1.351195434029904E-2</v>
      </c>
      <c r="DR26" s="41"/>
    </row>
    <row r="27" spans="1:122" x14ac:dyDescent="0.3">
      <c r="A27" t="s">
        <v>47</v>
      </c>
      <c r="B27" s="2">
        <f>VLOOKUP($A27,Total_Rndwd_Prod_Val_REF_N!$A$4:$M$199,5,FALSE)/10^3</f>
        <v>373.72118643527801</v>
      </c>
      <c r="C27" s="2">
        <f>VLOOKUP($A27,Total_Rndwd_Prod_Val_REF_N!$A$4:$M$199,6,FALSE)/10^3</f>
        <v>408.94179020927555</v>
      </c>
      <c r="D27" s="2">
        <f>VLOOKUP($A27,Total_Rndwd_Prod_Val_REF_N!$A$4:$M$199,7,FALSE)/10^3</f>
        <v>445.14657077655829</v>
      </c>
      <c r="E27" s="2">
        <f>VLOOKUP($A27,Total_Rndwd_Prod_Val_REF_N!$A$4:$M$199,8,FALSE)/10^3</f>
        <v>450.01009431856488</v>
      </c>
      <c r="F27" s="2">
        <f>VLOOKUP($A27,Total_Rndwd_Prod_Val_REF_N!$A$4:$M$199,9,FALSE)/10^3</f>
        <v>458.11976574350035</v>
      </c>
      <c r="G27" s="2">
        <f>VLOOKUP($A27,Total_Rndwd_Prod_Val_REF_N!$A$4:$M$199,10,FALSE)/10^3</f>
        <v>469.55776573895236</v>
      </c>
      <c r="H27" s="2">
        <f>VLOOKUP($A27,Total_Rndwd_Prod_Val_REF_N!$A$4:$M$199,11,FALSE)/10^3</f>
        <v>479.63501067656927</v>
      </c>
      <c r="I27" s="2">
        <f>VLOOKUP($A27,Total_Rndwd_Prod_Val_REF_N!$A$4:$M$199,12,FALSE)/10^3</f>
        <v>490.64368684346874</v>
      </c>
      <c r="J27" s="2">
        <f>VLOOKUP($A27,Total_Rndwd_Prod_Val_REF_N!$A$4:$M$199,13,FALSE)/10^3</f>
        <v>493.01899330491227</v>
      </c>
      <c r="L27" t="s">
        <v>47</v>
      </c>
      <c r="M27" s="2">
        <f>VLOOKUP($A27,Total_Rndwd_Prod_Val_BF_N!$A$4:$M$199,5,FALSE)/10^3</f>
        <v>373.72118643527801</v>
      </c>
      <c r="N27" s="2">
        <f>VLOOKUP($A27,Total_Rndwd_Prod_Val_BF_N!$A$4:$M$199,6,FALSE)/10^3</f>
        <v>434.3621970369594</v>
      </c>
      <c r="O27" s="2">
        <f>VLOOKUP($A27,Total_Rndwd_Prod_Val_BF_N!$A$4:$M$199,7,FALSE)/10^3</f>
        <v>507.65018470106605</v>
      </c>
      <c r="P27" s="2">
        <f>VLOOKUP($A27,Total_Rndwd_Prod_Val_BF_N!$A$4:$M$199,8,FALSE)/10^3</f>
        <v>517.44174211795746</v>
      </c>
      <c r="Q27" s="2">
        <f>VLOOKUP($A27,Total_Rndwd_Prod_Val_BF_N!$A$4:$M$199,9,FALSE)/10^3</f>
        <v>509.64151275455964</v>
      </c>
      <c r="R27" s="2">
        <f>VLOOKUP($A27,Total_Rndwd_Prod_Val_BF_N!$A$4:$M$199,10,FALSE)/10^3</f>
        <v>516.31067479719752</v>
      </c>
      <c r="S27" s="2">
        <f>VLOOKUP($A27,Total_Rndwd_Prod_Val_BF_N!$A$4:$M$199,11,FALSE)/10^3</f>
        <v>518.35190715975352</v>
      </c>
      <c r="T27" s="2">
        <f>VLOOKUP($A27,Total_Rndwd_Prod_Val_BF_N!$A$4:$M$199,12,FALSE)/10^3</f>
        <v>518.67192327245243</v>
      </c>
      <c r="U27" s="2">
        <f>VLOOKUP($A27,Total_Rndwd_Prod_Val_BF_N!$A$4:$M$199,13,FALSE)/10^3</f>
        <v>528.09888817752972</v>
      </c>
      <c r="W27" t="s">
        <v>47</v>
      </c>
      <c r="X27" s="2">
        <f>VLOOKUP($A27,Total_Rndwd_Prod_Val_AF_N!$A$4:$M$199,5,FALSE)/10^3</f>
        <v>373.72118643527801</v>
      </c>
      <c r="Y27" s="2">
        <f>VLOOKUP($A27,Total_Rndwd_Prod_Val_AF_N!$A$4:$M$199,6,FALSE)/10^3</f>
        <v>414.65877881649351</v>
      </c>
      <c r="Z27" s="2">
        <f>VLOOKUP($A27,Total_Rndwd_Prod_Val_AF_N!$A$4:$M$199,7,FALSE)/10^3</f>
        <v>461.98411977818961</v>
      </c>
      <c r="AA27" s="2">
        <f>VLOOKUP($A27,Total_Rndwd_Prod_Val_AF_N!$A$4:$M$199,8,FALSE)/10^3</f>
        <v>461.34518517456314</v>
      </c>
      <c r="AB27" s="2">
        <f>VLOOKUP($A27,Total_Rndwd_Prod_Val_AF_N!$A$4:$M$199,9,FALSE)/10^3</f>
        <v>471.65617949627108</v>
      </c>
      <c r="AC27" s="2">
        <f>VLOOKUP($A27,Total_Rndwd_Prod_Val_AF_N!$A$4:$M$199,10,FALSE)/10^3</f>
        <v>481.5695172823622</v>
      </c>
      <c r="AD27" s="2">
        <f>VLOOKUP($A27,Total_Rndwd_Prod_Val_AF_N!$A$4:$M$199,11,FALSE)/10^3</f>
        <v>489.42554982053832</v>
      </c>
      <c r="AE27" s="2">
        <f>VLOOKUP($A27,Total_Rndwd_Prod_Val_AF_N!$A$4:$M$199,12,FALSE)/10^3</f>
        <v>504.28818724601058</v>
      </c>
      <c r="AF27" s="2">
        <f>VLOOKUP($A27,Total_Rndwd_Prod_Val_AF_N!$A$4:$M$199,13,FALSE)/10^3</f>
        <v>509.99900696860738</v>
      </c>
      <c r="AH27" t="s">
        <v>47</v>
      </c>
      <c r="AI27" s="2">
        <f>VLOOKUP($A27,Total_Rndwd_Prod_Val_BAC_N!$A$4:$M$199,5,FALSE)/10^3</f>
        <v>373.72118643527801</v>
      </c>
      <c r="AJ27" s="2">
        <f>VLOOKUP($A27,Total_Rndwd_Prod_Val_BAC_N!$A$4:$M$199,6,FALSE)/10^3</f>
        <v>410.39912851023189</v>
      </c>
      <c r="AK27" s="2">
        <f>VLOOKUP($A27,Total_Rndwd_Prod_Val_BAC_N!$A$4:$M$199,7,FALSE)/10^3</f>
        <v>452.2935124016434</v>
      </c>
      <c r="AL27" s="2">
        <f>VLOOKUP($A27,Total_Rndwd_Prod_Val_BAC_N!$A$4:$M$199,8,FALSE)/10^3</f>
        <v>450.39719124733267</v>
      </c>
      <c r="AM27" s="2">
        <f>VLOOKUP($A27,Total_Rndwd_Prod_Val_BAC_N!$A$4:$M$199,9,FALSE)/10^3</f>
        <v>459.27204008988059</v>
      </c>
      <c r="AN27" s="2">
        <f>VLOOKUP($A27,Total_Rndwd_Prod_Val_BAC_N!$A$4:$M$199,10,FALSE)/10^3</f>
        <v>468.74224036721489</v>
      </c>
      <c r="AO27" s="2">
        <f>VLOOKUP($A27,Total_Rndwd_Prod_Val_BAC_N!$A$4:$M$199,11,FALSE)/10^3</f>
        <v>477.74251433881989</v>
      </c>
      <c r="AP27" s="2">
        <f>VLOOKUP($A27,Total_Rndwd_Prod_Val_BAC_N!$A$4:$M$199,12,FALSE)/10^3</f>
        <v>491.4698605627168</v>
      </c>
      <c r="AQ27" s="2">
        <f>VLOOKUP($A27,Total_Rndwd_Prod_Val_BAC_N!$A$4:$M$199,13,FALSE)/10^3</f>
        <v>496.76500016669161</v>
      </c>
      <c r="AS27" t="s">
        <v>47</v>
      </c>
      <c r="AT27" s="2">
        <f t="shared" si="11"/>
        <v>373.72118643527801</v>
      </c>
      <c r="AU27" s="2">
        <f t="shared" si="12"/>
        <v>2277.5477223856656</v>
      </c>
      <c r="AV27" s="2">
        <f t="shared" si="12"/>
        <v>4358.4614539993263</v>
      </c>
      <c r="AW27" s="2">
        <f t="shared" si="12"/>
        <v>6589.0578314241247</v>
      </c>
      <c r="AX27" s="2">
        <f t="shared" si="12"/>
        <v>8847.2179744418845</v>
      </c>
      <c r="AY27" s="2">
        <f t="shared" si="12"/>
        <v>11149.254803154839</v>
      </c>
      <c r="AZ27" s="2">
        <f t="shared" si="12"/>
        <v>13507.120876787218</v>
      </c>
      <c r="BA27" s="2">
        <f t="shared" si="12"/>
        <v>15916.304606336964</v>
      </c>
      <c r="BB27" s="2">
        <f t="shared" si="12"/>
        <v>18371.898347015751</v>
      </c>
      <c r="BD27" t="s">
        <v>47</v>
      </c>
      <c r="BE27" s="2">
        <f t="shared" si="13"/>
        <v>373.72118643527801</v>
      </c>
      <c r="BF27" s="2">
        <f t="shared" si="14"/>
        <v>2302.9681292133496</v>
      </c>
      <c r="BG27" s="2">
        <f t="shared" si="14"/>
        <v>4548.0671020622531</v>
      </c>
      <c r="BH27" s="2">
        <f t="shared" si="14"/>
        <v>7096.1095829844753</v>
      </c>
      <c r="BI27" s="2">
        <f t="shared" si="14"/>
        <v>9675.5180642108644</v>
      </c>
      <c r="BJ27" s="2">
        <f t="shared" si="14"/>
        <v>12230.394790026301</v>
      </c>
      <c r="BK27" s="2">
        <f t="shared" si="14"/>
        <v>14813.989396374844</v>
      </c>
      <c r="BL27" s="2">
        <f t="shared" si="14"/>
        <v>17406.068948286313</v>
      </c>
      <c r="BM27" s="2">
        <f t="shared" si="14"/>
        <v>20008.855529553653</v>
      </c>
      <c r="BO27" t="s">
        <v>47</v>
      </c>
      <c r="BP27" s="2">
        <f t="shared" si="15"/>
        <v>373.72118643527801</v>
      </c>
      <c r="BQ27" s="2">
        <f t="shared" si="16"/>
        <v>2283.2647109928835</v>
      </c>
      <c r="BR27" s="2">
        <f t="shared" si="16"/>
        <v>4403.8839460370473</v>
      </c>
      <c r="BS27" s="2">
        <f t="shared" si="16"/>
        <v>6713.1656103243686</v>
      </c>
      <c r="BT27" s="2">
        <f t="shared" si="16"/>
        <v>9030.2025305188927</v>
      </c>
      <c r="BU27" s="2">
        <f t="shared" si="16"/>
        <v>11398.39676578634</v>
      </c>
      <c r="BV27" s="2">
        <f t="shared" si="16"/>
        <v>13814.100384736326</v>
      </c>
      <c r="BW27" s="2">
        <f t="shared" si="16"/>
        <v>16276.090771264491</v>
      </c>
      <c r="BX27" s="2">
        <f t="shared" si="16"/>
        <v>18803.242527217139</v>
      </c>
      <c r="BZ27" t="s">
        <v>47</v>
      </c>
      <c r="CA27" s="2">
        <f t="shared" si="17"/>
        <v>373.72118643527801</v>
      </c>
      <c r="CB27" s="2">
        <f t="shared" si="18"/>
        <v>2279.0050606866221</v>
      </c>
      <c r="CC27" s="2">
        <f t="shared" si="18"/>
        <v>4372.8950871291927</v>
      </c>
      <c r="CD27" s="2">
        <f t="shared" si="18"/>
        <v>6632.4663279830993</v>
      </c>
      <c r="CE27" s="2">
        <f t="shared" si="18"/>
        <v>8893.3271330623102</v>
      </c>
      <c r="CF27" s="2">
        <f t="shared" si="18"/>
        <v>11199.157533789048</v>
      </c>
      <c r="CG27" s="2">
        <f t="shared" si="18"/>
        <v>13551.869009596727</v>
      </c>
      <c r="CH27" s="2">
        <f t="shared" si="18"/>
        <v>15954.308927514723</v>
      </c>
      <c r="CI27" s="2">
        <f t="shared" si="18"/>
        <v>18416.953369932282</v>
      </c>
      <c r="CK27" t="s">
        <v>47</v>
      </c>
      <c r="CL27" s="2">
        <f t="shared" si="19"/>
        <v>0</v>
      </c>
      <c r="CM27" s="2">
        <f t="shared" si="19"/>
        <v>25.420406827684019</v>
      </c>
      <c r="CN27" s="2">
        <f t="shared" si="19"/>
        <v>189.60564806292678</v>
      </c>
      <c r="CO27" s="2">
        <f t="shared" si="19"/>
        <v>507.05175156035057</v>
      </c>
      <c r="CP27" s="2">
        <f t="shared" si="19"/>
        <v>828.30008976897989</v>
      </c>
      <c r="CQ27" s="2">
        <f t="shared" si="19"/>
        <v>1081.1399868714616</v>
      </c>
      <c r="CR27" s="2">
        <f t="shared" si="19"/>
        <v>1306.868519587626</v>
      </c>
      <c r="CS27" s="2">
        <f t="shared" si="19"/>
        <v>1489.7643419493488</v>
      </c>
      <c r="CT27" s="2">
        <f t="shared" si="19"/>
        <v>1636.9571825379026</v>
      </c>
      <c r="CU27" s="41">
        <f t="shared" si="20"/>
        <v>8.910114521746211E-2</v>
      </c>
      <c r="CV27" t="s">
        <v>47</v>
      </c>
      <c r="CW27" s="2">
        <f t="shared" si="29"/>
        <v>0</v>
      </c>
      <c r="CX27" s="2">
        <f t="shared" si="29"/>
        <v>5.7169886072178997</v>
      </c>
      <c r="CY27" s="2">
        <f t="shared" si="29"/>
        <v>45.422492037720986</v>
      </c>
      <c r="CZ27" s="2">
        <f t="shared" si="29"/>
        <v>124.10777890024383</v>
      </c>
      <c r="DA27" s="2">
        <f t="shared" si="29"/>
        <v>182.98455607700816</v>
      </c>
      <c r="DB27" s="2">
        <f t="shared" si="29"/>
        <v>249.14196263150006</v>
      </c>
      <c r="DC27" s="2">
        <f t="shared" si="29"/>
        <v>306.97950794910867</v>
      </c>
      <c r="DD27" s="2">
        <f t="shared" si="29"/>
        <v>359.78616492752735</v>
      </c>
      <c r="DE27" s="2">
        <f t="shared" si="29"/>
        <v>431.34418020138764</v>
      </c>
      <c r="DF27" s="41">
        <f t="shared" si="21"/>
        <v>2.3478476314966835E-2</v>
      </c>
      <c r="DG27" t="s">
        <v>47</v>
      </c>
      <c r="DH27" s="2">
        <f t="shared" si="27"/>
        <v>0</v>
      </c>
      <c r="DI27" s="2">
        <f t="shared" si="27"/>
        <v>1.4573383009565077</v>
      </c>
      <c r="DJ27" s="2">
        <f t="shared" si="27"/>
        <v>14.433633129866394</v>
      </c>
      <c r="DK27" s="2">
        <f t="shared" si="27"/>
        <v>43.408496558974548</v>
      </c>
      <c r="DL27" s="2">
        <f t="shared" si="27"/>
        <v>46.10915862042566</v>
      </c>
      <c r="DM27" s="2">
        <f t="shared" si="27"/>
        <v>49.902730634208638</v>
      </c>
      <c r="DN27" s="2">
        <f t="shared" si="27"/>
        <v>44.748132809509116</v>
      </c>
      <c r="DO27" s="2">
        <f t="shared" si="27"/>
        <v>38.004321177759266</v>
      </c>
      <c r="DP27" s="2">
        <f t="shared" si="27"/>
        <v>45.055022916531016</v>
      </c>
      <c r="DQ27" s="41">
        <f t="shared" si="23"/>
        <v>2.452387993092154E-3</v>
      </c>
      <c r="DR27" s="41"/>
    </row>
    <row r="28" spans="1:122" x14ac:dyDescent="0.3">
      <c r="A28" t="s">
        <v>49</v>
      </c>
      <c r="B28" s="2">
        <f>VLOOKUP($A28,Total_Rndwd_Prod_Val_REF_N!$A$4:$M$199,5,FALSE)/10^3</f>
        <v>49.802782812844491</v>
      </c>
      <c r="C28" s="2">
        <f>VLOOKUP($A28,Total_Rndwd_Prod_Val_REF_N!$A$4:$M$199,6,FALSE)/10^3</f>
        <v>54.663156735528233</v>
      </c>
      <c r="D28" s="2">
        <f>VLOOKUP($A28,Total_Rndwd_Prod_Val_REF_N!$A$4:$M$199,7,FALSE)/10^3</f>
        <v>59.82699763259307</v>
      </c>
      <c r="E28" s="2">
        <f>VLOOKUP($A28,Total_Rndwd_Prod_Val_REF_N!$A$4:$M$199,8,FALSE)/10^3</f>
        <v>60.596303898281263</v>
      </c>
      <c r="F28" s="2">
        <f>VLOOKUP($A28,Total_Rndwd_Prod_Val_REF_N!$A$4:$M$199,9,FALSE)/10^3</f>
        <v>61.585785855871585</v>
      </c>
      <c r="G28" s="2">
        <f>VLOOKUP($A28,Total_Rndwd_Prod_Val_REF_N!$A$4:$M$199,10,FALSE)/10^3</f>
        <v>62.86160211340092</v>
      </c>
      <c r="H28" s="2">
        <f>VLOOKUP($A28,Total_Rndwd_Prod_Val_REF_N!$A$4:$M$199,11,FALSE)/10^3</f>
        <v>63.843907012473117</v>
      </c>
      <c r="I28" s="2">
        <f>VLOOKUP($A28,Total_Rndwd_Prod_Val_REF_N!$A$4:$M$199,12,FALSE)/10^3</f>
        <v>65.038017694244772</v>
      </c>
      <c r="J28" s="2">
        <f>VLOOKUP($A28,Total_Rndwd_Prod_Val_REF_N!$A$4:$M$199,13,FALSE)/10^3</f>
        <v>64.848234656558461</v>
      </c>
      <c r="L28" t="s">
        <v>49</v>
      </c>
      <c r="M28" s="2">
        <f>VLOOKUP($A28,Total_Rndwd_Prod_Val_BF_N!$A$4:$M$199,5,FALSE)/10^3</f>
        <v>49.802782812844491</v>
      </c>
      <c r="N28" s="2">
        <f>VLOOKUP($A28,Total_Rndwd_Prod_Val_BF_N!$A$4:$M$199,6,FALSE)/10^3</f>
        <v>54.530682766189742</v>
      </c>
      <c r="O28" s="2">
        <f>VLOOKUP($A28,Total_Rndwd_Prod_Val_BF_N!$A$4:$M$199,7,FALSE)/10^3</f>
        <v>57.271279411523132</v>
      </c>
      <c r="P28" s="2">
        <f>VLOOKUP($A28,Total_Rndwd_Prod_Val_BF_N!$A$4:$M$199,8,FALSE)/10^3</f>
        <v>44.032714250389233</v>
      </c>
      <c r="Q28" s="2">
        <f>VLOOKUP($A28,Total_Rndwd_Prod_Val_BF_N!$A$4:$M$199,9,FALSE)/10^3</f>
        <v>42.81873615783794</v>
      </c>
      <c r="R28" s="2">
        <f>VLOOKUP($A28,Total_Rndwd_Prod_Val_BF_N!$A$4:$M$199,10,FALSE)/10^3</f>
        <v>42.799147691830264</v>
      </c>
      <c r="S28" s="2">
        <f>VLOOKUP($A28,Total_Rndwd_Prod_Val_BF_N!$A$4:$M$199,11,FALSE)/10^3</f>
        <v>42.524337358540663</v>
      </c>
      <c r="T28" s="2">
        <f>VLOOKUP($A28,Total_Rndwd_Prod_Val_BF_N!$A$4:$M$199,12,FALSE)/10^3</f>
        <v>42.144716651794667</v>
      </c>
      <c r="U28" s="2">
        <f>VLOOKUP($A28,Total_Rndwd_Prod_Val_BF_N!$A$4:$M$199,13,FALSE)/10^3</f>
        <v>42.481815198135926</v>
      </c>
      <c r="W28" t="s">
        <v>49</v>
      </c>
      <c r="X28" s="2">
        <f>VLOOKUP($A28,Total_Rndwd_Prod_Val_AF_N!$A$4:$M$199,5,FALSE)/10^3</f>
        <v>49.802782812844491</v>
      </c>
      <c r="Y28" s="2">
        <f>VLOOKUP($A28,Total_Rndwd_Prod_Val_AF_N!$A$4:$M$199,6,FALSE)/10^3</f>
        <v>55.594820289488716</v>
      </c>
      <c r="Z28" s="2">
        <f>VLOOKUP($A28,Total_Rndwd_Prod_Val_AF_N!$A$4:$M$199,7,FALSE)/10^3</f>
        <v>62.218438624544561</v>
      </c>
      <c r="AA28" s="2">
        <f>VLOOKUP($A28,Total_Rndwd_Prod_Val_AF_N!$A$4:$M$199,8,FALSE)/10^3</f>
        <v>62.383059091154308</v>
      </c>
      <c r="AB28" s="2">
        <f>VLOOKUP($A28,Total_Rndwd_Prod_Val_AF_N!$A$4:$M$199,9,FALSE)/10^3</f>
        <v>63.416404959478356</v>
      </c>
      <c r="AC28" s="2">
        <f>VLOOKUP($A28,Total_Rndwd_Prod_Val_AF_N!$A$4:$M$199,10,FALSE)/10^3</f>
        <v>64.407400441890942</v>
      </c>
      <c r="AD28" s="2">
        <f>VLOOKUP($A28,Total_Rndwd_Prod_Val_AF_N!$A$4:$M$199,11,FALSE)/10^3</f>
        <v>65.332348672770479</v>
      </c>
      <c r="AE28" s="2">
        <f>VLOOKUP($A28,Total_Rndwd_Prod_Val_AF_N!$A$4:$M$199,12,FALSE)/10^3</f>
        <v>66.551759137172198</v>
      </c>
      <c r="AF28" s="2">
        <f>VLOOKUP($A28,Total_Rndwd_Prod_Val_AF_N!$A$4:$M$199,13,FALSE)/10^3</f>
        <v>66.664682371119724</v>
      </c>
      <c r="AH28" t="s">
        <v>49</v>
      </c>
      <c r="AI28" s="2">
        <f>VLOOKUP($A28,Total_Rndwd_Prod_Val_BAC_N!$A$4:$M$199,5,FALSE)/10^3</f>
        <v>49.802782812844491</v>
      </c>
      <c r="AJ28" s="2">
        <f>VLOOKUP($A28,Total_Rndwd_Prod_Val_BAC_N!$A$4:$M$199,6,FALSE)/10^3</f>
        <v>55.849024363768144</v>
      </c>
      <c r="AK28" s="2">
        <f>VLOOKUP($A28,Total_Rndwd_Prod_Val_BAC_N!$A$4:$M$199,7,FALSE)/10^3</f>
        <v>62.864003578551362</v>
      </c>
      <c r="AL28" s="2">
        <f>VLOOKUP($A28,Total_Rndwd_Prod_Val_BAC_N!$A$4:$M$199,8,FALSE)/10^3</f>
        <v>62.994139513690122</v>
      </c>
      <c r="AM28" s="2">
        <f>VLOOKUP($A28,Total_Rndwd_Prod_Val_BAC_N!$A$4:$M$199,9,FALSE)/10^3</f>
        <v>64.015594983701718</v>
      </c>
      <c r="AN28" s="2">
        <f>VLOOKUP($A28,Total_Rndwd_Prod_Val_BAC_N!$A$4:$M$199,10,FALSE)/10^3</f>
        <v>65.128179096496851</v>
      </c>
      <c r="AO28" s="2">
        <f>VLOOKUP($A28,Total_Rndwd_Prod_Val_BAC_N!$A$4:$M$199,11,FALSE)/10^3</f>
        <v>66.016512537233197</v>
      </c>
      <c r="AP28" s="2">
        <f>VLOOKUP($A28,Total_Rndwd_Prod_Val_BAC_N!$A$4:$M$199,12,FALSE)/10^3</f>
        <v>67.574771923444217</v>
      </c>
      <c r="AQ28" s="2">
        <f>VLOOKUP($A28,Total_Rndwd_Prod_Val_BAC_N!$A$4:$M$199,13,FALSE)/10^3</f>
        <v>67.771291413832287</v>
      </c>
      <c r="AS28" t="s">
        <v>49</v>
      </c>
      <c r="AT28" s="2">
        <f t="shared" si="11"/>
        <v>49.802782812844491</v>
      </c>
      <c r="AU28" s="2">
        <f t="shared" si="12"/>
        <v>303.67707079975071</v>
      </c>
      <c r="AV28" s="2">
        <f t="shared" si="12"/>
        <v>582.1566953744566</v>
      </c>
      <c r="AW28" s="2">
        <f t="shared" si="12"/>
        <v>882.06098980311015</v>
      </c>
      <c r="AX28" s="2">
        <f t="shared" si="12"/>
        <v>1186.0319912521068</v>
      </c>
      <c r="AY28" s="2">
        <f t="shared" si="12"/>
        <v>1495.236736788994</v>
      </c>
      <c r="AZ28" s="2">
        <f t="shared" si="12"/>
        <v>1810.5270522550709</v>
      </c>
      <c r="BA28" s="2">
        <f t="shared" si="12"/>
        <v>2130.9406979992082</v>
      </c>
      <c r="BB28" s="2">
        <f t="shared" si="12"/>
        <v>2455.9410034327457</v>
      </c>
      <c r="BD28" t="s">
        <v>49</v>
      </c>
      <c r="BE28" s="2">
        <f t="shared" si="13"/>
        <v>49.802782812844491</v>
      </c>
      <c r="BF28" s="2">
        <f t="shared" si="14"/>
        <v>303.54459683041222</v>
      </c>
      <c r="BG28" s="2">
        <f t="shared" si="14"/>
        <v>578.93860730669428</v>
      </c>
      <c r="BH28" s="2">
        <f t="shared" si="14"/>
        <v>852.05643920317607</v>
      </c>
      <c r="BI28" s="2">
        <f t="shared" si="14"/>
        <v>1071.006032362571</v>
      </c>
      <c r="BJ28" s="2">
        <f t="shared" si="14"/>
        <v>1285.0801246857529</v>
      </c>
      <c r="BK28" s="2">
        <f t="shared" si="14"/>
        <v>1498.8010528116147</v>
      </c>
      <c r="BL28" s="2">
        <f t="shared" si="14"/>
        <v>1711.043118897572</v>
      </c>
      <c r="BM28" s="2">
        <f t="shared" si="14"/>
        <v>1922.1038007028867</v>
      </c>
      <c r="BO28" t="s">
        <v>49</v>
      </c>
      <c r="BP28" s="2">
        <f t="shared" si="15"/>
        <v>49.802782812844491</v>
      </c>
      <c r="BQ28" s="2">
        <f t="shared" si="16"/>
        <v>304.60873435371116</v>
      </c>
      <c r="BR28" s="2">
        <f t="shared" si="16"/>
        <v>589.2064541362106</v>
      </c>
      <c r="BS28" s="2">
        <f t="shared" si="16"/>
        <v>900.46326772554312</v>
      </c>
      <c r="BT28" s="2">
        <f t="shared" si="16"/>
        <v>1213.4119090496388</v>
      </c>
      <c r="BU28" s="2">
        <f t="shared" si="16"/>
        <v>1531.4849293294433</v>
      </c>
      <c r="BV28" s="2">
        <f t="shared" si="16"/>
        <v>1854.4468797697775</v>
      </c>
      <c r="BW28" s="2">
        <f t="shared" si="16"/>
        <v>2182.3280335980317</v>
      </c>
      <c r="BX28" s="2">
        <f t="shared" si="16"/>
        <v>2515.1997525178404</v>
      </c>
      <c r="BZ28" t="s">
        <v>49</v>
      </c>
      <c r="CA28" s="2">
        <f t="shared" si="17"/>
        <v>49.802782812844491</v>
      </c>
      <c r="CB28" s="2">
        <f t="shared" si="18"/>
        <v>304.86293842799063</v>
      </c>
      <c r="CC28" s="2">
        <f t="shared" si="18"/>
        <v>591.12303946161455</v>
      </c>
      <c r="CD28" s="2">
        <f t="shared" si="18"/>
        <v>905.57319328951019</v>
      </c>
      <c r="CE28" s="2">
        <f t="shared" si="18"/>
        <v>1221.5653463279723</v>
      </c>
      <c r="CF28" s="2">
        <f t="shared" si="18"/>
        <v>1542.7559053592759</v>
      </c>
      <c r="CG28" s="2">
        <f t="shared" si="18"/>
        <v>1869.2851342824965</v>
      </c>
      <c r="CH28" s="2">
        <f t="shared" si="18"/>
        <v>2200.9259563548735</v>
      </c>
      <c r="CI28" s="2">
        <f t="shared" si="18"/>
        <v>2538.9963354624829</v>
      </c>
      <c r="CK28" t="s">
        <v>49</v>
      </c>
      <c r="CL28" s="2">
        <f t="shared" si="19"/>
        <v>0</v>
      </c>
      <c r="CM28" s="2">
        <f t="shared" si="19"/>
        <v>-0.13247396933849132</v>
      </c>
      <c r="CN28" s="2">
        <f t="shared" si="19"/>
        <v>-3.2180880677623236</v>
      </c>
      <c r="CO28" s="2">
        <f t="shared" si="19"/>
        <v>-30.004550599934078</v>
      </c>
      <c r="CP28" s="2">
        <f t="shared" si="19"/>
        <v>-115.02595888953579</v>
      </c>
      <c r="CQ28" s="2">
        <f t="shared" si="19"/>
        <v>-210.15661210324106</v>
      </c>
      <c r="CR28" s="2">
        <f t="shared" si="19"/>
        <v>-311.7259994434562</v>
      </c>
      <c r="CS28" s="2">
        <f t="shared" si="19"/>
        <v>-419.89757910163621</v>
      </c>
      <c r="CT28" s="2">
        <f t="shared" si="19"/>
        <v>-533.83720272985897</v>
      </c>
      <c r="CU28" s="41">
        <f t="shared" si="20"/>
        <v>-0.21736564599218711</v>
      </c>
      <c r="CV28" t="s">
        <v>49</v>
      </c>
      <c r="CW28" s="2">
        <f t="shared" si="29"/>
        <v>0</v>
      </c>
      <c r="CX28" s="2">
        <f t="shared" si="29"/>
        <v>0.93166355396044764</v>
      </c>
      <c r="CY28" s="2">
        <f t="shared" si="29"/>
        <v>7.0497587617539921</v>
      </c>
      <c r="CZ28" s="2">
        <f t="shared" si="29"/>
        <v>18.402277922432972</v>
      </c>
      <c r="DA28" s="2">
        <f t="shared" si="29"/>
        <v>27.379917797532016</v>
      </c>
      <c r="DB28" s="2">
        <f t="shared" si="29"/>
        <v>36.248192540449281</v>
      </c>
      <c r="DC28" s="2">
        <f t="shared" si="29"/>
        <v>43.91982751470664</v>
      </c>
      <c r="DD28" s="2">
        <f t="shared" si="29"/>
        <v>51.387335598823483</v>
      </c>
      <c r="DE28" s="2">
        <f t="shared" si="29"/>
        <v>59.258749085094678</v>
      </c>
      <c r="DF28" s="41">
        <f t="shared" si="21"/>
        <v>2.4128734771017245E-2</v>
      </c>
      <c r="DG28" t="s">
        <v>49</v>
      </c>
      <c r="DH28" s="2">
        <f t="shared" si="27"/>
        <v>0</v>
      </c>
      <c r="DI28" s="2">
        <f t="shared" si="27"/>
        <v>1.1858676282399188</v>
      </c>
      <c r="DJ28" s="2">
        <f t="shared" si="27"/>
        <v>8.9663440871579496</v>
      </c>
      <c r="DK28" s="2">
        <f t="shared" si="27"/>
        <v>23.51220348640004</v>
      </c>
      <c r="DL28" s="2">
        <f t="shared" si="27"/>
        <v>35.533355075865529</v>
      </c>
      <c r="DM28" s="2">
        <f t="shared" si="27"/>
        <v>47.519168570281863</v>
      </c>
      <c r="DN28" s="2">
        <f t="shared" si="27"/>
        <v>58.758082027425644</v>
      </c>
      <c r="DO28" s="2">
        <f t="shared" si="27"/>
        <v>69.985258355665337</v>
      </c>
      <c r="DP28" s="2">
        <f t="shared" si="27"/>
        <v>83.055332029737201</v>
      </c>
      <c r="DQ28" s="41">
        <f t="shared" si="23"/>
        <v>3.3818129960633485E-2</v>
      </c>
      <c r="DR28" s="41"/>
    </row>
    <row r="29" spans="1:122" x14ac:dyDescent="0.3">
      <c r="A29" t="s">
        <v>20</v>
      </c>
      <c r="B29" s="2">
        <f>VLOOKUP($A29,Total_Rndwd_Prod_Val_REF_N!$A$4:$M$199,5,FALSE)/10^3</f>
        <v>571.82876719502519</v>
      </c>
      <c r="C29" s="2">
        <f>VLOOKUP($A29,Total_Rndwd_Prod_Val_REF_N!$A$4:$M$199,6,FALSE)/10^3</f>
        <v>621.90183063751135</v>
      </c>
      <c r="D29" s="2">
        <f>VLOOKUP($A29,Total_Rndwd_Prod_Val_REF_N!$A$4:$M$199,7,FALSE)/10^3</f>
        <v>672.34541164503082</v>
      </c>
      <c r="E29" s="2">
        <f>VLOOKUP($A29,Total_Rndwd_Prod_Val_REF_N!$A$4:$M$199,8,FALSE)/10^3</f>
        <v>676.7047559797071</v>
      </c>
      <c r="F29" s="2">
        <f>VLOOKUP($A29,Total_Rndwd_Prod_Val_REF_N!$A$4:$M$199,9,FALSE)/10^3</f>
        <v>684.16753727876119</v>
      </c>
      <c r="G29" s="2">
        <f>VLOOKUP($A29,Total_Rndwd_Prod_Val_REF_N!$A$4:$M$199,10,FALSE)/10^3</f>
        <v>694.72453180773414</v>
      </c>
      <c r="H29" s="2">
        <f>VLOOKUP($A29,Total_Rndwd_Prod_Val_REF_N!$A$4:$M$199,11,FALSE)/10^3</f>
        <v>705.99220937626285</v>
      </c>
      <c r="I29" s="2">
        <f>VLOOKUP($A29,Total_Rndwd_Prod_Val_REF_N!$A$4:$M$199,12,FALSE)/10^3</f>
        <v>717.60846000873744</v>
      </c>
      <c r="J29" s="2">
        <f>VLOOKUP($A29,Total_Rndwd_Prod_Val_REF_N!$A$4:$M$199,13,FALSE)/10^3</f>
        <v>714.89406166918195</v>
      </c>
      <c r="L29" t="s">
        <v>20</v>
      </c>
      <c r="M29" s="2">
        <f>VLOOKUP($A29,Total_Rndwd_Prod_Val_BF_N!$A$4:$M$199,5,FALSE)/10^3</f>
        <v>571.82876719502519</v>
      </c>
      <c r="N29" s="2">
        <f>VLOOKUP($A29,Total_Rndwd_Prod_Val_BF_N!$A$4:$M$199,6,FALSE)/10^3</f>
        <v>663.59361856361818</v>
      </c>
      <c r="O29" s="2">
        <f>VLOOKUP($A29,Total_Rndwd_Prod_Val_BF_N!$A$4:$M$199,7,FALSE)/10^3</f>
        <v>771.7339752947463</v>
      </c>
      <c r="P29" s="2">
        <f>VLOOKUP($A29,Total_Rndwd_Prod_Val_BF_N!$A$4:$M$199,8,FALSE)/10^3</f>
        <v>783.34157526704746</v>
      </c>
      <c r="Q29" s="2">
        <f>VLOOKUP($A29,Total_Rndwd_Prod_Val_BF_N!$A$4:$M$199,9,FALSE)/10^3</f>
        <v>764.96467307227749</v>
      </c>
      <c r="R29" s="2">
        <f>VLOOKUP($A29,Total_Rndwd_Prod_Val_BF_N!$A$4:$M$199,10,FALSE)/10^3</f>
        <v>767.65421753334113</v>
      </c>
      <c r="S29" s="2">
        <f>VLOOKUP($A29,Total_Rndwd_Prod_Val_BF_N!$A$4:$M$199,11,FALSE)/10^3</f>
        <v>764.78357350552153</v>
      </c>
      <c r="T29" s="2">
        <f>VLOOKUP($A29,Total_Rndwd_Prod_Val_BF_N!$A$4:$M$199,12,FALSE)/10^3</f>
        <v>765.38336836581084</v>
      </c>
      <c r="U29" s="2">
        <f>VLOOKUP($A29,Total_Rndwd_Prod_Val_BF_N!$A$4:$M$199,13,FALSE)/10^3</f>
        <v>773.46397307328937</v>
      </c>
      <c r="W29" t="s">
        <v>20</v>
      </c>
      <c r="X29" s="2">
        <f>VLOOKUP($A29,Total_Rndwd_Prod_Val_AF_N!$A$4:$M$199,5,FALSE)/10^3</f>
        <v>571.82876719502519</v>
      </c>
      <c r="Y29" s="2">
        <f>VLOOKUP($A29,Total_Rndwd_Prod_Val_AF_N!$A$4:$M$199,6,FALSE)/10^3</f>
        <v>633.63843043596387</v>
      </c>
      <c r="Z29" s="2">
        <f>VLOOKUP($A29,Total_Rndwd_Prod_Val_AF_N!$A$4:$M$199,7,FALSE)/10^3</f>
        <v>703.71347401215871</v>
      </c>
      <c r="AA29" s="2">
        <f>VLOOKUP($A29,Total_Rndwd_Prod_Val_AF_N!$A$4:$M$199,8,FALSE)/10^3</f>
        <v>698.17232861584569</v>
      </c>
      <c r="AB29" s="2">
        <f>VLOOKUP($A29,Total_Rndwd_Prod_Val_AF_N!$A$4:$M$199,9,FALSE)/10^3</f>
        <v>709.00438220421574</v>
      </c>
      <c r="AC29" s="2">
        <f>VLOOKUP($A29,Total_Rndwd_Prod_Val_AF_N!$A$4:$M$199,10,FALSE)/10^3</f>
        <v>716.87098178667225</v>
      </c>
      <c r="AD29" s="2">
        <f>VLOOKUP($A29,Total_Rndwd_Prod_Val_AF_N!$A$4:$M$199,11,FALSE)/10^3</f>
        <v>723.79746120058178</v>
      </c>
      <c r="AE29" s="2">
        <f>VLOOKUP($A29,Total_Rndwd_Prod_Val_AF_N!$A$4:$M$199,12,FALSE)/10^3</f>
        <v>741.91661024383029</v>
      </c>
      <c r="AF29" s="2">
        <f>VLOOKUP($A29,Total_Rndwd_Prod_Val_AF_N!$A$4:$M$199,13,FALSE)/10^3</f>
        <v>744.39968796208302</v>
      </c>
      <c r="AH29" t="s">
        <v>20</v>
      </c>
      <c r="AI29" s="2">
        <f>VLOOKUP($A29,Total_Rndwd_Prod_Val_BAC_N!$A$4:$M$199,5,FALSE)/10^3</f>
        <v>571.82876719502519</v>
      </c>
      <c r="AJ29" s="2">
        <f>VLOOKUP($A29,Total_Rndwd_Prod_Val_BAC_N!$A$4:$M$199,6,FALSE)/10^3</f>
        <v>632.69115720005948</v>
      </c>
      <c r="AK29" s="2">
        <f>VLOOKUP($A29,Total_Rndwd_Prod_Val_BAC_N!$A$4:$M$199,7,FALSE)/10^3</f>
        <v>700.14862241725541</v>
      </c>
      <c r="AL29" s="2">
        <f>VLOOKUP($A29,Total_Rndwd_Prod_Val_BAC_N!$A$4:$M$199,8,FALSE)/10^3</f>
        <v>692.99455576074195</v>
      </c>
      <c r="AM29" s="2">
        <f>VLOOKUP($A29,Total_Rndwd_Prod_Val_BAC_N!$A$4:$M$199,9,FALSE)/10^3</f>
        <v>701.92539953816606</v>
      </c>
      <c r="AN29" s="2">
        <f>VLOOKUP($A29,Total_Rndwd_Prod_Val_BAC_N!$A$4:$M$199,10,FALSE)/10^3</f>
        <v>709.76735530161091</v>
      </c>
      <c r="AO29" s="2">
        <f>VLOOKUP($A29,Total_Rndwd_Prod_Val_BAC_N!$A$4:$M$199,11,FALSE)/10^3</f>
        <v>719.72438286850024</v>
      </c>
      <c r="AP29" s="2">
        <f>VLOOKUP($A29,Total_Rndwd_Prod_Val_BAC_N!$A$4:$M$199,12,FALSE)/10^3</f>
        <v>736.33900865689327</v>
      </c>
      <c r="AQ29" s="2">
        <f>VLOOKUP($A29,Total_Rndwd_Prod_Val_BAC_N!$A$4:$M$199,13,FALSE)/10^3</f>
        <v>738.8199801096373</v>
      </c>
      <c r="AS29" t="s">
        <v>20</v>
      </c>
      <c r="AT29" s="2">
        <f t="shared" si="11"/>
        <v>571.82876719502519</v>
      </c>
      <c r="AU29" s="2">
        <f t="shared" si="12"/>
        <v>3481.0456666126374</v>
      </c>
      <c r="AV29" s="2">
        <f t="shared" si="12"/>
        <v>6640.9984008077145</v>
      </c>
      <c r="AW29" s="2">
        <f t="shared" si="12"/>
        <v>10007.084803367545</v>
      </c>
      <c r="AX29" s="2">
        <f t="shared" si="12"/>
        <v>13398.071364565134</v>
      </c>
      <c r="AY29" s="2">
        <f t="shared" si="12"/>
        <v>16829.466045487912</v>
      </c>
      <c r="AZ29" s="2">
        <f t="shared" si="12"/>
        <v>20314.356382095109</v>
      </c>
      <c r="BA29" s="2">
        <f t="shared" si="12"/>
        <v>23855.933679608897</v>
      </c>
      <c r="BB29" s="2">
        <f t="shared" si="12"/>
        <v>27441.261581313032</v>
      </c>
      <c r="BD29" t="s">
        <v>20</v>
      </c>
      <c r="BE29" s="2">
        <f t="shared" si="13"/>
        <v>571.82876719502519</v>
      </c>
      <c r="BF29" s="2">
        <f t="shared" si="14"/>
        <v>3522.7374545387443</v>
      </c>
      <c r="BG29" s="2">
        <f t="shared" si="14"/>
        <v>6948.8459040879634</v>
      </c>
      <c r="BH29" s="2">
        <f t="shared" si="14"/>
        <v>10819.123380533996</v>
      </c>
      <c r="BI29" s="2">
        <f t="shared" si="14"/>
        <v>14717.454354674464</v>
      </c>
      <c r="BJ29" s="2">
        <f t="shared" si="14"/>
        <v>18544.967264496914</v>
      </c>
      <c r="BK29" s="2">
        <f t="shared" si="14"/>
        <v>22380.3677081358</v>
      </c>
      <c r="BL29" s="2">
        <f t="shared" si="14"/>
        <v>26204.885370523698</v>
      </c>
      <c r="BM29" s="2">
        <f t="shared" si="14"/>
        <v>30039.882817060228</v>
      </c>
      <c r="BO29" t="s">
        <v>20</v>
      </c>
      <c r="BP29" s="2">
        <f t="shared" si="15"/>
        <v>571.82876719502519</v>
      </c>
      <c r="BQ29" s="2">
        <f t="shared" si="16"/>
        <v>3492.7822664110899</v>
      </c>
      <c r="BR29" s="2">
        <f t="shared" si="16"/>
        <v>6731.0494621671041</v>
      </c>
      <c r="BS29" s="2">
        <f t="shared" si="16"/>
        <v>10244.075686831584</v>
      </c>
      <c r="BT29" s="2">
        <f t="shared" si="16"/>
        <v>13745.769383499182</v>
      </c>
      <c r="BU29" s="2">
        <f t="shared" si="16"/>
        <v>17298.657894102718</v>
      </c>
      <c r="BV29" s="2">
        <f t="shared" si="16"/>
        <v>20889.939282449988</v>
      </c>
      <c r="BW29" s="2">
        <f t="shared" si="16"/>
        <v>24527.045737496148</v>
      </c>
      <c r="BX29" s="2">
        <f t="shared" si="16"/>
        <v>28239.111866433552</v>
      </c>
      <c r="BZ29" t="s">
        <v>20</v>
      </c>
      <c r="CA29" s="2">
        <f t="shared" si="17"/>
        <v>571.82876719502519</v>
      </c>
      <c r="CB29" s="2">
        <f t="shared" si="18"/>
        <v>3491.8349931751854</v>
      </c>
      <c r="CC29" s="2">
        <f t="shared" si="18"/>
        <v>6722.7482443926783</v>
      </c>
      <c r="CD29" s="2">
        <f t="shared" si="18"/>
        <v>10216.337289822442</v>
      </c>
      <c r="CE29" s="2">
        <f t="shared" si="18"/>
        <v>13690.240912403577</v>
      </c>
      <c r="CF29" s="2">
        <f t="shared" si="18"/>
        <v>17207.709865857851</v>
      </c>
      <c r="CG29" s="2">
        <f t="shared" si="18"/>
        <v>20766.503669932794</v>
      </c>
      <c r="CH29" s="2">
        <f t="shared" si="18"/>
        <v>24381.74021006369</v>
      </c>
      <c r="CI29" s="2">
        <f t="shared" si="18"/>
        <v>28065.916224800902</v>
      </c>
      <c r="CK29" t="s">
        <v>20</v>
      </c>
      <c r="CL29" s="2">
        <f t="shared" si="19"/>
        <v>0</v>
      </c>
      <c r="CM29" s="2">
        <f t="shared" si="19"/>
        <v>41.691787926106826</v>
      </c>
      <c r="CN29" s="2">
        <f t="shared" si="19"/>
        <v>307.84750328024893</v>
      </c>
      <c r="CO29" s="2">
        <f t="shared" si="19"/>
        <v>812.03857716645143</v>
      </c>
      <c r="CP29" s="2">
        <f t="shared" si="19"/>
        <v>1319.3829901093304</v>
      </c>
      <c r="CQ29" s="2">
        <f t="shared" si="19"/>
        <v>1715.5012190090019</v>
      </c>
      <c r="CR29" s="2">
        <f t="shared" si="19"/>
        <v>2066.0113260406906</v>
      </c>
      <c r="CS29" s="2">
        <f t="shared" si="19"/>
        <v>2348.9516909148006</v>
      </c>
      <c r="CT29" s="2">
        <f t="shared" si="19"/>
        <v>2598.6212357471959</v>
      </c>
      <c r="CU29" s="41">
        <f t="shared" si="20"/>
        <v>9.4697586262462746E-2</v>
      </c>
      <c r="CV29" t="s">
        <v>20</v>
      </c>
      <c r="CW29" s="2">
        <f t="shared" si="29"/>
        <v>0</v>
      </c>
      <c r="CX29" s="2">
        <f t="shared" si="29"/>
        <v>11.736599798452517</v>
      </c>
      <c r="CY29" s="2">
        <f t="shared" si="29"/>
        <v>90.051061359389678</v>
      </c>
      <c r="CZ29" s="2">
        <f t="shared" si="29"/>
        <v>236.99088346403914</v>
      </c>
      <c r="DA29" s="2">
        <f t="shared" si="29"/>
        <v>347.69801893404838</v>
      </c>
      <c r="DB29" s="2">
        <f t="shared" si="29"/>
        <v>469.19184861480608</v>
      </c>
      <c r="DC29" s="2">
        <f t="shared" si="29"/>
        <v>575.5829003548788</v>
      </c>
      <c r="DD29" s="2">
        <f t="shared" si="29"/>
        <v>671.11205788725056</v>
      </c>
      <c r="DE29" s="2">
        <f t="shared" si="29"/>
        <v>797.8502851205194</v>
      </c>
      <c r="DF29" s="41">
        <f t="shared" si="21"/>
        <v>2.9074839826746159E-2</v>
      </c>
      <c r="DG29" t="s">
        <v>20</v>
      </c>
      <c r="DH29" s="2">
        <f t="shared" si="27"/>
        <v>0</v>
      </c>
      <c r="DI29" s="2">
        <f t="shared" si="27"/>
        <v>10.789326562548013</v>
      </c>
      <c r="DJ29" s="2">
        <f t="shared" si="27"/>
        <v>81.749843584963855</v>
      </c>
      <c r="DK29" s="2">
        <f t="shared" si="27"/>
        <v>209.25248645489773</v>
      </c>
      <c r="DL29" s="2">
        <f t="shared" si="27"/>
        <v>292.16954783844267</v>
      </c>
      <c r="DM29" s="2">
        <f t="shared" si="27"/>
        <v>378.24382036993848</v>
      </c>
      <c r="DN29" s="2">
        <f t="shared" si="27"/>
        <v>452.14728783768442</v>
      </c>
      <c r="DO29" s="2">
        <f t="shared" si="27"/>
        <v>525.80653045479266</v>
      </c>
      <c r="DP29" s="2">
        <f t="shared" si="27"/>
        <v>624.65464348786918</v>
      </c>
      <c r="DQ29" s="41">
        <f t="shared" si="23"/>
        <v>2.2763335484300286E-2</v>
      </c>
      <c r="DR29" s="41"/>
    </row>
    <row r="30" spans="1:122" x14ac:dyDescent="0.3">
      <c r="A30" t="s">
        <v>52</v>
      </c>
      <c r="B30" s="2">
        <f>VLOOKUP($A30,Total_Rndwd_Prod_Val_REF_N!$A$4:$M$199,5,FALSE)/10^3</f>
        <v>344.42762056507263</v>
      </c>
      <c r="C30" s="2">
        <f>VLOOKUP($A30,Total_Rndwd_Prod_Val_REF_N!$A$4:$M$199,6,FALSE)/10^3</f>
        <v>371.74288544671083</v>
      </c>
      <c r="D30" s="2">
        <f>VLOOKUP($A30,Total_Rndwd_Prod_Val_REF_N!$A$4:$M$199,7,FALSE)/10^3</f>
        <v>400.93889650771956</v>
      </c>
      <c r="E30" s="2">
        <f>VLOOKUP($A30,Total_Rndwd_Prod_Val_REF_N!$A$4:$M$199,8,FALSE)/10^3</f>
        <v>406.84185285206871</v>
      </c>
      <c r="F30" s="2">
        <f>VLOOKUP($A30,Total_Rndwd_Prod_Val_REF_N!$A$4:$M$199,9,FALSE)/10^3</f>
        <v>415.08869709291088</v>
      </c>
      <c r="G30" s="2">
        <f>VLOOKUP($A30,Total_Rndwd_Prod_Val_REF_N!$A$4:$M$199,10,FALSE)/10^3</f>
        <v>426.47948756121542</v>
      </c>
      <c r="H30" s="2">
        <f>VLOOKUP($A30,Total_Rndwd_Prod_Val_REF_N!$A$4:$M$199,11,FALSE)/10^3</f>
        <v>438.27208838294774</v>
      </c>
      <c r="I30" s="2">
        <f>VLOOKUP($A30,Total_Rndwd_Prod_Val_REF_N!$A$4:$M$199,12,FALSE)/10^3</f>
        <v>455.74072127019684</v>
      </c>
      <c r="J30" s="2">
        <f>VLOOKUP($A30,Total_Rndwd_Prod_Val_REF_N!$A$4:$M$199,13,FALSE)/10^3</f>
        <v>461.77869695024202</v>
      </c>
      <c r="L30" t="s">
        <v>52</v>
      </c>
      <c r="M30" s="2">
        <f>VLOOKUP($A30,Total_Rndwd_Prod_Val_BF_N!$A$4:$M$199,5,FALSE)/10^3</f>
        <v>344.42762056507263</v>
      </c>
      <c r="N30" s="2">
        <f>VLOOKUP($A30,Total_Rndwd_Prod_Val_BF_N!$A$4:$M$199,6,FALSE)/10^3</f>
        <v>385.4275677722926</v>
      </c>
      <c r="O30" s="2">
        <f>VLOOKUP($A30,Total_Rndwd_Prod_Val_BF_N!$A$4:$M$199,7,FALSE)/10^3</f>
        <v>428.27196434735208</v>
      </c>
      <c r="P30" s="2">
        <f>VLOOKUP($A30,Total_Rndwd_Prod_Val_BF_N!$A$4:$M$199,8,FALSE)/10^3</f>
        <v>428.9763354795142</v>
      </c>
      <c r="Q30" s="2">
        <f>VLOOKUP($A30,Total_Rndwd_Prod_Val_BF_N!$A$4:$M$199,9,FALSE)/10^3</f>
        <v>401.68648712398692</v>
      </c>
      <c r="R30" s="2">
        <f>VLOOKUP($A30,Total_Rndwd_Prod_Val_BF_N!$A$4:$M$199,10,FALSE)/10^3</f>
        <v>94.490233452301126</v>
      </c>
      <c r="S30" s="2">
        <f>VLOOKUP($A30,Total_Rndwd_Prod_Val_BF_N!$A$4:$M$199,11,FALSE)/10^3</f>
        <v>94.096507764144093</v>
      </c>
      <c r="T30" s="2">
        <f>VLOOKUP($A30,Total_Rndwd_Prod_Val_BF_N!$A$4:$M$199,12,FALSE)/10^3</f>
        <v>93.470860582161535</v>
      </c>
      <c r="U30" s="2">
        <f>VLOOKUP($A30,Total_Rndwd_Prod_Val_BF_N!$A$4:$M$199,13,FALSE)/10^3</f>
        <v>94.427331906353444</v>
      </c>
      <c r="W30" t="s">
        <v>52</v>
      </c>
      <c r="X30" s="2">
        <f>VLOOKUP($A30,Total_Rndwd_Prod_Val_AF_N!$A$4:$M$199,5,FALSE)/10^3</f>
        <v>344.42762056507263</v>
      </c>
      <c r="Y30" s="2">
        <f>VLOOKUP($A30,Total_Rndwd_Prod_Val_AF_N!$A$4:$M$199,6,FALSE)/10^3</f>
        <v>378.87782323574027</v>
      </c>
      <c r="Z30" s="2">
        <f>VLOOKUP($A30,Total_Rndwd_Prod_Val_AF_N!$A$4:$M$199,7,FALSE)/10^3</f>
        <v>418.84706104942984</v>
      </c>
      <c r="AA30" s="2">
        <f>VLOOKUP($A30,Total_Rndwd_Prod_Val_AF_N!$A$4:$M$199,8,FALSE)/10^3</f>
        <v>421.22546823402621</v>
      </c>
      <c r="AB30" s="2">
        <f>VLOOKUP($A30,Total_Rndwd_Prod_Val_AF_N!$A$4:$M$199,9,FALSE)/10^3</f>
        <v>431.04378116870151</v>
      </c>
      <c r="AC30" s="2">
        <f>VLOOKUP($A30,Total_Rndwd_Prod_Val_AF_N!$A$4:$M$199,10,FALSE)/10^3</f>
        <v>441.93434087784021</v>
      </c>
      <c r="AD30" s="2">
        <f>VLOOKUP($A30,Total_Rndwd_Prod_Val_AF_N!$A$4:$M$199,11,FALSE)/10^3</f>
        <v>455.82076665725606</v>
      </c>
      <c r="AE30" s="2">
        <f>VLOOKUP($A30,Total_Rndwd_Prod_Val_AF_N!$A$4:$M$199,12,FALSE)/10^3</f>
        <v>460.23755728265064</v>
      </c>
      <c r="AF30" s="2">
        <f>VLOOKUP($A30,Total_Rndwd_Prod_Val_AF_N!$A$4:$M$199,13,FALSE)/10^3</f>
        <v>453.81488526727202</v>
      </c>
      <c r="AH30" t="s">
        <v>52</v>
      </c>
      <c r="AI30" s="2">
        <f>VLOOKUP($A30,Total_Rndwd_Prod_Val_BAC_N!$A$4:$M$199,5,FALSE)/10^3</f>
        <v>344.42762056507263</v>
      </c>
      <c r="AJ30" s="2">
        <f>VLOOKUP($A30,Total_Rndwd_Prod_Val_BAC_N!$A$4:$M$199,6,FALSE)/10^3</f>
        <v>377.69295319889227</v>
      </c>
      <c r="AK30" s="2">
        <f>VLOOKUP($A30,Total_Rndwd_Prod_Val_BAC_N!$A$4:$M$199,7,FALSE)/10^3</f>
        <v>415.82823963038851</v>
      </c>
      <c r="AL30" s="2">
        <f>VLOOKUP($A30,Total_Rndwd_Prod_Val_BAC_N!$A$4:$M$199,8,FALSE)/10^3</f>
        <v>417.5902861581219</v>
      </c>
      <c r="AM30" s="2">
        <f>VLOOKUP($A30,Total_Rndwd_Prod_Val_BAC_N!$A$4:$M$199,9,FALSE)/10^3</f>
        <v>427.5722583668105</v>
      </c>
      <c r="AN30" s="2">
        <f>VLOOKUP($A30,Total_Rndwd_Prod_Val_BAC_N!$A$4:$M$199,10,FALSE)/10^3</f>
        <v>435.68767941102726</v>
      </c>
      <c r="AO30" s="2">
        <f>VLOOKUP($A30,Total_Rndwd_Prod_Val_BAC_N!$A$4:$M$199,11,FALSE)/10^3</f>
        <v>443.42685214955526</v>
      </c>
      <c r="AP30" s="2">
        <f>VLOOKUP($A30,Total_Rndwd_Prod_Val_BAC_N!$A$4:$M$199,12,FALSE)/10^3</f>
        <v>453.77987068872153</v>
      </c>
      <c r="AQ30" s="2">
        <f>VLOOKUP($A30,Total_Rndwd_Prod_Val_BAC_N!$A$4:$M$199,13,FALSE)/10^3</f>
        <v>446.90632724278629</v>
      </c>
      <c r="AS30" t="s">
        <v>52</v>
      </c>
      <c r="AT30" s="2">
        <f t="shared" si="11"/>
        <v>344.42762056507263</v>
      </c>
      <c r="AU30" s="2">
        <f t="shared" si="12"/>
        <v>2093.8809882720739</v>
      </c>
      <c r="AV30" s="2">
        <f t="shared" si="12"/>
        <v>3981.7914265666368</v>
      </c>
      <c r="AW30" s="2">
        <f t="shared" si="12"/>
        <v>5992.388865449584</v>
      </c>
      <c r="AX30" s="2">
        <f t="shared" si="12"/>
        <v>8034.8449739507696</v>
      </c>
      <c r="AY30" s="2">
        <f t="shared" si="12"/>
        <v>10121.679249883628</v>
      </c>
      <c r="AZ30" s="2">
        <f t="shared" si="12"/>
        <v>12265.869288511438</v>
      </c>
      <c r="BA30" s="2">
        <f t="shared" si="12"/>
        <v>14474.698363313426</v>
      </c>
      <c r="BB30" s="2">
        <f t="shared" si="12"/>
        <v>16759.439945344457</v>
      </c>
      <c r="BD30" t="s">
        <v>52</v>
      </c>
      <c r="BE30" s="2">
        <f t="shared" si="13"/>
        <v>344.42762056507263</v>
      </c>
      <c r="BF30" s="2">
        <f t="shared" si="14"/>
        <v>2107.5656705976558</v>
      </c>
      <c r="BG30" s="2">
        <f t="shared" si="14"/>
        <v>4077.5479060341781</v>
      </c>
      <c r="BH30" s="2">
        <f t="shared" si="14"/>
        <v>6219.6120989031006</v>
      </c>
      <c r="BI30" s="2">
        <f t="shared" si="14"/>
        <v>8337.2039279451437</v>
      </c>
      <c r="BJ30" s="2">
        <f t="shared" si="14"/>
        <v>10038.440109893392</v>
      </c>
      <c r="BK30" s="2">
        <f t="shared" si="14"/>
        <v>10510.497551466742</v>
      </c>
      <c r="BL30" s="2">
        <f t="shared" si="14"/>
        <v>10980.35444310548</v>
      </c>
      <c r="BM30" s="2">
        <f t="shared" si="14"/>
        <v>11448.66521734048</v>
      </c>
      <c r="BO30" t="s">
        <v>52</v>
      </c>
      <c r="BP30" s="2">
        <f t="shared" si="15"/>
        <v>344.42762056507263</v>
      </c>
      <c r="BQ30" s="2">
        <f t="shared" si="16"/>
        <v>2101.0159260611035</v>
      </c>
      <c r="BR30" s="2">
        <f t="shared" si="16"/>
        <v>4035.3742800534947</v>
      </c>
      <c r="BS30" s="2">
        <f t="shared" si="16"/>
        <v>6131.9879924852403</v>
      </c>
      <c r="BT30" s="2">
        <f t="shared" si="16"/>
        <v>8247.9336465900469</v>
      </c>
      <c r="BU30" s="2">
        <f t="shared" si="16"/>
        <v>10414.043112142694</v>
      </c>
      <c r="BV30" s="2">
        <f t="shared" si="16"/>
        <v>12637.60124231131</v>
      </c>
      <c r="BW30" s="2">
        <f t="shared" si="16"/>
        <v>14921.121866222986</v>
      </c>
      <c r="BX30" s="2">
        <f t="shared" si="16"/>
        <v>17215.88698062086</v>
      </c>
      <c r="BZ30" t="s">
        <v>52</v>
      </c>
      <c r="CA30" s="2">
        <f t="shared" si="17"/>
        <v>344.42762056507263</v>
      </c>
      <c r="CB30" s="2">
        <f t="shared" si="18"/>
        <v>2099.8310560242553</v>
      </c>
      <c r="CC30" s="2">
        <f t="shared" si="18"/>
        <v>4026.4311084502128</v>
      </c>
      <c r="CD30" s="2">
        <f t="shared" si="18"/>
        <v>6107.3343531298888</v>
      </c>
      <c r="CE30" s="2">
        <f t="shared" si="18"/>
        <v>8205.2677561291875</v>
      </c>
      <c r="CF30" s="2">
        <f t="shared" si="18"/>
        <v>10351.244469007457</v>
      </c>
      <c r="CG30" s="2">
        <f t="shared" si="18"/>
        <v>12537.422038801122</v>
      </c>
      <c r="CH30" s="2">
        <f t="shared" si="18"/>
        <v>14764.909318088063</v>
      </c>
      <c r="CI30" s="2">
        <f t="shared" si="18"/>
        <v>17026.935128085734</v>
      </c>
      <c r="CK30" t="s">
        <v>52</v>
      </c>
      <c r="CL30" s="2">
        <f t="shared" si="19"/>
        <v>0</v>
      </c>
      <c r="CM30" s="2">
        <f t="shared" si="19"/>
        <v>13.684682325581889</v>
      </c>
      <c r="CN30" s="2">
        <f t="shared" si="19"/>
        <v>95.75647946754134</v>
      </c>
      <c r="CO30" s="2">
        <f t="shared" si="19"/>
        <v>227.22323345351651</v>
      </c>
      <c r="CP30" s="2">
        <f t="shared" si="19"/>
        <v>302.35895399437413</v>
      </c>
      <c r="CQ30" s="2">
        <f t="shared" si="19"/>
        <v>-83.239139990235344</v>
      </c>
      <c r="CR30" s="2">
        <f t="shared" si="19"/>
        <v>-1755.3717370446957</v>
      </c>
      <c r="CS30" s="2">
        <f t="shared" si="19"/>
        <v>-3494.3439202079462</v>
      </c>
      <c r="CT30" s="2">
        <f t="shared" si="19"/>
        <v>-5310.7747280039766</v>
      </c>
      <c r="CU30" s="41">
        <f t="shared" si="20"/>
        <v>-0.31688258947335751</v>
      </c>
      <c r="CV30" t="s">
        <v>52</v>
      </c>
      <c r="CW30" s="2">
        <f t="shared" si="29"/>
        <v>0</v>
      </c>
      <c r="CX30" s="2">
        <f t="shared" si="29"/>
        <v>7.1349377890296637</v>
      </c>
      <c r="CY30" s="2">
        <f t="shared" si="29"/>
        <v>53.582853486857857</v>
      </c>
      <c r="CZ30" s="2">
        <f t="shared" si="29"/>
        <v>139.59912703565624</v>
      </c>
      <c r="DA30" s="2">
        <f t="shared" si="29"/>
        <v>213.08867263927732</v>
      </c>
      <c r="DB30" s="2">
        <f t="shared" si="29"/>
        <v>292.36386225906608</v>
      </c>
      <c r="DC30" s="2">
        <f t="shared" si="29"/>
        <v>371.73195379987192</v>
      </c>
      <c r="DD30" s="2">
        <f t="shared" si="29"/>
        <v>446.42350290955983</v>
      </c>
      <c r="DE30" s="2">
        <f t="shared" si="29"/>
        <v>456.44703527640377</v>
      </c>
      <c r="DF30" s="41">
        <f t="shared" si="21"/>
        <v>2.7235220076861726E-2</v>
      </c>
      <c r="DG30" t="s">
        <v>52</v>
      </c>
      <c r="DH30" s="2">
        <f t="shared" si="27"/>
        <v>0</v>
      </c>
      <c r="DI30" s="2">
        <f t="shared" si="27"/>
        <v>5.9500677521814396</v>
      </c>
      <c r="DJ30" s="2">
        <f t="shared" si="27"/>
        <v>44.639681883576031</v>
      </c>
      <c r="DK30" s="2">
        <f t="shared" si="27"/>
        <v>114.94548768030472</v>
      </c>
      <c r="DL30" s="2">
        <f t="shared" si="27"/>
        <v>170.42278217841795</v>
      </c>
      <c r="DM30" s="2">
        <f t="shared" si="27"/>
        <v>229.56521912382959</v>
      </c>
      <c r="DN30" s="2">
        <f t="shared" si="27"/>
        <v>271.5527502896839</v>
      </c>
      <c r="DO30" s="2">
        <f t="shared" si="27"/>
        <v>290.21095477463678</v>
      </c>
      <c r="DP30" s="2">
        <f t="shared" si="27"/>
        <v>267.49518274127695</v>
      </c>
      <c r="DQ30" s="41">
        <f t="shared" si="23"/>
        <v>1.5960866449811376E-2</v>
      </c>
      <c r="DR30" s="41"/>
    </row>
    <row r="31" spans="1:122" x14ac:dyDescent="0.3">
      <c r="A31" t="s">
        <v>54</v>
      </c>
      <c r="B31" s="2">
        <f>VLOOKUP($A31,Total_Rndwd_Prod_Val_REF_N!$A$4:$M$199,5,FALSE)/10^3</f>
        <v>291.27574415558678</v>
      </c>
      <c r="C31" s="2">
        <f>VLOOKUP($A31,Total_Rndwd_Prod_Val_REF_N!$A$4:$M$199,6,FALSE)/10^3</f>
        <v>318.3789262669228</v>
      </c>
      <c r="D31" s="2">
        <f>VLOOKUP($A31,Total_Rndwd_Prod_Val_REF_N!$A$4:$M$199,7,FALSE)/10^3</f>
        <v>347.62494565741434</v>
      </c>
      <c r="E31" s="2">
        <f>VLOOKUP($A31,Total_Rndwd_Prod_Val_REF_N!$A$4:$M$199,8,FALSE)/10^3</f>
        <v>355.18004070580395</v>
      </c>
      <c r="F31" s="2">
        <f>VLOOKUP($A31,Total_Rndwd_Prod_Val_REF_N!$A$4:$M$199,9,FALSE)/10^3</f>
        <v>364.86382257954983</v>
      </c>
      <c r="G31" s="2">
        <f>VLOOKUP($A31,Total_Rndwd_Prod_Val_REF_N!$A$4:$M$199,10,FALSE)/10^3</f>
        <v>376.98181148640822</v>
      </c>
      <c r="H31" s="2">
        <f>VLOOKUP($A31,Total_Rndwd_Prod_Val_REF_N!$A$4:$M$199,11,FALSE)/10^3</f>
        <v>386.02712257895269</v>
      </c>
      <c r="I31" s="2">
        <f>VLOOKUP($A31,Total_Rndwd_Prod_Val_REF_N!$A$4:$M$199,12,FALSE)/10^3</f>
        <v>396.5376637572914</v>
      </c>
      <c r="J31" s="2">
        <f>VLOOKUP($A31,Total_Rndwd_Prod_Val_REF_N!$A$4:$M$199,13,FALSE)/10^3</f>
        <v>398.88671558168039</v>
      </c>
      <c r="L31" t="s">
        <v>54</v>
      </c>
      <c r="M31" s="2">
        <f>VLOOKUP($A31,Total_Rndwd_Prod_Val_BF_N!$A$4:$M$199,5,FALSE)/10^3</f>
        <v>291.27574415558678</v>
      </c>
      <c r="N31" s="2">
        <f>VLOOKUP($A31,Total_Rndwd_Prod_Val_BF_N!$A$4:$M$199,6,FALSE)/10^3</f>
        <v>340.82310622785099</v>
      </c>
      <c r="O31" s="2">
        <f>VLOOKUP($A31,Total_Rndwd_Prod_Val_BF_N!$A$4:$M$199,7,FALSE)/10^3</f>
        <v>400.58454252368392</v>
      </c>
      <c r="P31" s="2">
        <f>VLOOKUP($A31,Total_Rndwd_Prod_Val_BF_N!$A$4:$M$199,8,FALSE)/10^3</f>
        <v>411.79622684327262</v>
      </c>
      <c r="Q31" s="2">
        <f>VLOOKUP($A31,Total_Rndwd_Prod_Val_BF_N!$A$4:$M$199,9,FALSE)/10^3</f>
        <v>412.11686633651368</v>
      </c>
      <c r="R31" s="2">
        <f>VLOOKUP($A31,Total_Rndwd_Prod_Val_BF_N!$A$4:$M$199,10,FALSE)/10^3</f>
        <v>420.92857668939331</v>
      </c>
      <c r="S31" s="2">
        <f>VLOOKUP($A31,Total_Rndwd_Prod_Val_BF_N!$A$4:$M$199,11,FALSE)/10^3</f>
        <v>429.43457683584359</v>
      </c>
      <c r="T31" s="2">
        <f>VLOOKUP($A31,Total_Rndwd_Prod_Val_BF_N!$A$4:$M$199,12,FALSE)/10^3</f>
        <v>427.5818511817771</v>
      </c>
      <c r="U31" s="2">
        <f>VLOOKUP($A31,Total_Rndwd_Prod_Val_BF_N!$A$4:$M$199,13,FALSE)/10^3</f>
        <v>436.6522461614345</v>
      </c>
      <c r="W31" t="s">
        <v>54</v>
      </c>
      <c r="X31" s="2">
        <f>VLOOKUP($A31,Total_Rndwd_Prod_Val_AF_N!$A$4:$M$199,5,FALSE)/10^3</f>
        <v>291.27574415558678</v>
      </c>
      <c r="Y31" s="2">
        <f>VLOOKUP($A31,Total_Rndwd_Prod_Val_AF_N!$A$4:$M$199,6,FALSE)/10^3</f>
        <v>323.92192919159214</v>
      </c>
      <c r="Z31" s="2">
        <f>VLOOKUP($A31,Total_Rndwd_Prod_Val_AF_N!$A$4:$M$199,7,FALSE)/10^3</f>
        <v>361.72843990079332</v>
      </c>
      <c r="AA31" s="2">
        <f>VLOOKUP($A31,Total_Rndwd_Prod_Val_AF_N!$A$4:$M$199,8,FALSE)/10^3</f>
        <v>365.77340143642635</v>
      </c>
      <c r="AB31" s="2">
        <f>VLOOKUP($A31,Total_Rndwd_Prod_Val_AF_N!$A$4:$M$199,9,FALSE)/10^3</f>
        <v>376.6111694061438</v>
      </c>
      <c r="AC31" s="2">
        <f>VLOOKUP($A31,Total_Rndwd_Prod_Val_AF_N!$A$4:$M$199,10,FALSE)/10^3</f>
        <v>387.70195879461198</v>
      </c>
      <c r="AD31" s="2">
        <f>VLOOKUP($A31,Total_Rndwd_Prod_Val_AF_N!$A$4:$M$199,11,FALSE)/10^3</f>
        <v>397.14391897875777</v>
      </c>
      <c r="AE31" s="2">
        <f>VLOOKUP($A31,Total_Rndwd_Prod_Val_AF_N!$A$4:$M$199,12,FALSE)/10^3</f>
        <v>407.28774574405151</v>
      </c>
      <c r="AF31" s="2">
        <f>VLOOKUP($A31,Total_Rndwd_Prod_Val_AF_N!$A$4:$M$199,13,FALSE)/10^3</f>
        <v>411.13579953991581</v>
      </c>
      <c r="AH31" t="s">
        <v>54</v>
      </c>
      <c r="AI31" s="2">
        <f>VLOOKUP($A31,Total_Rndwd_Prod_Val_BAC_N!$A$4:$M$199,5,FALSE)/10^3</f>
        <v>291.27574415558678</v>
      </c>
      <c r="AJ31" s="2">
        <f>VLOOKUP($A31,Total_Rndwd_Prod_Val_BAC_N!$A$4:$M$199,6,FALSE)/10^3</f>
        <v>324.24363002900486</v>
      </c>
      <c r="AK31" s="2">
        <f>VLOOKUP($A31,Total_Rndwd_Prod_Val_BAC_N!$A$4:$M$199,7,FALSE)/10^3</f>
        <v>362.59490587559782</v>
      </c>
      <c r="AL31" s="2">
        <f>VLOOKUP($A31,Total_Rndwd_Prod_Val_BAC_N!$A$4:$M$199,8,FALSE)/10^3</f>
        <v>366.16284708586613</v>
      </c>
      <c r="AM31" s="2">
        <f>VLOOKUP($A31,Total_Rndwd_Prod_Val_BAC_N!$A$4:$M$199,9,FALSE)/10^3</f>
        <v>376.8768423288019</v>
      </c>
      <c r="AN31" s="2">
        <f>VLOOKUP($A31,Total_Rndwd_Prod_Val_BAC_N!$A$4:$M$199,10,FALSE)/10^3</f>
        <v>387.61141540673412</v>
      </c>
      <c r="AO31" s="2">
        <f>VLOOKUP($A31,Total_Rndwd_Prod_Val_BAC_N!$A$4:$M$199,11,FALSE)/10^3</f>
        <v>396.26232068953277</v>
      </c>
      <c r="AP31" s="2">
        <f>VLOOKUP($A31,Total_Rndwd_Prod_Val_BAC_N!$A$4:$M$199,12,FALSE)/10^3</f>
        <v>409.0562994393469</v>
      </c>
      <c r="AQ31" s="2">
        <f>VLOOKUP($A31,Total_Rndwd_Prod_Val_BAC_N!$A$4:$M$199,13,FALSE)/10^3</f>
        <v>413.58905048302518</v>
      </c>
      <c r="AS31" t="s">
        <v>54</v>
      </c>
      <c r="AT31" s="2">
        <f t="shared" si="11"/>
        <v>291.27574415558678</v>
      </c>
      <c r="AU31" s="2">
        <f t="shared" si="12"/>
        <v>1774.7576470448566</v>
      </c>
      <c r="AV31" s="2">
        <f t="shared" si="12"/>
        <v>3395.898297769962</v>
      </c>
      <c r="AW31" s="2">
        <f t="shared" si="12"/>
        <v>5141.5781211054227</v>
      </c>
      <c r="AX31" s="2">
        <f t="shared" si="12"/>
        <v>6927.162106508189</v>
      </c>
      <c r="AY31" s="2">
        <f t="shared" si="12"/>
        <v>8763.5992083127967</v>
      </c>
      <c r="AZ31" s="2">
        <f t="shared" si="12"/>
        <v>10657.553576837383</v>
      </c>
      <c r="BA31" s="2">
        <f t="shared" si="12"/>
        <v>12598.199730910485</v>
      </c>
      <c r="BB31" s="2">
        <f t="shared" si="12"/>
        <v>14583.23710152133</v>
      </c>
      <c r="BD31" t="s">
        <v>54</v>
      </c>
      <c r="BE31" s="2">
        <f t="shared" si="13"/>
        <v>291.27574415558678</v>
      </c>
      <c r="BF31" s="2">
        <f t="shared" si="14"/>
        <v>1797.2018270057849</v>
      </c>
      <c r="BG31" s="2">
        <f t="shared" si="14"/>
        <v>3561.078794440873</v>
      </c>
      <c r="BH31" s="2">
        <f t="shared" si="14"/>
        <v>5575.2131913788817</v>
      </c>
      <c r="BI31" s="2">
        <f t="shared" si="14"/>
        <v>7634.514965088485</v>
      </c>
      <c r="BJ31" s="2">
        <f t="shared" si="14"/>
        <v>9703.9110071239338</v>
      </c>
      <c r="BK31" s="2">
        <f t="shared" si="14"/>
        <v>11817.05989071735</v>
      </c>
      <c r="BL31" s="2">
        <f t="shared" si="14"/>
        <v>13962.380049242502</v>
      </c>
      <c r="BM31" s="2">
        <f t="shared" si="14"/>
        <v>16109.359700131045</v>
      </c>
      <c r="BO31" t="s">
        <v>54</v>
      </c>
      <c r="BP31" s="2">
        <f t="shared" si="15"/>
        <v>291.27574415558678</v>
      </c>
      <c r="BQ31" s="2">
        <f t="shared" si="16"/>
        <v>1780.3006499695261</v>
      </c>
      <c r="BR31" s="2">
        <f t="shared" si="16"/>
        <v>3437.7168066366876</v>
      </c>
      <c r="BS31" s="2">
        <f t="shared" si="16"/>
        <v>5250.4039676762868</v>
      </c>
      <c r="BT31" s="2">
        <f t="shared" si="16"/>
        <v>7090.1087428281362</v>
      </c>
      <c r="BU31" s="2">
        <f t="shared" si="16"/>
        <v>8984.2553792473245</v>
      </c>
      <c r="BV31" s="2">
        <f t="shared" si="16"/>
        <v>10932.20713340453</v>
      </c>
      <c r="BW31" s="2">
        <f t="shared" si="16"/>
        <v>12928.070555063614</v>
      </c>
      <c r="BX31" s="2">
        <f t="shared" si="16"/>
        <v>14968.357337579735</v>
      </c>
      <c r="BZ31" t="s">
        <v>54</v>
      </c>
      <c r="CA31" s="2">
        <f t="shared" si="17"/>
        <v>291.27574415558678</v>
      </c>
      <c r="CB31" s="2">
        <f t="shared" si="18"/>
        <v>1780.6223508069388</v>
      </c>
      <c r="CC31" s="2">
        <f t="shared" si="18"/>
        <v>3440.191776798556</v>
      </c>
      <c r="CD31" s="2">
        <f t="shared" si="18"/>
        <v>5256.734247386813</v>
      </c>
      <c r="CE31" s="2">
        <f t="shared" si="18"/>
        <v>7098.2624780590795</v>
      </c>
      <c r="CF31" s="2">
        <f t="shared" si="18"/>
        <v>8993.3812627810221</v>
      </c>
      <c r="CG31" s="2">
        <f t="shared" si="18"/>
        <v>10940.089245097492</v>
      </c>
      <c r="CH31" s="2">
        <f t="shared" si="18"/>
        <v>12934.19482729497</v>
      </c>
      <c r="CI31" s="2">
        <f t="shared" si="18"/>
        <v>14984.009075535383</v>
      </c>
      <c r="CK31" t="s">
        <v>54</v>
      </c>
      <c r="CL31" s="2">
        <f t="shared" si="19"/>
        <v>0</v>
      </c>
      <c r="CM31" s="2">
        <f t="shared" si="19"/>
        <v>22.444179960928295</v>
      </c>
      <c r="CN31" s="2">
        <f t="shared" si="19"/>
        <v>165.180496670911</v>
      </c>
      <c r="CO31" s="2">
        <f t="shared" si="19"/>
        <v>433.63507027345895</v>
      </c>
      <c r="CP31" s="2">
        <f t="shared" si="19"/>
        <v>707.35285858029602</v>
      </c>
      <c r="CQ31" s="2">
        <f t="shared" si="19"/>
        <v>940.31179881113712</v>
      </c>
      <c r="CR31" s="2">
        <f t="shared" si="19"/>
        <v>1159.5063138799669</v>
      </c>
      <c r="CS31" s="2">
        <f t="shared" si="19"/>
        <v>1364.1803183320171</v>
      </c>
      <c r="CT31" s="2">
        <f t="shared" si="19"/>
        <v>1526.1225986097143</v>
      </c>
      <c r="CU31" s="41">
        <f t="shared" si="20"/>
        <v>0.10464909731533532</v>
      </c>
      <c r="CV31" t="s">
        <v>54</v>
      </c>
      <c r="CW31" s="2">
        <f t="shared" si="29"/>
        <v>0</v>
      </c>
      <c r="CX31" s="2">
        <f t="shared" si="29"/>
        <v>5.5430029246695085</v>
      </c>
      <c r="CY31" s="2">
        <f t="shared" si="29"/>
        <v>41.818508866725551</v>
      </c>
      <c r="CZ31" s="2">
        <f t="shared" si="29"/>
        <v>108.82584657086409</v>
      </c>
      <c r="DA31" s="2">
        <f t="shared" si="29"/>
        <v>162.94663631994717</v>
      </c>
      <c r="DB31" s="2">
        <f t="shared" si="29"/>
        <v>220.65617093452784</v>
      </c>
      <c r="DC31" s="2">
        <f t="shared" si="29"/>
        <v>274.65355656714746</v>
      </c>
      <c r="DD31" s="2">
        <f t="shared" si="29"/>
        <v>329.87082415312943</v>
      </c>
      <c r="DE31" s="2">
        <f t="shared" si="29"/>
        <v>385.12023605840477</v>
      </c>
      <c r="DF31" s="41">
        <f t="shared" si="21"/>
        <v>2.6408419020920181E-2</v>
      </c>
      <c r="DG31" t="s">
        <v>54</v>
      </c>
      <c r="DH31" s="2">
        <f t="shared" si="27"/>
        <v>0</v>
      </c>
      <c r="DI31" s="2">
        <f t="shared" si="27"/>
        <v>5.864703762082172</v>
      </c>
      <c r="DJ31" s="2">
        <f t="shared" si="27"/>
        <v>44.293479028593993</v>
      </c>
      <c r="DK31" s="2">
        <f t="shared" si="27"/>
        <v>115.15612628139024</v>
      </c>
      <c r="DL31" s="2">
        <f t="shared" si="27"/>
        <v>171.10037155089049</v>
      </c>
      <c r="DM31" s="2">
        <f t="shared" si="27"/>
        <v>229.7820544682254</v>
      </c>
      <c r="DN31" s="2">
        <f t="shared" si="27"/>
        <v>282.53566826010865</v>
      </c>
      <c r="DO31" s="2">
        <f t="shared" si="27"/>
        <v>335.99509638448581</v>
      </c>
      <c r="DP31" s="2">
        <f t="shared" si="27"/>
        <v>400.77197401405283</v>
      </c>
      <c r="DQ31" s="41">
        <f t="shared" si="23"/>
        <v>2.7481688134402212E-2</v>
      </c>
      <c r="DR31" s="41"/>
    </row>
    <row r="32" spans="1:122" x14ac:dyDescent="0.3">
      <c r="A32" t="s">
        <v>56</v>
      </c>
      <c r="B32" s="2">
        <f>VLOOKUP($A32,Total_Rndwd_Prod_Val_REF_N!$A$4:$M$199,5,FALSE)/10^3</f>
        <v>85.0019811322056</v>
      </c>
      <c r="C32" s="2">
        <f>VLOOKUP($A32,Total_Rndwd_Prod_Val_REF_N!$A$4:$M$199,6,FALSE)/10^3</f>
        <v>93.184533415111758</v>
      </c>
      <c r="D32" s="2">
        <f>VLOOKUP($A32,Total_Rndwd_Prod_Val_REF_N!$A$4:$M$199,7,FALSE)/10^3</f>
        <v>101.6088822779395</v>
      </c>
      <c r="E32" s="2">
        <f>VLOOKUP($A32,Total_Rndwd_Prod_Val_REF_N!$A$4:$M$199,8,FALSE)/10^3</f>
        <v>102.56941490586659</v>
      </c>
      <c r="F32" s="2">
        <f>VLOOKUP($A32,Total_Rndwd_Prod_Val_REF_N!$A$4:$M$199,9,FALSE)/10^3</f>
        <v>103.94225029693054</v>
      </c>
      <c r="G32" s="2">
        <f>VLOOKUP($A32,Total_Rndwd_Prod_Val_REF_N!$A$4:$M$199,10,FALSE)/10^3</f>
        <v>105.77971971865095</v>
      </c>
      <c r="H32" s="2">
        <f>VLOOKUP($A32,Total_Rndwd_Prod_Val_REF_N!$A$4:$M$199,11,FALSE)/10^3</f>
        <v>107.77498324048173</v>
      </c>
      <c r="I32" s="2">
        <f>VLOOKUP($A32,Total_Rndwd_Prod_Val_REF_N!$A$4:$M$199,12,FALSE)/10^3</f>
        <v>109.79237732111439</v>
      </c>
      <c r="J32" s="2">
        <f>VLOOKUP($A32,Total_Rndwd_Prod_Val_REF_N!$A$4:$M$199,13,FALSE)/10^3</f>
        <v>109.63016439458802</v>
      </c>
      <c r="L32" t="s">
        <v>56</v>
      </c>
      <c r="M32" s="2">
        <f>VLOOKUP($A32,Total_Rndwd_Prod_Val_BF_N!$A$4:$M$199,5,FALSE)/10^3</f>
        <v>85.0019811322056</v>
      </c>
      <c r="N32" s="2">
        <f>VLOOKUP($A32,Total_Rndwd_Prod_Val_BF_N!$A$4:$M$199,6,FALSE)/10^3</f>
        <v>100.42978285102677</v>
      </c>
      <c r="O32" s="2">
        <f>VLOOKUP($A32,Total_Rndwd_Prod_Val_BF_N!$A$4:$M$199,7,FALSE)/10^3</f>
        <v>118.86350886175259</v>
      </c>
      <c r="P32" s="2">
        <f>VLOOKUP($A32,Total_Rndwd_Prod_Val_BF_N!$A$4:$M$199,8,FALSE)/10^3</f>
        <v>121.15023019163645</v>
      </c>
      <c r="Q32" s="2">
        <f>VLOOKUP($A32,Total_Rndwd_Prod_Val_BF_N!$A$4:$M$199,9,FALSE)/10^3</f>
        <v>118.58915550598022</v>
      </c>
      <c r="R32" s="2">
        <f>VLOOKUP($A32,Total_Rndwd_Prod_Val_BF_N!$A$4:$M$199,10,FALSE)/10^3</f>
        <v>119.29066040524879</v>
      </c>
      <c r="S32" s="2">
        <f>VLOOKUP($A32,Total_Rndwd_Prod_Val_BF_N!$A$4:$M$199,11,FALSE)/10^3</f>
        <v>119.09444650467961</v>
      </c>
      <c r="T32" s="2">
        <f>VLOOKUP($A32,Total_Rndwd_Prod_Val_BF_N!$A$4:$M$199,12,FALSE)/10^3</f>
        <v>118.70166954270285</v>
      </c>
      <c r="U32" s="2">
        <f>VLOOKUP($A32,Total_Rndwd_Prod_Val_BF_N!$A$4:$M$199,13,FALSE)/10^3</f>
        <v>120.21372839010353</v>
      </c>
      <c r="W32" t="s">
        <v>56</v>
      </c>
      <c r="X32" s="2">
        <f>VLOOKUP($A32,Total_Rndwd_Prod_Val_AF_N!$A$4:$M$199,5,FALSE)/10^3</f>
        <v>85.0019811322056</v>
      </c>
      <c r="Y32" s="2">
        <f>VLOOKUP($A32,Total_Rndwd_Prod_Val_AF_N!$A$4:$M$199,6,FALSE)/10^3</f>
        <v>95.047582821913636</v>
      </c>
      <c r="Z32" s="2">
        <f>VLOOKUP($A32,Total_Rndwd_Prod_Val_AF_N!$A$4:$M$199,7,FALSE)/10^3</f>
        <v>106.61140289215838</v>
      </c>
      <c r="AA32" s="2">
        <f>VLOOKUP($A32,Total_Rndwd_Prod_Val_AF_N!$A$4:$M$199,8,FALSE)/10^3</f>
        <v>106.19731079472282</v>
      </c>
      <c r="AB32" s="2">
        <f>VLOOKUP($A32,Total_Rndwd_Prod_Val_AF_N!$A$4:$M$199,9,FALSE)/10^3</f>
        <v>108.0555412470768</v>
      </c>
      <c r="AC32" s="2">
        <f>VLOOKUP($A32,Total_Rndwd_Prod_Val_AF_N!$A$4:$M$199,10,FALSE)/10^3</f>
        <v>109.4876822372506</v>
      </c>
      <c r="AD32" s="2">
        <f>VLOOKUP($A32,Total_Rndwd_Prod_Val_AF_N!$A$4:$M$199,11,FALSE)/10^3</f>
        <v>110.74892217642615</v>
      </c>
      <c r="AE32" s="2">
        <f>VLOOKUP($A32,Total_Rndwd_Prod_Val_AF_N!$A$4:$M$199,12,FALSE)/10^3</f>
        <v>113.80279148156575</v>
      </c>
      <c r="AF32" s="2">
        <f>VLOOKUP($A32,Total_Rndwd_Prod_Val_AF_N!$A$4:$M$199,13,FALSE)/10^3</f>
        <v>114.43322237078713</v>
      </c>
      <c r="AH32" t="s">
        <v>56</v>
      </c>
      <c r="AI32" s="2">
        <f>VLOOKUP($A32,Total_Rndwd_Prod_Val_BAC_N!$A$4:$M$199,5,FALSE)/10^3</f>
        <v>85.0019811322056</v>
      </c>
      <c r="AJ32" s="2">
        <f>VLOOKUP($A32,Total_Rndwd_Prod_Val_BAC_N!$A$4:$M$199,6,FALSE)/10^3</f>
        <v>95.019456395666509</v>
      </c>
      <c r="AK32" s="2">
        <f>VLOOKUP($A32,Total_Rndwd_Prod_Val_BAC_N!$A$4:$M$199,7,FALSE)/10^3</f>
        <v>106.33141887225734</v>
      </c>
      <c r="AL32" s="2">
        <f>VLOOKUP($A32,Total_Rndwd_Prod_Val_BAC_N!$A$4:$M$199,8,FALSE)/10^3</f>
        <v>105.63349715797541</v>
      </c>
      <c r="AM32" s="2">
        <f>VLOOKUP($A32,Total_Rndwd_Prod_Val_BAC_N!$A$4:$M$199,9,FALSE)/10^3</f>
        <v>107.22736339411797</v>
      </c>
      <c r="AN32" s="2">
        <f>VLOOKUP($A32,Total_Rndwd_Prod_Val_BAC_N!$A$4:$M$199,10,FALSE)/10^3</f>
        <v>108.67619126265593</v>
      </c>
      <c r="AO32" s="2">
        <f>VLOOKUP($A32,Total_Rndwd_Prod_Val_BAC_N!$A$4:$M$199,11,FALSE)/10^3</f>
        <v>110.40274810884115</v>
      </c>
      <c r="AP32" s="2">
        <f>VLOOKUP($A32,Total_Rndwd_Prod_Val_BAC_N!$A$4:$M$199,12,FALSE)/10^3</f>
        <v>113.22201050417108</v>
      </c>
      <c r="AQ32" s="2">
        <f>VLOOKUP($A32,Total_Rndwd_Prod_Val_BAC_N!$A$4:$M$199,13,FALSE)/10^3</f>
        <v>113.84215167700631</v>
      </c>
      <c r="AS32" t="s">
        <v>56</v>
      </c>
      <c r="AT32" s="2">
        <f t="shared" si="11"/>
        <v>85.0019811322056</v>
      </c>
      <c r="AU32" s="2">
        <f t="shared" si="12"/>
        <v>518.19443907613982</v>
      </c>
      <c r="AV32" s="2">
        <f t="shared" si="12"/>
        <v>992.54145501452638</v>
      </c>
      <c r="AW32" s="2">
        <f t="shared" si="12"/>
        <v>1501.5463990321509</v>
      </c>
      <c r="AX32" s="2">
        <f t="shared" si="12"/>
        <v>2015.7663089525479</v>
      </c>
      <c r="AY32" s="2">
        <f t="shared" si="12"/>
        <v>2537.3150298589212</v>
      </c>
      <c r="AZ32" s="2">
        <f t="shared" si="12"/>
        <v>3068.2088919740067</v>
      </c>
      <c r="BA32" s="2">
        <f t="shared" si="12"/>
        <v>3609.101202257048</v>
      </c>
      <c r="BB32" s="2">
        <f t="shared" si="12"/>
        <v>4157.9008759360931</v>
      </c>
      <c r="BD32" t="s">
        <v>56</v>
      </c>
      <c r="BE32" s="2">
        <f t="shared" si="13"/>
        <v>85.0019811322056</v>
      </c>
      <c r="BF32" s="2">
        <f t="shared" si="14"/>
        <v>525.43968851205477</v>
      </c>
      <c r="BG32" s="2">
        <f t="shared" si="14"/>
        <v>1046.0223287779145</v>
      </c>
      <c r="BH32" s="2">
        <f t="shared" si="14"/>
        <v>1642.6265944165614</v>
      </c>
      <c r="BI32" s="2">
        <f t="shared" si="14"/>
        <v>2245.8166706890875</v>
      </c>
      <c r="BJ32" s="2">
        <f t="shared" si="14"/>
        <v>2839.463953118257</v>
      </c>
      <c r="BK32" s="2">
        <f t="shared" si="14"/>
        <v>3435.7210412439317</v>
      </c>
      <c r="BL32" s="2">
        <f t="shared" si="14"/>
        <v>4030.8004968053529</v>
      </c>
      <c r="BM32" s="2">
        <f t="shared" si="14"/>
        <v>4625.8209033662679</v>
      </c>
      <c r="BO32" t="s">
        <v>56</v>
      </c>
      <c r="BP32" s="2">
        <f t="shared" si="15"/>
        <v>85.0019811322056</v>
      </c>
      <c r="BQ32" s="2">
        <f t="shared" si="16"/>
        <v>520.05748848294161</v>
      </c>
      <c r="BR32" s="2">
        <f t="shared" si="16"/>
        <v>1006.8592226627545</v>
      </c>
      <c r="BS32" s="2">
        <f t="shared" si="16"/>
        <v>1539.5021450261108</v>
      </c>
      <c r="BT32" s="2">
        <f t="shared" si="16"/>
        <v>2072.3469294520787</v>
      </c>
      <c r="BU32" s="2">
        <f t="shared" si="16"/>
        <v>2614.0567766776367</v>
      </c>
      <c r="BV32" s="2">
        <f t="shared" si="16"/>
        <v>3162.7564278030654</v>
      </c>
      <c r="BW32" s="2">
        <f t="shared" si="16"/>
        <v>3719.5549079903358</v>
      </c>
      <c r="BX32" s="2">
        <f t="shared" si="16"/>
        <v>4289.1992962873856</v>
      </c>
      <c r="BZ32" t="s">
        <v>56</v>
      </c>
      <c r="CA32" s="2">
        <f t="shared" si="17"/>
        <v>85.0019811322056</v>
      </c>
      <c r="CB32" s="2">
        <f t="shared" si="18"/>
        <v>520.02936205669448</v>
      </c>
      <c r="CC32" s="2">
        <f t="shared" si="18"/>
        <v>1006.4386065116179</v>
      </c>
      <c r="CD32" s="2">
        <f t="shared" si="18"/>
        <v>1537.3977791586226</v>
      </c>
      <c r="CE32" s="2">
        <f t="shared" si="18"/>
        <v>2067.1591311846423</v>
      </c>
      <c r="CF32" s="2">
        <f t="shared" si="18"/>
        <v>2604.7447760237701</v>
      </c>
      <c r="CG32" s="2">
        <f t="shared" si="18"/>
        <v>3149.8522891832349</v>
      </c>
      <c r="CH32" s="2">
        <f t="shared" si="18"/>
        <v>3704.6852921227705</v>
      </c>
      <c r="CI32" s="2">
        <f t="shared" si="18"/>
        <v>4271.415485816462</v>
      </c>
      <c r="CK32" t="s">
        <v>56</v>
      </c>
      <c r="CL32" s="2">
        <f t="shared" si="19"/>
        <v>0</v>
      </c>
      <c r="CM32" s="2">
        <f t="shared" si="19"/>
        <v>7.2452494359149568</v>
      </c>
      <c r="CN32" s="2">
        <f t="shared" si="19"/>
        <v>53.480873763388104</v>
      </c>
      <c r="CO32" s="2">
        <f t="shared" ref="CO32:CT52" si="30">BH32-AW32</f>
        <v>141.08019538441044</v>
      </c>
      <c r="CP32" s="2">
        <f t="shared" si="30"/>
        <v>230.05036173653957</v>
      </c>
      <c r="CQ32" s="2">
        <f t="shared" si="30"/>
        <v>302.14892325933579</v>
      </c>
      <c r="CR32" s="2">
        <f t="shared" si="30"/>
        <v>367.51214926992498</v>
      </c>
      <c r="CS32" s="2">
        <f t="shared" si="30"/>
        <v>421.69929454830481</v>
      </c>
      <c r="CT32" s="2">
        <f t="shared" si="30"/>
        <v>467.92002743017474</v>
      </c>
      <c r="CU32" s="41">
        <f t="shared" si="20"/>
        <v>0.11253756195542519</v>
      </c>
      <c r="CV32" t="s">
        <v>56</v>
      </c>
      <c r="CW32" s="2">
        <f t="shared" si="29"/>
        <v>0</v>
      </c>
      <c r="CX32" s="2">
        <f t="shared" si="29"/>
        <v>1.8630494068017924</v>
      </c>
      <c r="CY32" s="2">
        <f t="shared" si="29"/>
        <v>14.317767648228141</v>
      </c>
      <c r="CZ32" s="2">
        <f t="shared" si="29"/>
        <v>37.955745993959908</v>
      </c>
      <c r="DA32" s="2">
        <f t="shared" si="29"/>
        <v>56.580620499530824</v>
      </c>
      <c r="DB32" s="2">
        <f t="shared" si="29"/>
        <v>76.741746818715455</v>
      </c>
      <c r="DC32" s="2">
        <f t="shared" si="29"/>
        <v>94.547535829058688</v>
      </c>
      <c r="DD32" s="2">
        <f t="shared" si="29"/>
        <v>110.45370573328773</v>
      </c>
      <c r="DE32" s="2">
        <f t="shared" si="29"/>
        <v>131.29842035129241</v>
      </c>
      <c r="DF32" s="41">
        <f t="shared" si="21"/>
        <v>3.1578054472434343E-2</v>
      </c>
      <c r="DG32" t="s">
        <v>56</v>
      </c>
      <c r="DH32" s="2">
        <f t="shared" si="27"/>
        <v>0</v>
      </c>
      <c r="DI32" s="2">
        <f t="shared" si="27"/>
        <v>1.8349229805546656</v>
      </c>
      <c r="DJ32" s="2">
        <f t="shared" si="27"/>
        <v>13.8971514970915</v>
      </c>
      <c r="DK32" s="2">
        <f t="shared" si="27"/>
        <v>35.851380126471668</v>
      </c>
      <c r="DL32" s="2">
        <f t="shared" si="27"/>
        <v>51.392822232094431</v>
      </c>
      <c r="DM32" s="2">
        <f t="shared" si="27"/>
        <v>67.429746164848893</v>
      </c>
      <c r="DN32" s="2">
        <f t="shared" si="27"/>
        <v>81.643397209228169</v>
      </c>
      <c r="DO32" s="2">
        <f t="shared" si="27"/>
        <v>95.58408986572249</v>
      </c>
      <c r="DP32" s="2">
        <f t="shared" si="27"/>
        <v>113.51460988036888</v>
      </c>
      <c r="DQ32" s="41">
        <f t="shared" si="23"/>
        <v>2.7300941813532931E-2</v>
      </c>
      <c r="DR32" s="41"/>
    </row>
    <row r="33" spans="1:122" x14ac:dyDescent="0.3">
      <c r="A33" t="s">
        <v>58</v>
      </c>
      <c r="B33" s="2">
        <f>VLOOKUP($A33,Total_Rndwd_Prod_Val_REF_N!$A$4:$M$199,5,FALSE)/10^3</f>
        <v>0.21260458026796838</v>
      </c>
      <c r="C33" s="2">
        <f>VLOOKUP($A33,Total_Rndwd_Prod_Val_REF_N!$A$4:$M$199,6,FALSE)/10^3</f>
        <v>0.25043739649439078</v>
      </c>
      <c r="D33" s="2">
        <f>VLOOKUP($A33,Total_Rndwd_Prod_Val_REF_N!$A$4:$M$199,7,FALSE)/10^3</f>
        <v>0.27741038113547539</v>
      </c>
      <c r="E33" s="2">
        <f>VLOOKUP($A33,Total_Rndwd_Prod_Val_REF_N!$A$4:$M$199,8,FALSE)/10^3</f>
        <v>0.2794724080903</v>
      </c>
      <c r="F33" s="2">
        <f>VLOOKUP($A33,Total_Rndwd_Prod_Val_REF_N!$A$4:$M$199,9,FALSE)/10^3</f>
        <v>0.28252617568898808</v>
      </c>
      <c r="G33" s="2">
        <f>VLOOKUP($A33,Total_Rndwd_Prod_Val_REF_N!$A$4:$M$199,10,FALSE)/10^3</f>
        <v>0.29363051022738074</v>
      </c>
      <c r="H33" s="2">
        <f>VLOOKUP($A33,Total_Rndwd_Prod_Val_REF_N!$A$4:$M$199,11,FALSE)/10^3</f>
        <v>0.29750745172930038</v>
      </c>
      <c r="I33" s="2">
        <f>VLOOKUP($A33,Total_Rndwd_Prod_Val_REF_N!$A$4:$M$199,12,FALSE)/10^3</f>
        <v>0.30171554562688507</v>
      </c>
      <c r="J33" s="2">
        <f>VLOOKUP($A33,Total_Rndwd_Prod_Val_REF_N!$A$4:$M$199,13,FALSE)/10^3</f>
        <v>0.30034114905644094</v>
      </c>
      <c r="L33" t="s">
        <v>58</v>
      </c>
      <c r="M33" s="2">
        <f>VLOOKUP($A33,Total_Rndwd_Prod_Val_BF_N!$A$4:$M$199,5,FALSE)/10^3</f>
        <v>0.21260458026796838</v>
      </c>
      <c r="N33" s="2">
        <f>VLOOKUP($A33,Total_Rndwd_Prod_Val_BF_N!$A$4:$M$199,6,FALSE)/10^3</f>
        <v>0.24842731040185093</v>
      </c>
      <c r="O33" s="2">
        <f>VLOOKUP($A33,Total_Rndwd_Prod_Val_BF_N!$A$4:$M$199,7,FALSE)/10^3</f>
        <v>0.27506850505313629</v>
      </c>
      <c r="P33" s="2">
        <f>VLOOKUP($A33,Total_Rndwd_Prod_Val_BF_N!$A$4:$M$199,8,FALSE)/10^3</f>
        <v>0.28000127281223597</v>
      </c>
      <c r="Q33" s="2">
        <f>VLOOKUP($A33,Total_Rndwd_Prod_Val_BF_N!$A$4:$M$199,9,FALSE)/10^3</f>
        <v>0.28216192368430076</v>
      </c>
      <c r="R33" s="2">
        <f>VLOOKUP($A33,Total_Rndwd_Prod_Val_BF_N!$A$4:$M$199,10,FALSE)/10^3</f>
        <v>0.28385026842546124</v>
      </c>
      <c r="S33" s="2">
        <f>VLOOKUP($A33,Total_Rndwd_Prod_Val_BF_N!$A$4:$M$199,11,FALSE)/10^3</f>
        <v>0.28468019128869737</v>
      </c>
      <c r="T33" s="2">
        <f>VLOOKUP($A33,Total_Rndwd_Prod_Val_BF_N!$A$4:$M$199,12,FALSE)/10^3</f>
        <v>0.27807053137154636</v>
      </c>
      <c r="U33" s="2">
        <f>VLOOKUP($A33,Total_Rndwd_Prod_Val_BF_N!$A$4:$M$199,13,FALSE)/10^3</f>
        <v>0.28133636383382232</v>
      </c>
      <c r="W33" t="s">
        <v>58</v>
      </c>
      <c r="X33" s="2">
        <f>VLOOKUP($A33,Total_Rndwd_Prod_Val_AF_N!$A$4:$M$199,5,FALSE)/10^3</f>
        <v>0.21260458026796838</v>
      </c>
      <c r="Y33" s="2">
        <f>VLOOKUP($A33,Total_Rndwd_Prod_Val_AF_N!$A$4:$M$199,6,FALSE)/10^3</f>
        <v>0.24676583335519792</v>
      </c>
      <c r="Z33" s="2">
        <f>VLOOKUP($A33,Total_Rndwd_Prod_Val_AF_N!$A$4:$M$199,7,FALSE)/10^3</f>
        <v>0.29030488539838251</v>
      </c>
      <c r="AA33" s="2">
        <f>VLOOKUP($A33,Total_Rndwd_Prod_Val_AF_N!$A$4:$M$199,8,FALSE)/10^3</f>
        <v>0.28928709753568532</v>
      </c>
      <c r="AB33" s="2">
        <f>VLOOKUP($A33,Total_Rndwd_Prod_Val_AF_N!$A$4:$M$199,9,FALSE)/10^3</f>
        <v>0.29338095597020392</v>
      </c>
      <c r="AC33" s="2">
        <f>VLOOKUP($A33,Total_Rndwd_Prod_Val_AF_N!$A$4:$M$199,10,FALSE)/10^3</f>
        <v>0.30380536180193152</v>
      </c>
      <c r="AD33" s="2">
        <f>VLOOKUP($A33,Total_Rndwd_Prod_Val_AF_N!$A$4:$M$199,11,FALSE)/10^3</f>
        <v>0.30677507858736436</v>
      </c>
      <c r="AE33" s="2">
        <f>VLOOKUP($A33,Total_Rndwd_Prod_Val_AF_N!$A$4:$M$199,12,FALSE)/10^3</f>
        <v>0.31262575791672426</v>
      </c>
      <c r="AF33" s="2">
        <f>VLOOKUP($A33,Total_Rndwd_Prod_Val_AF_N!$A$4:$M$199,13,FALSE)/10^3</f>
        <v>0.31302404898748609</v>
      </c>
      <c r="AH33" t="s">
        <v>58</v>
      </c>
      <c r="AI33" s="2">
        <f>VLOOKUP($A33,Total_Rndwd_Prod_Val_BAC_N!$A$4:$M$199,5,FALSE)/10^3</f>
        <v>0.21260458026796838</v>
      </c>
      <c r="AJ33" s="2">
        <f>VLOOKUP($A33,Total_Rndwd_Prod_Val_BAC_N!$A$4:$M$199,6,FALSE)/10^3</f>
        <v>0.24661583335519788</v>
      </c>
      <c r="AK33" s="2">
        <f>VLOOKUP($A33,Total_Rndwd_Prod_Val_BAC_N!$A$4:$M$199,7,FALSE)/10^3</f>
        <v>0.26866583335519789</v>
      </c>
      <c r="AL33" s="2">
        <f>VLOOKUP($A33,Total_Rndwd_Prod_Val_BAC_N!$A$4:$M$199,8,FALSE)/10^3</f>
        <v>0.27870708644242753</v>
      </c>
      <c r="AM33" s="2">
        <f>VLOOKUP($A33,Total_Rndwd_Prod_Val_BAC_N!$A$4:$M$199,9,FALSE)/10^3</f>
        <v>0.29121475291777105</v>
      </c>
      <c r="AN33" s="2">
        <f>VLOOKUP($A33,Total_Rndwd_Prod_Val_BAC_N!$A$4:$M$199,10,FALSE)/10^3</f>
        <v>0.28996595274318193</v>
      </c>
      <c r="AO33" s="2">
        <f>VLOOKUP($A33,Total_Rndwd_Prod_Val_BAC_N!$A$4:$M$199,11,FALSE)/10^3</f>
        <v>0.2935711992523613</v>
      </c>
      <c r="AP33" s="2">
        <f>VLOOKUP($A33,Total_Rndwd_Prod_Val_BAC_N!$A$4:$M$199,12,FALSE)/10^3</f>
        <v>0.29969826856108328</v>
      </c>
      <c r="AQ33" s="2">
        <f>VLOOKUP($A33,Total_Rndwd_Prod_Val_BAC_N!$A$4:$M$199,13,FALSE)/10^3</f>
        <v>0.30028839804983903</v>
      </c>
      <c r="AS33" t="s">
        <v>58</v>
      </c>
      <c r="AT33" s="2">
        <f t="shared" si="11"/>
        <v>0.21260458026796838</v>
      </c>
      <c r="AU33" s="2">
        <f t="shared" si="12"/>
        <v>1.3134602978342329</v>
      </c>
      <c r="AV33" s="2">
        <f t="shared" si="12"/>
        <v>2.5926202649472714</v>
      </c>
      <c r="AW33" s="2">
        <f t="shared" si="12"/>
        <v>3.9817341975794727</v>
      </c>
      <c r="AX33" s="2">
        <f t="shared" si="12"/>
        <v>5.3821500056296614</v>
      </c>
      <c r="AY33" s="2">
        <f t="shared" si="12"/>
        <v>6.8058852186129943</v>
      </c>
      <c r="AZ33" s="2">
        <f t="shared" si="12"/>
        <v>8.2779147112518174</v>
      </c>
      <c r="BA33" s="2">
        <f t="shared" si="12"/>
        <v>9.7696600637959055</v>
      </c>
      <c r="BB33" s="2">
        <f t="shared" si="12"/>
        <v>11.276863395359888</v>
      </c>
      <c r="BD33" t="s">
        <v>58</v>
      </c>
      <c r="BE33" s="2">
        <f t="shared" si="13"/>
        <v>0.21260458026796838</v>
      </c>
      <c r="BF33" s="2">
        <f t="shared" si="14"/>
        <v>1.3114502117416929</v>
      </c>
      <c r="BG33" s="2">
        <f t="shared" si="14"/>
        <v>2.580227958402233</v>
      </c>
      <c r="BH33" s="2">
        <f t="shared" si="14"/>
        <v>3.960503251427014</v>
      </c>
      <c r="BI33" s="2">
        <f t="shared" si="14"/>
        <v>5.3626702663602588</v>
      </c>
      <c r="BJ33" s="2">
        <f t="shared" si="14"/>
        <v>6.7751682295229232</v>
      </c>
      <c r="BK33" s="2">
        <f t="shared" si="14"/>
        <v>8.1952494945134653</v>
      </c>
      <c r="BL33" s="2">
        <f t="shared" si="14"/>
        <v>9.6120407910398029</v>
      </c>
      <c r="BM33" s="2">
        <f t="shared" si="14"/>
        <v>11.005659280359811</v>
      </c>
      <c r="BO33" t="s">
        <v>58</v>
      </c>
      <c r="BP33" s="2">
        <f t="shared" si="15"/>
        <v>0.21260458026796838</v>
      </c>
      <c r="BQ33" s="2">
        <f t="shared" si="16"/>
        <v>1.3097887346950399</v>
      </c>
      <c r="BR33" s="2">
        <f t="shared" si="16"/>
        <v>2.587156953514214</v>
      </c>
      <c r="BS33" s="2">
        <f t="shared" si="16"/>
        <v>4.0376635926434297</v>
      </c>
      <c r="BT33" s="2">
        <f t="shared" si="16"/>
        <v>5.4881929387563755</v>
      </c>
      <c r="BU33" s="2">
        <f t="shared" si="16"/>
        <v>6.9655221244391221</v>
      </c>
      <c r="BV33" s="2">
        <f t="shared" si="16"/>
        <v>8.4875186502342128</v>
      </c>
      <c r="BW33" s="2">
        <f t="shared" si="16"/>
        <v>10.027244722500393</v>
      </c>
      <c r="BX33" s="2">
        <f t="shared" si="16"/>
        <v>11.590771803154777</v>
      </c>
      <c r="BZ33" t="s">
        <v>58</v>
      </c>
      <c r="CA33" s="2">
        <f t="shared" si="17"/>
        <v>0.21260458026796838</v>
      </c>
      <c r="CB33" s="2">
        <f t="shared" si="18"/>
        <v>1.30963873469504</v>
      </c>
      <c r="CC33" s="2">
        <f t="shared" si="18"/>
        <v>2.5647679014710292</v>
      </c>
      <c r="CD33" s="2">
        <f t="shared" si="18"/>
        <v>3.9181383213342484</v>
      </c>
      <c r="CE33" s="2">
        <f t="shared" si="18"/>
        <v>5.3241814200217297</v>
      </c>
      <c r="CF33" s="2">
        <f t="shared" si="18"/>
        <v>6.7790063844359958</v>
      </c>
      <c r="CG33" s="2">
        <f t="shared" si="18"/>
        <v>8.2324413946610839</v>
      </c>
      <c r="CH33" s="2">
        <f t="shared" si="18"/>
        <v>9.706424460231613</v>
      </c>
      <c r="CI33" s="2">
        <f t="shared" si="18"/>
        <v>11.205505932525785</v>
      </c>
      <c r="CK33" t="s">
        <v>58</v>
      </c>
      <c r="CL33" s="2">
        <f t="shared" ref="CL33:CT53" si="31">BE33-AT33</f>
        <v>0</v>
      </c>
      <c r="CM33" s="2">
        <f t="shared" si="31"/>
        <v>-2.0100860925400532E-3</v>
      </c>
      <c r="CN33" s="2">
        <f t="shared" si="31"/>
        <v>-1.2392306545038423E-2</v>
      </c>
      <c r="CO33" s="2">
        <f t="shared" si="30"/>
        <v>-2.1230946152458685E-2</v>
      </c>
      <c r="CP33" s="2">
        <f t="shared" si="30"/>
        <v>-1.9479739269402607E-2</v>
      </c>
      <c r="CQ33" s="2">
        <f t="shared" si="30"/>
        <v>-3.0716989090071145E-2</v>
      </c>
      <c r="CR33" s="2">
        <f t="shared" si="30"/>
        <v>-8.2665216738352143E-2</v>
      </c>
      <c r="CS33" s="2">
        <f t="shared" si="30"/>
        <v>-0.15761927275610255</v>
      </c>
      <c r="CT33" s="2">
        <f t="shared" si="30"/>
        <v>-0.27120411500007613</v>
      </c>
      <c r="CU33" s="41">
        <f t="shared" si="20"/>
        <v>-2.4049605417023053E-2</v>
      </c>
      <c r="CV33" t="s">
        <v>58</v>
      </c>
      <c r="CW33" s="2">
        <f t="shared" si="29"/>
        <v>0</v>
      </c>
      <c r="CX33" s="2">
        <f t="shared" si="29"/>
        <v>-3.6715631391930348E-3</v>
      </c>
      <c r="CY33" s="2">
        <f t="shared" si="29"/>
        <v>-5.4633114330573385E-3</v>
      </c>
      <c r="CZ33" s="2">
        <f t="shared" si="29"/>
        <v>5.5929395063956999E-2</v>
      </c>
      <c r="DA33" s="2">
        <f t="shared" si="29"/>
        <v>0.10604293312671409</v>
      </c>
      <c r="DB33" s="2">
        <f t="shared" si="29"/>
        <v>0.15963690582612777</v>
      </c>
      <c r="DC33" s="2">
        <f t="shared" si="29"/>
        <v>0.20960393898239538</v>
      </c>
      <c r="DD33" s="2">
        <f t="shared" si="29"/>
        <v>0.25758465870448788</v>
      </c>
      <c r="DE33" s="2">
        <f t="shared" si="29"/>
        <v>0.31390840779488904</v>
      </c>
      <c r="DF33" s="41">
        <f t="shared" si="21"/>
        <v>2.7836499990241393E-2</v>
      </c>
      <c r="DG33" t="s">
        <v>58</v>
      </c>
      <c r="DH33" s="2">
        <f t="shared" si="27"/>
        <v>0</v>
      </c>
      <c r="DI33" s="2">
        <f t="shared" si="27"/>
        <v>-3.8215631391929072E-3</v>
      </c>
      <c r="DJ33" s="2">
        <f t="shared" si="27"/>
        <v>-2.7852363476242203E-2</v>
      </c>
      <c r="DK33" s="2">
        <f t="shared" si="27"/>
        <v>-6.3595876245224225E-2</v>
      </c>
      <c r="DL33" s="2">
        <f t="shared" si="27"/>
        <v>-5.7968585607931722E-2</v>
      </c>
      <c r="DM33" s="2">
        <f t="shared" si="27"/>
        <v>-2.6878834176998545E-2</v>
      </c>
      <c r="DN33" s="2">
        <f t="shared" si="27"/>
        <v>-4.5473316590733504E-2</v>
      </c>
      <c r="DO33" s="2">
        <f t="shared" si="27"/>
        <v>-6.3235603564292475E-2</v>
      </c>
      <c r="DP33" s="2">
        <f t="shared" si="27"/>
        <v>-7.1357462834102492E-2</v>
      </c>
      <c r="DQ33" s="41">
        <f t="shared" si="23"/>
        <v>-6.3277757593005945E-3</v>
      </c>
      <c r="DR33" s="41"/>
    </row>
    <row r="34" spans="1:122" x14ac:dyDescent="0.3">
      <c r="A34" t="s">
        <v>60</v>
      </c>
      <c r="B34" s="2">
        <f>VLOOKUP($A34,Total_Rndwd_Prod_Val_REF_N!$A$4:$M$199,5,FALSE)/10^3</f>
        <v>372.28361608985148</v>
      </c>
      <c r="C34" s="2">
        <f>VLOOKUP($A34,Total_Rndwd_Prod_Val_REF_N!$A$4:$M$199,6,FALSE)/10^3</f>
        <v>400.9318803355963</v>
      </c>
      <c r="D34" s="2">
        <f>VLOOKUP($A34,Total_Rndwd_Prod_Val_REF_N!$A$4:$M$199,7,FALSE)/10^3</f>
        <v>429.90498172197101</v>
      </c>
      <c r="E34" s="2">
        <f>VLOOKUP($A34,Total_Rndwd_Prod_Val_REF_N!$A$4:$M$199,8,FALSE)/10^3</f>
        <v>437.99365721558928</v>
      </c>
      <c r="F34" s="2">
        <f>VLOOKUP($A34,Total_Rndwd_Prod_Val_REF_N!$A$4:$M$199,9,FALSE)/10^3</f>
        <v>447.70437673998561</v>
      </c>
      <c r="G34" s="2">
        <f>VLOOKUP($A34,Total_Rndwd_Prod_Val_REF_N!$A$4:$M$199,10,FALSE)/10^3</f>
        <v>459.42769141158965</v>
      </c>
      <c r="H34" s="2">
        <f>VLOOKUP($A34,Total_Rndwd_Prod_Val_REF_N!$A$4:$M$199,11,FALSE)/10^3</f>
        <v>470.84758077039231</v>
      </c>
      <c r="I34" s="2">
        <f>VLOOKUP($A34,Total_Rndwd_Prod_Val_REF_N!$A$4:$M$199,12,FALSE)/10^3</f>
        <v>482.43044156555004</v>
      </c>
      <c r="J34" s="2">
        <f>VLOOKUP($A34,Total_Rndwd_Prod_Val_REF_N!$A$4:$M$199,13,FALSE)/10^3</f>
        <v>487.11742453383044</v>
      </c>
      <c r="L34" t="s">
        <v>60</v>
      </c>
      <c r="M34" s="2">
        <f>VLOOKUP($A34,Total_Rndwd_Prod_Val_BF_N!$A$4:$M$199,5,FALSE)/10^3</f>
        <v>372.28361608985148</v>
      </c>
      <c r="N34" s="2">
        <f>VLOOKUP($A34,Total_Rndwd_Prod_Val_BF_N!$A$4:$M$199,6,FALSE)/10^3</f>
        <v>407.46193846163726</v>
      </c>
      <c r="O34" s="2">
        <f>VLOOKUP($A34,Total_Rndwd_Prod_Val_BF_N!$A$4:$M$199,7,FALSE)/10^3</f>
        <v>446.81862940586205</v>
      </c>
      <c r="P34" s="2">
        <f>VLOOKUP($A34,Total_Rndwd_Prod_Val_BF_N!$A$4:$M$199,8,FALSE)/10^3</f>
        <v>455.23949858767077</v>
      </c>
      <c r="Q34" s="2">
        <f>VLOOKUP($A34,Total_Rndwd_Prod_Val_BF_N!$A$4:$M$199,9,FALSE)/10^3</f>
        <v>448.53949190564657</v>
      </c>
      <c r="R34" s="2">
        <f>VLOOKUP($A34,Total_Rndwd_Prod_Val_BF_N!$A$4:$M$199,10,FALSE)/10^3</f>
        <v>452.28283050702152</v>
      </c>
      <c r="S34" s="2">
        <f>VLOOKUP($A34,Total_Rndwd_Prod_Val_BF_N!$A$4:$M$199,11,FALSE)/10^3</f>
        <v>453.34896852292809</v>
      </c>
      <c r="T34" s="2">
        <f>VLOOKUP($A34,Total_Rndwd_Prod_Val_BF_N!$A$4:$M$199,12,FALSE)/10^3</f>
        <v>453.52754847766454</v>
      </c>
      <c r="U34" s="2">
        <f>VLOOKUP($A34,Total_Rndwd_Prod_Val_BF_N!$A$4:$M$199,13,FALSE)/10^3</f>
        <v>459.46363228897559</v>
      </c>
      <c r="W34" t="s">
        <v>60</v>
      </c>
      <c r="X34" s="2">
        <f>VLOOKUP($A34,Total_Rndwd_Prod_Val_AF_N!$A$4:$M$199,5,FALSE)/10^3</f>
        <v>372.28361608985148</v>
      </c>
      <c r="Y34" s="2">
        <f>VLOOKUP($A34,Total_Rndwd_Prod_Val_AF_N!$A$4:$M$199,6,FALSE)/10^3</f>
        <v>405.95496870141812</v>
      </c>
      <c r="Z34" s="2">
        <f>VLOOKUP($A34,Total_Rndwd_Prod_Val_AF_N!$A$4:$M$199,7,FALSE)/10^3</f>
        <v>443.59713955328334</v>
      </c>
      <c r="AA34" s="2">
        <f>VLOOKUP($A34,Total_Rndwd_Prod_Val_AF_N!$A$4:$M$199,8,FALSE)/10^3</f>
        <v>446.83290291107795</v>
      </c>
      <c r="AB34" s="2">
        <f>VLOOKUP($A34,Total_Rndwd_Prod_Val_AF_N!$A$4:$M$199,9,FALSE)/10^3</f>
        <v>457.81662072382727</v>
      </c>
      <c r="AC34" s="2">
        <f>VLOOKUP($A34,Total_Rndwd_Prod_Val_AF_N!$A$4:$M$199,10,FALSE)/10^3</f>
        <v>467.97635491115443</v>
      </c>
      <c r="AD34" s="2">
        <f>VLOOKUP($A34,Total_Rndwd_Prod_Val_AF_N!$A$4:$M$199,11,FALSE)/10^3</f>
        <v>477.32557125201947</v>
      </c>
      <c r="AE34" s="2">
        <f>VLOOKUP($A34,Total_Rndwd_Prod_Val_AF_N!$A$4:$M$199,12,FALSE)/10^3</f>
        <v>492.10267662026001</v>
      </c>
      <c r="AF34" s="2">
        <f>VLOOKUP($A34,Total_Rndwd_Prod_Val_AF_N!$A$4:$M$199,13,FALSE)/10^3</f>
        <v>499.25231599222201</v>
      </c>
      <c r="AH34" t="s">
        <v>60</v>
      </c>
      <c r="AI34" s="2">
        <f>VLOOKUP($A34,Total_Rndwd_Prod_Val_BAC_N!$A$4:$M$199,5,FALSE)/10^3</f>
        <v>372.28361608985148</v>
      </c>
      <c r="AJ34" s="2">
        <f>VLOOKUP($A34,Total_Rndwd_Prod_Val_BAC_N!$A$4:$M$199,6,FALSE)/10^3</f>
        <v>405.65574680326392</v>
      </c>
      <c r="AK34" s="2">
        <f>VLOOKUP($A34,Total_Rndwd_Prod_Val_BAC_N!$A$4:$M$199,7,FALSE)/10^3</f>
        <v>442.28926733147546</v>
      </c>
      <c r="AL34" s="2">
        <f>VLOOKUP($A34,Total_Rndwd_Prod_Val_BAC_N!$A$4:$M$199,8,FALSE)/10^3</f>
        <v>444.84463182078565</v>
      </c>
      <c r="AM34" s="2">
        <f>VLOOKUP($A34,Total_Rndwd_Prod_Val_BAC_N!$A$4:$M$199,9,FALSE)/10^3</f>
        <v>454.88845223681528</v>
      </c>
      <c r="AN34" s="2">
        <f>VLOOKUP($A34,Total_Rndwd_Prod_Val_BAC_N!$A$4:$M$199,10,FALSE)/10^3</f>
        <v>465.07975920887441</v>
      </c>
      <c r="AO34" s="2">
        <f>VLOOKUP($A34,Total_Rndwd_Prod_Val_BAC_N!$A$4:$M$199,11,FALSE)/10^3</f>
        <v>475.77949921218118</v>
      </c>
      <c r="AP34" s="2">
        <f>VLOOKUP($A34,Total_Rndwd_Prod_Val_BAC_N!$A$4:$M$199,12,FALSE)/10^3</f>
        <v>489.75700383459588</v>
      </c>
      <c r="AQ34" s="2">
        <f>VLOOKUP($A34,Total_Rndwd_Prod_Val_BAC_N!$A$4:$M$199,13,FALSE)/10^3</f>
        <v>496.85619853880138</v>
      </c>
      <c r="AS34" t="s">
        <v>60</v>
      </c>
      <c r="AT34" s="2">
        <f t="shared" si="11"/>
        <v>372.28361608985148</v>
      </c>
      <c r="AU34" s="2">
        <f t="shared" si="12"/>
        <v>2262.3499607848535</v>
      </c>
      <c r="AV34" s="2">
        <f t="shared" si="12"/>
        <v>4295.98246384921</v>
      </c>
      <c r="AW34" s="2">
        <f t="shared" si="12"/>
        <v>6453.5960479526839</v>
      </c>
      <c r="AX34" s="2">
        <f t="shared" si="12"/>
        <v>8653.2750535550276</v>
      </c>
      <c r="AY34" s="2">
        <f t="shared" si="12"/>
        <v>10903.520251926559</v>
      </c>
      <c r="AZ34" s="2">
        <f t="shared" si="12"/>
        <v>13212.078598343311</v>
      </c>
      <c r="BA34" s="2">
        <f t="shared" si="12"/>
        <v>15577.899362990429</v>
      </c>
      <c r="BB34" s="2">
        <f t="shared" si="12"/>
        <v>17994.738553786457</v>
      </c>
      <c r="BD34" t="s">
        <v>60</v>
      </c>
      <c r="BE34" s="2">
        <f t="shared" si="13"/>
        <v>372.28361608985148</v>
      </c>
      <c r="BF34" s="2">
        <f t="shared" si="14"/>
        <v>2268.8800189108947</v>
      </c>
      <c r="BG34" s="2">
        <f t="shared" si="14"/>
        <v>4345.5464021633061</v>
      </c>
      <c r="BH34" s="2">
        <f t="shared" si="14"/>
        <v>6588.0604183744254</v>
      </c>
      <c r="BI34" s="2">
        <f t="shared" si="14"/>
        <v>8857.5579046307557</v>
      </c>
      <c r="BJ34" s="2">
        <f t="shared" si="14"/>
        <v>11103.998702760364</v>
      </c>
      <c r="BK34" s="2">
        <f t="shared" si="14"/>
        <v>13366.478993311379</v>
      </c>
      <c r="BL34" s="2">
        <f t="shared" si="14"/>
        <v>15633.402415880755</v>
      </c>
      <c r="BM34" s="2">
        <f t="shared" si="14"/>
        <v>17906.976242080389</v>
      </c>
      <c r="BO34" t="s">
        <v>60</v>
      </c>
      <c r="BP34" s="2">
        <f t="shared" si="15"/>
        <v>372.28361608985148</v>
      </c>
      <c r="BQ34" s="2">
        <f t="shared" si="16"/>
        <v>2267.3730491506753</v>
      </c>
      <c r="BR34" s="2">
        <f t="shared" si="16"/>
        <v>4334.7900635096312</v>
      </c>
      <c r="BS34" s="2">
        <f t="shared" si="16"/>
        <v>6556.0115246338428</v>
      </c>
      <c r="BT34" s="2">
        <f t="shared" si="16"/>
        <v>8801.1597570019803</v>
      </c>
      <c r="BU34" s="2">
        <f t="shared" si="16"/>
        <v>11100.402594808444</v>
      </c>
      <c r="BV34" s="2">
        <f t="shared" si="16"/>
        <v>13449.63358570508</v>
      </c>
      <c r="BW34" s="2">
        <f t="shared" si="16"/>
        <v>15851.038547333417</v>
      </c>
      <c r="BX34" s="2">
        <f t="shared" si="16"/>
        <v>18318.701569806679</v>
      </c>
      <c r="BZ34" t="s">
        <v>60</v>
      </c>
      <c r="CA34" s="2">
        <f t="shared" si="17"/>
        <v>372.28361608985148</v>
      </c>
      <c r="CB34" s="2">
        <f t="shared" si="18"/>
        <v>2267.0738272525214</v>
      </c>
      <c r="CC34" s="2">
        <f t="shared" si="18"/>
        <v>4331.986081797053</v>
      </c>
      <c r="CD34" s="2">
        <f t="shared" si="18"/>
        <v>6545.9877829437401</v>
      </c>
      <c r="CE34" s="2">
        <f t="shared" si="18"/>
        <v>8780.2547624636973</v>
      </c>
      <c r="CF34" s="2">
        <f t="shared" si="18"/>
        <v>11064.888330619833</v>
      </c>
      <c r="CG34" s="2">
        <f t="shared" si="18"/>
        <v>13400.986866667512</v>
      </c>
      <c r="CH34" s="2">
        <f t="shared" si="18"/>
        <v>15793.861867350834</v>
      </c>
      <c r="CI34" s="2">
        <f t="shared" si="18"/>
        <v>18249.746081228019</v>
      </c>
      <c r="CK34" t="s">
        <v>60</v>
      </c>
      <c r="CL34" s="2">
        <f t="shared" si="31"/>
        <v>0</v>
      </c>
      <c r="CM34" s="2">
        <f t="shared" si="31"/>
        <v>6.53005812604124</v>
      </c>
      <c r="CN34" s="2">
        <f t="shared" si="31"/>
        <v>49.563938314096049</v>
      </c>
      <c r="CO34" s="2">
        <f t="shared" si="30"/>
        <v>134.46437042174148</v>
      </c>
      <c r="CP34" s="2">
        <f t="shared" si="30"/>
        <v>204.2828510757281</v>
      </c>
      <c r="CQ34" s="2">
        <f t="shared" si="30"/>
        <v>200.47845083380525</v>
      </c>
      <c r="CR34" s="2">
        <f t="shared" si="30"/>
        <v>154.40039496806821</v>
      </c>
      <c r="CS34" s="2">
        <f t="shared" si="30"/>
        <v>55.503052890326217</v>
      </c>
      <c r="CT34" s="2">
        <f t="shared" si="30"/>
        <v>-87.762311706068431</v>
      </c>
      <c r="CU34" s="41">
        <f t="shared" si="20"/>
        <v>-4.8771095753209186E-3</v>
      </c>
      <c r="CV34" t="s">
        <v>60</v>
      </c>
      <c r="CW34" s="2">
        <f t="shared" si="29"/>
        <v>0</v>
      </c>
      <c r="CX34" s="2">
        <f t="shared" si="29"/>
        <v>5.0230883658218772</v>
      </c>
      <c r="CY34" s="2">
        <f t="shared" si="29"/>
        <v>38.807599660421147</v>
      </c>
      <c r="CZ34" s="2">
        <f t="shared" si="29"/>
        <v>102.41547668115891</v>
      </c>
      <c r="DA34" s="2">
        <f t="shared" si="29"/>
        <v>147.8847034469527</v>
      </c>
      <c r="DB34" s="2">
        <f t="shared" si="29"/>
        <v>196.88234288188505</v>
      </c>
      <c r="DC34" s="2">
        <f t="shared" si="29"/>
        <v>237.55498736176924</v>
      </c>
      <c r="DD34" s="2">
        <f t="shared" si="29"/>
        <v>273.1391843429883</v>
      </c>
      <c r="DE34" s="2">
        <f t="shared" si="29"/>
        <v>323.9630160202214</v>
      </c>
      <c r="DF34" s="41">
        <f t="shared" si="21"/>
        <v>1.800320771829458E-2</v>
      </c>
      <c r="DG34" t="s">
        <v>60</v>
      </c>
      <c r="DH34" s="2">
        <f t="shared" si="27"/>
        <v>0</v>
      </c>
      <c r="DI34" s="2">
        <f t="shared" si="27"/>
        <v>4.7238664676679036</v>
      </c>
      <c r="DJ34" s="2">
        <f t="shared" si="27"/>
        <v>36.00361794784294</v>
      </c>
      <c r="DK34" s="2">
        <f t="shared" si="27"/>
        <v>92.391734991056182</v>
      </c>
      <c r="DL34" s="2">
        <f t="shared" si="27"/>
        <v>126.97970890866964</v>
      </c>
      <c r="DM34" s="2">
        <f t="shared" si="27"/>
        <v>161.36807869327458</v>
      </c>
      <c r="DN34" s="2">
        <f t="shared" si="27"/>
        <v>188.90826832420134</v>
      </c>
      <c r="DO34" s="2">
        <f t="shared" si="27"/>
        <v>215.96250436040464</v>
      </c>
      <c r="DP34" s="2">
        <f t="shared" si="27"/>
        <v>255.00752744156125</v>
      </c>
      <c r="DQ34" s="41">
        <f t="shared" si="23"/>
        <v>1.4171227143942167E-2</v>
      </c>
      <c r="DR34" s="41"/>
    </row>
    <row r="35" spans="1:122" x14ac:dyDescent="0.3">
      <c r="A35" t="s">
        <v>62</v>
      </c>
      <c r="B35" s="2">
        <f>VLOOKUP($A35,Total_Rndwd_Prod_Val_REF_N!$A$4:$M$199,5,FALSE)/10^3</f>
        <v>889.34091102637399</v>
      </c>
      <c r="C35" s="2">
        <f>VLOOKUP($A35,Total_Rndwd_Prod_Val_REF_N!$A$4:$M$199,6,FALSE)/10^3</f>
        <v>972.96324951214785</v>
      </c>
      <c r="D35" s="2">
        <f>VLOOKUP($A35,Total_Rndwd_Prod_Val_REF_N!$A$4:$M$199,7,FALSE)/10^3</f>
        <v>1062.4012567213272</v>
      </c>
      <c r="E35" s="2">
        <f>VLOOKUP($A35,Total_Rndwd_Prod_Val_REF_N!$A$4:$M$199,8,FALSE)/10^3</f>
        <v>1066.560507550661</v>
      </c>
      <c r="F35" s="2">
        <f>VLOOKUP($A35,Total_Rndwd_Prod_Val_REF_N!$A$4:$M$199,9,FALSE)/10^3</f>
        <v>1074.4331569671231</v>
      </c>
      <c r="G35" s="2">
        <f>VLOOKUP($A35,Total_Rndwd_Prod_Val_REF_N!$A$4:$M$199,10,FALSE)/10^3</f>
        <v>1086.875738490261</v>
      </c>
      <c r="H35" s="2">
        <f>VLOOKUP($A35,Total_Rndwd_Prod_Val_REF_N!$A$4:$M$199,11,FALSE)/10^3</f>
        <v>1094.0749199797219</v>
      </c>
      <c r="I35" s="2">
        <f>VLOOKUP($A35,Total_Rndwd_Prod_Val_REF_N!$A$4:$M$199,12,FALSE)/10^3</f>
        <v>1106.2221679072352</v>
      </c>
      <c r="J35" s="2">
        <f>VLOOKUP($A35,Total_Rndwd_Prod_Val_REF_N!$A$4:$M$199,13,FALSE)/10^3</f>
        <v>1092.1854266412879</v>
      </c>
      <c r="L35" t="s">
        <v>62</v>
      </c>
      <c r="M35" s="2">
        <f>VLOOKUP($A35,Total_Rndwd_Prod_Val_BF_N!$A$4:$M$199,5,FALSE)/10^3</f>
        <v>889.34091102637399</v>
      </c>
      <c r="N35" s="2">
        <f>VLOOKUP($A35,Total_Rndwd_Prod_Val_BF_N!$A$4:$M$199,6,FALSE)/10^3</f>
        <v>1031.2717531887176</v>
      </c>
      <c r="O35" s="2">
        <f>VLOOKUP($A35,Total_Rndwd_Prod_Val_BF_N!$A$4:$M$199,7,FALSE)/10^3</f>
        <v>1200.0822134247551</v>
      </c>
      <c r="P35" s="2">
        <f>VLOOKUP($A35,Total_Rndwd_Prod_Val_BF_N!$A$4:$M$199,8,FALSE)/10^3</f>
        <v>1211.5219182498126</v>
      </c>
      <c r="Q35" s="2">
        <f>VLOOKUP($A35,Total_Rndwd_Prod_Val_BF_N!$A$4:$M$199,9,FALSE)/10^3</f>
        <v>1188.0831355277353</v>
      </c>
      <c r="R35" s="2">
        <f>VLOOKUP($A35,Total_Rndwd_Prod_Val_BF_N!$A$4:$M$199,10,FALSE)/10^3</f>
        <v>1188.3748796200846</v>
      </c>
      <c r="S35" s="2">
        <f>VLOOKUP($A35,Total_Rndwd_Prod_Val_BF_N!$A$4:$M$199,11,FALSE)/10^3</f>
        <v>1196.0923039563545</v>
      </c>
      <c r="T35" s="2">
        <f>VLOOKUP($A35,Total_Rndwd_Prod_Val_BF_N!$A$4:$M$199,12,FALSE)/10^3</f>
        <v>1168.6849242147719</v>
      </c>
      <c r="U35" s="2">
        <f>VLOOKUP($A35,Total_Rndwd_Prod_Val_BF_N!$A$4:$M$199,13,FALSE)/10^3</f>
        <v>1175.2165016131773</v>
      </c>
      <c r="W35" t="s">
        <v>62</v>
      </c>
      <c r="X35" s="2">
        <f>VLOOKUP($A35,Total_Rndwd_Prod_Val_AF_N!$A$4:$M$199,5,FALSE)/10^3</f>
        <v>889.34091102637399</v>
      </c>
      <c r="Y35" s="2">
        <f>VLOOKUP($A35,Total_Rndwd_Prod_Val_AF_N!$A$4:$M$199,6,FALSE)/10^3</f>
        <v>977.98245369709866</v>
      </c>
      <c r="Z35" s="2">
        <f>VLOOKUP($A35,Total_Rndwd_Prod_Val_AF_N!$A$4:$M$199,7,FALSE)/10^3</f>
        <v>1079.7566900280046</v>
      </c>
      <c r="AA35" s="2">
        <f>VLOOKUP($A35,Total_Rndwd_Prod_Val_AF_N!$A$4:$M$199,8,FALSE)/10^3</f>
        <v>1075.5028779092595</v>
      </c>
      <c r="AB35" s="2">
        <f>VLOOKUP($A35,Total_Rndwd_Prod_Val_AF_N!$A$4:$M$199,9,FALSE)/10^3</f>
        <v>1086.0124668215992</v>
      </c>
      <c r="AC35" s="2">
        <f>VLOOKUP($A35,Total_Rndwd_Prod_Val_AF_N!$A$4:$M$199,10,FALSE)/10^3</f>
        <v>1095.7768447841383</v>
      </c>
      <c r="AD35" s="2">
        <f>VLOOKUP($A35,Total_Rndwd_Prod_Val_AF_N!$A$4:$M$199,11,FALSE)/10^3</f>
        <v>1107.130769817463</v>
      </c>
      <c r="AE35" s="2">
        <f>VLOOKUP($A35,Total_Rndwd_Prod_Val_AF_N!$A$4:$M$199,12,FALSE)/10^3</f>
        <v>1118.1016019031283</v>
      </c>
      <c r="AF35" s="2">
        <f>VLOOKUP($A35,Total_Rndwd_Prod_Val_AF_N!$A$4:$M$199,13,FALSE)/10^3</f>
        <v>1110.7581603243409</v>
      </c>
      <c r="AH35" t="s">
        <v>62</v>
      </c>
      <c r="AI35" s="2">
        <f>VLOOKUP($A35,Total_Rndwd_Prod_Val_BAC_N!$A$4:$M$199,5,FALSE)/10^3</f>
        <v>889.34091102637399</v>
      </c>
      <c r="AJ35" s="2">
        <f>VLOOKUP($A35,Total_Rndwd_Prod_Val_BAC_N!$A$4:$M$199,6,FALSE)/10^3</f>
        <v>982.40424697060666</v>
      </c>
      <c r="AK35" s="2">
        <f>VLOOKUP($A35,Total_Rndwd_Prod_Val_BAC_N!$A$4:$M$199,7,FALSE)/10^3</f>
        <v>1089.2760914960099</v>
      </c>
      <c r="AL35" s="2">
        <f>VLOOKUP($A35,Total_Rndwd_Prod_Val_BAC_N!$A$4:$M$199,8,FALSE)/10^3</f>
        <v>1082.6843453129825</v>
      </c>
      <c r="AM35" s="2">
        <f>VLOOKUP($A35,Total_Rndwd_Prod_Val_BAC_N!$A$4:$M$199,9,FALSE)/10^3</f>
        <v>1091.6828874521029</v>
      </c>
      <c r="AN35" s="2">
        <f>VLOOKUP($A35,Total_Rndwd_Prod_Val_BAC_N!$A$4:$M$199,10,FALSE)/10^3</f>
        <v>1099.5692505425575</v>
      </c>
      <c r="AO35" s="2">
        <f>VLOOKUP($A35,Total_Rndwd_Prod_Val_BAC_N!$A$4:$M$199,11,FALSE)/10^3</f>
        <v>1105.5890682146276</v>
      </c>
      <c r="AP35" s="2">
        <f>VLOOKUP($A35,Total_Rndwd_Prod_Val_BAC_N!$A$4:$M$199,12,FALSE)/10^3</f>
        <v>1124.2506451978199</v>
      </c>
      <c r="AQ35" s="2">
        <f>VLOOKUP($A35,Total_Rndwd_Prod_Val_BAC_N!$A$4:$M$199,13,FALSE)/10^3</f>
        <v>1116.5215391603836</v>
      </c>
      <c r="AS35" t="s">
        <v>62</v>
      </c>
      <c r="AT35" s="2">
        <f t="shared" si="11"/>
        <v>889.34091102637399</v>
      </c>
      <c r="AU35" s="2">
        <f t="shared" si="12"/>
        <v>5419.6678046440175</v>
      </c>
      <c r="AV35" s="2">
        <f t="shared" si="12"/>
        <v>10373.922059413935</v>
      </c>
      <c r="AW35" s="2">
        <f t="shared" si="12"/>
        <v>15690.087593849905</v>
      </c>
      <c r="AX35" s="2">
        <f t="shared" si="12"/>
        <v>21030.762781019672</v>
      </c>
      <c r="AY35" s="2">
        <f t="shared" si="12"/>
        <v>26415.371147378424</v>
      </c>
      <c r="AZ35" s="2">
        <f t="shared" si="12"/>
        <v>31856.949021319189</v>
      </c>
      <c r="BA35" s="2">
        <f t="shared" si="12"/>
        <v>37339.470869145305</v>
      </c>
      <c r="BB35" s="2">
        <f t="shared" ref="BB35:BB52" si="32">BA35+I35*4+J35</f>
        <v>42856.544967415532</v>
      </c>
      <c r="BD35" t="s">
        <v>62</v>
      </c>
      <c r="BE35" s="2">
        <f t="shared" si="13"/>
        <v>889.34091102637399</v>
      </c>
      <c r="BF35" s="2">
        <f t="shared" si="14"/>
        <v>5477.9763083205871</v>
      </c>
      <c r="BG35" s="2">
        <f t="shared" si="14"/>
        <v>10803.145534500212</v>
      </c>
      <c r="BH35" s="2">
        <f t="shared" si="14"/>
        <v>16814.996306449044</v>
      </c>
      <c r="BI35" s="2">
        <f t="shared" si="14"/>
        <v>22849.167114976033</v>
      </c>
      <c r="BJ35" s="2">
        <f t="shared" si="14"/>
        <v>28789.874536707059</v>
      </c>
      <c r="BK35" s="2">
        <f t="shared" si="14"/>
        <v>34739.466359143757</v>
      </c>
      <c r="BL35" s="2">
        <f t="shared" si="14"/>
        <v>40692.520499183949</v>
      </c>
      <c r="BM35" s="2">
        <f t="shared" ref="BM35:BM53" si="33">BL35+T35*4+U35</f>
        <v>46542.47669765621</v>
      </c>
      <c r="BO35" t="s">
        <v>62</v>
      </c>
      <c r="BP35" s="2">
        <f t="shared" si="15"/>
        <v>889.34091102637399</v>
      </c>
      <c r="BQ35" s="2">
        <f t="shared" si="16"/>
        <v>5424.6870088289688</v>
      </c>
      <c r="BR35" s="2">
        <f t="shared" si="16"/>
        <v>10416.373513645369</v>
      </c>
      <c r="BS35" s="2">
        <f t="shared" si="16"/>
        <v>15810.903151666645</v>
      </c>
      <c r="BT35" s="2">
        <f t="shared" si="16"/>
        <v>21198.927130125281</v>
      </c>
      <c r="BU35" s="2">
        <f t="shared" si="16"/>
        <v>26638.753842195816</v>
      </c>
      <c r="BV35" s="2">
        <f t="shared" si="16"/>
        <v>32128.991991149833</v>
      </c>
      <c r="BW35" s="2">
        <f t="shared" si="16"/>
        <v>37675.616672322816</v>
      </c>
      <c r="BX35" s="2">
        <f t="shared" ref="BX35:BX53" si="34">BW35+AE35*4+AF35</f>
        <v>43258.781240259668</v>
      </c>
      <c r="BZ35" t="s">
        <v>62</v>
      </c>
      <c r="CA35" s="2">
        <f t="shared" si="17"/>
        <v>889.34091102637399</v>
      </c>
      <c r="CB35" s="2">
        <f t="shared" si="18"/>
        <v>5429.1088021024761</v>
      </c>
      <c r="CC35" s="2">
        <f t="shared" si="18"/>
        <v>10448.001881480912</v>
      </c>
      <c r="CD35" s="2">
        <f t="shared" si="18"/>
        <v>15887.790592777934</v>
      </c>
      <c r="CE35" s="2">
        <f t="shared" si="18"/>
        <v>21310.210861481966</v>
      </c>
      <c r="CF35" s="2">
        <f t="shared" si="18"/>
        <v>26776.511661832938</v>
      </c>
      <c r="CG35" s="2">
        <f t="shared" si="18"/>
        <v>32280.377732217796</v>
      </c>
      <c r="CH35" s="2">
        <f t="shared" si="18"/>
        <v>37826.984650274127</v>
      </c>
      <c r="CI35" s="2">
        <f t="shared" ref="CI35:CI53" si="35">CH35+AP35*4+AQ35</f>
        <v>43440.508770225795</v>
      </c>
      <c r="CK35" t="s">
        <v>62</v>
      </c>
      <c r="CL35" s="2">
        <f t="shared" si="31"/>
        <v>0</v>
      </c>
      <c r="CM35" s="2">
        <f t="shared" si="31"/>
        <v>58.308503676569671</v>
      </c>
      <c r="CN35" s="2">
        <f t="shared" si="31"/>
        <v>429.22347508627718</v>
      </c>
      <c r="CO35" s="2">
        <f t="shared" si="30"/>
        <v>1124.9087125991391</v>
      </c>
      <c r="CP35" s="2">
        <f t="shared" si="30"/>
        <v>1818.4043339563614</v>
      </c>
      <c r="CQ35" s="2">
        <f t="shared" si="30"/>
        <v>2374.5033893286345</v>
      </c>
      <c r="CR35" s="2">
        <f t="shared" si="30"/>
        <v>2882.5173378245672</v>
      </c>
      <c r="CS35" s="2">
        <f t="shared" si="30"/>
        <v>3353.049630038644</v>
      </c>
      <c r="CT35" s="2">
        <f t="shared" si="30"/>
        <v>3685.931730240678</v>
      </c>
      <c r="CU35" s="41">
        <f t="shared" si="20"/>
        <v>8.6006273558522903E-2</v>
      </c>
      <c r="CV35" t="s">
        <v>62</v>
      </c>
      <c r="CW35" s="2">
        <f t="shared" si="29"/>
        <v>0</v>
      </c>
      <c r="CX35" s="2">
        <f t="shared" si="29"/>
        <v>5.0192041849513771</v>
      </c>
      <c r="CY35" s="2">
        <f t="shared" si="29"/>
        <v>42.451454231433672</v>
      </c>
      <c r="CZ35" s="2">
        <f t="shared" si="29"/>
        <v>120.81555781674069</v>
      </c>
      <c r="DA35" s="2">
        <f t="shared" si="29"/>
        <v>168.16434910560929</v>
      </c>
      <c r="DB35" s="2">
        <f t="shared" si="29"/>
        <v>223.38269481739189</v>
      </c>
      <c r="DC35" s="2">
        <f t="shared" si="29"/>
        <v>272.04296983064341</v>
      </c>
      <c r="DD35" s="2">
        <f t="shared" si="29"/>
        <v>336.14580317751097</v>
      </c>
      <c r="DE35" s="2">
        <f t="shared" si="29"/>
        <v>402.23627284413669</v>
      </c>
      <c r="DF35" s="41">
        <f t="shared" si="21"/>
        <v>9.3856439698991809E-3</v>
      </c>
      <c r="DG35" t="s">
        <v>62</v>
      </c>
      <c r="DH35" s="2">
        <f t="shared" si="27"/>
        <v>0</v>
      </c>
      <c r="DI35" s="2">
        <f t="shared" si="27"/>
        <v>9.4409974584586962</v>
      </c>
      <c r="DJ35" s="2">
        <f t="shared" si="27"/>
        <v>74.079822066976703</v>
      </c>
      <c r="DK35" s="2">
        <f t="shared" si="27"/>
        <v>197.70299892802905</v>
      </c>
      <c r="DL35" s="2">
        <f t="shared" si="27"/>
        <v>279.44808046229446</v>
      </c>
      <c r="DM35" s="2">
        <f t="shared" si="27"/>
        <v>361.14051445451332</v>
      </c>
      <c r="DN35" s="2">
        <f t="shared" si="27"/>
        <v>423.42871089860637</v>
      </c>
      <c r="DO35" s="2">
        <f t="shared" si="27"/>
        <v>487.5137811288223</v>
      </c>
      <c r="DP35" s="2">
        <f t="shared" si="27"/>
        <v>583.96380281026359</v>
      </c>
      <c r="DQ35" s="41">
        <f t="shared" si="23"/>
        <v>1.3626012158802348E-2</v>
      </c>
      <c r="DR35" s="41"/>
    </row>
    <row r="36" spans="1:122" x14ac:dyDescent="0.3">
      <c r="A36" t="s">
        <v>64</v>
      </c>
      <c r="B36" s="2">
        <f>VLOOKUP($A36,Total_Rndwd_Prod_Val_REF_N!$A$4:$M$199,5,FALSE)/10^3</f>
        <v>498.41667593794921</v>
      </c>
      <c r="C36" s="2">
        <f>VLOOKUP($A36,Total_Rndwd_Prod_Val_REF_N!$A$4:$M$199,6,FALSE)/10^3</f>
        <v>538.2055273951313</v>
      </c>
      <c r="D36" s="2">
        <f>VLOOKUP($A36,Total_Rndwd_Prod_Val_REF_N!$A$4:$M$199,7,FALSE)/10^3</f>
        <v>578.22398593634239</v>
      </c>
      <c r="E36" s="2">
        <f>VLOOKUP($A36,Total_Rndwd_Prod_Val_REF_N!$A$4:$M$199,8,FALSE)/10^3</f>
        <v>581.16374898741833</v>
      </c>
      <c r="F36" s="2">
        <f>VLOOKUP($A36,Total_Rndwd_Prod_Val_REF_N!$A$4:$M$199,9,FALSE)/10^3</f>
        <v>586.56790256404429</v>
      </c>
      <c r="G36" s="2">
        <f>VLOOKUP($A36,Total_Rndwd_Prod_Val_REF_N!$A$4:$M$199,10,FALSE)/10^3</f>
        <v>594.68282395155722</v>
      </c>
      <c r="H36" s="2">
        <f>VLOOKUP($A36,Total_Rndwd_Prod_Val_REF_N!$A$4:$M$199,11,FALSE)/10^3</f>
        <v>603.45995916359504</v>
      </c>
      <c r="I36" s="2">
        <f>VLOOKUP($A36,Total_Rndwd_Prod_Val_REF_N!$A$4:$M$199,12,FALSE)/10^3</f>
        <v>614.00189086424768</v>
      </c>
      <c r="J36" s="2">
        <f>VLOOKUP($A36,Total_Rndwd_Prod_Val_REF_N!$A$4:$M$199,13,FALSE)/10^3</f>
        <v>608.74892628123746</v>
      </c>
      <c r="L36" t="s">
        <v>64</v>
      </c>
      <c r="M36" s="2">
        <f>VLOOKUP($A36,Total_Rndwd_Prod_Val_BF_N!$A$4:$M$199,5,FALSE)/10^3</f>
        <v>498.41667593794921</v>
      </c>
      <c r="N36" s="2">
        <f>VLOOKUP($A36,Total_Rndwd_Prod_Val_BF_N!$A$4:$M$199,6,FALSE)/10^3</f>
        <v>579.1343375578391</v>
      </c>
      <c r="O36" s="2">
        <f>VLOOKUP($A36,Total_Rndwd_Prod_Val_BF_N!$A$4:$M$199,7,FALSE)/10^3</f>
        <v>674.41127553534875</v>
      </c>
      <c r="P36" s="2">
        <f>VLOOKUP($A36,Total_Rndwd_Prod_Val_BF_N!$A$4:$M$199,8,FALSE)/10^3</f>
        <v>684.05713458687489</v>
      </c>
      <c r="Q36" s="2">
        <f>VLOOKUP($A36,Total_Rndwd_Prod_Val_BF_N!$A$4:$M$199,9,FALSE)/10^3</f>
        <v>670.74633899515925</v>
      </c>
      <c r="R36" s="2">
        <f>VLOOKUP($A36,Total_Rndwd_Prod_Val_BF_N!$A$4:$M$199,10,FALSE)/10^3</f>
        <v>671.02337210751148</v>
      </c>
      <c r="S36" s="2">
        <f>VLOOKUP($A36,Total_Rndwd_Prod_Val_BF_N!$A$4:$M$199,11,FALSE)/10^3</f>
        <v>674.89753520501506</v>
      </c>
      <c r="T36" s="2">
        <f>VLOOKUP($A36,Total_Rndwd_Prod_Val_BF_N!$A$4:$M$199,12,FALSE)/10^3</f>
        <v>662.75733425720932</v>
      </c>
      <c r="U36" s="2">
        <f>VLOOKUP($A36,Total_Rndwd_Prod_Val_BF_N!$A$4:$M$199,13,FALSE)/10^3</f>
        <v>668.81128657745899</v>
      </c>
      <c r="W36" t="s">
        <v>64</v>
      </c>
      <c r="X36" s="2">
        <f>VLOOKUP($A36,Total_Rndwd_Prod_Val_AF_N!$A$4:$M$199,5,FALSE)/10^3</f>
        <v>498.41667593794921</v>
      </c>
      <c r="Y36" s="2">
        <f>VLOOKUP($A36,Total_Rndwd_Prod_Val_AF_N!$A$4:$M$199,6,FALSE)/10^3</f>
        <v>543.36000696867302</v>
      </c>
      <c r="Z36" s="2">
        <f>VLOOKUP($A36,Total_Rndwd_Prod_Val_AF_N!$A$4:$M$199,7,FALSE)/10^3</f>
        <v>593.51868334369055</v>
      </c>
      <c r="AA36" s="2">
        <f>VLOOKUP($A36,Total_Rndwd_Prod_Val_AF_N!$A$4:$M$199,8,FALSE)/10^3</f>
        <v>588.34918362057658</v>
      </c>
      <c r="AB36" s="2">
        <f>VLOOKUP($A36,Total_Rndwd_Prod_Val_AF_N!$A$4:$M$199,9,FALSE)/10^3</f>
        <v>596.02327479577377</v>
      </c>
      <c r="AC36" s="2">
        <f>VLOOKUP($A36,Total_Rndwd_Prod_Val_AF_N!$A$4:$M$199,10,FALSE)/10^3</f>
        <v>601.72119312489235</v>
      </c>
      <c r="AD36" s="2">
        <f>VLOOKUP($A36,Total_Rndwd_Prod_Val_AF_N!$A$4:$M$199,11,FALSE)/10^3</f>
        <v>609.66138814939779</v>
      </c>
      <c r="AE36" s="2">
        <f>VLOOKUP($A36,Total_Rndwd_Prod_Val_AF_N!$A$4:$M$199,12,FALSE)/10^3</f>
        <v>620.20058388405243</v>
      </c>
      <c r="AF36" s="2">
        <f>VLOOKUP($A36,Total_Rndwd_Prod_Val_AF_N!$A$4:$M$199,13,FALSE)/10^3</f>
        <v>617.86894876122415</v>
      </c>
      <c r="AH36" t="s">
        <v>64</v>
      </c>
      <c r="AI36" s="2">
        <f>VLOOKUP($A36,Total_Rndwd_Prod_Val_BAC_N!$A$4:$M$199,5,FALSE)/10^3</f>
        <v>498.41667593794921</v>
      </c>
      <c r="AJ36" s="2">
        <f>VLOOKUP($A36,Total_Rndwd_Prod_Val_BAC_N!$A$4:$M$199,6,FALSE)/10^3</f>
        <v>548.44260910521155</v>
      </c>
      <c r="AK36" s="2">
        <f>VLOOKUP($A36,Total_Rndwd_Prod_Val_BAC_N!$A$4:$M$199,7,FALSE)/10^3</f>
        <v>603.94026729717291</v>
      </c>
      <c r="AL36" s="2">
        <f>VLOOKUP($A36,Total_Rndwd_Prod_Val_BAC_N!$A$4:$M$199,8,FALSE)/10^3</f>
        <v>598.00155708944635</v>
      </c>
      <c r="AM36" s="2">
        <f>VLOOKUP($A36,Total_Rndwd_Prod_Val_BAC_N!$A$4:$M$199,9,FALSE)/10^3</f>
        <v>605.69282949231467</v>
      </c>
      <c r="AN36" s="2">
        <f>VLOOKUP($A36,Total_Rndwd_Prod_Val_BAC_N!$A$4:$M$199,10,FALSE)/10^3</f>
        <v>610.41460388114001</v>
      </c>
      <c r="AO36" s="2">
        <f>VLOOKUP($A36,Total_Rndwd_Prod_Val_BAC_N!$A$4:$M$199,11,FALSE)/10^3</f>
        <v>618.16910101693043</v>
      </c>
      <c r="AP36" s="2">
        <f>VLOOKUP($A36,Total_Rndwd_Prod_Val_BAC_N!$A$4:$M$199,12,FALSE)/10^3</f>
        <v>632.8973000322527</v>
      </c>
      <c r="AQ36" s="2">
        <f>VLOOKUP($A36,Total_Rndwd_Prod_Val_BAC_N!$A$4:$M$199,13,FALSE)/10^3</f>
        <v>631.55810049224681</v>
      </c>
      <c r="AS36" t="s">
        <v>64</v>
      </c>
      <c r="AT36" s="2">
        <f t="shared" si="11"/>
        <v>498.41667593794921</v>
      </c>
      <c r="AU36" s="2">
        <f t="shared" ref="AU36:BB53" si="36">AT36+B36*4+C36</f>
        <v>3030.2889070848773</v>
      </c>
      <c r="AV36" s="2">
        <f t="shared" si="36"/>
        <v>5761.3350026017451</v>
      </c>
      <c r="AW36" s="2">
        <f t="shared" si="36"/>
        <v>8655.394695334533</v>
      </c>
      <c r="AX36" s="2">
        <f t="shared" si="36"/>
        <v>11566.61759384825</v>
      </c>
      <c r="AY36" s="2">
        <f t="shared" si="36"/>
        <v>14507.572028055985</v>
      </c>
      <c r="AZ36" s="2">
        <f t="shared" si="36"/>
        <v>17489.763283025812</v>
      </c>
      <c r="BA36" s="2">
        <f t="shared" si="36"/>
        <v>20517.605010544441</v>
      </c>
      <c r="BB36" s="2">
        <f t="shared" si="32"/>
        <v>23582.36150028267</v>
      </c>
      <c r="BD36" t="s">
        <v>64</v>
      </c>
      <c r="BE36" s="2">
        <f t="shared" si="13"/>
        <v>498.41667593794921</v>
      </c>
      <c r="BF36" s="2">
        <f t="shared" ref="BF36:BL53" si="37">BE36+M36*4+N36</f>
        <v>3071.2177172475849</v>
      </c>
      <c r="BG36" s="2">
        <f t="shared" si="37"/>
        <v>6062.1663430142908</v>
      </c>
      <c r="BH36" s="2">
        <f t="shared" si="37"/>
        <v>9443.8685797425624</v>
      </c>
      <c r="BI36" s="2">
        <f t="shared" si="37"/>
        <v>12850.843457085221</v>
      </c>
      <c r="BJ36" s="2">
        <f t="shared" si="37"/>
        <v>16204.852185173369</v>
      </c>
      <c r="BK36" s="2">
        <f t="shared" si="37"/>
        <v>19563.84320880843</v>
      </c>
      <c r="BL36" s="2">
        <f t="shared" si="37"/>
        <v>22926.190683885699</v>
      </c>
      <c r="BM36" s="2">
        <f t="shared" si="33"/>
        <v>26246.031307491998</v>
      </c>
      <c r="BO36" t="s">
        <v>64</v>
      </c>
      <c r="BP36" s="2">
        <f t="shared" si="15"/>
        <v>498.41667593794921</v>
      </c>
      <c r="BQ36" s="2">
        <f t="shared" ref="BQ36:BW53" si="38">BP36+X36*4+Y36</f>
        <v>3035.4433866584191</v>
      </c>
      <c r="BR36" s="2">
        <f t="shared" si="38"/>
        <v>5802.4020978768021</v>
      </c>
      <c r="BS36" s="2">
        <f t="shared" si="38"/>
        <v>8764.8260148721401</v>
      </c>
      <c r="BT36" s="2">
        <f t="shared" si="38"/>
        <v>11714.246024150221</v>
      </c>
      <c r="BU36" s="2">
        <f t="shared" si="38"/>
        <v>14700.06031645821</v>
      </c>
      <c r="BV36" s="2">
        <f t="shared" si="38"/>
        <v>17716.606477107176</v>
      </c>
      <c r="BW36" s="2">
        <f t="shared" si="38"/>
        <v>20775.452613588819</v>
      </c>
      <c r="BX36" s="2">
        <f t="shared" si="34"/>
        <v>23874.123897886253</v>
      </c>
      <c r="BZ36" t="s">
        <v>64</v>
      </c>
      <c r="CA36" s="2">
        <f t="shared" si="17"/>
        <v>498.41667593794921</v>
      </c>
      <c r="CB36" s="2">
        <f t="shared" ref="CB36:CH53" si="39">CA36+AI36*4+AJ36</f>
        <v>3040.5259887949574</v>
      </c>
      <c r="CC36" s="2">
        <f t="shared" si="39"/>
        <v>5838.2366925129763</v>
      </c>
      <c r="CD36" s="2">
        <f t="shared" si="39"/>
        <v>8851.999318791115</v>
      </c>
      <c r="CE36" s="2">
        <f t="shared" si="39"/>
        <v>11849.698376641214</v>
      </c>
      <c r="CF36" s="2">
        <f t="shared" si="39"/>
        <v>14882.884298491612</v>
      </c>
      <c r="CG36" s="2">
        <f t="shared" si="39"/>
        <v>17942.711815033101</v>
      </c>
      <c r="CH36" s="2">
        <f t="shared" si="39"/>
        <v>21048.285519133075</v>
      </c>
      <c r="CI36" s="2">
        <f t="shared" si="35"/>
        <v>24211.432819754333</v>
      </c>
      <c r="CK36" t="s">
        <v>64</v>
      </c>
      <c r="CL36" s="2">
        <f t="shared" si="31"/>
        <v>0</v>
      </c>
      <c r="CM36" s="2">
        <f t="shared" si="31"/>
        <v>40.928810162707578</v>
      </c>
      <c r="CN36" s="2">
        <f t="shared" si="31"/>
        <v>300.83134041254561</v>
      </c>
      <c r="CO36" s="2">
        <f t="shared" si="30"/>
        <v>788.47388440802933</v>
      </c>
      <c r="CP36" s="2">
        <f t="shared" si="30"/>
        <v>1284.2258632369703</v>
      </c>
      <c r="CQ36" s="2">
        <f t="shared" si="30"/>
        <v>1697.2801571173841</v>
      </c>
      <c r="CR36" s="2">
        <f t="shared" si="30"/>
        <v>2074.0799257826184</v>
      </c>
      <c r="CS36" s="2">
        <f t="shared" si="30"/>
        <v>2408.5856733412584</v>
      </c>
      <c r="CT36" s="2">
        <f t="shared" si="30"/>
        <v>2663.6698072093277</v>
      </c>
      <c r="CU36" s="41">
        <f t="shared" si="20"/>
        <v>0.11295178420436815</v>
      </c>
      <c r="CV36" t="s">
        <v>64</v>
      </c>
      <c r="CW36" s="2">
        <f t="shared" si="29"/>
        <v>0</v>
      </c>
      <c r="CX36" s="2">
        <f t="shared" si="29"/>
        <v>5.154479573541721</v>
      </c>
      <c r="CY36" s="2">
        <f t="shared" si="29"/>
        <v>41.067095275057</v>
      </c>
      <c r="CZ36" s="2">
        <f t="shared" si="29"/>
        <v>109.43131953760712</v>
      </c>
      <c r="DA36" s="2">
        <f t="shared" si="29"/>
        <v>147.62843030197109</v>
      </c>
      <c r="DB36" s="2">
        <f t="shared" si="29"/>
        <v>192.4882884022245</v>
      </c>
      <c r="DC36" s="2">
        <f t="shared" si="29"/>
        <v>226.84319408136435</v>
      </c>
      <c r="DD36" s="2">
        <f t="shared" si="29"/>
        <v>257.84760304437805</v>
      </c>
      <c r="DE36" s="2">
        <f t="shared" si="29"/>
        <v>291.76239760358294</v>
      </c>
      <c r="DF36" s="41">
        <f t="shared" si="21"/>
        <v>1.237206026207705E-2</v>
      </c>
      <c r="DG36" t="s">
        <v>64</v>
      </c>
      <c r="DH36" s="2">
        <f t="shared" si="27"/>
        <v>0</v>
      </c>
      <c r="DI36" s="2">
        <f t="shared" si="27"/>
        <v>10.23708171008002</v>
      </c>
      <c r="DJ36" s="2">
        <f t="shared" si="27"/>
        <v>76.901689911231188</v>
      </c>
      <c r="DK36" s="2">
        <f t="shared" si="27"/>
        <v>196.60462345658198</v>
      </c>
      <c r="DL36" s="2">
        <f t="shared" si="27"/>
        <v>283.08078279296387</v>
      </c>
      <c r="DM36" s="2">
        <f t="shared" si="27"/>
        <v>375.31227043562649</v>
      </c>
      <c r="DN36" s="2">
        <f t="shared" si="27"/>
        <v>452.94853200728903</v>
      </c>
      <c r="DO36" s="2">
        <f t="shared" si="27"/>
        <v>530.68050858863353</v>
      </c>
      <c r="DP36" s="2">
        <f t="shared" si="27"/>
        <v>629.07131947166272</v>
      </c>
      <c r="DQ36" s="41">
        <f t="shared" si="23"/>
        <v>2.6675501495646327E-2</v>
      </c>
      <c r="DR36" s="41"/>
    </row>
    <row r="37" spans="1:122" x14ac:dyDescent="0.3">
      <c r="A37" t="s">
        <v>21</v>
      </c>
      <c r="B37" s="2">
        <f>VLOOKUP($A37,Total_Rndwd_Prod_Val_REF_N!$A$4:$M$199,5,FALSE)/10^3</f>
        <v>3309.4829707685631</v>
      </c>
      <c r="C37" s="2">
        <f>VLOOKUP($A37,Total_Rndwd_Prod_Val_REF_N!$A$4:$M$199,6,FALSE)/10^3</f>
        <v>3648.0523290495566</v>
      </c>
      <c r="D37" s="2">
        <f>VLOOKUP($A37,Total_Rndwd_Prod_Val_REF_N!$A$4:$M$199,7,FALSE)/10^3</f>
        <v>4013.5747592911307</v>
      </c>
      <c r="E37" s="2">
        <f>VLOOKUP($A37,Total_Rndwd_Prod_Val_REF_N!$A$4:$M$199,8,FALSE)/10^3</f>
        <v>4098.4715360477803</v>
      </c>
      <c r="F37" s="2">
        <f>VLOOKUP($A37,Total_Rndwd_Prod_Val_REF_N!$A$4:$M$199,9,FALSE)/10^3</f>
        <v>4200.3657976784207</v>
      </c>
      <c r="G37" s="2">
        <f>VLOOKUP($A37,Total_Rndwd_Prod_Val_REF_N!$A$4:$M$199,10,FALSE)/10^3</f>
        <v>4327.8729237737607</v>
      </c>
      <c r="H37" s="2">
        <f>VLOOKUP($A37,Total_Rndwd_Prod_Val_REF_N!$A$4:$M$199,11,FALSE)/10^3</f>
        <v>4435.6047705840538</v>
      </c>
      <c r="I37" s="2">
        <f>VLOOKUP($A37,Total_Rndwd_Prod_Val_REF_N!$A$4:$M$199,12,FALSE)/10^3</f>
        <v>4555.364260396902</v>
      </c>
      <c r="J37" s="2">
        <f>VLOOKUP($A37,Total_Rndwd_Prod_Val_REF_N!$A$4:$M$199,13,FALSE)/10^3</f>
        <v>4596.9337429694724</v>
      </c>
      <c r="L37" t="s">
        <v>21</v>
      </c>
      <c r="M37" s="2">
        <f>VLOOKUP($A37,Total_Rndwd_Prod_Val_BF_N!$A$4:$M$199,5,FALSE)/10^3</f>
        <v>3309.4829707685631</v>
      </c>
      <c r="N37" s="2">
        <f>VLOOKUP($A37,Total_Rndwd_Prod_Val_BF_N!$A$4:$M$199,6,FALSE)/10^3</f>
        <v>3869.9586923633656</v>
      </c>
      <c r="O37" s="2">
        <f>VLOOKUP($A37,Total_Rndwd_Prod_Val_BF_N!$A$4:$M$199,7,FALSE)/10^3</f>
        <v>4538.4745881469516</v>
      </c>
      <c r="P37" s="2">
        <f>VLOOKUP($A37,Total_Rndwd_Prod_Val_BF_N!$A$4:$M$199,8,FALSE)/10^3</f>
        <v>4645.6567646679678</v>
      </c>
      <c r="Q37" s="2">
        <f>VLOOKUP($A37,Total_Rndwd_Prod_Val_BF_N!$A$4:$M$199,9,FALSE)/10^3</f>
        <v>4618.9848385508903</v>
      </c>
      <c r="R37" s="2">
        <f>VLOOKUP($A37,Total_Rndwd_Prod_Val_BF_N!$A$4:$M$199,10,FALSE)/10^3</f>
        <v>4702.0327984647829</v>
      </c>
      <c r="S37" s="2">
        <f>VLOOKUP($A37,Total_Rndwd_Prod_Val_BF_N!$A$4:$M$199,11,FALSE)/10^3</f>
        <v>4767.6603348588496</v>
      </c>
      <c r="T37" s="2">
        <f>VLOOKUP($A37,Total_Rndwd_Prod_Val_BF_N!$A$4:$M$199,12,FALSE)/10^3</f>
        <v>4771.2445073587141</v>
      </c>
      <c r="U37" s="2">
        <f>VLOOKUP($A37,Total_Rndwd_Prod_Val_BF_N!$A$4:$M$199,13,FALSE)/10^3</f>
        <v>4866.6639315936372</v>
      </c>
      <c r="W37" t="s">
        <v>21</v>
      </c>
      <c r="X37" s="2">
        <f>VLOOKUP($A37,Total_Rndwd_Prod_Val_AF_N!$A$4:$M$199,5,FALSE)/10^3</f>
        <v>3309.4829707685631</v>
      </c>
      <c r="Y37" s="2">
        <f>VLOOKUP($A37,Total_Rndwd_Prod_Val_AF_N!$A$4:$M$199,6,FALSE)/10^3</f>
        <v>3701.0873083332381</v>
      </c>
      <c r="Z37" s="2">
        <f>VLOOKUP($A37,Total_Rndwd_Prod_Val_AF_N!$A$4:$M$199,7,FALSE)/10^3</f>
        <v>4157.3565607529945</v>
      </c>
      <c r="AA37" s="2">
        <f>VLOOKUP($A37,Total_Rndwd_Prod_Val_AF_N!$A$4:$M$199,8,FALSE)/10^3</f>
        <v>4197.6107828053109</v>
      </c>
      <c r="AB37" s="2">
        <f>VLOOKUP($A37,Total_Rndwd_Prod_Val_AF_N!$A$4:$M$199,9,FALSE)/10^3</f>
        <v>4308.2836503022718</v>
      </c>
      <c r="AC37" s="2">
        <f>VLOOKUP($A37,Total_Rndwd_Prod_Val_AF_N!$A$4:$M$199,10,FALSE)/10^3</f>
        <v>4423.0450515558368</v>
      </c>
      <c r="AD37" s="2">
        <f>VLOOKUP($A37,Total_Rndwd_Prod_Val_AF_N!$A$4:$M$199,11,FALSE)/10^3</f>
        <v>4521.9876529493977</v>
      </c>
      <c r="AE37" s="2">
        <f>VLOOKUP($A37,Total_Rndwd_Prod_Val_AF_N!$A$4:$M$199,12,FALSE)/10^3</f>
        <v>4650.5313376364948</v>
      </c>
      <c r="AF37" s="2">
        <f>VLOOKUP($A37,Total_Rndwd_Prod_Val_AF_N!$A$4:$M$199,13,FALSE)/10^3</f>
        <v>4708.8767307111038</v>
      </c>
      <c r="AH37" t="s">
        <v>21</v>
      </c>
      <c r="AI37" s="2">
        <f>VLOOKUP($A37,Total_Rndwd_Prod_Val_BAC_N!$A$4:$M$199,5,FALSE)/10^3</f>
        <v>3309.4829707685631</v>
      </c>
      <c r="AJ37" s="2">
        <f>VLOOKUP($A37,Total_Rndwd_Prod_Val_BAC_N!$A$4:$M$199,6,FALSE)/10^3</f>
        <v>3695.7975050171931</v>
      </c>
      <c r="AK37" s="2">
        <f>VLOOKUP($A37,Total_Rndwd_Prod_Val_BAC_N!$A$4:$M$199,7,FALSE)/10^3</f>
        <v>4140.9037426948717</v>
      </c>
      <c r="AL37" s="2">
        <f>VLOOKUP($A37,Total_Rndwd_Prod_Val_BAC_N!$A$4:$M$199,8,FALSE)/10^3</f>
        <v>4170.4286563833812</v>
      </c>
      <c r="AM37" s="2">
        <f>VLOOKUP($A37,Total_Rndwd_Prod_Val_BAC_N!$A$4:$M$199,9,FALSE)/10^3</f>
        <v>4272.826529308697</v>
      </c>
      <c r="AN37" s="2">
        <f>VLOOKUP($A37,Total_Rndwd_Prod_Val_BAC_N!$A$4:$M$199,10,FALSE)/10^3</f>
        <v>4385.3032315841892</v>
      </c>
      <c r="AO37" s="2">
        <f>VLOOKUP($A37,Total_Rndwd_Prod_Val_BAC_N!$A$4:$M$199,11,FALSE)/10^3</f>
        <v>4481.5953855360058</v>
      </c>
      <c r="AP37" s="2">
        <f>VLOOKUP($A37,Total_Rndwd_Prod_Val_BAC_N!$A$4:$M$199,12,FALSE)/10^3</f>
        <v>4618.1739963073514</v>
      </c>
      <c r="AQ37" s="2">
        <f>VLOOKUP($A37,Total_Rndwd_Prod_Val_BAC_N!$A$4:$M$199,13,FALSE)/10^3</f>
        <v>4675.7416612991237</v>
      </c>
      <c r="AS37" t="s">
        <v>21</v>
      </c>
      <c r="AT37" s="2">
        <f t="shared" si="11"/>
        <v>3309.4829707685631</v>
      </c>
      <c r="AU37" s="2">
        <f t="shared" si="36"/>
        <v>20195.467182892375</v>
      </c>
      <c r="AV37" s="2">
        <f t="shared" si="36"/>
        <v>38801.25125838173</v>
      </c>
      <c r="AW37" s="2">
        <f t="shared" si="36"/>
        <v>58954.021831594029</v>
      </c>
      <c r="AX37" s="2">
        <f t="shared" si="36"/>
        <v>79548.273773463559</v>
      </c>
      <c r="AY37" s="2">
        <f t="shared" si="36"/>
        <v>100677.609887951</v>
      </c>
      <c r="AZ37" s="2">
        <f t="shared" si="36"/>
        <v>122424.70635363008</v>
      </c>
      <c r="BA37" s="2">
        <f t="shared" si="36"/>
        <v>144722.48969636319</v>
      </c>
      <c r="BB37" s="2">
        <f t="shared" si="32"/>
        <v>167540.88048092026</v>
      </c>
      <c r="BD37" t="s">
        <v>21</v>
      </c>
      <c r="BE37" s="2">
        <f t="shared" si="13"/>
        <v>3309.4829707685631</v>
      </c>
      <c r="BF37" s="2">
        <f t="shared" si="37"/>
        <v>20417.373546206181</v>
      </c>
      <c r="BG37" s="2">
        <f t="shared" si="37"/>
        <v>40435.682903806592</v>
      </c>
      <c r="BH37" s="2">
        <f t="shared" si="37"/>
        <v>63235.238021062367</v>
      </c>
      <c r="BI37" s="2">
        <f t="shared" si="37"/>
        <v>86436.849918285137</v>
      </c>
      <c r="BJ37" s="2">
        <f t="shared" si="37"/>
        <v>109614.82207095349</v>
      </c>
      <c r="BK37" s="2">
        <f t="shared" si="37"/>
        <v>133190.61359967146</v>
      </c>
      <c r="BL37" s="2">
        <f t="shared" si="37"/>
        <v>157032.49944646555</v>
      </c>
      <c r="BM37" s="2">
        <f t="shared" si="33"/>
        <v>180984.14140749405</v>
      </c>
      <c r="BO37" t="s">
        <v>21</v>
      </c>
      <c r="BP37" s="2">
        <f t="shared" si="15"/>
        <v>3309.4829707685631</v>
      </c>
      <c r="BQ37" s="2">
        <f t="shared" si="38"/>
        <v>20248.502162176053</v>
      </c>
      <c r="BR37" s="2">
        <f t="shared" si="38"/>
        <v>39210.207956261998</v>
      </c>
      <c r="BS37" s="2">
        <f t="shared" si="38"/>
        <v>60037.24498207929</v>
      </c>
      <c r="BT37" s="2">
        <f t="shared" si="38"/>
        <v>81135.971763602807</v>
      </c>
      <c r="BU37" s="2">
        <f t="shared" si="38"/>
        <v>102792.15141636772</v>
      </c>
      <c r="BV37" s="2">
        <f t="shared" si="38"/>
        <v>125006.31927554046</v>
      </c>
      <c r="BW37" s="2">
        <f t="shared" si="38"/>
        <v>147744.80122497454</v>
      </c>
      <c r="BX37" s="2">
        <f t="shared" si="34"/>
        <v>171055.80330623162</v>
      </c>
      <c r="BZ37" t="s">
        <v>21</v>
      </c>
      <c r="CA37" s="2">
        <f t="shared" si="17"/>
        <v>3309.4829707685631</v>
      </c>
      <c r="CB37" s="2">
        <f t="shared" si="39"/>
        <v>20243.212358860008</v>
      </c>
      <c r="CC37" s="2">
        <f t="shared" si="39"/>
        <v>39167.306121623653</v>
      </c>
      <c r="CD37" s="2">
        <f t="shared" si="39"/>
        <v>59901.349748786517</v>
      </c>
      <c r="CE37" s="2">
        <f t="shared" si="39"/>
        <v>80855.890903628737</v>
      </c>
      <c r="CF37" s="2">
        <f t="shared" si="39"/>
        <v>102332.50025244772</v>
      </c>
      <c r="CG37" s="2">
        <f t="shared" si="39"/>
        <v>124355.30856432047</v>
      </c>
      <c r="CH37" s="2">
        <f t="shared" si="39"/>
        <v>146899.86410277185</v>
      </c>
      <c r="CI37" s="2">
        <f t="shared" si="35"/>
        <v>170048.30174930039</v>
      </c>
      <c r="CK37" t="s">
        <v>21</v>
      </c>
      <c r="CL37" s="2">
        <f t="shared" si="31"/>
        <v>0</v>
      </c>
      <c r="CM37" s="2">
        <f t="shared" si="31"/>
        <v>221.90636331380665</v>
      </c>
      <c r="CN37" s="2">
        <f t="shared" si="31"/>
        <v>1634.4316454248619</v>
      </c>
      <c r="CO37" s="2">
        <f t="shared" si="30"/>
        <v>4281.2161894683377</v>
      </c>
      <c r="CP37" s="2">
        <f t="shared" si="30"/>
        <v>6888.5761448215781</v>
      </c>
      <c r="CQ37" s="2">
        <f t="shared" si="30"/>
        <v>8937.2121830024989</v>
      </c>
      <c r="CR37" s="2">
        <f t="shared" si="30"/>
        <v>10765.907246041374</v>
      </c>
      <c r="CS37" s="2">
        <f t="shared" si="30"/>
        <v>12310.009750102356</v>
      </c>
      <c r="CT37" s="2">
        <f t="shared" si="30"/>
        <v>13443.260926573799</v>
      </c>
      <c r="CU37" s="41">
        <f t="shared" si="20"/>
        <v>8.0238690927165873E-2</v>
      </c>
      <c r="CV37" t="s">
        <v>21</v>
      </c>
      <c r="CW37" s="2">
        <f t="shared" si="29"/>
        <v>0</v>
      </c>
      <c r="CX37" s="2">
        <f t="shared" si="29"/>
        <v>53.034979283678695</v>
      </c>
      <c r="CY37" s="2">
        <f t="shared" si="29"/>
        <v>408.95669788026862</v>
      </c>
      <c r="CZ37" s="2">
        <f t="shared" si="29"/>
        <v>1083.2231504852607</v>
      </c>
      <c r="DA37" s="2">
        <f t="shared" si="29"/>
        <v>1587.6979901392478</v>
      </c>
      <c r="DB37" s="2">
        <f t="shared" si="29"/>
        <v>2114.5415284167248</v>
      </c>
      <c r="DC37" s="2">
        <f t="shared" si="29"/>
        <v>2581.612921910375</v>
      </c>
      <c r="DD37" s="2">
        <f t="shared" si="29"/>
        <v>3022.3115286113461</v>
      </c>
      <c r="DE37" s="2">
        <f t="shared" si="29"/>
        <v>3514.9228253113688</v>
      </c>
      <c r="DF37" s="41">
        <f t="shared" si="21"/>
        <v>2.0979493573281372E-2</v>
      </c>
      <c r="DG37" t="s">
        <v>21</v>
      </c>
      <c r="DH37" s="2">
        <f t="shared" si="27"/>
        <v>0</v>
      </c>
      <c r="DI37" s="2">
        <f t="shared" si="27"/>
        <v>47.745175967633259</v>
      </c>
      <c r="DJ37" s="2">
        <f t="shared" si="27"/>
        <v>366.05486324192316</v>
      </c>
      <c r="DK37" s="2">
        <f t="shared" si="27"/>
        <v>947.3279171924878</v>
      </c>
      <c r="DL37" s="2">
        <f t="shared" si="27"/>
        <v>1307.6171301651775</v>
      </c>
      <c r="DM37" s="2">
        <f t="shared" si="27"/>
        <v>1654.8903644967213</v>
      </c>
      <c r="DN37" s="2">
        <f t="shared" si="27"/>
        <v>1930.6022106903838</v>
      </c>
      <c r="DO37" s="2">
        <f t="shared" si="27"/>
        <v>2177.3744064086641</v>
      </c>
      <c r="DP37" s="2">
        <f t="shared" si="27"/>
        <v>2507.4212683801306</v>
      </c>
      <c r="DQ37" s="41">
        <f t="shared" si="23"/>
        <v>1.4966026567263258E-2</v>
      </c>
      <c r="DR37" s="41"/>
    </row>
    <row r="38" spans="1:122" x14ac:dyDescent="0.3">
      <c r="A38" t="s">
        <v>67</v>
      </c>
      <c r="B38" s="2">
        <f>VLOOKUP($A38,Total_Rndwd_Prod_Val_REF_N!$A$4:$M$199,5,FALSE)/10^3</f>
        <v>4.4579190189459705</v>
      </c>
      <c r="C38" s="2">
        <f>VLOOKUP($A38,Total_Rndwd_Prod_Val_REF_N!$A$4:$M$199,6,FALSE)/10^3</f>
        <v>4.5285291040332218</v>
      </c>
      <c r="D38" s="2">
        <f>VLOOKUP($A38,Total_Rndwd_Prod_Val_REF_N!$A$4:$M$199,7,FALSE)/10^3</f>
        <v>4.6484716479611672</v>
      </c>
      <c r="E38" s="2">
        <f>VLOOKUP($A38,Total_Rndwd_Prod_Val_REF_N!$A$4:$M$199,8,FALSE)/10^3</f>
        <v>4.6594711705966416</v>
      </c>
      <c r="F38" s="2">
        <f>VLOOKUP($A38,Total_Rndwd_Prod_Val_REF_N!$A$4:$M$199,9,FALSE)/10^3</f>
        <v>4.6993277262143653</v>
      </c>
      <c r="G38" s="2">
        <f>VLOOKUP($A38,Total_Rndwd_Prod_Val_REF_N!$A$4:$M$199,10,FALSE)/10^3</f>
        <v>4.7501103246855214</v>
      </c>
      <c r="H38" s="2">
        <f>VLOOKUP($A38,Total_Rndwd_Prod_Val_REF_N!$A$4:$M$199,11,FALSE)/10^3</f>
        <v>4.8151684784479762</v>
      </c>
      <c r="I38" s="2">
        <f>VLOOKUP($A38,Total_Rndwd_Prod_Val_REF_N!$A$4:$M$199,12,FALSE)/10^3</f>
        <v>4.874947137865024</v>
      </c>
      <c r="J38" s="2">
        <f>VLOOKUP($A38,Total_Rndwd_Prod_Val_REF_N!$A$4:$M$199,13,FALSE)/10^3</f>
        <v>4.8336484021337531</v>
      </c>
      <c r="L38" t="s">
        <v>67</v>
      </c>
      <c r="M38" s="2">
        <f>VLOOKUP($A38,Total_Rndwd_Prod_Val_BF_N!$A$4:$M$199,5,FALSE)/10^3</f>
        <v>4.4579190189459705</v>
      </c>
      <c r="N38" s="2">
        <f>VLOOKUP($A38,Total_Rndwd_Prod_Val_BF_N!$A$4:$M$199,6,FALSE)/10^3</f>
        <v>4.7438845085439718</v>
      </c>
      <c r="O38" s="2">
        <f>VLOOKUP($A38,Total_Rndwd_Prod_Val_BF_N!$A$4:$M$199,7,FALSE)/10^3</f>
        <v>5.2129928038153741</v>
      </c>
      <c r="P38" s="2">
        <f>VLOOKUP($A38,Total_Rndwd_Prod_Val_BF_N!$A$4:$M$199,8,FALSE)/10^3</f>
        <v>5.2521208548627554</v>
      </c>
      <c r="Q38" s="2">
        <f>VLOOKUP($A38,Total_Rndwd_Prod_Val_BF_N!$A$4:$M$199,9,FALSE)/10^3</f>
        <v>5.1112969901270171</v>
      </c>
      <c r="R38" s="2">
        <f>VLOOKUP($A38,Total_Rndwd_Prod_Val_BF_N!$A$4:$M$199,10,FALSE)/10^3</f>
        <v>5.1034100640822375</v>
      </c>
      <c r="S38" s="2">
        <f>VLOOKUP($A38,Total_Rndwd_Prod_Val_BF_N!$A$4:$M$199,11,FALSE)/10^3</f>
        <v>5.0580696661709847</v>
      </c>
      <c r="T38" s="2">
        <f>VLOOKUP($A38,Total_Rndwd_Prod_Val_BF_N!$A$4:$M$199,12,FALSE)/10^3</f>
        <v>5.0050032835391987</v>
      </c>
      <c r="U38" s="2">
        <f>VLOOKUP($A38,Total_Rndwd_Prod_Val_BF_N!$A$4:$M$199,13,FALSE)/10^3</f>
        <v>5.0194281875370068</v>
      </c>
      <c r="W38" t="s">
        <v>67</v>
      </c>
      <c r="X38" s="2">
        <f>VLOOKUP($A38,Total_Rndwd_Prod_Val_AF_N!$A$4:$M$199,5,FALSE)/10^3</f>
        <v>4.4579190189459705</v>
      </c>
      <c r="Y38" s="2">
        <f>VLOOKUP($A38,Total_Rndwd_Prod_Val_AF_N!$A$4:$M$199,6,FALSE)/10^3</f>
        <v>4.6174356028618764</v>
      </c>
      <c r="Z38" s="2">
        <f>VLOOKUP($A38,Total_Rndwd_Prod_Val_AF_N!$A$4:$M$199,7,FALSE)/10^3</f>
        <v>4.8718466905902371</v>
      </c>
      <c r="AA38" s="2">
        <f>VLOOKUP($A38,Total_Rndwd_Prod_Val_AF_N!$A$4:$M$199,8,FALSE)/10^3</f>
        <v>4.838017318137724</v>
      </c>
      <c r="AB38" s="2">
        <f>VLOOKUP($A38,Total_Rndwd_Prod_Val_AF_N!$A$4:$M$199,9,FALSE)/10^3</f>
        <v>4.8891151555701402</v>
      </c>
      <c r="AC38" s="2">
        <f>VLOOKUP($A38,Total_Rndwd_Prod_Val_AF_N!$A$4:$M$199,10,FALSE)/10^3</f>
        <v>4.9313680935182589</v>
      </c>
      <c r="AD38" s="2">
        <f>VLOOKUP($A38,Total_Rndwd_Prod_Val_AF_N!$A$4:$M$199,11,FALSE)/10^3</f>
        <v>4.9733216269739096</v>
      </c>
      <c r="AE38" s="2">
        <f>VLOOKUP($A38,Total_Rndwd_Prod_Val_AF_N!$A$4:$M$199,12,FALSE)/10^3</f>
        <v>5.0693187261404846</v>
      </c>
      <c r="AF38" s="2">
        <f>VLOOKUP($A38,Total_Rndwd_Prod_Val_AF_N!$A$4:$M$199,13,FALSE)/10^3</f>
        <v>5.051499927918865</v>
      </c>
      <c r="AH38" t="s">
        <v>67</v>
      </c>
      <c r="AI38" s="2">
        <f>VLOOKUP($A38,Total_Rndwd_Prod_Val_BAC_N!$A$4:$M$199,5,FALSE)/10^3</f>
        <v>4.4579190189459705</v>
      </c>
      <c r="AJ38" s="2">
        <f>VLOOKUP($A38,Total_Rndwd_Prod_Val_BAC_N!$A$4:$M$199,6,FALSE)/10^3</f>
        <v>4.6147904601459198</v>
      </c>
      <c r="AK38" s="2">
        <f>VLOOKUP($A38,Total_Rndwd_Prod_Val_BAC_N!$A$4:$M$199,7,FALSE)/10^3</f>
        <v>4.8584210873455653</v>
      </c>
      <c r="AL38" s="2">
        <f>VLOOKUP($A38,Total_Rndwd_Prod_Val_BAC_N!$A$4:$M$199,8,FALSE)/10^3</f>
        <v>4.8136516621921315</v>
      </c>
      <c r="AM38" s="2">
        <f>VLOOKUP($A38,Total_Rndwd_Prod_Val_BAC_N!$A$4:$M$199,9,FALSE)/10^3</f>
        <v>4.8546431250458104</v>
      </c>
      <c r="AN38" s="2">
        <f>VLOOKUP($A38,Total_Rndwd_Prod_Val_BAC_N!$A$4:$M$199,10,FALSE)/10^3</f>
        <v>4.895640268366912</v>
      </c>
      <c r="AO38" s="2">
        <f>VLOOKUP($A38,Total_Rndwd_Prod_Val_BAC_N!$A$4:$M$199,11,FALSE)/10^3</f>
        <v>4.9420472197250236</v>
      </c>
      <c r="AP38" s="2">
        <f>VLOOKUP($A38,Total_Rndwd_Prod_Val_BAC_N!$A$4:$M$199,12,FALSE)/10^3</f>
        <v>5.0343546086645823</v>
      </c>
      <c r="AQ38" s="2">
        <f>VLOOKUP($A38,Total_Rndwd_Prod_Val_BAC_N!$A$4:$M$199,13,FALSE)/10^3</f>
        <v>5.0259856595845092</v>
      </c>
      <c r="AS38" t="s">
        <v>67</v>
      </c>
      <c r="AT38" s="2">
        <f t="shared" si="11"/>
        <v>4.4579190189459705</v>
      </c>
      <c r="AU38" s="2">
        <f t="shared" si="36"/>
        <v>26.818124198763076</v>
      </c>
      <c r="AV38" s="2">
        <f t="shared" si="36"/>
        <v>49.580712262857126</v>
      </c>
      <c r="AW38" s="2">
        <f t="shared" si="36"/>
        <v>72.834070025298445</v>
      </c>
      <c r="AX38" s="2">
        <f t="shared" si="36"/>
        <v>96.171282433899378</v>
      </c>
      <c r="AY38" s="2">
        <f t="shared" si="36"/>
        <v>119.71870366344237</v>
      </c>
      <c r="AZ38" s="2">
        <f t="shared" si="36"/>
        <v>143.53431344063245</v>
      </c>
      <c r="BA38" s="2">
        <f t="shared" si="36"/>
        <v>167.66993449228937</v>
      </c>
      <c r="BB38" s="2">
        <f t="shared" si="32"/>
        <v>192.0033714458832</v>
      </c>
      <c r="BD38" t="s">
        <v>67</v>
      </c>
      <c r="BE38" s="2">
        <f t="shared" si="13"/>
        <v>4.4579190189459705</v>
      </c>
      <c r="BF38" s="2">
        <f t="shared" si="37"/>
        <v>27.033479603273825</v>
      </c>
      <c r="BG38" s="2">
        <f t="shared" si="37"/>
        <v>51.222010441265091</v>
      </c>
      <c r="BH38" s="2">
        <f t="shared" si="37"/>
        <v>77.326102511389337</v>
      </c>
      <c r="BI38" s="2">
        <f t="shared" si="37"/>
        <v>103.44588292096738</v>
      </c>
      <c r="BJ38" s="2">
        <f t="shared" si="37"/>
        <v>128.99448094555768</v>
      </c>
      <c r="BK38" s="2">
        <f t="shared" si="37"/>
        <v>154.46619086805762</v>
      </c>
      <c r="BL38" s="2">
        <f t="shared" si="37"/>
        <v>179.70347281628077</v>
      </c>
      <c r="BM38" s="2">
        <f t="shared" si="33"/>
        <v>204.74291413797457</v>
      </c>
      <c r="BO38" t="s">
        <v>67</v>
      </c>
      <c r="BP38" s="2">
        <f t="shared" si="15"/>
        <v>4.4579190189459705</v>
      </c>
      <c r="BQ38" s="2">
        <f t="shared" si="38"/>
        <v>26.907030697591729</v>
      </c>
      <c r="BR38" s="2">
        <f t="shared" si="38"/>
        <v>50.248619799629473</v>
      </c>
      <c r="BS38" s="2">
        <f t="shared" si="38"/>
        <v>74.574023880128152</v>
      </c>
      <c r="BT38" s="2">
        <f t="shared" si="38"/>
        <v>98.815208308249183</v>
      </c>
      <c r="BU38" s="2">
        <f t="shared" si="38"/>
        <v>123.30303702404801</v>
      </c>
      <c r="BV38" s="2">
        <f t="shared" si="38"/>
        <v>148.00183102509496</v>
      </c>
      <c r="BW38" s="2">
        <f t="shared" si="38"/>
        <v>172.96443625913108</v>
      </c>
      <c r="BX38" s="2">
        <f t="shared" si="34"/>
        <v>198.29321109161188</v>
      </c>
      <c r="BZ38" t="s">
        <v>67</v>
      </c>
      <c r="CA38" s="2">
        <f t="shared" si="17"/>
        <v>4.4579190189459705</v>
      </c>
      <c r="CB38" s="2">
        <f t="shared" si="39"/>
        <v>26.904385554875773</v>
      </c>
      <c r="CC38" s="2">
        <f t="shared" si="39"/>
        <v>50.221968482805011</v>
      </c>
      <c r="CD38" s="2">
        <f t="shared" si="39"/>
        <v>74.469304494379401</v>
      </c>
      <c r="CE38" s="2">
        <f t="shared" si="39"/>
        <v>98.578554268193741</v>
      </c>
      <c r="CF38" s="2">
        <f t="shared" si="39"/>
        <v>122.8927670367439</v>
      </c>
      <c r="CG38" s="2">
        <f t="shared" si="39"/>
        <v>147.41737532993659</v>
      </c>
      <c r="CH38" s="2">
        <f t="shared" si="39"/>
        <v>172.21991881750128</v>
      </c>
      <c r="CI38" s="2">
        <f t="shared" si="35"/>
        <v>197.3833229117441</v>
      </c>
      <c r="CK38" t="s">
        <v>67</v>
      </c>
      <c r="CL38" s="2">
        <f t="shared" si="31"/>
        <v>0</v>
      </c>
      <c r="CM38" s="2">
        <f t="shared" si="31"/>
        <v>0.21535540451074908</v>
      </c>
      <c r="CN38" s="2">
        <f t="shared" si="31"/>
        <v>1.6412981784079648</v>
      </c>
      <c r="CO38" s="2">
        <f t="shared" si="30"/>
        <v>4.492032486090892</v>
      </c>
      <c r="CP38" s="2">
        <f t="shared" si="30"/>
        <v>7.2746004870679997</v>
      </c>
      <c r="CQ38" s="2">
        <f t="shared" si="30"/>
        <v>9.2757772821153139</v>
      </c>
      <c r="CR38" s="2">
        <f t="shared" si="30"/>
        <v>10.931877427425178</v>
      </c>
      <c r="CS38" s="2">
        <f t="shared" si="30"/>
        <v>12.033538323991394</v>
      </c>
      <c r="CT38" s="2">
        <f t="shared" si="30"/>
        <v>12.739542692091362</v>
      </c>
      <c r="CU38" s="41">
        <f t="shared" si="20"/>
        <v>6.6350619763372462E-2</v>
      </c>
      <c r="CV38" t="s">
        <v>67</v>
      </c>
      <c r="CW38" s="2">
        <f t="shared" si="29"/>
        <v>0</v>
      </c>
      <c r="CX38" s="2">
        <f t="shared" si="29"/>
        <v>8.8906498828652758E-2</v>
      </c>
      <c r="CY38" s="2">
        <f t="shared" si="29"/>
        <v>0.66790753677234704</v>
      </c>
      <c r="CZ38" s="2">
        <f t="shared" si="29"/>
        <v>1.7399538548297073</v>
      </c>
      <c r="DA38" s="2">
        <f t="shared" si="29"/>
        <v>2.6439258743498044</v>
      </c>
      <c r="DB38" s="2">
        <f t="shared" si="29"/>
        <v>3.5843333606056405</v>
      </c>
      <c r="DC38" s="2">
        <f t="shared" si="29"/>
        <v>4.467517584462513</v>
      </c>
      <c r="DD38" s="2">
        <f t="shared" si="29"/>
        <v>5.2945017668417051</v>
      </c>
      <c r="DE38" s="2">
        <f t="shared" si="29"/>
        <v>6.2898396457286765</v>
      </c>
      <c r="DF38" s="41">
        <f t="shared" si="21"/>
        <v>3.2759006252666187E-2</v>
      </c>
      <c r="DG38" t="s">
        <v>67</v>
      </c>
      <c r="DH38" s="2">
        <f t="shared" si="27"/>
        <v>0</v>
      </c>
      <c r="DI38" s="2">
        <f t="shared" si="27"/>
        <v>8.626135611269703E-2</v>
      </c>
      <c r="DJ38" s="2">
        <f t="shared" si="27"/>
        <v>0.64125621994788418</v>
      </c>
      <c r="DK38" s="2">
        <f t="shared" si="27"/>
        <v>1.6352344690809559</v>
      </c>
      <c r="DL38" s="2">
        <f t="shared" si="27"/>
        <v>2.4072718342943631</v>
      </c>
      <c r="DM38" s="2">
        <f t="shared" si="27"/>
        <v>3.1740633733015358</v>
      </c>
      <c r="DN38" s="2">
        <f t="shared" si="27"/>
        <v>3.8830618893041446</v>
      </c>
      <c r="DO38" s="2">
        <f t="shared" si="27"/>
        <v>4.5499843252119092</v>
      </c>
      <c r="DP38" s="2">
        <f t="shared" si="27"/>
        <v>5.3799514658608985</v>
      </c>
      <c r="DQ38" s="41">
        <f t="shared" si="23"/>
        <v>2.8020088529420725E-2</v>
      </c>
      <c r="DR38" s="41"/>
    </row>
    <row r="39" spans="1:122" x14ac:dyDescent="0.3">
      <c r="A39" t="s">
        <v>69</v>
      </c>
      <c r="B39" s="2">
        <f>VLOOKUP($A39,Total_Rndwd_Prod_Val_REF_N!$A$4:$M$199,5,FALSE)/10^3</f>
        <v>248.72685518131891</v>
      </c>
      <c r="C39" s="2">
        <f>VLOOKUP($A39,Total_Rndwd_Prod_Val_REF_N!$A$4:$M$199,6,FALSE)/10^3</f>
        <v>269.60823470995354</v>
      </c>
      <c r="D39" s="2">
        <f>VLOOKUP($A39,Total_Rndwd_Prod_Val_REF_N!$A$4:$M$199,7,FALSE)/10^3</f>
        <v>290.77920047720784</v>
      </c>
      <c r="E39" s="2">
        <f>VLOOKUP($A39,Total_Rndwd_Prod_Val_REF_N!$A$4:$M$199,8,FALSE)/10^3</f>
        <v>292.99251823603055</v>
      </c>
      <c r="F39" s="2">
        <f>VLOOKUP($A39,Total_Rndwd_Prod_Val_REF_N!$A$4:$M$199,9,FALSE)/10^3</f>
        <v>296.09163101460473</v>
      </c>
      <c r="G39" s="2">
        <f>VLOOKUP($A39,Total_Rndwd_Prod_Val_REF_N!$A$4:$M$199,10,FALSE)/10^3</f>
        <v>309.10907104843074</v>
      </c>
      <c r="H39" s="2">
        <f>VLOOKUP($A39,Total_Rndwd_Prod_Val_REF_N!$A$4:$M$199,11,FALSE)/10^3</f>
        <v>313.72547122586172</v>
      </c>
      <c r="I39" s="2">
        <f>VLOOKUP($A39,Total_Rndwd_Prod_Val_REF_N!$A$4:$M$199,12,FALSE)/10^3</f>
        <v>318.56208675325797</v>
      </c>
      <c r="J39" s="2">
        <f>VLOOKUP($A39,Total_Rndwd_Prod_Val_REF_N!$A$4:$M$199,13,FALSE)/10^3</f>
        <v>316.30988001084614</v>
      </c>
      <c r="L39" t="s">
        <v>69</v>
      </c>
      <c r="M39" s="2">
        <f>VLOOKUP($A39,Total_Rndwd_Prod_Val_BF_N!$A$4:$M$199,5,FALSE)/10^3</f>
        <v>248.72685518131891</v>
      </c>
      <c r="N39" s="2">
        <f>VLOOKUP($A39,Total_Rndwd_Prod_Val_BF_N!$A$4:$M$199,6,FALSE)/10^3</f>
        <v>266.97876722512075</v>
      </c>
      <c r="O39" s="2">
        <f>VLOOKUP($A39,Total_Rndwd_Prod_Val_BF_N!$A$4:$M$199,7,FALSE)/10^3</f>
        <v>86.152077800010161</v>
      </c>
      <c r="P39" s="2">
        <f>VLOOKUP($A39,Total_Rndwd_Prod_Val_BF_N!$A$4:$M$199,8,FALSE)/10^3</f>
        <v>87.265206759974561</v>
      </c>
      <c r="Q39" s="2">
        <f>VLOOKUP($A39,Total_Rndwd_Prod_Val_BF_N!$A$4:$M$199,9,FALSE)/10^3</f>
        <v>84.947324599569811</v>
      </c>
      <c r="R39" s="2">
        <f>VLOOKUP($A39,Total_Rndwd_Prod_Val_BF_N!$A$4:$M$199,10,FALSE)/10^3</f>
        <v>84.99933131879591</v>
      </c>
      <c r="S39" s="2">
        <f>VLOOKUP($A39,Total_Rndwd_Prod_Val_BF_N!$A$4:$M$199,11,FALSE)/10^3</f>
        <v>84.556373183088994</v>
      </c>
      <c r="T39" s="2">
        <f>VLOOKUP($A39,Total_Rndwd_Prod_Val_BF_N!$A$4:$M$199,12,FALSE)/10^3</f>
        <v>83.905703927012922</v>
      </c>
      <c r="U39" s="2">
        <f>VLOOKUP($A39,Total_Rndwd_Prod_Val_BF_N!$A$4:$M$199,13,FALSE)/10^3</f>
        <v>84.674733550567723</v>
      </c>
      <c r="W39" t="s">
        <v>69</v>
      </c>
      <c r="X39" s="2">
        <f>VLOOKUP($A39,Total_Rndwd_Prod_Val_AF_N!$A$4:$M$199,5,FALSE)/10^3</f>
        <v>248.72685518131891</v>
      </c>
      <c r="Y39" s="2">
        <f>VLOOKUP($A39,Total_Rndwd_Prod_Val_AF_N!$A$4:$M$199,6,FALSE)/10^3</f>
        <v>270.77479708779708</v>
      </c>
      <c r="Z39" s="2">
        <f>VLOOKUP($A39,Total_Rndwd_Prod_Val_AF_N!$A$4:$M$199,7,FALSE)/10^3</f>
        <v>301.77942735769648</v>
      </c>
      <c r="AA39" s="2">
        <f>VLOOKUP($A39,Total_Rndwd_Prod_Val_AF_N!$A$4:$M$199,8,FALSE)/10^3</f>
        <v>299.81592987932225</v>
      </c>
      <c r="AB39" s="2">
        <f>VLOOKUP($A39,Total_Rndwd_Prod_Val_AF_N!$A$4:$M$199,9,FALSE)/10^3</f>
        <v>302.22269863878955</v>
      </c>
      <c r="AC39" s="2">
        <f>VLOOKUP($A39,Total_Rndwd_Prod_Val_AF_N!$A$4:$M$199,10,FALSE)/10^3</f>
        <v>302.69813388803783</v>
      </c>
      <c r="AD39" s="2">
        <f>VLOOKUP($A39,Total_Rndwd_Prod_Val_AF_N!$A$4:$M$199,11,FALSE)/10^3</f>
        <v>302.11224280700122</v>
      </c>
      <c r="AE39" s="2">
        <f>VLOOKUP($A39,Total_Rndwd_Prod_Val_AF_N!$A$4:$M$199,12,FALSE)/10^3</f>
        <v>294.54125619442414</v>
      </c>
      <c r="AF39" s="2">
        <f>VLOOKUP($A39,Total_Rndwd_Prod_Val_AF_N!$A$4:$M$199,13,FALSE)/10^3</f>
        <v>79.615822806643791</v>
      </c>
      <c r="AH39" t="s">
        <v>69</v>
      </c>
      <c r="AI39" s="2">
        <f>VLOOKUP($A39,Total_Rndwd_Prod_Val_BAC_N!$A$4:$M$199,5,FALSE)/10^3</f>
        <v>248.72685518131891</v>
      </c>
      <c r="AJ39" s="2">
        <f>VLOOKUP($A39,Total_Rndwd_Prod_Val_BAC_N!$A$4:$M$199,6,FALSE)/10^3</f>
        <v>270.38087209483268</v>
      </c>
      <c r="AK39" s="2">
        <f>VLOOKUP($A39,Total_Rndwd_Prod_Val_BAC_N!$A$4:$M$199,7,FALSE)/10^3</f>
        <v>300.57642577971455</v>
      </c>
      <c r="AL39" s="2">
        <f>VLOOKUP($A39,Total_Rndwd_Prod_Val_BAC_N!$A$4:$M$199,8,FALSE)/10^3</f>
        <v>298.00204500676369</v>
      </c>
      <c r="AM39" s="2">
        <f>VLOOKUP($A39,Total_Rndwd_Prod_Val_BAC_N!$A$4:$M$199,9,FALSE)/10^3</f>
        <v>299.98305238580775</v>
      </c>
      <c r="AN39" s="2">
        <f>VLOOKUP($A39,Total_Rndwd_Prod_Val_BAC_N!$A$4:$M$199,10,FALSE)/10^3</f>
        <v>300.09826056402034</v>
      </c>
      <c r="AO39" s="2">
        <f>VLOOKUP($A39,Total_Rndwd_Prod_Val_BAC_N!$A$4:$M$199,11,FALSE)/10^3</f>
        <v>299.22401347338888</v>
      </c>
      <c r="AP39" s="2">
        <f>VLOOKUP($A39,Total_Rndwd_Prod_Val_BAC_N!$A$4:$M$199,12,FALSE)/10^3</f>
        <v>292.71177706344167</v>
      </c>
      <c r="AQ39" s="2">
        <f>VLOOKUP($A39,Total_Rndwd_Prod_Val_BAC_N!$A$4:$M$199,13,FALSE)/10^3</f>
        <v>79.257162806643777</v>
      </c>
      <c r="AS39" t="s">
        <v>69</v>
      </c>
      <c r="AT39" s="2">
        <f t="shared" si="11"/>
        <v>248.72685518131891</v>
      </c>
      <c r="AU39" s="2">
        <f t="shared" si="36"/>
        <v>1513.2425106165483</v>
      </c>
      <c r="AV39" s="2">
        <f t="shared" si="36"/>
        <v>2882.4546499335702</v>
      </c>
      <c r="AW39" s="2">
        <f t="shared" si="36"/>
        <v>4338.5639700784322</v>
      </c>
      <c r="AX39" s="2">
        <f t="shared" si="36"/>
        <v>5806.6256740371591</v>
      </c>
      <c r="AY39" s="2">
        <f t="shared" si="36"/>
        <v>7300.1012691440083</v>
      </c>
      <c r="AZ39" s="2">
        <f t="shared" si="36"/>
        <v>8850.2630245635937</v>
      </c>
      <c r="BA39" s="2">
        <f t="shared" si="36"/>
        <v>10423.726996220299</v>
      </c>
      <c r="BB39" s="2">
        <f t="shared" si="32"/>
        <v>12014.285223244176</v>
      </c>
      <c r="BD39" t="s">
        <v>69</v>
      </c>
      <c r="BE39" s="2">
        <f t="shared" si="13"/>
        <v>248.72685518131891</v>
      </c>
      <c r="BF39" s="2">
        <f t="shared" si="37"/>
        <v>1510.6130431317154</v>
      </c>
      <c r="BG39" s="2">
        <f t="shared" si="37"/>
        <v>2664.6801898322087</v>
      </c>
      <c r="BH39" s="2">
        <f t="shared" si="37"/>
        <v>3096.553707792224</v>
      </c>
      <c r="BI39" s="2">
        <f t="shared" si="37"/>
        <v>3530.561859431692</v>
      </c>
      <c r="BJ39" s="2">
        <f t="shared" si="37"/>
        <v>3955.3504891487673</v>
      </c>
      <c r="BK39" s="2">
        <f t="shared" si="37"/>
        <v>4379.9041876070396</v>
      </c>
      <c r="BL39" s="2">
        <f t="shared" si="37"/>
        <v>4802.0353842664081</v>
      </c>
      <c r="BM39" s="2">
        <f t="shared" si="33"/>
        <v>5222.3329335250273</v>
      </c>
      <c r="BO39" t="s">
        <v>69</v>
      </c>
      <c r="BP39" s="2">
        <f t="shared" si="15"/>
        <v>248.72685518131891</v>
      </c>
      <c r="BQ39" s="2">
        <f t="shared" si="38"/>
        <v>1514.4090729943919</v>
      </c>
      <c r="BR39" s="2">
        <f t="shared" si="38"/>
        <v>2899.2876887032767</v>
      </c>
      <c r="BS39" s="2">
        <f t="shared" si="38"/>
        <v>4406.2213280133847</v>
      </c>
      <c r="BT39" s="2">
        <f t="shared" si="38"/>
        <v>5907.7077461694635</v>
      </c>
      <c r="BU39" s="2">
        <f t="shared" si="38"/>
        <v>7419.2966746126594</v>
      </c>
      <c r="BV39" s="2">
        <f t="shared" si="38"/>
        <v>8932.2014529718126</v>
      </c>
      <c r="BW39" s="2">
        <f t="shared" si="38"/>
        <v>10435.191680394242</v>
      </c>
      <c r="BX39" s="2">
        <f t="shared" si="34"/>
        <v>11692.972527978582</v>
      </c>
      <c r="BZ39" t="s">
        <v>69</v>
      </c>
      <c r="CA39" s="2">
        <f t="shared" si="17"/>
        <v>248.72685518131891</v>
      </c>
      <c r="CB39" s="2">
        <f t="shared" si="39"/>
        <v>1514.0151480014274</v>
      </c>
      <c r="CC39" s="2">
        <f t="shared" si="39"/>
        <v>2896.1150621604729</v>
      </c>
      <c r="CD39" s="2">
        <f t="shared" si="39"/>
        <v>4396.4228102860952</v>
      </c>
      <c r="CE39" s="2">
        <f t="shared" si="39"/>
        <v>5888.4140426989579</v>
      </c>
      <c r="CF39" s="2">
        <f t="shared" si="39"/>
        <v>7388.4445128062089</v>
      </c>
      <c r="CG39" s="2">
        <f t="shared" si="39"/>
        <v>8888.0615685356788</v>
      </c>
      <c r="CH39" s="2">
        <f t="shared" si="39"/>
        <v>10377.669399492675</v>
      </c>
      <c r="CI39" s="2">
        <f t="shared" si="35"/>
        <v>11627.773670553086</v>
      </c>
      <c r="CK39" t="s">
        <v>69</v>
      </c>
      <c r="CL39" s="2">
        <f t="shared" si="31"/>
        <v>0</v>
      </c>
      <c r="CM39" s="2">
        <f t="shared" si="31"/>
        <v>-2.6294674848329578</v>
      </c>
      <c r="CN39" s="2">
        <f t="shared" si="31"/>
        <v>-217.77446010136146</v>
      </c>
      <c r="CO39" s="2">
        <f t="shared" si="30"/>
        <v>-1242.0102622862082</v>
      </c>
      <c r="CP39" s="2">
        <f t="shared" si="30"/>
        <v>-2276.0638146054671</v>
      </c>
      <c r="CQ39" s="2">
        <f t="shared" si="30"/>
        <v>-3344.7507799952409</v>
      </c>
      <c r="CR39" s="2">
        <f t="shared" si="30"/>
        <v>-4470.3588369565541</v>
      </c>
      <c r="CS39" s="2">
        <f t="shared" si="30"/>
        <v>-5621.691611953891</v>
      </c>
      <c r="CT39" s="2">
        <f t="shared" si="30"/>
        <v>-6791.9522897191491</v>
      </c>
      <c r="CU39" s="41">
        <f t="shared" si="20"/>
        <v>-0.56532304365295749</v>
      </c>
      <c r="CV39" t="s">
        <v>69</v>
      </c>
      <c r="CW39" s="2">
        <f t="shared" si="29"/>
        <v>0</v>
      </c>
      <c r="CX39" s="2">
        <f t="shared" si="29"/>
        <v>1.1665623778435474</v>
      </c>
      <c r="CY39" s="2">
        <f t="shared" si="29"/>
        <v>16.833038769706491</v>
      </c>
      <c r="CZ39" s="2">
        <f t="shared" si="29"/>
        <v>67.657357934952415</v>
      </c>
      <c r="DA39" s="2">
        <f t="shared" si="29"/>
        <v>101.08207213230435</v>
      </c>
      <c r="DB39" s="2">
        <f t="shared" si="29"/>
        <v>119.19540546865119</v>
      </c>
      <c r="DC39" s="2">
        <f t="shared" si="29"/>
        <v>81.938428408218897</v>
      </c>
      <c r="DD39" s="2">
        <f t="shared" si="29"/>
        <v>11.464684173943169</v>
      </c>
      <c r="DE39" s="2">
        <f t="shared" si="29"/>
        <v>-321.31269526559481</v>
      </c>
      <c r="DF39" s="41">
        <f t="shared" si="21"/>
        <v>-2.6744220675229802E-2</v>
      </c>
      <c r="DG39" t="s">
        <v>69</v>
      </c>
      <c r="DH39" s="2">
        <f t="shared" si="27"/>
        <v>0</v>
      </c>
      <c r="DI39" s="2">
        <f t="shared" si="27"/>
        <v>0.77263738487908995</v>
      </c>
      <c r="DJ39" s="2">
        <f t="shared" si="27"/>
        <v>13.660412226902736</v>
      </c>
      <c r="DK39" s="2">
        <f t="shared" si="27"/>
        <v>57.858840207662979</v>
      </c>
      <c r="DL39" s="2">
        <f t="shared" si="27"/>
        <v>81.788368661798813</v>
      </c>
      <c r="DM39" s="2">
        <f t="shared" si="27"/>
        <v>88.343243662200621</v>
      </c>
      <c r="DN39" s="2">
        <f t="shared" si="27"/>
        <v>37.798543972085099</v>
      </c>
      <c r="DO39" s="2">
        <f t="shared" si="27"/>
        <v>-46.057596727623604</v>
      </c>
      <c r="DP39" s="2">
        <f t="shared" si="27"/>
        <v>-386.5115526910904</v>
      </c>
      <c r="DQ39" s="41">
        <f t="shared" si="23"/>
        <v>-3.2170998566215331E-2</v>
      </c>
      <c r="DR39" s="41"/>
    </row>
    <row r="40" spans="1:122" x14ac:dyDescent="0.3">
      <c r="A40" t="s">
        <v>71</v>
      </c>
      <c r="B40" s="2">
        <f>VLOOKUP($A40,Total_Rndwd_Prod_Val_REF_N!$A$4:$M$199,5,FALSE)/10^3</f>
        <v>6.6228486147409455</v>
      </c>
      <c r="C40" s="2">
        <f>VLOOKUP($A40,Total_Rndwd_Prod_Val_REF_N!$A$4:$M$199,6,FALSE)/10^3</f>
        <v>7.244614498006511</v>
      </c>
      <c r="D40" s="2">
        <f>VLOOKUP($A40,Total_Rndwd_Prod_Val_REF_N!$A$4:$M$199,7,FALSE)/10^3</f>
        <v>7.8895776360748293</v>
      </c>
      <c r="E40" s="2">
        <f>VLOOKUP($A40,Total_Rndwd_Prod_Val_REF_N!$A$4:$M$199,8,FALSE)/10^3</f>
        <v>7.9190560735201725</v>
      </c>
      <c r="F40" s="2">
        <f>VLOOKUP($A40,Total_Rndwd_Prod_Val_REF_N!$A$4:$M$199,9,FALSE)/10^3</f>
        <v>7.9035209212793065</v>
      </c>
      <c r="G40" s="2">
        <f>VLOOKUP($A40,Total_Rndwd_Prod_Val_REF_N!$A$4:$M$199,10,FALSE)/10^3</f>
        <v>7.9259638425483461</v>
      </c>
      <c r="H40" s="2">
        <f>VLOOKUP($A40,Total_Rndwd_Prod_Val_REF_N!$A$4:$M$199,11,FALSE)/10^3</f>
        <v>7.9485730662810932</v>
      </c>
      <c r="I40" s="2">
        <f>VLOOKUP($A40,Total_Rndwd_Prod_Val_REF_N!$A$4:$M$199,12,FALSE)/10^3</f>
        <v>8.00504637277235</v>
      </c>
      <c r="J40" s="2">
        <f>VLOOKUP($A40,Total_Rndwd_Prod_Val_REF_N!$A$4:$M$199,13,FALSE)/10^3</f>
        <v>7.9317176347062439</v>
      </c>
      <c r="L40" t="s">
        <v>71</v>
      </c>
      <c r="M40" s="2">
        <f>VLOOKUP($A40,Total_Rndwd_Prod_Val_BF_N!$A$4:$M$199,5,FALSE)/10^3</f>
        <v>6.6228486147409455</v>
      </c>
      <c r="N40" s="2">
        <f>VLOOKUP($A40,Total_Rndwd_Prod_Val_BF_N!$A$4:$M$199,6,FALSE)/10^3</f>
        <v>7.3542457872920979</v>
      </c>
      <c r="O40" s="2">
        <f>VLOOKUP($A40,Total_Rndwd_Prod_Val_BF_N!$A$4:$M$199,7,FALSE)/10^3</f>
        <v>8.1665204231391009</v>
      </c>
      <c r="P40" s="2">
        <f>VLOOKUP($A40,Total_Rndwd_Prod_Val_BF_N!$A$4:$M$199,8,FALSE)/10^3</f>
        <v>8.1736316719525703</v>
      </c>
      <c r="Q40" s="2">
        <f>VLOOKUP($A40,Total_Rndwd_Prod_Val_BF_N!$A$4:$M$199,9,FALSE)/10^3</f>
        <v>7.9568590406985997</v>
      </c>
      <c r="R40" s="2">
        <f>VLOOKUP($A40,Total_Rndwd_Prod_Val_BF_N!$A$4:$M$199,10,FALSE)/10^3</f>
        <v>7.9100175989738899</v>
      </c>
      <c r="S40" s="2">
        <f>VLOOKUP($A40,Total_Rndwd_Prod_Val_BF_N!$A$4:$M$199,11,FALSE)/10^3</f>
        <v>7.8654867384757923</v>
      </c>
      <c r="T40" s="2">
        <f>VLOOKUP($A40,Total_Rndwd_Prod_Val_BF_N!$A$4:$M$199,12,FALSE)/10^3</f>
        <v>7.7369931730238735</v>
      </c>
      <c r="U40" s="2">
        <f>VLOOKUP($A40,Total_Rndwd_Prod_Val_BF_N!$A$4:$M$199,13,FALSE)/10^3</f>
        <v>7.7243525688512866</v>
      </c>
      <c r="W40" t="s">
        <v>71</v>
      </c>
      <c r="X40" s="2">
        <f>VLOOKUP($A40,Total_Rndwd_Prod_Val_AF_N!$A$4:$M$199,5,FALSE)/10^3</f>
        <v>6.6228486147409455</v>
      </c>
      <c r="Y40" s="2">
        <f>VLOOKUP($A40,Total_Rndwd_Prod_Val_AF_N!$A$4:$M$199,6,FALSE)/10^3</f>
        <v>7.3956002709189557</v>
      </c>
      <c r="Z40" s="2">
        <f>VLOOKUP($A40,Total_Rndwd_Prod_Val_AF_N!$A$4:$M$199,7,FALSE)/10^3</f>
        <v>8.2645568947685639</v>
      </c>
      <c r="AA40" s="2">
        <f>VLOOKUP($A40,Total_Rndwd_Prod_Val_AF_N!$A$4:$M$199,8,FALSE)/10^3</f>
        <v>8.2581403259579584</v>
      </c>
      <c r="AB40" s="2">
        <f>VLOOKUP($A40,Total_Rndwd_Prod_Val_AF_N!$A$4:$M$199,9,FALSE)/10^3</f>
        <v>8.2845216495399043</v>
      </c>
      <c r="AC40" s="2">
        <f>VLOOKUP($A40,Total_Rndwd_Prod_Val_AF_N!$A$4:$M$199,10,FALSE)/10^3</f>
        <v>8.2708572256520476</v>
      </c>
      <c r="AD40" s="2">
        <f>VLOOKUP($A40,Total_Rndwd_Prod_Val_AF_N!$A$4:$M$199,11,FALSE)/10^3</f>
        <v>8.2689956319135991</v>
      </c>
      <c r="AE40" s="2">
        <f>VLOOKUP($A40,Total_Rndwd_Prod_Val_AF_N!$A$4:$M$199,12,FALSE)/10^3</f>
        <v>8.342702257967888</v>
      </c>
      <c r="AF40" s="2">
        <f>VLOOKUP($A40,Total_Rndwd_Prod_Val_AF_N!$A$4:$M$199,13,FALSE)/10^3</f>
        <v>8.296832585517965</v>
      </c>
      <c r="AH40" t="s">
        <v>71</v>
      </c>
      <c r="AI40" s="2">
        <f>VLOOKUP($A40,Total_Rndwd_Prod_Val_BAC_N!$A$4:$M$199,5,FALSE)/10^3</f>
        <v>6.6228486147409455</v>
      </c>
      <c r="AJ40" s="2">
        <f>VLOOKUP($A40,Total_Rndwd_Prod_Val_BAC_N!$A$4:$M$199,6,FALSE)/10^3</f>
        <v>7.3806403284994895</v>
      </c>
      <c r="AK40" s="2">
        <f>VLOOKUP($A40,Total_Rndwd_Prod_Val_BAC_N!$A$4:$M$199,7,FALSE)/10^3</f>
        <v>8.2271605247100794</v>
      </c>
      <c r="AL40" s="2">
        <f>VLOOKUP($A40,Total_Rndwd_Prod_Val_BAC_N!$A$4:$M$199,8,FALSE)/10^3</f>
        <v>8.2106684190702399</v>
      </c>
      <c r="AM40" s="2">
        <f>VLOOKUP($A40,Total_Rndwd_Prod_Val_BAC_N!$A$4:$M$199,9,FALSE)/10^3</f>
        <v>8.1925138987748198</v>
      </c>
      <c r="AN40" s="2">
        <f>VLOOKUP($A40,Total_Rndwd_Prod_Val_BAC_N!$A$4:$M$199,10,FALSE)/10^3</f>
        <v>8.1851089320805031</v>
      </c>
      <c r="AO40" s="2">
        <f>VLOOKUP($A40,Total_Rndwd_Prod_Val_BAC_N!$A$4:$M$199,11,FALSE)/10^3</f>
        <v>8.1942739160455602</v>
      </c>
      <c r="AP40" s="2">
        <f>VLOOKUP($A40,Total_Rndwd_Prod_Val_BAC_N!$A$4:$M$199,12,FALSE)/10^3</f>
        <v>8.2786291586274121</v>
      </c>
      <c r="AQ40" s="2">
        <f>VLOOKUP($A40,Total_Rndwd_Prod_Val_BAC_N!$A$4:$M$199,13,FALSE)/10^3</f>
        <v>8.234910153971283</v>
      </c>
      <c r="AS40" t="s">
        <v>71</v>
      </c>
      <c r="AT40" s="2">
        <f t="shared" si="11"/>
        <v>6.6228486147409455</v>
      </c>
      <c r="AU40" s="2">
        <f t="shared" si="36"/>
        <v>40.358857571711241</v>
      </c>
      <c r="AV40" s="2">
        <f t="shared" si="36"/>
        <v>77.226893199812125</v>
      </c>
      <c r="AW40" s="2">
        <f t="shared" si="36"/>
        <v>116.70425981763161</v>
      </c>
      <c r="AX40" s="2">
        <f t="shared" si="36"/>
        <v>156.28400503299159</v>
      </c>
      <c r="AY40" s="2">
        <f t="shared" si="36"/>
        <v>195.82405256065718</v>
      </c>
      <c r="AZ40" s="2">
        <f t="shared" si="36"/>
        <v>235.47648099713166</v>
      </c>
      <c r="BA40" s="2">
        <f t="shared" si="36"/>
        <v>275.27581963502843</v>
      </c>
      <c r="BB40" s="2">
        <f t="shared" si="32"/>
        <v>315.22772276082407</v>
      </c>
      <c r="BD40" t="s">
        <v>71</v>
      </c>
      <c r="BE40" s="2">
        <f t="shared" si="13"/>
        <v>6.6228486147409455</v>
      </c>
      <c r="BF40" s="2">
        <f t="shared" si="37"/>
        <v>40.468488860996828</v>
      </c>
      <c r="BG40" s="2">
        <f t="shared" si="37"/>
        <v>78.051992433304321</v>
      </c>
      <c r="BH40" s="2">
        <f t="shared" si="37"/>
        <v>118.8917057978133</v>
      </c>
      <c r="BI40" s="2">
        <f t="shared" si="37"/>
        <v>159.54309152632217</v>
      </c>
      <c r="BJ40" s="2">
        <f t="shared" si="37"/>
        <v>199.28054528809045</v>
      </c>
      <c r="BK40" s="2">
        <f t="shared" si="37"/>
        <v>238.78610242246179</v>
      </c>
      <c r="BL40" s="2">
        <f t="shared" si="37"/>
        <v>277.98504254938882</v>
      </c>
      <c r="BM40" s="2">
        <f t="shared" si="33"/>
        <v>316.65736781033559</v>
      </c>
      <c r="BO40" t="s">
        <v>71</v>
      </c>
      <c r="BP40" s="2">
        <f t="shared" si="15"/>
        <v>6.6228486147409455</v>
      </c>
      <c r="BQ40" s="2">
        <f t="shared" si="38"/>
        <v>40.509843344623683</v>
      </c>
      <c r="BR40" s="2">
        <f t="shared" si="38"/>
        <v>78.356801323068069</v>
      </c>
      <c r="BS40" s="2">
        <f t="shared" si="38"/>
        <v>119.67316922810028</v>
      </c>
      <c r="BT40" s="2">
        <f t="shared" si="38"/>
        <v>160.99025218147202</v>
      </c>
      <c r="BU40" s="2">
        <f t="shared" si="38"/>
        <v>202.39919600528367</v>
      </c>
      <c r="BV40" s="2">
        <f t="shared" si="38"/>
        <v>243.75162053980549</v>
      </c>
      <c r="BW40" s="2">
        <f t="shared" si="38"/>
        <v>285.17030532542782</v>
      </c>
      <c r="BX40" s="2">
        <f t="shared" si="34"/>
        <v>326.83794694281733</v>
      </c>
      <c r="BZ40" t="s">
        <v>71</v>
      </c>
      <c r="CA40" s="2">
        <f t="shared" si="17"/>
        <v>6.6228486147409455</v>
      </c>
      <c r="CB40" s="2">
        <f t="shared" si="39"/>
        <v>40.494883402204216</v>
      </c>
      <c r="CC40" s="2">
        <f t="shared" si="39"/>
        <v>78.24460524091225</v>
      </c>
      <c r="CD40" s="2">
        <f t="shared" si="39"/>
        <v>119.36391575882281</v>
      </c>
      <c r="CE40" s="2">
        <f t="shared" si="39"/>
        <v>160.3991033338786</v>
      </c>
      <c r="CF40" s="2">
        <f t="shared" si="39"/>
        <v>201.35426786105839</v>
      </c>
      <c r="CG40" s="2">
        <f t="shared" si="39"/>
        <v>242.28897750542598</v>
      </c>
      <c r="CH40" s="2">
        <f t="shared" si="39"/>
        <v>283.34470232823566</v>
      </c>
      <c r="CI40" s="2">
        <f t="shared" si="35"/>
        <v>324.69412911671657</v>
      </c>
      <c r="CK40" t="s">
        <v>71</v>
      </c>
      <c r="CL40" s="2">
        <f t="shared" si="31"/>
        <v>0</v>
      </c>
      <c r="CM40" s="2">
        <f t="shared" si="31"/>
        <v>0.10963128928558774</v>
      </c>
      <c r="CN40" s="2">
        <f t="shared" si="31"/>
        <v>0.82509923349219605</v>
      </c>
      <c r="CO40" s="2">
        <f t="shared" si="30"/>
        <v>2.1874459801816926</v>
      </c>
      <c r="CP40" s="2">
        <f t="shared" si="30"/>
        <v>3.2590864933305852</v>
      </c>
      <c r="CQ40" s="2">
        <f t="shared" si="30"/>
        <v>3.4564927274332717</v>
      </c>
      <c r="CR40" s="2">
        <f t="shared" si="30"/>
        <v>3.3096214253301355</v>
      </c>
      <c r="CS40" s="2">
        <f t="shared" si="30"/>
        <v>2.7092229143603959</v>
      </c>
      <c r="CT40" s="2">
        <f t="shared" si="30"/>
        <v>1.4296450495115209</v>
      </c>
      <c r="CU40" s="41">
        <f t="shared" si="20"/>
        <v>4.5352770276370965E-3</v>
      </c>
      <c r="CV40" t="s">
        <v>71</v>
      </c>
      <c r="CW40" s="2">
        <f t="shared" si="29"/>
        <v>0</v>
      </c>
      <c r="CX40" s="2">
        <f t="shared" si="29"/>
        <v>0.15098577291244197</v>
      </c>
      <c r="CY40" s="2">
        <f t="shared" si="29"/>
        <v>1.1299081232559445</v>
      </c>
      <c r="CZ40" s="2">
        <f t="shared" si="29"/>
        <v>2.9689094104686689</v>
      </c>
      <c r="DA40" s="2">
        <f t="shared" si="29"/>
        <v>4.7062471484804291</v>
      </c>
      <c r="DB40" s="2">
        <f t="shared" si="29"/>
        <v>6.5751434446264909</v>
      </c>
      <c r="DC40" s="2">
        <f t="shared" si="29"/>
        <v>8.275139542673827</v>
      </c>
      <c r="DD40" s="2">
        <f t="shared" si="29"/>
        <v>9.8944856903993923</v>
      </c>
      <c r="DE40" s="2">
        <f t="shared" si="29"/>
        <v>11.61022418199326</v>
      </c>
      <c r="DF40" s="41">
        <f t="shared" si="21"/>
        <v>3.6831228168349911E-2</v>
      </c>
      <c r="DG40" t="s">
        <v>71</v>
      </c>
      <c r="DH40" s="2">
        <f t="shared" si="27"/>
        <v>0</v>
      </c>
      <c r="DI40" s="2">
        <f t="shared" si="27"/>
        <v>0.13602583049297579</v>
      </c>
      <c r="DJ40" s="2">
        <f t="shared" si="27"/>
        <v>1.0177120411001255</v>
      </c>
      <c r="DK40" s="2">
        <f t="shared" si="27"/>
        <v>2.659655941191204</v>
      </c>
      <c r="DL40" s="2">
        <f t="shared" si="27"/>
        <v>4.1150983008870128</v>
      </c>
      <c r="DM40" s="2">
        <f t="shared" si="27"/>
        <v>5.5302153004012098</v>
      </c>
      <c r="DN40" s="2">
        <f t="shared" si="27"/>
        <v>6.8124965082943163</v>
      </c>
      <c r="DO40" s="2">
        <f t="shared" si="27"/>
        <v>8.0688826932072288</v>
      </c>
      <c r="DP40" s="2">
        <f t="shared" si="27"/>
        <v>9.4664063558925022</v>
      </c>
      <c r="DQ40" s="41">
        <f t="shared" si="23"/>
        <v>3.0030373829382527E-2</v>
      </c>
      <c r="DR40" s="41"/>
    </row>
    <row r="41" spans="1:122" x14ac:dyDescent="0.3">
      <c r="A41" t="s">
        <v>73</v>
      </c>
      <c r="B41" s="2">
        <f>VLOOKUP($A41,Total_Rndwd_Prod_Val_REF_N!$A$4:$M$199,5,FALSE)/10^3</f>
        <v>285.7129470131116</v>
      </c>
      <c r="C41" s="2">
        <f>VLOOKUP($A41,Total_Rndwd_Prod_Val_REF_N!$A$4:$M$199,6,FALSE)/10^3</f>
        <v>307.35810046203306</v>
      </c>
      <c r="D41" s="2">
        <f>VLOOKUP($A41,Total_Rndwd_Prod_Val_REF_N!$A$4:$M$199,7,FALSE)/10^3</f>
        <v>329.553408329852</v>
      </c>
      <c r="E41" s="2">
        <f>VLOOKUP($A41,Total_Rndwd_Prod_Val_REF_N!$A$4:$M$199,8,FALSE)/10^3</f>
        <v>330.89441983808661</v>
      </c>
      <c r="F41" s="2">
        <f>VLOOKUP($A41,Total_Rndwd_Prod_Val_REF_N!$A$4:$M$199,9,FALSE)/10^3</f>
        <v>333.42479926414967</v>
      </c>
      <c r="G41" s="2">
        <f>VLOOKUP($A41,Total_Rndwd_Prod_Val_REF_N!$A$4:$M$199,10,FALSE)/10^3</f>
        <v>337.46094249359993</v>
      </c>
      <c r="H41" s="2">
        <f>VLOOKUP($A41,Total_Rndwd_Prod_Val_REF_N!$A$4:$M$199,11,FALSE)/10^3</f>
        <v>341.55547635135241</v>
      </c>
      <c r="I41" s="2">
        <f>VLOOKUP($A41,Total_Rndwd_Prod_Val_REF_N!$A$4:$M$199,12,FALSE)/10^3</f>
        <v>347.47258241348834</v>
      </c>
      <c r="J41" s="2">
        <f>VLOOKUP($A41,Total_Rndwd_Prod_Val_REF_N!$A$4:$M$199,13,FALSE)/10^3</f>
        <v>343.15989665809195</v>
      </c>
      <c r="L41" t="s">
        <v>73</v>
      </c>
      <c r="M41" s="2">
        <f>VLOOKUP($A41,Total_Rndwd_Prod_Val_BF_N!$A$4:$M$199,5,FALSE)/10^3</f>
        <v>285.7129470131116</v>
      </c>
      <c r="N41" s="2">
        <f>VLOOKUP($A41,Total_Rndwd_Prod_Val_BF_N!$A$4:$M$199,6,FALSE)/10^3</f>
        <v>325.22739140105108</v>
      </c>
      <c r="O41" s="2">
        <f>VLOOKUP($A41,Total_Rndwd_Prod_Val_BF_N!$A$4:$M$199,7,FALSE)/10^3</f>
        <v>371.25915997248575</v>
      </c>
      <c r="P41" s="2">
        <f>VLOOKUP($A41,Total_Rndwd_Prod_Val_BF_N!$A$4:$M$199,8,FALSE)/10^3</f>
        <v>376.03057214762941</v>
      </c>
      <c r="Q41" s="2">
        <f>VLOOKUP($A41,Total_Rndwd_Prod_Val_BF_N!$A$4:$M$199,9,FALSE)/10^3</f>
        <v>370.46745933136395</v>
      </c>
      <c r="R41" s="2">
        <f>VLOOKUP($A41,Total_Rndwd_Prod_Val_BF_N!$A$4:$M$199,10,FALSE)/10^3</f>
        <v>369.80317274946685</v>
      </c>
      <c r="S41" s="2">
        <f>VLOOKUP($A41,Total_Rndwd_Prod_Val_BF_N!$A$4:$M$199,11,FALSE)/10^3</f>
        <v>375.35194199413132</v>
      </c>
      <c r="T41" s="2">
        <f>VLOOKUP($A41,Total_Rndwd_Prod_Val_BF_N!$A$4:$M$199,12,FALSE)/10^3</f>
        <v>365.02690153500043</v>
      </c>
      <c r="U41" s="2">
        <f>VLOOKUP($A41,Total_Rndwd_Prod_Val_BF_N!$A$4:$M$199,13,FALSE)/10^3</f>
        <v>368.10687261056609</v>
      </c>
      <c r="W41" t="s">
        <v>73</v>
      </c>
      <c r="X41" s="2">
        <f>VLOOKUP($A41,Total_Rndwd_Prod_Val_AF_N!$A$4:$M$199,5,FALSE)/10^3</f>
        <v>285.7129470131116</v>
      </c>
      <c r="Y41" s="2">
        <f>VLOOKUP($A41,Total_Rndwd_Prod_Val_AF_N!$A$4:$M$199,6,FALSE)/10^3</f>
        <v>312.84707439359215</v>
      </c>
      <c r="Z41" s="2">
        <f>VLOOKUP($A41,Total_Rndwd_Prod_Val_AF_N!$A$4:$M$199,7,FALSE)/10^3</f>
        <v>343.6721127268433</v>
      </c>
      <c r="AA41" s="2">
        <f>VLOOKUP($A41,Total_Rndwd_Prod_Val_AF_N!$A$4:$M$199,8,FALSE)/10^3</f>
        <v>341.33468023303681</v>
      </c>
      <c r="AB41" s="2">
        <f>VLOOKUP($A41,Total_Rndwd_Prod_Val_AF_N!$A$4:$M$199,9,FALSE)/10^3</f>
        <v>345.44463083996692</v>
      </c>
      <c r="AC41" s="2">
        <f>VLOOKUP($A41,Total_Rndwd_Prod_Val_AF_N!$A$4:$M$199,10,FALSE)/10^3</f>
        <v>348.99971247806991</v>
      </c>
      <c r="AD41" s="2">
        <f>VLOOKUP($A41,Total_Rndwd_Prod_Val_AF_N!$A$4:$M$199,11,FALSE)/10^3</f>
        <v>355.36535835829977</v>
      </c>
      <c r="AE41" s="2">
        <f>VLOOKUP($A41,Total_Rndwd_Prod_Val_AF_N!$A$4:$M$199,12,FALSE)/10^3</f>
        <v>359.71471807246121</v>
      </c>
      <c r="AF41" s="2">
        <f>VLOOKUP($A41,Total_Rndwd_Prod_Val_AF_N!$A$4:$M$199,13,FALSE)/10^3</f>
        <v>357.46163692172479</v>
      </c>
      <c r="AH41" t="s">
        <v>73</v>
      </c>
      <c r="AI41" s="2">
        <f>VLOOKUP($A41,Total_Rndwd_Prod_Val_BAC_N!$A$4:$M$199,5,FALSE)/10^3</f>
        <v>285.7129470131116</v>
      </c>
      <c r="AJ41" s="2">
        <f>VLOOKUP($A41,Total_Rndwd_Prod_Val_BAC_N!$A$4:$M$199,6,FALSE)/10^3</f>
        <v>312.20317941703036</v>
      </c>
      <c r="AK41" s="2">
        <f>VLOOKUP($A41,Total_Rndwd_Prod_Val_BAC_N!$A$4:$M$199,7,FALSE)/10^3</f>
        <v>341.80766320955581</v>
      </c>
      <c r="AL41" s="2">
        <f>VLOOKUP($A41,Total_Rndwd_Prod_Val_BAC_N!$A$4:$M$199,8,FALSE)/10^3</f>
        <v>339.02643876277494</v>
      </c>
      <c r="AM41" s="2">
        <f>VLOOKUP($A41,Total_Rndwd_Prod_Val_BAC_N!$A$4:$M$199,9,FALSE)/10^3</f>
        <v>343.12856704272224</v>
      </c>
      <c r="AN41" s="2">
        <f>VLOOKUP($A41,Total_Rndwd_Prod_Val_BAC_N!$A$4:$M$199,10,FALSE)/10^3</f>
        <v>344.89963091213605</v>
      </c>
      <c r="AO41" s="2">
        <f>VLOOKUP($A41,Total_Rndwd_Prod_Val_BAC_N!$A$4:$M$199,11,FALSE)/10^3</f>
        <v>348.63817182881803</v>
      </c>
      <c r="AP41" s="2">
        <f>VLOOKUP($A41,Total_Rndwd_Prod_Val_BAC_N!$A$4:$M$199,12,FALSE)/10^3</f>
        <v>356.8790411422238</v>
      </c>
      <c r="AQ41" s="2">
        <f>VLOOKUP($A41,Total_Rndwd_Prod_Val_BAC_N!$A$4:$M$199,13,FALSE)/10^3</f>
        <v>354.54079408026092</v>
      </c>
      <c r="AS41" t="s">
        <v>73</v>
      </c>
      <c r="AT41" s="2">
        <f t="shared" si="11"/>
        <v>285.7129470131116</v>
      </c>
      <c r="AU41" s="2">
        <f t="shared" si="36"/>
        <v>1735.9228355275911</v>
      </c>
      <c r="AV41" s="2">
        <f t="shared" si="36"/>
        <v>3294.9086457055755</v>
      </c>
      <c r="AW41" s="2">
        <f t="shared" si="36"/>
        <v>4944.0166988630699</v>
      </c>
      <c r="AX41" s="2">
        <f t="shared" si="36"/>
        <v>6601.0191774795658</v>
      </c>
      <c r="AY41" s="2">
        <f t="shared" si="36"/>
        <v>8272.1793170297642</v>
      </c>
      <c r="AZ41" s="2">
        <f t="shared" si="36"/>
        <v>9963.5785633555151</v>
      </c>
      <c r="BA41" s="2">
        <f t="shared" si="36"/>
        <v>11677.273051174412</v>
      </c>
      <c r="BB41" s="2">
        <f t="shared" si="32"/>
        <v>13410.323277486457</v>
      </c>
      <c r="BD41" t="s">
        <v>73</v>
      </c>
      <c r="BE41" s="2">
        <f t="shared" si="13"/>
        <v>285.7129470131116</v>
      </c>
      <c r="BF41" s="2">
        <f t="shared" si="37"/>
        <v>1753.7921264666093</v>
      </c>
      <c r="BG41" s="2">
        <f t="shared" si="37"/>
        <v>3425.9608520432994</v>
      </c>
      <c r="BH41" s="2">
        <f t="shared" si="37"/>
        <v>5287.0280640808724</v>
      </c>
      <c r="BI41" s="2">
        <f t="shared" si="37"/>
        <v>7161.6178120027535</v>
      </c>
      <c r="BJ41" s="2">
        <f t="shared" si="37"/>
        <v>9013.2908220776771</v>
      </c>
      <c r="BK41" s="2">
        <f t="shared" si="37"/>
        <v>10867.855455069675</v>
      </c>
      <c r="BL41" s="2">
        <f t="shared" si="37"/>
        <v>12734.290124581201</v>
      </c>
      <c r="BM41" s="2">
        <f t="shared" si="33"/>
        <v>14562.504603331769</v>
      </c>
      <c r="BO41" t="s">
        <v>73</v>
      </c>
      <c r="BP41" s="2">
        <f t="shared" si="15"/>
        <v>285.7129470131116</v>
      </c>
      <c r="BQ41" s="2">
        <f t="shared" si="38"/>
        <v>1741.4118094591504</v>
      </c>
      <c r="BR41" s="2">
        <f t="shared" si="38"/>
        <v>3336.4722197603623</v>
      </c>
      <c r="BS41" s="2">
        <f t="shared" si="38"/>
        <v>5052.4953509007728</v>
      </c>
      <c r="BT41" s="2">
        <f t="shared" si="38"/>
        <v>6763.2787026728865</v>
      </c>
      <c r="BU41" s="2">
        <f t="shared" si="38"/>
        <v>8494.0569385108247</v>
      </c>
      <c r="BV41" s="2">
        <f t="shared" si="38"/>
        <v>10245.421146781404</v>
      </c>
      <c r="BW41" s="2">
        <f t="shared" si="38"/>
        <v>12026.597298287063</v>
      </c>
      <c r="BX41" s="2">
        <f t="shared" si="34"/>
        <v>13822.917807498634</v>
      </c>
      <c r="BZ41" t="s">
        <v>73</v>
      </c>
      <c r="CA41" s="2">
        <f t="shared" si="17"/>
        <v>285.7129470131116</v>
      </c>
      <c r="CB41" s="2">
        <f t="shared" si="39"/>
        <v>1740.7679144825884</v>
      </c>
      <c r="CC41" s="2">
        <f t="shared" si="39"/>
        <v>3331.3882953602656</v>
      </c>
      <c r="CD41" s="2">
        <f t="shared" si="39"/>
        <v>5037.6453869612642</v>
      </c>
      <c r="CE41" s="2">
        <f t="shared" si="39"/>
        <v>6736.8797090550861</v>
      </c>
      <c r="CF41" s="2">
        <f t="shared" si="39"/>
        <v>8454.2936081381104</v>
      </c>
      <c r="CG41" s="2">
        <f t="shared" si="39"/>
        <v>10182.530303615473</v>
      </c>
      <c r="CH41" s="2">
        <f t="shared" si="39"/>
        <v>11933.962032072968</v>
      </c>
      <c r="CI41" s="2">
        <f t="shared" si="35"/>
        <v>13716.018990722125</v>
      </c>
      <c r="CK41" t="s">
        <v>73</v>
      </c>
      <c r="CL41" s="2">
        <f t="shared" si="31"/>
        <v>0</v>
      </c>
      <c r="CM41" s="2">
        <f t="shared" si="31"/>
        <v>17.869290939018128</v>
      </c>
      <c r="CN41" s="2">
        <f t="shared" si="31"/>
        <v>131.05220633772387</v>
      </c>
      <c r="CO41" s="2">
        <f t="shared" si="30"/>
        <v>343.01136521780245</v>
      </c>
      <c r="CP41" s="2">
        <f t="shared" si="30"/>
        <v>560.59863452318768</v>
      </c>
      <c r="CQ41" s="2">
        <f t="shared" si="30"/>
        <v>741.11150504791294</v>
      </c>
      <c r="CR41" s="2">
        <f t="shared" si="30"/>
        <v>904.27689171416023</v>
      </c>
      <c r="CS41" s="2">
        <f t="shared" si="30"/>
        <v>1057.0170734067888</v>
      </c>
      <c r="CT41" s="2">
        <f t="shared" si="30"/>
        <v>1152.1813258453112</v>
      </c>
      <c r="CU41" s="41">
        <f t="shared" si="20"/>
        <v>8.5917490727432225E-2</v>
      </c>
      <c r="CV41" t="s">
        <v>73</v>
      </c>
      <c r="CW41" s="2">
        <f t="shared" si="29"/>
        <v>0</v>
      </c>
      <c r="CX41" s="2">
        <f t="shared" si="29"/>
        <v>5.4889739315592578</v>
      </c>
      <c r="CY41" s="2">
        <f t="shared" si="29"/>
        <v>41.563574054786841</v>
      </c>
      <c r="CZ41" s="2">
        <f t="shared" si="29"/>
        <v>108.47865203770289</v>
      </c>
      <c r="DA41" s="2">
        <f t="shared" si="29"/>
        <v>162.25952519332077</v>
      </c>
      <c r="DB41" s="2">
        <f t="shared" si="29"/>
        <v>221.87762148106049</v>
      </c>
      <c r="DC41" s="2">
        <f t="shared" si="29"/>
        <v>281.84258342588873</v>
      </c>
      <c r="DD41" s="2">
        <f t="shared" si="29"/>
        <v>349.32424711265048</v>
      </c>
      <c r="DE41" s="2">
        <f t="shared" si="29"/>
        <v>412.59453001217662</v>
      </c>
      <c r="DF41" s="41">
        <f t="shared" si="21"/>
        <v>3.0766933911641734E-2</v>
      </c>
      <c r="DG41" t="s">
        <v>73</v>
      </c>
      <c r="DH41" s="2">
        <f t="shared" si="27"/>
        <v>0</v>
      </c>
      <c r="DI41" s="2">
        <f t="shared" si="27"/>
        <v>4.8450789549972342</v>
      </c>
      <c r="DJ41" s="2">
        <f t="shared" si="27"/>
        <v>36.479649654690093</v>
      </c>
      <c r="DK41" s="2">
        <f t="shared" si="27"/>
        <v>93.628688098194289</v>
      </c>
      <c r="DL41" s="2">
        <f t="shared" si="27"/>
        <v>135.86053157552033</v>
      </c>
      <c r="DM41" s="2">
        <f t="shared" si="27"/>
        <v>182.11429110834615</v>
      </c>
      <c r="DN41" s="2">
        <f t="shared" si="27"/>
        <v>218.95174025995766</v>
      </c>
      <c r="DO41" s="2">
        <f t="shared" si="27"/>
        <v>256.68898089855611</v>
      </c>
      <c r="DP41" s="2">
        <f t="shared" si="27"/>
        <v>305.69571323566743</v>
      </c>
      <c r="DQ41" s="41">
        <f t="shared" si="23"/>
        <v>2.2795551375623887E-2</v>
      </c>
      <c r="DR41" s="41"/>
    </row>
    <row r="42" spans="1:122" x14ac:dyDescent="0.3">
      <c r="A42" t="s">
        <v>75</v>
      </c>
      <c r="B42" s="2">
        <f>VLOOKUP($A42,Total_Rndwd_Prod_Val_REF_N!$A$4:$M$199,5,FALSE)/10^3</f>
        <v>244.79494447431995</v>
      </c>
      <c r="C42" s="2">
        <f>VLOOKUP($A42,Total_Rndwd_Prod_Val_REF_N!$A$4:$M$199,6,FALSE)/10^3</f>
        <v>265.42589330225547</v>
      </c>
      <c r="D42" s="2">
        <f>VLOOKUP($A42,Total_Rndwd_Prod_Val_REF_N!$A$4:$M$199,7,FALSE)/10^3</f>
        <v>286.19769403277689</v>
      </c>
      <c r="E42" s="2">
        <f>VLOOKUP($A42,Total_Rndwd_Prod_Val_REF_N!$A$4:$M$199,8,FALSE)/10^3</f>
        <v>286.79470696011862</v>
      </c>
      <c r="F42" s="2">
        <f>VLOOKUP($A42,Total_Rndwd_Prod_Val_REF_N!$A$4:$M$199,9,FALSE)/10^3</f>
        <v>288.63969843223686</v>
      </c>
      <c r="G42" s="2">
        <f>VLOOKUP($A42,Total_Rndwd_Prod_Val_REF_N!$A$4:$M$199,10,FALSE)/10^3</f>
        <v>291.84329997500737</v>
      </c>
      <c r="H42" s="2">
        <f>VLOOKUP($A42,Total_Rndwd_Prod_Val_REF_N!$A$4:$M$199,11,FALSE)/10^3</f>
        <v>295.36993324866455</v>
      </c>
      <c r="I42" s="2">
        <f>VLOOKUP($A42,Total_Rndwd_Prod_Val_REF_N!$A$4:$M$199,12,FALSE)/10^3</f>
        <v>299.32270656690258</v>
      </c>
      <c r="J42" s="2">
        <f>VLOOKUP($A42,Total_Rndwd_Prod_Val_REF_N!$A$4:$M$199,13,FALSE)/10^3</f>
        <v>296.7602894127632</v>
      </c>
      <c r="L42" t="s">
        <v>75</v>
      </c>
      <c r="M42" s="2">
        <f>VLOOKUP($A42,Total_Rndwd_Prod_Val_BF_N!$A$4:$M$199,5,FALSE)/10^3</f>
        <v>244.79494447431995</v>
      </c>
      <c r="N42" s="2">
        <f>VLOOKUP($A42,Total_Rndwd_Prod_Val_BF_N!$A$4:$M$199,6,FALSE)/10^3</f>
        <v>285.06403362080778</v>
      </c>
      <c r="O42" s="2">
        <f>VLOOKUP($A42,Total_Rndwd_Prod_Val_BF_N!$A$4:$M$199,7,FALSE)/10^3</f>
        <v>332.74457261528494</v>
      </c>
      <c r="P42" s="2">
        <f>VLOOKUP($A42,Total_Rndwd_Prod_Val_BF_N!$A$4:$M$199,8,FALSE)/10^3</f>
        <v>336.26201120890977</v>
      </c>
      <c r="Q42" s="2">
        <f>VLOOKUP($A42,Total_Rndwd_Prod_Val_BF_N!$A$4:$M$199,9,FALSE)/10^3</f>
        <v>327.52500179271641</v>
      </c>
      <c r="R42" s="2">
        <f>VLOOKUP($A42,Total_Rndwd_Prod_Val_BF_N!$A$4:$M$199,10,FALSE)/10^3</f>
        <v>327.19426501197898</v>
      </c>
      <c r="S42" s="2">
        <f>VLOOKUP($A42,Total_Rndwd_Prod_Val_BF_N!$A$4:$M$199,11,FALSE)/10^3</f>
        <v>326.06222877226122</v>
      </c>
      <c r="T42" s="2">
        <f>VLOOKUP($A42,Total_Rndwd_Prod_Val_BF_N!$A$4:$M$199,12,FALSE)/10^3</f>
        <v>321.63908736644072</v>
      </c>
      <c r="U42" s="2">
        <f>VLOOKUP($A42,Total_Rndwd_Prod_Val_BF_N!$A$4:$M$199,13,FALSE)/10^3</f>
        <v>323.83112394483692</v>
      </c>
      <c r="W42" t="s">
        <v>75</v>
      </c>
      <c r="X42" s="2">
        <f>VLOOKUP($A42,Total_Rndwd_Prod_Val_AF_N!$A$4:$M$199,5,FALSE)/10^3</f>
        <v>244.79494447431995</v>
      </c>
      <c r="Y42" s="2">
        <f>VLOOKUP($A42,Total_Rndwd_Prod_Val_AF_N!$A$4:$M$199,6,FALSE)/10^3</f>
        <v>270.85561716802744</v>
      </c>
      <c r="Z42" s="2">
        <f>VLOOKUP($A42,Total_Rndwd_Prod_Val_AF_N!$A$4:$M$199,7,FALSE)/10^3</f>
        <v>300.49832560700412</v>
      </c>
      <c r="AA42" s="2">
        <f>VLOOKUP($A42,Total_Rndwd_Prod_Val_AF_N!$A$4:$M$199,8,FALSE)/10^3</f>
        <v>297.16423963127022</v>
      </c>
      <c r="AB42" s="2">
        <f>VLOOKUP($A42,Total_Rndwd_Prod_Val_AF_N!$A$4:$M$199,9,FALSE)/10^3</f>
        <v>300.2713608977437</v>
      </c>
      <c r="AC42" s="2">
        <f>VLOOKUP($A42,Total_Rndwd_Prod_Val_AF_N!$A$4:$M$199,10,FALSE)/10^3</f>
        <v>302.37970916320347</v>
      </c>
      <c r="AD42" s="2">
        <f>VLOOKUP($A42,Total_Rndwd_Prod_Val_AF_N!$A$4:$M$199,11,FALSE)/10^3</f>
        <v>304.73509134334</v>
      </c>
      <c r="AE42" s="2">
        <f>VLOOKUP($A42,Total_Rndwd_Prod_Val_AF_N!$A$4:$M$199,12,FALSE)/10^3</f>
        <v>310.60156139993438</v>
      </c>
      <c r="AF42" s="2">
        <f>VLOOKUP($A42,Total_Rndwd_Prod_Val_AF_N!$A$4:$M$199,13,FALSE)/10^3</f>
        <v>310.07508783574161</v>
      </c>
      <c r="AH42" t="s">
        <v>75</v>
      </c>
      <c r="AI42" s="2">
        <f>VLOOKUP($A42,Total_Rndwd_Prod_Val_BAC_N!$A$4:$M$199,5,FALSE)/10^3</f>
        <v>244.79494447431995</v>
      </c>
      <c r="AJ42" s="2">
        <f>VLOOKUP($A42,Total_Rndwd_Prod_Val_BAC_N!$A$4:$M$199,6,FALSE)/10^3</f>
        <v>270.68313793223547</v>
      </c>
      <c r="AK42" s="2">
        <f>VLOOKUP($A42,Total_Rndwd_Prod_Val_BAC_N!$A$4:$M$199,7,FALSE)/10^3</f>
        <v>299.56827199125303</v>
      </c>
      <c r="AL42" s="2">
        <f>VLOOKUP($A42,Total_Rndwd_Prod_Val_BAC_N!$A$4:$M$199,8,FALSE)/10^3</f>
        <v>295.57751255728454</v>
      </c>
      <c r="AM42" s="2">
        <f>VLOOKUP($A42,Total_Rndwd_Prod_Val_BAC_N!$A$4:$M$199,9,FALSE)/10^3</f>
        <v>298.08642360270005</v>
      </c>
      <c r="AN42" s="2">
        <f>VLOOKUP($A42,Total_Rndwd_Prod_Val_BAC_N!$A$4:$M$199,10,FALSE)/10^3</f>
        <v>300.00672565716616</v>
      </c>
      <c r="AO42" s="2">
        <f>VLOOKUP($A42,Total_Rndwd_Prod_Val_BAC_N!$A$4:$M$199,11,FALSE)/10^3</f>
        <v>302.94240557065149</v>
      </c>
      <c r="AP42" s="2">
        <f>VLOOKUP($A42,Total_Rndwd_Prod_Val_BAC_N!$A$4:$M$199,12,FALSE)/10^3</f>
        <v>308.94062699870426</v>
      </c>
      <c r="AQ42" s="2">
        <f>VLOOKUP($A42,Total_Rndwd_Prod_Val_BAC_N!$A$4:$M$199,13,FALSE)/10^3</f>
        <v>308.40153722092037</v>
      </c>
      <c r="AS42" t="s">
        <v>75</v>
      </c>
      <c r="AT42" s="2">
        <f t="shared" si="11"/>
        <v>244.79494447431995</v>
      </c>
      <c r="AU42" s="2">
        <f t="shared" si="36"/>
        <v>1489.4006156738551</v>
      </c>
      <c r="AV42" s="2">
        <f t="shared" si="36"/>
        <v>2837.3018829156536</v>
      </c>
      <c r="AW42" s="2">
        <f t="shared" si="36"/>
        <v>4268.8873660068793</v>
      </c>
      <c r="AX42" s="2">
        <f t="shared" si="36"/>
        <v>5704.7058922795914</v>
      </c>
      <c r="AY42" s="2">
        <f t="shared" si="36"/>
        <v>7151.1079859835463</v>
      </c>
      <c r="AZ42" s="2">
        <f t="shared" si="36"/>
        <v>8613.8511191322414</v>
      </c>
      <c r="BA42" s="2">
        <f t="shared" si="36"/>
        <v>10094.653558693803</v>
      </c>
      <c r="BB42" s="2">
        <f t="shared" si="32"/>
        <v>11588.704674374176</v>
      </c>
      <c r="BD42" t="s">
        <v>75</v>
      </c>
      <c r="BE42" s="2">
        <f t="shared" si="13"/>
        <v>244.79494447431995</v>
      </c>
      <c r="BF42" s="2">
        <f t="shared" si="37"/>
        <v>1509.0387559924075</v>
      </c>
      <c r="BG42" s="2">
        <f t="shared" si="37"/>
        <v>2982.0394630909236</v>
      </c>
      <c r="BH42" s="2">
        <f t="shared" si="37"/>
        <v>4649.2797647609732</v>
      </c>
      <c r="BI42" s="2">
        <f t="shared" si="37"/>
        <v>6321.852811389329</v>
      </c>
      <c r="BJ42" s="2">
        <f t="shared" si="37"/>
        <v>7959.1470835721739</v>
      </c>
      <c r="BK42" s="2">
        <f t="shared" si="37"/>
        <v>9593.9863723923518</v>
      </c>
      <c r="BL42" s="2">
        <f t="shared" si="37"/>
        <v>11219.874374847837</v>
      </c>
      <c r="BM42" s="2">
        <f t="shared" si="33"/>
        <v>12830.261848258438</v>
      </c>
      <c r="BO42" t="s">
        <v>75</v>
      </c>
      <c r="BP42" s="2">
        <f t="shared" si="15"/>
        <v>244.79494447431995</v>
      </c>
      <c r="BQ42" s="2">
        <f t="shared" si="38"/>
        <v>1494.8303395396272</v>
      </c>
      <c r="BR42" s="2">
        <f t="shared" si="38"/>
        <v>2878.751133818741</v>
      </c>
      <c r="BS42" s="2">
        <f t="shared" si="38"/>
        <v>4377.9086758780277</v>
      </c>
      <c r="BT42" s="2">
        <f t="shared" si="38"/>
        <v>5866.8369953008523</v>
      </c>
      <c r="BU42" s="2">
        <f t="shared" si="38"/>
        <v>7370.3021480550306</v>
      </c>
      <c r="BV42" s="2">
        <f t="shared" si="38"/>
        <v>8884.5560760511853</v>
      </c>
      <c r="BW42" s="2">
        <f t="shared" si="38"/>
        <v>10414.098002824481</v>
      </c>
      <c r="BX42" s="2">
        <f t="shared" si="34"/>
        <v>11966.57933625996</v>
      </c>
      <c r="BZ42" t="s">
        <v>75</v>
      </c>
      <c r="CA42" s="2">
        <f t="shared" si="17"/>
        <v>244.79494447431995</v>
      </c>
      <c r="CB42" s="2">
        <f t="shared" si="39"/>
        <v>1494.6578603038352</v>
      </c>
      <c r="CC42" s="2">
        <f t="shared" si="39"/>
        <v>2876.9586840240299</v>
      </c>
      <c r="CD42" s="2">
        <f t="shared" si="39"/>
        <v>4370.809284546327</v>
      </c>
      <c r="CE42" s="2">
        <f t="shared" si="39"/>
        <v>5851.2057583781652</v>
      </c>
      <c r="CF42" s="2">
        <f t="shared" si="39"/>
        <v>7343.5581784461319</v>
      </c>
      <c r="CG42" s="2">
        <f t="shared" si="39"/>
        <v>8846.5274866454474</v>
      </c>
      <c r="CH42" s="2">
        <f t="shared" si="39"/>
        <v>10367.237735926758</v>
      </c>
      <c r="CI42" s="2">
        <f t="shared" si="35"/>
        <v>11911.401781142495</v>
      </c>
      <c r="CK42" t="s">
        <v>75</v>
      </c>
      <c r="CL42" s="2">
        <f t="shared" si="31"/>
        <v>0</v>
      </c>
      <c r="CM42" s="2">
        <f t="shared" si="31"/>
        <v>19.63814031855236</v>
      </c>
      <c r="CN42" s="2">
        <f t="shared" si="31"/>
        <v>144.73758017527007</v>
      </c>
      <c r="CO42" s="2">
        <f t="shared" si="30"/>
        <v>380.39239875409385</v>
      </c>
      <c r="CP42" s="2">
        <f t="shared" si="30"/>
        <v>617.14691910973761</v>
      </c>
      <c r="CQ42" s="2">
        <f t="shared" si="30"/>
        <v>808.03909758862756</v>
      </c>
      <c r="CR42" s="2">
        <f t="shared" si="30"/>
        <v>980.1352532601104</v>
      </c>
      <c r="CS42" s="2">
        <f t="shared" si="30"/>
        <v>1125.2208161540348</v>
      </c>
      <c r="CT42" s="2">
        <f t="shared" si="30"/>
        <v>1241.5571738842627</v>
      </c>
      <c r="CU42" s="41">
        <f t="shared" si="20"/>
        <v>0.10713511205697461</v>
      </c>
      <c r="CV42" t="s">
        <v>75</v>
      </c>
      <c r="CW42" s="2">
        <f t="shared" si="29"/>
        <v>0</v>
      </c>
      <c r="CX42" s="2">
        <f t="shared" si="29"/>
        <v>5.4297238657720754</v>
      </c>
      <c r="CY42" s="2">
        <f t="shared" si="29"/>
        <v>41.449250903087432</v>
      </c>
      <c r="CZ42" s="2">
        <f t="shared" si="29"/>
        <v>109.02130987114833</v>
      </c>
      <c r="DA42" s="2">
        <f t="shared" si="29"/>
        <v>162.13110302126097</v>
      </c>
      <c r="DB42" s="2">
        <f t="shared" si="29"/>
        <v>219.19416207148424</v>
      </c>
      <c r="DC42" s="2">
        <f t="shared" si="29"/>
        <v>270.70495691894394</v>
      </c>
      <c r="DD42" s="2">
        <f t="shared" si="29"/>
        <v>319.44444413067868</v>
      </c>
      <c r="DE42" s="2">
        <f t="shared" si="29"/>
        <v>377.87466188578401</v>
      </c>
      <c r="DF42" s="41">
        <f t="shared" si="21"/>
        <v>3.2607152611401791E-2</v>
      </c>
      <c r="DG42" t="s">
        <v>75</v>
      </c>
      <c r="DH42" s="2">
        <f t="shared" si="27"/>
        <v>0</v>
      </c>
      <c r="DI42" s="2">
        <f t="shared" si="27"/>
        <v>5.2572446299800504</v>
      </c>
      <c r="DJ42" s="2">
        <f t="shared" si="27"/>
        <v>39.656801108376385</v>
      </c>
      <c r="DK42" s="2">
        <f t="shared" si="27"/>
        <v>101.92191853944769</v>
      </c>
      <c r="DL42" s="2">
        <f t="shared" si="27"/>
        <v>146.49986609857388</v>
      </c>
      <c r="DM42" s="2">
        <f t="shared" si="27"/>
        <v>192.45019246258562</v>
      </c>
      <c r="DN42" s="2">
        <f t="shared" si="27"/>
        <v>232.67636751320606</v>
      </c>
      <c r="DO42" s="2">
        <f t="shared" si="27"/>
        <v>272.58417723295497</v>
      </c>
      <c r="DP42" s="2">
        <f t="shared" si="27"/>
        <v>322.69710676831892</v>
      </c>
      <c r="DQ42" s="41">
        <f t="shared" si="23"/>
        <v>2.7845830559638927E-2</v>
      </c>
      <c r="DR42" s="41"/>
    </row>
    <row r="43" spans="1:122" x14ac:dyDescent="0.3">
      <c r="A43" t="s">
        <v>77</v>
      </c>
      <c r="B43" s="2">
        <f>VLOOKUP($A43,Total_Rndwd_Prod_Val_REF_N!$A$4:$M$199,5,FALSE)/10^3</f>
        <v>594.78632922797806</v>
      </c>
      <c r="C43" s="2">
        <f>VLOOKUP($A43,Total_Rndwd_Prod_Val_REF_N!$A$4:$M$199,6,FALSE)/10^3</f>
        <v>646.83543081095581</v>
      </c>
      <c r="D43" s="2">
        <f>VLOOKUP($A43,Total_Rndwd_Prod_Val_REF_N!$A$4:$M$199,7,FALSE)/10^3</f>
        <v>699.01820296496214</v>
      </c>
      <c r="E43" s="2">
        <f>VLOOKUP($A43,Total_Rndwd_Prod_Val_REF_N!$A$4:$M$199,8,FALSE)/10^3</f>
        <v>702.32540607844794</v>
      </c>
      <c r="F43" s="2">
        <f>VLOOKUP($A43,Total_Rndwd_Prod_Val_REF_N!$A$4:$M$199,9,FALSE)/10^3</f>
        <v>708.83529450369815</v>
      </c>
      <c r="G43" s="2">
        <f>VLOOKUP($A43,Total_Rndwd_Prod_Val_REF_N!$A$4:$M$199,10,FALSE)/10^3</f>
        <v>718.74065089274757</v>
      </c>
      <c r="H43" s="2">
        <f>VLOOKUP($A43,Total_Rndwd_Prod_Val_REF_N!$A$4:$M$199,11,FALSE)/10^3</f>
        <v>729.84020223824768</v>
      </c>
      <c r="I43" s="2">
        <f>VLOOKUP($A43,Total_Rndwd_Prod_Val_REF_N!$A$4:$M$199,12,FALSE)/10^3</f>
        <v>741.36905789961247</v>
      </c>
      <c r="J43" s="2">
        <f>VLOOKUP($A43,Total_Rndwd_Prod_Val_REF_N!$A$4:$M$199,13,FALSE)/10^3</f>
        <v>736.97437100645891</v>
      </c>
      <c r="L43" t="s">
        <v>77</v>
      </c>
      <c r="M43" s="2">
        <f>VLOOKUP($A43,Total_Rndwd_Prod_Val_BF_N!$A$4:$M$199,5,FALSE)/10^3</f>
        <v>594.78632922797806</v>
      </c>
      <c r="N43" s="2">
        <f>VLOOKUP($A43,Total_Rndwd_Prod_Val_BF_N!$A$4:$M$199,6,FALSE)/10^3</f>
        <v>688.64582686400502</v>
      </c>
      <c r="O43" s="2">
        <f>VLOOKUP($A43,Total_Rndwd_Prod_Val_BF_N!$A$4:$M$199,7,FALSE)/10^3</f>
        <v>798.82203013436811</v>
      </c>
      <c r="P43" s="2">
        <f>VLOOKUP($A43,Total_Rndwd_Prod_Val_BF_N!$A$4:$M$199,8,FALSE)/10^3</f>
        <v>809.89883871488371</v>
      </c>
      <c r="Q43" s="2">
        <f>VLOOKUP($A43,Total_Rndwd_Prod_Val_BF_N!$A$4:$M$199,9,FALSE)/10^3</f>
        <v>789.6728498376599</v>
      </c>
      <c r="R43" s="2">
        <f>VLOOKUP($A43,Total_Rndwd_Prod_Val_BF_N!$A$4:$M$199,10,FALSE)/10^3</f>
        <v>790.83370902102229</v>
      </c>
      <c r="S43" s="2">
        <f>VLOOKUP($A43,Total_Rndwd_Prod_Val_BF_N!$A$4:$M$199,11,FALSE)/10^3</f>
        <v>787.33574801961822</v>
      </c>
      <c r="T43" s="2">
        <f>VLOOKUP($A43,Total_Rndwd_Prod_Val_BF_N!$A$4:$M$199,12,FALSE)/10^3</f>
        <v>780.30136466207068</v>
      </c>
      <c r="U43" s="2">
        <f>VLOOKUP($A43,Total_Rndwd_Prod_Val_BF_N!$A$4:$M$199,13,FALSE)/10^3</f>
        <v>787.272567455532</v>
      </c>
      <c r="W43" t="s">
        <v>77</v>
      </c>
      <c r="X43" s="2">
        <f>VLOOKUP($A43,Total_Rndwd_Prod_Val_AF_N!$A$4:$M$199,5,FALSE)/10^3</f>
        <v>594.78632922797806</v>
      </c>
      <c r="Y43" s="2">
        <f>VLOOKUP($A43,Total_Rndwd_Prod_Val_AF_N!$A$4:$M$199,6,FALSE)/10^3</f>
        <v>652.97908813298102</v>
      </c>
      <c r="Z43" s="2">
        <f>VLOOKUP($A43,Total_Rndwd_Prod_Val_AF_N!$A$4:$M$199,7,FALSE)/10^3</f>
        <v>718.1846745505411</v>
      </c>
      <c r="AA43" s="2">
        <f>VLOOKUP($A43,Total_Rndwd_Prod_Val_AF_N!$A$4:$M$199,8,FALSE)/10^3</f>
        <v>710.88441293281812</v>
      </c>
      <c r="AB43" s="2">
        <f>VLOOKUP($A43,Total_Rndwd_Prod_Val_AF_N!$A$4:$M$199,9,FALSE)/10^3</f>
        <v>720.72300142632389</v>
      </c>
      <c r="AC43" s="2">
        <f>VLOOKUP($A43,Total_Rndwd_Prod_Val_AF_N!$A$4:$M$199,10,FALSE)/10^3</f>
        <v>727.56830776025197</v>
      </c>
      <c r="AD43" s="2">
        <f>VLOOKUP($A43,Total_Rndwd_Prod_Val_AF_N!$A$4:$M$199,11,FALSE)/10^3</f>
        <v>734.25749511608581</v>
      </c>
      <c r="AE43" s="2">
        <f>VLOOKUP($A43,Total_Rndwd_Prod_Val_AF_N!$A$4:$M$199,12,FALSE)/10^3</f>
        <v>751.87123947535315</v>
      </c>
      <c r="AF43" s="2">
        <f>VLOOKUP($A43,Total_Rndwd_Prod_Val_AF_N!$A$4:$M$199,13,FALSE)/10^3</f>
        <v>753.05497132152038</v>
      </c>
      <c r="AH43" t="s">
        <v>77</v>
      </c>
      <c r="AI43" s="2">
        <f>VLOOKUP($A43,Total_Rndwd_Prod_Val_BAC_N!$A$4:$M$199,5,FALSE)/10^3</f>
        <v>594.78632922797806</v>
      </c>
      <c r="AJ43" s="2">
        <f>VLOOKUP($A43,Total_Rndwd_Prod_Val_BAC_N!$A$4:$M$199,6,FALSE)/10^3</f>
        <v>659.0301230853031</v>
      </c>
      <c r="AK43" s="2">
        <f>VLOOKUP($A43,Total_Rndwd_Prod_Val_BAC_N!$A$4:$M$199,7,FALSE)/10^3</f>
        <v>730.06143723188643</v>
      </c>
      <c r="AL43" s="2">
        <f>VLOOKUP($A43,Total_Rndwd_Prod_Val_BAC_N!$A$4:$M$199,8,FALSE)/10^3</f>
        <v>721.13459382326164</v>
      </c>
      <c r="AM43" s="2">
        <f>VLOOKUP($A43,Total_Rndwd_Prod_Val_BAC_N!$A$4:$M$199,9,FALSE)/10^3</f>
        <v>729.60849240642551</v>
      </c>
      <c r="AN43" s="2">
        <f>VLOOKUP($A43,Total_Rndwd_Prod_Val_BAC_N!$A$4:$M$199,10,FALSE)/10^3</f>
        <v>736.39526823731478</v>
      </c>
      <c r="AO43" s="2">
        <f>VLOOKUP($A43,Total_Rndwd_Prod_Val_BAC_N!$A$4:$M$199,11,FALSE)/10^3</f>
        <v>746.0988378396612</v>
      </c>
      <c r="AP43" s="2">
        <f>VLOOKUP($A43,Total_Rndwd_Prod_Val_BAC_N!$A$4:$M$199,12,FALSE)/10^3</f>
        <v>762.94110304825188</v>
      </c>
      <c r="AQ43" s="2">
        <f>VLOOKUP($A43,Total_Rndwd_Prod_Val_BAC_N!$A$4:$M$199,13,FALSE)/10^3</f>
        <v>764.25084417783467</v>
      </c>
      <c r="AS43" t="s">
        <v>77</v>
      </c>
      <c r="AT43" s="2">
        <f t="shared" si="11"/>
        <v>594.78632922797806</v>
      </c>
      <c r="AU43" s="2">
        <f t="shared" si="36"/>
        <v>3620.7670769508459</v>
      </c>
      <c r="AV43" s="2">
        <f t="shared" si="36"/>
        <v>6907.1270031596314</v>
      </c>
      <c r="AW43" s="2">
        <f t="shared" si="36"/>
        <v>10405.525221097927</v>
      </c>
      <c r="AX43" s="2">
        <f t="shared" si="36"/>
        <v>13923.662139915417</v>
      </c>
      <c r="AY43" s="2">
        <f t="shared" si="36"/>
        <v>17477.743968822961</v>
      </c>
      <c r="AZ43" s="2">
        <f t="shared" si="36"/>
        <v>21082.546774632199</v>
      </c>
      <c r="BA43" s="2">
        <f t="shared" si="36"/>
        <v>24743.276641484805</v>
      </c>
      <c r="BB43" s="2">
        <f t="shared" si="32"/>
        <v>28445.727244089714</v>
      </c>
      <c r="BD43" t="s">
        <v>77</v>
      </c>
      <c r="BE43" s="2">
        <f t="shared" si="13"/>
        <v>594.78632922797806</v>
      </c>
      <c r="BF43" s="2">
        <f t="shared" si="37"/>
        <v>3662.5774730038952</v>
      </c>
      <c r="BG43" s="2">
        <f t="shared" si="37"/>
        <v>7215.9828105942834</v>
      </c>
      <c r="BH43" s="2">
        <f t="shared" si="37"/>
        <v>11221.16976984664</v>
      </c>
      <c r="BI43" s="2">
        <f t="shared" si="37"/>
        <v>15250.437974543835</v>
      </c>
      <c r="BJ43" s="2">
        <f t="shared" si="37"/>
        <v>19199.963082915496</v>
      </c>
      <c r="BK43" s="2">
        <f t="shared" si="37"/>
        <v>23150.633667019203</v>
      </c>
      <c r="BL43" s="2">
        <f t="shared" si="37"/>
        <v>27080.278023759747</v>
      </c>
      <c r="BM43" s="2">
        <f t="shared" si="33"/>
        <v>30988.756049863565</v>
      </c>
      <c r="BO43" t="s">
        <v>77</v>
      </c>
      <c r="BP43" s="2">
        <f t="shared" si="15"/>
        <v>594.78632922797806</v>
      </c>
      <c r="BQ43" s="2">
        <f t="shared" si="38"/>
        <v>3626.9107342728712</v>
      </c>
      <c r="BR43" s="2">
        <f t="shared" si="38"/>
        <v>6957.0117613553357</v>
      </c>
      <c r="BS43" s="2">
        <f t="shared" si="38"/>
        <v>10540.634872490318</v>
      </c>
      <c r="BT43" s="2">
        <f t="shared" si="38"/>
        <v>14104.895525647915</v>
      </c>
      <c r="BU43" s="2">
        <f t="shared" si="38"/>
        <v>17715.355839113461</v>
      </c>
      <c r="BV43" s="2">
        <f t="shared" si="38"/>
        <v>21359.886565270554</v>
      </c>
      <c r="BW43" s="2">
        <f t="shared" si="38"/>
        <v>25048.78778521025</v>
      </c>
      <c r="BX43" s="2">
        <f t="shared" si="34"/>
        <v>28809.327714433181</v>
      </c>
      <c r="BZ43" t="s">
        <v>77</v>
      </c>
      <c r="CA43" s="2">
        <f t="shared" si="17"/>
        <v>594.78632922797806</v>
      </c>
      <c r="CB43" s="2">
        <f t="shared" si="39"/>
        <v>3632.9617692251932</v>
      </c>
      <c r="CC43" s="2">
        <f t="shared" si="39"/>
        <v>6999.1436987982925</v>
      </c>
      <c r="CD43" s="2">
        <f t="shared" si="39"/>
        <v>10640.524041549099</v>
      </c>
      <c r="CE43" s="2">
        <f t="shared" si="39"/>
        <v>14254.670909248571</v>
      </c>
      <c r="CF43" s="2">
        <f t="shared" si="39"/>
        <v>17909.50014711159</v>
      </c>
      <c r="CG43" s="2">
        <f t="shared" si="39"/>
        <v>21601.18005790051</v>
      </c>
      <c r="CH43" s="2">
        <f t="shared" si="39"/>
        <v>25348.516512307408</v>
      </c>
      <c r="CI43" s="2">
        <f t="shared" si="35"/>
        <v>29164.531768678247</v>
      </c>
      <c r="CK43" t="s">
        <v>77</v>
      </c>
      <c r="CL43" s="2">
        <f t="shared" si="31"/>
        <v>0</v>
      </c>
      <c r="CM43" s="2">
        <f t="shared" si="31"/>
        <v>41.810396053049317</v>
      </c>
      <c r="CN43" s="2">
        <f t="shared" si="31"/>
        <v>308.85580743465198</v>
      </c>
      <c r="CO43" s="2">
        <f t="shared" si="30"/>
        <v>815.64454874871262</v>
      </c>
      <c r="CP43" s="2">
        <f t="shared" si="30"/>
        <v>1326.7758346284172</v>
      </c>
      <c r="CQ43" s="2">
        <f t="shared" si="30"/>
        <v>1722.2191140925352</v>
      </c>
      <c r="CR43" s="2">
        <f t="shared" si="30"/>
        <v>2068.0868923870039</v>
      </c>
      <c r="CS43" s="2">
        <f t="shared" si="30"/>
        <v>2337.0013822749424</v>
      </c>
      <c r="CT43" s="2">
        <f t="shared" si="30"/>
        <v>2543.0288057738508</v>
      </c>
      <c r="CU43" s="41">
        <f t="shared" si="20"/>
        <v>8.9399324684245024E-2</v>
      </c>
      <c r="CV43" t="s">
        <v>77</v>
      </c>
      <c r="CW43" s="2">
        <f t="shared" si="29"/>
        <v>0</v>
      </c>
      <c r="CX43" s="2">
        <f t="shared" si="29"/>
        <v>6.1436573220253194</v>
      </c>
      <c r="CY43" s="2">
        <f t="shared" si="29"/>
        <v>49.884758195704308</v>
      </c>
      <c r="CZ43" s="2">
        <f t="shared" si="29"/>
        <v>135.10965139239124</v>
      </c>
      <c r="DA43" s="2">
        <f t="shared" si="29"/>
        <v>181.23338573249748</v>
      </c>
      <c r="DB43" s="2">
        <f t="shared" si="29"/>
        <v>237.61187029050052</v>
      </c>
      <c r="DC43" s="2">
        <f t="shared" si="29"/>
        <v>277.33979063835432</v>
      </c>
      <c r="DD43" s="2">
        <f t="shared" si="29"/>
        <v>305.51114372544544</v>
      </c>
      <c r="DE43" s="2">
        <f t="shared" si="29"/>
        <v>363.60047034346644</v>
      </c>
      <c r="DF43" s="41">
        <f t="shared" si="21"/>
        <v>1.2782252576052989E-2</v>
      </c>
      <c r="DG43" t="s">
        <v>77</v>
      </c>
      <c r="DH43" s="2">
        <f t="shared" si="27"/>
        <v>0</v>
      </c>
      <c r="DI43" s="2">
        <f t="shared" si="27"/>
        <v>12.19469227434729</v>
      </c>
      <c r="DJ43" s="2">
        <f t="shared" si="27"/>
        <v>92.016695638661076</v>
      </c>
      <c r="DK43" s="2">
        <f t="shared" si="27"/>
        <v>234.99882045117192</v>
      </c>
      <c r="DL43" s="2">
        <f t="shared" si="27"/>
        <v>331.0087693331534</v>
      </c>
      <c r="DM43" s="2">
        <f t="shared" si="27"/>
        <v>431.7561782886296</v>
      </c>
      <c r="DN43" s="2">
        <f t="shared" si="27"/>
        <v>518.63328326831106</v>
      </c>
      <c r="DO43" s="2">
        <f t="shared" si="27"/>
        <v>605.23987082260282</v>
      </c>
      <c r="DP43" s="2">
        <f t="shared" si="27"/>
        <v>718.80452458853324</v>
      </c>
      <c r="DQ43" s="41">
        <f t="shared" si="23"/>
        <v>2.5269331960492667E-2</v>
      </c>
      <c r="DR43" s="41"/>
    </row>
    <row r="44" spans="1:122" x14ac:dyDescent="0.3">
      <c r="A44" t="s">
        <v>79</v>
      </c>
      <c r="B44" s="2">
        <f>VLOOKUP($A44,Total_Rndwd_Prod_Val_REF_N!$A$4:$M$199,5,FALSE)/10^3</f>
        <v>1778.4019187940439</v>
      </c>
      <c r="C44" s="2">
        <f>VLOOKUP($A44,Total_Rndwd_Prod_Val_REF_N!$A$4:$M$199,6,FALSE)/10^3</f>
        <v>1926.311727887525</v>
      </c>
      <c r="D44" s="2">
        <f>VLOOKUP($A44,Total_Rndwd_Prod_Val_REF_N!$A$4:$M$199,7,FALSE)/10^3</f>
        <v>2086.6775541656789</v>
      </c>
      <c r="E44" s="2">
        <f>VLOOKUP($A44,Total_Rndwd_Prod_Val_REF_N!$A$4:$M$199,8,FALSE)/10^3</f>
        <v>2020.0147745372185</v>
      </c>
      <c r="F44" s="2">
        <f>VLOOKUP($A44,Total_Rndwd_Prod_Val_REF_N!$A$4:$M$199,9,FALSE)/10^3</f>
        <v>1963.4372658898155</v>
      </c>
      <c r="G44" s="2">
        <f>VLOOKUP($A44,Total_Rndwd_Prod_Val_REF_N!$A$4:$M$199,10,FALSE)/10^3</f>
        <v>1921.2175798508918</v>
      </c>
      <c r="H44" s="2">
        <f>VLOOKUP($A44,Total_Rndwd_Prod_Val_REF_N!$A$4:$M$199,11,FALSE)/10^3</f>
        <v>1839.2466128504561</v>
      </c>
      <c r="I44" s="2">
        <f>VLOOKUP($A44,Total_Rndwd_Prod_Val_REF_N!$A$4:$M$199,12,FALSE)/10^3</f>
        <v>1774.5373549171964</v>
      </c>
      <c r="J44" s="2">
        <f>VLOOKUP($A44,Total_Rndwd_Prod_Val_REF_N!$A$4:$M$199,13,FALSE)/10^3</f>
        <v>1685.3336099001565</v>
      </c>
      <c r="L44" t="s">
        <v>79</v>
      </c>
      <c r="M44" s="2">
        <f>VLOOKUP($A44,Total_Rndwd_Prod_Val_BF_N!$A$4:$M$199,5,FALSE)/10^3</f>
        <v>1778.4019187940439</v>
      </c>
      <c r="N44" s="2">
        <f>VLOOKUP($A44,Total_Rndwd_Prod_Val_BF_N!$A$4:$M$199,6,FALSE)/10^3</f>
        <v>1935.9397618057872</v>
      </c>
      <c r="O44" s="2">
        <f>VLOOKUP($A44,Total_Rndwd_Prod_Val_BF_N!$A$4:$M$199,7,FALSE)/10^3</f>
        <v>2095.710124382771</v>
      </c>
      <c r="P44" s="2">
        <f>VLOOKUP($A44,Total_Rndwd_Prod_Val_BF_N!$A$4:$M$199,8,FALSE)/10^3</f>
        <v>1982.4700486650158</v>
      </c>
      <c r="Q44" s="2">
        <f>VLOOKUP($A44,Total_Rndwd_Prod_Val_BF_N!$A$4:$M$199,9,FALSE)/10^3</f>
        <v>1828.1720174699767</v>
      </c>
      <c r="R44" s="2">
        <f>VLOOKUP($A44,Total_Rndwd_Prod_Val_BF_N!$A$4:$M$199,10,FALSE)/10^3</f>
        <v>1709.0045701998265</v>
      </c>
      <c r="S44" s="2">
        <f>VLOOKUP($A44,Total_Rndwd_Prod_Val_BF_N!$A$4:$M$199,11,FALSE)/10^3</f>
        <v>1610.6080976257808</v>
      </c>
      <c r="T44" s="2">
        <f>VLOOKUP($A44,Total_Rndwd_Prod_Val_BF_N!$A$4:$M$199,12,FALSE)/10^3</f>
        <v>1499.840395053508</v>
      </c>
      <c r="U44" s="2">
        <f>VLOOKUP($A44,Total_Rndwd_Prod_Val_BF_N!$A$4:$M$199,13,FALSE)/10^3</f>
        <v>1424.7725547125547</v>
      </c>
      <c r="W44" t="s">
        <v>79</v>
      </c>
      <c r="X44" s="2">
        <f>VLOOKUP($A44,Total_Rndwd_Prod_Val_AF_N!$A$4:$M$199,5,FALSE)/10^3</f>
        <v>1778.4019187940439</v>
      </c>
      <c r="Y44" s="2">
        <f>VLOOKUP($A44,Total_Rndwd_Prod_Val_AF_N!$A$4:$M$199,6,FALSE)/10^3</f>
        <v>1951.5274191253927</v>
      </c>
      <c r="Z44" s="2">
        <f>VLOOKUP($A44,Total_Rndwd_Prod_Val_AF_N!$A$4:$M$199,7,FALSE)/10^3</f>
        <v>2146.0515447029561</v>
      </c>
      <c r="AA44" s="2">
        <f>VLOOKUP($A44,Total_Rndwd_Prod_Val_AF_N!$A$4:$M$199,8,FALSE)/10^3</f>
        <v>2081.1191079566311</v>
      </c>
      <c r="AB44" s="2">
        <f>VLOOKUP($A44,Total_Rndwd_Prod_Val_AF_N!$A$4:$M$199,9,FALSE)/10^3</f>
        <v>1997.4217605349374</v>
      </c>
      <c r="AC44" s="2">
        <f>VLOOKUP($A44,Total_Rndwd_Prod_Val_AF_N!$A$4:$M$199,10,FALSE)/10^3</f>
        <v>1936.2900873008305</v>
      </c>
      <c r="AD44" s="2">
        <f>VLOOKUP($A44,Total_Rndwd_Prod_Val_AF_N!$A$4:$M$199,11,FALSE)/10^3</f>
        <v>1850.6612230041394</v>
      </c>
      <c r="AE44" s="2">
        <f>VLOOKUP($A44,Total_Rndwd_Prod_Val_AF_N!$A$4:$M$199,12,FALSE)/10^3</f>
        <v>1769.0991276092368</v>
      </c>
      <c r="AF44" s="2">
        <f>VLOOKUP($A44,Total_Rndwd_Prod_Val_AF_N!$A$4:$M$199,13,FALSE)/10^3</f>
        <v>1677.7990905695399</v>
      </c>
      <c r="AH44" t="s">
        <v>79</v>
      </c>
      <c r="AI44" s="2">
        <f>VLOOKUP($A44,Total_Rndwd_Prod_Val_BAC_N!$A$4:$M$199,5,FALSE)/10^3</f>
        <v>1778.4019187940439</v>
      </c>
      <c r="AJ44" s="2">
        <f>VLOOKUP($A44,Total_Rndwd_Prod_Val_BAC_N!$A$4:$M$199,6,FALSE)/10^3</f>
        <v>1926.4309764973143</v>
      </c>
      <c r="AK44" s="2">
        <f>VLOOKUP($A44,Total_Rndwd_Prod_Val_BAC_N!$A$4:$M$199,7,FALSE)/10^3</f>
        <v>2093.7863356905732</v>
      </c>
      <c r="AL44" s="2">
        <f>VLOOKUP($A44,Total_Rndwd_Prod_Val_BAC_N!$A$4:$M$199,8,FALSE)/10^3</f>
        <v>2019.6839081881387</v>
      </c>
      <c r="AM44" s="2">
        <f>VLOOKUP($A44,Total_Rndwd_Prod_Val_BAC_N!$A$4:$M$199,9,FALSE)/10^3</f>
        <v>1921.46251769022</v>
      </c>
      <c r="AN44" s="2">
        <f>VLOOKUP($A44,Total_Rndwd_Prod_Val_BAC_N!$A$4:$M$199,10,FALSE)/10^3</f>
        <v>1872.8362045151989</v>
      </c>
      <c r="AO44" s="2">
        <f>VLOOKUP($A44,Total_Rndwd_Prod_Val_BAC_N!$A$4:$M$199,11,FALSE)/10^3</f>
        <v>1779.5408594174849</v>
      </c>
      <c r="AP44" s="2">
        <f>VLOOKUP($A44,Total_Rndwd_Prod_Val_BAC_N!$A$4:$M$199,12,FALSE)/10^3</f>
        <v>1712.6745243729613</v>
      </c>
      <c r="AQ44" s="2">
        <f>VLOOKUP($A44,Total_Rndwd_Prod_Val_BAC_N!$A$4:$M$199,13,FALSE)/10^3</f>
        <v>1624.7275985160068</v>
      </c>
      <c r="AS44" t="s">
        <v>79</v>
      </c>
      <c r="AT44" s="2">
        <f t="shared" si="11"/>
        <v>1778.4019187940439</v>
      </c>
      <c r="AU44" s="2">
        <f t="shared" si="36"/>
        <v>10818.321321857744</v>
      </c>
      <c r="AV44" s="2">
        <f t="shared" si="36"/>
        <v>20610.245787573524</v>
      </c>
      <c r="AW44" s="2">
        <f t="shared" si="36"/>
        <v>30976.970778773459</v>
      </c>
      <c r="AX44" s="2">
        <f t="shared" si="36"/>
        <v>41020.467142812144</v>
      </c>
      <c r="AY44" s="2">
        <f t="shared" si="36"/>
        <v>50795.433786222296</v>
      </c>
      <c r="AZ44" s="2">
        <f t="shared" si="36"/>
        <v>60319.550718476319</v>
      </c>
      <c r="BA44" s="2">
        <f t="shared" si="36"/>
        <v>69451.074524795331</v>
      </c>
      <c r="BB44" s="2">
        <f t="shared" si="32"/>
        <v>78234.557554364277</v>
      </c>
      <c r="BD44" t="s">
        <v>79</v>
      </c>
      <c r="BE44" s="2">
        <f t="shared" si="13"/>
        <v>1778.4019187940439</v>
      </c>
      <c r="BF44" s="2">
        <f t="shared" si="37"/>
        <v>10827.949355776005</v>
      </c>
      <c r="BG44" s="2">
        <f t="shared" si="37"/>
        <v>20667.418527381924</v>
      </c>
      <c r="BH44" s="2">
        <f t="shared" si="37"/>
        <v>31032.729073578023</v>
      </c>
      <c r="BI44" s="2">
        <f t="shared" si="37"/>
        <v>40790.781285708057</v>
      </c>
      <c r="BJ44" s="2">
        <f t="shared" si="37"/>
        <v>49812.473925787788</v>
      </c>
      <c r="BK44" s="2">
        <f t="shared" si="37"/>
        <v>58259.100304212872</v>
      </c>
      <c r="BL44" s="2">
        <f t="shared" si="37"/>
        <v>66201.373089769506</v>
      </c>
      <c r="BM44" s="2">
        <f t="shared" si="33"/>
        <v>73625.507224696092</v>
      </c>
      <c r="BO44" t="s">
        <v>79</v>
      </c>
      <c r="BP44" s="2">
        <f t="shared" si="15"/>
        <v>1778.4019187940439</v>
      </c>
      <c r="BQ44" s="2">
        <f t="shared" si="38"/>
        <v>10843.537013095611</v>
      </c>
      <c r="BR44" s="2">
        <f t="shared" si="38"/>
        <v>20795.69823430014</v>
      </c>
      <c r="BS44" s="2">
        <f t="shared" si="38"/>
        <v>31461.023521068597</v>
      </c>
      <c r="BT44" s="2">
        <f t="shared" si="38"/>
        <v>41782.921713430063</v>
      </c>
      <c r="BU44" s="2">
        <f t="shared" si="38"/>
        <v>51708.898842870643</v>
      </c>
      <c r="BV44" s="2">
        <f t="shared" si="38"/>
        <v>61304.720415078111</v>
      </c>
      <c r="BW44" s="2">
        <f t="shared" si="38"/>
        <v>70476.464434703914</v>
      </c>
      <c r="BX44" s="2">
        <f t="shared" si="34"/>
        <v>79230.660035710389</v>
      </c>
      <c r="BZ44" t="s">
        <v>79</v>
      </c>
      <c r="CA44" s="2">
        <f t="shared" si="17"/>
        <v>1778.4019187940439</v>
      </c>
      <c r="CB44" s="2">
        <f t="shared" si="39"/>
        <v>10818.440570467534</v>
      </c>
      <c r="CC44" s="2">
        <f t="shared" si="39"/>
        <v>20617.950812147363</v>
      </c>
      <c r="CD44" s="2">
        <f t="shared" si="39"/>
        <v>31012.780063097791</v>
      </c>
      <c r="CE44" s="2">
        <f t="shared" si="39"/>
        <v>41012.978213540562</v>
      </c>
      <c r="CF44" s="2">
        <f t="shared" si="39"/>
        <v>50571.664488816648</v>
      </c>
      <c r="CG44" s="2">
        <f t="shared" si="39"/>
        <v>59842.550166294932</v>
      </c>
      <c r="CH44" s="2">
        <f t="shared" si="39"/>
        <v>68673.388128337843</v>
      </c>
      <c r="CI44" s="2">
        <f t="shared" si="35"/>
        <v>77148.813824345692</v>
      </c>
      <c r="CK44" t="s">
        <v>79</v>
      </c>
      <c r="CL44" s="2">
        <f t="shared" si="31"/>
        <v>0</v>
      </c>
      <c r="CM44" s="2">
        <f t="shared" si="31"/>
        <v>9.6280339182612806</v>
      </c>
      <c r="CN44" s="2">
        <f t="shared" si="31"/>
        <v>57.172739808400365</v>
      </c>
      <c r="CO44" s="2">
        <f t="shared" si="30"/>
        <v>55.758294804563775</v>
      </c>
      <c r="CP44" s="2">
        <f t="shared" si="30"/>
        <v>-229.68585710408661</v>
      </c>
      <c r="CQ44" s="2">
        <f t="shared" si="30"/>
        <v>-982.9598604345083</v>
      </c>
      <c r="CR44" s="2">
        <f t="shared" si="30"/>
        <v>-2060.4504142634469</v>
      </c>
      <c r="CS44" s="2">
        <f t="shared" si="30"/>
        <v>-3249.701435025825</v>
      </c>
      <c r="CT44" s="2">
        <f t="shared" si="30"/>
        <v>-4609.0503296681854</v>
      </c>
      <c r="CU44" s="41">
        <f t="shared" si="20"/>
        <v>-5.8913228038203071E-2</v>
      </c>
      <c r="CV44" t="s">
        <v>79</v>
      </c>
      <c r="CW44" s="2">
        <f t="shared" si="29"/>
        <v>0</v>
      </c>
      <c r="CX44" s="2">
        <f t="shared" si="29"/>
        <v>25.215691237866849</v>
      </c>
      <c r="CY44" s="2">
        <f t="shared" si="29"/>
        <v>185.45244672661647</v>
      </c>
      <c r="CZ44" s="2">
        <f t="shared" si="29"/>
        <v>484.05274229513816</v>
      </c>
      <c r="DA44" s="2">
        <f t="shared" si="29"/>
        <v>762.45457061791967</v>
      </c>
      <c r="DB44" s="2">
        <f t="shared" si="29"/>
        <v>913.46505664834694</v>
      </c>
      <c r="DC44" s="2">
        <f t="shared" si="29"/>
        <v>985.16969660179166</v>
      </c>
      <c r="DD44" s="2">
        <f t="shared" si="29"/>
        <v>1025.3899099085829</v>
      </c>
      <c r="DE44" s="2">
        <f t="shared" si="29"/>
        <v>996.10248134611174</v>
      </c>
      <c r="DF44" s="41">
        <f t="shared" si="21"/>
        <v>1.2732256850228005E-2</v>
      </c>
      <c r="DG44" t="s">
        <v>79</v>
      </c>
      <c r="DH44" s="2">
        <f t="shared" si="27"/>
        <v>0</v>
      </c>
      <c r="DI44" s="2">
        <f t="shared" si="27"/>
        <v>0.11924860978979268</v>
      </c>
      <c r="DJ44" s="2">
        <f t="shared" si="27"/>
        <v>7.7050245738391823</v>
      </c>
      <c r="DK44" s="2">
        <f t="shared" si="27"/>
        <v>35.809284324332111</v>
      </c>
      <c r="DL44" s="2">
        <f t="shared" si="27"/>
        <v>-7.4889292715815827</v>
      </c>
      <c r="DM44" s="2">
        <f t="shared" si="27"/>
        <v>-223.7692974056481</v>
      </c>
      <c r="DN44" s="2">
        <f t="shared" si="27"/>
        <v>-477.00055218138732</v>
      </c>
      <c r="DO44" s="2">
        <f t="shared" si="27"/>
        <v>-777.68639645748772</v>
      </c>
      <c r="DP44" s="2">
        <f t="shared" si="27"/>
        <v>-1085.7437300185848</v>
      </c>
      <c r="DQ44" s="41">
        <f t="shared" si="23"/>
        <v>-1.3878058034189228E-2</v>
      </c>
      <c r="DR44" s="41"/>
    </row>
    <row r="45" spans="1:122" x14ac:dyDescent="0.3">
      <c r="A45" t="s">
        <v>23</v>
      </c>
      <c r="B45" s="2">
        <f>VLOOKUP($A45,Total_Rndwd_Prod_Val_REF_N!$A$4:$M$199,5,FALSE)/10^3</f>
        <v>829.67423314402663</v>
      </c>
      <c r="C45" s="2">
        <f>VLOOKUP($A45,Total_Rndwd_Prod_Val_REF_N!$A$4:$M$199,6,FALSE)/10^3</f>
        <v>890.55159592318932</v>
      </c>
      <c r="D45" s="2">
        <f>VLOOKUP($A45,Total_Rndwd_Prod_Val_REF_N!$A$4:$M$199,7,FALSE)/10^3</f>
        <v>951.98977449291863</v>
      </c>
      <c r="E45" s="2">
        <f>VLOOKUP($A45,Total_Rndwd_Prod_Val_REF_N!$A$4:$M$199,8,FALSE)/10^3</f>
        <v>961.90440311077396</v>
      </c>
      <c r="F45" s="2">
        <f>VLOOKUP($A45,Total_Rndwd_Prod_Val_REF_N!$A$4:$M$199,9,FALSE)/10^3</f>
        <v>975.05575128612975</v>
      </c>
      <c r="G45" s="2">
        <f>VLOOKUP($A45,Total_Rndwd_Prod_Val_REF_N!$A$4:$M$199,10,FALSE)/10^3</f>
        <v>991.76432153166411</v>
      </c>
      <c r="H45" s="2">
        <f>VLOOKUP($A45,Total_Rndwd_Prod_Val_REF_N!$A$4:$M$199,11,FALSE)/10^3</f>
        <v>802.58277999532538</v>
      </c>
      <c r="I45" s="2">
        <f>VLOOKUP($A45,Total_Rndwd_Prod_Val_REF_N!$A$4:$M$199,12,FALSE)/10^3</f>
        <v>817.97365333067421</v>
      </c>
      <c r="J45" s="2">
        <f>VLOOKUP($A45,Total_Rndwd_Prod_Val_REF_N!$A$4:$M$199,13,FALSE)/10^3</f>
        <v>814.3198458073839</v>
      </c>
      <c r="L45" t="s">
        <v>23</v>
      </c>
      <c r="M45" s="2">
        <f>VLOOKUP($A45,Total_Rndwd_Prod_Val_BF_N!$A$4:$M$199,5,FALSE)/10^3</f>
        <v>829.67423314402663</v>
      </c>
      <c r="N45" s="2">
        <f>VLOOKUP($A45,Total_Rndwd_Prod_Val_BF_N!$A$4:$M$199,6,FALSE)/10^3</f>
        <v>943.58351660404287</v>
      </c>
      <c r="O45" s="2">
        <f>VLOOKUP($A45,Total_Rndwd_Prod_Val_BF_N!$A$4:$M$199,7,FALSE)/10^3</f>
        <v>1077.9123065886688</v>
      </c>
      <c r="P45" s="2">
        <f>VLOOKUP($A45,Total_Rndwd_Prod_Val_BF_N!$A$4:$M$199,8,FALSE)/10^3</f>
        <v>1096.9763326254731</v>
      </c>
      <c r="Q45" s="2">
        <f>VLOOKUP($A45,Total_Rndwd_Prod_Val_BF_N!$A$4:$M$199,9,FALSE)/10^3</f>
        <v>1083.5199432120812</v>
      </c>
      <c r="R45" s="2">
        <f>VLOOKUP($A45,Total_Rndwd_Prod_Val_BF_N!$A$4:$M$199,10,FALSE)/10^3</f>
        <v>887.76758364341447</v>
      </c>
      <c r="S45" s="2">
        <f>VLOOKUP($A45,Total_Rndwd_Prod_Val_BF_N!$A$4:$M$199,11,FALSE)/10^3</f>
        <v>890.97405758533432</v>
      </c>
      <c r="T45" s="2">
        <f>VLOOKUP($A45,Total_Rndwd_Prod_Val_BF_N!$A$4:$M$199,12,FALSE)/10^3</f>
        <v>881.58371971940551</v>
      </c>
      <c r="U45" s="2">
        <f>VLOOKUP($A45,Total_Rndwd_Prod_Val_BF_N!$A$4:$M$199,13,FALSE)/10^3</f>
        <v>891.92188546216687</v>
      </c>
      <c r="W45" t="s">
        <v>23</v>
      </c>
      <c r="X45" s="2">
        <f>VLOOKUP($A45,Total_Rndwd_Prod_Val_AF_N!$A$4:$M$199,5,FALSE)/10^3</f>
        <v>829.67423314402663</v>
      </c>
      <c r="Y45" s="2">
        <f>VLOOKUP($A45,Total_Rndwd_Prod_Val_AF_N!$A$4:$M$199,6,FALSE)/10^3</f>
        <v>903.16783860658086</v>
      </c>
      <c r="Z45" s="2">
        <f>VLOOKUP($A45,Total_Rndwd_Prod_Val_AF_N!$A$4:$M$199,7,FALSE)/10^3</f>
        <v>985.66959931649239</v>
      </c>
      <c r="AA45" s="2">
        <f>VLOOKUP($A45,Total_Rndwd_Prod_Val_AF_N!$A$4:$M$199,8,FALSE)/10^3</f>
        <v>984.76220886872795</v>
      </c>
      <c r="AB45" s="2">
        <f>VLOOKUP($A45,Total_Rndwd_Prod_Val_AF_N!$A$4:$M$199,9,FALSE)/10^3</f>
        <v>1001.690981431119</v>
      </c>
      <c r="AC45" s="2">
        <f>VLOOKUP($A45,Total_Rndwd_Prod_Val_AF_N!$A$4:$M$199,10,FALSE)/10^3</f>
        <v>1015.7051512360348</v>
      </c>
      <c r="AD45" s="2">
        <f>VLOOKUP($A45,Total_Rndwd_Prod_Val_AF_N!$A$4:$M$199,11,FALSE)/10^3</f>
        <v>825.07372154727841</v>
      </c>
      <c r="AE45" s="2">
        <f>VLOOKUP($A45,Total_Rndwd_Prod_Val_AF_N!$A$4:$M$199,12,FALSE)/10^3</f>
        <v>844.82935572516169</v>
      </c>
      <c r="AF45" s="2">
        <f>VLOOKUP($A45,Total_Rndwd_Prod_Val_AF_N!$A$4:$M$199,13,FALSE)/10^3</f>
        <v>846.86092548100055</v>
      </c>
      <c r="AH45" t="s">
        <v>23</v>
      </c>
      <c r="AI45" s="2">
        <f>VLOOKUP($A45,Total_Rndwd_Prod_Val_BAC_N!$A$4:$M$199,5,FALSE)/10^3</f>
        <v>829.67423314402663</v>
      </c>
      <c r="AJ45" s="2">
        <f>VLOOKUP($A45,Total_Rndwd_Prod_Val_BAC_N!$A$4:$M$199,6,FALSE)/10^3</f>
        <v>903.73164741326138</v>
      </c>
      <c r="AK45" s="2">
        <f>VLOOKUP($A45,Total_Rndwd_Prod_Val_BAC_N!$A$4:$M$199,7,FALSE)/10^3</f>
        <v>985.48215029517269</v>
      </c>
      <c r="AL45" s="2">
        <f>VLOOKUP($A45,Total_Rndwd_Prod_Val_BAC_N!$A$4:$M$199,8,FALSE)/10^3</f>
        <v>983.08919052427689</v>
      </c>
      <c r="AM45" s="2">
        <f>VLOOKUP($A45,Total_Rndwd_Prod_Val_BAC_N!$A$4:$M$199,9,FALSE)/10^3</f>
        <v>998.78882065828407</v>
      </c>
      <c r="AN45" s="2">
        <f>VLOOKUP($A45,Total_Rndwd_Prod_Val_BAC_N!$A$4:$M$199,10,FALSE)/10^3</f>
        <v>1011.6503789516448</v>
      </c>
      <c r="AO45" s="2">
        <f>VLOOKUP($A45,Total_Rndwd_Prod_Val_BAC_N!$A$4:$M$199,11,FALSE)/10^3</f>
        <v>821.42514384330445</v>
      </c>
      <c r="AP45" s="2">
        <f>VLOOKUP($A45,Total_Rndwd_Prod_Val_BAC_N!$A$4:$M$199,12,FALSE)/10^3</f>
        <v>842.59242310841057</v>
      </c>
      <c r="AQ45" s="2">
        <f>VLOOKUP($A45,Total_Rndwd_Prod_Val_BAC_N!$A$4:$M$199,13,FALSE)/10^3</f>
        <v>844.5917514891637</v>
      </c>
      <c r="AS45" t="s">
        <v>23</v>
      </c>
      <c r="AT45" s="2">
        <f t="shared" si="11"/>
        <v>829.67423314402663</v>
      </c>
      <c r="AU45" s="2">
        <f t="shared" si="36"/>
        <v>5038.9227616433218</v>
      </c>
      <c r="AV45" s="2">
        <f t="shared" si="36"/>
        <v>9553.1189198289976</v>
      </c>
      <c r="AW45" s="2">
        <f t="shared" si="36"/>
        <v>14322.982420911445</v>
      </c>
      <c r="AX45" s="2">
        <f t="shared" si="36"/>
        <v>19145.655784640672</v>
      </c>
      <c r="AY45" s="2">
        <f t="shared" si="36"/>
        <v>24037.643111316855</v>
      </c>
      <c r="AZ45" s="2">
        <f t="shared" si="36"/>
        <v>28807.283177438836</v>
      </c>
      <c r="BA45" s="2">
        <f t="shared" si="36"/>
        <v>32835.587950750807</v>
      </c>
      <c r="BB45" s="2">
        <f t="shared" si="32"/>
        <v>36921.802409880889</v>
      </c>
      <c r="BD45" t="s">
        <v>23</v>
      </c>
      <c r="BE45" s="2">
        <f t="shared" si="13"/>
        <v>829.67423314402663</v>
      </c>
      <c r="BF45" s="2">
        <f t="shared" si="37"/>
        <v>5091.9546823241762</v>
      </c>
      <c r="BG45" s="2">
        <f t="shared" si="37"/>
        <v>9944.2010553290165</v>
      </c>
      <c r="BH45" s="2">
        <f t="shared" si="37"/>
        <v>15352.826614309164</v>
      </c>
      <c r="BI45" s="2">
        <f t="shared" si="37"/>
        <v>20824.25188802314</v>
      </c>
      <c r="BJ45" s="2">
        <f t="shared" si="37"/>
        <v>26046.09924451488</v>
      </c>
      <c r="BK45" s="2">
        <f t="shared" si="37"/>
        <v>30488.143636673874</v>
      </c>
      <c r="BL45" s="2">
        <f t="shared" si="37"/>
        <v>34933.623586734619</v>
      </c>
      <c r="BM45" s="2">
        <f t="shared" si="33"/>
        <v>39351.880351074404</v>
      </c>
      <c r="BO45" t="s">
        <v>23</v>
      </c>
      <c r="BP45" s="2">
        <f t="shared" si="15"/>
        <v>829.67423314402663</v>
      </c>
      <c r="BQ45" s="2">
        <f t="shared" si="38"/>
        <v>5051.5390043267134</v>
      </c>
      <c r="BR45" s="2">
        <f t="shared" si="38"/>
        <v>9649.8799580695286</v>
      </c>
      <c r="BS45" s="2">
        <f t="shared" si="38"/>
        <v>14577.320564204227</v>
      </c>
      <c r="BT45" s="2">
        <f t="shared" si="38"/>
        <v>19518.060381110256</v>
      </c>
      <c r="BU45" s="2">
        <f t="shared" si="38"/>
        <v>24540.529458070767</v>
      </c>
      <c r="BV45" s="2">
        <f t="shared" si="38"/>
        <v>29428.423784562186</v>
      </c>
      <c r="BW45" s="2">
        <f t="shared" si="38"/>
        <v>33573.548026476463</v>
      </c>
      <c r="BX45" s="2">
        <f t="shared" si="34"/>
        <v>37799.72637485811</v>
      </c>
      <c r="BZ45" t="s">
        <v>23</v>
      </c>
      <c r="CA45" s="2">
        <f t="shared" si="17"/>
        <v>829.67423314402663</v>
      </c>
      <c r="CB45" s="2">
        <f t="shared" si="39"/>
        <v>5052.1028131333942</v>
      </c>
      <c r="CC45" s="2">
        <f t="shared" si="39"/>
        <v>9652.5115530816129</v>
      </c>
      <c r="CD45" s="2">
        <f t="shared" si="39"/>
        <v>14577.529344786581</v>
      </c>
      <c r="CE45" s="2">
        <f t="shared" si="39"/>
        <v>19508.674927541972</v>
      </c>
      <c r="CF45" s="2">
        <f t="shared" si="39"/>
        <v>24515.480589126753</v>
      </c>
      <c r="CG45" s="2">
        <f t="shared" si="39"/>
        <v>29383.507248776637</v>
      </c>
      <c r="CH45" s="2">
        <f t="shared" si="39"/>
        <v>33511.800247258267</v>
      </c>
      <c r="CI45" s="2">
        <f t="shared" si="35"/>
        <v>37726.761691181069</v>
      </c>
      <c r="CK45" t="s">
        <v>23</v>
      </c>
      <c r="CL45" s="2">
        <f t="shared" si="31"/>
        <v>0</v>
      </c>
      <c r="CM45" s="2">
        <f t="shared" si="31"/>
        <v>53.031920680854455</v>
      </c>
      <c r="CN45" s="2">
        <f t="shared" si="31"/>
        <v>391.08213550001892</v>
      </c>
      <c r="CO45" s="2">
        <f t="shared" si="30"/>
        <v>1029.8441933977192</v>
      </c>
      <c r="CP45" s="2">
        <f t="shared" si="30"/>
        <v>1678.5961033824678</v>
      </c>
      <c r="CQ45" s="2">
        <f t="shared" si="30"/>
        <v>2008.4561331980258</v>
      </c>
      <c r="CR45" s="2">
        <f t="shared" si="30"/>
        <v>1680.8604592350384</v>
      </c>
      <c r="CS45" s="2">
        <f t="shared" si="30"/>
        <v>2098.0356359838115</v>
      </c>
      <c r="CT45" s="2">
        <f t="shared" si="30"/>
        <v>2430.0779411935146</v>
      </c>
      <c r="CU45" s="41">
        <f t="shared" si="20"/>
        <v>6.5816882778809982E-2</v>
      </c>
      <c r="CV45" t="s">
        <v>23</v>
      </c>
      <c r="CW45" s="2">
        <f t="shared" si="29"/>
        <v>0</v>
      </c>
      <c r="CX45" s="2">
        <f t="shared" si="29"/>
        <v>12.616242683391647</v>
      </c>
      <c r="CY45" s="2">
        <f t="shared" si="29"/>
        <v>96.761038240530979</v>
      </c>
      <c r="CZ45" s="2">
        <f t="shared" si="29"/>
        <v>254.33814329278175</v>
      </c>
      <c r="DA45" s="2">
        <f t="shared" si="29"/>
        <v>372.40459646958334</v>
      </c>
      <c r="DB45" s="2">
        <f t="shared" si="29"/>
        <v>502.88634675391222</v>
      </c>
      <c r="DC45" s="2">
        <f t="shared" si="29"/>
        <v>621.14060712335049</v>
      </c>
      <c r="DD45" s="2">
        <f t="shared" si="29"/>
        <v>737.96007572565577</v>
      </c>
      <c r="DE45" s="2">
        <f t="shared" si="29"/>
        <v>877.92396497722075</v>
      </c>
      <c r="DF45" s="41">
        <f t="shared" si="21"/>
        <v>2.3777928152886537E-2</v>
      </c>
      <c r="DG45" t="s">
        <v>23</v>
      </c>
      <c r="DH45" s="2">
        <f t="shared" si="27"/>
        <v>0</v>
      </c>
      <c r="DI45" s="2">
        <f t="shared" si="27"/>
        <v>13.180051490072401</v>
      </c>
      <c r="DJ45" s="2">
        <f t="shared" si="27"/>
        <v>99.392633252615269</v>
      </c>
      <c r="DK45" s="2">
        <f t="shared" si="27"/>
        <v>254.54692387513569</v>
      </c>
      <c r="DL45" s="2">
        <f t="shared" si="27"/>
        <v>363.01914290129935</v>
      </c>
      <c r="DM45" s="2">
        <f t="shared" si="27"/>
        <v>477.8374778098987</v>
      </c>
      <c r="DN45" s="2">
        <f t="shared" si="27"/>
        <v>576.22407133780143</v>
      </c>
      <c r="DO45" s="2">
        <f t="shared" si="27"/>
        <v>676.21229650745954</v>
      </c>
      <c r="DP45" s="2">
        <f t="shared" si="27"/>
        <v>804.95928130018001</v>
      </c>
      <c r="DQ45" s="41">
        <f t="shared" si="23"/>
        <v>2.1801733088868909E-2</v>
      </c>
      <c r="DR45" s="41"/>
    </row>
    <row r="46" spans="1:122" x14ac:dyDescent="0.3">
      <c r="A46" t="s">
        <v>82</v>
      </c>
      <c r="B46" s="2">
        <f>VLOOKUP($A46,Total_Rndwd_Prod_Val_REF_N!$A$4:$M$199,5,FALSE)/10^3</f>
        <v>96.37071454664104</v>
      </c>
      <c r="C46" s="2">
        <f>VLOOKUP($A46,Total_Rndwd_Prod_Val_REF_N!$A$4:$M$199,6,FALSE)/10^3</f>
        <v>108.54846068898462</v>
      </c>
      <c r="D46" s="2">
        <f>VLOOKUP($A46,Total_Rndwd_Prod_Val_REF_N!$A$4:$M$199,7,FALSE)/10^3</f>
        <v>120.35326094898508</v>
      </c>
      <c r="E46" s="2">
        <f>VLOOKUP($A46,Total_Rndwd_Prod_Val_REF_N!$A$4:$M$199,8,FALSE)/10^3</f>
        <v>122.72362826025622</v>
      </c>
      <c r="F46" s="2">
        <f>VLOOKUP($A46,Total_Rndwd_Prod_Val_REF_N!$A$4:$M$199,9,FALSE)/10^3</f>
        <v>140.2182924916653</v>
      </c>
      <c r="G46" s="2">
        <f>VLOOKUP($A46,Total_Rndwd_Prod_Val_REF_N!$A$4:$M$199,10,FALSE)/10^3</f>
        <v>144.31505130986872</v>
      </c>
      <c r="H46" s="2">
        <f>VLOOKUP($A46,Total_Rndwd_Prod_Val_REF_N!$A$4:$M$199,11,FALSE)/10^3</f>
        <v>139.60548070800309</v>
      </c>
      <c r="I46" s="2">
        <f>VLOOKUP($A46,Total_Rndwd_Prod_Val_REF_N!$A$4:$M$199,12,FALSE)/10^3</f>
        <v>132.0802242955869</v>
      </c>
      <c r="J46" s="2">
        <f>VLOOKUP($A46,Total_Rndwd_Prod_Val_REF_N!$A$4:$M$199,13,FALSE)/10^3</f>
        <v>119.84178397878598</v>
      </c>
      <c r="L46" t="s">
        <v>82</v>
      </c>
      <c r="M46" s="2">
        <f>VLOOKUP($A46,Total_Rndwd_Prod_Val_BF_N!$A$4:$M$199,5,FALSE)/10^3</f>
        <v>96.37071454664104</v>
      </c>
      <c r="N46" s="2">
        <f>VLOOKUP($A46,Total_Rndwd_Prod_Val_BF_N!$A$4:$M$199,6,FALSE)/10^3</f>
        <v>96.904033748505142</v>
      </c>
      <c r="O46" s="2">
        <f>VLOOKUP($A46,Total_Rndwd_Prod_Val_BF_N!$A$4:$M$199,7,FALSE)/10^3</f>
        <v>94.581368019730419</v>
      </c>
      <c r="P46" s="2">
        <f>VLOOKUP($A46,Total_Rndwd_Prod_Val_BF_N!$A$4:$M$199,8,FALSE)/10^3</f>
        <v>91.615378574354423</v>
      </c>
      <c r="Q46" s="2">
        <f>VLOOKUP($A46,Total_Rndwd_Prod_Val_BF_N!$A$4:$M$199,9,FALSE)/10^3</f>
        <v>83.285776565481896</v>
      </c>
      <c r="R46" s="2">
        <f>VLOOKUP($A46,Total_Rndwd_Prod_Val_BF_N!$A$4:$M$199,10,FALSE)/10^3</f>
        <v>13.461844300281188</v>
      </c>
      <c r="S46" s="2">
        <f>VLOOKUP($A46,Total_Rndwd_Prod_Val_BF_N!$A$4:$M$199,11,FALSE)/10^3</f>
        <v>4.8231376206971239</v>
      </c>
      <c r="T46" s="2">
        <f>VLOOKUP($A46,Total_Rndwd_Prod_Val_BF_N!$A$4:$M$199,12,FALSE)/10^3</f>
        <v>0</v>
      </c>
      <c r="U46" s="2">
        <f>VLOOKUP($A46,Total_Rndwd_Prod_Val_BF_N!$A$4:$M$199,13,FALSE)/10^3</f>
        <v>5.8566265436147767E-3</v>
      </c>
      <c r="W46" t="s">
        <v>82</v>
      </c>
      <c r="X46" s="2">
        <f>VLOOKUP($A46,Total_Rndwd_Prod_Val_AF_N!$A$4:$M$199,5,FALSE)/10^3</f>
        <v>96.37071454664104</v>
      </c>
      <c r="Y46" s="2">
        <f>VLOOKUP($A46,Total_Rndwd_Prod_Val_AF_N!$A$4:$M$199,6,FALSE)/10^3</f>
        <v>111.08992089496137</v>
      </c>
      <c r="Z46" s="2">
        <f>VLOOKUP($A46,Total_Rndwd_Prod_Val_AF_N!$A$4:$M$199,7,FALSE)/10^3</f>
        <v>126.94366866388332</v>
      </c>
      <c r="AA46" s="2">
        <f>VLOOKUP($A46,Total_Rndwd_Prod_Val_AF_N!$A$4:$M$199,8,FALSE)/10^3</f>
        <v>127.99666863880833</v>
      </c>
      <c r="AB46" s="2">
        <f>VLOOKUP($A46,Total_Rndwd_Prod_Val_AF_N!$A$4:$M$199,9,FALSE)/10^3</f>
        <v>145.42799808754785</v>
      </c>
      <c r="AC46" s="2">
        <f>VLOOKUP($A46,Total_Rndwd_Prod_Val_AF_N!$A$4:$M$199,10,FALSE)/10^3</f>
        <v>147.95688966735</v>
      </c>
      <c r="AD46" s="2">
        <f>VLOOKUP($A46,Total_Rndwd_Prod_Val_AF_N!$A$4:$M$199,11,FALSE)/10^3</f>
        <v>142.09738342020901</v>
      </c>
      <c r="AE46" s="2">
        <f>VLOOKUP($A46,Total_Rndwd_Prod_Val_AF_N!$A$4:$M$199,12,FALSE)/10^3</f>
        <v>133.23044247927993</v>
      </c>
      <c r="AF46" s="2">
        <f>VLOOKUP($A46,Total_Rndwd_Prod_Val_AF_N!$A$4:$M$199,13,FALSE)/10^3</f>
        <v>119.59099881988705</v>
      </c>
      <c r="AH46" t="s">
        <v>82</v>
      </c>
      <c r="AI46" s="2">
        <f>VLOOKUP($A46,Total_Rndwd_Prod_Val_BAC_N!$A$4:$M$199,5,FALSE)/10^3</f>
        <v>96.37071454664104</v>
      </c>
      <c r="AJ46" s="2">
        <f>VLOOKUP($A46,Total_Rndwd_Prod_Val_BAC_N!$A$4:$M$199,6,FALSE)/10^3</f>
        <v>110.65117345580015</v>
      </c>
      <c r="AK46" s="2">
        <f>VLOOKUP($A46,Total_Rndwd_Prod_Val_BAC_N!$A$4:$M$199,7,FALSE)/10^3</f>
        <v>126.10706151280633</v>
      </c>
      <c r="AL46" s="2">
        <f>VLOOKUP($A46,Total_Rndwd_Prod_Val_BAC_N!$A$4:$M$199,8,FALSE)/10^3</f>
        <v>126.52186550939284</v>
      </c>
      <c r="AM46" s="2">
        <f>VLOOKUP($A46,Total_Rndwd_Prod_Val_BAC_N!$A$4:$M$199,9,FALSE)/10^3</f>
        <v>143.72567990327332</v>
      </c>
      <c r="AN46" s="2">
        <f>VLOOKUP($A46,Total_Rndwd_Prod_Val_BAC_N!$A$4:$M$199,10,FALSE)/10^3</f>
        <v>145.927784423574</v>
      </c>
      <c r="AO46" s="2">
        <f>VLOOKUP($A46,Total_Rndwd_Prod_Val_BAC_N!$A$4:$M$199,11,FALSE)/10^3</f>
        <v>139.68064242539353</v>
      </c>
      <c r="AP46" s="2">
        <f>VLOOKUP($A46,Total_Rndwd_Prod_Val_BAC_N!$A$4:$M$199,12,FALSE)/10^3</f>
        <v>131.38509743100647</v>
      </c>
      <c r="AQ46" s="2">
        <f>VLOOKUP($A46,Total_Rndwd_Prod_Val_BAC_N!$A$4:$M$199,13,FALSE)/10^3</f>
        <v>117.85854634786774</v>
      </c>
      <c r="AS46" t="s">
        <v>82</v>
      </c>
      <c r="AT46" s="2">
        <f t="shared" si="11"/>
        <v>96.37071454664104</v>
      </c>
      <c r="AU46" s="2">
        <f t="shared" si="36"/>
        <v>590.40203342218979</v>
      </c>
      <c r="AV46" s="2">
        <f t="shared" si="36"/>
        <v>1144.9491371271133</v>
      </c>
      <c r="AW46" s="2">
        <f t="shared" si="36"/>
        <v>1749.0858091833097</v>
      </c>
      <c r="AX46" s="2">
        <f t="shared" si="36"/>
        <v>2380.1986147159996</v>
      </c>
      <c r="AY46" s="2">
        <f t="shared" si="36"/>
        <v>3085.3868359925295</v>
      </c>
      <c r="AZ46" s="2">
        <f t="shared" si="36"/>
        <v>3802.2525219400077</v>
      </c>
      <c r="BA46" s="2">
        <f t="shared" si="36"/>
        <v>4492.7546690676072</v>
      </c>
      <c r="BB46" s="2">
        <f t="shared" si="32"/>
        <v>5140.9173502287413</v>
      </c>
      <c r="BD46" t="s">
        <v>82</v>
      </c>
      <c r="BE46" s="2">
        <f t="shared" si="13"/>
        <v>96.37071454664104</v>
      </c>
      <c r="BF46" s="2">
        <f t="shared" si="37"/>
        <v>578.75760648171035</v>
      </c>
      <c r="BG46" s="2">
        <f t="shared" si="37"/>
        <v>1060.9551094954613</v>
      </c>
      <c r="BH46" s="2">
        <f t="shared" si="37"/>
        <v>1530.8959601487375</v>
      </c>
      <c r="BI46" s="2">
        <f t="shared" si="37"/>
        <v>1980.6432510116372</v>
      </c>
      <c r="BJ46" s="2">
        <f t="shared" si="37"/>
        <v>2327.2482015738456</v>
      </c>
      <c r="BK46" s="2">
        <f t="shared" si="37"/>
        <v>2385.9187163956676</v>
      </c>
      <c r="BL46" s="2">
        <f t="shared" si="37"/>
        <v>2405.2112668784562</v>
      </c>
      <c r="BM46" s="2">
        <f t="shared" si="33"/>
        <v>2405.2171235049996</v>
      </c>
      <c r="BO46" t="s">
        <v>82</v>
      </c>
      <c r="BP46" s="2">
        <f t="shared" si="15"/>
        <v>96.37071454664104</v>
      </c>
      <c r="BQ46" s="2">
        <f t="shared" si="38"/>
        <v>592.94349362816649</v>
      </c>
      <c r="BR46" s="2">
        <f t="shared" si="38"/>
        <v>1164.2468458718952</v>
      </c>
      <c r="BS46" s="2">
        <f t="shared" si="38"/>
        <v>1800.0181891662369</v>
      </c>
      <c r="BT46" s="2">
        <f t="shared" si="38"/>
        <v>2457.4328618090185</v>
      </c>
      <c r="BU46" s="2">
        <f t="shared" si="38"/>
        <v>3187.1017438265599</v>
      </c>
      <c r="BV46" s="2">
        <f t="shared" si="38"/>
        <v>3921.0266859161688</v>
      </c>
      <c r="BW46" s="2">
        <f t="shared" si="38"/>
        <v>4622.6466620762849</v>
      </c>
      <c r="BX46" s="2">
        <f t="shared" si="34"/>
        <v>5275.1594308132917</v>
      </c>
      <c r="BZ46" t="s">
        <v>82</v>
      </c>
      <c r="CA46" s="2">
        <f t="shared" si="17"/>
        <v>96.37071454664104</v>
      </c>
      <c r="CB46" s="2">
        <f t="shared" si="39"/>
        <v>592.50474618900535</v>
      </c>
      <c r="CC46" s="2">
        <f t="shared" si="39"/>
        <v>1161.2165015250123</v>
      </c>
      <c r="CD46" s="2">
        <f t="shared" si="39"/>
        <v>1792.1666130856304</v>
      </c>
      <c r="CE46" s="2">
        <f t="shared" si="39"/>
        <v>2441.9797550264752</v>
      </c>
      <c r="CF46" s="2">
        <f t="shared" si="39"/>
        <v>3162.8102590631424</v>
      </c>
      <c r="CG46" s="2">
        <f t="shared" si="39"/>
        <v>3886.2020391828319</v>
      </c>
      <c r="CH46" s="2">
        <f t="shared" si="39"/>
        <v>4576.3097063154119</v>
      </c>
      <c r="CI46" s="2">
        <f t="shared" si="35"/>
        <v>5219.7086423873052</v>
      </c>
      <c r="CK46" t="s">
        <v>82</v>
      </c>
      <c r="CL46" s="2">
        <f t="shared" si="31"/>
        <v>0</v>
      </c>
      <c r="CM46" s="2">
        <f t="shared" si="31"/>
        <v>-11.644426940479434</v>
      </c>
      <c r="CN46" s="2">
        <f t="shared" si="31"/>
        <v>-83.994027631651988</v>
      </c>
      <c r="CO46" s="2">
        <f t="shared" si="30"/>
        <v>-218.18984903457226</v>
      </c>
      <c r="CP46" s="2">
        <f t="shared" si="30"/>
        <v>-399.55536370436243</v>
      </c>
      <c r="CQ46" s="2">
        <f t="shared" si="30"/>
        <v>-758.13863441868398</v>
      </c>
      <c r="CR46" s="2">
        <f t="shared" si="30"/>
        <v>-1416.3338055443401</v>
      </c>
      <c r="CS46" s="2">
        <f t="shared" si="30"/>
        <v>-2087.543402189151</v>
      </c>
      <c r="CT46" s="2">
        <f t="shared" si="30"/>
        <v>-2735.7002267237417</v>
      </c>
      <c r="CU46" s="41">
        <f t="shared" si="20"/>
        <v>-0.53214242524284483</v>
      </c>
      <c r="CV46" t="s">
        <v>82</v>
      </c>
      <c r="CW46" s="2">
        <f t="shared" si="29"/>
        <v>0</v>
      </c>
      <c r="CX46" s="2">
        <f t="shared" si="29"/>
        <v>2.5414602059767049</v>
      </c>
      <c r="CY46" s="2">
        <f t="shared" si="29"/>
        <v>19.297708744781858</v>
      </c>
      <c r="CZ46" s="2">
        <f t="shared" si="29"/>
        <v>50.932379982927159</v>
      </c>
      <c r="DA46" s="2">
        <f t="shared" si="29"/>
        <v>77.234247093018894</v>
      </c>
      <c r="DB46" s="2">
        <f t="shared" si="29"/>
        <v>101.71490783403033</v>
      </c>
      <c r="DC46" s="2">
        <f t="shared" si="29"/>
        <v>118.77416397616116</v>
      </c>
      <c r="DD46" s="2">
        <f t="shared" si="29"/>
        <v>129.89199300867767</v>
      </c>
      <c r="DE46" s="2">
        <f t="shared" si="29"/>
        <v>134.24208058455042</v>
      </c>
      <c r="DF46" s="41">
        <f t="shared" si="21"/>
        <v>2.611247593361473E-2</v>
      </c>
      <c r="DG46" t="s">
        <v>82</v>
      </c>
      <c r="DH46" s="2">
        <f t="shared" si="27"/>
        <v>0</v>
      </c>
      <c r="DI46" s="2">
        <f t="shared" si="27"/>
        <v>2.1027127668155572</v>
      </c>
      <c r="DJ46" s="2">
        <f t="shared" si="27"/>
        <v>16.267364397898973</v>
      </c>
      <c r="DK46" s="2">
        <f t="shared" si="27"/>
        <v>43.080803902320667</v>
      </c>
      <c r="DL46" s="2">
        <f t="shared" si="27"/>
        <v>61.781140310475621</v>
      </c>
      <c r="DM46" s="2">
        <f t="shared" si="27"/>
        <v>77.423423070612898</v>
      </c>
      <c r="DN46" s="2">
        <f t="shared" ref="DN46:DP53" si="40">CG46-AZ46</f>
        <v>83.949517242824186</v>
      </c>
      <c r="DO46" s="2">
        <f t="shared" si="40"/>
        <v>83.555037247804648</v>
      </c>
      <c r="DP46" s="2">
        <f t="shared" si="40"/>
        <v>78.79129215856392</v>
      </c>
      <c r="DQ46" s="41">
        <f t="shared" si="23"/>
        <v>1.5326309837495862E-2</v>
      </c>
      <c r="DR46" s="41"/>
    </row>
    <row r="47" spans="1:122" x14ac:dyDescent="0.3">
      <c r="A47" t="s">
        <v>84</v>
      </c>
      <c r="B47" s="2">
        <f>VLOOKUP($A47,Total_Rndwd_Prod_Val_REF_N!$A$4:$M$199,5,FALSE)/10^3</f>
        <v>1133.4091893698187</v>
      </c>
      <c r="C47" s="2">
        <f>VLOOKUP($A47,Total_Rndwd_Prod_Val_REF_N!$A$4:$M$199,6,FALSE)/10^3</f>
        <v>1214.8762645688871</v>
      </c>
      <c r="D47" s="2">
        <f>VLOOKUP($A47,Total_Rndwd_Prod_Val_REF_N!$A$4:$M$199,7,FALSE)/10^3</f>
        <v>1295.3727618629302</v>
      </c>
      <c r="E47" s="2">
        <f>VLOOKUP($A47,Total_Rndwd_Prod_Val_REF_N!$A$4:$M$199,8,FALSE)/10^3</f>
        <v>1300.1980318986723</v>
      </c>
      <c r="F47" s="2">
        <f>VLOOKUP($A47,Total_Rndwd_Prod_Val_REF_N!$A$4:$M$199,9,FALSE)/10^3</f>
        <v>1311.702987438355</v>
      </c>
      <c r="G47" s="2">
        <f>VLOOKUP($A47,Total_Rndwd_Prod_Val_REF_N!$A$4:$M$199,10,FALSE)/10^3</f>
        <v>1328.9596552268245</v>
      </c>
      <c r="H47" s="2">
        <f>VLOOKUP($A47,Total_Rndwd_Prod_Val_REF_N!$A$4:$M$199,11,FALSE)/10^3</f>
        <v>1347.9790410361045</v>
      </c>
      <c r="I47" s="2">
        <f>VLOOKUP($A47,Total_Rndwd_Prod_Val_REF_N!$A$4:$M$199,12,FALSE)/10^3</f>
        <v>1371.4157034144755</v>
      </c>
      <c r="J47" s="2">
        <f>VLOOKUP($A47,Total_Rndwd_Prod_Val_REF_N!$A$4:$M$199,13,FALSE)/10^3</f>
        <v>1359.0846482702295</v>
      </c>
      <c r="L47" t="s">
        <v>84</v>
      </c>
      <c r="M47" s="2">
        <f>VLOOKUP($A47,Total_Rndwd_Prod_Val_BF_N!$A$4:$M$199,5,FALSE)/10^3</f>
        <v>1133.4091893698187</v>
      </c>
      <c r="N47" s="2">
        <f>VLOOKUP($A47,Total_Rndwd_Prod_Val_BF_N!$A$4:$M$199,6,FALSE)/10^3</f>
        <v>1299.462382618935</v>
      </c>
      <c r="O47" s="2">
        <f>VLOOKUP($A47,Total_Rndwd_Prod_Val_BF_N!$A$4:$M$199,7,FALSE)/10^3</f>
        <v>1492.4814820673143</v>
      </c>
      <c r="P47" s="2">
        <f>VLOOKUP($A47,Total_Rndwd_Prod_Val_BF_N!$A$4:$M$199,8,FALSE)/10^3</f>
        <v>1511.7905394733405</v>
      </c>
      <c r="Q47" s="2">
        <f>VLOOKUP($A47,Total_Rndwd_Prod_Val_BF_N!$A$4:$M$199,9,FALSE)/10^3</f>
        <v>1483.9184896027809</v>
      </c>
      <c r="R47" s="2">
        <f>VLOOKUP($A47,Total_Rndwd_Prod_Val_BF_N!$A$4:$M$199,10,FALSE)/10^3</f>
        <v>1483.6222405744963</v>
      </c>
      <c r="S47" s="2">
        <f>VLOOKUP($A47,Total_Rndwd_Prod_Val_BF_N!$A$4:$M$199,11,FALSE)/10^3</f>
        <v>1495.3888918653111</v>
      </c>
      <c r="T47" s="2">
        <f>VLOOKUP($A47,Total_Rndwd_Prod_Val_BF_N!$A$4:$M$199,12,FALSE)/10^3</f>
        <v>1466.357084587182</v>
      </c>
      <c r="U47" s="2">
        <f>VLOOKUP($A47,Total_Rndwd_Prod_Val_BF_N!$A$4:$M$199,13,FALSE)/10^3</f>
        <v>1478.6750184844539</v>
      </c>
      <c r="W47" t="s">
        <v>84</v>
      </c>
      <c r="X47" s="2">
        <f>VLOOKUP($A47,Total_Rndwd_Prod_Val_AF_N!$A$4:$M$199,5,FALSE)/10^3</f>
        <v>1133.4091893698187</v>
      </c>
      <c r="Y47" s="2">
        <f>VLOOKUP($A47,Total_Rndwd_Prod_Val_AF_N!$A$4:$M$199,6,FALSE)/10^3</f>
        <v>1240.4642656724491</v>
      </c>
      <c r="Z47" s="2">
        <f>VLOOKUP($A47,Total_Rndwd_Prod_Val_AF_N!$A$4:$M$199,7,FALSE)/10^3</f>
        <v>1360.576978478013</v>
      </c>
      <c r="AA47" s="2">
        <f>VLOOKUP($A47,Total_Rndwd_Prod_Val_AF_N!$A$4:$M$199,8,FALSE)/10^3</f>
        <v>1349.3312923872559</v>
      </c>
      <c r="AB47" s="2">
        <f>VLOOKUP($A47,Total_Rndwd_Prod_Val_AF_N!$A$4:$M$199,9,FALSE)/10^3</f>
        <v>1367.266726352952</v>
      </c>
      <c r="AC47" s="2">
        <f>VLOOKUP($A47,Total_Rndwd_Prod_Val_AF_N!$A$4:$M$199,10,FALSE)/10^3</f>
        <v>1381.3233235846003</v>
      </c>
      <c r="AD47" s="2">
        <f>VLOOKUP($A47,Total_Rndwd_Prod_Val_AF_N!$A$4:$M$199,11,FALSE)/10^3</f>
        <v>1402.5683217484661</v>
      </c>
      <c r="AE47" s="2">
        <f>VLOOKUP($A47,Total_Rndwd_Prod_Val_AF_N!$A$4:$M$199,12,FALSE)/10^3</f>
        <v>1426.8983659381495</v>
      </c>
      <c r="AF47" s="2">
        <f>VLOOKUP($A47,Total_Rndwd_Prod_Val_AF_N!$A$4:$M$199,13,FALSE)/10^3</f>
        <v>1423.2411687745664</v>
      </c>
      <c r="AH47" t="s">
        <v>84</v>
      </c>
      <c r="AI47" s="2">
        <f>VLOOKUP($A47,Total_Rndwd_Prod_Val_BAC_N!$A$4:$M$199,5,FALSE)/10^3</f>
        <v>1133.4091893698187</v>
      </c>
      <c r="AJ47" s="2">
        <f>VLOOKUP($A47,Total_Rndwd_Prod_Val_BAC_N!$A$4:$M$199,6,FALSE)/10^3</f>
        <v>1238.9509158215731</v>
      </c>
      <c r="AK47" s="2">
        <f>VLOOKUP($A47,Total_Rndwd_Prod_Val_BAC_N!$A$4:$M$199,7,FALSE)/10^3</f>
        <v>1355.0631493325252</v>
      </c>
      <c r="AL47" s="2">
        <f>VLOOKUP($A47,Total_Rndwd_Prod_Val_BAC_N!$A$4:$M$199,8,FALSE)/10^3</f>
        <v>1341.394555264983</v>
      </c>
      <c r="AM47" s="2">
        <f>VLOOKUP($A47,Total_Rndwd_Prod_Val_BAC_N!$A$4:$M$199,9,FALSE)/10^3</f>
        <v>1358.0905507226084</v>
      </c>
      <c r="AN47" s="2">
        <f>VLOOKUP($A47,Total_Rndwd_Prod_Val_BAC_N!$A$4:$M$199,10,FALSE)/10^3</f>
        <v>1367.8522116322979</v>
      </c>
      <c r="AO47" s="2">
        <f>VLOOKUP($A47,Total_Rndwd_Prod_Val_BAC_N!$A$4:$M$199,11,FALSE)/10^3</f>
        <v>1384.8536266115821</v>
      </c>
      <c r="AP47" s="2">
        <f>VLOOKUP($A47,Total_Rndwd_Prod_Val_BAC_N!$A$4:$M$199,12,FALSE)/10^3</f>
        <v>1417.5456658224584</v>
      </c>
      <c r="AQ47" s="2">
        <f>VLOOKUP($A47,Total_Rndwd_Prod_Val_BAC_N!$A$4:$M$199,13,FALSE)/10^3</f>
        <v>1413.633611191929</v>
      </c>
      <c r="AS47" t="s">
        <v>84</v>
      </c>
      <c r="AT47" s="2">
        <f t="shared" si="11"/>
        <v>1133.4091893698187</v>
      </c>
      <c r="AU47" s="2">
        <f t="shared" si="36"/>
        <v>6881.9222114179811</v>
      </c>
      <c r="AV47" s="2">
        <f t="shared" si="36"/>
        <v>13036.80003155646</v>
      </c>
      <c r="AW47" s="2">
        <f t="shared" si="36"/>
        <v>19518.489110906852</v>
      </c>
      <c r="AX47" s="2">
        <f t="shared" si="36"/>
        <v>26030.984225939897</v>
      </c>
      <c r="AY47" s="2">
        <f t="shared" si="36"/>
        <v>32606.755830920141</v>
      </c>
      <c r="AZ47" s="2">
        <f t="shared" si="36"/>
        <v>39270.573492863543</v>
      </c>
      <c r="BA47" s="2">
        <f t="shared" si="36"/>
        <v>46033.905360422432</v>
      </c>
      <c r="BB47" s="2">
        <f t="shared" si="32"/>
        <v>52878.652822350567</v>
      </c>
      <c r="BD47" t="s">
        <v>84</v>
      </c>
      <c r="BE47" s="2">
        <f t="shared" si="13"/>
        <v>1133.4091893698187</v>
      </c>
      <c r="BF47" s="2">
        <f t="shared" si="37"/>
        <v>6966.508329468028</v>
      </c>
      <c r="BG47" s="2">
        <f t="shared" si="37"/>
        <v>13656.839342011082</v>
      </c>
      <c r="BH47" s="2">
        <f t="shared" si="37"/>
        <v>21138.555809753678</v>
      </c>
      <c r="BI47" s="2">
        <f t="shared" si="37"/>
        <v>28669.636457249821</v>
      </c>
      <c r="BJ47" s="2">
        <f t="shared" si="37"/>
        <v>36088.932656235447</v>
      </c>
      <c r="BK47" s="2">
        <f t="shared" si="37"/>
        <v>43518.81051039874</v>
      </c>
      <c r="BL47" s="2">
        <f t="shared" si="37"/>
        <v>50966.723162447168</v>
      </c>
      <c r="BM47" s="2">
        <f t="shared" si="33"/>
        <v>58310.826519280352</v>
      </c>
      <c r="BO47" t="s">
        <v>84</v>
      </c>
      <c r="BP47" s="2">
        <f t="shared" si="15"/>
        <v>1133.4091893698187</v>
      </c>
      <c r="BQ47" s="2">
        <f t="shared" si="38"/>
        <v>6907.5102125215426</v>
      </c>
      <c r="BR47" s="2">
        <f t="shared" si="38"/>
        <v>13229.944253689351</v>
      </c>
      <c r="BS47" s="2">
        <f t="shared" si="38"/>
        <v>20021.583459988658</v>
      </c>
      <c r="BT47" s="2">
        <f t="shared" si="38"/>
        <v>26786.175355890635</v>
      </c>
      <c r="BU47" s="2">
        <f t="shared" si="38"/>
        <v>33636.565584887045</v>
      </c>
      <c r="BV47" s="2">
        <f t="shared" si="38"/>
        <v>40564.427200973914</v>
      </c>
      <c r="BW47" s="2">
        <f t="shared" si="38"/>
        <v>47601.598853905925</v>
      </c>
      <c r="BX47" s="2">
        <f t="shared" si="34"/>
        <v>54732.433486433096</v>
      </c>
      <c r="BZ47" t="s">
        <v>84</v>
      </c>
      <c r="CA47" s="2">
        <f t="shared" si="17"/>
        <v>1133.4091893698187</v>
      </c>
      <c r="CB47" s="2">
        <f t="shared" si="39"/>
        <v>6905.9968626706668</v>
      </c>
      <c r="CC47" s="2">
        <f t="shared" si="39"/>
        <v>13216.863675289484</v>
      </c>
      <c r="CD47" s="2">
        <f t="shared" si="39"/>
        <v>19978.510827884566</v>
      </c>
      <c r="CE47" s="2">
        <f t="shared" si="39"/>
        <v>26702.179599667106</v>
      </c>
      <c r="CF47" s="2">
        <f t="shared" si="39"/>
        <v>33502.394014189842</v>
      </c>
      <c r="CG47" s="2">
        <f t="shared" si="39"/>
        <v>40358.65648733062</v>
      </c>
      <c r="CH47" s="2">
        <f t="shared" si="39"/>
        <v>47315.616659599407</v>
      </c>
      <c r="CI47" s="2">
        <f t="shared" si="35"/>
        <v>54399.432934081175</v>
      </c>
      <c r="CK47" t="s">
        <v>84</v>
      </c>
      <c r="CL47" s="2">
        <f t="shared" si="31"/>
        <v>0</v>
      </c>
      <c r="CM47" s="2">
        <f t="shared" si="31"/>
        <v>84.586118050046935</v>
      </c>
      <c r="CN47" s="2">
        <f t="shared" si="31"/>
        <v>620.03931045462195</v>
      </c>
      <c r="CO47" s="2">
        <f t="shared" si="30"/>
        <v>1620.0666988468256</v>
      </c>
      <c r="CP47" s="2">
        <f t="shared" si="30"/>
        <v>2638.6522313099231</v>
      </c>
      <c r="CQ47" s="2">
        <f t="shared" si="30"/>
        <v>3482.1768253153059</v>
      </c>
      <c r="CR47" s="2">
        <f t="shared" si="30"/>
        <v>4248.2370175351971</v>
      </c>
      <c r="CS47" s="2">
        <f t="shared" si="30"/>
        <v>4932.817802024736</v>
      </c>
      <c r="CT47" s="2">
        <f t="shared" si="30"/>
        <v>5432.1736969297854</v>
      </c>
      <c r="CU47" s="41">
        <f t="shared" si="20"/>
        <v>0.10272904862345004</v>
      </c>
      <c r="CV47" t="s">
        <v>84</v>
      </c>
      <c r="CW47" s="2">
        <f t="shared" si="29"/>
        <v>0</v>
      </c>
      <c r="CX47" s="2">
        <f t="shared" si="29"/>
        <v>25.58800110356151</v>
      </c>
      <c r="CY47" s="2">
        <f t="shared" si="29"/>
        <v>193.14422213289072</v>
      </c>
      <c r="CZ47" s="2">
        <f t="shared" ref="CZ47:DE92" si="41">BS47-AW47</f>
        <v>503.09434908180629</v>
      </c>
      <c r="DA47" s="2">
        <f t="shared" si="41"/>
        <v>755.19112995073738</v>
      </c>
      <c r="DB47" s="2">
        <f t="shared" si="41"/>
        <v>1029.8097539669034</v>
      </c>
      <c r="DC47" s="2">
        <f t="shared" si="41"/>
        <v>1293.8537081103714</v>
      </c>
      <c r="DD47" s="2">
        <f t="shared" si="41"/>
        <v>1567.6934934834935</v>
      </c>
      <c r="DE47" s="2">
        <f t="shared" si="41"/>
        <v>1853.7806640825293</v>
      </c>
      <c r="DF47" s="41">
        <f t="shared" si="21"/>
        <v>3.5057259690605802E-2</v>
      </c>
      <c r="DG47" t="s">
        <v>84</v>
      </c>
      <c r="DH47" s="2">
        <f t="shared" ref="DH47:DM53" si="42">CA47-AT47</f>
        <v>0</v>
      </c>
      <c r="DI47" s="2">
        <f t="shared" si="42"/>
        <v>24.074651252685726</v>
      </c>
      <c r="DJ47" s="2">
        <f t="shared" si="42"/>
        <v>180.06364373302313</v>
      </c>
      <c r="DK47" s="2">
        <f t="shared" si="42"/>
        <v>460.02171697771337</v>
      </c>
      <c r="DL47" s="2">
        <f t="shared" si="42"/>
        <v>671.19537372720879</v>
      </c>
      <c r="DM47" s="2">
        <f t="shared" si="42"/>
        <v>895.63818326970068</v>
      </c>
      <c r="DN47" s="2">
        <f t="shared" si="40"/>
        <v>1088.0829944670768</v>
      </c>
      <c r="DO47" s="2">
        <f t="shared" si="40"/>
        <v>1281.7112991769754</v>
      </c>
      <c r="DP47" s="2">
        <f t="shared" si="40"/>
        <v>1520.780111730608</v>
      </c>
      <c r="DQ47" s="41">
        <f t="shared" si="23"/>
        <v>2.8759811957384245E-2</v>
      </c>
      <c r="DR47" s="41"/>
    </row>
    <row r="48" spans="1:122" x14ac:dyDescent="0.3">
      <c r="A48" t="s">
        <v>86</v>
      </c>
      <c r="B48" s="2">
        <f>VLOOKUP($A48,Total_Rndwd_Prod_Val_REF_N!$A$4:$M$199,5,FALSE)/10^3</f>
        <v>190.76836969418275</v>
      </c>
      <c r="C48" s="2">
        <f>VLOOKUP($A48,Total_Rndwd_Prod_Val_REF_N!$A$4:$M$199,6,FALSE)/10^3</f>
        <v>207.16129496976416</v>
      </c>
      <c r="D48" s="2">
        <f>VLOOKUP($A48,Total_Rndwd_Prod_Val_REF_N!$A$4:$M$199,7,FALSE)/10^3</f>
        <v>224.02590071089108</v>
      </c>
      <c r="E48" s="2">
        <f>VLOOKUP($A48,Total_Rndwd_Prod_Val_REF_N!$A$4:$M$199,8,FALSE)/10^3</f>
        <v>224.50763175763095</v>
      </c>
      <c r="F48" s="2">
        <f>VLOOKUP($A48,Total_Rndwd_Prod_Val_REF_N!$A$4:$M$199,9,FALSE)/10^3</f>
        <v>225.85480434338166</v>
      </c>
      <c r="G48" s="2">
        <f>VLOOKUP($A48,Total_Rndwd_Prod_Val_REF_N!$A$4:$M$199,10,FALSE)/10^3</f>
        <v>228.50582782753617</v>
      </c>
      <c r="H48" s="2">
        <f>VLOOKUP($A48,Total_Rndwd_Prod_Val_REF_N!$A$4:$M$199,11,FALSE)/10^3</f>
        <v>231.72457296553986</v>
      </c>
      <c r="I48" s="2">
        <f>VLOOKUP($A48,Total_Rndwd_Prod_Val_REF_N!$A$4:$M$199,12,FALSE)/10^3</f>
        <v>235.43844661265121</v>
      </c>
      <c r="J48" s="2">
        <f>VLOOKUP($A48,Total_Rndwd_Prod_Val_REF_N!$A$4:$M$199,13,FALSE)/10^3</f>
        <v>234.47897268187961</v>
      </c>
      <c r="L48" t="s">
        <v>86</v>
      </c>
      <c r="M48" s="2">
        <f>VLOOKUP($A48,Total_Rndwd_Prod_Val_BF_N!$A$4:$M$199,5,FALSE)/10^3</f>
        <v>190.76836969418275</v>
      </c>
      <c r="N48" s="2">
        <f>VLOOKUP($A48,Total_Rndwd_Prod_Val_BF_N!$A$4:$M$199,6,FALSE)/10^3</f>
        <v>219.95742523132549</v>
      </c>
      <c r="O48" s="2">
        <f>VLOOKUP($A48,Total_Rndwd_Prod_Val_BF_N!$A$4:$M$199,7,FALSE)/10^3</f>
        <v>254.26819285780192</v>
      </c>
      <c r="P48" s="2">
        <f>VLOOKUP($A48,Total_Rndwd_Prod_Val_BF_N!$A$4:$M$199,8,FALSE)/10^3</f>
        <v>257.10334325216661</v>
      </c>
      <c r="Q48" s="2">
        <f>VLOOKUP($A48,Total_Rndwd_Prod_Val_BF_N!$A$4:$M$199,9,FALSE)/10^3</f>
        <v>251.11791788255806</v>
      </c>
      <c r="R48" s="2">
        <f>VLOOKUP($A48,Total_Rndwd_Prod_Val_BF_N!$A$4:$M$199,10,FALSE)/10^3</f>
        <v>251.62222967004433</v>
      </c>
      <c r="S48" s="2">
        <f>VLOOKUP($A48,Total_Rndwd_Prod_Val_BF_N!$A$4:$M$199,11,FALSE)/10^3</f>
        <v>251.59171968911741</v>
      </c>
      <c r="T48" s="2">
        <f>VLOOKUP($A48,Total_Rndwd_Prod_Val_BF_N!$A$4:$M$199,12,FALSE)/10^3</f>
        <v>249.44844847792515</v>
      </c>
      <c r="U48" s="2">
        <f>VLOOKUP($A48,Total_Rndwd_Prod_Val_BF_N!$A$4:$M$199,13,FALSE)/10^3</f>
        <v>252.23335065408824</v>
      </c>
      <c r="W48" t="s">
        <v>86</v>
      </c>
      <c r="X48" s="2">
        <f>VLOOKUP($A48,Total_Rndwd_Prod_Val_AF_N!$A$4:$M$199,5,FALSE)/10^3</f>
        <v>190.76836969418275</v>
      </c>
      <c r="Y48" s="2">
        <f>VLOOKUP($A48,Total_Rndwd_Prod_Val_AF_N!$A$4:$M$199,6,FALSE)/10^3</f>
        <v>210.65107262857492</v>
      </c>
      <c r="Z48" s="2">
        <f>VLOOKUP($A48,Total_Rndwd_Prod_Val_AF_N!$A$4:$M$199,7,FALSE)/10^3</f>
        <v>233.30765687316494</v>
      </c>
      <c r="AA48" s="2">
        <f>VLOOKUP($A48,Total_Rndwd_Prod_Val_AF_N!$A$4:$M$199,8,FALSE)/10^3</f>
        <v>230.98175280695654</v>
      </c>
      <c r="AB48" s="2">
        <f>VLOOKUP($A48,Total_Rndwd_Prod_Val_AF_N!$A$4:$M$199,9,FALSE)/10^3</f>
        <v>233.2958813198313</v>
      </c>
      <c r="AC48" s="2">
        <f>VLOOKUP($A48,Total_Rndwd_Prod_Val_AF_N!$A$4:$M$199,10,FALSE)/10^3</f>
        <v>235.21317776427776</v>
      </c>
      <c r="AD48" s="2">
        <f>VLOOKUP($A48,Total_Rndwd_Prod_Val_AF_N!$A$4:$M$199,11,FALSE)/10^3</f>
        <v>237.59870864748586</v>
      </c>
      <c r="AE48" s="2">
        <f>VLOOKUP($A48,Total_Rndwd_Prod_Val_AF_N!$A$4:$M$199,12,FALSE)/10^3</f>
        <v>242.86789045534539</v>
      </c>
      <c r="AF48" s="2">
        <f>VLOOKUP($A48,Total_Rndwd_Prod_Val_AF_N!$A$4:$M$199,13,FALSE)/10^3</f>
        <v>243.50248061194065</v>
      </c>
      <c r="AH48" t="s">
        <v>86</v>
      </c>
      <c r="AI48" s="2">
        <f>VLOOKUP($A48,Total_Rndwd_Prod_Val_BAC_N!$A$4:$M$199,5,FALSE)/10^3</f>
        <v>190.76836969418275</v>
      </c>
      <c r="AJ48" s="2">
        <f>VLOOKUP($A48,Total_Rndwd_Prod_Val_BAC_N!$A$4:$M$199,6,FALSE)/10^3</f>
        <v>210.40834114805941</v>
      </c>
      <c r="AK48" s="2">
        <f>VLOOKUP($A48,Total_Rndwd_Prod_Val_BAC_N!$A$4:$M$199,7,FALSE)/10^3</f>
        <v>232.41066412931667</v>
      </c>
      <c r="AL48" s="2">
        <f>VLOOKUP($A48,Total_Rndwd_Prod_Val_BAC_N!$A$4:$M$199,8,FALSE)/10^3</f>
        <v>229.50890269988204</v>
      </c>
      <c r="AM48" s="2">
        <f>VLOOKUP($A48,Total_Rndwd_Prod_Val_BAC_N!$A$4:$M$199,9,FALSE)/10^3</f>
        <v>231.43070202186286</v>
      </c>
      <c r="AN48" s="2">
        <f>VLOOKUP($A48,Total_Rndwd_Prod_Val_BAC_N!$A$4:$M$199,10,FALSE)/10^3</f>
        <v>233.29033191631595</v>
      </c>
      <c r="AO48" s="2">
        <f>VLOOKUP($A48,Total_Rndwd_Prod_Val_BAC_N!$A$4:$M$199,11,FALSE)/10^3</f>
        <v>236.18675822308157</v>
      </c>
      <c r="AP48" s="2">
        <f>VLOOKUP($A48,Total_Rndwd_Prod_Val_BAC_N!$A$4:$M$199,12,FALSE)/10^3</f>
        <v>241.50447897182929</v>
      </c>
      <c r="AQ48" s="2">
        <f>VLOOKUP($A48,Total_Rndwd_Prod_Val_BAC_N!$A$4:$M$199,13,FALSE)/10^3</f>
        <v>242.15759051704757</v>
      </c>
      <c r="AS48" t="s">
        <v>86</v>
      </c>
      <c r="AT48" s="2">
        <f t="shared" si="11"/>
        <v>190.76836969418275</v>
      </c>
      <c r="AU48" s="2">
        <f t="shared" si="36"/>
        <v>1161.0031434406778</v>
      </c>
      <c r="AV48" s="2">
        <f t="shared" si="36"/>
        <v>2213.6742240306257</v>
      </c>
      <c r="AW48" s="2">
        <f t="shared" si="36"/>
        <v>3334.2854586318208</v>
      </c>
      <c r="AX48" s="2">
        <f t="shared" si="36"/>
        <v>4458.1707900057263</v>
      </c>
      <c r="AY48" s="2">
        <f t="shared" si="36"/>
        <v>5590.0958352067892</v>
      </c>
      <c r="AZ48" s="2">
        <f t="shared" si="36"/>
        <v>6735.8437194824737</v>
      </c>
      <c r="BA48" s="2">
        <f t="shared" si="36"/>
        <v>7898.1804579572845</v>
      </c>
      <c r="BB48" s="2">
        <f t="shared" si="32"/>
        <v>9074.4132170897701</v>
      </c>
      <c r="BD48" t="s">
        <v>86</v>
      </c>
      <c r="BE48" s="2">
        <f t="shared" si="13"/>
        <v>190.76836969418275</v>
      </c>
      <c r="BF48" s="2">
        <f t="shared" si="37"/>
        <v>1173.7992737022391</v>
      </c>
      <c r="BG48" s="2">
        <f t="shared" si="37"/>
        <v>2307.8971674853428</v>
      </c>
      <c r="BH48" s="2">
        <f t="shared" si="37"/>
        <v>3582.0732821687175</v>
      </c>
      <c r="BI48" s="2">
        <f t="shared" si="37"/>
        <v>4861.6045730599417</v>
      </c>
      <c r="BJ48" s="2">
        <f t="shared" si="37"/>
        <v>6117.6984742602181</v>
      </c>
      <c r="BK48" s="2">
        <f t="shared" si="37"/>
        <v>7375.7791126295133</v>
      </c>
      <c r="BL48" s="2">
        <f t="shared" si="37"/>
        <v>8631.5944398639094</v>
      </c>
      <c r="BM48" s="2">
        <f t="shared" si="33"/>
        <v>9881.6215844296985</v>
      </c>
      <c r="BO48" t="s">
        <v>86</v>
      </c>
      <c r="BP48" s="2">
        <f t="shared" si="15"/>
        <v>190.76836969418275</v>
      </c>
      <c r="BQ48" s="2">
        <f t="shared" si="38"/>
        <v>1164.4929210994887</v>
      </c>
      <c r="BR48" s="2">
        <f t="shared" si="38"/>
        <v>2240.4048684869535</v>
      </c>
      <c r="BS48" s="2">
        <f t="shared" si="38"/>
        <v>3404.6172487865701</v>
      </c>
      <c r="BT48" s="2">
        <f t="shared" si="38"/>
        <v>4561.8401413342272</v>
      </c>
      <c r="BU48" s="2">
        <f t="shared" si="38"/>
        <v>5730.2368443778305</v>
      </c>
      <c r="BV48" s="2">
        <f t="shared" si="38"/>
        <v>6908.6882640824278</v>
      </c>
      <c r="BW48" s="2">
        <f t="shared" si="38"/>
        <v>8101.9509891277166</v>
      </c>
      <c r="BX48" s="2">
        <f t="shared" si="34"/>
        <v>9316.9250315610388</v>
      </c>
      <c r="BZ48" t="s">
        <v>86</v>
      </c>
      <c r="CA48" s="2">
        <f t="shared" si="17"/>
        <v>190.76836969418275</v>
      </c>
      <c r="CB48" s="2">
        <f t="shared" si="39"/>
        <v>1164.2501896189731</v>
      </c>
      <c r="CC48" s="2">
        <f t="shared" si="39"/>
        <v>2238.2942183405271</v>
      </c>
      <c r="CD48" s="2">
        <f t="shared" si="39"/>
        <v>3397.4457775576757</v>
      </c>
      <c r="CE48" s="2">
        <f t="shared" si="39"/>
        <v>4546.9120903790672</v>
      </c>
      <c r="CF48" s="2">
        <f t="shared" si="39"/>
        <v>5705.9252303828343</v>
      </c>
      <c r="CG48" s="2">
        <f t="shared" si="39"/>
        <v>6875.2733162711802</v>
      </c>
      <c r="CH48" s="2">
        <f t="shared" si="39"/>
        <v>8061.5248281353361</v>
      </c>
      <c r="CI48" s="2">
        <f t="shared" si="35"/>
        <v>9269.7003345397025</v>
      </c>
      <c r="CK48" t="s">
        <v>86</v>
      </c>
      <c r="CL48" s="2">
        <f t="shared" si="31"/>
        <v>0</v>
      </c>
      <c r="CM48" s="2">
        <f t="shared" si="31"/>
        <v>12.796130261561302</v>
      </c>
      <c r="CN48" s="2">
        <f t="shared" si="31"/>
        <v>94.222943454717097</v>
      </c>
      <c r="CO48" s="2">
        <f t="shared" si="30"/>
        <v>247.78782353689667</v>
      </c>
      <c r="CP48" s="2">
        <f t="shared" si="30"/>
        <v>403.43378305421538</v>
      </c>
      <c r="CQ48" s="2">
        <f t="shared" si="30"/>
        <v>527.6026390534289</v>
      </c>
      <c r="CR48" s="2">
        <f t="shared" si="30"/>
        <v>639.93539314703958</v>
      </c>
      <c r="CS48" s="2">
        <f t="shared" si="30"/>
        <v>733.41398190662494</v>
      </c>
      <c r="CT48" s="2">
        <f t="shared" si="30"/>
        <v>807.20836733992837</v>
      </c>
      <c r="CU48" s="41">
        <f t="shared" si="20"/>
        <v>8.895433214565536E-2</v>
      </c>
      <c r="CV48" t="s">
        <v>86</v>
      </c>
      <c r="CW48" s="2">
        <f t="shared" ref="CW48:DB111" si="43">BP48-AT48</f>
        <v>0</v>
      </c>
      <c r="CX48" s="2">
        <f t="shared" si="43"/>
        <v>3.4897776588109082</v>
      </c>
      <c r="CY48" s="2">
        <f t="shared" si="43"/>
        <v>26.730644456327809</v>
      </c>
      <c r="CZ48" s="2">
        <f t="shared" si="41"/>
        <v>70.331790154749342</v>
      </c>
      <c r="DA48" s="2">
        <f t="shared" si="41"/>
        <v>103.66935132850085</v>
      </c>
      <c r="DB48" s="2">
        <f t="shared" si="41"/>
        <v>140.14100917104133</v>
      </c>
      <c r="DC48" s="2">
        <f t="shared" si="41"/>
        <v>172.84454459995413</v>
      </c>
      <c r="DD48" s="2">
        <f t="shared" si="41"/>
        <v>203.77053117043215</v>
      </c>
      <c r="DE48" s="2">
        <f t="shared" si="41"/>
        <v>242.51181447126874</v>
      </c>
      <c r="DF48" s="41">
        <f t="shared" si="21"/>
        <v>2.6724792961218491E-2</v>
      </c>
      <c r="DG48" t="s">
        <v>86</v>
      </c>
      <c r="DH48" s="2">
        <f t="shared" si="42"/>
        <v>0</v>
      </c>
      <c r="DI48" s="2">
        <f t="shared" si="42"/>
        <v>3.2470461782952498</v>
      </c>
      <c r="DJ48" s="2">
        <f t="shared" si="42"/>
        <v>24.619994309901358</v>
      </c>
      <c r="DK48" s="2">
        <f t="shared" si="42"/>
        <v>63.160318925854881</v>
      </c>
      <c r="DL48" s="2">
        <f t="shared" si="42"/>
        <v>88.741300373340891</v>
      </c>
      <c r="DM48" s="2">
        <f t="shared" si="42"/>
        <v>115.82939517604518</v>
      </c>
      <c r="DN48" s="2">
        <f t="shared" si="40"/>
        <v>139.42959678870648</v>
      </c>
      <c r="DO48" s="2">
        <f t="shared" si="40"/>
        <v>163.34437017805158</v>
      </c>
      <c r="DP48" s="2">
        <f t="shared" si="40"/>
        <v>195.28711744993234</v>
      </c>
      <c r="DQ48" s="41">
        <f t="shared" si="23"/>
        <v>2.1520633100788233E-2</v>
      </c>
      <c r="DR48" s="41"/>
    </row>
    <row r="49" spans="1:122" x14ac:dyDescent="0.3">
      <c r="A49" t="s">
        <v>88</v>
      </c>
      <c r="B49" s="2">
        <f>VLOOKUP($A49,Total_Rndwd_Prod_Val_REF_N!$A$4:$M$199,5,FALSE)/10^3</f>
        <v>170.4637511972667</v>
      </c>
      <c r="C49" s="2">
        <f>VLOOKUP($A49,Total_Rndwd_Prod_Val_REF_N!$A$4:$M$199,6,FALSE)/10^3</f>
        <v>189.30227039019246</v>
      </c>
      <c r="D49" s="2">
        <f>VLOOKUP($A49,Total_Rndwd_Prod_Val_REF_N!$A$4:$M$199,7,FALSE)/10^3</f>
        <v>215.87805359019714</v>
      </c>
      <c r="E49" s="2">
        <f>VLOOKUP($A49,Total_Rndwd_Prod_Val_REF_N!$A$4:$M$199,8,FALSE)/10^3</f>
        <v>224.21205060079782</v>
      </c>
      <c r="F49" s="2">
        <f>VLOOKUP($A49,Total_Rndwd_Prod_Val_REF_N!$A$4:$M$199,9,FALSE)/10^3</f>
        <v>233.04579811515683</v>
      </c>
      <c r="G49" s="2">
        <f>VLOOKUP($A49,Total_Rndwd_Prod_Val_REF_N!$A$4:$M$199,10,FALSE)/10^3</f>
        <v>242.98953822916204</v>
      </c>
      <c r="H49" s="2">
        <f>VLOOKUP($A49,Total_Rndwd_Prod_Val_REF_N!$A$4:$M$199,11,FALSE)/10^3</f>
        <v>251.01371647636594</v>
      </c>
      <c r="I49" s="2">
        <f>VLOOKUP($A49,Total_Rndwd_Prod_Val_REF_N!$A$4:$M$199,12,FALSE)/10^3</f>
        <v>259.27328100528337</v>
      </c>
      <c r="J49" s="2">
        <f>VLOOKUP($A49,Total_Rndwd_Prod_Val_REF_N!$A$4:$M$199,13,FALSE)/10^3</f>
        <v>263.26422997645579</v>
      </c>
      <c r="L49" t="s">
        <v>88</v>
      </c>
      <c r="M49" s="2">
        <f>VLOOKUP($A49,Total_Rndwd_Prod_Val_BF_N!$A$4:$M$199,5,FALSE)/10^3</f>
        <v>170.4637511972667</v>
      </c>
      <c r="N49" s="2">
        <f>VLOOKUP($A49,Total_Rndwd_Prod_Val_BF_N!$A$4:$M$199,6,FALSE)/10^3</f>
        <v>204.17310857004384</v>
      </c>
      <c r="O49" s="2">
        <f>VLOOKUP($A49,Total_Rndwd_Prod_Val_BF_N!$A$4:$M$199,7,FALSE)/10^3</f>
        <v>238.89895516105486</v>
      </c>
      <c r="P49" s="2">
        <f>VLOOKUP($A49,Total_Rndwd_Prod_Val_BF_N!$A$4:$M$199,8,FALSE)/10^3</f>
        <v>246.32686756064456</v>
      </c>
      <c r="Q49" s="2">
        <f>VLOOKUP($A49,Total_Rndwd_Prod_Val_BF_N!$A$4:$M$199,9,FALSE)/10^3</f>
        <v>244.33268556447257</v>
      </c>
      <c r="R49" s="2">
        <f>VLOOKUP($A49,Total_Rndwd_Prod_Val_BF_N!$A$4:$M$199,10,FALSE)/10^3</f>
        <v>246.99680177638371</v>
      </c>
      <c r="S49" s="2">
        <f>VLOOKUP($A49,Total_Rndwd_Prod_Val_BF_N!$A$4:$M$199,11,FALSE)/10^3</f>
        <v>246.18145694635913</v>
      </c>
      <c r="T49" s="2">
        <f>VLOOKUP($A49,Total_Rndwd_Prod_Val_BF_N!$A$4:$M$199,12,FALSE)/10^3</f>
        <v>238.87724906340299</v>
      </c>
      <c r="U49" s="2">
        <f>VLOOKUP($A49,Total_Rndwd_Prod_Val_BF_N!$A$4:$M$199,13,FALSE)/10^3</f>
        <v>230.50181699159694</v>
      </c>
      <c r="W49" t="s">
        <v>88</v>
      </c>
      <c r="X49" s="2">
        <f>VLOOKUP($A49,Total_Rndwd_Prod_Val_AF_N!$A$4:$M$199,5,FALSE)/10^3</f>
        <v>170.4637511972667</v>
      </c>
      <c r="Y49" s="2">
        <f>VLOOKUP($A49,Total_Rndwd_Prod_Val_AF_N!$A$4:$M$199,6,FALSE)/10^3</f>
        <v>192.55555735292106</v>
      </c>
      <c r="Z49" s="2">
        <f>VLOOKUP($A49,Total_Rndwd_Prod_Val_AF_N!$A$4:$M$199,7,FALSE)/10^3</f>
        <v>224.85068074908708</v>
      </c>
      <c r="AA49" s="2">
        <f>VLOOKUP($A49,Total_Rndwd_Prod_Val_AF_N!$A$4:$M$199,8,FALSE)/10^3</f>
        <v>231.09018632826422</v>
      </c>
      <c r="AB49" s="2">
        <f>VLOOKUP($A49,Total_Rndwd_Prod_Val_AF_N!$A$4:$M$199,9,FALSE)/10^3</f>
        <v>240.6741702070579</v>
      </c>
      <c r="AC49" s="2">
        <f>VLOOKUP($A49,Total_Rndwd_Prod_Val_AF_N!$A$4:$M$199,10,FALSE)/10^3</f>
        <v>249.85976446590723</v>
      </c>
      <c r="AD49" s="2">
        <f>VLOOKUP($A49,Total_Rndwd_Prod_Val_AF_N!$A$4:$M$199,11,FALSE)/10^3</f>
        <v>256.98559146804007</v>
      </c>
      <c r="AE49" s="2">
        <f>VLOOKUP($A49,Total_Rndwd_Prod_Val_AF_N!$A$4:$M$199,12,FALSE)/10^3</f>
        <v>265.59414817794698</v>
      </c>
      <c r="AF49" s="2">
        <f>VLOOKUP($A49,Total_Rndwd_Prod_Val_AF_N!$A$4:$M$199,13,FALSE)/10^3</f>
        <v>270.03490209886104</v>
      </c>
      <c r="AH49" t="s">
        <v>88</v>
      </c>
      <c r="AI49" s="2">
        <f>VLOOKUP($A49,Total_Rndwd_Prod_Val_BAC_N!$A$4:$M$199,5,FALSE)/10^3</f>
        <v>170.4637511972667</v>
      </c>
      <c r="AJ49" s="2">
        <f>VLOOKUP($A49,Total_Rndwd_Prod_Val_BAC_N!$A$4:$M$199,6,FALSE)/10^3</f>
        <v>192.20253310858166</v>
      </c>
      <c r="AK49" s="2">
        <f>VLOOKUP($A49,Total_Rndwd_Prod_Val_BAC_N!$A$4:$M$199,7,FALSE)/10^3</f>
        <v>224.04206596426209</v>
      </c>
      <c r="AL49" s="2">
        <f>VLOOKUP($A49,Total_Rndwd_Prod_Val_BAC_N!$A$4:$M$199,8,FALSE)/10^3</f>
        <v>229.72521549718527</v>
      </c>
      <c r="AM49" s="2">
        <f>VLOOKUP($A49,Total_Rndwd_Prod_Val_BAC_N!$A$4:$M$199,9,FALSE)/10^3</f>
        <v>238.86418693974707</v>
      </c>
      <c r="AN49" s="2">
        <f>VLOOKUP($A49,Total_Rndwd_Prod_Val_BAC_N!$A$4:$M$199,10,FALSE)/10^3</f>
        <v>247.88441182062377</v>
      </c>
      <c r="AO49" s="2">
        <f>VLOOKUP($A49,Total_Rndwd_Prod_Val_BAC_N!$A$4:$M$199,11,FALSE)/10^3</f>
        <v>254.91594322356133</v>
      </c>
      <c r="AP49" s="2">
        <f>VLOOKUP($A49,Total_Rndwd_Prod_Val_BAC_N!$A$4:$M$199,12,FALSE)/10^3</f>
        <v>263.85236196935193</v>
      </c>
      <c r="AQ49" s="2">
        <f>VLOOKUP($A49,Total_Rndwd_Prod_Val_BAC_N!$A$4:$M$199,13,FALSE)/10^3</f>
        <v>268.19526558131213</v>
      </c>
      <c r="AS49" t="s">
        <v>88</v>
      </c>
      <c r="AT49" s="2">
        <f t="shared" si="11"/>
        <v>170.4637511972667</v>
      </c>
      <c r="AU49" s="2">
        <f t="shared" si="36"/>
        <v>1041.6210263765261</v>
      </c>
      <c r="AV49" s="2">
        <f t="shared" si="36"/>
        <v>2014.7081615274931</v>
      </c>
      <c r="AW49" s="2">
        <f t="shared" si="36"/>
        <v>3102.4324264890793</v>
      </c>
      <c r="AX49" s="2">
        <f t="shared" si="36"/>
        <v>4232.3264270074278</v>
      </c>
      <c r="AY49" s="2">
        <f t="shared" si="36"/>
        <v>5407.4991576972179</v>
      </c>
      <c r="AZ49" s="2">
        <f t="shared" si="36"/>
        <v>6630.4710270902315</v>
      </c>
      <c r="BA49" s="2">
        <f t="shared" si="36"/>
        <v>7893.7991740009784</v>
      </c>
      <c r="BB49" s="2">
        <f t="shared" si="32"/>
        <v>9194.156527998568</v>
      </c>
      <c r="BD49" t="s">
        <v>88</v>
      </c>
      <c r="BE49" s="2">
        <f t="shared" si="13"/>
        <v>170.4637511972667</v>
      </c>
      <c r="BF49" s="2">
        <f t="shared" si="37"/>
        <v>1056.4918645563773</v>
      </c>
      <c r="BG49" s="2">
        <f t="shared" si="37"/>
        <v>2112.0832539976077</v>
      </c>
      <c r="BH49" s="2">
        <f t="shared" si="37"/>
        <v>3314.0059422024719</v>
      </c>
      <c r="BI49" s="2">
        <f t="shared" si="37"/>
        <v>4543.6460980095226</v>
      </c>
      <c r="BJ49" s="2">
        <f t="shared" si="37"/>
        <v>5767.9736420437966</v>
      </c>
      <c r="BK49" s="2">
        <f t="shared" si="37"/>
        <v>7002.1423060956913</v>
      </c>
      <c r="BL49" s="2">
        <f t="shared" si="37"/>
        <v>8225.7453829445312</v>
      </c>
      <c r="BM49" s="2">
        <f t="shared" si="33"/>
        <v>9411.7561961897391</v>
      </c>
      <c r="BO49" t="s">
        <v>88</v>
      </c>
      <c r="BP49" s="2">
        <f t="shared" si="15"/>
        <v>170.4637511972667</v>
      </c>
      <c r="BQ49" s="2">
        <f t="shared" si="38"/>
        <v>1044.8743133392545</v>
      </c>
      <c r="BR49" s="2">
        <f t="shared" si="38"/>
        <v>2039.9472235000258</v>
      </c>
      <c r="BS49" s="2">
        <f t="shared" si="38"/>
        <v>3170.4401328246386</v>
      </c>
      <c r="BT49" s="2">
        <f t="shared" si="38"/>
        <v>4335.4750483447533</v>
      </c>
      <c r="BU49" s="2">
        <f t="shared" si="38"/>
        <v>5548.0314936388922</v>
      </c>
      <c r="BV49" s="2">
        <f t="shared" si="38"/>
        <v>6804.4561429705618</v>
      </c>
      <c r="BW49" s="2">
        <f t="shared" si="38"/>
        <v>8097.992657020669</v>
      </c>
      <c r="BX49" s="2">
        <f t="shared" si="34"/>
        <v>9430.4041518313188</v>
      </c>
      <c r="BZ49" t="s">
        <v>88</v>
      </c>
      <c r="CA49" s="2">
        <f t="shared" si="17"/>
        <v>170.4637511972667</v>
      </c>
      <c r="CB49" s="2">
        <f t="shared" si="39"/>
        <v>1044.5212890949151</v>
      </c>
      <c r="CC49" s="2">
        <f t="shared" si="39"/>
        <v>2037.3734874935037</v>
      </c>
      <c r="CD49" s="2">
        <f t="shared" si="39"/>
        <v>3163.2669668477374</v>
      </c>
      <c r="CE49" s="2">
        <f t="shared" si="39"/>
        <v>4321.0320157762253</v>
      </c>
      <c r="CF49" s="2">
        <f t="shared" si="39"/>
        <v>5524.3731753558368</v>
      </c>
      <c r="CG49" s="2">
        <f t="shared" si="39"/>
        <v>6770.8267658618934</v>
      </c>
      <c r="CH49" s="2">
        <f t="shared" si="39"/>
        <v>8054.3429007254908</v>
      </c>
      <c r="CI49" s="2">
        <f t="shared" si="35"/>
        <v>9377.9476141842115</v>
      </c>
      <c r="CK49" t="s">
        <v>88</v>
      </c>
      <c r="CL49" s="2">
        <f t="shared" si="31"/>
        <v>0</v>
      </c>
      <c r="CM49" s="2">
        <f t="shared" si="31"/>
        <v>14.870838179851262</v>
      </c>
      <c r="CN49" s="2">
        <f t="shared" si="31"/>
        <v>97.375092470114623</v>
      </c>
      <c r="CO49" s="2">
        <f t="shared" si="30"/>
        <v>211.57351571339268</v>
      </c>
      <c r="CP49" s="2">
        <f t="shared" si="30"/>
        <v>311.31967100209476</v>
      </c>
      <c r="CQ49" s="2">
        <f t="shared" si="30"/>
        <v>360.47448434657872</v>
      </c>
      <c r="CR49" s="2">
        <f t="shared" si="30"/>
        <v>371.67127900545984</v>
      </c>
      <c r="CS49" s="2">
        <f t="shared" si="30"/>
        <v>331.94620894355285</v>
      </c>
      <c r="CT49" s="2">
        <f t="shared" si="30"/>
        <v>217.59966819117108</v>
      </c>
      <c r="CU49" s="41">
        <f t="shared" si="20"/>
        <v>2.3667170286749438E-2</v>
      </c>
      <c r="CV49" t="s">
        <v>88</v>
      </c>
      <c r="CW49" s="2">
        <f t="shared" si="43"/>
        <v>0</v>
      </c>
      <c r="CX49" s="2">
        <f t="shared" si="43"/>
        <v>3.2532869627284526</v>
      </c>
      <c r="CY49" s="2">
        <f t="shared" si="43"/>
        <v>25.239061972532681</v>
      </c>
      <c r="CZ49" s="2">
        <f t="shared" si="41"/>
        <v>68.007706335559305</v>
      </c>
      <c r="DA49" s="2">
        <f t="shared" si="41"/>
        <v>103.14862133732549</v>
      </c>
      <c r="DB49" s="2">
        <f t="shared" si="41"/>
        <v>140.53233594167432</v>
      </c>
      <c r="DC49" s="2">
        <f t="shared" si="41"/>
        <v>173.98511588033034</v>
      </c>
      <c r="DD49" s="2">
        <f t="shared" si="41"/>
        <v>204.19348301969058</v>
      </c>
      <c r="DE49" s="2">
        <f t="shared" si="41"/>
        <v>236.24762383275083</v>
      </c>
      <c r="DF49" s="41">
        <f t="shared" si="21"/>
        <v>2.5695410243812594E-2</v>
      </c>
      <c r="DG49" t="s">
        <v>88</v>
      </c>
      <c r="DH49" s="2">
        <f t="shared" si="42"/>
        <v>0</v>
      </c>
      <c r="DI49" s="2">
        <f t="shared" si="42"/>
        <v>2.9002627183890581</v>
      </c>
      <c r="DJ49" s="2">
        <f t="shared" si="42"/>
        <v>22.665325966010641</v>
      </c>
      <c r="DK49" s="2">
        <f t="shared" si="42"/>
        <v>60.83454035865816</v>
      </c>
      <c r="DL49" s="2">
        <f t="shared" si="42"/>
        <v>88.705588768797497</v>
      </c>
      <c r="DM49" s="2">
        <f t="shared" si="42"/>
        <v>116.87401765861887</v>
      </c>
      <c r="DN49" s="2">
        <f t="shared" si="40"/>
        <v>140.35573877166189</v>
      </c>
      <c r="DO49" s="2">
        <f t="shared" si="40"/>
        <v>160.54372672451245</v>
      </c>
      <c r="DP49" s="2">
        <f t="shared" si="40"/>
        <v>183.79108618564351</v>
      </c>
      <c r="DQ49" s="41">
        <f t="shared" si="23"/>
        <v>1.9989988818001136E-2</v>
      </c>
      <c r="DR49" s="41"/>
    </row>
    <row r="50" spans="1:122" x14ac:dyDescent="0.3">
      <c r="A50" t="s">
        <v>89</v>
      </c>
      <c r="B50" s="2">
        <f>VLOOKUP($A50,Total_Rndwd_Prod_Val_REF_N!$A$4:$M$199,5,FALSE)/10^3</f>
        <v>1944.9704765868448</v>
      </c>
      <c r="C50" s="2">
        <f>VLOOKUP($A50,Total_Rndwd_Prod_Val_REF_N!$A$4:$M$199,6,FALSE)/10^3</f>
        <v>2103.295864691861</v>
      </c>
      <c r="D50" s="2">
        <f>VLOOKUP($A50,Total_Rndwd_Prod_Val_REF_N!$A$4:$M$199,7,FALSE)/10^3</f>
        <v>2261.4808254143213</v>
      </c>
      <c r="E50" s="2">
        <f>VLOOKUP($A50,Total_Rndwd_Prod_Val_REF_N!$A$4:$M$199,8,FALSE)/10^3</f>
        <v>2269.2547148739227</v>
      </c>
      <c r="F50" s="2">
        <f>VLOOKUP($A50,Total_Rndwd_Prod_Val_REF_N!$A$4:$M$199,9,FALSE)/10^3</f>
        <v>2281.74210897584</v>
      </c>
      <c r="G50" s="2">
        <f>VLOOKUP($A50,Total_Rndwd_Prod_Val_REF_N!$A$4:$M$199,10,FALSE)/10^3</f>
        <v>2295.6620186609944</v>
      </c>
      <c r="H50" s="2">
        <f>VLOOKUP($A50,Total_Rndwd_Prod_Val_REF_N!$A$4:$M$199,11,FALSE)/10^3</f>
        <v>2289.3754439946315</v>
      </c>
      <c r="I50" s="2">
        <f>VLOOKUP($A50,Total_Rndwd_Prod_Val_REF_N!$A$4:$M$199,12,FALSE)/10^3</f>
        <v>2151.0290259397084</v>
      </c>
      <c r="J50" s="2">
        <f>VLOOKUP($A50,Total_Rndwd_Prod_Val_REF_N!$A$4:$M$199,13,FALSE)/10^3</f>
        <v>647.16932039793653</v>
      </c>
      <c r="L50" t="s">
        <v>89</v>
      </c>
      <c r="M50" s="2">
        <f>VLOOKUP($A50,Total_Rndwd_Prod_Val_BF_N!$A$4:$M$199,5,FALSE)/10^3</f>
        <v>1944.9704765868448</v>
      </c>
      <c r="N50" s="2">
        <f>VLOOKUP($A50,Total_Rndwd_Prod_Val_BF_N!$A$4:$M$199,6,FALSE)/10^3</f>
        <v>2249.9190397348134</v>
      </c>
      <c r="O50" s="2">
        <f>VLOOKUP($A50,Total_Rndwd_Prod_Val_BF_N!$A$4:$M$199,7,FALSE)/10^3</f>
        <v>2603.4087492313047</v>
      </c>
      <c r="P50" s="2">
        <f>VLOOKUP($A50,Total_Rndwd_Prod_Val_BF_N!$A$4:$M$199,8,FALSE)/10^3</f>
        <v>2627.0843997699867</v>
      </c>
      <c r="Q50" s="2">
        <f>VLOOKUP($A50,Total_Rndwd_Prod_Val_BF_N!$A$4:$M$199,9,FALSE)/10^3</f>
        <v>2553.447854474141</v>
      </c>
      <c r="R50" s="2">
        <f>VLOOKUP($A50,Total_Rndwd_Prod_Val_BF_N!$A$4:$M$199,10,FALSE)/10^3</f>
        <v>2510.8164140896261</v>
      </c>
      <c r="S50" s="2">
        <f>VLOOKUP($A50,Total_Rndwd_Prod_Val_BF_N!$A$4:$M$199,11,FALSE)/10^3</f>
        <v>1883.896247390014</v>
      </c>
      <c r="T50" s="2">
        <f>VLOOKUP($A50,Total_Rndwd_Prod_Val_BF_N!$A$4:$M$199,12,FALSE)/10^3</f>
        <v>625.37125240904788</v>
      </c>
      <c r="U50" s="2">
        <f>VLOOKUP($A50,Total_Rndwd_Prod_Val_BF_N!$A$4:$M$199,13,FALSE)/10^3</f>
        <v>631.41201404560752</v>
      </c>
      <c r="W50" t="s">
        <v>89</v>
      </c>
      <c r="X50" s="2">
        <f>VLOOKUP($A50,Total_Rndwd_Prod_Val_AF_N!$A$4:$M$199,5,FALSE)/10^3</f>
        <v>1944.9704765868448</v>
      </c>
      <c r="Y50" s="2">
        <f>VLOOKUP($A50,Total_Rndwd_Prod_Val_AF_N!$A$4:$M$199,6,FALSE)/10^3</f>
        <v>2146.6412786601086</v>
      </c>
      <c r="Z50" s="2">
        <f>VLOOKUP($A50,Total_Rndwd_Prod_Val_AF_N!$A$4:$M$199,7,FALSE)/10^3</f>
        <v>2373.523522015299</v>
      </c>
      <c r="AA50" s="2">
        <f>VLOOKUP($A50,Total_Rndwd_Prod_Val_AF_N!$A$4:$M$199,8,FALSE)/10^3</f>
        <v>2353.214745735479</v>
      </c>
      <c r="AB50" s="2">
        <f>VLOOKUP($A50,Total_Rndwd_Prod_Val_AF_N!$A$4:$M$199,9,FALSE)/10^3</f>
        <v>2375.3567446899988</v>
      </c>
      <c r="AC50" s="2">
        <f>VLOOKUP($A50,Total_Rndwd_Prod_Val_AF_N!$A$4:$M$199,10,FALSE)/10^3</f>
        <v>2381.658389788673</v>
      </c>
      <c r="AD50" s="2">
        <f>VLOOKUP($A50,Total_Rndwd_Prod_Val_AF_N!$A$4:$M$199,11,FALSE)/10^3</f>
        <v>2370.6490847720338</v>
      </c>
      <c r="AE50" s="2">
        <f>VLOOKUP($A50,Total_Rndwd_Prod_Val_AF_N!$A$4:$M$199,12,FALSE)/10^3</f>
        <v>2234.4682722756102</v>
      </c>
      <c r="AF50" s="2">
        <f>VLOOKUP($A50,Total_Rndwd_Prod_Val_AF_N!$A$4:$M$199,13,FALSE)/10^3</f>
        <v>674.48138338558772</v>
      </c>
      <c r="AH50" t="s">
        <v>89</v>
      </c>
      <c r="AI50" s="2">
        <f>VLOOKUP($A50,Total_Rndwd_Prod_Val_BAC_N!$A$4:$M$199,5,FALSE)/10^3</f>
        <v>1944.9704765868448</v>
      </c>
      <c r="AJ50" s="2">
        <f>VLOOKUP($A50,Total_Rndwd_Prod_Val_BAC_N!$A$4:$M$199,6,FALSE)/10^3</f>
        <v>2144.4569504051146</v>
      </c>
      <c r="AK50" s="2">
        <f>VLOOKUP($A50,Total_Rndwd_Prod_Val_BAC_N!$A$4:$M$199,7,FALSE)/10^3</f>
        <v>2364.8972304004492</v>
      </c>
      <c r="AL50" s="2">
        <f>VLOOKUP($A50,Total_Rndwd_Prod_Val_BAC_N!$A$4:$M$199,8,FALSE)/10^3</f>
        <v>2339.6878978949353</v>
      </c>
      <c r="AM50" s="2">
        <f>VLOOKUP($A50,Total_Rndwd_Prod_Val_BAC_N!$A$4:$M$199,9,FALSE)/10^3</f>
        <v>2358.288255873601</v>
      </c>
      <c r="AN50" s="2">
        <f>VLOOKUP($A50,Total_Rndwd_Prod_Val_BAC_N!$A$4:$M$199,10,FALSE)/10^3</f>
        <v>2361.3048191339894</v>
      </c>
      <c r="AO50" s="2">
        <f>VLOOKUP($A50,Total_Rndwd_Prod_Val_BAC_N!$A$4:$M$199,11,FALSE)/10^3</f>
        <v>2350.2086873444723</v>
      </c>
      <c r="AP50" s="2">
        <f>VLOOKUP($A50,Total_Rndwd_Prod_Val_BAC_N!$A$4:$M$199,12,FALSE)/10^3</f>
        <v>2221.3425113387411</v>
      </c>
      <c r="AQ50" s="2">
        <f>VLOOKUP($A50,Total_Rndwd_Prod_Val_BAC_N!$A$4:$M$199,13,FALSE)/10^3</f>
        <v>671.46502151830566</v>
      </c>
      <c r="AS50" t="s">
        <v>89</v>
      </c>
      <c r="AT50" s="2">
        <f t="shared" si="11"/>
        <v>1944.9704765868448</v>
      </c>
      <c r="AU50" s="2">
        <f t="shared" si="36"/>
        <v>11828.148247626086</v>
      </c>
      <c r="AV50" s="2">
        <f t="shared" si="36"/>
        <v>22502.812531807853</v>
      </c>
      <c r="AW50" s="2">
        <f t="shared" si="36"/>
        <v>33817.990548339061</v>
      </c>
      <c r="AX50" s="2">
        <f t="shared" si="36"/>
        <v>45176.751516810597</v>
      </c>
      <c r="AY50" s="2">
        <f t="shared" si="36"/>
        <v>56599.381971374954</v>
      </c>
      <c r="AZ50" s="2">
        <f t="shared" si="36"/>
        <v>68071.405490013567</v>
      </c>
      <c r="BA50" s="2">
        <f t="shared" si="36"/>
        <v>79379.936291931808</v>
      </c>
      <c r="BB50" s="2">
        <f t="shared" si="32"/>
        <v>88631.221716088578</v>
      </c>
      <c r="BD50" t="s">
        <v>89</v>
      </c>
      <c r="BE50" s="2">
        <f t="shared" si="13"/>
        <v>1944.9704765868448</v>
      </c>
      <c r="BF50" s="2">
        <f t="shared" si="37"/>
        <v>11974.771422669039</v>
      </c>
      <c r="BG50" s="2">
        <f t="shared" si="37"/>
        <v>23577.856330839597</v>
      </c>
      <c r="BH50" s="2">
        <f t="shared" si="37"/>
        <v>36618.575727534801</v>
      </c>
      <c r="BI50" s="2">
        <f t="shared" si="37"/>
        <v>49680.361181088891</v>
      </c>
      <c r="BJ50" s="2">
        <f t="shared" si="37"/>
        <v>62404.969013075082</v>
      </c>
      <c r="BK50" s="2">
        <f t="shared" si="37"/>
        <v>74332.130916823604</v>
      </c>
      <c r="BL50" s="2">
        <f t="shared" si="37"/>
        <v>82493.08715879271</v>
      </c>
      <c r="BM50" s="2">
        <f t="shared" si="33"/>
        <v>85625.984182474509</v>
      </c>
      <c r="BO50" t="s">
        <v>89</v>
      </c>
      <c r="BP50" s="2">
        <f t="shared" si="15"/>
        <v>1944.9704765868448</v>
      </c>
      <c r="BQ50" s="2">
        <f t="shared" si="38"/>
        <v>11871.493661594333</v>
      </c>
      <c r="BR50" s="2">
        <f t="shared" si="38"/>
        <v>22831.582298250069</v>
      </c>
      <c r="BS50" s="2">
        <f t="shared" si="38"/>
        <v>34678.891132046745</v>
      </c>
      <c r="BT50" s="2">
        <f t="shared" si="38"/>
        <v>46467.106859678657</v>
      </c>
      <c r="BU50" s="2">
        <f t="shared" si="38"/>
        <v>58350.19222822733</v>
      </c>
      <c r="BV50" s="2">
        <f t="shared" si="38"/>
        <v>70247.474872154053</v>
      </c>
      <c r="BW50" s="2">
        <f t="shared" si="38"/>
        <v>81964.539483517801</v>
      </c>
      <c r="BX50" s="2">
        <f t="shared" si="34"/>
        <v>91576.893956005835</v>
      </c>
      <c r="BZ50" t="s">
        <v>89</v>
      </c>
      <c r="CA50" s="2">
        <f t="shared" si="17"/>
        <v>1944.9704765868448</v>
      </c>
      <c r="CB50" s="2">
        <f t="shared" si="39"/>
        <v>11869.309333339339</v>
      </c>
      <c r="CC50" s="2">
        <f t="shared" si="39"/>
        <v>22812.034365360247</v>
      </c>
      <c r="CD50" s="2">
        <f t="shared" si="39"/>
        <v>34611.311184856982</v>
      </c>
      <c r="CE50" s="2">
        <f t="shared" si="39"/>
        <v>46328.351032310326</v>
      </c>
      <c r="CF50" s="2">
        <f t="shared" si="39"/>
        <v>58122.808874938724</v>
      </c>
      <c r="CG50" s="2">
        <f t="shared" si="39"/>
        <v>69918.236838819168</v>
      </c>
      <c r="CH50" s="2">
        <f t="shared" si="39"/>
        <v>81540.414099535788</v>
      </c>
      <c r="CI50" s="2">
        <f t="shared" si="35"/>
        <v>91097.249166409063</v>
      </c>
      <c r="CK50" t="s">
        <v>89</v>
      </c>
      <c r="CL50" s="2">
        <f t="shared" si="31"/>
        <v>0</v>
      </c>
      <c r="CM50" s="2">
        <f t="shared" si="31"/>
        <v>146.62317504295243</v>
      </c>
      <c r="CN50" s="2">
        <f t="shared" si="31"/>
        <v>1075.0437990317441</v>
      </c>
      <c r="CO50" s="2">
        <f t="shared" si="30"/>
        <v>2800.5851791957393</v>
      </c>
      <c r="CP50" s="2">
        <f t="shared" si="30"/>
        <v>4503.6096642782941</v>
      </c>
      <c r="CQ50" s="2">
        <f t="shared" si="30"/>
        <v>5805.5870417001279</v>
      </c>
      <c r="CR50" s="2">
        <f t="shared" si="30"/>
        <v>6260.7254268100369</v>
      </c>
      <c r="CS50" s="2">
        <f t="shared" si="30"/>
        <v>3113.1508668609022</v>
      </c>
      <c r="CT50" s="2">
        <f t="shared" si="30"/>
        <v>-3005.2375336140685</v>
      </c>
      <c r="CU50" s="41">
        <f t="shared" si="20"/>
        <v>-3.3907210974037039E-2</v>
      </c>
      <c r="CV50" t="s">
        <v>89</v>
      </c>
      <c r="CW50" s="2">
        <f t="shared" si="43"/>
        <v>0</v>
      </c>
      <c r="CX50" s="2">
        <f t="shared" si="43"/>
        <v>43.345413968247158</v>
      </c>
      <c r="CY50" s="2">
        <f t="shared" si="43"/>
        <v>328.76976644221577</v>
      </c>
      <c r="CZ50" s="2">
        <f t="shared" si="41"/>
        <v>860.90058370768384</v>
      </c>
      <c r="DA50" s="2">
        <f t="shared" si="41"/>
        <v>1290.3553428680607</v>
      </c>
      <c r="DB50" s="2">
        <f t="shared" si="41"/>
        <v>1750.8102568523755</v>
      </c>
      <c r="DC50" s="2">
        <f t="shared" si="41"/>
        <v>2176.0693821404857</v>
      </c>
      <c r="DD50" s="2">
        <f t="shared" si="41"/>
        <v>2584.603191585993</v>
      </c>
      <c r="DE50" s="2">
        <f t="shared" si="41"/>
        <v>2945.6722399172577</v>
      </c>
      <c r="DF50" s="41">
        <f t="shared" si="21"/>
        <v>3.3235153288906444E-2</v>
      </c>
      <c r="DG50" t="s">
        <v>89</v>
      </c>
      <c r="DH50" s="2">
        <f t="shared" si="42"/>
        <v>0</v>
      </c>
      <c r="DI50" s="2">
        <f t="shared" si="42"/>
        <v>41.16108571325276</v>
      </c>
      <c r="DJ50" s="2">
        <f t="shared" si="42"/>
        <v>309.22183355239395</v>
      </c>
      <c r="DK50" s="2">
        <f t="shared" si="42"/>
        <v>793.32063651792123</v>
      </c>
      <c r="DL50" s="2">
        <f t="shared" si="42"/>
        <v>1151.599515499729</v>
      </c>
      <c r="DM50" s="2">
        <f t="shared" si="42"/>
        <v>1523.4269035637699</v>
      </c>
      <c r="DN50" s="2">
        <f t="shared" si="40"/>
        <v>1846.831348805601</v>
      </c>
      <c r="DO50" s="2">
        <f t="shared" si="40"/>
        <v>2160.4778076039802</v>
      </c>
      <c r="DP50" s="2">
        <f t="shared" si="40"/>
        <v>2466.0274503204855</v>
      </c>
      <c r="DQ50" s="41">
        <f t="shared" si="23"/>
        <v>2.7823462235688053E-2</v>
      </c>
      <c r="DR50" s="41"/>
    </row>
    <row r="51" spans="1:122" x14ac:dyDescent="0.3">
      <c r="A51" t="s">
        <v>13</v>
      </c>
      <c r="B51" s="2">
        <f>VLOOKUP($A51,Total_Rndwd_Prod_Val_REF_N!$A$4:$M$199,5,FALSE)/10^3</f>
        <v>3665.9558448686603</v>
      </c>
      <c r="C51" s="2">
        <f>VLOOKUP($A51,Total_Rndwd_Prod_Val_REF_N!$A$4:$M$199,6,FALSE)/10^3</f>
        <v>3999.6971128685327</v>
      </c>
      <c r="D51" s="2">
        <f>VLOOKUP($A51,Total_Rndwd_Prod_Val_REF_N!$A$4:$M$199,7,FALSE)/10^3</f>
        <v>4345.8942971962078</v>
      </c>
      <c r="E51" s="2">
        <f>VLOOKUP($A51,Total_Rndwd_Prod_Val_REF_N!$A$4:$M$199,8,FALSE)/10^3</f>
        <v>4383.5618936040073</v>
      </c>
      <c r="F51" s="2">
        <f>VLOOKUP($A51,Total_Rndwd_Prod_Val_REF_N!$A$4:$M$199,9,FALSE)/10^3</f>
        <v>4442.1364370424644</v>
      </c>
      <c r="G51" s="2">
        <f>VLOOKUP($A51,Total_Rndwd_Prod_Val_REF_N!$A$4:$M$199,10,FALSE)/10^3</f>
        <v>4523.7928936158178</v>
      </c>
      <c r="H51" s="2">
        <f>VLOOKUP($A51,Total_Rndwd_Prod_Val_REF_N!$A$4:$M$199,11,FALSE)/10^3</f>
        <v>4610.9464837094392</v>
      </c>
      <c r="I51" s="2">
        <f>VLOOKUP($A51,Total_Rndwd_Prod_Val_REF_N!$A$4:$M$199,12,FALSE)/10^3</f>
        <v>4694.6131554026742</v>
      </c>
      <c r="J51" s="2">
        <f>VLOOKUP($A51,Total_Rndwd_Prod_Val_REF_N!$A$4:$M$199,13,FALSE)/10^3</f>
        <v>4664.7003673728732</v>
      </c>
      <c r="L51" t="s">
        <v>13</v>
      </c>
      <c r="M51" s="2">
        <f>VLOOKUP($A51,Total_Rndwd_Prod_Val_BF_N!$A$4:$M$199,5,FALSE)/10^3</f>
        <v>3665.9558448686603</v>
      </c>
      <c r="N51" s="2">
        <f>VLOOKUP($A51,Total_Rndwd_Prod_Val_BF_N!$A$4:$M$199,6,FALSE)/10^3</f>
        <v>4296.3890405472021</v>
      </c>
      <c r="O51" s="2">
        <f>VLOOKUP($A51,Total_Rndwd_Prod_Val_BF_N!$A$4:$M$199,7,FALSE)/10^3</f>
        <v>5050.8043389184377</v>
      </c>
      <c r="P51" s="2">
        <f>VLOOKUP($A51,Total_Rndwd_Prod_Val_BF_N!$A$4:$M$199,8,FALSE)/10^3</f>
        <v>5139.5845794428333</v>
      </c>
      <c r="Q51" s="2">
        <f>VLOOKUP($A51,Total_Rndwd_Prod_Val_BF_N!$A$4:$M$199,9,FALSE)/10^3</f>
        <v>5055.1403301598148</v>
      </c>
      <c r="R51" s="2">
        <f>VLOOKUP($A51,Total_Rndwd_Prod_Val_BF_N!$A$4:$M$199,10,FALSE)/10^3</f>
        <v>5081.1026231748147</v>
      </c>
      <c r="S51" s="2">
        <f>VLOOKUP($A51,Total_Rndwd_Prod_Val_BF_N!$A$4:$M$199,11,FALSE)/10^3</f>
        <v>5122.634360864311</v>
      </c>
      <c r="T51" s="2">
        <f>VLOOKUP($A51,Total_Rndwd_Prod_Val_BF_N!$A$4:$M$199,12,FALSE)/10^3</f>
        <v>5047.0752314550755</v>
      </c>
      <c r="U51" s="2">
        <f>VLOOKUP($A51,Total_Rndwd_Prod_Val_BF_N!$A$4:$M$199,13,FALSE)/10^3</f>
        <v>5099.8297729767492</v>
      </c>
      <c r="W51" t="s">
        <v>13</v>
      </c>
      <c r="X51" s="2">
        <f>VLOOKUP($A51,Total_Rndwd_Prod_Val_AF_N!$A$4:$M$199,5,FALSE)/10^3</f>
        <v>3665.9558448686603</v>
      </c>
      <c r="Y51" s="2">
        <f>VLOOKUP($A51,Total_Rndwd_Prod_Val_AF_N!$A$4:$M$199,6,FALSE)/10^3</f>
        <v>4074.1862476704755</v>
      </c>
      <c r="Z51" s="2">
        <f>VLOOKUP($A51,Total_Rndwd_Prod_Val_AF_N!$A$4:$M$199,7,FALSE)/10^3</f>
        <v>4543.7897280341931</v>
      </c>
      <c r="AA51" s="2">
        <f>VLOOKUP($A51,Total_Rndwd_Prod_Val_AF_N!$A$4:$M$199,8,FALSE)/10^3</f>
        <v>4523.503476984245</v>
      </c>
      <c r="AB51" s="2">
        <f>VLOOKUP($A51,Total_Rndwd_Prod_Val_AF_N!$A$4:$M$199,9,FALSE)/10^3</f>
        <v>4604.3231110424213</v>
      </c>
      <c r="AC51" s="2">
        <f>VLOOKUP($A51,Total_Rndwd_Prod_Val_AF_N!$A$4:$M$199,10,FALSE)/10^3</f>
        <v>4673.1725598910616</v>
      </c>
      <c r="AD51" s="2">
        <f>VLOOKUP($A51,Total_Rndwd_Prod_Val_AF_N!$A$4:$M$199,11,FALSE)/10^3</f>
        <v>4756.349382321554</v>
      </c>
      <c r="AE51" s="2">
        <f>VLOOKUP($A51,Total_Rndwd_Prod_Val_AF_N!$A$4:$M$199,12,FALSE)/10^3</f>
        <v>4854.6404435756222</v>
      </c>
      <c r="AF51" s="2">
        <f>VLOOKUP($A51,Total_Rndwd_Prod_Val_AF_N!$A$4:$M$199,13,FALSE)/10^3</f>
        <v>4855.8415799889308</v>
      </c>
      <c r="AH51" t="s">
        <v>13</v>
      </c>
      <c r="AI51" s="2">
        <f>VLOOKUP($A51,Total_Rndwd_Prod_Val_BAC_N!$A$4:$M$199,5,FALSE)/10^3</f>
        <v>3665.9558448686603</v>
      </c>
      <c r="AJ51" s="2">
        <f>VLOOKUP($A51,Total_Rndwd_Prod_Val_BAC_N!$A$4:$M$199,6,FALSE)/10^3</f>
        <v>4077.9468446060459</v>
      </c>
      <c r="AK51" s="2">
        <f>VLOOKUP($A51,Total_Rndwd_Prod_Val_BAC_N!$A$4:$M$199,7,FALSE)/10^3</f>
        <v>4544.0808990875139</v>
      </c>
      <c r="AL51" s="2">
        <f>VLOOKUP($A51,Total_Rndwd_Prod_Val_BAC_N!$A$4:$M$199,8,FALSE)/10^3</f>
        <v>4515.084721234829</v>
      </c>
      <c r="AM51" s="2">
        <f>VLOOKUP($A51,Total_Rndwd_Prod_Val_BAC_N!$A$4:$M$199,9,FALSE)/10^3</f>
        <v>4590.2562950547699</v>
      </c>
      <c r="AN51" s="2">
        <f>VLOOKUP($A51,Total_Rndwd_Prod_Val_BAC_N!$A$4:$M$199,10,FALSE)/10^3</f>
        <v>4648.9073796505245</v>
      </c>
      <c r="AO51" s="2">
        <f>VLOOKUP($A51,Total_Rndwd_Prod_Val_BAC_N!$A$4:$M$199,11,FALSE)/10^3</f>
        <v>4728.6121399558415</v>
      </c>
      <c r="AP51" s="2">
        <f>VLOOKUP($A51,Total_Rndwd_Prod_Val_BAC_N!$A$4:$M$199,12,FALSE)/10^3</f>
        <v>4844.5782439799659</v>
      </c>
      <c r="AQ51" s="2">
        <f>VLOOKUP($A51,Total_Rndwd_Prod_Val_BAC_N!$A$4:$M$199,13,FALSE)/10^3</f>
        <v>4845.3499327756754</v>
      </c>
      <c r="AS51" t="s">
        <v>13</v>
      </c>
      <c r="AT51" s="2">
        <f t="shared" si="11"/>
        <v>3665.9558448686603</v>
      </c>
      <c r="AU51" s="2">
        <f t="shared" si="36"/>
        <v>22329.476337211832</v>
      </c>
      <c r="AV51" s="2">
        <f t="shared" si="36"/>
        <v>42674.159085882173</v>
      </c>
      <c r="AW51" s="2">
        <f t="shared" si="36"/>
        <v>64441.298168271009</v>
      </c>
      <c r="AX51" s="2">
        <f t="shared" si="36"/>
        <v>86417.682179729512</v>
      </c>
      <c r="AY51" s="2">
        <f t="shared" si="36"/>
        <v>108710.02082151518</v>
      </c>
      <c r="AZ51" s="2">
        <f t="shared" si="36"/>
        <v>131416.13887968787</v>
      </c>
      <c r="BA51" s="2">
        <f t="shared" si="36"/>
        <v>154554.53796992832</v>
      </c>
      <c r="BB51" s="2">
        <f t="shared" si="32"/>
        <v>177997.69095891187</v>
      </c>
      <c r="BD51" t="s">
        <v>13</v>
      </c>
      <c r="BE51" s="2">
        <f t="shared" si="13"/>
        <v>3665.9558448686603</v>
      </c>
      <c r="BF51" s="2">
        <f t="shared" si="37"/>
        <v>22626.168264890501</v>
      </c>
      <c r="BG51" s="2">
        <f t="shared" si="37"/>
        <v>44862.528765997748</v>
      </c>
      <c r="BH51" s="2">
        <f t="shared" si="37"/>
        <v>70205.330701114333</v>
      </c>
      <c r="BI51" s="2">
        <f t="shared" si="37"/>
        <v>95818.809349045492</v>
      </c>
      <c r="BJ51" s="2">
        <f t="shared" si="37"/>
        <v>121120.47329285956</v>
      </c>
      <c r="BK51" s="2">
        <f t="shared" si="37"/>
        <v>146567.51814642313</v>
      </c>
      <c r="BL51" s="2">
        <f t="shared" si="37"/>
        <v>172105.13082133545</v>
      </c>
      <c r="BM51" s="2">
        <f t="shared" si="33"/>
        <v>197393.26152013251</v>
      </c>
      <c r="BO51" t="s">
        <v>13</v>
      </c>
      <c r="BP51" s="2">
        <f t="shared" si="15"/>
        <v>3665.9558448686603</v>
      </c>
      <c r="BQ51" s="2">
        <f t="shared" si="38"/>
        <v>22403.965472013777</v>
      </c>
      <c r="BR51" s="2">
        <f t="shared" si="38"/>
        <v>43244.500190729872</v>
      </c>
      <c r="BS51" s="2">
        <f t="shared" si="38"/>
        <v>65943.16257985089</v>
      </c>
      <c r="BT51" s="2">
        <f t="shared" si="38"/>
        <v>88641.499598830298</v>
      </c>
      <c r="BU51" s="2">
        <f t="shared" si="38"/>
        <v>111731.96460289104</v>
      </c>
      <c r="BV51" s="2">
        <f t="shared" si="38"/>
        <v>135181.00422477684</v>
      </c>
      <c r="BW51" s="2">
        <f t="shared" si="38"/>
        <v>159061.04219763869</v>
      </c>
      <c r="BX51" s="2">
        <f t="shared" si="34"/>
        <v>183335.44555193008</v>
      </c>
      <c r="BZ51" t="s">
        <v>13</v>
      </c>
      <c r="CA51" s="2">
        <f t="shared" si="17"/>
        <v>3665.9558448686603</v>
      </c>
      <c r="CB51" s="2">
        <f t="shared" si="39"/>
        <v>22407.726068949345</v>
      </c>
      <c r="CC51" s="2">
        <f t="shared" si="39"/>
        <v>43263.594346461046</v>
      </c>
      <c r="CD51" s="2">
        <f t="shared" si="39"/>
        <v>65955.002664045925</v>
      </c>
      <c r="CE51" s="2">
        <f t="shared" si="39"/>
        <v>88605.597844040021</v>
      </c>
      <c r="CF51" s="2">
        <f t="shared" si="39"/>
        <v>111615.53040390962</v>
      </c>
      <c r="CG51" s="2">
        <f t="shared" si="39"/>
        <v>134939.77206246756</v>
      </c>
      <c r="CH51" s="2">
        <f t="shared" si="39"/>
        <v>158698.79886627087</v>
      </c>
      <c r="CI51" s="2">
        <f t="shared" si="35"/>
        <v>182922.46177496642</v>
      </c>
      <c r="CK51" t="s">
        <v>13</v>
      </c>
      <c r="CL51" s="2">
        <f t="shared" si="31"/>
        <v>0</v>
      </c>
      <c r="CM51" s="2">
        <f t="shared" si="31"/>
        <v>296.69192767866843</v>
      </c>
      <c r="CN51" s="2">
        <f t="shared" si="31"/>
        <v>2188.3696801155747</v>
      </c>
      <c r="CO51" s="2">
        <f t="shared" si="30"/>
        <v>5764.0325328433246</v>
      </c>
      <c r="CP51" s="2">
        <f t="shared" si="30"/>
        <v>9401.1271693159797</v>
      </c>
      <c r="CQ51" s="2">
        <f t="shared" si="30"/>
        <v>12410.452471344383</v>
      </c>
      <c r="CR51" s="2">
        <f t="shared" si="30"/>
        <v>15151.379266735254</v>
      </c>
      <c r="CS51" s="2">
        <f t="shared" si="30"/>
        <v>17550.592851407127</v>
      </c>
      <c r="CT51" s="2">
        <f t="shared" si="30"/>
        <v>19395.570561220637</v>
      </c>
      <c r="CU51" s="41">
        <f t="shared" si="20"/>
        <v>0.10896529307055908</v>
      </c>
      <c r="CV51" t="s">
        <v>13</v>
      </c>
      <c r="CW51" s="2">
        <f t="shared" si="43"/>
        <v>0</v>
      </c>
      <c r="CX51" s="2">
        <f t="shared" si="43"/>
        <v>74.489134801944601</v>
      </c>
      <c r="CY51" s="2">
        <f t="shared" si="43"/>
        <v>570.34110484769917</v>
      </c>
      <c r="CZ51" s="2">
        <f t="shared" si="41"/>
        <v>1501.8644115798816</v>
      </c>
      <c r="DA51" s="2">
        <f t="shared" si="41"/>
        <v>2223.8174191007856</v>
      </c>
      <c r="DB51" s="2">
        <f t="shared" si="41"/>
        <v>3021.9437813758559</v>
      </c>
      <c r="DC51" s="2">
        <f t="shared" si="41"/>
        <v>3764.8653450889688</v>
      </c>
      <c r="DD51" s="2">
        <f t="shared" si="41"/>
        <v>4506.5042277103639</v>
      </c>
      <c r="DE51" s="2">
        <f t="shared" si="41"/>
        <v>5337.7545930182096</v>
      </c>
      <c r="DF51" s="41">
        <f t="shared" si="21"/>
        <v>2.9987774359670493E-2</v>
      </c>
      <c r="DG51" t="s">
        <v>13</v>
      </c>
      <c r="DH51" s="2">
        <f t="shared" si="42"/>
        <v>0</v>
      </c>
      <c r="DI51" s="2">
        <f t="shared" si="42"/>
        <v>78.249731737512775</v>
      </c>
      <c r="DJ51" s="2">
        <f t="shared" si="42"/>
        <v>589.43526057887357</v>
      </c>
      <c r="DK51" s="2">
        <f t="shared" si="42"/>
        <v>1513.7044957749167</v>
      </c>
      <c r="DL51" s="2">
        <f t="shared" si="42"/>
        <v>2187.9156643105089</v>
      </c>
      <c r="DM51" s="2">
        <f t="shared" si="42"/>
        <v>2905.509582394443</v>
      </c>
      <c r="DN51" s="2">
        <f t="shared" si="40"/>
        <v>3523.6331827796821</v>
      </c>
      <c r="DO51" s="2">
        <f t="shared" si="40"/>
        <v>4144.2608963425446</v>
      </c>
      <c r="DP51" s="2">
        <f t="shared" si="40"/>
        <v>4924.7708160545444</v>
      </c>
      <c r="DQ51" s="41">
        <f t="shared" si="23"/>
        <v>2.7667610683732715E-2</v>
      </c>
      <c r="DR51" s="38"/>
    </row>
    <row r="52" spans="1:122" x14ac:dyDescent="0.3">
      <c r="A52" t="s">
        <v>92</v>
      </c>
      <c r="B52" s="2">
        <f>VLOOKUP($A52,Total_Rndwd_Prod_Val_REF_N!$A$4:$M$199,5,FALSE)/10^3</f>
        <v>1020.0876445843254</v>
      </c>
      <c r="C52" s="2">
        <f>VLOOKUP($A52,Total_Rndwd_Prod_Val_REF_N!$A$4:$M$199,6,FALSE)/10^3</f>
        <v>1103.7093032192945</v>
      </c>
      <c r="D52" s="2">
        <f>VLOOKUP($A52,Total_Rndwd_Prod_Val_REF_N!$A$4:$M$199,7,FALSE)/10^3</f>
        <v>1188.3270071435172</v>
      </c>
      <c r="E52" s="2">
        <f>VLOOKUP($A52,Total_Rndwd_Prod_Val_REF_N!$A$4:$M$199,8,FALSE)/10^3</f>
        <v>1197.0459894820708</v>
      </c>
      <c r="F52" s="2">
        <f>VLOOKUP($A52,Total_Rndwd_Prod_Val_REF_N!$A$4:$M$199,9,FALSE)/10^3</f>
        <v>1211.5475734587103</v>
      </c>
      <c r="G52" s="2">
        <f>VLOOKUP($A52,Total_Rndwd_Prod_Val_REF_N!$A$4:$M$199,10,FALSE)/10^3</f>
        <v>1232.2259198841066</v>
      </c>
      <c r="H52" s="2">
        <f>VLOOKUP($A52,Total_Rndwd_Prod_Val_REF_N!$A$4:$M$199,11,FALSE)/10^3</f>
        <v>1254.0619114843782</v>
      </c>
      <c r="I52" s="2">
        <f>VLOOKUP($A52,Total_Rndwd_Prod_Val_REF_N!$A$4:$M$199,12,FALSE)/10^3</f>
        <v>1279.3134711534624</v>
      </c>
      <c r="J52" s="2">
        <f>VLOOKUP($A52,Total_Rndwd_Prod_Val_REF_N!$A$4:$M$199,13,FALSE)/10^3</f>
        <v>1275.1100017461877</v>
      </c>
      <c r="L52" t="s">
        <v>92</v>
      </c>
      <c r="M52" s="2">
        <f>VLOOKUP($A52,Total_Rndwd_Prod_Val_BF_N!$A$4:$M$199,5,FALSE)/10^3</f>
        <v>1020.0876445843254</v>
      </c>
      <c r="N52" s="2">
        <f>VLOOKUP($A52,Total_Rndwd_Prod_Val_BF_N!$A$4:$M$199,6,FALSE)/10^3</f>
        <v>1186.0535427792706</v>
      </c>
      <c r="O52" s="2">
        <f>VLOOKUP($A52,Total_Rndwd_Prod_Val_BF_N!$A$4:$M$199,7,FALSE)/10^3</f>
        <v>1382.6269224049115</v>
      </c>
      <c r="P52" s="2">
        <f>VLOOKUP($A52,Total_Rndwd_Prod_Val_BF_N!$A$4:$M$199,8,FALSE)/10^3</f>
        <v>1403.5941307686296</v>
      </c>
      <c r="Q52" s="2">
        <f>VLOOKUP($A52,Total_Rndwd_Prod_Val_BF_N!$A$4:$M$199,9,FALSE)/10^3</f>
        <v>1378.3826056280955</v>
      </c>
      <c r="R52" s="2">
        <f>VLOOKUP($A52,Total_Rndwd_Prod_Val_BF_N!$A$4:$M$199,10,FALSE)/10^3</f>
        <v>1383.8665199594338</v>
      </c>
      <c r="S52" s="2">
        <f>VLOOKUP($A52,Total_Rndwd_Prod_Val_BF_N!$A$4:$M$199,11,FALSE)/10^3</f>
        <v>1393.0628563749042</v>
      </c>
      <c r="T52" s="2">
        <f>VLOOKUP($A52,Total_Rndwd_Prod_Val_BF_N!$A$4:$M$199,12,FALSE)/10^3</f>
        <v>1377.1403319190074</v>
      </c>
      <c r="U52" s="2">
        <f>VLOOKUP($A52,Total_Rndwd_Prod_Val_BF_N!$A$4:$M$199,13,FALSE)/10^3</f>
        <v>1394.9859381436308</v>
      </c>
      <c r="W52" t="s">
        <v>92</v>
      </c>
      <c r="X52" s="2">
        <f>VLOOKUP($A52,Total_Rndwd_Prod_Val_AF_N!$A$4:$M$199,5,FALSE)/10^3</f>
        <v>1020.0876445843254</v>
      </c>
      <c r="Y52" s="2">
        <f>VLOOKUP($A52,Total_Rndwd_Prod_Val_AF_N!$A$4:$M$199,6,FALSE)/10^3</f>
        <v>1127.650195021025</v>
      </c>
      <c r="Z52" s="2">
        <f>VLOOKUP($A52,Total_Rndwd_Prod_Val_AF_N!$A$4:$M$199,7,FALSE)/10^3</f>
        <v>1250.4025764321082</v>
      </c>
      <c r="AA52" s="2">
        <f>VLOOKUP($A52,Total_Rndwd_Prod_Val_AF_N!$A$4:$M$199,8,FALSE)/10^3</f>
        <v>1243.2043694502211</v>
      </c>
      <c r="AB52" s="2">
        <f>VLOOKUP($A52,Total_Rndwd_Prod_Val_AF_N!$A$4:$M$199,9,FALSE)/10^3</f>
        <v>1262.977523328979</v>
      </c>
      <c r="AC52" s="2">
        <f>VLOOKUP($A52,Total_Rndwd_Prod_Val_AF_N!$A$4:$M$199,10,FALSE)/10^3</f>
        <v>1279.8319176524351</v>
      </c>
      <c r="AD52" s="2">
        <f>VLOOKUP($A52,Total_Rndwd_Prod_Val_AF_N!$A$4:$M$199,11,FALSE)/10^3</f>
        <v>1300.3388595911313</v>
      </c>
      <c r="AE52" s="2">
        <f>VLOOKUP($A52,Total_Rndwd_Prod_Val_AF_N!$A$4:$M$199,12,FALSE)/10^3</f>
        <v>1329.999639569281</v>
      </c>
      <c r="AF52" s="2">
        <f>VLOOKUP($A52,Total_Rndwd_Prod_Val_AF_N!$A$4:$M$199,13,FALSE)/10^3</f>
        <v>1334.1756556334926</v>
      </c>
      <c r="AH52" t="s">
        <v>92</v>
      </c>
      <c r="AI52" s="2">
        <f>VLOOKUP($A52,Total_Rndwd_Prod_Val_BAC_N!$A$4:$M$199,5,FALSE)/10^3</f>
        <v>1020.0876445843254</v>
      </c>
      <c r="AJ52" s="2">
        <f>VLOOKUP($A52,Total_Rndwd_Prod_Val_BAC_N!$A$4:$M$199,6,FALSE)/10^3</f>
        <v>1126.3648615753009</v>
      </c>
      <c r="AK52" s="2">
        <f>VLOOKUP($A52,Total_Rndwd_Prod_Val_BAC_N!$A$4:$M$199,7,FALSE)/10^3</f>
        <v>1245.4885337565113</v>
      </c>
      <c r="AL52" s="2">
        <f>VLOOKUP($A52,Total_Rndwd_Prod_Val_BAC_N!$A$4:$M$199,8,FALSE)/10^3</f>
        <v>1235.9056945708733</v>
      </c>
      <c r="AM52" s="2">
        <f>VLOOKUP($A52,Total_Rndwd_Prod_Val_BAC_N!$A$4:$M$199,9,FALSE)/10^3</f>
        <v>1254.0047601056026</v>
      </c>
      <c r="AN52" s="2">
        <f>VLOOKUP($A52,Total_Rndwd_Prod_Val_BAC_N!$A$4:$M$199,10,FALSE)/10^3</f>
        <v>1268.5047230868493</v>
      </c>
      <c r="AO52" s="2">
        <f>VLOOKUP($A52,Total_Rndwd_Prod_Val_BAC_N!$A$4:$M$199,11,FALSE)/10^3</f>
        <v>1288.2357784011122</v>
      </c>
      <c r="AP52" s="2">
        <f>VLOOKUP($A52,Total_Rndwd_Prod_Val_BAC_N!$A$4:$M$199,12,FALSE)/10^3</f>
        <v>1321.9923010223288</v>
      </c>
      <c r="AQ52" s="2">
        <f>VLOOKUP($A52,Total_Rndwd_Prod_Val_BAC_N!$A$4:$M$199,13,FALSE)/10^3</f>
        <v>1326.0287670896214</v>
      </c>
      <c r="AS52" t="s">
        <v>92</v>
      </c>
      <c r="AT52" s="2">
        <f t="shared" si="11"/>
        <v>1020.0876445843254</v>
      </c>
      <c r="AU52" s="2">
        <f t="shared" si="36"/>
        <v>6204.1475261409214</v>
      </c>
      <c r="AV52" s="2">
        <f t="shared" si="36"/>
        <v>11807.311746161617</v>
      </c>
      <c r="AW52" s="2">
        <f t="shared" si="36"/>
        <v>17757.665764217756</v>
      </c>
      <c r="AX52" s="2">
        <f t="shared" si="36"/>
        <v>23757.397295604747</v>
      </c>
      <c r="AY52" s="2">
        <f t="shared" si="36"/>
        <v>29835.813509323692</v>
      </c>
      <c r="AZ52" s="2">
        <f t="shared" si="36"/>
        <v>36018.779100344495</v>
      </c>
      <c r="BA52" s="2">
        <f t="shared" si="36"/>
        <v>42314.340217435471</v>
      </c>
      <c r="BB52" s="2">
        <f t="shared" si="32"/>
        <v>48706.704103795506</v>
      </c>
      <c r="BD52" t="s">
        <v>92</v>
      </c>
      <c r="BE52" s="2">
        <f t="shared" si="13"/>
        <v>1020.0876445843254</v>
      </c>
      <c r="BF52" s="2">
        <f t="shared" si="37"/>
        <v>6286.4917657008973</v>
      </c>
      <c r="BG52" s="2">
        <f t="shared" si="37"/>
        <v>12413.332859222892</v>
      </c>
      <c r="BH52" s="2">
        <f t="shared" si="37"/>
        <v>19347.434679611168</v>
      </c>
      <c r="BI52" s="2">
        <f t="shared" si="37"/>
        <v>26340.193808313783</v>
      </c>
      <c r="BJ52" s="2">
        <f t="shared" si="37"/>
        <v>33237.590750785595</v>
      </c>
      <c r="BK52" s="2">
        <f t="shared" si="37"/>
        <v>40166.119686998238</v>
      </c>
      <c r="BL52" s="2">
        <f t="shared" si="37"/>
        <v>47115.511444416865</v>
      </c>
      <c r="BM52" s="2">
        <f t="shared" si="33"/>
        <v>54019.058710236524</v>
      </c>
      <c r="BO52" t="s">
        <v>92</v>
      </c>
      <c r="BP52" s="2">
        <f t="shared" si="15"/>
        <v>1020.0876445843254</v>
      </c>
      <c r="BQ52" s="2">
        <f t="shared" si="38"/>
        <v>6228.0884179426521</v>
      </c>
      <c r="BR52" s="2">
        <f t="shared" si="38"/>
        <v>11989.091774458861</v>
      </c>
      <c r="BS52" s="2">
        <f t="shared" si="38"/>
        <v>18233.906449637514</v>
      </c>
      <c r="BT52" s="2">
        <f t="shared" si="38"/>
        <v>24469.701450767378</v>
      </c>
      <c r="BU52" s="2">
        <f t="shared" si="38"/>
        <v>30801.443461735729</v>
      </c>
      <c r="BV52" s="2">
        <f t="shared" si="38"/>
        <v>37221.109991936602</v>
      </c>
      <c r="BW52" s="2">
        <f t="shared" si="38"/>
        <v>43752.465069870406</v>
      </c>
      <c r="BX52" s="2">
        <f t="shared" si="34"/>
        <v>50406.639283781027</v>
      </c>
      <c r="BZ52" t="s">
        <v>92</v>
      </c>
      <c r="CA52" s="2">
        <f t="shared" si="17"/>
        <v>1020.0876445843254</v>
      </c>
      <c r="CB52" s="2">
        <f t="shared" si="39"/>
        <v>6226.803084496928</v>
      </c>
      <c r="CC52" s="2">
        <f t="shared" si="39"/>
        <v>11977.751064554644</v>
      </c>
      <c r="CD52" s="2">
        <f t="shared" si="39"/>
        <v>18195.610894151563</v>
      </c>
      <c r="CE52" s="2">
        <f t="shared" si="39"/>
        <v>24393.23843254066</v>
      </c>
      <c r="CF52" s="2">
        <f t="shared" si="39"/>
        <v>30677.76219604992</v>
      </c>
      <c r="CG52" s="2">
        <f t="shared" si="39"/>
        <v>37040.016866798425</v>
      </c>
      <c r="CH52" s="2">
        <f t="shared" si="39"/>
        <v>43514.952281425205</v>
      </c>
      <c r="CI52" s="2">
        <f t="shared" si="35"/>
        <v>50128.95025260414</v>
      </c>
      <c r="CK52" t="s">
        <v>92</v>
      </c>
      <c r="CL52" s="2">
        <f t="shared" si="31"/>
        <v>0</v>
      </c>
      <c r="CM52" s="2">
        <f t="shared" si="31"/>
        <v>82.344239559975904</v>
      </c>
      <c r="CN52" s="2">
        <f t="shared" si="31"/>
        <v>606.02111306127517</v>
      </c>
      <c r="CO52" s="2">
        <f t="shared" si="30"/>
        <v>1589.7689153934116</v>
      </c>
      <c r="CP52" s="2">
        <f t="shared" si="30"/>
        <v>2582.7965127090356</v>
      </c>
      <c r="CQ52" s="2">
        <f t="shared" si="30"/>
        <v>3401.777241461903</v>
      </c>
      <c r="CR52" s="2">
        <f t="shared" si="30"/>
        <v>4147.3405866537432</v>
      </c>
      <c r="CS52" s="2">
        <f t="shared" si="30"/>
        <v>4801.1712269813943</v>
      </c>
      <c r="CT52" s="2">
        <f t="shared" si="30"/>
        <v>5312.3546064410184</v>
      </c>
      <c r="CU52" s="41">
        <f t="shared" si="20"/>
        <v>0.10906824233313396</v>
      </c>
      <c r="CV52" t="s">
        <v>92</v>
      </c>
      <c r="CW52" s="2">
        <f t="shared" si="43"/>
        <v>0</v>
      </c>
      <c r="CX52" s="2">
        <f t="shared" si="43"/>
        <v>23.940891801730686</v>
      </c>
      <c r="CY52" s="2">
        <f t="shared" si="43"/>
        <v>181.78002829724392</v>
      </c>
      <c r="CZ52" s="2">
        <f t="shared" si="41"/>
        <v>476.24068541975794</v>
      </c>
      <c r="DA52" s="2">
        <f t="shared" si="41"/>
        <v>712.3041551626302</v>
      </c>
      <c r="DB52" s="2">
        <f t="shared" si="41"/>
        <v>965.6299524120368</v>
      </c>
      <c r="DC52" s="2">
        <f t="shared" si="41"/>
        <v>1202.3308915921079</v>
      </c>
      <c r="DD52" s="2">
        <f t="shared" si="41"/>
        <v>1438.1248524349357</v>
      </c>
      <c r="DE52" s="2">
        <f t="shared" si="41"/>
        <v>1699.9351799855212</v>
      </c>
      <c r="DF52" s="41">
        <f t="shared" si="21"/>
        <v>3.4901461949938276E-2</v>
      </c>
      <c r="DG52" t="s">
        <v>92</v>
      </c>
      <c r="DH52" s="2">
        <f t="shared" si="42"/>
        <v>0</v>
      </c>
      <c r="DI52" s="2">
        <f t="shared" si="42"/>
        <v>22.655558356006622</v>
      </c>
      <c r="DJ52" s="2">
        <f t="shared" si="42"/>
        <v>170.43931839302786</v>
      </c>
      <c r="DK52" s="2">
        <f t="shared" si="42"/>
        <v>437.94512993380704</v>
      </c>
      <c r="DL52" s="2">
        <f t="shared" si="42"/>
        <v>635.8411369359128</v>
      </c>
      <c r="DM52" s="2">
        <f t="shared" si="42"/>
        <v>841.94868672622761</v>
      </c>
      <c r="DN52" s="2">
        <f t="shared" si="40"/>
        <v>1021.2377664539308</v>
      </c>
      <c r="DO52" s="2">
        <f t="shared" si="40"/>
        <v>1200.6120639897345</v>
      </c>
      <c r="DP52" s="2">
        <f t="shared" si="40"/>
        <v>1422.2461488086337</v>
      </c>
      <c r="DQ52" s="41">
        <f t="shared" si="23"/>
        <v>2.9200213296670267E-2</v>
      </c>
      <c r="DR52" s="41"/>
    </row>
    <row r="53" spans="1:122" x14ac:dyDescent="0.3">
      <c r="A53" t="s">
        <v>93</v>
      </c>
      <c r="B53" s="2">
        <f>VLOOKUP($A53,Total_Rndwd_Prod_Val_REF_N!$A$4:$M$199,5,FALSE)/10^3</f>
        <v>425.25533177027273</v>
      </c>
      <c r="C53" s="2">
        <f>VLOOKUP($A53,Total_Rndwd_Prod_Val_REF_N!$A$4:$M$199,6,FALSE)/10^3</f>
        <v>466.50044003411358</v>
      </c>
      <c r="D53" s="2">
        <f>VLOOKUP($A53,Total_Rndwd_Prod_Val_REF_N!$A$4:$M$199,7,FALSE)/10^3</f>
        <v>509.43076331257532</v>
      </c>
      <c r="E53" s="2">
        <f>VLOOKUP($A53,Total_Rndwd_Prod_Val_REF_N!$A$4:$M$199,8,FALSE)/10^3</f>
        <v>523.59685814153488</v>
      </c>
      <c r="F53" s="2">
        <f>VLOOKUP($A53,Total_Rndwd_Prod_Val_REF_N!$A$4:$M$199,9,FALSE)/10^3</f>
        <v>541.03403920564142</v>
      </c>
      <c r="G53" s="2">
        <f>VLOOKUP($A53,Total_Rndwd_Prod_Val_REF_N!$A$4:$M$199,10,FALSE)/10^3</f>
        <v>562.35271096502902</v>
      </c>
      <c r="H53" s="2">
        <f>VLOOKUP($A53,Total_Rndwd_Prod_Val_REF_N!$A$4:$M$199,11,FALSE)/10^3</f>
        <v>578.62352878412685</v>
      </c>
      <c r="I53" s="2">
        <f>VLOOKUP($A53,Total_Rndwd_Prod_Val_REF_N!$A$4:$M$199,12,FALSE)/10^3</f>
        <v>596.13138034315659</v>
      </c>
      <c r="J53" s="2">
        <f>VLOOKUP($A53,Total_Rndwd_Prod_Val_REF_N!$A$4:$M$199,13,FALSE)/10^3</f>
        <v>603.63017943773718</v>
      </c>
      <c r="L53" t="s">
        <v>93</v>
      </c>
      <c r="M53" s="2">
        <f>VLOOKUP($A53,Total_Rndwd_Prod_Val_BF_N!$A$4:$M$199,5,FALSE)/10^3</f>
        <v>425.25533177027273</v>
      </c>
      <c r="N53" s="2">
        <f>VLOOKUP($A53,Total_Rndwd_Prod_Val_BF_N!$A$4:$M$199,6,FALSE)/10^3</f>
        <v>497.87833587363224</v>
      </c>
      <c r="O53" s="2">
        <f>VLOOKUP($A53,Total_Rndwd_Prod_Val_BF_N!$A$4:$M$199,7,FALSE)/10^3</f>
        <v>584.02661471703482</v>
      </c>
      <c r="P53" s="2">
        <f>VLOOKUP($A53,Total_Rndwd_Prod_Val_BF_N!$A$4:$M$199,8,FALSE)/10^3</f>
        <v>603.3587961664872</v>
      </c>
      <c r="Q53" s="2">
        <f>VLOOKUP($A53,Total_Rndwd_Prod_Val_BF_N!$A$4:$M$199,9,FALSE)/10^3</f>
        <v>604.01413532727497</v>
      </c>
      <c r="R53" s="2">
        <f>VLOOKUP($A53,Total_Rndwd_Prod_Val_BF_N!$A$4:$M$199,10,FALSE)/10^3</f>
        <v>620.32400339980995</v>
      </c>
      <c r="S53" s="2">
        <f>VLOOKUP($A53,Total_Rndwd_Prod_Val_BF_N!$A$4:$M$199,11,FALSE)/10^3</f>
        <v>629.87673731588711</v>
      </c>
      <c r="T53" s="2">
        <f>VLOOKUP($A53,Total_Rndwd_Prod_Val_BF_N!$A$4:$M$199,12,FALSE)/10^3</f>
        <v>634.46485865003604</v>
      </c>
      <c r="U53" s="2">
        <f>VLOOKUP($A53,Total_Rndwd_Prod_Val_BF_N!$A$4:$M$199,13,FALSE)/10^3</f>
        <v>650.29747375988495</v>
      </c>
      <c r="W53" t="s">
        <v>93</v>
      </c>
      <c r="X53" s="2">
        <f>VLOOKUP($A53,Total_Rndwd_Prod_Val_AF_N!$A$4:$M$199,5,FALSE)/10^3</f>
        <v>425.25533177027273</v>
      </c>
      <c r="Y53" s="2">
        <f>VLOOKUP($A53,Total_Rndwd_Prod_Val_AF_N!$A$4:$M$199,6,FALSE)/10^3</f>
        <v>475.30692120573349</v>
      </c>
      <c r="Z53" s="2">
        <f>VLOOKUP($A53,Total_Rndwd_Prod_Val_AF_N!$A$4:$M$199,7,FALSE)/10^3</f>
        <v>532.70001849488676</v>
      </c>
      <c r="AA53" s="2">
        <f>VLOOKUP($A53,Total_Rndwd_Prod_Val_AF_N!$A$4:$M$199,8,FALSE)/10^3</f>
        <v>541.42087749253449</v>
      </c>
      <c r="AB53" s="2">
        <f>VLOOKUP($A53,Total_Rndwd_Prod_Val_AF_N!$A$4:$M$199,9,FALSE)/10^3</f>
        <v>561.48143648429914</v>
      </c>
      <c r="AC53" s="2">
        <f>VLOOKUP($A53,Total_Rndwd_Prod_Val_AF_N!$A$4:$M$199,10,FALSE)/10^3</f>
        <v>581.710050497422</v>
      </c>
      <c r="AD53" s="2">
        <f>VLOOKUP($A53,Total_Rndwd_Prod_Val_AF_N!$A$4:$M$199,11,FALSE)/10^3</f>
        <v>596.89136963817577</v>
      </c>
      <c r="AE53" s="2">
        <f>VLOOKUP($A53,Total_Rndwd_Prod_Val_AF_N!$A$4:$M$199,12,FALSE)/10^3</f>
        <v>618.14767527645438</v>
      </c>
      <c r="AF53" s="2">
        <f>VLOOKUP($A53,Total_Rndwd_Prod_Val_AF_N!$A$4:$M$199,13,FALSE)/10^3</f>
        <v>629.89452153828643</v>
      </c>
      <c r="AH53" t="s">
        <v>93</v>
      </c>
      <c r="AI53" s="2">
        <f>VLOOKUP($A53,Total_Rndwd_Prod_Val_BAC_N!$A$4:$M$199,5,FALSE)/10^3</f>
        <v>425.25533177027273</v>
      </c>
      <c r="AJ53" s="2">
        <f>VLOOKUP($A53,Total_Rndwd_Prod_Val_BAC_N!$A$4:$M$199,6,FALSE)/10^3</f>
        <v>474.85414672483131</v>
      </c>
      <c r="AK53" s="2">
        <f>VLOOKUP($A53,Total_Rndwd_Prod_Val_BAC_N!$A$4:$M$199,7,FALSE)/10^3</f>
        <v>530.89812054874483</v>
      </c>
      <c r="AL53" s="2">
        <f>VLOOKUP($A53,Total_Rndwd_Prod_Val_BAC_N!$A$4:$M$199,8,FALSE)/10^3</f>
        <v>538.33665781536661</v>
      </c>
      <c r="AM53" s="2">
        <f>VLOOKUP($A53,Total_Rndwd_Prod_Val_BAC_N!$A$4:$M$199,9,FALSE)/10^3</f>
        <v>557.20506863840842</v>
      </c>
      <c r="AN53" s="2">
        <f>VLOOKUP($A53,Total_Rndwd_Prod_Val_BAC_N!$A$4:$M$199,10,FALSE)/10^3</f>
        <v>577.25659552456432</v>
      </c>
      <c r="AO53" s="2">
        <f>VLOOKUP($A53,Total_Rndwd_Prod_Val_BAC_N!$A$4:$M$199,11,FALSE)/10^3</f>
        <v>593.09518697875103</v>
      </c>
      <c r="AP53" s="2">
        <f>VLOOKUP($A53,Total_Rndwd_Prod_Val_BAC_N!$A$4:$M$199,12,FALSE)/10^3</f>
        <v>614.4643427158951</v>
      </c>
      <c r="AQ53" s="2">
        <f>VLOOKUP($A53,Total_Rndwd_Prod_Val_BAC_N!$A$4:$M$199,13,FALSE)/10^3</f>
        <v>626.15463957191889</v>
      </c>
      <c r="AS53" t="s">
        <v>93</v>
      </c>
      <c r="AT53" s="2">
        <f>B53</f>
        <v>425.25533177027273</v>
      </c>
      <c r="AU53" s="2">
        <f t="shared" si="36"/>
        <v>2592.7770988854772</v>
      </c>
      <c r="AV53" s="2">
        <f t="shared" si="36"/>
        <v>4968.209622334507</v>
      </c>
      <c r="AW53" s="2">
        <f t="shared" si="36"/>
        <v>7529.5295337263433</v>
      </c>
      <c r="AX53" s="2">
        <f t="shared" si="36"/>
        <v>10164.951005498126</v>
      </c>
      <c r="AY53" s="2">
        <f t="shared" si="36"/>
        <v>12891.439873285721</v>
      </c>
      <c r="AZ53" s="2">
        <f t="shared" si="36"/>
        <v>15719.474245929963</v>
      </c>
      <c r="BA53" s="2">
        <f t="shared" si="36"/>
        <v>18630.099741409627</v>
      </c>
      <c r="BB53" s="2">
        <f t="shared" si="36"/>
        <v>21618.25544221999</v>
      </c>
      <c r="BD53" t="s">
        <v>93</v>
      </c>
      <c r="BE53" s="2">
        <f t="shared" si="13"/>
        <v>425.25533177027273</v>
      </c>
      <c r="BF53" s="2">
        <f t="shared" si="37"/>
        <v>2624.154994724996</v>
      </c>
      <c r="BG53" s="2">
        <f t="shared" si="37"/>
        <v>5199.6949529365602</v>
      </c>
      <c r="BH53" s="2">
        <f t="shared" si="37"/>
        <v>8139.1602079711865</v>
      </c>
      <c r="BI53" s="2">
        <f t="shared" si="37"/>
        <v>11156.609527964411</v>
      </c>
      <c r="BJ53" s="2">
        <f t="shared" si="37"/>
        <v>14192.990072673319</v>
      </c>
      <c r="BK53" s="2">
        <f t="shared" si="37"/>
        <v>17304.162823588445</v>
      </c>
      <c r="BL53" s="2">
        <f t="shared" si="37"/>
        <v>20458.134631502031</v>
      </c>
      <c r="BM53" s="2">
        <f t="shared" si="33"/>
        <v>23646.291539862061</v>
      </c>
      <c r="BO53" t="s">
        <v>93</v>
      </c>
      <c r="BP53" s="2">
        <f t="shared" si="15"/>
        <v>425.25533177027273</v>
      </c>
      <c r="BQ53" s="2">
        <f t="shared" si="38"/>
        <v>2601.5835800570972</v>
      </c>
      <c r="BR53" s="2">
        <f t="shared" si="38"/>
        <v>5035.5112833749172</v>
      </c>
      <c r="BS53" s="2">
        <f t="shared" si="38"/>
        <v>7707.7322348469988</v>
      </c>
      <c r="BT53" s="2">
        <f t="shared" si="38"/>
        <v>10434.897181301436</v>
      </c>
      <c r="BU53" s="2">
        <f t="shared" si="38"/>
        <v>13262.532977736055</v>
      </c>
      <c r="BV53" s="2">
        <f t="shared" si="38"/>
        <v>16186.264549363917</v>
      </c>
      <c r="BW53" s="2">
        <f t="shared" si="38"/>
        <v>19191.977703193075</v>
      </c>
      <c r="BX53" s="2">
        <f t="shared" si="34"/>
        <v>22294.462925837179</v>
      </c>
      <c r="BZ53" t="s">
        <v>93</v>
      </c>
      <c r="CA53" s="2">
        <f t="shared" si="17"/>
        <v>425.25533177027273</v>
      </c>
      <c r="CB53" s="2">
        <f t="shared" si="39"/>
        <v>2601.1308055761951</v>
      </c>
      <c r="CC53" s="2">
        <f t="shared" si="39"/>
        <v>5031.4455130242659</v>
      </c>
      <c r="CD53" s="2">
        <f t="shared" si="39"/>
        <v>7693.3746530346116</v>
      </c>
      <c r="CE53" s="2">
        <f t="shared" si="39"/>
        <v>10403.926352934486</v>
      </c>
      <c r="CF53" s="2">
        <f t="shared" si="39"/>
        <v>13210.003223012684</v>
      </c>
      <c r="CG53" s="2">
        <f t="shared" si="39"/>
        <v>16112.124792089691</v>
      </c>
      <c r="CH53" s="2">
        <f t="shared" si="39"/>
        <v>19098.96988272059</v>
      </c>
      <c r="CI53" s="2">
        <f t="shared" si="35"/>
        <v>22182.981893156091</v>
      </c>
      <c r="CK53" t="s">
        <v>93</v>
      </c>
      <c r="CL53" s="2">
        <f t="shared" si="31"/>
        <v>0</v>
      </c>
      <c r="CM53" s="2">
        <f t="shared" si="31"/>
        <v>31.377895839518715</v>
      </c>
      <c r="CN53" s="2">
        <f t="shared" si="31"/>
        <v>231.48533060205318</v>
      </c>
      <c r="CO53" s="2">
        <f t="shared" si="31"/>
        <v>609.63067424484325</v>
      </c>
      <c r="CP53" s="2">
        <f t="shared" si="31"/>
        <v>991.65852246628492</v>
      </c>
      <c r="CQ53" s="2">
        <f t="shared" si="31"/>
        <v>1301.5501993875987</v>
      </c>
      <c r="CR53" s="2">
        <f t="shared" si="31"/>
        <v>1584.6885776584822</v>
      </c>
      <c r="CS53" s="2">
        <f t="shared" si="31"/>
        <v>1828.0348900924037</v>
      </c>
      <c r="CT53" s="2">
        <f t="shared" si="31"/>
        <v>2028.0360976420707</v>
      </c>
      <c r="CU53" s="41">
        <f t="shared" si="20"/>
        <v>9.381127459902984E-2</v>
      </c>
      <c r="CV53" t="s">
        <v>93</v>
      </c>
      <c r="CW53" s="2">
        <f t="shared" si="43"/>
        <v>0</v>
      </c>
      <c r="CX53" s="2">
        <f t="shared" si="43"/>
        <v>8.8064811716199074</v>
      </c>
      <c r="CY53" s="2">
        <f t="shared" si="43"/>
        <v>67.301661040410181</v>
      </c>
      <c r="CZ53" s="2">
        <f t="shared" si="41"/>
        <v>178.20270112065555</v>
      </c>
      <c r="DA53" s="2">
        <f t="shared" si="41"/>
        <v>269.94617580331033</v>
      </c>
      <c r="DB53" s="2">
        <f t="shared" si="41"/>
        <v>371.09310445033407</v>
      </c>
      <c r="DC53" s="2">
        <f t="shared" si="41"/>
        <v>466.79030343395425</v>
      </c>
      <c r="DD53" s="2">
        <f t="shared" si="41"/>
        <v>561.87796178344797</v>
      </c>
      <c r="DE53" s="2">
        <f t="shared" si="41"/>
        <v>676.2074836171887</v>
      </c>
      <c r="DF53" s="41">
        <f t="shared" si="21"/>
        <v>3.1279465885881333E-2</v>
      </c>
      <c r="DG53" t="s">
        <v>93</v>
      </c>
      <c r="DH53" s="2">
        <f t="shared" si="42"/>
        <v>0</v>
      </c>
      <c r="DI53" s="2">
        <f t="shared" si="42"/>
        <v>8.3537066907178996</v>
      </c>
      <c r="DJ53" s="2">
        <f t="shared" si="42"/>
        <v>63.235890689758889</v>
      </c>
      <c r="DK53" s="2">
        <f t="shared" si="42"/>
        <v>163.84511930826829</v>
      </c>
      <c r="DL53" s="2">
        <f t="shared" si="42"/>
        <v>238.97534743636061</v>
      </c>
      <c r="DM53" s="2">
        <f t="shared" si="42"/>
        <v>318.56334972696277</v>
      </c>
      <c r="DN53" s="2">
        <f t="shared" si="40"/>
        <v>392.65054615972804</v>
      </c>
      <c r="DO53" s="2">
        <f t="shared" si="40"/>
        <v>468.87014131096294</v>
      </c>
      <c r="DP53" s="2">
        <f t="shared" si="40"/>
        <v>564.72645093610117</v>
      </c>
      <c r="DQ53" s="41">
        <f t="shared" si="23"/>
        <v>2.6122665283767648E-2</v>
      </c>
      <c r="DR53" s="41"/>
    </row>
    <row r="54" spans="1:122" x14ac:dyDescent="0.3">
      <c r="A54" s="9" t="s">
        <v>24</v>
      </c>
      <c r="B54" s="36">
        <f>SUM(B55:B76)</f>
        <v>49278.441445460434</v>
      </c>
      <c r="C54" s="36">
        <f t="shared" ref="C54:J54" si="44">SUM(C55:C76)</f>
        <v>56273.110131473906</v>
      </c>
      <c r="D54" s="36">
        <f t="shared" si="44"/>
        <v>64460.76283535744</v>
      </c>
      <c r="E54" s="36">
        <f t="shared" si="44"/>
        <v>64779.411649869435</v>
      </c>
      <c r="F54" s="36">
        <f t="shared" si="44"/>
        <v>65203.708496082902</v>
      </c>
      <c r="G54" s="36">
        <f t="shared" si="44"/>
        <v>65286.241422719395</v>
      </c>
      <c r="H54" s="36">
        <f t="shared" si="44"/>
        <v>62777.78881140428</v>
      </c>
      <c r="I54" s="36">
        <f t="shared" si="44"/>
        <v>60547.314425731674</v>
      </c>
      <c r="J54" s="36">
        <f t="shared" si="44"/>
        <v>58024.189281667452</v>
      </c>
      <c r="L54" s="9" t="s">
        <v>24</v>
      </c>
      <c r="M54" s="36">
        <f t="shared" ref="M54:U54" si="45">SUM(M55:M76)</f>
        <v>49278.441445460434</v>
      </c>
      <c r="N54" s="36">
        <f t="shared" si="45"/>
        <v>59514.153228689611</v>
      </c>
      <c r="O54" s="36">
        <f t="shared" si="45"/>
        <v>72168.296092063552</v>
      </c>
      <c r="P54" s="36">
        <f t="shared" si="45"/>
        <v>73049.015760785027</v>
      </c>
      <c r="Q54" s="36">
        <f t="shared" si="45"/>
        <v>72865.765527258947</v>
      </c>
      <c r="R54" s="36">
        <f t="shared" si="45"/>
        <v>73523.988006631029</v>
      </c>
      <c r="S54" s="36">
        <f t="shared" si="45"/>
        <v>71859.582259726842</v>
      </c>
      <c r="T54" s="36">
        <f t="shared" si="45"/>
        <v>68987.478190564143</v>
      </c>
      <c r="U54" s="36">
        <f t="shared" si="45"/>
        <v>66796.663840524212</v>
      </c>
      <c r="W54" s="9" t="s">
        <v>24</v>
      </c>
      <c r="X54" s="36">
        <f t="shared" ref="X54:AF54" si="46">SUM(X55:X76)</f>
        <v>49278.441445460434</v>
      </c>
      <c r="Y54" s="36">
        <f t="shared" si="46"/>
        <v>57306.661418954696</v>
      </c>
      <c r="Z54" s="36">
        <f t="shared" si="46"/>
        <v>66994.267469075668</v>
      </c>
      <c r="AA54" s="36">
        <f t="shared" si="46"/>
        <v>68339.816308675625</v>
      </c>
      <c r="AB54" s="36">
        <f t="shared" si="46"/>
        <v>68814.438182670332</v>
      </c>
      <c r="AC54" s="36">
        <f t="shared" si="46"/>
        <v>69487.581817630038</v>
      </c>
      <c r="AD54" s="36">
        <f t="shared" si="46"/>
        <v>66940.99105904621</v>
      </c>
      <c r="AE54" s="36">
        <f t="shared" si="46"/>
        <v>64090.176010705443</v>
      </c>
      <c r="AF54" s="36">
        <f t="shared" si="46"/>
        <v>61444.323668501616</v>
      </c>
      <c r="AH54" s="9" t="s">
        <v>24</v>
      </c>
      <c r="AI54" s="36">
        <f t="shared" ref="AI54:AQ54" si="47">SUM(AI55:AI76)</f>
        <v>49278.441445460434</v>
      </c>
      <c r="AJ54" s="36">
        <f t="shared" si="47"/>
        <v>57471.16632754678</v>
      </c>
      <c r="AK54" s="36">
        <f t="shared" si="47"/>
        <v>67556.321708380739</v>
      </c>
      <c r="AL54" s="36">
        <f t="shared" si="47"/>
        <v>68391.11091651232</v>
      </c>
      <c r="AM54" s="36">
        <f t="shared" si="47"/>
        <v>68542.065718832368</v>
      </c>
      <c r="AN54" s="36">
        <f t="shared" si="47"/>
        <v>69469.042984680651</v>
      </c>
      <c r="AO54" s="36">
        <f t="shared" si="47"/>
        <v>66840.210159371229</v>
      </c>
      <c r="AP54" s="36">
        <f t="shared" si="47"/>
        <v>64454.990198039144</v>
      </c>
      <c r="AQ54" s="36">
        <f t="shared" si="47"/>
        <v>61870.433255594566</v>
      </c>
      <c r="AS54" s="9" t="s">
        <v>24</v>
      </c>
      <c r="AT54" s="36">
        <f t="shared" ref="AT54:BB54" si="48">SUM(AT55:AT76)</f>
        <v>49278.441445460434</v>
      </c>
      <c r="AU54" s="36">
        <f t="shared" si="48"/>
        <v>302665.31735877605</v>
      </c>
      <c r="AV54" s="36">
        <f t="shared" si="48"/>
        <v>592218.52072002925</v>
      </c>
      <c r="AW54" s="36">
        <f t="shared" si="48"/>
        <v>914840.98371132812</v>
      </c>
      <c r="AX54" s="36">
        <f t="shared" si="48"/>
        <v>1239162.338806889</v>
      </c>
      <c r="AY54" s="36">
        <f t="shared" si="48"/>
        <v>1565263.4142139403</v>
      </c>
      <c r="AZ54" s="36">
        <f t="shared" si="48"/>
        <v>1889186.168716222</v>
      </c>
      <c r="BA54" s="36">
        <f t="shared" si="48"/>
        <v>2200844.6383875711</v>
      </c>
      <c r="BB54" s="36">
        <f t="shared" si="48"/>
        <v>2501058.0853721653</v>
      </c>
      <c r="BD54" s="9" t="s">
        <v>24</v>
      </c>
      <c r="BE54" s="36">
        <f t="shared" ref="BE54:BM54" si="49">SUM(BE55:BE76)</f>
        <v>49278.441445460434</v>
      </c>
      <c r="BF54" s="36">
        <f t="shared" si="49"/>
        <v>305906.36045599182</v>
      </c>
      <c r="BG54" s="36">
        <f t="shared" si="49"/>
        <v>616131.26946281374</v>
      </c>
      <c r="BH54" s="36">
        <f t="shared" si="49"/>
        <v>977853.46959185321</v>
      </c>
      <c r="BI54" s="36">
        <f t="shared" si="49"/>
        <v>1342915.2981622522</v>
      </c>
      <c r="BJ54" s="36">
        <f t="shared" si="49"/>
        <v>1707902.348277919</v>
      </c>
      <c r="BK54" s="36">
        <f t="shared" si="49"/>
        <v>2073857.8825641698</v>
      </c>
      <c r="BL54" s="36">
        <f t="shared" si="49"/>
        <v>2430283.6897936417</v>
      </c>
      <c r="BM54" s="36">
        <f t="shared" si="49"/>
        <v>2773030.2663964224</v>
      </c>
      <c r="BO54" s="9" t="s">
        <v>24</v>
      </c>
      <c r="BP54" s="36">
        <f t="shared" ref="BP54:BX54" si="50">SUM(BP55:BP76)</f>
        <v>49278.441445460434</v>
      </c>
      <c r="BQ54" s="36">
        <f t="shared" si="50"/>
        <v>303698.86864625686</v>
      </c>
      <c r="BR54" s="36">
        <f t="shared" si="50"/>
        <v>599919.78179115127</v>
      </c>
      <c r="BS54" s="36">
        <f t="shared" si="50"/>
        <v>936236.66797612957</v>
      </c>
      <c r="BT54" s="36">
        <f t="shared" si="50"/>
        <v>1278410.3713935022</v>
      </c>
      <c r="BU54" s="36">
        <f t="shared" si="50"/>
        <v>1623155.7059418135</v>
      </c>
      <c r="BV54" s="36">
        <f t="shared" si="50"/>
        <v>1968047.0242713802</v>
      </c>
      <c r="BW54" s="36">
        <f t="shared" si="50"/>
        <v>2299901.1645182706</v>
      </c>
      <c r="BX54" s="36">
        <f t="shared" si="50"/>
        <v>2617706.1922295936</v>
      </c>
      <c r="BZ54" s="9" t="s">
        <v>24</v>
      </c>
      <c r="CA54" s="36">
        <f t="shared" ref="CA54:CI54" si="51">SUM(CA55:CA76)</f>
        <v>49278.441445460434</v>
      </c>
      <c r="CB54" s="36">
        <f t="shared" si="51"/>
        <v>303863.37355484895</v>
      </c>
      <c r="CC54" s="36">
        <f t="shared" si="51"/>
        <v>601304.36057341681</v>
      </c>
      <c r="CD54" s="36">
        <f t="shared" si="51"/>
        <v>939920.75832345197</v>
      </c>
      <c r="CE54" s="36">
        <f t="shared" si="51"/>
        <v>1282027.2677083337</v>
      </c>
      <c r="CF54" s="36">
        <f t="shared" si="51"/>
        <v>1625664.5735683437</v>
      </c>
      <c r="CG54" s="36">
        <f t="shared" si="51"/>
        <v>1970380.9556664375</v>
      </c>
      <c r="CH54" s="36">
        <f t="shared" si="51"/>
        <v>2302196.7865019618</v>
      </c>
      <c r="CI54" s="36">
        <f t="shared" si="51"/>
        <v>2621887.1805497124</v>
      </c>
      <c r="CK54" s="9" t="s">
        <v>24</v>
      </c>
      <c r="CL54" s="36">
        <f t="shared" ref="CL54:CT54" si="52">SUM(CL55:CL76)</f>
        <v>0</v>
      </c>
      <c r="CM54" s="36">
        <f t="shared" si="52"/>
        <v>3241.0430972157328</v>
      </c>
      <c r="CN54" s="36">
        <f t="shared" si="52"/>
        <v>23912.748742784679</v>
      </c>
      <c r="CO54" s="36">
        <f t="shared" si="52"/>
        <v>63012.485880524822</v>
      </c>
      <c r="CP54" s="36">
        <f t="shared" si="52"/>
        <v>103752.95935536321</v>
      </c>
      <c r="CQ54" s="36">
        <f t="shared" si="52"/>
        <v>142638.93406397902</v>
      </c>
      <c r="CR54" s="36">
        <f t="shared" si="52"/>
        <v>184671.71384794801</v>
      </c>
      <c r="CS54" s="36">
        <f t="shared" si="52"/>
        <v>229439.05140607074</v>
      </c>
      <c r="CT54" s="36">
        <f t="shared" si="52"/>
        <v>271972.18102425744</v>
      </c>
      <c r="CU54" s="38">
        <f t="shared" si="20"/>
        <v>0.10874284872267856</v>
      </c>
      <c r="CV54" s="9" t="s">
        <v>24</v>
      </c>
      <c r="CW54" s="36">
        <f t="shared" ref="CW54:DE54" si="53">SUM(CW55:CW76)</f>
        <v>0</v>
      </c>
      <c r="CX54" s="36">
        <f t="shared" si="53"/>
        <v>1033.5512874807839</v>
      </c>
      <c r="CY54" s="36">
        <f t="shared" si="53"/>
        <v>7701.2610711222005</v>
      </c>
      <c r="CZ54" s="36">
        <f t="shared" si="53"/>
        <v>21395.684264801293</v>
      </c>
      <c r="DA54" s="36">
        <f t="shared" si="53"/>
        <v>39248.032586613372</v>
      </c>
      <c r="DB54" s="36">
        <f t="shared" si="53"/>
        <v>57892.291727873599</v>
      </c>
      <c r="DC54" s="36">
        <f t="shared" si="53"/>
        <v>78860.855555158239</v>
      </c>
      <c r="DD54" s="36">
        <f t="shared" si="53"/>
        <v>99056.526130699713</v>
      </c>
      <c r="DE54" s="36">
        <f t="shared" si="53"/>
        <v>116648.10685742872</v>
      </c>
      <c r="DF54" s="38">
        <f t="shared" si="21"/>
        <v>4.6639503312483489E-2</v>
      </c>
      <c r="DG54" s="9" t="s">
        <v>24</v>
      </c>
      <c r="DH54" s="36">
        <f t="shared" ref="DH54:DP54" si="54">SUM(DH55:DH76)</f>
        <v>0</v>
      </c>
      <c r="DI54" s="36">
        <f t="shared" si="54"/>
        <v>1198.0561960728705</v>
      </c>
      <c r="DJ54" s="36">
        <f t="shared" si="54"/>
        <v>9085.8398533876662</v>
      </c>
      <c r="DK54" s="36">
        <f t="shared" si="54"/>
        <v>25079.774612123729</v>
      </c>
      <c r="DL54" s="36">
        <f t="shared" si="54"/>
        <v>42864.928901444713</v>
      </c>
      <c r="DM54" s="36">
        <f t="shared" si="54"/>
        <v>60401.15935440363</v>
      </c>
      <c r="DN54" s="36">
        <f t="shared" si="54"/>
        <v>81194.786950215508</v>
      </c>
      <c r="DO54" s="36">
        <f t="shared" si="54"/>
        <v>101352.14811439076</v>
      </c>
      <c r="DP54" s="36">
        <f t="shared" si="54"/>
        <v>120829.09517754745</v>
      </c>
      <c r="DQ54" s="38">
        <f t="shared" si="23"/>
        <v>4.8311191125162412E-2</v>
      </c>
      <c r="DR54" s="41"/>
    </row>
    <row r="55" spans="1:122" x14ac:dyDescent="0.3">
      <c r="A55" t="s">
        <v>95</v>
      </c>
      <c r="B55" s="2">
        <f>VLOOKUP($A55,Total_Rndwd_Prod_Val_REF_N!$A$4:$M$199,5,FALSE)/10^3</f>
        <v>1.139424727124239</v>
      </c>
      <c r="C55" s="2">
        <f>VLOOKUP($A55,Total_Rndwd_Prod_Val_REF_N!$A$4:$M$199,6,FALSE)/10^3</f>
        <v>1.2652286763654563</v>
      </c>
      <c r="D55" s="2">
        <f>VLOOKUP($A55,Total_Rndwd_Prod_Val_REF_N!$A$4:$M$199,7,FALSE)/10^3</f>
        <v>1.3837653783342918</v>
      </c>
      <c r="E55" s="2">
        <f>VLOOKUP($A55,Total_Rndwd_Prod_Val_REF_N!$A$4:$M$199,8,FALSE)/10^3</f>
        <v>1.3845144538425944</v>
      </c>
      <c r="F55" s="2">
        <f>VLOOKUP($A55,Total_Rndwd_Prod_Val_REF_N!$A$4:$M$199,9,FALSE)/10^3</f>
        <v>1.3958719387690335</v>
      </c>
      <c r="G55" s="2">
        <f>VLOOKUP($A55,Total_Rndwd_Prod_Val_REF_N!$A$4:$M$199,10,FALSE)/10^3</f>
        <v>1.4143979906351771</v>
      </c>
      <c r="H55" s="2">
        <f>VLOOKUP($A55,Total_Rndwd_Prod_Val_REF_N!$A$4:$M$199,11,FALSE)/10^3</f>
        <v>1.4359886494648479</v>
      </c>
      <c r="I55" s="2">
        <f>VLOOKUP($A55,Total_Rndwd_Prod_Val_REF_N!$A$4:$M$199,12,FALSE)/10^3</f>
        <v>1.4542137919159104</v>
      </c>
      <c r="J55" s="2">
        <f>VLOOKUP($A55,Total_Rndwd_Prod_Val_REF_N!$A$4:$M$199,13,FALSE)/10^3</f>
        <v>1.441613112673217</v>
      </c>
      <c r="L55" t="s">
        <v>95</v>
      </c>
      <c r="M55" s="2">
        <f>VLOOKUP($A55,Total_Rndwd_Prod_Val_BF_N!$A$4:$M$199,5,FALSE)/10^3</f>
        <v>1.139424727124239</v>
      </c>
      <c r="N55" s="2">
        <f>VLOOKUP($A55,Total_Rndwd_Prod_Val_BF_N!$A$4:$M$199,6,FALSE)/10^3</f>
        <v>1.3547394572581215</v>
      </c>
      <c r="O55" s="2">
        <f>VLOOKUP($A55,Total_Rndwd_Prod_Val_BF_N!$A$4:$M$199,7,FALSE)/10^3</f>
        <v>1.5851865674480903</v>
      </c>
      <c r="P55" s="2">
        <f>VLOOKUP($A55,Total_Rndwd_Prod_Val_BF_N!$A$4:$M$199,8,FALSE)/10^3</f>
        <v>1.6191217213092139</v>
      </c>
      <c r="Q55" s="2">
        <f>VLOOKUP($A55,Total_Rndwd_Prod_Val_BF_N!$A$4:$M$199,9,FALSE)/10^3</f>
        <v>1.5601954207347564</v>
      </c>
      <c r="R55" s="2">
        <f>VLOOKUP($A55,Total_Rndwd_Prod_Val_BF_N!$A$4:$M$199,10,FALSE)/10^3</f>
        <v>1.567409482803668</v>
      </c>
      <c r="S55" s="2">
        <f>VLOOKUP($A55,Total_Rndwd_Prod_Val_BF_N!$A$4:$M$199,11,FALSE)/10^3</f>
        <v>1.556963122994655</v>
      </c>
      <c r="T55" s="2">
        <f>VLOOKUP($A55,Total_Rndwd_Prod_Val_BF_N!$A$4:$M$199,12,FALSE)/10^3</f>
        <v>1.5247514694003239</v>
      </c>
      <c r="U55" s="2">
        <f>VLOOKUP($A55,Total_Rndwd_Prod_Val_BF_N!$A$4:$M$199,13,FALSE)/10^3</f>
        <v>1.5375010191903511</v>
      </c>
      <c r="W55" t="s">
        <v>95</v>
      </c>
      <c r="X55" s="2">
        <f>VLOOKUP($A55,Total_Rndwd_Prod_Val_AF_N!$A$4:$M$199,5,FALSE)/10^3</f>
        <v>1.139424727124239</v>
      </c>
      <c r="Y55" s="2">
        <f>VLOOKUP($A55,Total_Rndwd_Prod_Val_AF_N!$A$4:$M$199,6,FALSE)/10^3</f>
        <v>1.2858200709956047</v>
      </c>
      <c r="Z55" s="2">
        <f>VLOOKUP($A55,Total_Rndwd_Prod_Val_AF_N!$A$4:$M$199,7,FALSE)/10^3</f>
        <v>1.4596598825971994</v>
      </c>
      <c r="AA55" s="2">
        <f>VLOOKUP($A55,Total_Rndwd_Prod_Val_AF_N!$A$4:$M$199,8,FALSE)/10^3</f>
        <v>1.4479778120622526</v>
      </c>
      <c r="AB55" s="2">
        <f>VLOOKUP($A55,Total_Rndwd_Prod_Val_AF_N!$A$4:$M$199,9,FALSE)/10^3</f>
        <v>1.4669753878245224</v>
      </c>
      <c r="AC55" s="2">
        <f>VLOOKUP($A55,Total_Rndwd_Prod_Val_AF_N!$A$4:$M$199,10,FALSE)/10^3</f>
        <v>1.4789315109840011</v>
      </c>
      <c r="AD55" s="2">
        <f>VLOOKUP($A55,Total_Rndwd_Prod_Val_AF_N!$A$4:$M$199,11,FALSE)/10^3</f>
        <v>1.4905049450971848</v>
      </c>
      <c r="AE55" s="2">
        <f>VLOOKUP($A55,Total_Rndwd_Prod_Val_AF_N!$A$4:$M$199,12,FALSE)/10^3</f>
        <v>1.5232926729800227</v>
      </c>
      <c r="AF55" s="2">
        <f>VLOOKUP($A55,Total_Rndwd_Prod_Val_AF_N!$A$4:$M$199,13,FALSE)/10^3</f>
        <v>1.5225846813785353</v>
      </c>
      <c r="AH55" t="s">
        <v>95</v>
      </c>
      <c r="AI55" s="2">
        <f>VLOOKUP($A55,Total_Rndwd_Prod_Val_BAC_N!$A$4:$M$199,5,FALSE)/10^3</f>
        <v>1.139424727124239</v>
      </c>
      <c r="AJ55" s="2">
        <f>VLOOKUP($A55,Total_Rndwd_Prod_Val_BAC_N!$A$4:$M$199,6,FALSE)/10^3</f>
        <v>1.2856700709956046</v>
      </c>
      <c r="AK55" s="2">
        <f>VLOOKUP($A55,Total_Rndwd_Prod_Val_BAC_N!$A$4:$M$199,7,FALSE)/10^3</f>
        <v>1.4473054148669708</v>
      </c>
      <c r="AL55" s="2">
        <f>VLOOKUP($A55,Total_Rndwd_Prod_Val_BAC_N!$A$4:$M$199,8,FALSE)/10^3</f>
        <v>1.4290745776934202</v>
      </c>
      <c r="AM55" s="2">
        <f>VLOOKUP($A55,Total_Rndwd_Prod_Val_BAC_N!$A$4:$M$199,9,FALSE)/10^3</f>
        <v>1.4444705159978162</v>
      </c>
      <c r="AN55" s="2">
        <f>VLOOKUP($A55,Total_Rndwd_Prod_Val_BAC_N!$A$4:$M$199,10,FALSE)/10^3</f>
        <v>1.4563150596945931</v>
      </c>
      <c r="AO55" s="2">
        <f>VLOOKUP($A55,Total_Rndwd_Prod_Val_BAC_N!$A$4:$M$199,11,FALSE)/10^3</f>
        <v>1.47087735475725</v>
      </c>
      <c r="AP55" s="2">
        <f>VLOOKUP($A55,Total_Rndwd_Prod_Val_BAC_N!$A$4:$M$199,12,FALSE)/10^3</f>
        <v>1.5045681413937233</v>
      </c>
      <c r="AQ55" s="2">
        <f>VLOOKUP($A55,Total_Rndwd_Prod_Val_BAC_N!$A$4:$M$199,13,FALSE)/10^3</f>
        <v>1.5039719882102298</v>
      </c>
      <c r="AS55" t="s">
        <v>95</v>
      </c>
      <c r="AT55" s="2">
        <f t="shared" ref="AT55:AT75" si="55">B55</f>
        <v>1.139424727124239</v>
      </c>
      <c r="AU55" s="2">
        <f t="shared" ref="AU55:BB75" si="56">AT55+B55*4+C55</f>
        <v>6.9623523119866517</v>
      </c>
      <c r="AV55" s="2">
        <f t="shared" si="56"/>
        <v>13.407032395782769</v>
      </c>
      <c r="AW55" s="2">
        <f t="shared" si="56"/>
        <v>20.326608362962531</v>
      </c>
      <c r="AX55" s="2">
        <f t="shared" si="56"/>
        <v>27.260538117101945</v>
      </c>
      <c r="AY55" s="2">
        <f t="shared" si="56"/>
        <v>34.25842386281326</v>
      </c>
      <c r="AZ55" s="2">
        <f t="shared" si="56"/>
        <v>41.352004474818813</v>
      </c>
      <c r="BA55" s="2">
        <f t="shared" si="56"/>
        <v>48.550172864594117</v>
      </c>
      <c r="BB55" s="2">
        <f t="shared" si="56"/>
        <v>55.808641144930974</v>
      </c>
      <c r="BD55" t="s">
        <v>95</v>
      </c>
      <c r="BE55" s="2">
        <f t="shared" ref="BE55:BE76" si="57">M55</f>
        <v>1.139424727124239</v>
      </c>
      <c r="BF55" s="2">
        <f t="shared" ref="BF55:BM76" si="58">BE55+M55*4+N55</f>
        <v>7.0518630928793167</v>
      </c>
      <c r="BG55" s="2">
        <f t="shared" si="58"/>
        <v>14.056007489359892</v>
      </c>
      <c r="BH55" s="2">
        <f t="shared" si="58"/>
        <v>22.015875480461467</v>
      </c>
      <c r="BI55" s="2">
        <f t="shared" si="58"/>
        <v>30.052557786433081</v>
      </c>
      <c r="BJ55" s="2">
        <f t="shared" si="58"/>
        <v>37.860748952175776</v>
      </c>
      <c r="BK55" s="2">
        <f t="shared" si="58"/>
        <v>45.687350006385103</v>
      </c>
      <c r="BL55" s="2">
        <f t="shared" si="58"/>
        <v>53.439953967764048</v>
      </c>
      <c r="BM55" s="2">
        <f t="shared" si="58"/>
        <v>61.076460864555692</v>
      </c>
      <c r="BO55" t="s">
        <v>95</v>
      </c>
      <c r="BP55" s="2">
        <f t="shared" ref="BP55:BP76" si="59">X55</f>
        <v>1.139424727124239</v>
      </c>
      <c r="BQ55" s="2">
        <f t="shared" ref="BQ55:BX76" si="60">BP55+X55*4+Y55</f>
        <v>6.9829437066167994</v>
      </c>
      <c r="BR55" s="2">
        <f t="shared" si="60"/>
        <v>13.585883873196417</v>
      </c>
      <c r="BS55" s="2">
        <f t="shared" si="60"/>
        <v>20.872501215647468</v>
      </c>
      <c r="BT55" s="2">
        <f t="shared" si="60"/>
        <v>28.131387851721001</v>
      </c>
      <c r="BU55" s="2">
        <f t="shared" si="60"/>
        <v>35.478220914003089</v>
      </c>
      <c r="BV55" s="2">
        <f t="shared" si="60"/>
        <v>42.884451903036279</v>
      </c>
      <c r="BW55" s="2">
        <f t="shared" si="60"/>
        <v>50.369764356405035</v>
      </c>
      <c r="BX55" s="2">
        <f t="shared" si="60"/>
        <v>57.985519729703661</v>
      </c>
      <c r="BZ55" t="s">
        <v>95</v>
      </c>
      <c r="CA55" s="2">
        <f t="shared" ref="CA55:CA76" si="61">AI55</f>
        <v>1.139424727124239</v>
      </c>
      <c r="CB55" s="2">
        <f t="shared" ref="CB55:CI76" si="62">CA55+AI55*4+AJ55</f>
        <v>6.9827937066167998</v>
      </c>
      <c r="CC55" s="2">
        <f t="shared" si="62"/>
        <v>13.572779405466189</v>
      </c>
      <c r="CD55" s="2">
        <f t="shared" si="62"/>
        <v>20.791075642627494</v>
      </c>
      <c r="CE55" s="2">
        <f t="shared" si="62"/>
        <v>27.951844469398992</v>
      </c>
      <c r="CF55" s="2">
        <f t="shared" si="62"/>
        <v>35.186041593084852</v>
      </c>
      <c r="CG55" s="2">
        <f t="shared" si="62"/>
        <v>42.482179186620471</v>
      </c>
      <c r="CH55" s="2">
        <f t="shared" si="62"/>
        <v>49.870256747043193</v>
      </c>
      <c r="CI55" s="2">
        <f t="shared" si="62"/>
        <v>57.392501300828322</v>
      </c>
      <c r="CK55" t="s">
        <v>95</v>
      </c>
      <c r="CL55" s="2">
        <f t="shared" ref="CL55:CT75" si="63">BE55-AT55</f>
        <v>0</v>
      </c>
      <c r="CM55" s="2">
        <f t="shared" si="63"/>
        <v>8.9510780892664954E-2</v>
      </c>
      <c r="CN55" s="2">
        <f t="shared" si="63"/>
        <v>0.64897509357712302</v>
      </c>
      <c r="CO55" s="2">
        <f t="shared" si="63"/>
        <v>1.689267117498936</v>
      </c>
      <c r="CP55" s="2">
        <f t="shared" si="63"/>
        <v>2.7920196693311361</v>
      </c>
      <c r="CQ55" s="2">
        <f t="shared" si="63"/>
        <v>3.6023250893625161</v>
      </c>
      <c r="CR55" s="2">
        <f t="shared" si="63"/>
        <v>4.3353455315662899</v>
      </c>
      <c r="CS55" s="2">
        <f t="shared" si="63"/>
        <v>4.8897811031699305</v>
      </c>
      <c r="CT55" s="2">
        <f t="shared" si="63"/>
        <v>5.2678197196247183</v>
      </c>
      <c r="CU55" s="41">
        <f t="shared" si="20"/>
        <v>9.4390754040123898E-2</v>
      </c>
      <c r="CV55" t="s">
        <v>95</v>
      </c>
      <c r="CW55" s="2">
        <f t="shared" si="43"/>
        <v>0</v>
      </c>
      <c r="CX55" s="2">
        <f t="shared" si="43"/>
        <v>2.0591394630147697E-2</v>
      </c>
      <c r="CY55" s="2">
        <f t="shared" si="43"/>
        <v>0.17885147741364804</v>
      </c>
      <c r="CZ55" s="2">
        <f t="shared" si="41"/>
        <v>0.54589285268493626</v>
      </c>
      <c r="DA55" s="2">
        <f t="shared" si="41"/>
        <v>0.8708497346190569</v>
      </c>
      <c r="DB55" s="2">
        <f t="shared" si="41"/>
        <v>1.2197970511898291</v>
      </c>
      <c r="DC55" s="2">
        <f t="shared" si="41"/>
        <v>1.5324474282174663</v>
      </c>
      <c r="DD55" s="2">
        <f t="shared" si="41"/>
        <v>1.8195914918109182</v>
      </c>
      <c r="DE55" s="2">
        <f t="shared" si="41"/>
        <v>2.1768785847726875</v>
      </c>
      <c r="DF55" s="41">
        <f t="shared" si="21"/>
        <v>3.9006120559708528E-2</v>
      </c>
      <c r="DG55" t="s">
        <v>95</v>
      </c>
      <c r="DH55" s="2">
        <f t="shared" ref="DH55:DP76" si="64">CA55-AT55</f>
        <v>0</v>
      </c>
      <c r="DI55" s="2">
        <f t="shared" si="64"/>
        <v>2.0441394630148046E-2</v>
      </c>
      <c r="DJ55" s="2">
        <f t="shared" si="64"/>
        <v>0.16574700968341993</v>
      </c>
      <c r="DK55" s="2">
        <f t="shared" si="64"/>
        <v>0.46446727966496226</v>
      </c>
      <c r="DL55" s="2">
        <f t="shared" si="64"/>
        <v>0.69130635229704751</v>
      </c>
      <c r="DM55" s="2">
        <f t="shared" si="64"/>
        <v>0.92761773027159222</v>
      </c>
      <c r="DN55" s="2">
        <f t="shared" si="64"/>
        <v>1.1301747118016578</v>
      </c>
      <c r="DO55" s="2">
        <f t="shared" si="64"/>
        <v>1.3200838824490759</v>
      </c>
      <c r="DP55" s="2">
        <f t="shared" si="64"/>
        <v>1.583860155897348</v>
      </c>
      <c r="DQ55" s="41">
        <f t="shared" si="23"/>
        <v>2.8380195672282695E-2</v>
      </c>
      <c r="DR55" s="41"/>
    </row>
    <row r="56" spans="1:122" x14ac:dyDescent="0.3">
      <c r="A56" t="s">
        <v>96</v>
      </c>
      <c r="B56" s="2">
        <f>VLOOKUP($A56,Total_Rndwd_Prod_Val_REF_N!$A$4:$M$199,5,FALSE)/10^3</f>
        <v>0.73111250764783575</v>
      </c>
      <c r="C56" s="2">
        <f>VLOOKUP($A56,Total_Rndwd_Prod_Val_REF_N!$A$4:$M$199,6,FALSE)/10^3</f>
        <v>0.81338294377146747</v>
      </c>
      <c r="D56" s="2">
        <f>VLOOKUP($A56,Total_Rndwd_Prod_Val_REF_N!$A$4:$M$199,7,FALSE)/10^3</f>
        <v>0.89971253106898486</v>
      </c>
      <c r="E56" s="2">
        <f>VLOOKUP($A56,Total_Rndwd_Prod_Val_REF_N!$A$4:$M$199,8,FALSE)/10^3</f>
        <v>0.91969054150390295</v>
      </c>
      <c r="F56" s="2">
        <f>VLOOKUP($A56,Total_Rndwd_Prod_Val_REF_N!$A$4:$M$199,9,FALSE)/10^3</f>
        <v>0.92611062082890849</v>
      </c>
      <c r="G56" s="2">
        <f>VLOOKUP($A56,Total_Rndwd_Prod_Val_REF_N!$A$4:$M$199,10,FALSE)/10^3</f>
        <v>0.95659092002788892</v>
      </c>
      <c r="H56" s="2">
        <f>VLOOKUP($A56,Total_Rndwd_Prod_Val_REF_N!$A$4:$M$199,11,FALSE)/10^3</f>
        <v>0.94853805334351549</v>
      </c>
      <c r="I56" s="2">
        <f>VLOOKUP($A56,Total_Rndwd_Prod_Val_REF_N!$A$4:$M$199,12,FALSE)/10^3</f>
        <v>0.9506498630114576</v>
      </c>
      <c r="J56" s="2">
        <f>VLOOKUP($A56,Total_Rndwd_Prod_Val_REF_N!$A$4:$M$199,13,FALSE)/10^3</f>
        <v>0.94505094630535702</v>
      </c>
      <c r="L56" t="s">
        <v>96</v>
      </c>
      <c r="M56" s="2">
        <f>VLOOKUP($A56,Total_Rndwd_Prod_Val_BF_N!$A$4:$M$199,5,FALSE)/10^3</f>
        <v>0.73111250764783575</v>
      </c>
      <c r="N56" s="2">
        <f>VLOOKUP($A56,Total_Rndwd_Prod_Val_BF_N!$A$4:$M$199,6,FALSE)/10^3</f>
        <v>0.62704549734622894</v>
      </c>
      <c r="O56" s="2">
        <f>VLOOKUP($A56,Total_Rndwd_Prod_Val_BF_N!$A$4:$M$199,7,FALSE)/10^3</f>
        <v>0.51723460556873457</v>
      </c>
      <c r="P56" s="2">
        <f>VLOOKUP($A56,Total_Rndwd_Prod_Val_BF_N!$A$4:$M$199,8,FALSE)/10^3</f>
        <v>0.49246868017503848</v>
      </c>
      <c r="Q56" s="2">
        <f>VLOOKUP($A56,Total_Rndwd_Prod_Val_BF_N!$A$4:$M$199,9,FALSE)/10^3</f>
        <v>0.46364825468526455</v>
      </c>
      <c r="R56" s="2">
        <f>VLOOKUP($A56,Total_Rndwd_Prod_Val_BF_N!$A$4:$M$199,10,FALSE)/10^3</f>
        <v>0.44686676788644819</v>
      </c>
      <c r="S56" s="2">
        <f>VLOOKUP($A56,Total_Rndwd_Prod_Val_BF_N!$A$4:$M$199,11,FALSE)/10^3</f>
        <v>0.43791106230838861</v>
      </c>
      <c r="T56" s="2">
        <f>VLOOKUP($A56,Total_Rndwd_Prod_Val_BF_N!$A$4:$M$199,12,FALSE)/10^3</f>
        <v>0.41324246313687857</v>
      </c>
      <c r="U56" s="2">
        <f>VLOOKUP($A56,Total_Rndwd_Prod_Val_BF_N!$A$4:$M$199,13,FALSE)/10^3</f>
        <v>0.41077452232348965</v>
      </c>
      <c r="W56" t="s">
        <v>96</v>
      </c>
      <c r="X56" s="2">
        <f>VLOOKUP($A56,Total_Rndwd_Prod_Val_AF_N!$A$4:$M$199,5,FALSE)/10^3</f>
        <v>0.73111250764783575</v>
      </c>
      <c r="Y56" s="2">
        <f>VLOOKUP($A56,Total_Rndwd_Prod_Val_AF_N!$A$4:$M$199,6,FALSE)/10^3</f>
        <v>0.8396081113743955</v>
      </c>
      <c r="Z56" s="2">
        <f>VLOOKUP($A56,Total_Rndwd_Prod_Val_AF_N!$A$4:$M$199,7,FALSE)/10^3</f>
        <v>0.9503062424723292</v>
      </c>
      <c r="AA56" s="2">
        <f>VLOOKUP($A56,Total_Rndwd_Prod_Val_AF_N!$A$4:$M$199,8,FALSE)/10^3</f>
        <v>0.9727461047320286</v>
      </c>
      <c r="AB56" s="2">
        <f>VLOOKUP($A56,Total_Rndwd_Prod_Val_AF_N!$A$4:$M$199,9,FALSE)/10^3</f>
        <v>0.98904576118961407</v>
      </c>
      <c r="AC56" s="2">
        <f>VLOOKUP($A56,Total_Rndwd_Prod_Val_AF_N!$A$4:$M$199,10,FALSE)/10^3</f>
        <v>1.0195716248964943</v>
      </c>
      <c r="AD56" s="2">
        <f>VLOOKUP($A56,Total_Rndwd_Prod_Val_AF_N!$A$4:$M$199,11,FALSE)/10^3</f>
        <v>1.0270579551050389</v>
      </c>
      <c r="AE56" s="2">
        <f>VLOOKUP($A56,Total_Rndwd_Prod_Val_AF_N!$A$4:$M$199,12,FALSE)/10^3</f>
        <v>1.0128295357482353</v>
      </c>
      <c r="AF56" s="2">
        <f>VLOOKUP($A56,Total_Rndwd_Prod_Val_AF_N!$A$4:$M$199,13,FALSE)/10^3</f>
        <v>1.0083201830953996</v>
      </c>
      <c r="AH56" t="s">
        <v>96</v>
      </c>
      <c r="AI56" s="2">
        <f>VLOOKUP($A56,Total_Rndwd_Prod_Val_BAC_N!$A$4:$M$199,5,FALSE)/10^3</f>
        <v>0.73111250764783575</v>
      </c>
      <c r="AJ56" s="2">
        <f>VLOOKUP($A56,Total_Rndwd_Prod_Val_BAC_N!$A$4:$M$199,6,FALSE)/10^3</f>
        <v>0.83606296865843854</v>
      </c>
      <c r="AK56" s="2">
        <f>VLOOKUP($A56,Total_Rndwd_Prod_Val_BAC_N!$A$4:$M$199,7,FALSE)/10^3</f>
        <v>0.94358063922765667</v>
      </c>
      <c r="AL56" s="2">
        <f>VLOOKUP($A56,Total_Rndwd_Prod_Val_BAC_N!$A$4:$M$199,8,FALSE)/10^3</f>
        <v>0.96365044878643702</v>
      </c>
      <c r="AM56" s="2">
        <f>VLOOKUP($A56,Total_Rndwd_Prod_Val_BAC_N!$A$4:$M$199,9,FALSE)/10^3</f>
        <v>0.97873373066528457</v>
      </c>
      <c r="AN56" s="2">
        <f>VLOOKUP($A56,Total_Rndwd_Prod_Val_BAC_N!$A$4:$M$199,10,FALSE)/10^3</f>
        <v>1.0097260172300115</v>
      </c>
      <c r="AO56" s="2">
        <f>VLOOKUP($A56,Total_Rndwd_Prod_Val_BAC_N!$A$4:$M$199,11,FALSE)/10^3</f>
        <v>0.99645783685122136</v>
      </c>
      <c r="AP56" s="2">
        <f>VLOOKUP($A56,Total_Rndwd_Prod_Val_BAC_N!$A$4:$M$199,12,FALSE)/10^3</f>
        <v>0.99315637604167473</v>
      </c>
      <c r="AQ56" s="2">
        <f>VLOOKUP($A56,Total_Rndwd_Prod_Val_BAC_N!$A$4:$M$199,13,FALSE)/10^3</f>
        <v>0.99972591476104422</v>
      </c>
      <c r="AS56" t="s">
        <v>96</v>
      </c>
      <c r="AT56" s="2">
        <f t="shared" si="55"/>
        <v>0.73111250764783575</v>
      </c>
      <c r="AU56" s="2">
        <f t="shared" si="56"/>
        <v>4.4689454820106462</v>
      </c>
      <c r="AV56" s="2">
        <f t="shared" si="56"/>
        <v>8.6221897881655014</v>
      </c>
      <c r="AW56" s="2">
        <f t="shared" si="56"/>
        <v>13.140730453945343</v>
      </c>
      <c r="AX56" s="2">
        <f t="shared" si="56"/>
        <v>17.745603240789862</v>
      </c>
      <c r="AY56" s="2">
        <f t="shared" si="56"/>
        <v>22.406636644133386</v>
      </c>
      <c r="AZ56" s="2">
        <f t="shared" si="56"/>
        <v>27.181538377588456</v>
      </c>
      <c r="BA56" s="2">
        <f t="shared" si="56"/>
        <v>31.926340453973975</v>
      </c>
      <c r="BB56" s="2">
        <f t="shared" si="56"/>
        <v>36.673990852325161</v>
      </c>
      <c r="BD56" t="s">
        <v>96</v>
      </c>
      <c r="BE56" s="2">
        <f t="shared" si="57"/>
        <v>0.73111250764783575</v>
      </c>
      <c r="BF56" s="2">
        <f t="shared" si="58"/>
        <v>4.2826080355854081</v>
      </c>
      <c r="BG56" s="2">
        <f t="shared" si="58"/>
        <v>7.3080246305390588</v>
      </c>
      <c r="BH56" s="2">
        <f t="shared" si="58"/>
        <v>9.8694317329890353</v>
      </c>
      <c r="BI56" s="2">
        <f t="shared" si="58"/>
        <v>12.302954708374454</v>
      </c>
      <c r="BJ56" s="2">
        <f t="shared" si="58"/>
        <v>14.60441449500196</v>
      </c>
      <c r="BK56" s="2">
        <f t="shared" si="58"/>
        <v>16.82979262885614</v>
      </c>
      <c r="BL56" s="2">
        <f t="shared" si="58"/>
        <v>18.994679341226572</v>
      </c>
      <c r="BM56" s="2">
        <f t="shared" si="58"/>
        <v>21.058423716097575</v>
      </c>
      <c r="BO56" t="s">
        <v>96</v>
      </c>
      <c r="BP56" s="2">
        <f t="shared" si="59"/>
        <v>0.73111250764783575</v>
      </c>
      <c r="BQ56" s="2">
        <f t="shared" si="60"/>
        <v>4.4951706496135744</v>
      </c>
      <c r="BR56" s="2">
        <f t="shared" si="60"/>
        <v>8.8039093375834856</v>
      </c>
      <c r="BS56" s="2">
        <f t="shared" si="60"/>
        <v>13.577880412204831</v>
      </c>
      <c r="BT56" s="2">
        <f t="shared" si="60"/>
        <v>18.457910592322559</v>
      </c>
      <c r="BU56" s="2">
        <f t="shared" si="60"/>
        <v>23.433665261977509</v>
      </c>
      <c r="BV56" s="2">
        <f t="shared" si="60"/>
        <v>28.539009716668527</v>
      </c>
      <c r="BW56" s="2">
        <f t="shared" si="60"/>
        <v>33.660071072836921</v>
      </c>
      <c r="BX56" s="2">
        <f t="shared" si="60"/>
        <v>38.719709398925261</v>
      </c>
      <c r="BZ56" t="s">
        <v>96</v>
      </c>
      <c r="CA56" s="2">
        <f t="shared" si="61"/>
        <v>0.73111250764783575</v>
      </c>
      <c r="CB56" s="2">
        <f t="shared" si="62"/>
        <v>4.4916255068976172</v>
      </c>
      <c r="CC56" s="2">
        <f t="shared" si="62"/>
        <v>8.7794580207590283</v>
      </c>
      <c r="CD56" s="2">
        <f t="shared" si="62"/>
        <v>13.517431026456093</v>
      </c>
      <c r="CE56" s="2">
        <f t="shared" si="62"/>
        <v>18.350766552267125</v>
      </c>
      <c r="CF56" s="2">
        <f t="shared" si="62"/>
        <v>23.275427492158276</v>
      </c>
      <c r="CG56" s="2">
        <f t="shared" si="62"/>
        <v>28.310789397929543</v>
      </c>
      <c r="CH56" s="2">
        <f t="shared" si="62"/>
        <v>33.289777121376105</v>
      </c>
      <c r="CI56" s="2">
        <f t="shared" si="62"/>
        <v>38.262128540303848</v>
      </c>
      <c r="CK56" t="s">
        <v>96</v>
      </c>
      <c r="CL56" s="2">
        <f t="shared" si="63"/>
        <v>0</v>
      </c>
      <c r="CM56" s="2">
        <f t="shared" si="63"/>
        <v>-0.18633744642523808</v>
      </c>
      <c r="CN56" s="2">
        <f t="shared" si="63"/>
        <v>-1.3141651576264426</v>
      </c>
      <c r="CO56" s="2">
        <f t="shared" si="63"/>
        <v>-3.2712987209563078</v>
      </c>
      <c r="CP56" s="2">
        <f t="shared" si="63"/>
        <v>-5.4426485324154079</v>
      </c>
      <c r="CQ56" s="2">
        <f t="shared" si="63"/>
        <v>-7.8022221491314259</v>
      </c>
      <c r="CR56" s="2">
        <f t="shared" si="63"/>
        <v>-10.351745748732316</v>
      </c>
      <c r="CS56" s="2">
        <f t="shared" si="63"/>
        <v>-12.931661112747403</v>
      </c>
      <c r="CT56" s="2">
        <f t="shared" si="63"/>
        <v>-15.615567136227586</v>
      </c>
      <c r="CU56" s="41">
        <f t="shared" si="20"/>
        <v>-0.42579405113304014</v>
      </c>
      <c r="CV56" t="s">
        <v>96</v>
      </c>
      <c r="CW56" s="2">
        <f t="shared" si="43"/>
        <v>0</v>
      </c>
      <c r="CX56" s="2">
        <f t="shared" si="43"/>
        <v>2.6225167602928146E-2</v>
      </c>
      <c r="CY56" s="2">
        <f t="shared" si="43"/>
        <v>0.18171954941798418</v>
      </c>
      <c r="CZ56" s="2">
        <f t="shared" si="41"/>
        <v>0.43714995825948755</v>
      </c>
      <c r="DA56" s="2">
        <f t="shared" si="41"/>
        <v>0.7123073515326972</v>
      </c>
      <c r="DB56" s="2">
        <f t="shared" si="41"/>
        <v>1.0270286178441239</v>
      </c>
      <c r="DC56" s="2">
        <f t="shared" si="41"/>
        <v>1.357471339080071</v>
      </c>
      <c r="DD56" s="2">
        <f t="shared" si="41"/>
        <v>1.7337306188629462</v>
      </c>
      <c r="DE56" s="2">
        <f t="shared" si="41"/>
        <v>2.0457185466000993</v>
      </c>
      <c r="DF56" s="41">
        <f t="shared" si="21"/>
        <v>5.5781181678251933E-2</v>
      </c>
      <c r="DG56" t="s">
        <v>96</v>
      </c>
      <c r="DH56" s="2">
        <f t="shared" si="64"/>
        <v>0</v>
      </c>
      <c r="DI56" s="2">
        <f t="shared" si="64"/>
        <v>2.2680024886970962E-2</v>
      </c>
      <c r="DJ56" s="2">
        <f t="shared" si="64"/>
        <v>0.15726823259352685</v>
      </c>
      <c r="DK56" s="2">
        <f t="shared" si="64"/>
        <v>0.37670057251074951</v>
      </c>
      <c r="DL56" s="2">
        <f t="shared" si="64"/>
        <v>0.60516331147726277</v>
      </c>
      <c r="DM56" s="2">
        <f t="shared" si="64"/>
        <v>0.86879084802489004</v>
      </c>
      <c r="DN56" s="2">
        <f t="shared" si="64"/>
        <v>1.129251020341087</v>
      </c>
      <c r="DO56" s="2">
        <f t="shared" si="64"/>
        <v>1.3634366674021301</v>
      </c>
      <c r="DP56" s="2">
        <f t="shared" si="64"/>
        <v>1.588137687978687</v>
      </c>
      <c r="DQ56" s="41">
        <f t="shared" si="23"/>
        <v>4.3304196000201536E-2</v>
      </c>
      <c r="DR56" s="41"/>
    </row>
    <row r="57" spans="1:122" x14ac:dyDescent="0.3">
      <c r="A57" t="s">
        <v>97</v>
      </c>
      <c r="B57" s="2">
        <f>VLOOKUP($A57,Total_Rndwd_Prod_Val_REF_N!$A$4:$M$199,5,FALSE)/10^3</f>
        <v>7.3626102221988168</v>
      </c>
      <c r="C57" s="2">
        <f>VLOOKUP($A57,Total_Rndwd_Prod_Val_REF_N!$A$4:$M$199,6,FALSE)/10^3</f>
        <v>7.9311454963429417</v>
      </c>
      <c r="D57" s="2">
        <f>VLOOKUP($A57,Total_Rndwd_Prod_Val_REF_N!$A$4:$M$199,7,FALSE)/10^3</f>
        <v>8.5135468607632294</v>
      </c>
      <c r="E57" s="2">
        <f>VLOOKUP($A57,Total_Rndwd_Prod_Val_REF_N!$A$4:$M$199,8,FALSE)/10^3</f>
        <v>8.4982392927885382</v>
      </c>
      <c r="F57" s="2">
        <f>VLOOKUP($A57,Total_Rndwd_Prod_Val_REF_N!$A$4:$M$199,9,FALSE)/10^3</f>
        <v>8.5439501405548004</v>
      </c>
      <c r="G57" s="2">
        <f>VLOOKUP($A57,Total_Rndwd_Prod_Val_REF_N!$A$4:$M$199,10,FALSE)/10^3</f>
        <v>8.6321428928093162</v>
      </c>
      <c r="H57" s="2">
        <f>VLOOKUP($A57,Total_Rndwd_Prod_Val_REF_N!$A$4:$M$199,11,FALSE)/10^3</f>
        <v>8.6194102393817182</v>
      </c>
      <c r="I57" s="2">
        <f>VLOOKUP($A57,Total_Rndwd_Prod_Val_REF_N!$A$4:$M$199,12,FALSE)/10^3</f>
        <v>8.6327620758983326</v>
      </c>
      <c r="J57" s="2">
        <f>VLOOKUP($A57,Total_Rndwd_Prod_Val_REF_N!$A$4:$M$199,13,FALSE)/10^3</f>
        <v>8.5123347531726417</v>
      </c>
      <c r="L57" t="s">
        <v>97</v>
      </c>
      <c r="M57" s="2">
        <f>VLOOKUP($A57,Total_Rndwd_Prod_Val_BF_N!$A$4:$M$199,5,FALSE)/10^3</f>
        <v>7.3626102221988168</v>
      </c>
      <c r="N57" s="2">
        <f>VLOOKUP($A57,Total_Rndwd_Prod_Val_BF_N!$A$4:$M$199,6,FALSE)/10^3</f>
        <v>7.9489994820049432</v>
      </c>
      <c r="O57" s="2">
        <f>VLOOKUP($A57,Total_Rndwd_Prod_Val_BF_N!$A$4:$M$199,7,FALSE)/10^3</f>
        <v>8.6795531471584351</v>
      </c>
      <c r="P57" s="2">
        <f>VLOOKUP($A57,Total_Rndwd_Prod_Val_BF_N!$A$4:$M$199,8,FALSE)/10^3</f>
        <v>8.7322296575365623</v>
      </c>
      <c r="Q57" s="2">
        <f>VLOOKUP($A57,Total_Rndwd_Prod_Val_BF_N!$A$4:$M$199,9,FALSE)/10^3</f>
        <v>8.5251353885762047</v>
      </c>
      <c r="R57" s="2">
        <f>VLOOKUP($A57,Total_Rndwd_Prod_Val_BF_N!$A$4:$M$199,10,FALSE)/10^3</f>
        <v>8.549677482259213</v>
      </c>
      <c r="S57" s="2">
        <f>VLOOKUP($A57,Total_Rndwd_Prod_Val_BF_N!$A$4:$M$199,11,FALSE)/10^3</f>
        <v>8.4625744789672019</v>
      </c>
      <c r="T57" s="2">
        <f>VLOOKUP($A57,Total_Rndwd_Prod_Val_BF_N!$A$4:$M$199,12,FALSE)/10^3</f>
        <v>8.3625948569869699</v>
      </c>
      <c r="U57" s="2">
        <f>VLOOKUP($A57,Total_Rndwd_Prod_Val_BF_N!$A$4:$M$199,13,FALSE)/10^3</f>
        <v>8.3428444257454561</v>
      </c>
      <c r="W57" t="s">
        <v>97</v>
      </c>
      <c r="X57" s="2">
        <f>VLOOKUP($A57,Total_Rndwd_Prod_Val_AF_N!$A$4:$M$199,5,FALSE)/10^3</f>
        <v>7.3626102221988168</v>
      </c>
      <c r="Y57" s="2">
        <f>VLOOKUP($A57,Total_Rndwd_Prod_Val_AF_N!$A$4:$M$199,6,FALSE)/10^3</f>
        <v>8.1590702411672744</v>
      </c>
      <c r="Z57" s="2">
        <f>VLOOKUP($A57,Total_Rndwd_Prod_Val_AF_N!$A$4:$M$199,7,FALSE)/10^3</f>
        <v>9.0782313966402359</v>
      </c>
      <c r="AA57" s="2">
        <f>VLOOKUP($A57,Total_Rndwd_Prod_Val_AF_N!$A$4:$M$199,8,FALSE)/10^3</f>
        <v>8.9879406762994734</v>
      </c>
      <c r="AB57" s="2">
        <f>VLOOKUP($A57,Total_Rndwd_Prod_Val_AF_N!$A$4:$M$199,9,FALSE)/10^3</f>
        <v>9.0333449461272934</v>
      </c>
      <c r="AC57" s="2">
        <f>VLOOKUP($A57,Total_Rndwd_Prod_Val_AF_N!$A$4:$M$199,10,FALSE)/10^3</f>
        <v>9.0905777696751429</v>
      </c>
      <c r="AD57" s="2">
        <f>VLOOKUP($A57,Total_Rndwd_Prod_Val_AF_N!$A$4:$M$199,11,FALSE)/10^3</f>
        <v>9.0638312290796055</v>
      </c>
      <c r="AE57" s="2">
        <f>VLOOKUP($A57,Total_Rndwd_Prod_Val_AF_N!$A$4:$M$199,12,FALSE)/10^3</f>
        <v>9.1186656510279942</v>
      </c>
      <c r="AF57" s="2">
        <f>VLOOKUP($A57,Total_Rndwd_Prod_Val_AF_N!$A$4:$M$199,13,FALSE)/10^3</f>
        <v>9.0443876847177851</v>
      </c>
      <c r="AH57" t="s">
        <v>97</v>
      </c>
      <c r="AI57" s="2">
        <f>VLOOKUP($A57,Total_Rndwd_Prod_Val_BAC_N!$A$4:$M$199,5,FALSE)/10^3</f>
        <v>7.3626102221988168</v>
      </c>
      <c r="AJ57" s="2">
        <f>VLOOKUP($A57,Total_Rndwd_Prod_Val_BAC_N!$A$4:$M$199,6,FALSE)/10^3</f>
        <v>8.1129802348444553</v>
      </c>
      <c r="AK57" s="2">
        <f>VLOOKUP($A57,Total_Rndwd_Prod_Val_BAC_N!$A$4:$M$199,7,FALSE)/10^3</f>
        <v>8.9770535850386413</v>
      </c>
      <c r="AL57" s="2">
        <f>VLOOKUP($A57,Total_Rndwd_Prod_Val_BAC_N!$A$4:$M$199,8,FALSE)/10^3</f>
        <v>8.8884261043820931</v>
      </c>
      <c r="AM57" s="2">
        <f>VLOOKUP($A57,Total_Rndwd_Prod_Val_BAC_N!$A$4:$M$199,9,FALSE)/10^3</f>
        <v>8.9121287367520416</v>
      </c>
      <c r="AN57" s="2">
        <f>VLOOKUP($A57,Total_Rndwd_Prod_Val_BAC_N!$A$4:$M$199,10,FALSE)/10^3</f>
        <v>8.9889899808371876</v>
      </c>
      <c r="AO57" s="2">
        <f>VLOOKUP($A57,Total_Rndwd_Prod_Val_BAC_N!$A$4:$M$199,11,FALSE)/10^3</f>
        <v>8.9853256387396705</v>
      </c>
      <c r="AP57" s="2">
        <f>VLOOKUP($A57,Total_Rndwd_Prod_Val_BAC_N!$A$4:$M$199,12,FALSE)/10^3</f>
        <v>9.0266897818931486</v>
      </c>
      <c r="AQ57" s="2">
        <f>VLOOKUP($A57,Total_Rndwd_Prod_Val_BAC_N!$A$4:$M$199,13,FALSE)/10^3</f>
        <v>8.9567236540009318</v>
      </c>
      <c r="AS57" t="s">
        <v>97</v>
      </c>
      <c r="AT57" s="2">
        <f t="shared" si="55"/>
        <v>7.3626102221988168</v>
      </c>
      <c r="AU57" s="2">
        <f t="shared" si="56"/>
        <v>44.744196607337024</v>
      </c>
      <c r="AV57" s="2">
        <f t="shared" si="56"/>
        <v>84.982325453472015</v>
      </c>
      <c r="AW57" s="2">
        <f t="shared" si="56"/>
        <v>127.53475218931347</v>
      </c>
      <c r="AX57" s="2">
        <f t="shared" si="56"/>
        <v>170.07165950102242</v>
      </c>
      <c r="AY57" s="2">
        <f t="shared" si="56"/>
        <v>212.87960295605095</v>
      </c>
      <c r="AZ57" s="2">
        <f t="shared" si="56"/>
        <v>256.02758476666992</v>
      </c>
      <c r="BA57" s="2">
        <f t="shared" si="56"/>
        <v>299.13798780009512</v>
      </c>
      <c r="BB57" s="2">
        <f t="shared" si="56"/>
        <v>342.18137085686107</v>
      </c>
      <c r="BD57" t="s">
        <v>97</v>
      </c>
      <c r="BE57" s="2">
        <f t="shared" si="57"/>
        <v>7.3626102221988168</v>
      </c>
      <c r="BF57" s="2">
        <f t="shared" si="58"/>
        <v>44.762050592999024</v>
      </c>
      <c r="BG57" s="2">
        <f t="shared" si="58"/>
        <v>85.237601668177234</v>
      </c>
      <c r="BH57" s="2">
        <f t="shared" si="58"/>
        <v>128.68804391434753</v>
      </c>
      <c r="BI57" s="2">
        <f t="shared" si="58"/>
        <v>172.14209793307</v>
      </c>
      <c r="BJ57" s="2">
        <f t="shared" si="58"/>
        <v>214.79231696963404</v>
      </c>
      <c r="BK57" s="2">
        <f t="shared" si="58"/>
        <v>257.45360137763811</v>
      </c>
      <c r="BL57" s="2">
        <f t="shared" si="58"/>
        <v>299.66649415049386</v>
      </c>
      <c r="BM57" s="2">
        <f t="shared" si="58"/>
        <v>341.45971800418721</v>
      </c>
      <c r="BO57" t="s">
        <v>97</v>
      </c>
      <c r="BP57" s="2">
        <f t="shared" si="59"/>
        <v>7.3626102221988168</v>
      </c>
      <c r="BQ57" s="2">
        <f t="shared" si="60"/>
        <v>44.972121352161352</v>
      </c>
      <c r="BR57" s="2">
        <f t="shared" si="60"/>
        <v>86.686633713470684</v>
      </c>
      <c r="BS57" s="2">
        <f t="shared" si="60"/>
        <v>131.98749997633109</v>
      </c>
      <c r="BT57" s="2">
        <f t="shared" si="60"/>
        <v>176.97260762765629</v>
      </c>
      <c r="BU57" s="2">
        <f t="shared" si="60"/>
        <v>222.19656518184061</v>
      </c>
      <c r="BV57" s="2">
        <f t="shared" si="60"/>
        <v>267.62270748962078</v>
      </c>
      <c r="BW57" s="2">
        <f t="shared" si="60"/>
        <v>312.9966980569672</v>
      </c>
      <c r="BX57" s="2">
        <f t="shared" si="60"/>
        <v>358.51574834579696</v>
      </c>
      <c r="BZ57" t="s">
        <v>97</v>
      </c>
      <c r="CA57" s="2">
        <f t="shared" si="61"/>
        <v>7.3626102221988168</v>
      </c>
      <c r="CB57" s="2">
        <f t="shared" si="62"/>
        <v>44.926031345838538</v>
      </c>
      <c r="CC57" s="2">
        <f t="shared" si="62"/>
        <v>86.355005870255013</v>
      </c>
      <c r="CD57" s="2">
        <f t="shared" si="62"/>
        <v>131.15164631479166</v>
      </c>
      <c r="CE57" s="2">
        <f t="shared" si="62"/>
        <v>175.61747946907207</v>
      </c>
      <c r="CF57" s="2">
        <f t="shared" si="62"/>
        <v>220.25498439691739</v>
      </c>
      <c r="CG57" s="2">
        <f t="shared" si="62"/>
        <v>265.1962699590058</v>
      </c>
      <c r="CH57" s="2">
        <f t="shared" si="62"/>
        <v>310.16426229585761</v>
      </c>
      <c r="CI57" s="2">
        <f t="shared" si="62"/>
        <v>355.22774507743117</v>
      </c>
      <c r="CK57" t="s">
        <v>97</v>
      </c>
      <c r="CL57" s="2">
        <f t="shared" si="63"/>
        <v>0</v>
      </c>
      <c r="CM57" s="2">
        <f t="shared" si="63"/>
        <v>1.7853985662000582E-2</v>
      </c>
      <c r="CN57" s="2">
        <f t="shared" si="63"/>
        <v>0.25527621470521922</v>
      </c>
      <c r="CO57" s="2">
        <f t="shared" si="63"/>
        <v>1.153291725034066</v>
      </c>
      <c r="CP57" s="2">
        <f t="shared" si="63"/>
        <v>2.070438432047581</v>
      </c>
      <c r="CQ57" s="2">
        <f t="shared" si="63"/>
        <v>1.9127140135830984</v>
      </c>
      <c r="CR57" s="2">
        <f t="shared" si="63"/>
        <v>1.4260166109681904</v>
      </c>
      <c r="CS57" s="2">
        <f t="shared" si="63"/>
        <v>0.52850635039874305</v>
      </c>
      <c r="CT57" s="2">
        <f t="shared" si="63"/>
        <v>-0.7216528526738557</v>
      </c>
      <c r="CU57" s="41">
        <f t="shared" si="20"/>
        <v>-2.1089776187019032E-3</v>
      </c>
      <c r="CV57" t="s">
        <v>97</v>
      </c>
      <c r="CW57" s="2">
        <f t="shared" si="43"/>
        <v>0</v>
      </c>
      <c r="CX57" s="2">
        <f t="shared" si="43"/>
        <v>0.22792474482432823</v>
      </c>
      <c r="CY57" s="2">
        <f t="shared" si="43"/>
        <v>1.704308259998669</v>
      </c>
      <c r="CZ57" s="2">
        <f t="shared" si="41"/>
        <v>4.4527477870176284</v>
      </c>
      <c r="DA57" s="2">
        <f t="shared" si="41"/>
        <v>6.9009481266338639</v>
      </c>
      <c r="DB57" s="2">
        <f t="shared" si="41"/>
        <v>9.3169622257896663</v>
      </c>
      <c r="DC57" s="2">
        <f t="shared" si="41"/>
        <v>11.595122722950862</v>
      </c>
      <c r="DD57" s="2">
        <f t="shared" si="41"/>
        <v>13.858710256872087</v>
      </c>
      <c r="DE57" s="2">
        <f t="shared" si="41"/>
        <v>16.3343774889359</v>
      </c>
      <c r="DF57" s="41">
        <f t="shared" si="21"/>
        <v>4.7736022121931308E-2</v>
      </c>
      <c r="DG57" t="s">
        <v>97</v>
      </c>
      <c r="DH57" s="2">
        <f t="shared" si="64"/>
        <v>0</v>
      </c>
      <c r="DI57" s="2">
        <f t="shared" si="64"/>
        <v>0.18183473850151444</v>
      </c>
      <c r="DJ57" s="2">
        <f t="shared" si="64"/>
        <v>1.3726804167829982</v>
      </c>
      <c r="DK57" s="2">
        <f t="shared" si="64"/>
        <v>3.616894125478197</v>
      </c>
      <c r="DL57" s="2">
        <f t="shared" si="64"/>
        <v>5.5458199680496421</v>
      </c>
      <c r="DM57" s="2">
        <f t="shared" si="64"/>
        <v>7.3753814408664482</v>
      </c>
      <c r="DN57" s="2">
        <f t="shared" si="64"/>
        <v>9.1686851923358859</v>
      </c>
      <c r="DO57" s="2">
        <f t="shared" si="64"/>
        <v>11.026274495762493</v>
      </c>
      <c r="DP57" s="2">
        <f t="shared" si="64"/>
        <v>13.046374220570101</v>
      </c>
      <c r="DQ57" s="41">
        <f t="shared" si="23"/>
        <v>3.8127073335116099E-2</v>
      </c>
      <c r="DR57" s="41"/>
    </row>
    <row r="58" spans="1:122" x14ac:dyDescent="0.3">
      <c r="A58" t="s">
        <v>25</v>
      </c>
      <c r="B58" s="2">
        <f>VLOOKUP($A58,Total_Rndwd_Prod_Val_REF_N!$A$4:$M$199,5,FALSE)/10^3</f>
        <v>14973.524964115693</v>
      </c>
      <c r="C58" s="2">
        <f>VLOOKUP($A58,Total_Rndwd_Prod_Val_REF_N!$A$4:$M$199,6,FALSE)/10^3</f>
        <v>16820.585501150588</v>
      </c>
      <c r="D58" s="2">
        <f>VLOOKUP($A58,Total_Rndwd_Prod_Val_REF_N!$A$4:$M$199,7,FALSE)/10^3</f>
        <v>18963.303670864436</v>
      </c>
      <c r="E58" s="2">
        <f>VLOOKUP($A58,Total_Rndwd_Prod_Val_REF_N!$A$4:$M$199,8,FALSE)/10^3</f>
        <v>18997.21899347462</v>
      </c>
      <c r="F58" s="2">
        <f>VLOOKUP($A58,Total_Rndwd_Prod_Val_REF_N!$A$4:$M$199,9,FALSE)/10^3</f>
        <v>19342.462534025115</v>
      </c>
      <c r="G58" s="2">
        <f>VLOOKUP($A58,Total_Rndwd_Prod_Val_REF_N!$A$4:$M$199,10,FALSE)/10^3</f>
        <v>19881.240631466477</v>
      </c>
      <c r="H58" s="2">
        <f>VLOOKUP($A58,Total_Rndwd_Prod_Val_REF_N!$A$4:$M$199,11,FALSE)/10^3</f>
        <v>19440.768603070523</v>
      </c>
      <c r="I58" s="2">
        <f>VLOOKUP($A58,Total_Rndwd_Prod_Val_REF_N!$A$4:$M$199,12,FALSE)/10^3</f>
        <v>18919.221387305803</v>
      </c>
      <c r="J58" s="2">
        <f>VLOOKUP($A58,Total_Rndwd_Prod_Val_REF_N!$A$4:$M$199,13,FALSE)/10^3</f>
        <v>18259.840426122162</v>
      </c>
      <c r="L58" t="s">
        <v>25</v>
      </c>
      <c r="M58" s="2">
        <f>VLOOKUP($A58,Total_Rndwd_Prod_Val_BF_N!$A$4:$M$199,5,FALSE)/10^3</f>
        <v>14973.524964115693</v>
      </c>
      <c r="N58" s="2">
        <f>VLOOKUP($A58,Total_Rndwd_Prod_Val_BF_N!$A$4:$M$199,6,FALSE)/10^3</f>
        <v>17839.696536257681</v>
      </c>
      <c r="O58" s="2">
        <f>VLOOKUP($A58,Total_Rndwd_Prod_Val_BF_N!$A$4:$M$199,7,FALSE)/10^3</f>
        <v>21441.487257414006</v>
      </c>
      <c r="P58" s="2">
        <f>VLOOKUP($A58,Total_Rndwd_Prod_Val_BF_N!$A$4:$M$199,8,FALSE)/10^3</f>
        <v>21414.004992898095</v>
      </c>
      <c r="Q58" s="2">
        <f>VLOOKUP($A58,Total_Rndwd_Prod_Val_BF_N!$A$4:$M$199,9,FALSE)/10^3</f>
        <v>21535.506542076924</v>
      </c>
      <c r="R58" s="2">
        <f>VLOOKUP($A58,Total_Rndwd_Prod_Val_BF_N!$A$4:$M$199,10,FALSE)/10^3</f>
        <v>22185.585125722631</v>
      </c>
      <c r="S58" s="2">
        <f>VLOOKUP($A58,Total_Rndwd_Prod_Val_BF_N!$A$4:$M$199,11,FALSE)/10^3</f>
        <v>22215.565751759921</v>
      </c>
      <c r="T58" s="2">
        <f>VLOOKUP($A58,Total_Rndwd_Prod_Val_BF_N!$A$4:$M$199,12,FALSE)/10^3</f>
        <v>21726.322258066659</v>
      </c>
      <c r="U58" s="2">
        <f>VLOOKUP($A58,Total_Rndwd_Prod_Val_BF_N!$A$4:$M$199,13,FALSE)/10^3</f>
        <v>21191.978203663592</v>
      </c>
      <c r="W58" t="s">
        <v>25</v>
      </c>
      <c r="X58" s="2">
        <f>VLOOKUP($A58,Total_Rndwd_Prod_Val_AF_N!$A$4:$M$199,5,FALSE)/10^3</f>
        <v>14973.524964115693</v>
      </c>
      <c r="Y58" s="2">
        <f>VLOOKUP($A58,Total_Rndwd_Prod_Val_AF_N!$A$4:$M$199,6,FALSE)/10^3</f>
        <v>16755.375439197327</v>
      </c>
      <c r="Z58" s="2">
        <f>VLOOKUP($A58,Total_Rndwd_Prod_Val_AF_N!$A$4:$M$199,7,FALSE)/10^3</f>
        <v>18878.483004737082</v>
      </c>
      <c r="AA58" s="2">
        <f>VLOOKUP($A58,Total_Rndwd_Prod_Val_AF_N!$A$4:$M$199,8,FALSE)/10^3</f>
        <v>19155.889731107472</v>
      </c>
      <c r="AB58" s="2">
        <f>VLOOKUP($A58,Total_Rndwd_Prod_Val_AF_N!$A$4:$M$199,9,FALSE)/10^3</f>
        <v>19504.44237046719</v>
      </c>
      <c r="AC58" s="2">
        <f>VLOOKUP($A58,Total_Rndwd_Prod_Val_AF_N!$A$4:$M$199,10,FALSE)/10^3</f>
        <v>19927.768168659797</v>
      </c>
      <c r="AD58" s="2">
        <f>VLOOKUP($A58,Total_Rndwd_Prod_Val_AF_N!$A$4:$M$199,11,FALSE)/10^3</f>
        <v>19471.807191850367</v>
      </c>
      <c r="AE58" s="2">
        <f>VLOOKUP($A58,Total_Rndwd_Prod_Val_AF_N!$A$4:$M$199,12,FALSE)/10^3</f>
        <v>18806.749991417029</v>
      </c>
      <c r="AF58" s="2">
        <f>VLOOKUP($A58,Total_Rndwd_Prod_Val_AF_N!$A$4:$M$199,13,FALSE)/10^3</f>
        <v>18186.334970426193</v>
      </c>
      <c r="AH58" t="s">
        <v>25</v>
      </c>
      <c r="AI58" s="2">
        <f>VLOOKUP($A58,Total_Rndwd_Prod_Val_BAC_N!$A$4:$M$199,5,FALSE)/10^3</f>
        <v>14973.524964115693</v>
      </c>
      <c r="AJ58" s="2">
        <f>VLOOKUP($A58,Total_Rndwd_Prod_Val_BAC_N!$A$4:$M$199,6,FALSE)/10^3</f>
        <v>17180.787077178989</v>
      </c>
      <c r="AK58" s="2">
        <f>VLOOKUP($A58,Total_Rndwd_Prod_Val_BAC_N!$A$4:$M$199,7,FALSE)/10^3</f>
        <v>19963.409912529227</v>
      </c>
      <c r="AL58" s="2">
        <f>VLOOKUP($A58,Total_Rndwd_Prod_Val_BAC_N!$A$4:$M$199,8,FALSE)/10^3</f>
        <v>20027.151690206272</v>
      </c>
      <c r="AM58" s="2">
        <f>VLOOKUP($A58,Total_Rndwd_Prod_Val_BAC_N!$A$4:$M$199,9,FALSE)/10^3</f>
        <v>20241.768918998081</v>
      </c>
      <c r="AN58" s="2">
        <f>VLOOKUP($A58,Total_Rndwd_Prod_Val_BAC_N!$A$4:$M$199,10,FALSE)/10^3</f>
        <v>20813.930682160641</v>
      </c>
      <c r="AO58" s="2">
        <f>VLOOKUP($A58,Total_Rndwd_Prod_Val_BAC_N!$A$4:$M$199,11,FALSE)/10^3</f>
        <v>20496.858737136194</v>
      </c>
      <c r="AP58" s="2">
        <f>VLOOKUP($A58,Total_Rndwd_Prod_Val_BAC_N!$A$4:$M$199,12,FALSE)/10^3</f>
        <v>20006.315602490169</v>
      </c>
      <c r="AQ58" s="2">
        <f>VLOOKUP($A58,Total_Rndwd_Prod_Val_BAC_N!$A$4:$M$199,13,FALSE)/10^3</f>
        <v>19364.526538478505</v>
      </c>
      <c r="AS58" t="s">
        <v>25</v>
      </c>
      <c r="AT58" s="2">
        <f t="shared" si="55"/>
        <v>14973.524964115693</v>
      </c>
      <c r="AU58" s="2">
        <f t="shared" si="56"/>
        <v>91688.210321729057</v>
      </c>
      <c r="AV58" s="2">
        <f t="shared" si="56"/>
        <v>177933.85599719585</v>
      </c>
      <c r="AW58" s="2">
        <f t="shared" si="56"/>
        <v>272784.28967412823</v>
      </c>
      <c r="AX58" s="2">
        <f t="shared" si="56"/>
        <v>368115.62818205188</v>
      </c>
      <c r="AY58" s="2">
        <f t="shared" si="56"/>
        <v>465366.71894961887</v>
      </c>
      <c r="AZ58" s="2">
        <f t="shared" si="56"/>
        <v>564332.45007855527</v>
      </c>
      <c r="BA58" s="2">
        <f t="shared" si="56"/>
        <v>661014.74587814312</v>
      </c>
      <c r="BB58" s="2">
        <f t="shared" si="56"/>
        <v>754951.47185348847</v>
      </c>
      <c r="BD58" t="s">
        <v>25</v>
      </c>
      <c r="BE58" s="2">
        <f t="shared" si="57"/>
        <v>14973.524964115693</v>
      </c>
      <c r="BF58" s="2">
        <f t="shared" si="58"/>
        <v>92707.321356836153</v>
      </c>
      <c r="BG58" s="2">
        <f t="shared" si="58"/>
        <v>185507.59475928088</v>
      </c>
      <c r="BH58" s="2">
        <f t="shared" si="58"/>
        <v>292687.54878183501</v>
      </c>
      <c r="BI58" s="2">
        <f t="shared" si="58"/>
        <v>399879.0752955043</v>
      </c>
      <c r="BJ58" s="2">
        <f t="shared" si="58"/>
        <v>508206.68658953463</v>
      </c>
      <c r="BK58" s="2">
        <f t="shared" si="58"/>
        <v>619164.59284418507</v>
      </c>
      <c r="BL58" s="2">
        <f t="shared" si="58"/>
        <v>729753.17810929136</v>
      </c>
      <c r="BM58" s="2">
        <f t="shared" si="58"/>
        <v>837850.44534522155</v>
      </c>
      <c r="BO58" t="s">
        <v>25</v>
      </c>
      <c r="BP58" s="2">
        <f t="shared" si="59"/>
        <v>14973.524964115693</v>
      </c>
      <c r="BQ58" s="2">
        <f t="shared" si="60"/>
        <v>91623.000259775785</v>
      </c>
      <c r="BR58" s="2">
        <f t="shared" si="60"/>
        <v>177522.98502130219</v>
      </c>
      <c r="BS58" s="2">
        <f t="shared" si="60"/>
        <v>272192.80677135795</v>
      </c>
      <c r="BT58" s="2">
        <f t="shared" si="60"/>
        <v>368320.80806625501</v>
      </c>
      <c r="BU58" s="2">
        <f t="shared" si="60"/>
        <v>466266.3457167836</v>
      </c>
      <c r="BV58" s="2">
        <f t="shared" si="60"/>
        <v>565449.22558327322</v>
      </c>
      <c r="BW58" s="2">
        <f t="shared" si="60"/>
        <v>662143.20434209169</v>
      </c>
      <c r="BX58" s="2">
        <f t="shared" si="60"/>
        <v>755556.53927818593</v>
      </c>
      <c r="BZ58" t="s">
        <v>25</v>
      </c>
      <c r="CA58" s="2">
        <f t="shared" si="61"/>
        <v>14973.524964115693</v>
      </c>
      <c r="CB58" s="2">
        <f t="shared" si="62"/>
        <v>92048.411897757454</v>
      </c>
      <c r="CC58" s="2">
        <f t="shared" si="62"/>
        <v>180734.97011900262</v>
      </c>
      <c r="CD58" s="2">
        <f t="shared" si="62"/>
        <v>280615.76145932579</v>
      </c>
      <c r="CE58" s="2">
        <f t="shared" si="62"/>
        <v>380966.13713914895</v>
      </c>
      <c r="CF58" s="2">
        <f t="shared" si="62"/>
        <v>482747.14349730196</v>
      </c>
      <c r="CG58" s="2">
        <f t="shared" si="62"/>
        <v>586499.72496308072</v>
      </c>
      <c r="CH58" s="2">
        <f t="shared" si="62"/>
        <v>688493.47551411577</v>
      </c>
      <c r="CI58" s="2">
        <f t="shared" si="62"/>
        <v>787883.26446255494</v>
      </c>
      <c r="CK58" t="s">
        <v>25</v>
      </c>
      <c r="CL58" s="2">
        <f t="shared" si="63"/>
        <v>0</v>
      </c>
      <c r="CM58" s="2">
        <f t="shared" si="63"/>
        <v>1019.1110351070965</v>
      </c>
      <c r="CN58" s="2">
        <f t="shared" si="63"/>
        <v>7573.738762085035</v>
      </c>
      <c r="CO58" s="2">
        <f t="shared" si="63"/>
        <v>19903.259107706777</v>
      </c>
      <c r="CP58" s="2">
        <f t="shared" si="63"/>
        <v>31763.447113452421</v>
      </c>
      <c r="CQ58" s="2">
        <f t="shared" si="63"/>
        <v>42839.967639915762</v>
      </c>
      <c r="CR58" s="2">
        <f t="shared" si="63"/>
        <v>54832.142765629804</v>
      </c>
      <c r="CS58" s="2">
        <f t="shared" si="63"/>
        <v>68738.432231148239</v>
      </c>
      <c r="CT58" s="2">
        <f t="shared" si="63"/>
        <v>82898.973491733079</v>
      </c>
      <c r="CU58" s="41">
        <f t="shared" si="20"/>
        <v>0.10980702281195244</v>
      </c>
      <c r="CV58" t="s">
        <v>25</v>
      </c>
      <c r="CW58" s="2">
        <f t="shared" si="43"/>
        <v>0</v>
      </c>
      <c r="CX58" s="2">
        <f t="shared" si="43"/>
        <v>-65.210061953272088</v>
      </c>
      <c r="CY58" s="2">
        <f t="shared" si="43"/>
        <v>-410.87097589366022</v>
      </c>
      <c r="CZ58" s="2">
        <f t="shared" si="41"/>
        <v>-591.48290277027991</v>
      </c>
      <c r="DA58" s="2">
        <f t="shared" si="41"/>
        <v>205.17988420312759</v>
      </c>
      <c r="DB58" s="2">
        <f t="shared" si="41"/>
        <v>899.62676716473652</v>
      </c>
      <c r="DC58" s="2">
        <f t="shared" si="41"/>
        <v>1116.7755047179526</v>
      </c>
      <c r="DD58" s="2">
        <f t="shared" si="41"/>
        <v>1128.4584639485693</v>
      </c>
      <c r="DE58" s="2">
        <f t="shared" si="41"/>
        <v>605.06742469745222</v>
      </c>
      <c r="DF58" s="41">
        <f t="shared" si="21"/>
        <v>8.0146532228349125E-4</v>
      </c>
      <c r="DG58" t="s">
        <v>25</v>
      </c>
      <c r="DH58" s="2">
        <f t="shared" si="64"/>
        <v>0</v>
      </c>
      <c r="DI58" s="2">
        <f t="shared" si="64"/>
        <v>360.20157602839754</v>
      </c>
      <c r="DJ58" s="2">
        <f t="shared" si="64"/>
        <v>2801.1141218067787</v>
      </c>
      <c r="DK58" s="2">
        <f t="shared" si="64"/>
        <v>7831.4717851975583</v>
      </c>
      <c r="DL58" s="2">
        <f t="shared" si="64"/>
        <v>12850.508957097074</v>
      </c>
      <c r="DM58" s="2">
        <f t="shared" si="64"/>
        <v>17380.424547683098</v>
      </c>
      <c r="DN58" s="2">
        <f t="shared" si="64"/>
        <v>22167.274884525454</v>
      </c>
      <c r="DO58" s="2">
        <f t="shared" si="64"/>
        <v>27478.729635972646</v>
      </c>
      <c r="DP58" s="2">
        <f t="shared" si="64"/>
        <v>32931.79260906647</v>
      </c>
      <c r="DQ58" s="41">
        <f t="shared" si="23"/>
        <v>4.3621072130921625E-2</v>
      </c>
      <c r="DR58" s="41"/>
    </row>
    <row r="59" spans="1:122" x14ac:dyDescent="0.3">
      <c r="A59" t="s">
        <v>98</v>
      </c>
      <c r="B59" s="2">
        <f>VLOOKUP($A59,Total_Rndwd_Prod_Val_REF_N!$A$4:$M$199,5,FALSE)/10^3</f>
        <v>0.36048933823869406</v>
      </c>
      <c r="C59" s="2">
        <f>VLOOKUP($A59,Total_Rndwd_Prod_Val_REF_N!$A$4:$M$199,6,FALSE)/10^3</f>
        <v>0.40099946952567556</v>
      </c>
      <c r="D59" s="2">
        <f>VLOOKUP($A59,Total_Rndwd_Prod_Val_REF_N!$A$4:$M$199,7,FALSE)/10^3</f>
        <v>0.44539437945740601</v>
      </c>
      <c r="E59" s="2">
        <f>VLOOKUP($A59,Total_Rndwd_Prod_Val_REF_N!$A$4:$M$199,8,FALSE)/10^3</f>
        <v>0.46010194095334017</v>
      </c>
      <c r="F59" s="2">
        <f>VLOOKUP($A59,Total_Rndwd_Prod_Val_REF_N!$A$4:$M$199,9,FALSE)/10^3</f>
        <v>0.46144519125887706</v>
      </c>
      <c r="G59" s="2">
        <f>VLOOKUP($A59,Total_Rndwd_Prod_Val_REF_N!$A$4:$M$199,10,FALSE)/10^3</f>
        <v>0.46497052040888043</v>
      </c>
      <c r="H59" s="2">
        <f>VLOOKUP($A59,Total_Rndwd_Prod_Val_REF_N!$A$4:$M$199,11,FALSE)/10^3</f>
        <v>0.47248444672525536</v>
      </c>
      <c r="I59" s="2">
        <f>VLOOKUP($A59,Total_Rndwd_Prod_Val_REF_N!$A$4:$M$199,12,FALSE)/10^3</f>
        <v>0.47659988047254614</v>
      </c>
      <c r="J59" s="2">
        <f>VLOOKUP($A59,Total_Rndwd_Prod_Val_REF_N!$A$4:$M$199,13,FALSE)/10^3</f>
        <v>0.47385949252608112</v>
      </c>
      <c r="L59" t="s">
        <v>98</v>
      </c>
      <c r="M59" s="2">
        <f>VLOOKUP($A59,Total_Rndwd_Prod_Val_BF_N!$A$4:$M$199,5,FALSE)/10^3</f>
        <v>0.36048933823869406</v>
      </c>
      <c r="N59" s="2">
        <f>VLOOKUP($A59,Total_Rndwd_Prod_Val_BF_N!$A$4:$M$199,6,FALSE)/10^3</f>
        <v>0.43532612020683714</v>
      </c>
      <c r="O59" s="2">
        <f>VLOOKUP($A59,Total_Rndwd_Prod_Val_BF_N!$A$4:$M$199,7,FALSE)/10^3</f>
        <v>0.52724464358913659</v>
      </c>
      <c r="P59" s="2">
        <f>VLOOKUP($A59,Total_Rndwd_Prod_Val_BF_N!$A$4:$M$199,8,FALSE)/10^3</f>
        <v>0.54368928901983438</v>
      </c>
      <c r="Q59" s="2">
        <f>VLOOKUP($A59,Total_Rndwd_Prod_Val_BF_N!$A$4:$M$199,9,FALSE)/10^3</f>
        <v>0.53081843661111638</v>
      </c>
      <c r="R59" s="2">
        <f>VLOOKUP($A59,Total_Rndwd_Prod_Val_BF_N!$A$4:$M$199,10,FALSE)/10^3</f>
        <v>0.52837328786864968</v>
      </c>
      <c r="S59" s="2">
        <f>VLOOKUP($A59,Total_Rndwd_Prod_Val_BF_N!$A$4:$M$199,11,FALSE)/10^3</f>
        <v>0.52731477887967437</v>
      </c>
      <c r="T59" s="2">
        <f>VLOOKUP($A59,Total_Rndwd_Prod_Val_BF_N!$A$4:$M$199,12,FALSE)/10^3</f>
        <v>0.5303013017491649</v>
      </c>
      <c r="U59" s="2">
        <f>VLOOKUP($A59,Total_Rndwd_Prod_Val_BF_N!$A$4:$M$199,13,FALSE)/10^3</f>
        <v>0.53133939072781355</v>
      </c>
      <c r="W59" t="s">
        <v>98</v>
      </c>
      <c r="X59" s="2">
        <f>VLOOKUP($A59,Total_Rndwd_Prod_Val_AF_N!$A$4:$M$199,5,FALSE)/10^3</f>
        <v>0.36048933823869406</v>
      </c>
      <c r="Y59" s="2">
        <f>VLOOKUP($A59,Total_Rndwd_Prod_Val_AF_N!$A$4:$M$199,6,FALSE)/10^3</f>
        <v>0.40202457844153855</v>
      </c>
      <c r="Z59" s="2">
        <f>VLOOKUP($A59,Total_Rndwd_Prod_Val_AF_N!$A$4:$M$199,7,FALSE)/10^3</f>
        <v>0.46931564562507516</v>
      </c>
      <c r="AA59" s="2">
        <f>VLOOKUP($A59,Total_Rndwd_Prod_Val_AF_N!$A$4:$M$199,8,FALSE)/10^3</f>
        <v>0.47795817801777307</v>
      </c>
      <c r="AB59" s="2">
        <f>VLOOKUP($A59,Total_Rndwd_Prod_Val_AF_N!$A$4:$M$199,9,FALSE)/10^3</f>
        <v>0.48133395963533099</v>
      </c>
      <c r="AC59" s="2">
        <f>VLOOKUP($A59,Total_Rndwd_Prod_Val_AF_N!$A$4:$M$199,10,FALSE)/10^3</f>
        <v>0.48284233626914552</v>
      </c>
      <c r="AD59" s="2">
        <f>VLOOKUP($A59,Total_Rndwd_Prod_Val_AF_N!$A$4:$M$199,11,FALSE)/10^3</f>
        <v>0.48794606167855747</v>
      </c>
      <c r="AE59" s="2">
        <f>VLOOKUP($A59,Total_Rndwd_Prod_Val_AF_N!$A$4:$M$199,12,FALSE)/10^3</f>
        <v>0.50738449963189658</v>
      </c>
      <c r="AF59" s="2">
        <f>VLOOKUP($A59,Total_Rndwd_Prod_Val_AF_N!$A$4:$M$199,13,FALSE)/10^3</f>
        <v>0.50805064456473281</v>
      </c>
      <c r="AH59" t="s">
        <v>98</v>
      </c>
      <c r="AI59" s="2">
        <f>VLOOKUP($A59,Total_Rndwd_Prod_Val_BAC_N!$A$4:$M$199,5,FALSE)/10^3</f>
        <v>0.36048933823869406</v>
      </c>
      <c r="AJ59" s="2">
        <f>VLOOKUP($A59,Total_Rndwd_Prod_Val_BAC_N!$A$4:$M$199,6,FALSE)/10^3</f>
        <v>0.40186404272725285</v>
      </c>
      <c r="AK59" s="2">
        <f>VLOOKUP($A59,Total_Rndwd_Prod_Val_BAC_N!$A$4:$M$199,7,FALSE)/10^3</f>
        <v>0.45941870170437066</v>
      </c>
      <c r="AL59" s="2">
        <f>VLOOKUP($A59,Total_Rndwd_Prod_Val_BAC_N!$A$4:$M$199,8,FALSE)/10^3</f>
        <v>0.46319452698227392</v>
      </c>
      <c r="AM59" s="2">
        <f>VLOOKUP($A59,Total_Rndwd_Prod_Val_BAC_N!$A$4:$M$199,9,FALSE)/10^3</f>
        <v>0.4774021018209933</v>
      </c>
      <c r="AN59" s="2">
        <f>VLOOKUP($A59,Total_Rndwd_Prod_Val_BAC_N!$A$4:$M$199,10,FALSE)/10^3</f>
        <v>0.47892645851591553</v>
      </c>
      <c r="AO59" s="2">
        <f>VLOOKUP($A59,Total_Rndwd_Prod_Val_BAC_N!$A$4:$M$199,11,FALSE)/10^3</f>
        <v>0.48552517793478817</v>
      </c>
      <c r="AP59" s="2">
        <f>VLOOKUP($A59,Total_Rndwd_Prod_Val_BAC_N!$A$4:$M$199,12,FALSE)/10^3</f>
        <v>0.49302607518845443</v>
      </c>
      <c r="AQ59" s="2">
        <f>VLOOKUP($A59,Total_Rndwd_Prod_Val_BAC_N!$A$4:$M$199,13,FALSE)/10^3</f>
        <v>0.49389021330118926</v>
      </c>
      <c r="AS59" t="s">
        <v>98</v>
      </c>
      <c r="AT59" s="2">
        <f t="shared" si="55"/>
        <v>0.36048933823869406</v>
      </c>
      <c r="AU59" s="2">
        <f t="shared" si="56"/>
        <v>2.203446160719146</v>
      </c>
      <c r="AV59" s="2">
        <f t="shared" si="56"/>
        <v>4.2528384182792545</v>
      </c>
      <c r="AW59" s="2">
        <f t="shared" si="56"/>
        <v>6.4945178770622185</v>
      </c>
      <c r="AX59" s="2">
        <f t="shared" si="56"/>
        <v>8.7963708321344551</v>
      </c>
      <c r="AY59" s="2">
        <f t="shared" si="56"/>
        <v>11.107122117578843</v>
      </c>
      <c r="AZ59" s="2">
        <f t="shared" si="56"/>
        <v>13.439488645939621</v>
      </c>
      <c r="BA59" s="2">
        <f t="shared" si="56"/>
        <v>15.806026313313188</v>
      </c>
      <c r="BB59" s="2">
        <f t="shared" si="56"/>
        <v>18.186285327729454</v>
      </c>
      <c r="BD59" t="s">
        <v>98</v>
      </c>
      <c r="BE59" s="2">
        <f t="shared" si="57"/>
        <v>0.36048933823869406</v>
      </c>
      <c r="BF59" s="2">
        <f t="shared" si="58"/>
        <v>2.2377728114003075</v>
      </c>
      <c r="BG59" s="2">
        <f t="shared" si="58"/>
        <v>4.5063219358167927</v>
      </c>
      <c r="BH59" s="2">
        <f t="shared" si="58"/>
        <v>7.1589897991931739</v>
      </c>
      <c r="BI59" s="2">
        <f t="shared" si="58"/>
        <v>9.8645653918836285</v>
      </c>
      <c r="BJ59" s="2">
        <f t="shared" si="58"/>
        <v>12.516212426196745</v>
      </c>
      <c r="BK59" s="2">
        <f t="shared" si="58"/>
        <v>15.157020356551017</v>
      </c>
      <c r="BL59" s="2">
        <f t="shared" si="58"/>
        <v>17.796580773818881</v>
      </c>
      <c r="BM59" s="2">
        <f t="shared" si="58"/>
        <v>20.449125371543353</v>
      </c>
      <c r="BO59" t="s">
        <v>98</v>
      </c>
      <c r="BP59" s="2">
        <f t="shared" si="59"/>
        <v>0.36048933823869406</v>
      </c>
      <c r="BQ59" s="2">
        <f t="shared" si="60"/>
        <v>2.2044712696350088</v>
      </c>
      <c r="BR59" s="2">
        <f t="shared" si="60"/>
        <v>4.2818852290262379</v>
      </c>
      <c r="BS59" s="2">
        <f t="shared" si="60"/>
        <v>6.6371059895443114</v>
      </c>
      <c r="BT59" s="2">
        <f t="shared" si="60"/>
        <v>9.0302726612507342</v>
      </c>
      <c r="BU59" s="2">
        <f t="shared" si="60"/>
        <v>11.438450836061204</v>
      </c>
      <c r="BV59" s="2">
        <f t="shared" si="60"/>
        <v>13.857766242816345</v>
      </c>
      <c r="BW59" s="2">
        <f t="shared" si="60"/>
        <v>16.316934989162469</v>
      </c>
      <c r="BX59" s="2">
        <f t="shared" si="60"/>
        <v>18.854523632254789</v>
      </c>
      <c r="BZ59" t="s">
        <v>98</v>
      </c>
      <c r="CA59" s="2">
        <f t="shared" si="61"/>
        <v>0.36048933823869406</v>
      </c>
      <c r="CB59" s="2">
        <f t="shared" si="62"/>
        <v>2.2043107339207229</v>
      </c>
      <c r="CC59" s="2">
        <f t="shared" si="62"/>
        <v>4.2711856065341047</v>
      </c>
      <c r="CD59" s="2">
        <f t="shared" si="62"/>
        <v>6.5720549403338619</v>
      </c>
      <c r="CE59" s="2">
        <f t="shared" si="62"/>
        <v>8.9022351500839516</v>
      </c>
      <c r="CF59" s="2">
        <f t="shared" si="62"/>
        <v>11.290770015883842</v>
      </c>
      <c r="CG59" s="2">
        <f t="shared" si="62"/>
        <v>13.692001027882291</v>
      </c>
      <c r="CH59" s="2">
        <f t="shared" si="62"/>
        <v>16.127127814809899</v>
      </c>
      <c r="CI59" s="2">
        <f t="shared" si="62"/>
        <v>18.593122328864904</v>
      </c>
      <c r="CK59" t="s">
        <v>98</v>
      </c>
      <c r="CL59" s="2">
        <f t="shared" si="63"/>
        <v>0</v>
      </c>
      <c r="CM59" s="2">
        <f t="shared" si="63"/>
        <v>3.4326650681161475E-2</v>
      </c>
      <c r="CN59" s="2">
        <f t="shared" si="63"/>
        <v>0.25348351753753828</v>
      </c>
      <c r="CO59" s="2">
        <f t="shared" si="63"/>
        <v>0.66447192213095541</v>
      </c>
      <c r="CP59" s="2">
        <f t="shared" si="63"/>
        <v>1.0681945597491733</v>
      </c>
      <c r="CQ59" s="2">
        <f t="shared" si="63"/>
        <v>1.4090903086179019</v>
      </c>
      <c r="CR59" s="2">
        <f t="shared" si="63"/>
        <v>1.7175317106113965</v>
      </c>
      <c r="CS59" s="2">
        <f t="shared" si="63"/>
        <v>1.9905544605056935</v>
      </c>
      <c r="CT59" s="2">
        <f t="shared" si="63"/>
        <v>2.2628400438138989</v>
      </c>
      <c r="CU59" s="41">
        <f t="shared" si="20"/>
        <v>0.1244256318998605</v>
      </c>
      <c r="CV59" t="s">
        <v>98</v>
      </c>
      <c r="CW59" s="2">
        <f t="shared" si="43"/>
        <v>0</v>
      </c>
      <c r="CX59" s="2">
        <f t="shared" si="43"/>
        <v>1.0251089158628268E-3</v>
      </c>
      <c r="CY59" s="2">
        <f t="shared" si="43"/>
        <v>2.9046810746983454E-2</v>
      </c>
      <c r="CZ59" s="2">
        <f t="shared" si="41"/>
        <v>0.14258811248209291</v>
      </c>
      <c r="DA59" s="2">
        <f t="shared" si="41"/>
        <v>0.2339018291162791</v>
      </c>
      <c r="DB59" s="2">
        <f t="shared" si="41"/>
        <v>0.33132871848236078</v>
      </c>
      <c r="DC59" s="2">
        <f t="shared" si="41"/>
        <v>0.41827759687672383</v>
      </c>
      <c r="DD59" s="2">
        <f t="shared" si="41"/>
        <v>0.51090867584928112</v>
      </c>
      <c r="DE59" s="2">
        <f t="shared" si="41"/>
        <v>0.66823830452533528</v>
      </c>
      <c r="DF59" s="41">
        <f t="shared" si="21"/>
        <v>3.6744078984972374E-2</v>
      </c>
      <c r="DG59" t="s">
        <v>98</v>
      </c>
      <c r="DH59" s="2">
        <f t="shared" si="64"/>
        <v>0</v>
      </c>
      <c r="DI59" s="2">
        <f t="shared" si="64"/>
        <v>8.6457320157684592E-4</v>
      </c>
      <c r="DJ59" s="2">
        <f t="shared" si="64"/>
        <v>1.8347188254850266E-2</v>
      </c>
      <c r="DK59" s="2">
        <f t="shared" si="64"/>
        <v>7.7537063271643447E-2</v>
      </c>
      <c r="DL59" s="2">
        <f t="shared" si="64"/>
        <v>0.10586431794949647</v>
      </c>
      <c r="DM59" s="2">
        <f t="shared" si="64"/>
        <v>0.18364789830499895</v>
      </c>
      <c r="DN59" s="2">
        <f t="shared" si="64"/>
        <v>0.25251238194267067</v>
      </c>
      <c r="DO59" s="2">
        <f t="shared" si="64"/>
        <v>0.32110150149671135</v>
      </c>
      <c r="DP59" s="2">
        <f t="shared" si="64"/>
        <v>0.40683700113545029</v>
      </c>
      <c r="DQ59" s="41">
        <f t="shared" si="23"/>
        <v>2.2370538777104057E-2</v>
      </c>
      <c r="DR59" s="41"/>
    </row>
    <row r="60" spans="1:122" x14ac:dyDescent="0.3">
      <c r="A60" t="s">
        <v>27</v>
      </c>
      <c r="B60" s="2">
        <f>VLOOKUP($A60,Total_Rndwd_Prod_Val_REF_N!$A$4:$M$199,5,FALSE)/10^3</f>
        <v>213.07439459278515</v>
      </c>
      <c r="C60" s="2">
        <f>VLOOKUP($A60,Total_Rndwd_Prod_Val_REF_N!$A$4:$M$199,6,FALSE)/10^3</f>
        <v>234.26625899224746</v>
      </c>
      <c r="D60" s="2">
        <f>VLOOKUP($A60,Total_Rndwd_Prod_Val_REF_N!$A$4:$M$199,7,FALSE)/10^3</f>
        <v>256.88231764339179</v>
      </c>
      <c r="E60" s="2">
        <f>VLOOKUP($A60,Total_Rndwd_Prod_Val_REF_N!$A$4:$M$199,8,FALSE)/10^3</f>
        <v>258.57842139788443</v>
      </c>
      <c r="F60" s="2">
        <f>VLOOKUP($A60,Total_Rndwd_Prod_Val_REF_N!$A$4:$M$199,9,FALSE)/10^3</f>
        <v>261.481193847854</v>
      </c>
      <c r="G60" s="2">
        <f>VLOOKUP($A60,Total_Rndwd_Prod_Val_REF_N!$A$4:$M$199,10,FALSE)/10^3</f>
        <v>264.62063703337765</v>
      </c>
      <c r="H60" s="2">
        <f>VLOOKUP($A60,Total_Rndwd_Prod_Val_REF_N!$A$4:$M$199,11,FALSE)/10^3</f>
        <v>264.90928012724066</v>
      </c>
      <c r="I60" s="2">
        <f>VLOOKUP($A60,Total_Rndwd_Prod_Val_REF_N!$A$4:$M$199,12,FALSE)/10^3</f>
        <v>265.72649164520402</v>
      </c>
      <c r="J60" s="2">
        <f>VLOOKUP($A60,Total_Rndwd_Prod_Val_REF_N!$A$4:$M$199,13,FALSE)/10^3</f>
        <v>261.88888464220253</v>
      </c>
      <c r="L60" t="s">
        <v>27</v>
      </c>
      <c r="M60" s="2">
        <f>VLOOKUP($A60,Total_Rndwd_Prod_Val_BF_N!$A$4:$M$199,5,FALSE)/10^3</f>
        <v>213.07439459278515</v>
      </c>
      <c r="N60" s="2">
        <f>VLOOKUP($A60,Total_Rndwd_Prod_Val_BF_N!$A$4:$M$199,6,FALSE)/10^3</f>
        <v>240.64327692311201</v>
      </c>
      <c r="O60" s="2">
        <f>VLOOKUP($A60,Total_Rndwd_Prod_Val_BF_N!$A$4:$M$199,7,FALSE)/10^3</f>
        <v>271.91715504070118</v>
      </c>
      <c r="P60" s="2">
        <f>VLOOKUP($A60,Total_Rndwd_Prod_Val_BF_N!$A$4:$M$199,8,FALSE)/10^3</f>
        <v>274.43273913063558</v>
      </c>
      <c r="Q60" s="2">
        <f>VLOOKUP($A60,Total_Rndwd_Prod_Val_BF_N!$A$4:$M$199,9,FALSE)/10^3</f>
        <v>268.80168263438577</v>
      </c>
      <c r="R60" s="2">
        <f>VLOOKUP($A60,Total_Rndwd_Prod_Val_BF_N!$A$4:$M$199,10,FALSE)/10^3</f>
        <v>271.68068758148729</v>
      </c>
      <c r="S60" s="2">
        <f>VLOOKUP($A60,Total_Rndwd_Prod_Val_BF_N!$A$4:$M$199,11,FALSE)/10^3</f>
        <v>272.50076828638345</v>
      </c>
      <c r="T60" s="2">
        <f>VLOOKUP($A60,Total_Rndwd_Prod_Val_BF_N!$A$4:$M$199,12,FALSE)/10^3</f>
        <v>268.17482837993117</v>
      </c>
      <c r="U60" s="2">
        <f>VLOOKUP($A60,Total_Rndwd_Prod_Val_BF_N!$A$4:$M$199,13,FALSE)/10^3</f>
        <v>269.3209524097677</v>
      </c>
      <c r="W60" t="s">
        <v>27</v>
      </c>
      <c r="X60" s="2">
        <f>VLOOKUP($A60,Total_Rndwd_Prod_Val_AF_N!$A$4:$M$199,5,FALSE)/10^3</f>
        <v>213.07439459278515</v>
      </c>
      <c r="Y60" s="2">
        <f>VLOOKUP($A60,Total_Rndwd_Prod_Val_AF_N!$A$4:$M$199,6,FALSE)/10^3</f>
        <v>241.87089423700499</v>
      </c>
      <c r="Z60" s="2">
        <f>VLOOKUP($A60,Total_Rndwd_Prod_Val_AF_N!$A$4:$M$199,7,FALSE)/10^3</f>
        <v>276.25257675825571</v>
      </c>
      <c r="AA60" s="2">
        <f>VLOOKUP($A60,Total_Rndwd_Prod_Val_AF_N!$A$4:$M$199,8,FALSE)/10^3</f>
        <v>277.8065881826895</v>
      </c>
      <c r="AB60" s="2">
        <f>VLOOKUP($A60,Total_Rndwd_Prod_Val_AF_N!$A$4:$M$199,9,FALSE)/10^3</f>
        <v>280.10222818794318</v>
      </c>
      <c r="AC60" s="2">
        <f>VLOOKUP($A60,Total_Rndwd_Prod_Val_AF_N!$A$4:$M$199,10,FALSE)/10^3</f>
        <v>282.78585259674151</v>
      </c>
      <c r="AD60" s="2">
        <f>VLOOKUP($A60,Total_Rndwd_Prod_Val_AF_N!$A$4:$M$199,11,FALSE)/10^3</f>
        <v>282.53303631581269</v>
      </c>
      <c r="AE60" s="2">
        <f>VLOOKUP($A60,Total_Rndwd_Prod_Val_AF_N!$A$4:$M$199,12,FALSE)/10^3</f>
        <v>281.9575496599079</v>
      </c>
      <c r="AF60" s="2">
        <f>VLOOKUP($A60,Total_Rndwd_Prod_Val_AF_N!$A$4:$M$199,13,FALSE)/10^3</f>
        <v>278.22746983789818</v>
      </c>
      <c r="AH60" t="s">
        <v>27</v>
      </c>
      <c r="AI60" s="2">
        <f>VLOOKUP($A60,Total_Rndwd_Prod_Val_BAC_N!$A$4:$M$199,5,FALSE)/10^3</f>
        <v>213.07439459278515</v>
      </c>
      <c r="AJ60" s="2">
        <f>VLOOKUP($A60,Total_Rndwd_Prod_Val_BAC_N!$A$4:$M$199,6,FALSE)/10^3</f>
        <v>240.40677935875641</v>
      </c>
      <c r="AK60" s="2">
        <f>VLOOKUP($A60,Total_Rndwd_Prod_Val_BAC_N!$A$4:$M$199,7,FALSE)/10^3</f>
        <v>273.01079703721916</v>
      </c>
      <c r="AL60" s="2">
        <f>VLOOKUP($A60,Total_Rndwd_Prod_Val_BAC_N!$A$4:$M$199,8,FALSE)/10^3</f>
        <v>274.14426950447552</v>
      </c>
      <c r="AM60" s="2">
        <f>VLOOKUP($A60,Total_Rndwd_Prod_Val_BAC_N!$A$4:$M$199,9,FALSE)/10^3</f>
        <v>275.27956312475925</v>
      </c>
      <c r="AN60" s="2">
        <f>VLOOKUP($A60,Total_Rndwd_Prod_Val_BAC_N!$A$4:$M$199,10,FALSE)/10^3</f>
        <v>278.52630651959424</v>
      </c>
      <c r="AO60" s="2">
        <f>VLOOKUP($A60,Total_Rndwd_Prod_Val_BAC_N!$A$4:$M$199,11,FALSE)/10^3</f>
        <v>277.0969236905504</v>
      </c>
      <c r="AP60" s="2">
        <f>VLOOKUP($A60,Total_Rndwd_Prod_Val_BAC_N!$A$4:$M$199,12,FALSE)/10^3</f>
        <v>278.21799596785274</v>
      </c>
      <c r="AQ60" s="2">
        <f>VLOOKUP($A60,Total_Rndwd_Prod_Val_BAC_N!$A$4:$M$199,13,FALSE)/10^3</f>
        <v>274.57853649489215</v>
      </c>
      <c r="AS60" t="s">
        <v>27</v>
      </c>
      <c r="AT60" s="2">
        <f t="shared" si="55"/>
        <v>213.07439459278515</v>
      </c>
      <c r="AU60" s="2">
        <f t="shared" si="56"/>
        <v>1299.6382319561733</v>
      </c>
      <c r="AV60" s="2">
        <f t="shared" si="56"/>
        <v>2493.585585568555</v>
      </c>
      <c r="AW60" s="2">
        <f t="shared" si="56"/>
        <v>3779.6932775400069</v>
      </c>
      <c r="AX60" s="2">
        <f t="shared" si="56"/>
        <v>5075.4881569793988</v>
      </c>
      <c r="AY60" s="2">
        <f t="shared" si="56"/>
        <v>6386.0335694041923</v>
      </c>
      <c r="AZ60" s="2">
        <f t="shared" si="56"/>
        <v>7709.4253976649443</v>
      </c>
      <c r="BA60" s="2">
        <f t="shared" si="56"/>
        <v>9034.789009819111</v>
      </c>
      <c r="BB60" s="2">
        <f t="shared" si="56"/>
        <v>10359.583861042131</v>
      </c>
      <c r="BD60" t="s">
        <v>27</v>
      </c>
      <c r="BE60" s="2">
        <f t="shared" si="57"/>
        <v>213.07439459278515</v>
      </c>
      <c r="BF60" s="2">
        <f t="shared" si="58"/>
        <v>1306.015249887038</v>
      </c>
      <c r="BG60" s="2">
        <f t="shared" si="58"/>
        <v>2540.5055126201873</v>
      </c>
      <c r="BH60" s="2">
        <f t="shared" si="58"/>
        <v>3902.6068719136279</v>
      </c>
      <c r="BI60" s="2">
        <f t="shared" si="58"/>
        <v>5269.1395110705553</v>
      </c>
      <c r="BJ60" s="2">
        <f t="shared" si="58"/>
        <v>6616.0269291895856</v>
      </c>
      <c r="BK60" s="2">
        <f t="shared" si="58"/>
        <v>7975.2504478019182</v>
      </c>
      <c r="BL60" s="2">
        <f t="shared" si="58"/>
        <v>9333.4283493273833</v>
      </c>
      <c r="BM60" s="2">
        <f t="shared" si="58"/>
        <v>10675.448615256875</v>
      </c>
      <c r="BO60" t="s">
        <v>27</v>
      </c>
      <c r="BP60" s="2">
        <f t="shared" si="59"/>
        <v>213.07439459278515</v>
      </c>
      <c r="BQ60" s="2">
        <f t="shared" si="60"/>
        <v>1307.2428672009307</v>
      </c>
      <c r="BR60" s="2">
        <f t="shared" si="60"/>
        <v>2550.9790209072062</v>
      </c>
      <c r="BS60" s="2">
        <f t="shared" si="60"/>
        <v>3933.7959161229187</v>
      </c>
      <c r="BT60" s="2">
        <f t="shared" si="60"/>
        <v>5325.1244970416201</v>
      </c>
      <c r="BU60" s="2">
        <f t="shared" si="60"/>
        <v>6728.3192623901341</v>
      </c>
      <c r="BV60" s="2">
        <f t="shared" si="60"/>
        <v>8141.9957090929129</v>
      </c>
      <c r="BW60" s="2">
        <f t="shared" si="60"/>
        <v>9554.0854040160721</v>
      </c>
      <c r="BX60" s="2">
        <f t="shared" si="60"/>
        <v>10960.143072493602</v>
      </c>
      <c r="BZ60" t="s">
        <v>27</v>
      </c>
      <c r="CA60" s="2">
        <f t="shared" si="61"/>
        <v>213.07439459278515</v>
      </c>
      <c r="CB60" s="2">
        <f t="shared" si="62"/>
        <v>1305.7787523226823</v>
      </c>
      <c r="CC60" s="2">
        <f t="shared" si="62"/>
        <v>2540.4166667949271</v>
      </c>
      <c r="CD60" s="2">
        <f t="shared" si="62"/>
        <v>3906.6041244482794</v>
      </c>
      <c r="CE60" s="2">
        <f t="shared" si="62"/>
        <v>5278.4607655909404</v>
      </c>
      <c r="CF60" s="2">
        <f t="shared" si="62"/>
        <v>6658.1053246095717</v>
      </c>
      <c r="CG60" s="2">
        <f t="shared" si="62"/>
        <v>8049.3074743784991</v>
      </c>
      <c r="CH60" s="2">
        <f t="shared" si="62"/>
        <v>9435.9131651085536</v>
      </c>
      <c r="CI60" s="2">
        <f t="shared" si="62"/>
        <v>10823.363685474857</v>
      </c>
      <c r="CK60" t="s">
        <v>27</v>
      </c>
      <c r="CL60" s="2">
        <f t="shared" si="63"/>
        <v>0</v>
      </c>
      <c r="CM60" s="2">
        <f t="shared" si="63"/>
        <v>6.3770179308646675</v>
      </c>
      <c r="CN60" s="2">
        <f t="shared" si="63"/>
        <v>46.919927051632385</v>
      </c>
      <c r="CO60" s="2">
        <f t="shared" si="63"/>
        <v>122.91359437362098</v>
      </c>
      <c r="CP60" s="2">
        <f t="shared" si="63"/>
        <v>193.65135409115646</v>
      </c>
      <c r="CQ60" s="2">
        <f t="shared" si="63"/>
        <v>229.9933597853933</v>
      </c>
      <c r="CR60" s="2">
        <f t="shared" si="63"/>
        <v>265.82505013697391</v>
      </c>
      <c r="CS60" s="2">
        <f t="shared" si="63"/>
        <v>298.63933950827231</v>
      </c>
      <c r="CT60" s="2">
        <f t="shared" si="63"/>
        <v>315.86475421474461</v>
      </c>
      <c r="CU60" s="41">
        <f t="shared" si="20"/>
        <v>3.0490100611335749E-2</v>
      </c>
      <c r="CV60" t="s">
        <v>27</v>
      </c>
      <c r="CW60" s="2">
        <f t="shared" si="43"/>
        <v>0</v>
      </c>
      <c r="CX60" s="2">
        <f t="shared" si="43"/>
        <v>7.6046352447574463</v>
      </c>
      <c r="CY60" s="2">
        <f t="shared" si="43"/>
        <v>57.393435338651216</v>
      </c>
      <c r="CZ60" s="2">
        <f t="shared" si="41"/>
        <v>154.10263858291182</v>
      </c>
      <c r="DA60" s="2">
        <f t="shared" si="41"/>
        <v>249.63634006222128</v>
      </c>
      <c r="DB60" s="2">
        <f t="shared" si="41"/>
        <v>342.28569298594175</v>
      </c>
      <c r="DC60" s="2">
        <f t="shared" si="41"/>
        <v>432.57031142796859</v>
      </c>
      <c r="DD60" s="2">
        <f t="shared" si="41"/>
        <v>519.29639419696105</v>
      </c>
      <c r="DE60" s="2">
        <f t="shared" si="41"/>
        <v>600.55921145147113</v>
      </c>
      <c r="DF60" s="41">
        <f t="shared" si="21"/>
        <v>5.7971364439638545E-2</v>
      </c>
      <c r="DG60" t="s">
        <v>27</v>
      </c>
      <c r="DH60" s="2">
        <f t="shared" si="64"/>
        <v>0</v>
      </c>
      <c r="DI60" s="2">
        <f t="shared" si="64"/>
        <v>6.1405203665090085</v>
      </c>
      <c r="DJ60" s="2">
        <f t="shared" si="64"/>
        <v>46.831081226372135</v>
      </c>
      <c r="DK60" s="2">
        <f t="shared" si="64"/>
        <v>126.91084690827256</v>
      </c>
      <c r="DL60" s="2">
        <f t="shared" si="64"/>
        <v>202.97260861154155</v>
      </c>
      <c r="DM60" s="2">
        <f t="shared" si="64"/>
        <v>272.0717552053793</v>
      </c>
      <c r="DN60" s="2">
        <f t="shared" si="64"/>
        <v>339.88207671355485</v>
      </c>
      <c r="DO60" s="2">
        <f t="shared" si="64"/>
        <v>401.12415528944257</v>
      </c>
      <c r="DP60" s="2">
        <f t="shared" si="64"/>
        <v>463.77982443272595</v>
      </c>
      <c r="DQ60" s="41">
        <f t="shared" si="23"/>
        <v>4.4768190561862167E-2</v>
      </c>
      <c r="DR60" s="41"/>
    </row>
    <row r="61" spans="1:122" x14ac:dyDescent="0.3">
      <c r="A61" t="s">
        <v>99</v>
      </c>
      <c r="B61" s="2">
        <f>VLOOKUP($A61,Total_Rndwd_Prod_Val_REF_N!$A$4:$M$199,5,FALSE)/10^3</f>
        <v>92.154951017333545</v>
      </c>
      <c r="C61" s="2">
        <f>VLOOKUP($A61,Total_Rndwd_Prod_Val_REF_N!$A$4:$M$199,6,FALSE)/10^3</f>
        <v>99.850360641703006</v>
      </c>
      <c r="D61" s="2">
        <f>VLOOKUP($A61,Total_Rndwd_Prod_Val_REF_N!$A$4:$M$199,7,FALSE)/10^3</f>
        <v>108.23195627241387</v>
      </c>
      <c r="E61" s="2">
        <f>VLOOKUP($A61,Total_Rndwd_Prod_Val_REF_N!$A$4:$M$199,8,FALSE)/10^3</f>
        <v>108.83523890233197</v>
      </c>
      <c r="F61" s="2">
        <f>VLOOKUP($A61,Total_Rndwd_Prod_Val_REF_N!$A$4:$M$199,9,FALSE)/10^3</f>
        <v>109.45418502798715</v>
      </c>
      <c r="G61" s="2">
        <f>VLOOKUP($A61,Total_Rndwd_Prod_Val_REF_N!$A$4:$M$199,10,FALSE)/10^3</f>
        <v>110.13796974671827</v>
      </c>
      <c r="H61" s="2">
        <f>VLOOKUP($A61,Total_Rndwd_Prod_Val_REF_N!$A$4:$M$199,11,FALSE)/10^3</f>
        <v>109.30481265409823</v>
      </c>
      <c r="I61" s="2">
        <f>VLOOKUP($A61,Total_Rndwd_Prod_Val_REF_N!$A$4:$M$199,12,FALSE)/10^3</f>
        <v>109.03813046350309</v>
      </c>
      <c r="J61" s="2">
        <f>VLOOKUP($A61,Total_Rndwd_Prod_Val_REF_N!$A$4:$M$199,13,FALSE)/10^3</f>
        <v>104.91769044208067</v>
      </c>
      <c r="L61" t="s">
        <v>99</v>
      </c>
      <c r="M61" s="2">
        <f>VLOOKUP($A61,Total_Rndwd_Prod_Val_BF_N!$A$4:$M$199,5,FALSE)/10^3</f>
        <v>92.154951017333545</v>
      </c>
      <c r="N61" s="2">
        <f>VLOOKUP($A61,Total_Rndwd_Prod_Val_BF_N!$A$4:$M$199,6,FALSE)/10^3</f>
        <v>103.17675365025757</v>
      </c>
      <c r="O61" s="2">
        <f>VLOOKUP($A61,Total_Rndwd_Prod_Val_BF_N!$A$4:$M$199,7,FALSE)/10^3</f>
        <v>114.87241886610515</v>
      </c>
      <c r="P61" s="2">
        <f>VLOOKUP($A61,Total_Rndwd_Prod_Val_BF_N!$A$4:$M$199,8,FALSE)/10^3</f>
        <v>113.4543834635853</v>
      </c>
      <c r="Q61" s="2">
        <f>VLOOKUP($A61,Total_Rndwd_Prod_Val_BF_N!$A$4:$M$199,9,FALSE)/10^3</f>
        <v>112.04190195678454</v>
      </c>
      <c r="R61" s="2">
        <f>VLOOKUP($A61,Total_Rndwd_Prod_Val_BF_N!$A$4:$M$199,10,FALSE)/10^3</f>
        <v>111.24558150776458</v>
      </c>
      <c r="S61" s="2">
        <f>VLOOKUP($A61,Total_Rndwd_Prod_Val_BF_N!$A$4:$M$199,11,FALSE)/10^3</f>
        <v>112.9269955365674</v>
      </c>
      <c r="T61" s="2">
        <f>VLOOKUP($A61,Total_Rndwd_Prod_Val_BF_N!$A$4:$M$199,12,FALSE)/10^3</f>
        <v>106.99281953523176</v>
      </c>
      <c r="U61" s="2">
        <f>VLOOKUP($A61,Total_Rndwd_Prod_Val_BF_N!$A$4:$M$199,13,FALSE)/10^3</f>
        <v>106.09843952269524</v>
      </c>
      <c r="W61" t="s">
        <v>99</v>
      </c>
      <c r="X61" s="2">
        <f>VLOOKUP($A61,Total_Rndwd_Prod_Val_AF_N!$A$4:$M$199,5,FALSE)/10^3</f>
        <v>92.154951017333545</v>
      </c>
      <c r="Y61" s="2">
        <f>VLOOKUP($A61,Total_Rndwd_Prod_Val_AF_N!$A$4:$M$199,6,FALSE)/10^3</f>
        <v>102.63936026123061</v>
      </c>
      <c r="Z61" s="2">
        <f>VLOOKUP($A61,Total_Rndwd_Prod_Val_AF_N!$A$4:$M$199,7,FALSE)/10^3</f>
        <v>115.12936843404172</v>
      </c>
      <c r="AA61" s="2">
        <f>VLOOKUP($A61,Total_Rndwd_Prod_Val_AF_N!$A$4:$M$199,8,FALSE)/10^3</f>
        <v>115.32832282398056</v>
      </c>
      <c r="AB61" s="2">
        <f>VLOOKUP($A61,Total_Rndwd_Prod_Val_AF_N!$A$4:$M$199,9,FALSE)/10^3</f>
        <v>116.1450815801158</v>
      </c>
      <c r="AC61" s="2">
        <f>VLOOKUP($A61,Total_Rndwd_Prod_Val_AF_N!$A$4:$M$199,10,FALSE)/10^3</f>
        <v>116.90802295726364</v>
      </c>
      <c r="AD61" s="2">
        <f>VLOOKUP($A61,Total_Rndwd_Prod_Val_AF_N!$A$4:$M$199,11,FALSE)/10^3</f>
        <v>117.67228501148873</v>
      </c>
      <c r="AE61" s="2">
        <f>VLOOKUP($A61,Total_Rndwd_Prod_Val_AF_N!$A$4:$M$199,12,FALSE)/10^3</f>
        <v>116.0947385482468</v>
      </c>
      <c r="AF61" s="2">
        <f>VLOOKUP($A61,Total_Rndwd_Prod_Val_AF_N!$A$4:$M$199,13,FALSE)/10^3</f>
        <v>113.07773760203476</v>
      </c>
      <c r="AH61" t="s">
        <v>99</v>
      </c>
      <c r="AI61" s="2">
        <f>VLOOKUP($A61,Total_Rndwd_Prod_Val_BAC_N!$A$4:$M$199,5,FALSE)/10^3</f>
        <v>92.154951017333545</v>
      </c>
      <c r="AJ61" s="2">
        <f>VLOOKUP($A61,Total_Rndwd_Prod_Val_BAC_N!$A$4:$M$199,6,FALSE)/10^3</f>
        <v>102.13106839156426</v>
      </c>
      <c r="AK61" s="2">
        <f>VLOOKUP($A61,Total_Rndwd_Prod_Val_BAC_N!$A$4:$M$199,7,FALSE)/10^3</f>
        <v>114.12937157470239</v>
      </c>
      <c r="AL61" s="2">
        <f>VLOOKUP($A61,Total_Rndwd_Prod_Val_BAC_N!$A$4:$M$199,8,FALSE)/10^3</f>
        <v>114.17779411977364</v>
      </c>
      <c r="AM61" s="2">
        <f>VLOOKUP($A61,Total_Rndwd_Prod_Val_BAC_N!$A$4:$M$199,9,FALSE)/10^3</f>
        <v>115.10798953791856</v>
      </c>
      <c r="AN61" s="2">
        <f>VLOOKUP($A61,Total_Rndwd_Prod_Val_BAC_N!$A$4:$M$199,10,FALSE)/10^3</f>
        <v>115.16273777374614</v>
      </c>
      <c r="AO61" s="2">
        <f>VLOOKUP($A61,Total_Rndwd_Prod_Val_BAC_N!$A$4:$M$199,11,FALSE)/10^3</f>
        <v>114.20247984214896</v>
      </c>
      <c r="AP61" s="2">
        <f>VLOOKUP($A61,Total_Rndwd_Prod_Val_BAC_N!$A$4:$M$199,12,FALSE)/10^3</f>
        <v>114.66410174035524</v>
      </c>
      <c r="AQ61" s="2">
        <f>VLOOKUP($A61,Total_Rndwd_Prod_Val_BAC_N!$A$4:$M$199,13,FALSE)/10^3</f>
        <v>111.52065339780201</v>
      </c>
      <c r="AS61" t="s">
        <v>99</v>
      </c>
      <c r="AT61" s="2">
        <f t="shared" si="55"/>
        <v>92.154951017333545</v>
      </c>
      <c r="AU61" s="2">
        <f t="shared" si="56"/>
        <v>560.6251157283707</v>
      </c>
      <c r="AV61" s="2">
        <f t="shared" si="56"/>
        <v>1068.2585145675966</v>
      </c>
      <c r="AW61" s="2">
        <f t="shared" si="56"/>
        <v>1610.021578559584</v>
      </c>
      <c r="AX61" s="2">
        <f t="shared" si="56"/>
        <v>2154.8167191968992</v>
      </c>
      <c r="AY61" s="2">
        <f t="shared" si="56"/>
        <v>2702.7714290555659</v>
      </c>
      <c r="AZ61" s="2">
        <f t="shared" si="56"/>
        <v>3252.6281206965373</v>
      </c>
      <c r="BA61" s="2">
        <f t="shared" si="56"/>
        <v>3798.8855017764331</v>
      </c>
      <c r="BB61" s="2">
        <f t="shared" si="56"/>
        <v>4339.9557140725265</v>
      </c>
      <c r="BD61" t="s">
        <v>99</v>
      </c>
      <c r="BE61" s="2">
        <f t="shared" si="57"/>
        <v>92.154951017333545</v>
      </c>
      <c r="BF61" s="2">
        <f t="shared" si="58"/>
        <v>563.95150873692523</v>
      </c>
      <c r="BG61" s="2">
        <f t="shared" si="58"/>
        <v>1091.5309422040607</v>
      </c>
      <c r="BH61" s="2">
        <f t="shared" si="58"/>
        <v>1664.4750011320666</v>
      </c>
      <c r="BI61" s="2">
        <f t="shared" si="58"/>
        <v>2230.334436943192</v>
      </c>
      <c r="BJ61" s="2">
        <f t="shared" si="58"/>
        <v>2789.7476262780947</v>
      </c>
      <c r="BK61" s="2">
        <f t="shared" si="58"/>
        <v>3347.6569478457204</v>
      </c>
      <c r="BL61" s="2">
        <f t="shared" si="58"/>
        <v>3906.3577495272216</v>
      </c>
      <c r="BM61" s="2">
        <f t="shared" si="58"/>
        <v>4440.4274671908433</v>
      </c>
      <c r="BO61" t="s">
        <v>99</v>
      </c>
      <c r="BP61" s="2">
        <f t="shared" si="59"/>
        <v>92.154951017333545</v>
      </c>
      <c r="BQ61" s="2">
        <f t="shared" si="60"/>
        <v>563.41411534789836</v>
      </c>
      <c r="BR61" s="2">
        <f t="shared" si="60"/>
        <v>1089.1009248268624</v>
      </c>
      <c r="BS61" s="2">
        <f t="shared" si="60"/>
        <v>1664.9467213870098</v>
      </c>
      <c r="BT61" s="2">
        <f t="shared" si="60"/>
        <v>2242.4050942630479</v>
      </c>
      <c r="BU61" s="2">
        <f t="shared" si="60"/>
        <v>2823.8934435407746</v>
      </c>
      <c r="BV61" s="2">
        <f t="shared" si="60"/>
        <v>3409.1978203813178</v>
      </c>
      <c r="BW61" s="2">
        <f t="shared" si="60"/>
        <v>3995.9816989755195</v>
      </c>
      <c r="BX61" s="2">
        <f t="shared" si="60"/>
        <v>4573.4383907705414</v>
      </c>
      <c r="BZ61" t="s">
        <v>99</v>
      </c>
      <c r="CA61" s="2">
        <f t="shared" si="61"/>
        <v>92.154951017333545</v>
      </c>
      <c r="CB61" s="2">
        <f t="shared" si="62"/>
        <v>562.90582347823192</v>
      </c>
      <c r="CC61" s="2">
        <f t="shared" si="62"/>
        <v>1085.5594686191914</v>
      </c>
      <c r="CD61" s="2">
        <f t="shared" si="62"/>
        <v>1656.2547490377744</v>
      </c>
      <c r="CE61" s="2">
        <f t="shared" si="62"/>
        <v>2228.0739150547874</v>
      </c>
      <c r="CF61" s="2">
        <f t="shared" si="62"/>
        <v>2803.6686109802081</v>
      </c>
      <c r="CG61" s="2">
        <f t="shared" si="62"/>
        <v>3378.5220419173415</v>
      </c>
      <c r="CH61" s="2">
        <f t="shared" si="62"/>
        <v>3949.9960630262926</v>
      </c>
      <c r="CI61" s="2">
        <f t="shared" si="62"/>
        <v>4520.1731233855153</v>
      </c>
      <c r="CK61" t="s">
        <v>99</v>
      </c>
      <c r="CL61" s="2">
        <f t="shared" si="63"/>
        <v>0</v>
      </c>
      <c r="CM61" s="2">
        <f t="shared" si="63"/>
        <v>3.3263930085545326</v>
      </c>
      <c r="CN61" s="2">
        <f t="shared" si="63"/>
        <v>23.272427636464045</v>
      </c>
      <c r="CO61" s="2">
        <f t="shared" si="63"/>
        <v>54.453422572482623</v>
      </c>
      <c r="CP61" s="2">
        <f t="shared" si="63"/>
        <v>75.517717746292874</v>
      </c>
      <c r="CQ61" s="2">
        <f t="shared" si="63"/>
        <v>86.976197222528754</v>
      </c>
      <c r="CR61" s="2">
        <f t="shared" si="63"/>
        <v>95.028827149183144</v>
      </c>
      <c r="CS61" s="2">
        <f t="shared" si="63"/>
        <v>107.47224775078848</v>
      </c>
      <c r="CT61" s="2">
        <f t="shared" si="63"/>
        <v>100.47175311831688</v>
      </c>
      <c r="CU61" s="41">
        <f t="shared" si="20"/>
        <v>2.3150409759374303E-2</v>
      </c>
      <c r="CV61" t="s">
        <v>99</v>
      </c>
      <c r="CW61" s="2">
        <f t="shared" si="43"/>
        <v>0</v>
      </c>
      <c r="CX61" s="2">
        <f t="shared" si="43"/>
        <v>2.7889996195276581</v>
      </c>
      <c r="CY61" s="2">
        <f t="shared" si="43"/>
        <v>20.842410259265762</v>
      </c>
      <c r="CZ61" s="2">
        <f t="shared" si="41"/>
        <v>54.925142827425816</v>
      </c>
      <c r="DA61" s="2">
        <f t="shared" si="41"/>
        <v>87.588375066148728</v>
      </c>
      <c r="DB61" s="2">
        <f t="shared" si="41"/>
        <v>121.12201448520864</v>
      </c>
      <c r="DC61" s="2">
        <f t="shared" si="41"/>
        <v>156.56969968478052</v>
      </c>
      <c r="DD61" s="2">
        <f t="shared" si="41"/>
        <v>197.09619719908642</v>
      </c>
      <c r="DE61" s="2">
        <f t="shared" si="41"/>
        <v>233.48267669801498</v>
      </c>
      <c r="DF61" s="41">
        <f t="shared" si="21"/>
        <v>5.379840073965169E-2</v>
      </c>
      <c r="DG61" t="s">
        <v>99</v>
      </c>
      <c r="DH61" s="2">
        <f t="shared" si="64"/>
        <v>0</v>
      </c>
      <c r="DI61" s="2">
        <f t="shared" si="64"/>
        <v>2.2807077498612216</v>
      </c>
      <c r="DJ61" s="2">
        <f t="shared" si="64"/>
        <v>17.300954051594772</v>
      </c>
      <c r="DK61" s="2">
        <f t="shared" si="64"/>
        <v>46.233170478190459</v>
      </c>
      <c r="DL61" s="2">
        <f t="shared" si="64"/>
        <v>73.257195857888291</v>
      </c>
      <c r="DM61" s="2">
        <f t="shared" si="64"/>
        <v>100.89718192464215</v>
      </c>
      <c r="DN61" s="2">
        <f t="shared" si="64"/>
        <v>125.89392122080426</v>
      </c>
      <c r="DO61" s="2">
        <f t="shared" si="64"/>
        <v>151.11056124985953</v>
      </c>
      <c r="DP61" s="2">
        <f t="shared" si="64"/>
        <v>180.21740931298882</v>
      </c>
      <c r="DQ61" s="41">
        <f t="shared" si="23"/>
        <v>4.1525172417917706E-2</v>
      </c>
      <c r="DR61" s="41"/>
    </row>
    <row r="62" spans="1:122" x14ac:dyDescent="0.3">
      <c r="A62" t="s">
        <v>100</v>
      </c>
      <c r="B62" s="2">
        <f>VLOOKUP($A62,Total_Rndwd_Prod_Val_REF_N!$A$4:$M$199,5,FALSE)/10^3</f>
        <v>0.25089082052194045</v>
      </c>
      <c r="C62" s="2">
        <f>VLOOKUP($A62,Total_Rndwd_Prod_Val_REF_N!$A$4:$M$199,6,FALSE)/10^3</f>
        <v>0.28910809466606491</v>
      </c>
      <c r="D62" s="2">
        <f>VLOOKUP($A62,Total_Rndwd_Prod_Val_REF_N!$A$4:$M$199,7,FALSE)/10^3</f>
        <v>0.31367612153780788</v>
      </c>
      <c r="E62" s="2">
        <f>VLOOKUP($A62,Total_Rndwd_Prod_Val_REF_N!$A$4:$M$199,8,FALSE)/10^3</f>
        <v>0.32513385949756402</v>
      </c>
      <c r="F62" s="2">
        <f>VLOOKUP($A62,Total_Rndwd_Prod_Val_REF_N!$A$4:$M$199,9,FALSE)/10^3</f>
        <v>0.32718466932691048</v>
      </c>
      <c r="G62" s="2">
        <f>VLOOKUP($A62,Total_Rndwd_Prod_Val_REF_N!$A$4:$M$199,10,FALSE)/10^3</f>
        <v>0.33076404609596149</v>
      </c>
      <c r="H62" s="2">
        <f>VLOOKUP($A62,Total_Rndwd_Prod_Val_REF_N!$A$4:$M$199,11,FALSE)/10^3</f>
        <v>0.33446802982853951</v>
      </c>
      <c r="I62" s="2">
        <f>VLOOKUP($A62,Total_Rndwd_Prod_Val_REF_N!$A$4:$M$199,12,FALSE)/10^3</f>
        <v>0.34880183473105575</v>
      </c>
      <c r="J62" s="2">
        <f>VLOOKUP($A62,Total_Rndwd_Prod_Val_REF_N!$A$4:$M$199,13,FALSE)/10^3</f>
        <v>0.34140781161699685</v>
      </c>
      <c r="L62" t="s">
        <v>100</v>
      </c>
      <c r="M62" s="2">
        <f>VLOOKUP($A62,Total_Rndwd_Prod_Val_BF_N!$A$4:$M$199,5,FALSE)/10^3</f>
        <v>0.25089082052194045</v>
      </c>
      <c r="N62" s="2">
        <f>VLOOKUP($A62,Total_Rndwd_Prod_Val_BF_N!$A$4:$M$199,6,FALSE)/10^3</f>
        <v>0.31343888820436933</v>
      </c>
      <c r="O62" s="2">
        <f>VLOOKUP($A62,Total_Rndwd_Prod_Val_BF_N!$A$4:$M$199,7,FALSE)/10^3</f>
        <v>0.36667933594288421</v>
      </c>
      <c r="P62" s="2">
        <f>VLOOKUP($A62,Total_Rndwd_Prod_Val_BF_N!$A$4:$M$199,8,FALSE)/10^3</f>
        <v>0.3709091459326424</v>
      </c>
      <c r="Q62" s="2">
        <f>VLOOKUP($A62,Total_Rndwd_Prod_Val_BF_N!$A$4:$M$199,9,FALSE)/10^3</f>
        <v>0.37185350780963861</v>
      </c>
      <c r="R62" s="2">
        <f>VLOOKUP($A62,Total_Rndwd_Prod_Val_BF_N!$A$4:$M$199,10,FALSE)/10^3</f>
        <v>0.37142889478145752</v>
      </c>
      <c r="S62" s="2">
        <f>VLOOKUP($A62,Total_Rndwd_Prod_Val_BF_N!$A$4:$M$199,11,FALSE)/10^3</f>
        <v>0.36930585987535192</v>
      </c>
      <c r="T62" s="2">
        <f>VLOOKUP($A62,Total_Rndwd_Prod_Val_BF_N!$A$4:$M$199,12,FALSE)/10^3</f>
        <v>0.36411286873247412</v>
      </c>
      <c r="U62" s="2">
        <f>VLOOKUP($A62,Total_Rndwd_Prod_Val_BF_N!$A$4:$M$199,13,FALSE)/10^3</f>
        <v>0.37294774342540843</v>
      </c>
      <c r="W62" t="s">
        <v>100</v>
      </c>
      <c r="X62" s="2">
        <f>VLOOKUP($A62,Total_Rndwd_Prod_Val_AF_N!$A$4:$M$199,5,FALSE)/10^3</f>
        <v>0.25089082052194045</v>
      </c>
      <c r="Y62" s="2">
        <f>VLOOKUP($A62,Total_Rndwd_Prod_Val_AF_N!$A$4:$M$199,6,FALSE)/10^3</f>
        <v>0.28761948929621362</v>
      </c>
      <c r="Z62" s="2">
        <f>VLOOKUP($A62,Total_Rndwd_Prod_Val_AF_N!$A$4:$M$199,7,FALSE)/10^3</f>
        <v>0.3417992945749882</v>
      </c>
      <c r="AA62" s="2">
        <f>VLOOKUP($A62,Total_Rndwd_Prod_Val_AF_N!$A$4:$M$199,8,FALSE)/10^3</f>
        <v>0.33788854894294934</v>
      </c>
      <c r="AB62" s="2">
        <f>VLOOKUP($A62,Total_Rndwd_Prod_Val_AF_N!$A$4:$M$199,9,FALSE)/10^3</f>
        <v>0.34139944960812635</v>
      </c>
      <c r="AC62" s="2">
        <f>VLOOKUP($A62,Total_Rndwd_Prod_Val_AF_N!$A$4:$M$199,10,FALSE)/10^3</f>
        <v>0.34362889767051236</v>
      </c>
      <c r="AD62" s="2">
        <f>VLOOKUP($A62,Total_Rndwd_Prod_Val_AF_N!$A$4:$M$199,11,FALSE)/10^3</f>
        <v>0.35664432546087671</v>
      </c>
      <c r="AE62" s="2">
        <f>VLOOKUP($A62,Total_Rndwd_Prod_Val_AF_N!$A$4:$M$199,12,FALSE)/10^3</f>
        <v>0.3630120470208949</v>
      </c>
      <c r="AF62" s="2">
        <f>VLOOKUP($A62,Total_Rndwd_Prod_Val_AF_N!$A$4:$M$199,13,FALSE)/10^3</f>
        <v>0.35787071154804212</v>
      </c>
      <c r="AH62" t="s">
        <v>100</v>
      </c>
      <c r="AI62" s="2">
        <f>VLOOKUP($A62,Total_Rndwd_Prod_Val_BAC_N!$A$4:$M$199,5,FALSE)/10^3</f>
        <v>0.25089082052194045</v>
      </c>
      <c r="AJ62" s="2">
        <f>VLOOKUP($A62,Total_Rndwd_Prod_Val_BAC_N!$A$4:$M$199,6,FALSE)/10^3</f>
        <v>0.27724082052194049</v>
      </c>
      <c r="AK62" s="2">
        <f>VLOOKUP($A62,Total_Rndwd_Prod_Val_BAC_N!$A$4:$M$199,7,FALSE)/10^3</f>
        <v>0.32111615807048677</v>
      </c>
      <c r="AL62" s="2">
        <f>VLOOKUP($A62,Total_Rndwd_Prod_Val_BAC_N!$A$4:$M$199,8,FALSE)/10^3</f>
        <v>0.31635282684475985</v>
      </c>
      <c r="AM62" s="2">
        <f>VLOOKUP($A62,Total_Rndwd_Prod_Val_BAC_N!$A$4:$M$199,9,FALSE)/10^3</f>
        <v>0.33860324655569335</v>
      </c>
      <c r="AN62" s="2">
        <f>VLOOKUP($A62,Total_Rndwd_Prod_Val_BAC_N!$A$4:$M$199,10,FALSE)/10^3</f>
        <v>0.34078111515537751</v>
      </c>
      <c r="AO62" s="2">
        <f>VLOOKUP($A62,Total_Rndwd_Prod_Val_BAC_N!$A$4:$M$199,11,FALSE)/10^3</f>
        <v>0.34380340389521519</v>
      </c>
      <c r="AP62" s="2">
        <f>VLOOKUP($A62,Total_Rndwd_Prod_Val_BAC_N!$A$4:$M$199,12,FALSE)/10^3</f>
        <v>0.35022751543459568</v>
      </c>
      <c r="AQ62" s="2">
        <f>VLOOKUP($A62,Total_Rndwd_Prod_Val_BAC_N!$A$4:$M$199,13,FALSE)/10^3</f>
        <v>0.34529801837973656</v>
      </c>
      <c r="AS62" t="s">
        <v>100</v>
      </c>
      <c r="AT62" s="2">
        <f t="shared" si="55"/>
        <v>0.25089082052194045</v>
      </c>
      <c r="AU62" s="2">
        <f t="shared" si="56"/>
        <v>1.5435621972757672</v>
      </c>
      <c r="AV62" s="2">
        <f t="shared" si="56"/>
        <v>3.0136706974778344</v>
      </c>
      <c r="AW62" s="2">
        <f t="shared" si="56"/>
        <v>4.5935090431266303</v>
      </c>
      <c r="AX62" s="2">
        <f t="shared" si="56"/>
        <v>6.2212291504437962</v>
      </c>
      <c r="AY62" s="2">
        <f t="shared" si="56"/>
        <v>7.8607318738473992</v>
      </c>
      <c r="AZ62" s="2">
        <f t="shared" si="56"/>
        <v>9.5182560880597844</v>
      </c>
      <c r="BA62" s="2">
        <f t="shared" si="56"/>
        <v>11.204930042104998</v>
      </c>
      <c r="BB62" s="2">
        <f t="shared" si="56"/>
        <v>12.941545192646217</v>
      </c>
      <c r="BD62" t="s">
        <v>100</v>
      </c>
      <c r="BE62" s="2">
        <f t="shared" si="57"/>
        <v>0.25089082052194045</v>
      </c>
      <c r="BF62" s="2">
        <f t="shared" si="58"/>
        <v>1.5678929908140715</v>
      </c>
      <c r="BG62" s="2">
        <f t="shared" si="58"/>
        <v>3.188327879574433</v>
      </c>
      <c r="BH62" s="2">
        <f t="shared" si="58"/>
        <v>5.0259543692786117</v>
      </c>
      <c r="BI62" s="2">
        <f t="shared" si="58"/>
        <v>6.8814444608188197</v>
      </c>
      <c r="BJ62" s="2">
        <f t="shared" si="58"/>
        <v>8.7402873868388316</v>
      </c>
      <c r="BK62" s="2">
        <f t="shared" si="58"/>
        <v>10.595308825840014</v>
      </c>
      <c r="BL62" s="2">
        <f t="shared" si="58"/>
        <v>12.436645134073897</v>
      </c>
      <c r="BM62" s="2">
        <f t="shared" si="58"/>
        <v>14.266044352429201</v>
      </c>
      <c r="BO62" t="s">
        <v>100</v>
      </c>
      <c r="BP62" s="2">
        <f t="shared" si="59"/>
        <v>0.25089082052194045</v>
      </c>
      <c r="BQ62" s="2">
        <f t="shared" si="60"/>
        <v>1.5420735919059159</v>
      </c>
      <c r="BR62" s="2">
        <f t="shared" si="60"/>
        <v>3.0343508436657585</v>
      </c>
      <c r="BS62" s="2">
        <f t="shared" si="60"/>
        <v>4.7394365709086603</v>
      </c>
      <c r="BT62" s="2">
        <f t="shared" si="60"/>
        <v>6.4323902162885842</v>
      </c>
      <c r="BU62" s="2">
        <f t="shared" si="60"/>
        <v>8.1416169123916013</v>
      </c>
      <c r="BV62" s="2">
        <f t="shared" si="60"/>
        <v>9.8727768285345281</v>
      </c>
      <c r="BW62" s="2">
        <f t="shared" si="60"/>
        <v>11.66236617739893</v>
      </c>
      <c r="BX62" s="2">
        <f t="shared" si="60"/>
        <v>13.472285077030552</v>
      </c>
      <c r="BZ62" t="s">
        <v>100</v>
      </c>
      <c r="CA62" s="2">
        <f t="shared" si="61"/>
        <v>0.25089082052194045</v>
      </c>
      <c r="CB62" s="2">
        <f t="shared" si="62"/>
        <v>1.5316949231316428</v>
      </c>
      <c r="CC62" s="2">
        <f t="shared" si="62"/>
        <v>2.9617743632898916</v>
      </c>
      <c r="CD62" s="2">
        <f t="shared" si="62"/>
        <v>4.5625918224165982</v>
      </c>
      <c r="CE62" s="2">
        <f t="shared" si="62"/>
        <v>6.1666063763513312</v>
      </c>
      <c r="CF62" s="2">
        <f t="shared" si="62"/>
        <v>7.8618004777294823</v>
      </c>
      <c r="CG62" s="2">
        <f t="shared" si="62"/>
        <v>9.5687283422462084</v>
      </c>
      <c r="CH62" s="2">
        <f t="shared" si="62"/>
        <v>11.294169473261665</v>
      </c>
      <c r="CI62" s="2">
        <f t="shared" si="62"/>
        <v>13.040377553379784</v>
      </c>
      <c r="CK62" t="s">
        <v>100</v>
      </c>
      <c r="CL62" s="2">
        <f t="shared" si="63"/>
        <v>0</v>
      </c>
      <c r="CM62" s="2">
        <f t="shared" si="63"/>
        <v>2.4330793538304363E-2</v>
      </c>
      <c r="CN62" s="2">
        <f t="shared" si="63"/>
        <v>0.17465718209659853</v>
      </c>
      <c r="CO62" s="2">
        <f t="shared" si="63"/>
        <v>0.43244532615198139</v>
      </c>
      <c r="CP62" s="2">
        <f t="shared" si="63"/>
        <v>0.66021531037502346</v>
      </c>
      <c r="CQ62" s="2">
        <f t="shared" si="63"/>
        <v>0.87955551299143231</v>
      </c>
      <c r="CR62" s="2">
        <f t="shared" si="63"/>
        <v>1.0770527377802299</v>
      </c>
      <c r="CS62" s="2">
        <f t="shared" si="63"/>
        <v>1.2317150919688995</v>
      </c>
      <c r="CT62" s="2">
        <f t="shared" si="63"/>
        <v>1.3244991597829845</v>
      </c>
      <c r="CU62" s="41">
        <f t="shared" si="20"/>
        <v>0.10234474632407926</v>
      </c>
      <c r="CV62" t="s">
        <v>100</v>
      </c>
      <c r="CW62" s="2">
        <f t="shared" si="43"/>
        <v>0</v>
      </c>
      <c r="CX62" s="2">
        <f t="shared" si="43"/>
        <v>-1.4886053698512924E-3</v>
      </c>
      <c r="CY62" s="2">
        <f t="shared" si="43"/>
        <v>2.068014618792402E-2</v>
      </c>
      <c r="CZ62" s="2">
        <f t="shared" si="41"/>
        <v>0.14592752778203</v>
      </c>
      <c r="DA62" s="2">
        <f t="shared" si="41"/>
        <v>0.211161065844788</v>
      </c>
      <c r="DB62" s="2">
        <f t="shared" si="41"/>
        <v>0.2808850385442021</v>
      </c>
      <c r="DC62" s="2">
        <f t="shared" si="41"/>
        <v>0.35452074047474369</v>
      </c>
      <c r="DD62" s="2">
        <f t="shared" si="41"/>
        <v>0.45743613529393201</v>
      </c>
      <c r="DE62" s="2">
        <f t="shared" si="41"/>
        <v>0.53073988438433517</v>
      </c>
      <c r="DF62" s="41">
        <f t="shared" si="21"/>
        <v>4.1010549859681195E-2</v>
      </c>
      <c r="DG62" t="s">
        <v>100</v>
      </c>
      <c r="DH62" s="2">
        <f t="shared" si="64"/>
        <v>0</v>
      </c>
      <c r="DI62" s="2">
        <f t="shared" si="64"/>
        <v>-1.1867274144124362E-2</v>
      </c>
      <c r="DJ62" s="2">
        <f t="shared" si="64"/>
        <v>-5.1896334187942816E-2</v>
      </c>
      <c r="DK62" s="2">
        <f t="shared" si="64"/>
        <v>-3.0917220710032112E-2</v>
      </c>
      <c r="DL62" s="2">
        <f t="shared" si="64"/>
        <v>-5.4622774092464965E-2</v>
      </c>
      <c r="DM62" s="2">
        <f t="shared" si="64"/>
        <v>1.0686038820830746E-3</v>
      </c>
      <c r="DN62" s="2">
        <f t="shared" si="64"/>
        <v>5.0472254186423982E-2</v>
      </c>
      <c r="DO62" s="2">
        <f t="shared" si="64"/>
        <v>8.9239431156666882E-2</v>
      </c>
      <c r="DP62" s="2">
        <f t="shared" si="64"/>
        <v>9.883236073356727E-2</v>
      </c>
      <c r="DQ62" s="41">
        <f t="shared" si="23"/>
        <v>7.6368284669536103E-3</v>
      </c>
      <c r="DR62" s="41"/>
    </row>
    <row r="63" spans="1:122" x14ac:dyDescent="0.3">
      <c r="A63" t="s">
        <v>101</v>
      </c>
      <c r="B63" s="2">
        <f>VLOOKUP($A63,Total_Rndwd_Prod_Val_REF_N!$A$4:$M$199,5,FALSE)/10^3</f>
        <v>36.992492261202763</v>
      </c>
      <c r="C63" s="2">
        <f>VLOOKUP($A63,Total_Rndwd_Prod_Val_REF_N!$A$4:$M$199,6,FALSE)/10^3</f>
        <v>40.30526106258003</v>
      </c>
      <c r="D63" s="2">
        <f>VLOOKUP($A63,Total_Rndwd_Prod_Val_REF_N!$A$4:$M$199,7,FALSE)/10^3</f>
        <v>43.596182616684899</v>
      </c>
      <c r="E63" s="2">
        <f>VLOOKUP($A63,Total_Rndwd_Prod_Val_REF_N!$A$4:$M$199,8,FALSE)/10^3</f>
        <v>44.261853415433727</v>
      </c>
      <c r="F63" s="2">
        <f>VLOOKUP($A63,Total_Rndwd_Prod_Val_REF_N!$A$4:$M$199,9,FALSE)/10^3</f>
        <v>44.79621256037251</v>
      </c>
      <c r="G63" s="2">
        <f>VLOOKUP($A63,Total_Rndwd_Prod_Val_REF_N!$A$4:$M$199,10,FALSE)/10^3</f>
        <v>45.574399616122371</v>
      </c>
      <c r="H63" s="2">
        <f>VLOOKUP($A63,Total_Rndwd_Prod_Val_REF_N!$A$4:$M$199,11,FALSE)/10^3</f>
        <v>46.191579909673095</v>
      </c>
      <c r="I63" s="2">
        <f>VLOOKUP($A63,Total_Rndwd_Prod_Val_REF_N!$A$4:$M$199,12,FALSE)/10^3</f>
        <v>46.982984724782128</v>
      </c>
      <c r="J63" s="2">
        <f>VLOOKUP($A63,Total_Rndwd_Prod_Val_REF_N!$A$4:$M$199,13,FALSE)/10^3</f>
        <v>46.788956380648877</v>
      </c>
      <c r="L63" t="s">
        <v>101</v>
      </c>
      <c r="M63" s="2">
        <f>VLOOKUP($A63,Total_Rndwd_Prod_Val_BF_N!$A$4:$M$199,5,FALSE)/10^3</f>
        <v>36.992492261202763</v>
      </c>
      <c r="N63" s="2">
        <f>VLOOKUP($A63,Total_Rndwd_Prod_Val_BF_N!$A$4:$M$199,6,FALSE)/10^3</f>
        <v>42.536404877525904</v>
      </c>
      <c r="O63" s="2">
        <f>VLOOKUP($A63,Total_Rndwd_Prod_Val_BF_N!$A$4:$M$199,7,FALSE)/10^3</f>
        <v>49.29012593081049</v>
      </c>
      <c r="P63" s="2">
        <f>VLOOKUP($A63,Total_Rndwd_Prod_Val_BF_N!$A$4:$M$199,8,FALSE)/10^3</f>
        <v>51.197452265594258</v>
      </c>
      <c r="Q63" s="2">
        <f>VLOOKUP($A63,Total_Rndwd_Prod_Val_BF_N!$A$4:$M$199,9,FALSE)/10^3</f>
        <v>49.504648867738396</v>
      </c>
      <c r="R63" s="2">
        <f>VLOOKUP($A63,Total_Rndwd_Prod_Val_BF_N!$A$4:$M$199,10,FALSE)/10^3</f>
        <v>49.132504476008904</v>
      </c>
      <c r="S63" s="2">
        <f>VLOOKUP($A63,Total_Rndwd_Prod_Val_BF_N!$A$4:$M$199,11,FALSE)/10^3</f>
        <v>48.887131750920943</v>
      </c>
      <c r="T63" s="2">
        <f>VLOOKUP($A63,Total_Rndwd_Prod_Val_BF_N!$A$4:$M$199,12,FALSE)/10^3</f>
        <v>48.436391063273398</v>
      </c>
      <c r="U63" s="2">
        <f>VLOOKUP($A63,Total_Rndwd_Prod_Val_BF_N!$A$4:$M$199,13,FALSE)/10^3</f>
        <v>48.898911591655867</v>
      </c>
      <c r="W63" t="s">
        <v>101</v>
      </c>
      <c r="X63" s="2">
        <f>VLOOKUP($A63,Total_Rndwd_Prod_Val_AF_N!$A$4:$M$199,5,FALSE)/10^3</f>
        <v>36.992492261202763</v>
      </c>
      <c r="Y63" s="2">
        <f>VLOOKUP($A63,Total_Rndwd_Prod_Val_AF_N!$A$4:$M$199,6,FALSE)/10^3</f>
        <v>41.272879144952903</v>
      </c>
      <c r="Z63" s="2">
        <f>VLOOKUP($A63,Total_Rndwd_Prod_Val_AF_N!$A$4:$M$199,7,FALSE)/10^3</f>
        <v>46.119129165207539</v>
      </c>
      <c r="AA63" s="2">
        <f>VLOOKUP($A63,Total_Rndwd_Prod_Val_AF_N!$A$4:$M$199,8,FALSE)/10^3</f>
        <v>46.341211511978678</v>
      </c>
      <c r="AB63" s="2">
        <f>VLOOKUP($A63,Total_Rndwd_Prod_Val_AF_N!$A$4:$M$199,9,FALSE)/10^3</f>
        <v>47.050403410204744</v>
      </c>
      <c r="AC63" s="2">
        <f>VLOOKUP($A63,Total_Rndwd_Prod_Val_AF_N!$A$4:$M$199,10,FALSE)/10^3</f>
        <v>47.640910537247926</v>
      </c>
      <c r="AD63" s="2">
        <f>VLOOKUP($A63,Total_Rndwd_Prod_Val_AF_N!$A$4:$M$199,11,FALSE)/10^3</f>
        <v>48.011049612404996</v>
      </c>
      <c r="AE63" s="2">
        <f>VLOOKUP($A63,Total_Rndwd_Prod_Val_AF_N!$A$4:$M$199,12,FALSE)/10^3</f>
        <v>49.071955650105984</v>
      </c>
      <c r="AF63" s="2">
        <f>VLOOKUP($A63,Total_Rndwd_Prod_Val_AF_N!$A$4:$M$199,13,FALSE)/10^3</f>
        <v>49.259744668711029</v>
      </c>
      <c r="AH63" t="s">
        <v>101</v>
      </c>
      <c r="AI63" s="2">
        <f>VLOOKUP($A63,Total_Rndwd_Prod_Val_BAC_N!$A$4:$M$199,5,FALSE)/10^3</f>
        <v>36.992492261202763</v>
      </c>
      <c r="AJ63" s="2">
        <f>VLOOKUP($A63,Total_Rndwd_Prod_Val_BAC_N!$A$4:$M$199,6,FALSE)/10^3</f>
        <v>41.203114469855805</v>
      </c>
      <c r="AK63" s="2">
        <f>VLOOKUP($A63,Total_Rndwd_Prod_Val_BAC_N!$A$4:$M$199,7,FALSE)/10^3</f>
        <v>45.887084016057401</v>
      </c>
      <c r="AL63" s="2">
        <f>VLOOKUP($A63,Total_Rndwd_Prod_Val_BAC_N!$A$4:$M$199,8,FALSE)/10^3</f>
        <v>45.979967596189937</v>
      </c>
      <c r="AM63" s="2">
        <f>VLOOKUP($A63,Total_Rndwd_Prod_Val_BAC_N!$A$4:$M$199,9,FALSE)/10^3</f>
        <v>46.548140519409579</v>
      </c>
      <c r="AN63" s="2">
        <f>VLOOKUP($A63,Total_Rndwd_Prod_Val_BAC_N!$A$4:$M$199,10,FALSE)/10^3</f>
        <v>47.19909207331289</v>
      </c>
      <c r="AO63" s="2">
        <f>VLOOKUP($A63,Total_Rndwd_Prod_Val_BAC_N!$A$4:$M$199,11,FALSE)/10^3</f>
        <v>47.719020671870872</v>
      </c>
      <c r="AP63" s="2">
        <f>VLOOKUP($A63,Total_Rndwd_Prod_Val_BAC_N!$A$4:$M$199,12,FALSE)/10^3</f>
        <v>48.741656443422592</v>
      </c>
      <c r="AQ63" s="2">
        <f>VLOOKUP($A63,Total_Rndwd_Prod_Val_BAC_N!$A$4:$M$199,13,FALSE)/10^3</f>
        <v>48.932477300445619</v>
      </c>
      <c r="AS63" t="s">
        <v>101</v>
      </c>
      <c r="AT63" s="2">
        <f t="shared" si="55"/>
        <v>36.992492261202763</v>
      </c>
      <c r="AU63" s="2">
        <f t="shared" si="56"/>
        <v>225.26772236859384</v>
      </c>
      <c r="AV63" s="2">
        <f t="shared" si="56"/>
        <v>430.08494923559886</v>
      </c>
      <c r="AW63" s="2">
        <f t="shared" si="56"/>
        <v>648.73153311777219</v>
      </c>
      <c r="AX63" s="2">
        <f t="shared" si="56"/>
        <v>870.57515933987963</v>
      </c>
      <c r="AY63" s="2">
        <f t="shared" si="56"/>
        <v>1095.3344091974918</v>
      </c>
      <c r="AZ63" s="2">
        <f t="shared" si="56"/>
        <v>1323.8235875716543</v>
      </c>
      <c r="BA63" s="2">
        <f t="shared" si="56"/>
        <v>1555.5728919351288</v>
      </c>
      <c r="BB63" s="2">
        <f t="shared" si="56"/>
        <v>1790.2937872149062</v>
      </c>
      <c r="BD63" t="s">
        <v>101</v>
      </c>
      <c r="BE63" s="2">
        <f t="shared" si="57"/>
        <v>36.992492261202763</v>
      </c>
      <c r="BF63" s="2">
        <f t="shared" si="58"/>
        <v>227.49886618353972</v>
      </c>
      <c r="BG63" s="2">
        <f t="shared" si="58"/>
        <v>446.93461162445385</v>
      </c>
      <c r="BH63" s="2">
        <f t="shared" si="58"/>
        <v>695.29256761329009</v>
      </c>
      <c r="BI63" s="2">
        <f t="shared" si="58"/>
        <v>949.5870255434055</v>
      </c>
      <c r="BJ63" s="2">
        <f t="shared" si="58"/>
        <v>1196.738125490368</v>
      </c>
      <c r="BK63" s="2">
        <f t="shared" si="58"/>
        <v>1442.1552751453244</v>
      </c>
      <c r="BL63" s="2">
        <f t="shared" si="58"/>
        <v>1686.1401932122817</v>
      </c>
      <c r="BM63" s="2">
        <f t="shared" si="58"/>
        <v>1928.7846690570311</v>
      </c>
      <c r="BO63" t="s">
        <v>101</v>
      </c>
      <c r="BP63" s="2">
        <f t="shared" si="59"/>
        <v>36.992492261202763</v>
      </c>
      <c r="BQ63" s="2">
        <f t="shared" si="60"/>
        <v>226.2353404509667</v>
      </c>
      <c r="BR63" s="2">
        <f t="shared" si="60"/>
        <v>437.44598619598588</v>
      </c>
      <c r="BS63" s="2">
        <f t="shared" si="60"/>
        <v>668.26371436879469</v>
      </c>
      <c r="BT63" s="2">
        <f t="shared" si="60"/>
        <v>900.67896382691413</v>
      </c>
      <c r="BU63" s="2">
        <f t="shared" si="60"/>
        <v>1136.5214880049809</v>
      </c>
      <c r="BV63" s="2">
        <f t="shared" si="60"/>
        <v>1375.0961797663776</v>
      </c>
      <c r="BW63" s="2">
        <f t="shared" si="60"/>
        <v>1616.2123338661036</v>
      </c>
      <c r="BX63" s="2">
        <f t="shared" si="60"/>
        <v>1861.7599011352384</v>
      </c>
      <c r="BZ63" t="s">
        <v>101</v>
      </c>
      <c r="CA63" s="2">
        <f t="shared" si="61"/>
        <v>36.992492261202763</v>
      </c>
      <c r="CB63" s="2">
        <f t="shared" si="62"/>
        <v>226.16557577586963</v>
      </c>
      <c r="CC63" s="2">
        <f t="shared" si="62"/>
        <v>436.86511767135028</v>
      </c>
      <c r="CD63" s="2">
        <f t="shared" si="62"/>
        <v>666.39342133176979</v>
      </c>
      <c r="CE63" s="2">
        <f t="shared" si="62"/>
        <v>896.86143223593911</v>
      </c>
      <c r="CF63" s="2">
        <f t="shared" si="62"/>
        <v>1130.2530863868903</v>
      </c>
      <c r="CG63" s="2">
        <f t="shared" si="62"/>
        <v>1366.7684753520127</v>
      </c>
      <c r="CH63" s="2">
        <f t="shared" si="62"/>
        <v>1606.3862144829188</v>
      </c>
      <c r="CI63" s="2">
        <f t="shared" si="62"/>
        <v>1850.2853175570549</v>
      </c>
      <c r="CK63" t="s">
        <v>101</v>
      </c>
      <c r="CL63" s="2">
        <f t="shared" si="63"/>
        <v>0</v>
      </c>
      <c r="CM63" s="2">
        <f t="shared" si="63"/>
        <v>2.2311438149458809</v>
      </c>
      <c r="CN63" s="2">
        <f t="shared" si="63"/>
        <v>16.849662388854995</v>
      </c>
      <c r="CO63" s="2">
        <f t="shared" si="63"/>
        <v>46.561034495517902</v>
      </c>
      <c r="CP63" s="2">
        <f t="shared" si="63"/>
        <v>79.011866203525869</v>
      </c>
      <c r="CQ63" s="2">
        <f t="shared" si="63"/>
        <v>101.4037162928762</v>
      </c>
      <c r="CR63" s="2">
        <f t="shared" si="63"/>
        <v>118.33168757367002</v>
      </c>
      <c r="CS63" s="2">
        <f t="shared" si="63"/>
        <v>130.56730127715286</v>
      </c>
      <c r="CT63" s="2">
        <f t="shared" si="63"/>
        <v>138.49088184212496</v>
      </c>
      <c r="CU63" s="41">
        <f t="shared" si="20"/>
        <v>7.7356511445850526E-2</v>
      </c>
      <c r="CV63" t="s">
        <v>101</v>
      </c>
      <c r="CW63" s="2">
        <f t="shared" si="43"/>
        <v>0</v>
      </c>
      <c r="CX63" s="2">
        <f t="shared" si="43"/>
        <v>0.96761808237286573</v>
      </c>
      <c r="CY63" s="2">
        <f t="shared" si="43"/>
        <v>7.3610369603870254</v>
      </c>
      <c r="CZ63" s="2">
        <f t="shared" si="41"/>
        <v>19.532181251022507</v>
      </c>
      <c r="DA63" s="2">
        <f t="shared" si="41"/>
        <v>30.103804487034495</v>
      </c>
      <c r="DB63" s="2">
        <f t="shared" si="41"/>
        <v>41.187078807489115</v>
      </c>
      <c r="DC63" s="2">
        <f t="shared" si="41"/>
        <v>51.272592194723302</v>
      </c>
      <c r="DD63" s="2">
        <f t="shared" si="41"/>
        <v>60.639441930974726</v>
      </c>
      <c r="DE63" s="2">
        <f t="shared" si="41"/>
        <v>71.466113920332191</v>
      </c>
      <c r="DF63" s="41">
        <f t="shared" si="21"/>
        <v>3.9918651581486733E-2</v>
      </c>
      <c r="DG63" t="s">
        <v>101</v>
      </c>
      <c r="DH63" s="2">
        <f t="shared" si="64"/>
        <v>0</v>
      </c>
      <c r="DI63" s="2">
        <f t="shared" si="64"/>
        <v>0.89785340727578955</v>
      </c>
      <c r="DJ63" s="2">
        <f t="shared" si="64"/>
        <v>6.7801684357514205</v>
      </c>
      <c r="DK63" s="2">
        <f t="shared" si="64"/>
        <v>17.661888213997599</v>
      </c>
      <c r="DL63" s="2">
        <f t="shared" si="64"/>
        <v>26.286272896059472</v>
      </c>
      <c r="DM63" s="2">
        <f t="shared" si="64"/>
        <v>34.918677189398522</v>
      </c>
      <c r="DN63" s="2">
        <f t="shared" si="64"/>
        <v>42.944887780358385</v>
      </c>
      <c r="DO63" s="2">
        <f t="shared" si="64"/>
        <v>50.813322547789994</v>
      </c>
      <c r="DP63" s="2">
        <f t="shared" si="64"/>
        <v>59.991530342148735</v>
      </c>
      <c r="DQ63" s="41">
        <f t="shared" si="23"/>
        <v>3.350932163791695E-2</v>
      </c>
      <c r="DR63" s="41"/>
    </row>
    <row r="64" spans="1:122" x14ac:dyDescent="0.3">
      <c r="A64" t="s">
        <v>102</v>
      </c>
      <c r="B64" s="2">
        <f>VLOOKUP($A64,Total_Rndwd_Prod_Val_REF_N!$A$4:$M$199,5,FALSE)/10^3</f>
        <v>157.17951382431812</v>
      </c>
      <c r="C64" s="2">
        <f>VLOOKUP($A64,Total_Rndwd_Prod_Val_REF_N!$A$4:$M$199,6,FALSE)/10^3</f>
        <v>174.33125072974971</v>
      </c>
      <c r="D64" s="2">
        <f>VLOOKUP($A64,Total_Rndwd_Prod_Val_REF_N!$A$4:$M$199,7,FALSE)/10^3</f>
        <v>191.66015034364912</v>
      </c>
      <c r="E64" s="2">
        <f>VLOOKUP($A64,Total_Rndwd_Prod_Val_REF_N!$A$4:$M$199,8,FALSE)/10^3</f>
        <v>193.40333419830887</v>
      </c>
      <c r="F64" s="2">
        <f>VLOOKUP($A64,Total_Rndwd_Prod_Val_REF_N!$A$4:$M$199,9,FALSE)/10^3</f>
        <v>196.46364992006872</v>
      </c>
      <c r="G64" s="2">
        <f>VLOOKUP($A64,Total_Rndwd_Prod_Val_REF_N!$A$4:$M$199,10,FALSE)/10^3</f>
        <v>200.30489419612275</v>
      </c>
      <c r="H64" s="2">
        <f>VLOOKUP($A64,Total_Rndwd_Prod_Val_REF_N!$A$4:$M$199,11,FALSE)/10^3</f>
        <v>203.12645622700424</v>
      </c>
      <c r="I64" s="2">
        <f>VLOOKUP($A64,Total_Rndwd_Prod_Val_REF_N!$A$4:$M$199,12,FALSE)/10^3</f>
        <v>206.43485953041497</v>
      </c>
      <c r="J64" s="2">
        <f>VLOOKUP($A64,Total_Rndwd_Prod_Val_REF_N!$A$4:$M$199,13,FALSE)/10^3</f>
        <v>205.20567026748387</v>
      </c>
      <c r="L64" t="s">
        <v>102</v>
      </c>
      <c r="M64" s="2">
        <f>VLOOKUP($A64,Total_Rndwd_Prod_Val_BF_N!$A$4:$M$199,5,FALSE)/10^3</f>
        <v>157.17951382431812</v>
      </c>
      <c r="N64" s="2">
        <f>VLOOKUP($A64,Total_Rndwd_Prod_Val_BF_N!$A$4:$M$199,6,FALSE)/10^3</f>
        <v>176.59921058661061</v>
      </c>
      <c r="O64" s="2">
        <f>VLOOKUP($A64,Total_Rndwd_Prod_Val_BF_N!$A$4:$M$199,7,FALSE)/10^3</f>
        <v>199.75413200084026</v>
      </c>
      <c r="P64" s="2">
        <f>VLOOKUP($A64,Total_Rndwd_Prod_Val_BF_N!$A$4:$M$199,8,FALSE)/10^3</f>
        <v>199.78515567949543</v>
      </c>
      <c r="Q64" s="2">
        <f>VLOOKUP($A64,Total_Rndwd_Prod_Val_BF_N!$A$4:$M$199,9,FALSE)/10^3</f>
        <v>192.48164880643361</v>
      </c>
      <c r="R64" s="2">
        <f>VLOOKUP($A64,Total_Rndwd_Prod_Val_BF_N!$A$4:$M$199,10,FALSE)/10^3</f>
        <v>192.3646852556391</v>
      </c>
      <c r="S64" s="2">
        <f>VLOOKUP($A64,Total_Rndwd_Prod_Val_BF_N!$A$4:$M$199,11,FALSE)/10^3</f>
        <v>191.02107334619484</v>
      </c>
      <c r="T64" s="2">
        <f>VLOOKUP($A64,Total_Rndwd_Prod_Val_BF_N!$A$4:$M$199,12,FALSE)/10^3</f>
        <v>188.71109807341432</v>
      </c>
      <c r="U64" s="2">
        <f>VLOOKUP($A64,Total_Rndwd_Prod_Val_BF_N!$A$4:$M$199,13,FALSE)/10^3</f>
        <v>189.29886188388454</v>
      </c>
      <c r="W64" t="s">
        <v>102</v>
      </c>
      <c r="X64" s="2">
        <f>VLOOKUP($A64,Total_Rndwd_Prod_Val_AF_N!$A$4:$M$199,5,FALSE)/10^3</f>
        <v>157.17951382431812</v>
      </c>
      <c r="Y64" s="2">
        <f>VLOOKUP($A64,Total_Rndwd_Prod_Val_AF_N!$A$4:$M$199,6,FALSE)/10^3</f>
        <v>177.42041854024131</v>
      </c>
      <c r="Z64" s="2">
        <f>VLOOKUP($A64,Total_Rndwd_Prod_Val_AF_N!$A$4:$M$199,7,FALSE)/10^3</f>
        <v>199.76081424724416</v>
      </c>
      <c r="AA64" s="2">
        <f>VLOOKUP($A64,Total_Rndwd_Prod_Val_AF_N!$A$4:$M$199,8,FALSE)/10^3</f>
        <v>199.15645166889462</v>
      </c>
      <c r="AB64" s="2">
        <f>VLOOKUP($A64,Total_Rndwd_Prod_Val_AF_N!$A$4:$M$199,9,FALSE)/10^3</f>
        <v>202.24303061670872</v>
      </c>
      <c r="AC64" s="2">
        <f>VLOOKUP($A64,Total_Rndwd_Prod_Val_AF_N!$A$4:$M$199,10,FALSE)/10^3</f>
        <v>205.19509160121626</v>
      </c>
      <c r="AD64" s="2">
        <f>VLOOKUP($A64,Total_Rndwd_Prod_Val_AF_N!$A$4:$M$199,11,FALSE)/10^3</f>
        <v>207.40381651486913</v>
      </c>
      <c r="AE64" s="2">
        <f>VLOOKUP($A64,Total_Rndwd_Prod_Val_AF_N!$A$4:$M$199,12,FALSE)/10^3</f>
        <v>211.80361222034992</v>
      </c>
      <c r="AF64" s="2">
        <f>VLOOKUP($A64,Total_Rndwd_Prod_Val_AF_N!$A$4:$M$199,13,FALSE)/10^3</f>
        <v>211.86951891938034</v>
      </c>
      <c r="AH64" t="s">
        <v>102</v>
      </c>
      <c r="AI64" s="2">
        <f>VLOOKUP($A64,Total_Rndwd_Prod_Val_BAC_N!$A$4:$M$199,5,FALSE)/10^3</f>
        <v>157.17951382431812</v>
      </c>
      <c r="AJ64" s="2">
        <f>VLOOKUP($A64,Total_Rndwd_Prod_Val_BAC_N!$A$4:$M$199,6,FALSE)/10^3</f>
        <v>177.26807187146701</v>
      </c>
      <c r="AK64" s="2">
        <f>VLOOKUP($A64,Total_Rndwd_Prod_Val_BAC_N!$A$4:$M$199,7,FALSE)/10^3</f>
        <v>199.05442977319115</v>
      </c>
      <c r="AL64" s="2">
        <f>VLOOKUP($A64,Total_Rndwd_Prod_Val_BAC_N!$A$4:$M$199,8,FALSE)/10^3</f>
        <v>197.57927368987771</v>
      </c>
      <c r="AM64" s="2">
        <f>VLOOKUP($A64,Total_Rndwd_Prod_Val_BAC_N!$A$4:$M$199,9,FALSE)/10^3</f>
        <v>200.58024110139897</v>
      </c>
      <c r="AN64" s="2">
        <f>VLOOKUP($A64,Total_Rndwd_Prod_Val_BAC_N!$A$4:$M$199,10,FALSE)/10^3</f>
        <v>203.73392718786377</v>
      </c>
      <c r="AO64" s="2">
        <f>VLOOKUP($A64,Total_Rndwd_Prod_Val_BAC_N!$A$4:$M$199,11,FALSE)/10^3</f>
        <v>206.4364309055608</v>
      </c>
      <c r="AP64" s="2">
        <f>VLOOKUP($A64,Total_Rndwd_Prod_Val_BAC_N!$A$4:$M$199,12,FALSE)/10^3</f>
        <v>210.38663631960094</v>
      </c>
      <c r="AQ64" s="2">
        <f>VLOOKUP($A64,Total_Rndwd_Prod_Val_BAC_N!$A$4:$M$199,13,FALSE)/10^3</f>
        <v>210.75223825782615</v>
      </c>
      <c r="AS64" t="s">
        <v>102</v>
      </c>
      <c r="AT64" s="2">
        <f t="shared" si="55"/>
        <v>157.17951382431812</v>
      </c>
      <c r="AU64" s="2">
        <f t="shared" si="56"/>
        <v>960.22881985134029</v>
      </c>
      <c r="AV64" s="2">
        <f t="shared" si="56"/>
        <v>1849.2139731139882</v>
      </c>
      <c r="AW64" s="2">
        <f t="shared" si="56"/>
        <v>2809.2579086868936</v>
      </c>
      <c r="AX64" s="2">
        <f t="shared" si="56"/>
        <v>3779.3348954001976</v>
      </c>
      <c r="AY64" s="2">
        <f t="shared" si="56"/>
        <v>4765.494389276595</v>
      </c>
      <c r="AZ64" s="2">
        <f t="shared" si="56"/>
        <v>5769.8404222880908</v>
      </c>
      <c r="BA64" s="2">
        <f t="shared" si="56"/>
        <v>6788.781106726522</v>
      </c>
      <c r="BB64" s="2">
        <f t="shared" si="56"/>
        <v>7819.7262151156656</v>
      </c>
      <c r="BD64" t="s">
        <v>102</v>
      </c>
      <c r="BE64" s="2">
        <f t="shared" si="57"/>
        <v>157.17951382431812</v>
      </c>
      <c r="BF64" s="2">
        <f t="shared" si="58"/>
        <v>962.49677970820119</v>
      </c>
      <c r="BG64" s="2">
        <f t="shared" si="58"/>
        <v>1868.6477540554838</v>
      </c>
      <c r="BH64" s="2">
        <f t="shared" si="58"/>
        <v>2867.4494377383403</v>
      </c>
      <c r="BI64" s="2">
        <f t="shared" si="58"/>
        <v>3859.0717092627556</v>
      </c>
      <c r="BJ64" s="2">
        <f t="shared" si="58"/>
        <v>4821.3629897441297</v>
      </c>
      <c r="BK64" s="2">
        <f t="shared" si="58"/>
        <v>5781.8428041128809</v>
      </c>
      <c r="BL64" s="2">
        <f t="shared" si="58"/>
        <v>6734.6381955710749</v>
      </c>
      <c r="BM64" s="2">
        <f t="shared" si="58"/>
        <v>7678.781449748617</v>
      </c>
      <c r="BO64" t="s">
        <v>102</v>
      </c>
      <c r="BP64" s="2">
        <f t="shared" si="59"/>
        <v>157.17951382431812</v>
      </c>
      <c r="BQ64" s="2">
        <f t="shared" si="60"/>
        <v>963.31798766183192</v>
      </c>
      <c r="BR64" s="2">
        <f t="shared" si="60"/>
        <v>1872.7604760700412</v>
      </c>
      <c r="BS64" s="2">
        <f t="shared" si="60"/>
        <v>2870.9601847279123</v>
      </c>
      <c r="BT64" s="2">
        <f t="shared" si="60"/>
        <v>3869.8290220201998</v>
      </c>
      <c r="BU64" s="2">
        <f t="shared" si="60"/>
        <v>4883.996236088251</v>
      </c>
      <c r="BV64" s="2">
        <f t="shared" si="60"/>
        <v>5912.1804190079856</v>
      </c>
      <c r="BW64" s="2">
        <f t="shared" si="60"/>
        <v>6953.5992972878121</v>
      </c>
      <c r="BX64" s="2">
        <f t="shared" si="60"/>
        <v>8012.6832650885917</v>
      </c>
      <c r="BZ64" t="s">
        <v>102</v>
      </c>
      <c r="CA64" s="2">
        <f t="shared" si="61"/>
        <v>157.17951382431812</v>
      </c>
      <c r="CB64" s="2">
        <f t="shared" si="62"/>
        <v>963.16564099305754</v>
      </c>
      <c r="CC64" s="2">
        <f t="shared" si="62"/>
        <v>1871.2923582521166</v>
      </c>
      <c r="CD64" s="2">
        <f t="shared" si="62"/>
        <v>2865.0893510347587</v>
      </c>
      <c r="CE64" s="2">
        <f t="shared" si="62"/>
        <v>3855.9866868956683</v>
      </c>
      <c r="CF64" s="2">
        <f t="shared" si="62"/>
        <v>4862.0415784891275</v>
      </c>
      <c r="CG64" s="2">
        <f t="shared" si="62"/>
        <v>5883.4137181461438</v>
      </c>
      <c r="CH64" s="2">
        <f t="shared" si="62"/>
        <v>6919.5460780879885</v>
      </c>
      <c r="CI64" s="2">
        <f t="shared" si="62"/>
        <v>7971.8448616242185</v>
      </c>
      <c r="CK64" t="s">
        <v>102</v>
      </c>
      <c r="CL64" s="2">
        <f t="shared" si="63"/>
        <v>0</v>
      </c>
      <c r="CM64" s="2">
        <f t="shared" si="63"/>
        <v>2.2679598568608981</v>
      </c>
      <c r="CN64" s="2">
        <f t="shared" si="63"/>
        <v>19.43378094149557</v>
      </c>
      <c r="CO64" s="2">
        <f t="shared" si="63"/>
        <v>58.191529051446651</v>
      </c>
      <c r="CP64" s="2">
        <f t="shared" si="63"/>
        <v>79.736813862557938</v>
      </c>
      <c r="CQ64" s="2">
        <f t="shared" si="63"/>
        <v>55.868600467534634</v>
      </c>
      <c r="CR64" s="2">
        <f t="shared" si="63"/>
        <v>12.002381824790064</v>
      </c>
      <c r="CS64" s="2">
        <f t="shared" si="63"/>
        <v>-54.142911155447109</v>
      </c>
      <c r="CT64" s="2">
        <f t="shared" si="63"/>
        <v>-140.9447653670486</v>
      </c>
      <c r="CU64" s="41">
        <f t="shared" si="20"/>
        <v>-1.8024258329479612E-2</v>
      </c>
      <c r="CV64" t="s">
        <v>102</v>
      </c>
      <c r="CW64" s="2">
        <f t="shared" si="43"/>
        <v>0</v>
      </c>
      <c r="CX64" s="2">
        <f t="shared" si="43"/>
        <v>3.0891678104916309</v>
      </c>
      <c r="CY64" s="2">
        <f t="shared" si="43"/>
        <v>23.546502956053018</v>
      </c>
      <c r="CZ64" s="2">
        <f t="shared" si="41"/>
        <v>61.702276041018649</v>
      </c>
      <c r="DA64" s="2">
        <f t="shared" si="41"/>
        <v>90.494126620002135</v>
      </c>
      <c r="DB64" s="2">
        <f t="shared" si="41"/>
        <v>118.50184681165592</v>
      </c>
      <c r="DC64" s="2">
        <f t="shared" si="41"/>
        <v>142.33999671989477</v>
      </c>
      <c r="DD64" s="2">
        <f t="shared" si="41"/>
        <v>164.81819056129007</v>
      </c>
      <c r="DE64" s="2">
        <f t="shared" si="41"/>
        <v>192.95704997292614</v>
      </c>
      <c r="DF64" s="41">
        <f t="shared" si="21"/>
        <v>2.4675678491139094E-2</v>
      </c>
      <c r="DG64" t="s">
        <v>102</v>
      </c>
      <c r="DH64" s="2">
        <f t="shared" si="64"/>
        <v>0</v>
      </c>
      <c r="DI64" s="2">
        <f t="shared" si="64"/>
        <v>2.9368211417172461</v>
      </c>
      <c r="DJ64" s="2">
        <f t="shared" si="64"/>
        <v>22.078385138128397</v>
      </c>
      <c r="DK64" s="2">
        <f t="shared" si="64"/>
        <v>55.83144234786505</v>
      </c>
      <c r="DL64" s="2">
        <f t="shared" si="64"/>
        <v>76.651791495470661</v>
      </c>
      <c r="DM64" s="2">
        <f t="shared" si="64"/>
        <v>96.54718921253243</v>
      </c>
      <c r="DN64" s="2">
        <f t="shared" si="64"/>
        <v>113.57329585805292</v>
      </c>
      <c r="DO64" s="2">
        <f t="shared" si="64"/>
        <v>130.76497136146645</v>
      </c>
      <c r="DP64" s="2">
        <f t="shared" si="64"/>
        <v>152.11864650855296</v>
      </c>
      <c r="DQ64" s="41">
        <f t="shared" si="23"/>
        <v>1.94531934141767E-2</v>
      </c>
      <c r="DR64" s="41"/>
    </row>
    <row r="65" spans="1:122" x14ac:dyDescent="0.3">
      <c r="A65" t="s">
        <v>103</v>
      </c>
      <c r="B65" s="2">
        <f>VLOOKUP($A65,Total_Rndwd_Prod_Val_REF_N!$A$4:$M$199,5,FALSE)/10^3</f>
        <v>724.69667470569391</v>
      </c>
      <c r="C65" s="2">
        <f>VLOOKUP($A65,Total_Rndwd_Prod_Val_REF_N!$A$4:$M$199,6,FALSE)/10^3</f>
        <v>797.6178113081811</v>
      </c>
      <c r="D65" s="2">
        <f>VLOOKUP($A65,Total_Rndwd_Prod_Val_REF_N!$A$4:$M$199,7,FALSE)/10^3</f>
        <v>871.71941245821984</v>
      </c>
      <c r="E65" s="2">
        <f>VLOOKUP($A65,Total_Rndwd_Prod_Val_REF_N!$A$4:$M$199,8,FALSE)/10^3</f>
        <v>873.80607516787325</v>
      </c>
      <c r="F65" s="2">
        <f>VLOOKUP($A65,Total_Rndwd_Prod_Val_REF_N!$A$4:$M$199,9,FALSE)/10^3</f>
        <v>879.74946757909458</v>
      </c>
      <c r="G65" s="2">
        <f>VLOOKUP($A65,Total_Rndwd_Prod_Val_REF_N!$A$4:$M$199,10,FALSE)/10^3</f>
        <v>891.09352281042106</v>
      </c>
      <c r="H65" s="2">
        <f>VLOOKUP($A65,Total_Rndwd_Prod_Val_REF_N!$A$4:$M$199,11,FALSE)/10^3</f>
        <v>902.46330952425444</v>
      </c>
      <c r="I65" s="2">
        <f>VLOOKUP($A65,Total_Rndwd_Prod_Val_REF_N!$A$4:$M$199,12,FALSE)/10^3</f>
        <v>914.45892246372807</v>
      </c>
      <c r="J65" s="2">
        <f>VLOOKUP($A65,Total_Rndwd_Prod_Val_REF_N!$A$4:$M$199,13,FALSE)/10^3</f>
        <v>905.07814086625535</v>
      </c>
      <c r="L65" t="s">
        <v>103</v>
      </c>
      <c r="M65" s="2">
        <f>VLOOKUP($A65,Total_Rndwd_Prod_Val_BF_N!$A$4:$M$199,5,FALSE)/10^3</f>
        <v>724.69667470569391</v>
      </c>
      <c r="N65" s="2">
        <f>VLOOKUP($A65,Total_Rndwd_Prod_Val_BF_N!$A$4:$M$199,6,FALSE)/10^3</f>
        <v>861.91554077211322</v>
      </c>
      <c r="O65" s="2">
        <f>VLOOKUP($A65,Total_Rndwd_Prod_Val_BF_N!$A$4:$M$199,7,FALSE)/10^3</f>
        <v>1024.3438204830588</v>
      </c>
      <c r="P65" s="2">
        <f>VLOOKUP($A65,Total_Rndwd_Prod_Val_BF_N!$A$4:$M$199,8,FALSE)/10^3</f>
        <v>1036.4932960608987</v>
      </c>
      <c r="Q65" s="2">
        <f>VLOOKUP($A65,Total_Rndwd_Prod_Val_BF_N!$A$4:$M$199,9,FALSE)/10^3</f>
        <v>1005.6648839188108</v>
      </c>
      <c r="R65" s="2">
        <f>VLOOKUP($A65,Total_Rndwd_Prod_Val_BF_N!$A$4:$M$199,10,FALSE)/10^3</f>
        <v>1005.8658057515509</v>
      </c>
      <c r="S65" s="2">
        <f>VLOOKUP($A65,Total_Rndwd_Prod_Val_BF_N!$A$4:$M$199,11,FALSE)/10^3</f>
        <v>997.15695442123069</v>
      </c>
      <c r="T65" s="2">
        <f>VLOOKUP($A65,Total_Rndwd_Prod_Val_BF_N!$A$4:$M$199,12,FALSE)/10^3</f>
        <v>986.58119854576182</v>
      </c>
      <c r="U65" s="2">
        <f>VLOOKUP($A65,Total_Rndwd_Prod_Val_BF_N!$A$4:$M$199,13,FALSE)/10^3</f>
        <v>992.90431177955395</v>
      </c>
      <c r="W65" t="s">
        <v>103</v>
      </c>
      <c r="X65" s="2">
        <f>VLOOKUP($A65,Total_Rndwd_Prod_Val_AF_N!$A$4:$M$199,5,FALSE)/10^3</f>
        <v>724.69667470569391</v>
      </c>
      <c r="Y65" s="2">
        <f>VLOOKUP($A65,Total_Rndwd_Prod_Val_AF_N!$A$4:$M$199,6,FALSE)/10^3</f>
        <v>816.77766239394896</v>
      </c>
      <c r="Z65" s="2">
        <f>VLOOKUP($A65,Total_Rndwd_Prod_Val_AF_N!$A$4:$M$199,7,FALSE)/10^3</f>
        <v>922.39815469628866</v>
      </c>
      <c r="AA65" s="2">
        <f>VLOOKUP($A65,Total_Rndwd_Prod_Val_AF_N!$A$4:$M$199,8,FALSE)/10^3</f>
        <v>911.73922571573883</v>
      </c>
      <c r="AB65" s="2">
        <f>VLOOKUP($A65,Total_Rndwd_Prod_Val_AF_N!$A$4:$M$199,9,FALSE)/10^3</f>
        <v>921.6508418665511</v>
      </c>
      <c r="AC65" s="2">
        <f>VLOOKUP($A65,Total_Rndwd_Prod_Val_AF_N!$A$4:$M$199,10,FALSE)/10^3</f>
        <v>927.63442783949426</v>
      </c>
      <c r="AD65" s="2">
        <f>VLOOKUP($A65,Total_Rndwd_Prod_Val_AF_N!$A$4:$M$199,11,FALSE)/10^3</f>
        <v>932.88797329014119</v>
      </c>
      <c r="AE65" s="2">
        <f>VLOOKUP($A65,Total_Rndwd_Prod_Val_AF_N!$A$4:$M$199,12,FALSE)/10^3</f>
        <v>954.32934485583598</v>
      </c>
      <c r="AF65" s="2">
        <f>VLOOKUP($A65,Total_Rndwd_Prod_Val_AF_N!$A$4:$M$199,13,FALSE)/10^3</f>
        <v>952.94574562760863</v>
      </c>
      <c r="AH65" t="s">
        <v>103</v>
      </c>
      <c r="AI65" s="2">
        <f>VLOOKUP($A65,Total_Rndwd_Prod_Val_BAC_N!$A$4:$M$199,5,FALSE)/10^3</f>
        <v>724.69667470569391</v>
      </c>
      <c r="AJ65" s="2">
        <f>VLOOKUP($A65,Total_Rndwd_Prod_Val_BAC_N!$A$4:$M$199,6,FALSE)/10^3</f>
        <v>815.91170825271274</v>
      </c>
      <c r="AK65" s="2">
        <f>VLOOKUP($A65,Total_Rndwd_Prod_Val_BAC_N!$A$4:$M$199,7,FALSE)/10^3</f>
        <v>918.51277259308358</v>
      </c>
      <c r="AL65" s="2">
        <f>VLOOKUP($A65,Total_Rndwd_Prod_Val_BAC_N!$A$4:$M$199,8,FALSE)/10^3</f>
        <v>905.08084191983198</v>
      </c>
      <c r="AM65" s="2">
        <f>VLOOKUP($A65,Total_Rndwd_Prod_Val_BAC_N!$A$4:$M$199,9,FALSE)/10^3</f>
        <v>912.28979517023106</v>
      </c>
      <c r="AN65" s="2">
        <f>VLOOKUP($A65,Total_Rndwd_Prod_Val_BAC_N!$A$4:$M$199,10,FALSE)/10^3</f>
        <v>919.52687133364748</v>
      </c>
      <c r="AO65" s="2">
        <f>VLOOKUP($A65,Total_Rndwd_Prod_Val_BAC_N!$A$4:$M$199,11,FALSE)/10^3</f>
        <v>929.10826928991435</v>
      </c>
      <c r="AP65" s="2">
        <f>VLOOKUP($A65,Total_Rndwd_Prod_Val_BAC_N!$A$4:$M$199,12,FALSE)/10^3</f>
        <v>948.48795069029825</v>
      </c>
      <c r="AQ65" s="2">
        <f>VLOOKUP($A65,Total_Rndwd_Prod_Val_BAC_N!$A$4:$M$199,13,FALSE)/10^3</f>
        <v>946.84889265830668</v>
      </c>
      <c r="AS65" t="s">
        <v>103</v>
      </c>
      <c r="AT65" s="2">
        <f t="shared" si="55"/>
        <v>724.69667470569391</v>
      </c>
      <c r="AU65" s="2">
        <f t="shared" si="56"/>
        <v>4421.1011848366506</v>
      </c>
      <c r="AV65" s="2">
        <f t="shared" si="56"/>
        <v>8483.2918425275948</v>
      </c>
      <c r="AW65" s="2">
        <f t="shared" si="56"/>
        <v>12843.975567528347</v>
      </c>
      <c r="AX65" s="2">
        <f t="shared" si="56"/>
        <v>17218.949335778932</v>
      </c>
      <c r="AY65" s="2">
        <f t="shared" si="56"/>
        <v>21629.040728905733</v>
      </c>
      <c r="AZ65" s="2">
        <f t="shared" si="56"/>
        <v>26095.87812967167</v>
      </c>
      <c r="BA65" s="2">
        <f t="shared" si="56"/>
        <v>30620.190290232415</v>
      </c>
      <c r="BB65" s="2">
        <f t="shared" si="56"/>
        <v>35183.104120953583</v>
      </c>
      <c r="BD65" t="s">
        <v>103</v>
      </c>
      <c r="BE65" s="2">
        <f t="shared" si="57"/>
        <v>724.69667470569391</v>
      </c>
      <c r="BF65" s="2">
        <f t="shared" si="58"/>
        <v>4485.3989143005829</v>
      </c>
      <c r="BG65" s="2">
        <f t="shared" si="58"/>
        <v>8957.4048978720948</v>
      </c>
      <c r="BH65" s="2">
        <f t="shared" si="58"/>
        <v>14091.273475865228</v>
      </c>
      <c r="BI65" s="2">
        <f t="shared" si="58"/>
        <v>19242.911544027633</v>
      </c>
      <c r="BJ65" s="2">
        <f t="shared" si="58"/>
        <v>24271.436885454426</v>
      </c>
      <c r="BK65" s="2">
        <f t="shared" si="58"/>
        <v>29292.05706288186</v>
      </c>
      <c r="BL65" s="2">
        <f t="shared" si="58"/>
        <v>34267.266079112545</v>
      </c>
      <c r="BM65" s="2">
        <f t="shared" si="58"/>
        <v>39206.495185075146</v>
      </c>
      <c r="BO65" t="s">
        <v>103</v>
      </c>
      <c r="BP65" s="2">
        <f t="shared" si="59"/>
        <v>724.69667470569391</v>
      </c>
      <c r="BQ65" s="2">
        <f t="shared" si="60"/>
        <v>4440.2610359224182</v>
      </c>
      <c r="BR65" s="2">
        <f t="shared" si="60"/>
        <v>8629.7698401945017</v>
      </c>
      <c r="BS65" s="2">
        <f t="shared" si="60"/>
        <v>13231.101684695395</v>
      </c>
      <c r="BT65" s="2">
        <f t="shared" si="60"/>
        <v>17799.7094294249</v>
      </c>
      <c r="BU65" s="2">
        <f t="shared" si="60"/>
        <v>22413.947224730597</v>
      </c>
      <c r="BV65" s="2">
        <f t="shared" si="60"/>
        <v>27057.372909378715</v>
      </c>
      <c r="BW65" s="2">
        <f t="shared" si="60"/>
        <v>31743.254147395117</v>
      </c>
      <c r="BX65" s="2">
        <f t="shared" si="60"/>
        <v>36513.517272446064</v>
      </c>
      <c r="BZ65" t="s">
        <v>103</v>
      </c>
      <c r="CA65" s="2">
        <f t="shared" si="61"/>
        <v>724.69667470569391</v>
      </c>
      <c r="CB65" s="2">
        <f t="shared" si="62"/>
        <v>4439.3950817811819</v>
      </c>
      <c r="CC65" s="2">
        <f t="shared" si="62"/>
        <v>8621.5546873851163</v>
      </c>
      <c r="CD65" s="2">
        <f t="shared" si="62"/>
        <v>13200.686619677283</v>
      </c>
      <c r="CE65" s="2">
        <f t="shared" si="62"/>
        <v>17733.299782526843</v>
      </c>
      <c r="CF65" s="2">
        <f t="shared" si="62"/>
        <v>22301.985834541414</v>
      </c>
      <c r="CG65" s="2">
        <f t="shared" si="62"/>
        <v>26909.201589165918</v>
      </c>
      <c r="CH65" s="2">
        <f t="shared" si="62"/>
        <v>31574.122617015873</v>
      </c>
      <c r="CI65" s="2">
        <f t="shared" si="62"/>
        <v>36314.923312435378</v>
      </c>
      <c r="CK65" t="s">
        <v>103</v>
      </c>
      <c r="CL65" s="2">
        <f t="shared" si="63"/>
        <v>0</v>
      </c>
      <c r="CM65" s="2">
        <f t="shared" si="63"/>
        <v>64.297729463932228</v>
      </c>
      <c r="CN65" s="2">
        <f t="shared" si="63"/>
        <v>474.11305534450003</v>
      </c>
      <c r="CO65" s="2">
        <f t="shared" si="63"/>
        <v>1247.2979083368809</v>
      </c>
      <c r="CP65" s="2">
        <f t="shared" si="63"/>
        <v>2023.9622082487003</v>
      </c>
      <c r="CQ65" s="2">
        <f t="shared" si="63"/>
        <v>2642.3961565486934</v>
      </c>
      <c r="CR65" s="2">
        <f t="shared" si="63"/>
        <v>3196.1789332101907</v>
      </c>
      <c r="CS65" s="2">
        <f t="shared" si="63"/>
        <v>3647.0757888801309</v>
      </c>
      <c r="CT65" s="2">
        <f t="shared" si="63"/>
        <v>4023.3910641215625</v>
      </c>
      <c r="CU65" s="41">
        <f t="shared" si="20"/>
        <v>0.11435577288148942</v>
      </c>
      <c r="CV65" t="s">
        <v>103</v>
      </c>
      <c r="CW65" s="2">
        <f t="shared" si="43"/>
        <v>0</v>
      </c>
      <c r="CX65" s="2">
        <f t="shared" si="43"/>
        <v>19.159851085767514</v>
      </c>
      <c r="CY65" s="2">
        <f t="shared" si="43"/>
        <v>146.47799766690696</v>
      </c>
      <c r="CZ65" s="2">
        <f t="shared" si="41"/>
        <v>387.12611716704851</v>
      </c>
      <c r="DA65" s="2">
        <f t="shared" si="41"/>
        <v>580.76009364596757</v>
      </c>
      <c r="DB65" s="2">
        <f t="shared" si="41"/>
        <v>784.90649582486367</v>
      </c>
      <c r="DC65" s="2">
        <f t="shared" si="41"/>
        <v>961.49477970704538</v>
      </c>
      <c r="DD65" s="2">
        <f t="shared" si="41"/>
        <v>1123.0638571627023</v>
      </c>
      <c r="DE65" s="2">
        <f t="shared" si="41"/>
        <v>1330.4131514924811</v>
      </c>
      <c r="DF65" s="41">
        <f t="shared" si="21"/>
        <v>3.7813978747263027E-2</v>
      </c>
      <c r="DG65" t="s">
        <v>103</v>
      </c>
      <c r="DH65" s="2">
        <f t="shared" si="64"/>
        <v>0</v>
      </c>
      <c r="DI65" s="2">
        <f t="shared" si="64"/>
        <v>18.293896944531298</v>
      </c>
      <c r="DJ65" s="2">
        <f t="shared" si="64"/>
        <v>138.26284485752149</v>
      </c>
      <c r="DK65" s="2">
        <f t="shared" si="64"/>
        <v>356.71105214893578</v>
      </c>
      <c r="DL65" s="2">
        <f t="shared" si="64"/>
        <v>514.35044674791061</v>
      </c>
      <c r="DM65" s="2">
        <f t="shared" si="64"/>
        <v>672.9451056356811</v>
      </c>
      <c r="DN65" s="2">
        <f t="shared" si="64"/>
        <v>813.3234594942478</v>
      </c>
      <c r="DO65" s="2">
        <f t="shared" si="64"/>
        <v>953.93232678345885</v>
      </c>
      <c r="DP65" s="2">
        <f t="shared" si="64"/>
        <v>1131.8191914817944</v>
      </c>
      <c r="DQ65" s="41">
        <f t="shared" si="23"/>
        <v>3.2169395502761516E-2</v>
      </c>
      <c r="DR65" s="41"/>
    </row>
    <row r="66" spans="1:122" x14ac:dyDescent="0.3">
      <c r="A66" t="s">
        <v>104</v>
      </c>
      <c r="B66" s="2">
        <f>VLOOKUP($A66,Total_Rndwd_Prod_Val_REF_N!$A$4:$M$199,5,FALSE)/10^3</f>
        <v>73.542141330224624</v>
      </c>
      <c r="C66" s="2">
        <f>VLOOKUP($A66,Total_Rndwd_Prod_Val_REF_N!$A$4:$M$199,6,FALSE)/10^3</f>
        <v>80.8384687528781</v>
      </c>
      <c r="D66" s="2">
        <f>VLOOKUP($A66,Total_Rndwd_Prod_Val_REF_N!$A$4:$M$199,7,FALSE)/10^3</f>
        <v>88.182477796477357</v>
      </c>
      <c r="E66" s="2">
        <f>VLOOKUP($A66,Total_Rndwd_Prod_Val_REF_N!$A$4:$M$199,8,FALSE)/10^3</f>
        <v>88.517204977182132</v>
      </c>
      <c r="F66" s="2">
        <f>VLOOKUP($A66,Total_Rndwd_Prod_Val_REF_N!$A$4:$M$199,9,FALSE)/10^3</f>
        <v>89.314164275195509</v>
      </c>
      <c r="G66" s="2">
        <f>VLOOKUP($A66,Total_Rndwd_Prod_Val_REF_N!$A$4:$M$199,10,FALSE)/10^3</f>
        <v>90.584177994306955</v>
      </c>
      <c r="H66" s="2">
        <f>VLOOKUP($A66,Total_Rndwd_Prod_Val_REF_N!$A$4:$M$199,11,FALSE)/10^3</f>
        <v>91.906329380704733</v>
      </c>
      <c r="I66" s="2">
        <f>VLOOKUP($A66,Total_Rndwd_Prod_Val_REF_N!$A$4:$M$199,12,FALSE)/10^3</f>
        <v>93.288954326179649</v>
      </c>
      <c r="J66" s="2">
        <f>VLOOKUP($A66,Total_Rndwd_Prod_Val_REF_N!$A$4:$M$199,13,FALSE)/10^3</f>
        <v>92.424611061635403</v>
      </c>
      <c r="L66" t="s">
        <v>104</v>
      </c>
      <c r="M66" s="2">
        <f>VLOOKUP($A66,Total_Rndwd_Prod_Val_BF_N!$A$4:$M$199,5,FALSE)/10^3</f>
        <v>73.542141330224624</v>
      </c>
      <c r="N66" s="2">
        <f>VLOOKUP($A66,Total_Rndwd_Prod_Val_BF_N!$A$4:$M$199,6,FALSE)/10^3</f>
        <v>86.525978896665137</v>
      </c>
      <c r="O66" s="2">
        <f>VLOOKUP($A66,Total_Rndwd_Prod_Val_BF_N!$A$4:$M$199,7,FALSE)/10^3</f>
        <v>101.79431362008799</v>
      </c>
      <c r="P66" s="2">
        <f>VLOOKUP($A66,Total_Rndwd_Prod_Val_BF_N!$A$4:$M$199,8,FALSE)/10^3</f>
        <v>103.20454617161204</v>
      </c>
      <c r="Q66" s="2">
        <f>VLOOKUP($A66,Total_Rndwd_Prod_Val_BF_N!$A$4:$M$199,9,FALSE)/10^3</f>
        <v>100.22901161183056</v>
      </c>
      <c r="R66" s="2">
        <f>VLOOKUP($A66,Total_Rndwd_Prod_Val_BF_N!$A$4:$M$199,10,FALSE)/10^3</f>
        <v>100.25786781842051</v>
      </c>
      <c r="S66" s="2">
        <f>VLOOKUP($A66,Total_Rndwd_Prod_Val_BF_N!$A$4:$M$199,11,FALSE)/10^3</f>
        <v>99.600312937517884</v>
      </c>
      <c r="T66" s="2">
        <f>VLOOKUP($A66,Total_Rndwd_Prod_Val_BF_N!$A$4:$M$199,12,FALSE)/10^3</f>
        <v>98.375445056719741</v>
      </c>
      <c r="U66" s="2">
        <f>VLOOKUP($A66,Total_Rndwd_Prod_Val_BF_N!$A$4:$M$199,13,FALSE)/10^3</f>
        <v>99.138633309419859</v>
      </c>
      <c r="W66" t="s">
        <v>104</v>
      </c>
      <c r="X66" s="2">
        <f>VLOOKUP($A66,Total_Rndwd_Prod_Val_AF_N!$A$4:$M$199,5,FALSE)/10^3</f>
        <v>73.542141330224624</v>
      </c>
      <c r="Y66" s="2">
        <f>VLOOKUP($A66,Total_Rndwd_Prod_Val_AF_N!$A$4:$M$199,6,FALSE)/10^3</f>
        <v>82.465903433985602</v>
      </c>
      <c r="Z66" s="2">
        <f>VLOOKUP($A66,Total_Rndwd_Prod_Val_AF_N!$A$4:$M$199,7,FALSE)/10^3</f>
        <v>92.555695154270254</v>
      </c>
      <c r="AA66" s="2">
        <f>VLOOKUP($A66,Total_Rndwd_Prod_Val_AF_N!$A$4:$M$199,8,FALSE)/10^3</f>
        <v>91.400306672867302</v>
      </c>
      <c r="AB66" s="2">
        <f>VLOOKUP($A66,Total_Rndwd_Prod_Val_AF_N!$A$4:$M$199,9,FALSE)/10^3</f>
        <v>92.677841599279731</v>
      </c>
      <c r="AC66" s="2">
        <f>VLOOKUP($A66,Total_Rndwd_Prod_Val_AF_N!$A$4:$M$199,10,FALSE)/10^3</f>
        <v>93.546113090925331</v>
      </c>
      <c r="AD66" s="2">
        <f>VLOOKUP($A66,Total_Rndwd_Prod_Val_AF_N!$A$4:$M$199,11,FALSE)/10^3</f>
        <v>94.307662658194118</v>
      </c>
      <c r="AE66" s="2">
        <f>VLOOKUP($A66,Total_Rndwd_Prod_Val_AF_N!$A$4:$M$199,12,FALSE)/10^3</f>
        <v>96.575007712593461</v>
      </c>
      <c r="AF66" s="2">
        <f>VLOOKUP($A66,Total_Rndwd_Prod_Val_AF_N!$A$4:$M$199,13,FALSE)/10^3</f>
        <v>96.473965750691292</v>
      </c>
      <c r="AH66" t="s">
        <v>104</v>
      </c>
      <c r="AI66" s="2">
        <f>VLOOKUP($A66,Total_Rndwd_Prod_Val_BAC_N!$A$4:$M$199,5,FALSE)/10^3</f>
        <v>73.542141330224624</v>
      </c>
      <c r="AJ66" s="2">
        <f>VLOOKUP($A66,Total_Rndwd_Prod_Val_BAC_N!$A$4:$M$199,6,FALSE)/10^3</f>
        <v>82.287828031074625</v>
      </c>
      <c r="AK66" s="2">
        <f>VLOOKUP($A66,Total_Rndwd_Prod_Val_BAC_N!$A$4:$M$199,7,FALSE)/10^3</f>
        <v>91.95840386526416</v>
      </c>
      <c r="AL66" s="2">
        <f>VLOOKUP($A66,Total_Rndwd_Prod_Val_BAC_N!$A$4:$M$199,8,FALSE)/10^3</f>
        <v>90.592451104582125</v>
      </c>
      <c r="AM66" s="2">
        <f>VLOOKUP($A66,Total_Rndwd_Prod_Val_BAC_N!$A$4:$M$199,9,FALSE)/10^3</f>
        <v>91.62665659001442</v>
      </c>
      <c r="AN66" s="2">
        <f>VLOOKUP($A66,Total_Rndwd_Prod_Val_BAC_N!$A$4:$M$199,10,FALSE)/10^3</f>
        <v>92.453183265223473</v>
      </c>
      <c r="AO66" s="2">
        <f>VLOOKUP($A66,Total_Rndwd_Prod_Val_BAC_N!$A$4:$M$199,11,FALSE)/10^3</f>
        <v>93.596472424144224</v>
      </c>
      <c r="AP66" s="2">
        <f>VLOOKUP($A66,Total_Rndwd_Prod_Val_BAC_N!$A$4:$M$199,12,FALSE)/10^3</f>
        <v>95.71676504076062</v>
      </c>
      <c r="AQ66" s="2">
        <f>VLOOKUP($A66,Total_Rndwd_Prod_Val_BAC_N!$A$4:$M$199,13,FALSE)/10^3</f>
        <v>95.602214869908835</v>
      </c>
      <c r="AS66" t="s">
        <v>104</v>
      </c>
      <c r="AT66" s="2">
        <f t="shared" si="55"/>
        <v>73.542141330224624</v>
      </c>
      <c r="AU66" s="2">
        <f t="shared" si="56"/>
        <v>448.54917540400123</v>
      </c>
      <c r="AV66" s="2">
        <f t="shared" si="56"/>
        <v>860.085528211991</v>
      </c>
      <c r="AW66" s="2">
        <f t="shared" si="56"/>
        <v>1301.3326443750825</v>
      </c>
      <c r="AX66" s="2">
        <f t="shared" si="56"/>
        <v>1744.7156285590065</v>
      </c>
      <c r="AY66" s="2">
        <f t="shared" si="56"/>
        <v>2192.5564636540958</v>
      </c>
      <c r="AZ66" s="2">
        <f t="shared" si="56"/>
        <v>2646.7995050120285</v>
      </c>
      <c r="BA66" s="2">
        <f t="shared" si="56"/>
        <v>3107.7137768610269</v>
      </c>
      <c r="BB66" s="2">
        <f t="shared" si="56"/>
        <v>3573.2942052273811</v>
      </c>
      <c r="BD66" t="s">
        <v>104</v>
      </c>
      <c r="BE66" s="2">
        <f t="shared" si="57"/>
        <v>73.542141330224624</v>
      </c>
      <c r="BF66" s="2">
        <f t="shared" si="58"/>
        <v>454.23668554778828</v>
      </c>
      <c r="BG66" s="2">
        <f t="shared" si="58"/>
        <v>902.13491475453691</v>
      </c>
      <c r="BH66" s="2">
        <f t="shared" si="58"/>
        <v>1412.5167154065009</v>
      </c>
      <c r="BI66" s="2">
        <f t="shared" si="58"/>
        <v>1925.5639117047797</v>
      </c>
      <c r="BJ66" s="2">
        <f t="shared" si="58"/>
        <v>2426.7378259705224</v>
      </c>
      <c r="BK66" s="2">
        <f t="shared" si="58"/>
        <v>2927.3696101817227</v>
      </c>
      <c r="BL66" s="2">
        <f t="shared" si="58"/>
        <v>3424.146306988514</v>
      </c>
      <c r="BM66" s="2">
        <f t="shared" si="58"/>
        <v>3916.7867205248126</v>
      </c>
      <c r="BO66" t="s">
        <v>104</v>
      </c>
      <c r="BP66" s="2">
        <f t="shared" si="59"/>
        <v>73.542141330224624</v>
      </c>
      <c r="BQ66" s="2">
        <f t="shared" si="60"/>
        <v>450.17661008510873</v>
      </c>
      <c r="BR66" s="2">
        <f t="shared" si="60"/>
        <v>872.5959189753213</v>
      </c>
      <c r="BS66" s="2">
        <f t="shared" si="60"/>
        <v>1334.2190062652696</v>
      </c>
      <c r="BT66" s="2">
        <f t="shared" si="60"/>
        <v>1792.4980745560185</v>
      </c>
      <c r="BU66" s="2">
        <f t="shared" si="60"/>
        <v>2256.7555540440626</v>
      </c>
      <c r="BV66" s="2">
        <f t="shared" si="60"/>
        <v>2725.2476690659582</v>
      </c>
      <c r="BW66" s="2">
        <f t="shared" si="60"/>
        <v>3199.0533274113282</v>
      </c>
      <c r="BX66" s="2">
        <f t="shared" si="60"/>
        <v>3681.8273240123931</v>
      </c>
      <c r="BZ66" t="s">
        <v>104</v>
      </c>
      <c r="CA66" s="2">
        <f t="shared" si="61"/>
        <v>73.542141330224624</v>
      </c>
      <c r="CB66" s="2">
        <f t="shared" si="62"/>
        <v>449.99853468219777</v>
      </c>
      <c r="CC66" s="2">
        <f t="shared" si="62"/>
        <v>871.1082506717604</v>
      </c>
      <c r="CD66" s="2">
        <f t="shared" si="62"/>
        <v>1329.5343172373991</v>
      </c>
      <c r="CE66" s="2">
        <f t="shared" si="62"/>
        <v>1783.5307782457419</v>
      </c>
      <c r="CF66" s="2">
        <f t="shared" si="62"/>
        <v>2242.4905878710229</v>
      </c>
      <c r="CG66" s="2">
        <f t="shared" si="62"/>
        <v>2705.8997933560613</v>
      </c>
      <c r="CH66" s="2">
        <f t="shared" si="62"/>
        <v>3176.0024480933985</v>
      </c>
      <c r="CI66" s="2">
        <f t="shared" si="62"/>
        <v>3654.4717231263498</v>
      </c>
      <c r="CK66" t="s">
        <v>104</v>
      </c>
      <c r="CL66" s="2">
        <f t="shared" si="63"/>
        <v>0</v>
      </c>
      <c r="CM66" s="2">
        <f t="shared" si="63"/>
        <v>5.6875101437870512</v>
      </c>
      <c r="CN66" s="2">
        <f t="shared" si="63"/>
        <v>42.049386542545903</v>
      </c>
      <c r="CO66" s="2">
        <f t="shared" si="63"/>
        <v>111.1840710314184</v>
      </c>
      <c r="CP66" s="2">
        <f t="shared" si="63"/>
        <v>180.84828314577317</v>
      </c>
      <c r="CQ66" s="2">
        <f t="shared" si="63"/>
        <v>234.18136231642666</v>
      </c>
      <c r="CR66" s="2">
        <f t="shared" si="63"/>
        <v>280.57010516969422</v>
      </c>
      <c r="CS66" s="2">
        <f t="shared" si="63"/>
        <v>316.4325301274871</v>
      </c>
      <c r="CT66" s="2">
        <f t="shared" si="63"/>
        <v>343.49251529743151</v>
      </c>
      <c r="CU66" s="41">
        <f t="shared" si="20"/>
        <v>9.6127689344732786E-2</v>
      </c>
      <c r="CV66" t="s">
        <v>104</v>
      </c>
      <c r="CW66" s="2">
        <f t="shared" si="43"/>
        <v>0</v>
      </c>
      <c r="CX66" s="2">
        <f t="shared" si="43"/>
        <v>1.627434681107502</v>
      </c>
      <c r="CY66" s="2">
        <f t="shared" si="43"/>
        <v>12.510390763330292</v>
      </c>
      <c r="CZ66" s="2">
        <f t="shared" si="41"/>
        <v>32.886361890187118</v>
      </c>
      <c r="DA66" s="2">
        <f t="shared" si="41"/>
        <v>47.782445997012019</v>
      </c>
      <c r="DB66" s="2">
        <f t="shared" si="41"/>
        <v>64.199090389966841</v>
      </c>
      <c r="DC66" s="2">
        <f t="shared" si="41"/>
        <v>78.448164053929759</v>
      </c>
      <c r="DD66" s="2">
        <f t="shared" si="41"/>
        <v>91.339550550301283</v>
      </c>
      <c r="DE66" s="2">
        <f t="shared" si="41"/>
        <v>108.53311878501199</v>
      </c>
      <c r="DF66" s="41">
        <f t="shared" si="21"/>
        <v>3.0373406876556267E-2</v>
      </c>
      <c r="DG66" t="s">
        <v>104</v>
      </c>
      <c r="DH66" s="2">
        <f t="shared" si="64"/>
        <v>0</v>
      </c>
      <c r="DI66" s="2">
        <f t="shared" si="64"/>
        <v>1.449359278196539</v>
      </c>
      <c r="DJ66" s="2">
        <f t="shared" si="64"/>
        <v>11.022722459769398</v>
      </c>
      <c r="DK66" s="2">
        <f t="shared" si="64"/>
        <v>28.201672862316627</v>
      </c>
      <c r="DL66" s="2">
        <f t="shared" si="64"/>
        <v>38.815149686735367</v>
      </c>
      <c r="DM66" s="2">
        <f t="shared" si="64"/>
        <v>49.934124216927103</v>
      </c>
      <c r="DN66" s="2">
        <f t="shared" si="64"/>
        <v>59.100288344032833</v>
      </c>
      <c r="DO66" s="2">
        <f t="shared" si="64"/>
        <v>68.288671232371598</v>
      </c>
      <c r="DP66" s="2">
        <f t="shared" si="64"/>
        <v>81.177517898968745</v>
      </c>
      <c r="DQ66" s="41">
        <f t="shared" si="23"/>
        <v>2.2717837725260336E-2</v>
      </c>
      <c r="DR66" s="41"/>
    </row>
    <row r="67" spans="1:122" x14ac:dyDescent="0.3">
      <c r="A67" t="s">
        <v>105</v>
      </c>
      <c r="B67" s="2">
        <f>VLOOKUP($A67,Total_Rndwd_Prod_Val_REF_N!$A$4:$M$199,5,FALSE)/10^3</f>
        <v>313.73949815024577</v>
      </c>
      <c r="C67" s="2">
        <f>VLOOKUP($A67,Total_Rndwd_Prod_Val_REF_N!$A$4:$M$199,6,FALSE)/10^3</f>
        <v>344.0492845477587</v>
      </c>
      <c r="D67" s="2">
        <f>VLOOKUP($A67,Total_Rndwd_Prod_Val_REF_N!$A$4:$M$199,7,FALSE)/10^3</f>
        <v>374.78592605575483</v>
      </c>
      <c r="E67" s="2">
        <f>VLOOKUP($A67,Total_Rndwd_Prod_Val_REF_N!$A$4:$M$199,8,FALSE)/10^3</f>
        <v>375.60349590336591</v>
      </c>
      <c r="F67" s="2">
        <f>VLOOKUP($A67,Total_Rndwd_Prod_Val_REF_N!$A$4:$M$199,9,FALSE)/10^3</f>
        <v>378.40728757534981</v>
      </c>
      <c r="G67" s="2">
        <f>VLOOKUP($A67,Total_Rndwd_Prod_Val_REF_N!$A$4:$M$199,10,FALSE)/10^3</f>
        <v>383.40266506433284</v>
      </c>
      <c r="H67" s="2">
        <f>VLOOKUP($A67,Total_Rndwd_Prod_Val_REF_N!$A$4:$M$199,11,FALSE)/10^3</f>
        <v>387.38164085168671</v>
      </c>
      <c r="I67" s="2">
        <f>VLOOKUP($A67,Total_Rndwd_Prod_Val_REF_N!$A$4:$M$199,12,FALSE)/10^3</f>
        <v>391.46803618929425</v>
      </c>
      <c r="J67" s="2">
        <f>VLOOKUP($A67,Total_Rndwd_Prod_Val_REF_N!$A$4:$M$199,13,FALSE)/10^3</f>
        <v>386.90577153300541</v>
      </c>
      <c r="L67" t="s">
        <v>105</v>
      </c>
      <c r="M67" s="2">
        <f>VLOOKUP($A67,Total_Rndwd_Prod_Val_BF_N!$A$4:$M$199,5,FALSE)/10^3</f>
        <v>313.73949815024577</v>
      </c>
      <c r="N67" s="2">
        <f>VLOOKUP($A67,Total_Rndwd_Prod_Val_BF_N!$A$4:$M$199,6,FALSE)/10^3</f>
        <v>366.48580647543139</v>
      </c>
      <c r="O67" s="2">
        <f>VLOOKUP($A67,Total_Rndwd_Prod_Val_BF_N!$A$4:$M$199,7,FALSE)/10^3</f>
        <v>428.73098761031127</v>
      </c>
      <c r="P67" s="2">
        <f>VLOOKUP($A67,Total_Rndwd_Prod_Val_BF_N!$A$4:$M$199,8,FALSE)/10^3</f>
        <v>432.59137649898588</v>
      </c>
      <c r="Q67" s="2">
        <f>VLOOKUP($A67,Total_Rndwd_Prod_Val_BF_N!$A$4:$M$199,9,FALSE)/10^3</f>
        <v>420.29601370528854</v>
      </c>
      <c r="R67" s="2">
        <f>VLOOKUP($A67,Total_Rndwd_Prod_Val_BF_N!$A$4:$M$199,10,FALSE)/10^3</f>
        <v>420.67968874389618</v>
      </c>
      <c r="S67" s="2">
        <f>VLOOKUP($A67,Total_Rndwd_Prod_Val_BF_N!$A$4:$M$199,11,FALSE)/10^3</f>
        <v>417.16096225252932</v>
      </c>
      <c r="T67" s="2">
        <f>VLOOKUP($A67,Total_Rndwd_Prod_Val_BF_N!$A$4:$M$199,12,FALSE)/10^3</f>
        <v>412.00729042009868</v>
      </c>
      <c r="U67" s="2">
        <f>VLOOKUP($A67,Total_Rndwd_Prod_Val_BF_N!$A$4:$M$199,13,FALSE)/10^3</f>
        <v>414.45023212219456</v>
      </c>
      <c r="W67" t="s">
        <v>105</v>
      </c>
      <c r="X67" s="2">
        <f>VLOOKUP($A67,Total_Rndwd_Prod_Val_AF_N!$A$4:$M$199,5,FALSE)/10^3</f>
        <v>313.73949815024577</v>
      </c>
      <c r="Y67" s="2">
        <f>VLOOKUP($A67,Total_Rndwd_Prod_Val_AF_N!$A$4:$M$199,6,FALSE)/10^3</f>
        <v>352.89692134725743</v>
      </c>
      <c r="Z67" s="2">
        <f>VLOOKUP($A67,Total_Rndwd_Prod_Val_AF_N!$A$4:$M$199,7,FALSE)/10^3</f>
        <v>397.9747158577768</v>
      </c>
      <c r="AA67" s="2">
        <f>VLOOKUP($A67,Total_Rndwd_Prod_Val_AF_N!$A$4:$M$199,8,FALSE)/10^3</f>
        <v>393.00030867785659</v>
      </c>
      <c r="AB67" s="2">
        <f>VLOOKUP($A67,Total_Rndwd_Prod_Val_AF_N!$A$4:$M$199,9,FALSE)/10^3</f>
        <v>397.36390354090645</v>
      </c>
      <c r="AC67" s="2">
        <f>VLOOKUP($A67,Total_Rndwd_Prod_Val_AF_N!$A$4:$M$199,10,FALSE)/10^3</f>
        <v>400.72020210729437</v>
      </c>
      <c r="AD67" s="2">
        <f>VLOOKUP($A67,Total_Rndwd_Prod_Val_AF_N!$A$4:$M$199,11,FALSE)/10^3</f>
        <v>402.56723387557366</v>
      </c>
      <c r="AE67" s="2">
        <f>VLOOKUP($A67,Total_Rndwd_Prod_Val_AF_N!$A$4:$M$199,12,FALSE)/10^3</f>
        <v>410.47329676146387</v>
      </c>
      <c r="AF67" s="2">
        <f>VLOOKUP($A67,Total_Rndwd_Prod_Val_AF_N!$A$4:$M$199,13,FALSE)/10^3</f>
        <v>408.94233942983311</v>
      </c>
      <c r="AH67" t="s">
        <v>105</v>
      </c>
      <c r="AI67" s="2">
        <f>VLOOKUP($A67,Total_Rndwd_Prod_Val_BAC_N!$A$4:$M$199,5,FALSE)/10^3</f>
        <v>313.73949815024577</v>
      </c>
      <c r="AJ67" s="2">
        <f>VLOOKUP($A67,Total_Rndwd_Prod_Val_BAC_N!$A$4:$M$199,6,FALSE)/10^3</f>
        <v>352.14953058103589</v>
      </c>
      <c r="AK67" s="2">
        <f>VLOOKUP($A67,Total_Rndwd_Prod_Val_BAC_N!$A$4:$M$199,7,FALSE)/10^3</f>
        <v>395.6490434389263</v>
      </c>
      <c r="AL67" s="2">
        <f>VLOOKUP($A67,Total_Rndwd_Prod_Val_BAC_N!$A$4:$M$199,8,FALSE)/10^3</f>
        <v>390.10247802969468</v>
      </c>
      <c r="AM67" s="2">
        <f>VLOOKUP($A67,Total_Rndwd_Prod_Val_BAC_N!$A$4:$M$199,9,FALSE)/10^3</f>
        <v>393.36473949797949</v>
      </c>
      <c r="AN67" s="2">
        <f>VLOOKUP($A67,Total_Rndwd_Prod_Val_BAC_N!$A$4:$M$199,10,FALSE)/10^3</f>
        <v>396.74680101377771</v>
      </c>
      <c r="AO67" s="2">
        <f>VLOOKUP($A67,Total_Rndwd_Prod_Val_BAC_N!$A$4:$M$199,11,FALSE)/10^3</f>
        <v>400.14425160902618</v>
      </c>
      <c r="AP67" s="2">
        <f>VLOOKUP($A67,Total_Rndwd_Prod_Val_BAC_N!$A$4:$M$199,12,FALSE)/10^3</f>
        <v>407.41006282891391</v>
      </c>
      <c r="AQ67" s="2">
        <f>VLOOKUP($A67,Total_Rndwd_Prod_Val_BAC_N!$A$4:$M$199,13,FALSE)/10^3</f>
        <v>405.8838817413212</v>
      </c>
      <c r="AS67" t="s">
        <v>105</v>
      </c>
      <c r="AT67" s="2">
        <f t="shared" si="55"/>
        <v>313.73949815024577</v>
      </c>
      <c r="AU67" s="2">
        <f t="shared" si="56"/>
        <v>1912.7467752989874</v>
      </c>
      <c r="AV67" s="2">
        <f t="shared" si="56"/>
        <v>3663.7298395457769</v>
      </c>
      <c r="AW67" s="2">
        <f t="shared" si="56"/>
        <v>5538.4770396721624</v>
      </c>
      <c r="AX67" s="2">
        <f t="shared" si="56"/>
        <v>7419.298310860976</v>
      </c>
      <c r="AY67" s="2">
        <f t="shared" si="56"/>
        <v>9316.3301262267087</v>
      </c>
      <c r="AZ67" s="2">
        <f t="shared" si="56"/>
        <v>11237.322427335726</v>
      </c>
      <c r="BA67" s="2">
        <f t="shared" si="56"/>
        <v>13178.317026931767</v>
      </c>
      <c r="BB67" s="2">
        <f t="shared" si="56"/>
        <v>15131.09494322195</v>
      </c>
      <c r="BD67" t="s">
        <v>105</v>
      </c>
      <c r="BE67" s="2">
        <f t="shared" si="57"/>
        <v>313.73949815024577</v>
      </c>
      <c r="BF67" s="2">
        <f t="shared" si="58"/>
        <v>1935.1832972266602</v>
      </c>
      <c r="BG67" s="2">
        <f t="shared" si="58"/>
        <v>3829.8575107386973</v>
      </c>
      <c r="BH67" s="2">
        <f t="shared" si="58"/>
        <v>5977.3728376789277</v>
      </c>
      <c r="BI67" s="2">
        <f t="shared" si="58"/>
        <v>8128.0343573801601</v>
      </c>
      <c r="BJ67" s="2">
        <f t="shared" si="58"/>
        <v>10229.898100945211</v>
      </c>
      <c r="BK67" s="2">
        <f t="shared" si="58"/>
        <v>12329.777818173327</v>
      </c>
      <c r="BL67" s="2">
        <f t="shared" si="58"/>
        <v>14410.428957603543</v>
      </c>
      <c r="BM67" s="2">
        <f t="shared" si="58"/>
        <v>16472.908351406131</v>
      </c>
      <c r="BO67" t="s">
        <v>105</v>
      </c>
      <c r="BP67" s="2">
        <f t="shared" si="59"/>
        <v>313.73949815024577</v>
      </c>
      <c r="BQ67" s="2">
        <f t="shared" si="60"/>
        <v>1921.5944120984861</v>
      </c>
      <c r="BR67" s="2">
        <f t="shared" si="60"/>
        <v>3731.1568133452929</v>
      </c>
      <c r="BS67" s="2">
        <f t="shared" si="60"/>
        <v>5716.0559854542571</v>
      </c>
      <c r="BT67" s="2">
        <f t="shared" si="60"/>
        <v>7685.4211237065902</v>
      </c>
      <c r="BU67" s="2">
        <f t="shared" si="60"/>
        <v>9675.5969399775095</v>
      </c>
      <c r="BV67" s="2">
        <f t="shared" si="60"/>
        <v>11681.044982282261</v>
      </c>
      <c r="BW67" s="2">
        <f t="shared" si="60"/>
        <v>13701.787214546019</v>
      </c>
      <c r="BX67" s="2">
        <f t="shared" si="60"/>
        <v>15752.622741021709</v>
      </c>
      <c r="BZ67" t="s">
        <v>105</v>
      </c>
      <c r="CA67" s="2">
        <f t="shared" si="61"/>
        <v>313.73949815024577</v>
      </c>
      <c r="CB67" s="2">
        <f t="shared" si="62"/>
        <v>1920.8470213322646</v>
      </c>
      <c r="CC67" s="2">
        <f t="shared" si="62"/>
        <v>3725.0941870953343</v>
      </c>
      <c r="CD67" s="2">
        <f t="shared" si="62"/>
        <v>5697.7928388807341</v>
      </c>
      <c r="CE67" s="2">
        <f t="shared" si="62"/>
        <v>7651.5674904974931</v>
      </c>
      <c r="CF67" s="2">
        <f t="shared" si="62"/>
        <v>9621.7732495031887</v>
      </c>
      <c r="CG67" s="2">
        <f t="shared" si="62"/>
        <v>11608.904705167326</v>
      </c>
      <c r="CH67" s="2">
        <f t="shared" si="62"/>
        <v>13616.891774432344</v>
      </c>
      <c r="CI67" s="2">
        <f t="shared" si="62"/>
        <v>15652.415907489321</v>
      </c>
      <c r="CK67" t="s">
        <v>105</v>
      </c>
      <c r="CL67" s="2">
        <f t="shared" si="63"/>
        <v>0</v>
      </c>
      <c r="CM67" s="2">
        <f t="shared" si="63"/>
        <v>22.436521927672857</v>
      </c>
      <c r="CN67" s="2">
        <f t="shared" si="63"/>
        <v>166.12767119292039</v>
      </c>
      <c r="CO67" s="2">
        <f t="shared" si="63"/>
        <v>438.89579800676529</v>
      </c>
      <c r="CP67" s="2">
        <f t="shared" si="63"/>
        <v>708.73604651918413</v>
      </c>
      <c r="CQ67" s="2">
        <f t="shared" si="63"/>
        <v>913.56797471850223</v>
      </c>
      <c r="CR67" s="2">
        <f t="shared" si="63"/>
        <v>1092.4553908376001</v>
      </c>
      <c r="CS67" s="2">
        <f t="shared" si="63"/>
        <v>1232.1119306717756</v>
      </c>
      <c r="CT67" s="2">
        <f t="shared" si="63"/>
        <v>1341.8134081841818</v>
      </c>
      <c r="CU67" s="41">
        <f t="shared" si="20"/>
        <v>8.8679200891886134E-2</v>
      </c>
      <c r="CV67" t="s">
        <v>105</v>
      </c>
      <c r="CW67" s="2">
        <f t="shared" si="43"/>
        <v>0</v>
      </c>
      <c r="CX67" s="2">
        <f t="shared" si="43"/>
        <v>8.8476367994987868</v>
      </c>
      <c r="CY67" s="2">
        <f t="shared" si="43"/>
        <v>67.426973799515963</v>
      </c>
      <c r="CZ67" s="2">
        <f t="shared" si="41"/>
        <v>177.57894578209471</v>
      </c>
      <c r="DA67" s="2">
        <f t="shared" si="41"/>
        <v>266.12281284561413</v>
      </c>
      <c r="DB67" s="2">
        <f t="shared" si="41"/>
        <v>359.26681375080079</v>
      </c>
      <c r="DC67" s="2">
        <f t="shared" si="41"/>
        <v>443.72255494653473</v>
      </c>
      <c r="DD67" s="2">
        <f t="shared" si="41"/>
        <v>523.4701876142517</v>
      </c>
      <c r="DE67" s="2">
        <f t="shared" si="41"/>
        <v>621.52779779975936</v>
      </c>
      <c r="DF67" s="41">
        <f t="shared" si="21"/>
        <v>4.1076194428227804E-2</v>
      </c>
      <c r="DG67" t="s">
        <v>105</v>
      </c>
      <c r="DH67" s="2">
        <f t="shared" si="64"/>
        <v>0</v>
      </c>
      <c r="DI67" s="2">
        <f t="shared" si="64"/>
        <v>8.1002460332772444</v>
      </c>
      <c r="DJ67" s="2">
        <f t="shared" si="64"/>
        <v>61.364347549557351</v>
      </c>
      <c r="DK67" s="2">
        <f t="shared" si="64"/>
        <v>159.31579920857166</v>
      </c>
      <c r="DL67" s="2">
        <f t="shared" si="64"/>
        <v>232.26917963651704</v>
      </c>
      <c r="DM67" s="2">
        <f t="shared" si="64"/>
        <v>305.44312327648004</v>
      </c>
      <c r="DN67" s="2">
        <f t="shared" si="64"/>
        <v>371.58227783159964</v>
      </c>
      <c r="DO67" s="2">
        <f t="shared" si="64"/>
        <v>438.57474750057736</v>
      </c>
      <c r="DP67" s="2">
        <f t="shared" si="64"/>
        <v>521.32096426737189</v>
      </c>
      <c r="DQ67" s="41">
        <f t="shared" si="23"/>
        <v>3.4453617945269736E-2</v>
      </c>
      <c r="DR67" s="41"/>
    </row>
    <row r="68" spans="1:122" x14ac:dyDescent="0.3">
      <c r="A68" t="s">
        <v>106</v>
      </c>
      <c r="B68" s="2">
        <f>VLOOKUP($A68,Total_Rndwd_Prod_Val_REF_N!$A$4:$M$199,5,FALSE)/10^3</f>
        <v>36.828767142517485</v>
      </c>
      <c r="C68" s="2">
        <f>VLOOKUP($A68,Total_Rndwd_Prod_Val_REF_N!$A$4:$M$199,6,FALSE)/10^3</f>
        <v>41.455314496007219</v>
      </c>
      <c r="D68" s="2">
        <f>VLOOKUP($A68,Total_Rndwd_Prod_Val_REF_N!$A$4:$M$199,7,FALSE)/10^3</f>
        <v>46.090776294573097</v>
      </c>
      <c r="E68" s="2">
        <f>VLOOKUP($A68,Total_Rndwd_Prod_Val_REF_N!$A$4:$M$199,8,FALSE)/10^3</f>
        <v>46.856461054652684</v>
      </c>
      <c r="F68" s="2">
        <f>VLOOKUP($A68,Total_Rndwd_Prod_Val_REF_N!$A$4:$M$199,9,FALSE)/10^3</f>
        <v>47.499585410690372</v>
      </c>
      <c r="G68" s="2">
        <f>VLOOKUP($A68,Total_Rndwd_Prod_Val_REF_N!$A$4:$M$199,10,FALSE)/10^3</f>
        <v>48.347320459762159</v>
      </c>
      <c r="H68" s="2">
        <f>VLOOKUP($A68,Total_Rndwd_Prod_Val_REF_N!$A$4:$M$199,11,FALSE)/10^3</f>
        <v>48.625424153765742</v>
      </c>
      <c r="I68" s="2">
        <f>VLOOKUP($A68,Total_Rndwd_Prod_Val_REF_N!$A$4:$M$199,12,FALSE)/10^3</f>
        <v>49.122504660256993</v>
      </c>
      <c r="J68" s="2">
        <f>VLOOKUP($A68,Total_Rndwd_Prod_Val_REF_N!$A$4:$M$199,13,FALSE)/10^3</f>
        <v>48.05404567004215</v>
      </c>
      <c r="L68" t="s">
        <v>106</v>
      </c>
      <c r="M68" s="2">
        <f>VLOOKUP($A68,Total_Rndwd_Prod_Val_BF_N!$A$4:$M$199,5,FALSE)/10^3</f>
        <v>36.828767142517485</v>
      </c>
      <c r="N68" s="2">
        <f>VLOOKUP($A68,Total_Rndwd_Prod_Val_BF_N!$A$4:$M$199,6,FALSE)/10^3</f>
        <v>44.565411738792903</v>
      </c>
      <c r="O68" s="2">
        <f>VLOOKUP($A68,Total_Rndwd_Prod_Val_BF_N!$A$4:$M$199,7,FALSE)/10^3</f>
        <v>53.524620748434685</v>
      </c>
      <c r="P68" s="2">
        <f>VLOOKUP($A68,Total_Rndwd_Prod_Val_BF_N!$A$4:$M$199,8,FALSE)/10^3</f>
        <v>54.973498821743256</v>
      </c>
      <c r="Q68" s="2">
        <f>VLOOKUP($A68,Total_Rndwd_Prod_Val_BF_N!$A$4:$M$199,9,FALSE)/10^3</f>
        <v>55.110439289033209</v>
      </c>
      <c r="R68" s="2">
        <f>VLOOKUP($A68,Total_Rndwd_Prod_Val_BF_N!$A$4:$M$199,10,FALSE)/10^3</f>
        <v>55.536517256620449</v>
      </c>
      <c r="S68" s="2">
        <f>VLOOKUP($A68,Total_Rndwd_Prod_Val_BF_N!$A$4:$M$199,11,FALSE)/10^3</f>
        <v>56.812648835822507</v>
      </c>
      <c r="T68" s="2">
        <f>VLOOKUP($A68,Total_Rndwd_Prod_Val_BF_N!$A$4:$M$199,12,FALSE)/10^3</f>
        <v>54.881492950828004</v>
      </c>
      <c r="U68" s="2">
        <f>VLOOKUP($A68,Total_Rndwd_Prod_Val_BF_N!$A$4:$M$199,13,FALSE)/10^3</f>
        <v>55.131094375882995</v>
      </c>
      <c r="W68" t="s">
        <v>106</v>
      </c>
      <c r="X68" s="2">
        <f>VLOOKUP($A68,Total_Rndwd_Prod_Val_AF_N!$A$4:$M$199,5,FALSE)/10^3</f>
        <v>36.828767142517485</v>
      </c>
      <c r="Y68" s="2">
        <f>VLOOKUP($A68,Total_Rndwd_Prod_Val_AF_N!$A$4:$M$199,6,FALSE)/10^3</f>
        <v>42.795690188154737</v>
      </c>
      <c r="Z68" s="2">
        <f>VLOOKUP($A68,Total_Rndwd_Prod_Val_AF_N!$A$4:$M$199,7,FALSE)/10^3</f>
        <v>49.558075013666802</v>
      </c>
      <c r="AA68" s="2">
        <f>VLOOKUP($A68,Total_Rndwd_Prod_Val_AF_N!$A$4:$M$199,8,FALSE)/10^3</f>
        <v>50.146033729871498</v>
      </c>
      <c r="AB68" s="2">
        <f>VLOOKUP($A68,Total_Rndwd_Prod_Val_AF_N!$A$4:$M$199,9,FALSE)/10^3</f>
        <v>50.925264657257159</v>
      </c>
      <c r="AC68" s="2">
        <f>VLOOKUP($A68,Total_Rndwd_Prod_Val_AF_N!$A$4:$M$199,10,FALSE)/10^3</f>
        <v>51.800144516357982</v>
      </c>
      <c r="AD68" s="2">
        <f>VLOOKUP($A68,Total_Rndwd_Prod_Val_AF_N!$A$4:$M$199,11,FALSE)/10^3</f>
        <v>52.792702676990302</v>
      </c>
      <c r="AE68" s="2">
        <f>VLOOKUP($A68,Total_Rndwd_Prod_Val_AF_N!$A$4:$M$199,12,FALSE)/10^3</f>
        <v>52.805610110295895</v>
      </c>
      <c r="AF68" s="2">
        <f>VLOOKUP($A68,Total_Rndwd_Prod_Val_AF_N!$A$4:$M$199,13,FALSE)/10^3</f>
        <v>51.986502204265022</v>
      </c>
      <c r="AH68" t="s">
        <v>106</v>
      </c>
      <c r="AI68" s="2">
        <f>VLOOKUP($A68,Total_Rndwd_Prod_Val_BAC_N!$A$4:$M$199,5,FALSE)/10^3</f>
        <v>36.828767142517485</v>
      </c>
      <c r="AJ68" s="2">
        <f>VLOOKUP($A68,Total_Rndwd_Prod_Val_BAC_N!$A$4:$M$199,6,FALSE)/10^3</f>
        <v>42.518579674620284</v>
      </c>
      <c r="AK68" s="2">
        <f>VLOOKUP($A68,Total_Rndwd_Prod_Val_BAC_N!$A$4:$M$199,7,FALSE)/10^3</f>
        <v>48.875192097601825</v>
      </c>
      <c r="AL68" s="2">
        <f>VLOOKUP($A68,Total_Rndwd_Prod_Val_BAC_N!$A$4:$M$199,8,FALSE)/10^3</f>
        <v>49.487070353181657</v>
      </c>
      <c r="AM68" s="2">
        <f>VLOOKUP($A68,Total_Rndwd_Prod_Val_BAC_N!$A$4:$M$199,9,FALSE)/10^3</f>
        <v>50.291335205667835</v>
      </c>
      <c r="AN68" s="2">
        <f>VLOOKUP($A68,Total_Rndwd_Prod_Val_BAC_N!$A$4:$M$199,10,FALSE)/10^3</f>
        <v>50.833725722228785</v>
      </c>
      <c r="AO68" s="2">
        <f>VLOOKUP($A68,Total_Rndwd_Prod_Val_BAC_N!$A$4:$M$199,11,FALSE)/10^3</f>
        <v>51.145067703459958</v>
      </c>
      <c r="AP68" s="2">
        <f>VLOOKUP($A68,Total_Rndwd_Prod_Val_BAC_N!$A$4:$M$199,12,FALSE)/10^3</f>
        <v>52.025554964576457</v>
      </c>
      <c r="AQ68" s="2">
        <f>VLOOKUP($A68,Total_Rndwd_Prod_Val_BAC_N!$A$4:$M$199,13,FALSE)/10^3</f>
        <v>51.19535528948002</v>
      </c>
      <c r="AS68" t="s">
        <v>106</v>
      </c>
      <c r="AT68" s="2">
        <f t="shared" si="55"/>
        <v>36.828767142517485</v>
      </c>
      <c r="AU68" s="2">
        <f t="shared" si="56"/>
        <v>225.59915020859464</v>
      </c>
      <c r="AV68" s="2">
        <f t="shared" si="56"/>
        <v>437.51118448719666</v>
      </c>
      <c r="AW68" s="2">
        <f t="shared" si="56"/>
        <v>668.73075072014171</v>
      </c>
      <c r="AX68" s="2">
        <f t="shared" si="56"/>
        <v>903.65618034944282</v>
      </c>
      <c r="AY68" s="2">
        <f t="shared" si="56"/>
        <v>1142.0018424519665</v>
      </c>
      <c r="AZ68" s="2">
        <f t="shared" si="56"/>
        <v>1384.0165484447809</v>
      </c>
      <c r="BA68" s="2">
        <f t="shared" si="56"/>
        <v>1627.6407497201008</v>
      </c>
      <c r="BB68" s="2">
        <f t="shared" si="56"/>
        <v>1872.1848140311708</v>
      </c>
      <c r="BD68" t="s">
        <v>106</v>
      </c>
      <c r="BE68" s="2">
        <f t="shared" si="57"/>
        <v>36.828767142517485</v>
      </c>
      <c r="BF68" s="2">
        <f t="shared" si="58"/>
        <v>228.70924745138032</v>
      </c>
      <c r="BG68" s="2">
        <f t="shared" si="58"/>
        <v>460.49551515498661</v>
      </c>
      <c r="BH68" s="2">
        <f t="shared" si="58"/>
        <v>729.56749697046871</v>
      </c>
      <c r="BI68" s="2">
        <f t="shared" si="58"/>
        <v>1004.571931546475</v>
      </c>
      <c r="BJ68" s="2">
        <f t="shared" si="58"/>
        <v>1280.5502059592284</v>
      </c>
      <c r="BK68" s="2">
        <f t="shared" si="58"/>
        <v>1559.5089238215328</v>
      </c>
      <c r="BL68" s="2">
        <f t="shared" si="58"/>
        <v>1841.6410121156509</v>
      </c>
      <c r="BM68" s="2">
        <f t="shared" si="58"/>
        <v>2116.2980782948462</v>
      </c>
      <c r="BO68" t="s">
        <v>106</v>
      </c>
      <c r="BP68" s="2">
        <f t="shared" si="59"/>
        <v>36.828767142517485</v>
      </c>
      <c r="BQ68" s="2">
        <f t="shared" si="60"/>
        <v>226.93952590074215</v>
      </c>
      <c r="BR68" s="2">
        <f t="shared" si="60"/>
        <v>447.68036166702791</v>
      </c>
      <c r="BS68" s="2">
        <f t="shared" si="60"/>
        <v>696.05869545156668</v>
      </c>
      <c r="BT68" s="2">
        <f t="shared" si="60"/>
        <v>947.56809502830981</v>
      </c>
      <c r="BU68" s="2">
        <f t="shared" si="60"/>
        <v>1203.0692981736963</v>
      </c>
      <c r="BV68" s="2">
        <f t="shared" si="60"/>
        <v>1463.0625789161186</v>
      </c>
      <c r="BW68" s="2">
        <f t="shared" si="60"/>
        <v>1727.0389997343757</v>
      </c>
      <c r="BX68" s="2">
        <f t="shared" si="60"/>
        <v>1990.2479423798243</v>
      </c>
      <c r="BZ68" t="s">
        <v>106</v>
      </c>
      <c r="CA68" s="2">
        <f t="shared" si="61"/>
        <v>36.828767142517485</v>
      </c>
      <c r="CB68" s="2">
        <f t="shared" si="62"/>
        <v>226.66241538720772</v>
      </c>
      <c r="CC68" s="2">
        <f t="shared" si="62"/>
        <v>445.61192618329068</v>
      </c>
      <c r="CD68" s="2">
        <f t="shared" si="62"/>
        <v>690.59976492687974</v>
      </c>
      <c r="CE68" s="2">
        <f t="shared" si="62"/>
        <v>938.83938154527414</v>
      </c>
      <c r="CF68" s="2">
        <f t="shared" si="62"/>
        <v>1190.8384480901743</v>
      </c>
      <c r="CG68" s="2">
        <f t="shared" si="62"/>
        <v>1445.3184186825495</v>
      </c>
      <c r="CH68" s="2">
        <f t="shared" si="62"/>
        <v>1701.9242444609658</v>
      </c>
      <c r="CI68" s="2">
        <f t="shared" si="62"/>
        <v>1961.2218196087517</v>
      </c>
      <c r="CK68" t="s">
        <v>106</v>
      </c>
      <c r="CL68" s="2">
        <f t="shared" si="63"/>
        <v>0</v>
      </c>
      <c r="CM68" s="2">
        <f t="shared" si="63"/>
        <v>3.1100972427856846</v>
      </c>
      <c r="CN68" s="2">
        <f t="shared" si="63"/>
        <v>22.984330667789948</v>
      </c>
      <c r="CO68" s="2">
        <f t="shared" si="63"/>
        <v>60.836746250326996</v>
      </c>
      <c r="CP68" s="2">
        <f t="shared" si="63"/>
        <v>100.91575119703214</v>
      </c>
      <c r="CQ68" s="2">
        <f t="shared" si="63"/>
        <v>138.54836350726191</v>
      </c>
      <c r="CR68" s="2">
        <f t="shared" si="63"/>
        <v>175.49237537675185</v>
      </c>
      <c r="CS68" s="2">
        <f t="shared" si="63"/>
        <v>214.00026239555018</v>
      </c>
      <c r="CT68" s="2">
        <f t="shared" si="63"/>
        <v>244.11326426367532</v>
      </c>
      <c r="CU68" s="41">
        <f t="shared" ref="CU68:CU131" si="65">CT68/BB68</f>
        <v>0.13038951199377208</v>
      </c>
      <c r="CV68" t="s">
        <v>106</v>
      </c>
      <c r="CW68" s="2">
        <f t="shared" si="43"/>
        <v>0</v>
      </c>
      <c r="CX68" s="2">
        <f t="shared" si="43"/>
        <v>1.3403756921475178</v>
      </c>
      <c r="CY68" s="2">
        <f t="shared" si="43"/>
        <v>10.169177179831252</v>
      </c>
      <c r="CZ68" s="2">
        <f t="shared" si="41"/>
        <v>27.327944731424964</v>
      </c>
      <c r="DA68" s="2">
        <f t="shared" si="41"/>
        <v>43.911914678866992</v>
      </c>
      <c r="DB68" s="2">
        <f t="shared" si="41"/>
        <v>61.067455721729857</v>
      </c>
      <c r="DC68" s="2">
        <f t="shared" si="41"/>
        <v>79.046030471337644</v>
      </c>
      <c r="DD68" s="2">
        <f t="shared" si="41"/>
        <v>99.398250014274936</v>
      </c>
      <c r="DE68" s="2">
        <f t="shared" si="41"/>
        <v>118.06312834865344</v>
      </c>
      <c r="DF68" s="41">
        <f t="shared" ref="DF68:DF131" si="66">DE68/BB68</f>
        <v>6.3061684649840216E-2</v>
      </c>
      <c r="DG68" t="s">
        <v>106</v>
      </c>
      <c r="DH68" s="2">
        <f t="shared" si="64"/>
        <v>0</v>
      </c>
      <c r="DI68" s="2">
        <f t="shared" si="64"/>
        <v>1.0632651786130793</v>
      </c>
      <c r="DJ68" s="2">
        <f t="shared" si="64"/>
        <v>8.1007416960940191</v>
      </c>
      <c r="DK68" s="2">
        <f t="shared" si="64"/>
        <v>21.869014206738029</v>
      </c>
      <c r="DL68" s="2">
        <f t="shared" si="64"/>
        <v>35.183201195831316</v>
      </c>
      <c r="DM68" s="2">
        <f t="shared" si="64"/>
        <v>48.836605638207857</v>
      </c>
      <c r="DN68" s="2">
        <f t="shared" si="64"/>
        <v>61.301870237768526</v>
      </c>
      <c r="DO68" s="2">
        <f t="shared" si="64"/>
        <v>74.283494740865081</v>
      </c>
      <c r="DP68" s="2">
        <f t="shared" si="64"/>
        <v>89.037005577580885</v>
      </c>
      <c r="DQ68" s="41">
        <f t="shared" ref="DQ68:DQ131" si="67">DP68/BB68</f>
        <v>4.7557807813784811E-2</v>
      </c>
      <c r="DR68" s="41"/>
    </row>
    <row r="69" spans="1:122" x14ac:dyDescent="0.3">
      <c r="A69" t="s">
        <v>107</v>
      </c>
      <c r="B69" s="2">
        <f>VLOOKUP($A69,Total_Rndwd_Prod_Val_REF_N!$A$4:$M$199,5,FALSE)/10^3</f>
        <v>0.34889088375013522</v>
      </c>
      <c r="C69" s="2">
        <f>VLOOKUP($A69,Total_Rndwd_Prod_Val_REF_N!$A$4:$M$199,6,FALSE)/10^3</f>
        <v>0.37447948279716703</v>
      </c>
      <c r="D69" s="2">
        <f>VLOOKUP($A69,Total_Rndwd_Prod_Val_REF_N!$A$4:$M$199,7,FALSE)/10^3</f>
        <v>0.38638416579754425</v>
      </c>
      <c r="E69" s="2">
        <f>VLOOKUP($A69,Total_Rndwd_Prod_Val_REF_N!$A$4:$M$199,8,FALSE)/10^3</f>
        <v>0.38624323498302715</v>
      </c>
      <c r="F69" s="2">
        <f>VLOOKUP($A69,Total_Rndwd_Prod_Val_REF_N!$A$4:$M$199,9,FALSE)/10^3</f>
        <v>0.3916907135866467</v>
      </c>
      <c r="G69" s="2">
        <f>VLOOKUP($A69,Total_Rndwd_Prod_Val_REF_N!$A$4:$M$199,10,FALSE)/10^3</f>
        <v>0.406028759129971</v>
      </c>
      <c r="H69" s="2">
        <f>VLOOKUP($A69,Total_Rndwd_Prod_Val_REF_N!$A$4:$M$199,11,FALSE)/10^3</f>
        <v>0.41015274286254888</v>
      </c>
      <c r="I69" s="2">
        <f>VLOOKUP($A69,Total_Rndwd_Prod_Val_REF_N!$A$4:$M$199,12,FALSE)/10^3</f>
        <v>0.41456787899079206</v>
      </c>
      <c r="J69" s="2">
        <f>VLOOKUP($A69,Total_Rndwd_Prod_Val_REF_N!$A$4:$M$199,13,FALSE)/10^3</f>
        <v>0.39920185587673318</v>
      </c>
      <c r="L69" t="s">
        <v>107</v>
      </c>
      <c r="M69" s="2">
        <f>VLOOKUP($A69,Total_Rndwd_Prod_Val_BF_N!$A$4:$M$199,5,FALSE)/10^3</f>
        <v>0.34889088375013522</v>
      </c>
      <c r="N69" s="2">
        <f>VLOOKUP($A69,Total_Rndwd_Prod_Val_BF_N!$A$4:$M$199,6,FALSE)/10^3</f>
        <v>0.40709027633547146</v>
      </c>
      <c r="O69" s="2">
        <f>VLOOKUP($A69,Total_Rndwd_Prod_Val_BF_N!$A$4:$M$199,7,FALSE)/10^3</f>
        <v>0.45961404897689367</v>
      </c>
      <c r="P69" s="2">
        <f>VLOOKUP($A69,Total_Rndwd_Prod_Val_BF_N!$A$4:$M$199,8,FALSE)/10^3</f>
        <v>0.46396385896665182</v>
      </c>
      <c r="Q69" s="2">
        <f>VLOOKUP($A69,Total_Rndwd_Prod_Val_BF_N!$A$4:$M$199,9,FALSE)/10^3</f>
        <v>0.45349622084364805</v>
      </c>
      <c r="R69" s="2">
        <f>VLOOKUP($A69,Total_Rndwd_Prod_Val_BF_N!$A$4:$M$199,10,FALSE)/10^3</f>
        <v>0.45169160781546697</v>
      </c>
      <c r="S69" s="2">
        <f>VLOOKUP($A69,Total_Rndwd_Prod_Val_BF_N!$A$4:$M$199,11,FALSE)/10^3</f>
        <v>0.4588372416836346</v>
      </c>
      <c r="T69" s="2">
        <f>VLOOKUP($A69,Total_Rndwd_Prod_Val_BF_N!$A$4:$M$199,12,FALSE)/10^3</f>
        <v>0.4514242505407568</v>
      </c>
      <c r="U69" s="2">
        <f>VLOOKUP($A69,Total_Rndwd_Prod_Val_BF_N!$A$4:$M$199,13,FALSE)/10^3</f>
        <v>0.45310712523369112</v>
      </c>
      <c r="W69" t="s">
        <v>107</v>
      </c>
      <c r="X69" s="2">
        <f>VLOOKUP($A69,Total_Rndwd_Prod_Val_AF_N!$A$4:$M$199,5,FALSE)/10^3</f>
        <v>0.34889088375013522</v>
      </c>
      <c r="Y69" s="2">
        <f>VLOOKUP($A69,Total_Rndwd_Prod_Val_AF_N!$A$4:$M$199,6,FALSE)/10^3</f>
        <v>0.37499087742731568</v>
      </c>
      <c r="Z69" s="2">
        <f>VLOOKUP($A69,Total_Rndwd_Prod_Val_AF_N!$A$4:$M$199,7,FALSE)/10^3</f>
        <v>0.40754867006045142</v>
      </c>
      <c r="AA69" s="2">
        <f>VLOOKUP($A69,Total_Rndwd_Prod_Val_AF_N!$A$4:$M$199,8,FALSE)/10^3</f>
        <v>0.40115792442841247</v>
      </c>
      <c r="AB69" s="2">
        <f>VLOOKUP($A69,Total_Rndwd_Prod_Val_AF_N!$A$4:$M$199,9,FALSE)/10^3</f>
        <v>0.40876549386786265</v>
      </c>
      <c r="AC69" s="2">
        <f>VLOOKUP($A69,Total_Rndwd_Prod_Val_AF_N!$A$4:$M$199,10,FALSE)/10^3</f>
        <v>0.42172361070452175</v>
      </c>
      <c r="AD69" s="2">
        <f>VLOOKUP($A69,Total_Rndwd_Prod_Val_AF_N!$A$4:$M$199,11,FALSE)/10^3</f>
        <v>0.42355036972061305</v>
      </c>
      <c r="AE69" s="2">
        <f>VLOOKUP($A69,Total_Rndwd_Prod_Val_AF_N!$A$4:$M$199,12,FALSE)/10^3</f>
        <v>0.43146809128063124</v>
      </c>
      <c r="AF69" s="2">
        <f>VLOOKUP($A69,Total_Rndwd_Prod_Val_AF_N!$A$4:$M$199,13,FALSE)/10^3</f>
        <v>0.4293934245820516</v>
      </c>
      <c r="AH69" t="s">
        <v>107</v>
      </c>
      <c r="AI69" s="2">
        <f>VLOOKUP($A69,Total_Rndwd_Prod_Val_BAC_N!$A$4:$M$199,5,FALSE)/10^3</f>
        <v>0.34889088375013522</v>
      </c>
      <c r="AJ69" s="2">
        <f>VLOOKUP($A69,Total_Rndwd_Prod_Val_BAC_N!$A$4:$M$199,6,FALSE)/10^3</f>
        <v>0.37489087742731569</v>
      </c>
      <c r="AK69" s="2">
        <f>VLOOKUP($A69,Total_Rndwd_Prod_Val_BAC_N!$A$4:$M$199,7,FALSE)/10^3</f>
        <v>0.39792420233022313</v>
      </c>
      <c r="AL69" s="2">
        <f>VLOOKUP($A69,Total_Rndwd_Prod_Val_BAC_N!$A$4:$M$199,8,FALSE)/10^3</f>
        <v>0.39052087110449618</v>
      </c>
      <c r="AM69" s="2">
        <f>VLOOKUP($A69,Total_Rndwd_Prod_Val_BAC_N!$A$4:$M$199,9,FALSE)/10^3</f>
        <v>0.40553929081542972</v>
      </c>
      <c r="AN69" s="2">
        <f>VLOOKUP($A69,Total_Rndwd_Prod_Val_BAC_N!$A$4:$M$199,10,FALSE)/10^3</f>
        <v>0.40727715941511383</v>
      </c>
      <c r="AO69" s="2">
        <f>VLOOKUP($A69,Total_Rndwd_Prod_Val_BAC_N!$A$4:$M$199,11,FALSE)/10^3</f>
        <v>0.41069944815495157</v>
      </c>
      <c r="AP69" s="2">
        <f>VLOOKUP($A69,Total_Rndwd_Prod_Val_BAC_N!$A$4:$M$199,12,FALSE)/10^3</f>
        <v>0.41840355969433196</v>
      </c>
      <c r="AQ69" s="2">
        <f>VLOOKUP($A69,Total_Rndwd_Prod_Val_BAC_N!$A$4:$M$199,13,FALSE)/10^3</f>
        <v>0.41650073141374599</v>
      </c>
      <c r="AS69" t="s">
        <v>107</v>
      </c>
      <c r="AT69" s="2">
        <f t="shared" si="55"/>
        <v>0.34889088375013522</v>
      </c>
      <c r="AU69" s="2">
        <f t="shared" si="56"/>
        <v>2.1189339015478432</v>
      </c>
      <c r="AV69" s="2">
        <f t="shared" si="56"/>
        <v>4.0032359985340555</v>
      </c>
      <c r="AW69" s="2">
        <f t="shared" si="56"/>
        <v>5.9350158967072595</v>
      </c>
      <c r="AX69" s="2">
        <f t="shared" si="56"/>
        <v>7.8716795502260144</v>
      </c>
      <c r="AY69" s="2">
        <f t="shared" si="56"/>
        <v>9.8444711637025719</v>
      </c>
      <c r="AZ69" s="2">
        <f t="shared" si="56"/>
        <v>11.878738943085004</v>
      </c>
      <c r="BA69" s="2">
        <f t="shared" si="56"/>
        <v>13.933917793525993</v>
      </c>
      <c r="BB69" s="2">
        <f t="shared" si="56"/>
        <v>15.991391165365894</v>
      </c>
      <c r="BD69" t="s">
        <v>107</v>
      </c>
      <c r="BE69" s="2">
        <f t="shared" si="57"/>
        <v>0.34889088375013522</v>
      </c>
      <c r="BF69" s="2">
        <f t="shared" si="58"/>
        <v>2.1515446950861477</v>
      </c>
      <c r="BG69" s="2">
        <f t="shared" si="58"/>
        <v>4.2395198494049273</v>
      </c>
      <c r="BH69" s="2">
        <f t="shared" si="58"/>
        <v>6.541939904279154</v>
      </c>
      <c r="BI69" s="2">
        <f t="shared" si="58"/>
        <v>8.8512915609894094</v>
      </c>
      <c r="BJ69" s="2">
        <f t="shared" si="58"/>
        <v>11.11696805217947</v>
      </c>
      <c r="BK69" s="2">
        <f t="shared" si="58"/>
        <v>13.382571725124972</v>
      </c>
      <c r="BL69" s="2">
        <f t="shared" si="58"/>
        <v>15.669344942400269</v>
      </c>
      <c r="BM69" s="2">
        <f t="shared" si="58"/>
        <v>17.928149069796987</v>
      </c>
      <c r="BO69" t="s">
        <v>107</v>
      </c>
      <c r="BP69" s="2">
        <f t="shared" si="59"/>
        <v>0.34889088375013522</v>
      </c>
      <c r="BQ69" s="2">
        <f t="shared" si="60"/>
        <v>2.1194452961779917</v>
      </c>
      <c r="BR69" s="2">
        <f t="shared" si="60"/>
        <v>4.0269574759477065</v>
      </c>
      <c r="BS69" s="2">
        <f t="shared" si="60"/>
        <v>6.0583100806179244</v>
      </c>
      <c r="BT69" s="2">
        <f t="shared" si="60"/>
        <v>8.0717072721994363</v>
      </c>
      <c r="BU69" s="2">
        <f t="shared" si="60"/>
        <v>10.128492858375409</v>
      </c>
      <c r="BV69" s="2">
        <f t="shared" si="60"/>
        <v>12.23893767091411</v>
      </c>
      <c r="BW69" s="2">
        <f t="shared" si="60"/>
        <v>14.364607241077193</v>
      </c>
      <c r="BX69" s="2">
        <f t="shared" si="60"/>
        <v>16.51987303078177</v>
      </c>
      <c r="BZ69" t="s">
        <v>107</v>
      </c>
      <c r="CA69" s="2">
        <f t="shared" si="61"/>
        <v>0.34889088375013522</v>
      </c>
      <c r="CB69" s="2">
        <f t="shared" si="62"/>
        <v>2.1193452961779919</v>
      </c>
      <c r="CC69" s="2">
        <f t="shared" si="62"/>
        <v>4.0168330082174784</v>
      </c>
      <c r="CD69" s="2">
        <f t="shared" si="62"/>
        <v>5.9990506886428676</v>
      </c>
      <c r="CE69" s="2">
        <f t="shared" si="62"/>
        <v>7.9666734638762815</v>
      </c>
      <c r="CF69" s="2">
        <f t="shared" si="62"/>
        <v>9.9961077865531145</v>
      </c>
      <c r="CG69" s="2">
        <f t="shared" si="62"/>
        <v>12.035915872368522</v>
      </c>
      <c r="CH69" s="2">
        <f t="shared" si="62"/>
        <v>14.097117224682659</v>
      </c>
      <c r="CI69" s="2">
        <f t="shared" si="62"/>
        <v>16.187232194873733</v>
      </c>
      <c r="CK69" t="s">
        <v>107</v>
      </c>
      <c r="CL69" s="2">
        <f t="shared" si="63"/>
        <v>0</v>
      </c>
      <c r="CM69" s="2">
        <f t="shared" si="63"/>
        <v>3.2610793538304428E-2</v>
      </c>
      <c r="CN69" s="2">
        <f t="shared" si="63"/>
        <v>0.23628385087087178</v>
      </c>
      <c r="CO69" s="2">
        <f t="shared" si="63"/>
        <v>0.60692400757189446</v>
      </c>
      <c r="CP69" s="2">
        <f t="shared" si="63"/>
        <v>0.97961201076339499</v>
      </c>
      <c r="CQ69" s="2">
        <f t="shared" si="63"/>
        <v>1.2724968884768977</v>
      </c>
      <c r="CR69" s="2">
        <f t="shared" si="63"/>
        <v>1.503832782039968</v>
      </c>
      <c r="CS69" s="2">
        <f t="shared" si="63"/>
        <v>1.7354271488742761</v>
      </c>
      <c r="CT69" s="2">
        <f t="shared" si="63"/>
        <v>1.9367579044310936</v>
      </c>
      <c r="CU69" s="41">
        <f t="shared" si="65"/>
        <v>0.12111253388796579</v>
      </c>
      <c r="CV69" t="s">
        <v>107</v>
      </c>
      <c r="CW69" s="2">
        <f t="shared" si="43"/>
        <v>0</v>
      </c>
      <c r="CX69" s="2">
        <f t="shared" si="43"/>
        <v>5.1139463014848729E-4</v>
      </c>
      <c r="CY69" s="2">
        <f t="shared" si="43"/>
        <v>2.3721477413650938E-2</v>
      </c>
      <c r="CZ69" s="2">
        <f t="shared" si="41"/>
        <v>0.12329418391066493</v>
      </c>
      <c r="DA69" s="2">
        <f t="shared" si="41"/>
        <v>0.20002772197342189</v>
      </c>
      <c r="DB69" s="2">
        <f t="shared" si="41"/>
        <v>0.28402169467283755</v>
      </c>
      <c r="DC69" s="2">
        <f t="shared" si="41"/>
        <v>0.36019872782910589</v>
      </c>
      <c r="DD69" s="2">
        <f t="shared" si="41"/>
        <v>0.43068944755120064</v>
      </c>
      <c r="DE69" s="2">
        <f t="shared" si="41"/>
        <v>0.52848186541587694</v>
      </c>
      <c r="DF69" s="41">
        <f t="shared" si="66"/>
        <v>3.3047898081591635E-2</v>
      </c>
      <c r="DG69" t="s">
        <v>107</v>
      </c>
      <c r="DH69" s="2">
        <f t="shared" si="64"/>
        <v>0</v>
      </c>
      <c r="DI69" s="2">
        <f t="shared" si="64"/>
        <v>4.1139463014872035E-4</v>
      </c>
      <c r="DJ69" s="2">
        <f t="shared" si="64"/>
        <v>1.3597009683422812E-2</v>
      </c>
      <c r="DK69" s="2">
        <f t="shared" si="64"/>
        <v>6.4034791935608126E-2</v>
      </c>
      <c r="DL69" s="2">
        <f t="shared" si="64"/>
        <v>9.4993913650267103E-2</v>
      </c>
      <c r="DM69" s="2">
        <f t="shared" si="64"/>
        <v>0.15163662285054258</v>
      </c>
      <c r="DN69" s="2">
        <f t="shared" si="64"/>
        <v>0.15717692928351745</v>
      </c>
      <c r="DO69" s="2">
        <f t="shared" si="64"/>
        <v>0.16319943115666646</v>
      </c>
      <c r="DP69" s="2">
        <f t="shared" si="64"/>
        <v>0.19584102950783944</v>
      </c>
      <c r="DQ69" s="41">
        <f t="shared" si="67"/>
        <v>1.224665368276347E-2</v>
      </c>
      <c r="DR69" s="41"/>
    </row>
    <row r="70" spans="1:122" x14ac:dyDescent="0.3">
      <c r="A70" t="s">
        <v>29</v>
      </c>
      <c r="B70" s="2">
        <f>VLOOKUP($A70,Total_Rndwd_Prod_Val_REF_N!$A$4:$M$199,5,FALSE)/10^3</f>
        <v>1874.633761977308</v>
      </c>
      <c r="C70" s="2">
        <f>VLOOKUP($A70,Total_Rndwd_Prod_Val_REF_N!$A$4:$M$199,6,FALSE)/10^3</f>
        <v>2120.0519921850282</v>
      </c>
      <c r="D70" s="2">
        <f>VLOOKUP($A70,Total_Rndwd_Prod_Val_REF_N!$A$4:$M$199,7,FALSE)/10^3</f>
        <v>2395.7629497169478</v>
      </c>
      <c r="E70" s="2">
        <f>VLOOKUP($A70,Total_Rndwd_Prod_Val_REF_N!$A$4:$M$199,8,FALSE)/10^3</f>
        <v>2418.4287995250493</v>
      </c>
      <c r="F70" s="2">
        <f>VLOOKUP($A70,Total_Rndwd_Prod_Val_REF_N!$A$4:$M$199,9,FALSE)/10^3</f>
        <v>2440.9125605482027</v>
      </c>
      <c r="G70" s="2">
        <f>VLOOKUP($A70,Total_Rndwd_Prod_Val_REF_N!$A$4:$M$199,10,FALSE)/10^3</f>
        <v>2476.2451077055489</v>
      </c>
      <c r="H70" s="2">
        <f>VLOOKUP($A70,Total_Rndwd_Prod_Val_REF_N!$A$4:$M$199,11,FALSE)/10^3</f>
        <v>2478.1810194909795</v>
      </c>
      <c r="I70" s="2">
        <f>VLOOKUP($A70,Total_Rndwd_Prod_Val_REF_N!$A$4:$M$199,12,FALSE)/10^3</f>
        <v>2478.0942201710786</v>
      </c>
      <c r="J70" s="2">
        <f>VLOOKUP($A70,Total_Rndwd_Prod_Val_REF_N!$A$4:$M$199,13,FALSE)/10^3</f>
        <v>2433.5504190353849</v>
      </c>
      <c r="L70" t="s">
        <v>29</v>
      </c>
      <c r="M70" s="2">
        <f>VLOOKUP($A70,Total_Rndwd_Prod_Val_BF_N!$A$4:$M$199,5,FALSE)/10^3</f>
        <v>1874.633761977308</v>
      </c>
      <c r="N70" s="2">
        <f>VLOOKUP($A70,Total_Rndwd_Prod_Val_BF_N!$A$4:$M$199,6,FALSE)/10^3</f>
        <v>2270.6577989174707</v>
      </c>
      <c r="O70" s="2">
        <f>VLOOKUP($A70,Total_Rndwd_Prod_Val_BF_N!$A$4:$M$199,7,FALSE)/10^3</f>
        <v>2757.814425753998</v>
      </c>
      <c r="P70" s="2">
        <f>VLOOKUP($A70,Total_Rndwd_Prod_Val_BF_N!$A$4:$M$199,8,FALSE)/10^3</f>
        <v>2803.8796200869738</v>
      </c>
      <c r="Q70" s="2">
        <f>VLOOKUP($A70,Total_Rndwd_Prod_Val_BF_N!$A$4:$M$199,9,FALSE)/10^3</f>
        <v>2755.3954647400233</v>
      </c>
      <c r="R70" s="2">
        <f>VLOOKUP($A70,Total_Rndwd_Prod_Val_BF_N!$A$4:$M$199,10,FALSE)/10^3</f>
        <v>2777.179503792046</v>
      </c>
      <c r="S70" s="2">
        <f>VLOOKUP($A70,Total_Rndwd_Prod_Val_BF_N!$A$4:$M$199,11,FALSE)/10^3</f>
        <v>2748.9900715133949</v>
      </c>
      <c r="T70" s="2">
        <f>VLOOKUP($A70,Total_Rndwd_Prod_Val_BF_N!$A$4:$M$199,12,FALSE)/10^3</f>
        <v>2714.3525705685743</v>
      </c>
      <c r="U70" s="2">
        <f>VLOOKUP($A70,Total_Rndwd_Prod_Val_BF_N!$A$4:$M$199,13,FALSE)/10^3</f>
        <v>2714.6517572647394</v>
      </c>
      <c r="W70" t="s">
        <v>29</v>
      </c>
      <c r="X70" s="2">
        <f>VLOOKUP($A70,Total_Rndwd_Prod_Val_AF_N!$A$4:$M$199,5,FALSE)/10^3</f>
        <v>1874.633761977308</v>
      </c>
      <c r="Y70" s="2">
        <f>VLOOKUP($A70,Total_Rndwd_Prod_Val_AF_N!$A$4:$M$199,6,FALSE)/10^3</f>
        <v>2179.1939513919692</v>
      </c>
      <c r="Z70" s="2">
        <f>VLOOKUP($A70,Total_Rndwd_Prod_Val_AF_N!$A$4:$M$199,7,FALSE)/10^3</f>
        <v>2555.9704936920361</v>
      </c>
      <c r="AA70" s="2">
        <f>VLOOKUP($A70,Total_Rndwd_Prod_Val_AF_N!$A$4:$M$199,8,FALSE)/10^3</f>
        <v>2556.4265374582233</v>
      </c>
      <c r="AB70" s="2">
        <f>VLOOKUP($A70,Total_Rndwd_Prod_Val_AF_N!$A$4:$M$199,9,FALSE)/10^3</f>
        <v>2583.0584350084059</v>
      </c>
      <c r="AC70" s="2">
        <f>VLOOKUP($A70,Total_Rndwd_Prod_Val_AF_N!$A$4:$M$199,10,FALSE)/10^3</f>
        <v>2610.1008391947607</v>
      </c>
      <c r="AD70" s="2">
        <f>VLOOKUP($A70,Total_Rndwd_Prod_Val_AF_N!$A$4:$M$199,11,FALSE)/10^3</f>
        <v>2605.0677512085135</v>
      </c>
      <c r="AE70" s="2">
        <f>VLOOKUP($A70,Total_Rndwd_Prod_Val_AF_N!$A$4:$M$199,12,FALSE)/10^3</f>
        <v>2627.1307598784229</v>
      </c>
      <c r="AF70" s="2">
        <f>VLOOKUP($A70,Total_Rndwd_Prod_Val_AF_N!$A$4:$M$199,13,FALSE)/10^3</f>
        <v>2599.8664629863229</v>
      </c>
      <c r="AH70" t="s">
        <v>29</v>
      </c>
      <c r="AI70" s="2">
        <f>VLOOKUP($A70,Total_Rndwd_Prod_Val_BAC_N!$A$4:$M$199,5,FALSE)/10^3</f>
        <v>1874.633761977308</v>
      </c>
      <c r="AJ70" s="2">
        <f>VLOOKUP($A70,Total_Rndwd_Prod_Val_BAC_N!$A$4:$M$199,6,FALSE)/10^3</f>
        <v>2167.0332440361594</v>
      </c>
      <c r="AK70" s="2">
        <f>VLOOKUP($A70,Total_Rndwd_Prod_Val_BAC_N!$A$4:$M$199,7,FALSE)/10^3</f>
        <v>2523.9937524964898</v>
      </c>
      <c r="AL70" s="2">
        <f>VLOOKUP($A70,Total_Rndwd_Prod_Val_BAC_N!$A$4:$M$199,8,FALSE)/10^3</f>
        <v>2523.3114566138552</v>
      </c>
      <c r="AM70" s="2">
        <f>VLOOKUP($A70,Total_Rndwd_Prod_Val_BAC_N!$A$4:$M$199,9,FALSE)/10^3</f>
        <v>2542.4105705142961</v>
      </c>
      <c r="AN70" s="2">
        <f>VLOOKUP($A70,Total_Rndwd_Prod_Val_BAC_N!$A$4:$M$199,10,FALSE)/10^3</f>
        <v>2571.6311514313343</v>
      </c>
      <c r="AO70" s="2">
        <f>VLOOKUP($A70,Total_Rndwd_Prod_Val_BAC_N!$A$4:$M$199,11,FALSE)/10^3</f>
        <v>2573.3709411266932</v>
      </c>
      <c r="AP70" s="2">
        <f>VLOOKUP($A70,Total_Rndwd_Prod_Val_BAC_N!$A$4:$M$199,12,FALSE)/10^3</f>
        <v>2592.8943697215154</v>
      </c>
      <c r="AQ70" s="2">
        <f>VLOOKUP($A70,Total_Rndwd_Prod_Val_BAC_N!$A$4:$M$199,13,FALSE)/10^3</f>
        <v>2566.2339928741767</v>
      </c>
      <c r="AS70" t="s">
        <v>29</v>
      </c>
      <c r="AT70" s="2">
        <f t="shared" si="55"/>
        <v>1874.633761977308</v>
      </c>
      <c r="AU70" s="2">
        <f t="shared" si="56"/>
        <v>11493.220802071568</v>
      </c>
      <c r="AV70" s="2">
        <f t="shared" si="56"/>
        <v>22369.19172052863</v>
      </c>
      <c r="AW70" s="2">
        <f t="shared" si="56"/>
        <v>34370.672318921468</v>
      </c>
      <c r="AX70" s="2">
        <f t="shared" si="56"/>
        <v>46485.300077569867</v>
      </c>
      <c r="AY70" s="2">
        <f t="shared" si="56"/>
        <v>58725.195427468228</v>
      </c>
      <c r="AZ70" s="2">
        <f t="shared" si="56"/>
        <v>71108.356877781407</v>
      </c>
      <c r="BA70" s="2">
        <f t="shared" si="56"/>
        <v>83499.175175916404</v>
      </c>
      <c r="BB70" s="2">
        <f t="shared" si="56"/>
        <v>95845.1024756361</v>
      </c>
      <c r="BD70" t="s">
        <v>29</v>
      </c>
      <c r="BE70" s="2">
        <f t="shared" si="57"/>
        <v>1874.633761977308</v>
      </c>
      <c r="BF70" s="2">
        <f t="shared" si="58"/>
        <v>11643.826608804011</v>
      </c>
      <c r="BG70" s="2">
        <f t="shared" si="58"/>
        <v>23484.272230227893</v>
      </c>
      <c r="BH70" s="2">
        <f t="shared" si="58"/>
        <v>37319.409553330865</v>
      </c>
      <c r="BI70" s="2">
        <f t="shared" si="58"/>
        <v>51290.323498418787</v>
      </c>
      <c r="BJ70" s="2">
        <f t="shared" si="58"/>
        <v>65089.08486117093</v>
      </c>
      <c r="BK70" s="2">
        <f t="shared" si="58"/>
        <v>78946.792947852518</v>
      </c>
      <c r="BL70" s="2">
        <f t="shared" si="58"/>
        <v>92657.105804474675</v>
      </c>
      <c r="BM70" s="2">
        <f t="shared" si="58"/>
        <v>106229.16784401372</v>
      </c>
      <c r="BO70" t="s">
        <v>29</v>
      </c>
      <c r="BP70" s="2">
        <f t="shared" si="59"/>
        <v>1874.633761977308</v>
      </c>
      <c r="BQ70" s="2">
        <f t="shared" si="60"/>
        <v>11552.362761278509</v>
      </c>
      <c r="BR70" s="2">
        <f t="shared" si="60"/>
        <v>22825.10906053842</v>
      </c>
      <c r="BS70" s="2">
        <f t="shared" si="60"/>
        <v>35605.417572764789</v>
      </c>
      <c r="BT70" s="2">
        <f t="shared" si="60"/>
        <v>48414.182157606083</v>
      </c>
      <c r="BU70" s="2">
        <f t="shared" si="60"/>
        <v>61356.51673683447</v>
      </c>
      <c r="BV70" s="2">
        <f t="shared" si="60"/>
        <v>74401.987844822026</v>
      </c>
      <c r="BW70" s="2">
        <f t="shared" si="60"/>
        <v>87449.389609534497</v>
      </c>
      <c r="BX70" s="2">
        <f t="shared" si="60"/>
        <v>100557.77911203451</v>
      </c>
      <c r="BZ70" t="s">
        <v>29</v>
      </c>
      <c r="CA70" s="2">
        <f t="shared" si="61"/>
        <v>1874.633761977308</v>
      </c>
      <c r="CB70" s="2">
        <f t="shared" si="62"/>
        <v>11540.2020539227</v>
      </c>
      <c r="CC70" s="2">
        <f t="shared" si="62"/>
        <v>22732.328782563825</v>
      </c>
      <c r="CD70" s="2">
        <f t="shared" si="62"/>
        <v>35351.615249163639</v>
      </c>
      <c r="CE70" s="2">
        <f t="shared" si="62"/>
        <v>47987.271646133355</v>
      </c>
      <c r="CF70" s="2">
        <f t="shared" si="62"/>
        <v>60728.545079621872</v>
      </c>
      <c r="CG70" s="2">
        <f t="shared" si="62"/>
        <v>73588.440626473894</v>
      </c>
      <c r="CH70" s="2">
        <f t="shared" si="62"/>
        <v>86474.818760702183</v>
      </c>
      <c r="CI70" s="2">
        <f t="shared" si="62"/>
        <v>99412.630232462412</v>
      </c>
      <c r="CK70" t="s">
        <v>29</v>
      </c>
      <c r="CL70" s="2">
        <f t="shared" si="63"/>
        <v>0</v>
      </c>
      <c r="CM70" s="2">
        <f t="shared" si="63"/>
        <v>150.60580673244294</v>
      </c>
      <c r="CN70" s="2">
        <f t="shared" si="63"/>
        <v>1115.0805096992626</v>
      </c>
      <c r="CO70" s="2">
        <f t="shared" si="63"/>
        <v>2948.7372344093965</v>
      </c>
      <c r="CP70" s="2">
        <f t="shared" si="63"/>
        <v>4805.0234208489201</v>
      </c>
      <c r="CQ70" s="2">
        <f t="shared" si="63"/>
        <v>6363.8894337027014</v>
      </c>
      <c r="CR70" s="2">
        <f t="shared" si="63"/>
        <v>7838.4360700711113</v>
      </c>
      <c r="CS70" s="2">
        <f t="shared" si="63"/>
        <v>9157.9306285582716</v>
      </c>
      <c r="CT70" s="2">
        <f t="shared" si="63"/>
        <v>10384.065368377618</v>
      </c>
      <c r="CU70" s="41">
        <f t="shared" si="65"/>
        <v>0.1083421593817718</v>
      </c>
      <c r="CV70" t="s">
        <v>29</v>
      </c>
      <c r="CW70" s="2">
        <f t="shared" si="43"/>
        <v>0</v>
      </c>
      <c r="CX70" s="2">
        <f t="shared" si="43"/>
        <v>59.141959206941465</v>
      </c>
      <c r="CY70" s="2">
        <f t="shared" si="43"/>
        <v>455.91734000978977</v>
      </c>
      <c r="CZ70" s="2">
        <f t="shared" si="41"/>
        <v>1234.7452538433208</v>
      </c>
      <c r="DA70" s="2">
        <f t="shared" si="41"/>
        <v>1928.8820800362155</v>
      </c>
      <c r="DB70" s="2">
        <f t="shared" si="41"/>
        <v>2631.3213093662416</v>
      </c>
      <c r="DC70" s="2">
        <f t="shared" si="41"/>
        <v>3293.630967040619</v>
      </c>
      <c r="DD70" s="2">
        <f t="shared" si="41"/>
        <v>3950.2144336180936</v>
      </c>
      <c r="DE70" s="2">
        <f t="shared" si="41"/>
        <v>4712.6766363984061</v>
      </c>
      <c r="DF70" s="41">
        <f t="shared" si="66"/>
        <v>4.9169717749494524E-2</v>
      </c>
      <c r="DG70" t="s">
        <v>29</v>
      </c>
      <c r="DH70" s="2">
        <f t="shared" si="64"/>
        <v>0</v>
      </c>
      <c r="DI70" s="2">
        <f t="shared" si="64"/>
        <v>46.981251851131674</v>
      </c>
      <c r="DJ70" s="2">
        <f t="shared" si="64"/>
        <v>363.13706203519541</v>
      </c>
      <c r="DK70" s="2">
        <f t="shared" si="64"/>
        <v>980.94293024217041</v>
      </c>
      <c r="DL70" s="2">
        <f t="shared" si="64"/>
        <v>1501.9715685634874</v>
      </c>
      <c r="DM70" s="2">
        <f t="shared" si="64"/>
        <v>2003.3496521536435</v>
      </c>
      <c r="DN70" s="2">
        <f t="shared" si="64"/>
        <v>2480.0837486924866</v>
      </c>
      <c r="DO70" s="2">
        <f t="shared" si="64"/>
        <v>2975.6435847857792</v>
      </c>
      <c r="DP70" s="2">
        <f t="shared" si="64"/>
        <v>3567.5277568263118</v>
      </c>
      <c r="DQ70" s="41">
        <f t="shared" si="67"/>
        <v>3.7221805441057146E-2</v>
      </c>
      <c r="DR70" s="41"/>
    </row>
    <row r="71" spans="1:122" x14ac:dyDescent="0.3">
      <c r="A71" t="s">
        <v>108</v>
      </c>
      <c r="B71" s="2">
        <f>VLOOKUP($A71,Total_Rndwd_Prod_Val_REF_N!$A$4:$M$199,5,FALSE)/10^3</f>
        <v>3.2666687742731568E-3</v>
      </c>
      <c r="C71" s="2">
        <f>VLOOKUP($A71,Total_Rndwd_Prod_Val_REF_N!$A$4:$M$199,6,FALSE)/10^3</f>
        <v>3.5366687742731575E-3</v>
      </c>
      <c r="D71" s="2">
        <f>VLOOKUP($A71,Total_Rndwd_Prod_Val_REF_N!$A$4:$M$199,7,FALSE)/10^3</f>
        <v>3.7966687742731569E-3</v>
      </c>
      <c r="E71" s="2">
        <f>VLOOKUP($A71,Total_Rndwd_Prod_Val_REF_N!$A$4:$M$199,8,FALSE)/10^3</f>
        <v>3.7566687742731581E-3</v>
      </c>
      <c r="F71" s="2">
        <f>VLOOKUP($A71,Total_Rndwd_Prod_Val_REF_N!$A$4:$M$199,9,FALSE)/10^3</f>
        <v>3.7366687742731576E-3</v>
      </c>
      <c r="G71" s="2">
        <f>VLOOKUP($A71,Total_Rndwd_Prod_Val_REF_N!$A$4:$M$199,10,FALSE)/10^3</f>
        <v>3.7366687742731576E-3</v>
      </c>
      <c r="H71" s="2">
        <f>VLOOKUP($A71,Total_Rndwd_Prod_Val_REF_N!$A$4:$M$199,11,FALSE)/10^3</f>
        <v>7.4933375485463144E-3</v>
      </c>
      <c r="I71" s="2">
        <f>VLOOKUP($A71,Total_Rndwd_Prod_Val_REF_N!$A$4:$M$199,12,FALSE)/10^3</f>
        <v>7.5133375485463161E-3</v>
      </c>
      <c r="J71" s="2">
        <f>VLOOKUP($A71,Total_Rndwd_Prod_Val_REF_N!$A$4:$M$199,13,FALSE)/10^3</f>
        <v>7.353337548546314E-3</v>
      </c>
      <c r="L71" t="s">
        <v>108</v>
      </c>
      <c r="M71" s="2">
        <f>VLOOKUP($A71,Total_Rndwd_Prod_Val_BF_N!$A$4:$M$199,5,FALSE)/10^3</f>
        <v>3.2666687742731568E-3</v>
      </c>
      <c r="N71" s="2">
        <f>VLOOKUP($A71,Total_Rndwd_Prod_Val_BF_N!$A$4:$M$199,6,FALSE)/10^3</f>
        <v>3.8566687742731575E-3</v>
      </c>
      <c r="O71" s="2">
        <f>VLOOKUP($A71,Total_Rndwd_Prod_Val_BF_N!$A$4:$M$199,7,FALSE)/10^3</f>
        <v>4.5466687742731571E-3</v>
      </c>
      <c r="P71" s="2">
        <f>VLOOKUP($A71,Total_Rndwd_Prod_Val_BF_N!$A$4:$M$199,8,FALSE)/10^3</f>
        <v>4.5466687742731571E-3</v>
      </c>
      <c r="Q71" s="2">
        <f>VLOOKUP($A71,Total_Rndwd_Prod_Val_BF_N!$A$4:$M$199,9,FALSE)/10^3</f>
        <v>4.3466687742731566E-3</v>
      </c>
      <c r="R71" s="2">
        <f>VLOOKUP($A71,Total_Rndwd_Prod_Val_BF_N!$A$4:$M$199,10,FALSE)/10^3</f>
        <v>4.2866687742731573E-3</v>
      </c>
      <c r="S71" s="2">
        <f>VLOOKUP($A71,Total_Rndwd_Prod_Val_BF_N!$A$4:$M$199,11,FALSE)/10^3</f>
        <v>4.1966687742731566E-3</v>
      </c>
      <c r="T71" s="2">
        <f>VLOOKUP($A71,Total_Rndwd_Prod_Val_BF_N!$A$4:$M$199,12,FALSE)/10^3</f>
        <v>4.0966687742731572E-3</v>
      </c>
      <c r="U71" s="2">
        <f>VLOOKUP($A71,Total_Rndwd_Prod_Val_BF_N!$A$4:$M$199,13,FALSE)/10^3</f>
        <v>4.076668774273158E-3</v>
      </c>
      <c r="W71" t="s">
        <v>108</v>
      </c>
      <c r="X71" s="2">
        <f>VLOOKUP($A71,Total_Rndwd_Prod_Val_AF_N!$A$4:$M$199,5,FALSE)/10^3</f>
        <v>3.2666687742731568E-3</v>
      </c>
      <c r="Y71" s="2">
        <f>VLOOKUP($A71,Total_Rndwd_Prod_Val_AF_N!$A$4:$M$199,6,FALSE)/10^3</f>
        <v>3.6166687742731573E-3</v>
      </c>
      <c r="Z71" s="2">
        <f>VLOOKUP($A71,Total_Rndwd_Prod_Val_AF_N!$A$4:$M$199,7,FALSE)/10^3</f>
        <v>4.0066687742731583E-3</v>
      </c>
      <c r="AA71" s="2">
        <f>VLOOKUP($A71,Total_Rndwd_Prod_Val_AF_N!$A$4:$M$199,8,FALSE)/10^3</f>
        <v>3.8966687742731576E-3</v>
      </c>
      <c r="AB71" s="2">
        <f>VLOOKUP($A71,Total_Rndwd_Prod_Val_AF_N!$A$4:$M$199,9,FALSE)/10^3</f>
        <v>3.8966687742731576E-3</v>
      </c>
      <c r="AC71" s="2">
        <f>VLOOKUP($A71,Total_Rndwd_Prod_Val_AF_N!$A$4:$M$199,10,FALSE)/10^3</f>
        <v>3.8766687742731571E-3</v>
      </c>
      <c r="AD71" s="2">
        <f>VLOOKUP($A71,Total_Rndwd_Prod_Val_AF_N!$A$4:$M$199,11,FALSE)/10^3</f>
        <v>7.7133375485463149E-3</v>
      </c>
      <c r="AE71" s="2">
        <f>VLOOKUP($A71,Total_Rndwd_Prod_Val_AF_N!$A$4:$M$199,12,FALSE)/10^3</f>
        <v>7.8133375485463143E-3</v>
      </c>
      <c r="AF71" s="2">
        <f>VLOOKUP($A71,Total_Rndwd_Prod_Val_AF_N!$A$4:$M$199,13,FALSE)/10^3</f>
        <v>7.7133375485463149E-3</v>
      </c>
      <c r="AH71" t="s">
        <v>108</v>
      </c>
      <c r="AI71" s="2">
        <f>VLOOKUP($A71,Total_Rndwd_Prod_Val_BAC_N!$A$4:$M$199,5,FALSE)/10^3</f>
        <v>3.2666687742731568E-3</v>
      </c>
      <c r="AJ71" s="2">
        <f>VLOOKUP($A71,Total_Rndwd_Prod_Val_BAC_N!$A$4:$M$199,6,FALSE)/10^3</f>
        <v>3.6166687742731573E-3</v>
      </c>
      <c r="AK71" s="2">
        <f>VLOOKUP($A71,Total_Rndwd_Prod_Val_BAC_N!$A$4:$M$199,7,FALSE)/10^3</f>
        <v>3.996668774273157E-3</v>
      </c>
      <c r="AL71" s="2">
        <f>VLOOKUP($A71,Total_Rndwd_Prod_Val_BAC_N!$A$4:$M$199,8,FALSE)/10^3</f>
        <v>3.8766687742731571E-3</v>
      </c>
      <c r="AM71" s="2">
        <f>VLOOKUP($A71,Total_Rndwd_Prod_Val_BAC_N!$A$4:$M$199,9,FALSE)/10^3</f>
        <v>3.8666687742731575E-3</v>
      </c>
      <c r="AN71" s="2">
        <f>VLOOKUP($A71,Total_Rndwd_Prod_Val_BAC_N!$A$4:$M$199,10,FALSE)/10^3</f>
        <v>3.8466687742731579E-3</v>
      </c>
      <c r="AO71" s="2">
        <f>VLOOKUP($A71,Total_Rndwd_Prod_Val_BAC_N!$A$4:$M$199,11,FALSE)/10^3</f>
        <v>3.8466687742731579E-3</v>
      </c>
      <c r="AP71" s="2">
        <f>VLOOKUP($A71,Total_Rndwd_Prod_Val_BAC_N!$A$4:$M$199,12,FALSE)/10^3</f>
        <v>3.8866687742731571E-3</v>
      </c>
      <c r="AQ71" s="2">
        <f>VLOOKUP($A71,Total_Rndwd_Prod_Val_BAC_N!$A$4:$M$199,13,FALSE)/10^3</f>
        <v>3.836668774273157E-3</v>
      </c>
      <c r="AS71" t="s">
        <v>108</v>
      </c>
      <c r="AT71" s="2">
        <f t="shared" si="55"/>
        <v>3.2666687742731568E-3</v>
      </c>
      <c r="AU71" s="2">
        <f t="shared" si="56"/>
        <v>1.9870012645638944E-2</v>
      </c>
      <c r="AV71" s="2">
        <f t="shared" si="56"/>
        <v>3.781335651700473E-2</v>
      </c>
      <c r="AW71" s="2">
        <f t="shared" si="56"/>
        <v>5.6756700388370517E-2</v>
      </c>
      <c r="AX71" s="2">
        <f t="shared" si="56"/>
        <v>7.552004425973631E-2</v>
      </c>
      <c r="AY71" s="2">
        <f t="shared" si="56"/>
        <v>9.42033881311021E-2</v>
      </c>
      <c r="AZ71" s="2">
        <f t="shared" si="56"/>
        <v>0.11664340077674104</v>
      </c>
      <c r="BA71" s="2">
        <f t="shared" si="56"/>
        <v>0.15413008851947263</v>
      </c>
      <c r="BB71" s="2">
        <f t="shared" si="56"/>
        <v>0.19153677626220419</v>
      </c>
      <c r="BD71" t="s">
        <v>108</v>
      </c>
      <c r="BE71" s="2">
        <f t="shared" si="57"/>
        <v>3.2666687742731568E-3</v>
      </c>
      <c r="BF71" s="2">
        <f t="shared" si="58"/>
        <v>2.0190012645638942E-2</v>
      </c>
      <c r="BG71" s="2">
        <f t="shared" si="58"/>
        <v>4.0163356517004728E-2</v>
      </c>
      <c r="BH71" s="2">
        <f t="shared" si="58"/>
        <v>6.2896700388370516E-2</v>
      </c>
      <c r="BI71" s="2">
        <f t="shared" si="58"/>
        <v>8.5430044259736299E-2</v>
      </c>
      <c r="BJ71" s="2">
        <f t="shared" si="58"/>
        <v>0.10710338813110208</v>
      </c>
      <c r="BK71" s="2">
        <f t="shared" si="58"/>
        <v>0.12844673200246787</v>
      </c>
      <c r="BL71" s="2">
        <f t="shared" si="58"/>
        <v>0.14933007587383368</v>
      </c>
      <c r="BM71" s="2">
        <f t="shared" si="58"/>
        <v>0.16979341974519946</v>
      </c>
      <c r="BO71" t="s">
        <v>108</v>
      </c>
      <c r="BP71" s="2">
        <f t="shared" si="59"/>
        <v>3.2666687742731568E-3</v>
      </c>
      <c r="BQ71" s="2">
        <f t="shared" si="60"/>
        <v>1.9950012645638941E-2</v>
      </c>
      <c r="BR71" s="2">
        <f t="shared" si="60"/>
        <v>3.8423356517004729E-2</v>
      </c>
      <c r="BS71" s="2">
        <f t="shared" si="60"/>
        <v>5.8346700388370525E-2</v>
      </c>
      <c r="BT71" s="2">
        <f t="shared" si="60"/>
        <v>7.7830044259736303E-2</v>
      </c>
      <c r="BU71" s="2">
        <f t="shared" si="60"/>
        <v>9.7293388131102096E-2</v>
      </c>
      <c r="BV71" s="2">
        <f t="shared" si="60"/>
        <v>0.12051340077674104</v>
      </c>
      <c r="BW71" s="2">
        <f t="shared" si="60"/>
        <v>0.15918008851947263</v>
      </c>
      <c r="BX71" s="2">
        <f t="shared" si="60"/>
        <v>0.1981467762622042</v>
      </c>
      <c r="BZ71" t="s">
        <v>108</v>
      </c>
      <c r="CA71" s="2">
        <f t="shared" si="61"/>
        <v>3.2666687742731568E-3</v>
      </c>
      <c r="CB71" s="2">
        <f t="shared" si="62"/>
        <v>1.9950012645638941E-2</v>
      </c>
      <c r="CC71" s="2">
        <f t="shared" si="62"/>
        <v>3.8413356517004726E-2</v>
      </c>
      <c r="CD71" s="2">
        <f t="shared" si="62"/>
        <v>5.8276700388370517E-2</v>
      </c>
      <c r="CE71" s="2">
        <f t="shared" si="62"/>
        <v>7.7650044259736303E-2</v>
      </c>
      <c r="CF71" s="2">
        <f t="shared" si="62"/>
        <v>9.6963388131102085E-2</v>
      </c>
      <c r="CG71" s="2">
        <f t="shared" si="62"/>
        <v>0.11619673200246787</v>
      </c>
      <c r="CH71" s="2">
        <f t="shared" si="62"/>
        <v>0.13547007587383367</v>
      </c>
      <c r="CI71" s="2">
        <f t="shared" si="62"/>
        <v>0.15485341974519945</v>
      </c>
      <c r="CK71" t="s">
        <v>108</v>
      </c>
      <c r="CL71" s="2">
        <f t="shared" si="63"/>
        <v>0</v>
      </c>
      <c r="CM71" s="2">
        <f t="shared" si="63"/>
        <v>3.1999999999999737E-4</v>
      </c>
      <c r="CN71" s="2">
        <f t="shared" si="63"/>
        <v>2.3499999999999979E-3</v>
      </c>
      <c r="CO71" s="2">
        <f t="shared" si="63"/>
        <v>6.1399999999999996E-3</v>
      </c>
      <c r="CP71" s="2">
        <f t="shared" si="63"/>
        <v>9.9099999999999883E-3</v>
      </c>
      <c r="CQ71" s="2">
        <f t="shared" si="63"/>
        <v>1.2899999999999981E-2</v>
      </c>
      <c r="CR71" s="2">
        <f t="shared" si="63"/>
        <v>1.1803331225726826E-2</v>
      </c>
      <c r="CS71" s="2">
        <f t="shared" si="63"/>
        <v>-4.8000126456389514E-3</v>
      </c>
      <c r="CT71" s="2">
        <f t="shared" si="63"/>
        <v>-2.1743356517004736E-2</v>
      </c>
      <c r="CU71" s="41">
        <f t="shared" si="65"/>
        <v>-0.11352053084175948</v>
      </c>
      <c r="CV71" t="s">
        <v>108</v>
      </c>
      <c r="CW71" s="2">
        <f t="shared" si="43"/>
        <v>0</v>
      </c>
      <c r="CX71" s="2">
        <f t="shared" si="43"/>
        <v>7.999999999999674E-5</v>
      </c>
      <c r="CY71" s="2">
        <f t="shared" si="43"/>
        <v>6.0999999999999943E-4</v>
      </c>
      <c r="CZ71" s="2">
        <f t="shared" si="41"/>
        <v>1.5900000000000081E-3</v>
      </c>
      <c r="DA71" s="2">
        <f t="shared" si="41"/>
        <v>2.3099999999999926E-3</v>
      </c>
      <c r="DB71" s="2">
        <f t="shared" si="41"/>
        <v>3.0899999999999955E-3</v>
      </c>
      <c r="DC71" s="2">
        <f t="shared" si="41"/>
        <v>3.8699999999999984E-3</v>
      </c>
      <c r="DD71" s="2">
        <f t="shared" si="41"/>
        <v>5.0499999999999989E-3</v>
      </c>
      <c r="DE71" s="2">
        <f t="shared" si="41"/>
        <v>6.6100000000000048E-3</v>
      </c>
      <c r="DF71" s="41">
        <f t="shared" si="66"/>
        <v>3.4510343804425567E-2</v>
      </c>
      <c r="DG71" t="s">
        <v>108</v>
      </c>
      <c r="DH71" s="2">
        <f t="shared" si="64"/>
        <v>0</v>
      </c>
      <c r="DI71" s="2">
        <f t="shared" si="64"/>
        <v>7.999999999999674E-5</v>
      </c>
      <c r="DJ71" s="2">
        <f t="shared" si="64"/>
        <v>5.9999999999999637E-4</v>
      </c>
      <c r="DK71" s="2">
        <f t="shared" si="64"/>
        <v>1.5200000000000005E-3</v>
      </c>
      <c r="DL71" s="2">
        <f t="shared" si="64"/>
        <v>2.129999999999993E-3</v>
      </c>
      <c r="DM71" s="2">
        <f t="shared" si="64"/>
        <v>2.7599999999999847E-3</v>
      </c>
      <c r="DN71" s="2">
        <f t="shared" si="64"/>
        <v>-4.4666877427317064E-4</v>
      </c>
      <c r="DO71" s="2">
        <f t="shared" si="64"/>
        <v>-1.8660012645638963E-2</v>
      </c>
      <c r="DP71" s="2">
        <f t="shared" si="64"/>
        <v>-3.6683356517004745E-2</v>
      </c>
      <c r="DQ71" s="41">
        <f t="shared" si="67"/>
        <v>-0.19152121714102088</v>
      </c>
      <c r="DR71" s="41"/>
    </row>
    <row r="72" spans="1:122" x14ac:dyDescent="0.3">
      <c r="A72" t="s">
        <v>109</v>
      </c>
      <c r="B72" s="2">
        <f>VLOOKUP($A72,Total_Rndwd_Prod_Val_REF_N!$A$4:$M$199,5,FALSE)/10^3</f>
        <v>212.71097361382107</v>
      </c>
      <c r="C72" s="2">
        <f>VLOOKUP($A72,Total_Rndwd_Prod_Val_REF_N!$A$4:$M$199,6,FALSE)/10^3</f>
        <v>234.31885421087907</v>
      </c>
      <c r="D72" s="2">
        <f>VLOOKUP($A72,Total_Rndwd_Prod_Val_REF_N!$A$4:$M$199,7,FALSE)/10^3</f>
        <v>255.89111421679328</v>
      </c>
      <c r="E72" s="2">
        <f>VLOOKUP($A72,Total_Rndwd_Prod_Val_REF_N!$A$4:$M$199,8,FALSE)/10^3</f>
        <v>256.16112152281232</v>
      </c>
      <c r="F72" s="2">
        <f>VLOOKUP($A72,Total_Rndwd_Prod_Val_REF_N!$A$4:$M$199,9,FALSE)/10^3</f>
        <v>257.43632053153817</v>
      </c>
      <c r="G72" s="2">
        <f>VLOOKUP($A72,Total_Rndwd_Prod_Val_REF_N!$A$4:$M$199,10,FALSE)/10^3</f>
        <v>259.90852810088103</v>
      </c>
      <c r="H72" s="2">
        <f>VLOOKUP($A72,Total_Rndwd_Prod_Val_REF_N!$A$4:$M$199,11,FALSE)/10^3</f>
        <v>262.44871018234505</v>
      </c>
      <c r="I72" s="2">
        <f>VLOOKUP($A72,Total_Rndwd_Prod_Val_REF_N!$A$4:$M$199,12,FALSE)/10^3</f>
        <v>265.12330345414176</v>
      </c>
      <c r="J72" s="2">
        <f>VLOOKUP($A72,Total_Rndwd_Prod_Val_REF_N!$A$4:$M$199,13,FALSE)/10^3</f>
        <v>261.88890097379561</v>
      </c>
      <c r="L72" t="s">
        <v>109</v>
      </c>
      <c r="M72" s="2">
        <f>VLOOKUP($A72,Total_Rndwd_Prod_Val_BF_N!$A$4:$M$199,5,FALSE)/10^3</f>
        <v>212.71097361382107</v>
      </c>
      <c r="N72" s="2">
        <f>VLOOKUP($A72,Total_Rndwd_Prod_Val_BF_N!$A$4:$M$199,6,FALSE)/10^3</f>
        <v>248.65153234251039</v>
      </c>
      <c r="O72" s="2">
        <f>VLOOKUP($A72,Total_Rndwd_Prod_Val_BF_N!$A$4:$M$199,7,FALSE)/10^3</f>
        <v>290.07940204415615</v>
      </c>
      <c r="P72" s="2">
        <f>VLOOKUP($A72,Total_Rndwd_Prod_Val_BF_N!$A$4:$M$199,8,FALSE)/10^3</f>
        <v>291.94826973690152</v>
      </c>
      <c r="Q72" s="2">
        <f>VLOOKUP($A72,Total_Rndwd_Prod_Val_BF_N!$A$4:$M$199,9,FALSE)/10^3</f>
        <v>282.15729021547838</v>
      </c>
      <c r="R72" s="2">
        <f>VLOOKUP($A72,Total_Rndwd_Prod_Val_BF_N!$A$4:$M$199,10,FALSE)/10^3</f>
        <v>281.32503044482985</v>
      </c>
      <c r="S72" s="2">
        <f>VLOOKUP($A72,Total_Rndwd_Prod_Val_BF_N!$A$4:$M$199,11,FALSE)/10^3</f>
        <v>278.25048888314063</v>
      </c>
      <c r="T72" s="2">
        <f>VLOOKUP($A72,Total_Rndwd_Prod_Val_BF_N!$A$4:$M$199,12,FALSE)/10^3</f>
        <v>274.51136742212014</v>
      </c>
      <c r="U72" s="2">
        <f>VLOOKUP($A72,Total_Rndwd_Prod_Val_BF_N!$A$4:$M$199,13,FALSE)/10^3</f>
        <v>276.02475519609806</v>
      </c>
      <c r="W72" t="s">
        <v>109</v>
      </c>
      <c r="X72" s="2">
        <f>VLOOKUP($A72,Total_Rndwd_Prod_Val_AF_N!$A$4:$M$199,5,FALSE)/10^3</f>
        <v>212.71097361382107</v>
      </c>
      <c r="Y72" s="2">
        <f>VLOOKUP($A72,Total_Rndwd_Prod_Val_AF_N!$A$4:$M$199,6,FALSE)/10^3</f>
        <v>237.47301470134599</v>
      </c>
      <c r="Z72" s="2">
        <f>VLOOKUP($A72,Total_Rndwd_Prod_Val_AF_N!$A$4:$M$199,7,FALSE)/10^3</f>
        <v>265.01429019337303</v>
      </c>
      <c r="AA72" s="2">
        <f>VLOOKUP($A72,Total_Rndwd_Prod_Val_AF_N!$A$4:$M$199,8,FALSE)/10^3</f>
        <v>260.40672418263262</v>
      </c>
      <c r="AB72" s="2">
        <f>VLOOKUP($A72,Total_Rndwd_Prod_Val_AF_N!$A$4:$M$199,9,FALSE)/10^3</f>
        <v>262.73193986877203</v>
      </c>
      <c r="AC72" s="2">
        <f>VLOOKUP($A72,Total_Rndwd_Prod_Val_AF_N!$A$4:$M$199,10,FALSE)/10^3</f>
        <v>263.99270416553679</v>
      </c>
      <c r="AD72" s="2">
        <f>VLOOKUP($A72,Total_Rndwd_Prod_Val_AF_N!$A$4:$M$199,11,FALSE)/10^3</f>
        <v>264.97161574164119</v>
      </c>
      <c r="AE72" s="2">
        <f>VLOOKUP($A72,Total_Rndwd_Prod_Val_AF_N!$A$4:$M$199,12,FALSE)/10^3</f>
        <v>270.6907249933235</v>
      </c>
      <c r="AF72" s="2">
        <f>VLOOKUP($A72,Total_Rndwd_Prod_Val_AF_N!$A$4:$M$199,13,FALSE)/10^3</f>
        <v>269.80195188836137</v>
      </c>
      <c r="AH72" t="s">
        <v>109</v>
      </c>
      <c r="AI72" s="2">
        <f>VLOOKUP($A72,Total_Rndwd_Prod_Val_BAC_N!$A$4:$M$199,5,FALSE)/10^3</f>
        <v>212.71097361382107</v>
      </c>
      <c r="AJ72" s="2">
        <f>VLOOKUP($A72,Total_Rndwd_Prod_Val_BAC_N!$A$4:$M$199,6,FALSE)/10^3</f>
        <v>237.30323800728041</v>
      </c>
      <c r="AK72" s="2">
        <f>VLOOKUP($A72,Total_Rndwd_Prod_Val_BAC_N!$A$4:$M$199,7,FALSE)/10^3</f>
        <v>264.06201234383451</v>
      </c>
      <c r="AL72" s="2">
        <f>VLOOKUP($A72,Total_Rndwd_Prod_Val_BAC_N!$A$4:$M$199,8,FALSE)/10^3</f>
        <v>258.864849585424</v>
      </c>
      <c r="AM72" s="2">
        <f>VLOOKUP($A72,Total_Rndwd_Prod_Val_BAC_N!$A$4:$M$199,9,FALSE)/10^3</f>
        <v>260.51628030287969</v>
      </c>
      <c r="AN72" s="2">
        <f>VLOOKUP($A72,Total_Rndwd_Prod_Val_BAC_N!$A$4:$M$199,10,FALSE)/10^3</f>
        <v>261.79815968263335</v>
      </c>
      <c r="AO72" s="2">
        <f>VLOOKUP($A72,Total_Rndwd_Prod_Val_BAC_N!$A$4:$M$199,11,FALSE)/10^3</f>
        <v>264.07161012600994</v>
      </c>
      <c r="AP72" s="2">
        <f>VLOOKUP($A72,Total_Rndwd_Prod_Val_BAC_N!$A$4:$M$199,12,FALSE)/10^3</f>
        <v>269.13450909889741</v>
      </c>
      <c r="AQ72" s="2">
        <f>VLOOKUP($A72,Total_Rndwd_Prod_Val_BAC_N!$A$4:$M$199,13,FALSE)/10^3</f>
        <v>268.24660783235328</v>
      </c>
      <c r="AS72" t="s">
        <v>109</v>
      </c>
      <c r="AT72" s="2">
        <f t="shared" si="55"/>
        <v>212.71097361382107</v>
      </c>
      <c r="AU72" s="2">
        <f t="shared" si="56"/>
        <v>1297.8737222799846</v>
      </c>
      <c r="AV72" s="2">
        <f t="shared" si="56"/>
        <v>2491.0402533402939</v>
      </c>
      <c r="AW72" s="2">
        <f t="shared" si="56"/>
        <v>3770.7658317302794</v>
      </c>
      <c r="AX72" s="2">
        <f t="shared" si="56"/>
        <v>5052.8466383530667</v>
      </c>
      <c r="AY72" s="2">
        <f t="shared" si="56"/>
        <v>6342.5004485801001</v>
      </c>
      <c r="AZ72" s="2">
        <f t="shared" si="56"/>
        <v>7644.5832711659696</v>
      </c>
      <c r="BA72" s="2">
        <f t="shared" si="56"/>
        <v>8959.5014153494922</v>
      </c>
      <c r="BB72" s="2">
        <f t="shared" si="56"/>
        <v>10281.883530139856</v>
      </c>
      <c r="BD72" t="s">
        <v>109</v>
      </c>
      <c r="BE72" s="2">
        <f t="shared" si="57"/>
        <v>212.71097361382107</v>
      </c>
      <c r="BF72" s="2">
        <f t="shared" si="58"/>
        <v>1312.2064004116157</v>
      </c>
      <c r="BG72" s="2">
        <f t="shared" si="58"/>
        <v>2596.8919318258136</v>
      </c>
      <c r="BH72" s="2">
        <f t="shared" si="58"/>
        <v>4049.1578097393399</v>
      </c>
      <c r="BI72" s="2">
        <f t="shared" si="58"/>
        <v>5499.1081789024247</v>
      </c>
      <c r="BJ72" s="2">
        <f t="shared" si="58"/>
        <v>6909.0623702091689</v>
      </c>
      <c r="BK72" s="2">
        <f t="shared" si="58"/>
        <v>8312.6129808716287</v>
      </c>
      <c r="BL72" s="2">
        <f t="shared" si="58"/>
        <v>9700.1263038263114</v>
      </c>
      <c r="BM72" s="2">
        <f t="shared" si="58"/>
        <v>11074.196528710891</v>
      </c>
      <c r="BO72" t="s">
        <v>109</v>
      </c>
      <c r="BP72" s="2">
        <f t="shared" si="59"/>
        <v>212.71097361382107</v>
      </c>
      <c r="BQ72" s="2">
        <f t="shared" si="60"/>
        <v>1301.0278827704515</v>
      </c>
      <c r="BR72" s="2">
        <f t="shared" si="60"/>
        <v>2515.9342317692085</v>
      </c>
      <c r="BS72" s="2">
        <f t="shared" si="60"/>
        <v>3836.3981167253332</v>
      </c>
      <c r="BT72" s="2">
        <f t="shared" si="60"/>
        <v>5140.756953324636</v>
      </c>
      <c r="BU72" s="2">
        <f t="shared" si="60"/>
        <v>6455.6774169652608</v>
      </c>
      <c r="BV72" s="2">
        <f t="shared" si="60"/>
        <v>7776.619849369049</v>
      </c>
      <c r="BW72" s="2">
        <f t="shared" si="60"/>
        <v>9107.1970373289369</v>
      </c>
      <c r="BX72" s="2">
        <f t="shared" si="60"/>
        <v>10459.761889190591</v>
      </c>
      <c r="BZ72" t="s">
        <v>109</v>
      </c>
      <c r="CA72" s="2">
        <f t="shared" si="61"/>
        <v>212.71097361382107</v>
      </c>
      <c r="CB72" s="2">
        <f t="shared" si="62"/>
        <v>1300.8581060763859</v>
      </c>
      <c r="CC72" s="2">
        <f t="shared" si="62"/>
        <v>2514.1330704493416</v>
      </c>
      <c r="CD72" s="2">
        <f t="shared" si="62"/>
        <v>3829.2459694101035</v>
      </c>
      <c r="CE72" s="2">
        <f t="shared" si="62"/>
        <v>5125.2216480546795</v>
      </c>
      <c r="CF72" s="2">
        <f t="shared" si="62"/>
        <v>6429.0849289488315</v>
      </c>
      <c r="CG72" s="2">
        <f t="shared" si="62"/>
        <v>7740.349177805374</v>
      </c>
      <c r="CH72" s="2">
        <f t="shared" si="62"/>
        <v>9065.770127408312</v>
      </c>
      <c r="CI72" s="2">
        <f t="shared" si="62"/>
        <v>10410.554771636256</v>
      </c>
      <c r="CK72" t="s">
        <v>109</v>
      </c>
      <c r="CL72" s="2">
        <f t="shared" si="63"/>
        <v>0</v>
      </c>
      <c r="CM72" s="2">
        <f t="shared" si="63"/>
        <v>14.332678131631155</v>
      </c>
      <c r="CN72" s="2">
        <f t="shared" si="63"/>
        <v>105.85167848551964</v>
      </c>
      <c r="CO72" s="2">
        <f t="shared" si="63"/>
        <v>278.39197800906049</v>
      </c>
      <c r="CP72" s="2">
        <f t="shared" si="63"/>
        <v>446.26154054935796</v>
      </c>
      <c r="CQ72" s="2">
        <f t="shared" si="63"/>
        <v>566.56192162906882</v>
      </c>
      <c r="CR72" s="2">
        <f t="shared" si="63"/>
        <v>668.02970970565912</v>
      </c>
      <c r="CS72" s="2">
        <f t="shared" si="63"/>
        <v>740.62488847681925</v>
      </c>
      <c r="CT72" s="2">
        <f t="shared" si="63"/>
        <v>792.31299857103477</v>
      </c>
      <c r="CU72" s="41">
        <f t="shared" si="65"/>
        <v>7.7059129900517123E-2</v>
      </c>
      <c r="CV72" t="s">
        <v>109</v>
      </c>
      <c r="CW72" s="2">
        <f t="shared" si="43"/>
        <v>0</v>
      </c>
      <c r="CX72" s="2">
        <f t="shared" si="43"/>
        <v>3.154160490466893</v>
      </c>
      <c r="CY72" s="2">
        <f t="shared" si="43"/>
        <v>24.893978428914579</v>
      </c>
      <c r="CZ72" s="2">
        <f t="shared" si="41"/>
        <v>65.632284995053851</v>
      </c>
      <c r="DA72" s="2">
        <f t="shared" si="41"/>
        <v>87.910314971569278</v>
      </c>
      <c r="DB72" s="2">
        <f t="shared" si="41"/>
        <v>113.17696838516076</v>
      </c>
      <c r="DC72" s="2">
        <f t="shared" si="41"/>
        <v>132.03657820307944</v>
      </c>
      <c r="DD72" s="2">
        <f t="shared" si="41"/>
        <v>147.6956219794447</v>
      </c>
      <c r="DE72" s="2">
        <f t="shared" si="41"/>
        <v>177.87835905073553</v>
      </c>
      <c r="DF72" s="41">
        <f t="shared" si="66"/>
        <v>1.7300172534469079E-2</v>
      </c>
      <c r="DG72" t="s">
        <v>109</v>
      </c>
      <c r="DH72" s="2">
        <f t="shared" si="64"/>
        <v>0</v>
      </c>
      <c r="DI72" s="2">
        <f t="shared" si="64"/>
        <v>2.9843837964012891</v>
      </c>
      <c r="DJ72" s="2">
        <f t="shared" si="64"/>
        <v>23.092817109047701</v>
      </c>
      <c r="DK72" s="2">
        <f t="shared" si="64"/>
        <v>58.480137679824111</v>
      </c>
      <c r="DL72" s="2">
        <f t="shared" si="64"/>
        <v>72.375009701612726</v>
      </c>
      <c r="DM72" s="2">
        <f t="shared" si="64"/>
        <v>86.58448036873142</v>
      </c>
      <c r="DN72" s="2">
        <f t="shared" si="64"/>
        <v>95.76590663940442</v>
      </c>
      <c r="DO72" s="2">
        <f t="shared" si="64"/>
        <v>106.2687120588198</v>
      </c>
      <c r="DP72" s="2">
        <f t="shared" si="64"/>
        <v>128.6712414964004</v>
      </c>
      <c r="DQ72" s="41">
        <f t="shared" si="67"/>
        <v>1.2514364816448197E-2</v>
      </c>
      <c r="DR72" s="41"/>
    </row>
    <row r="73" spans="1:122" x14ac:dyDescent="0.3">
      <c r="A73" t="s">
        <v>110</v>
      </c>
      <c r="B73" s="2">
        <f>VLOOKUP($A73,Total_Rndwd_Prod_Val_REF_N!$A$4:$M$199,5,FALSE)/10^3</f>
        <v>51.670230013523884</v>
      </c>
      <c r="C73" s="2">
        <f>VLOOKUP($A73,Total_Rndwd_Prod_Val_REF_N!$A$4:$M$199,6,FALSE)/10^3</f>
        <v>58.475199415569008</v>
      </c>
      <c r="D73" s="2">
        <f>VLOOKUP($A73,Total_Rndwd_Prod_Val_REF_N!$A$4:$M$199,7,FALSE)/10^3</f>
        <v>66.109344996409718</v>
      </c>
      <c r="E73" s="2">
        <f>VLOOKUP($A73,Total_Rndwd_Prod_Val_REF_N!$A$4:$M$199,8,FALSE)/10^3</f>
        <v>66.184931037864843</v>
      </c>
      <c r="F73" s="2">
        <f>VLOOKUP($A73,Total_Rndwd_Prod_Val_REF_N!$A$4:$M$199,9,FALSE)/10^3</f>
        <v>66.478202157512357</v>
      </c>
      <c r="G73" s="2">
        <f>VLOOKUP($A73,Total_Rndwd_Prod_Val_REF_N!$A$4:$M$199,10,FALSE)/10^3</f>
        <v>67.220208563456367</v>
      </c>
      <c r="H73" s="2">
        <f>VLOOKUP($A73,Total_Rndwd_Prod_Val_REF_N!$A$4:$M$199,11,FALSE)/10^3</f>
        <v>67.826769626946486</v>
      </c>
      <c r="I73" s="2">
        <f>VLOOKUP($A73,Total_Rndwd_Prod_Val_REF_N!$A$4:$M$199,12,FALSE)/10^3</f>
        <v>68.438091836509443</v>
      </c>
      <c r="J73" s="2">
        <f>VLOOKUP($A73,Total_Rndwd_Prod_Val_REF_N!$A$4:$M$199,13,FALSE)/10^3</f>
        <v>67.955358211733014</v>
      </c>
      <c r="L73" t="s">
        <v>110</v>
      </c>
      <c r="M73" s="2">
        <f>VLOOKUP($A73,Total_Rndwd_Prod_Val_BF_N!$A$4:$M$199,5,FALSE)/10^3</f>
        <v>51.670230013523884</v>
      </c>
      <c r="N73" s="2">
        <f>VLOOKUP($A73,Total_Rndwd_Prod_Val_BF_N!$A$4:$M$199,6,FALSE)/10^3</f>
        <v>55.743878255356094</v>
      </c>
      <c r="O73" s="2">
        <f>VLOOKUP($A73,Total_Rndwd_Prod_Val_BF_N!$A$4:$M$199,7,FALSE)/10^3</f>
        <v>59.855354176855975</v>
      </c>
      <c r="P73" s="2">
        <f>VLOOKUP($A73,Total_Rndwd_Prod_Val_BF_N!$A$4:$M$199,8,FALSE)/10^3</f>
        <v>60.272980914855616</v>
      </c>
      <c r="Q73" s="2">
        <f>VLOOKUP($A73,Total_Rndwd_Prod_Val_BF_N!$A$4:$M$199,9,FALSE)/10^3</f>
        <v>59.199437018941609</v>
      </c>
      <c r="R73" s="2">
        <f>VLOOKUP($A73,Total_Rndwd_Prod_Val_BF_N!$A$4:$M$199,10,FALSE)/10^3</f>
        <v>60.124479567867624</v>
      </c>
      <c r="S73" s="2">
        <f>VLOOKUP($A73,Total_Rndwd_Prod_Val_BF_N!$A$4:$M$199,11,FALSE)/10^3</f>
        <v>59.540810136068473</v>
      </c>
      <c r="T73" s="2">
        <f>VLOOKUP($A73,Total_Rndwd_Prod_Val_BF_N!$A$4:$M$199,12,FALSE)/10^3</f>
        <v>58.977557473712217</v>
      </c>
      <c r="U73" s="2">
        <f>VLOOKUP($A73,Total_Rndwd_Prod_Val_BF_N!$A$4:$M$199,13,FALSE)/10^3</f>
        <v>59.474607377580156</v>
      </c>
      <c r="W73" t="s">
        <v>110</v>
      </c>
      <c r="X73" s="2">
        <f>VLOOKUP($A73,Total_Rndwd_Prod_Val_AF_N!$A$4:$M$199,5,FALSE)/10^3</f>
        <v>51.670230013523884</v>
      </c>
      <c r="Y73" s="2">
        <f>VLOOKUP($A73,Total_Rndwd_Prod_Val_AF_N!$A$4:$M$199,6,FALSE)/10^3</f>
        <v>58.464577131218348</v>
      </c>
      <c r="Z73" s="2">
        <f>VLOOKUP($A73,Total_Rndwd_Prod_Val_AF_N!$A$4:$M$199,7,FALSE)/10^3</f>
        <v>66.591722130065406</v>
      </c>
      <c r="AA73" s="2">
        <f>VLOOKUP($A73,Total_Rndwd_Prod_Val_AF_N!$A$4:$M$199,8,FALSE)/10^3</f>
        <v>66.435671744834096</v>
      </c>
      <c r="AB73" s="2">
        <f>VLOOKUP($A73,Total_Rndwd_Prod_Val_AF_N!$A$4:$M$199,9,FALSE)/10^3</f>
        <v>66.665709579831955</v>
      </c>
      <c r="AC73" s="2">
        <f>VLOOKUP($A73,Total_Rndwd_Prod_Val_AF_N!$A$4:$M$199,10,FALSE)/10^3</f>
        <v>66.994866012809595</v>
      </c>
      <c r="AD73" s="2">
        <f>VLOOKUP($A73,Total_Rndwd_Prod_Val_AF_N!$A$4:$M$199,11,FALSE)/10^3</f>
        <v>66.926063068998189</v>
      </c>
      <c r="AE73" s="2">
        <f>VLOOKUP($A73,Total_Rndwd_Prod_Val_AF_N!$A$4:$M$199,12,FALSE)/10^3</f>
        <v>67.897417838701656</v>
      </c>
      <c r="AF73" s="2">
        <f>VLOOKUP($A73,Total_Rndwd_Prod_Val_AF_N!$A$4:$M$199,13,FALSE)/10^3</f>
        <v>67.81962356401786</v>
      </c>
      <c r="AH73" t="s">
        <v>110</v>
      </c>
      <c r="AI73" s="2">
        <f>VLOOKUP($A73,Total_Rndwd_Prod_Val_BAC_N!$A$4:$M$199,5,FALSE)/10^3</f>
        <v>51.670230013523884</v>
      </c>
      <c r="AJ73" s="2">
        <f>VLOOKUP($A73,Total_Rndwd_Prod_Val_BAC_N!$A$4:$M$199,6,FALSE)/10^3</f>
        <v>57.902160348633316</v>
      </c>
      <c r="AK73" s="2">
        <f>VLOOKUP($A73,Total_Rndwd_Prod_Val_BAC_N!$A$4:$M$199,7,FALSE)/10^3</f>
        <v>65.289230759616586</v>
      </c>
      <c r="AL73" s="2">
        <f>VLOOKUP($A73,Total_Rndwd_Prod_Val_BAC_N!$A$4:$M$199,8,FALSE)/10^3</f>
        <v>64.853613588778202</v>
      </c>
      <c r="AM73" s="2">
        <f>VLOOKUP($A73,Total_Rndwd_Prod_Val_BAC_N!$A$4:$M$199,9,FALSE)/10^3</f>
        <v>65.003986467738102</v>
      </c>
      <c r="AN73" s="2">
        <f>VLOOKUP($A73,Total_Rndwd_Prod_Val_BAC_N!$A$4:$M$199,10,FALSE)/10^3</f>
        <v>65.524628002672955</v>
      </c>
      <c r="AO73" s="2">
        <f>VLOOKUP($A73,Total_Rndwd_Prod_Val_BAC_N!$A$4:$M$199,11,FALSE)/10^3</f>
        <v>65.764143957747947</v>
      </c>
      <c r="AP73" s="2">
        <f>VLOOKUP($A73,Total_Rndwd_Prod_Val_BAC_N!$A$4:$M$199,12,FALSE)/10^3</f>
        <v>66.659015111107948</v>
      </c>
      <c r="AQ73" s="2">
        <f>VLOOKUP($A73,Total_Rndwd_Prod_Val_BAC_N!$A$4:$M$199,13,FALSE)/10^3</f>
        <v>66.529495987099438</v>
      </c>
      <c r="AS73" t="s">
        <v>110</v>
      </c>
      <c r="AT73" s="2">
        <f t="shared" si="55"/>
        <v>51.670230013523884</v>
      </c>
      <c r="AU73" s="2">
        <f t="shared" si="56"/>
        <v>316.82634948318844</v>
      </c>
      <c r="AV73" s="2">
        <f t="shared" si="56"/>
        <v>616.83649214187415</v>
      </c>
      <c r="AW73" s="2">
        <f t="shared" si="56"/>
        <v>947.45880316537784</v>
      </c>
      <c r="AX73" s="2">
        <f t="shared" si="56"/>
        <v>1278.6767294743497</v>
      </c>
      <c r="AY73" s="2">
        <f t="shared" si="56"/>
        <v>1611.8097466678555</v>
      </c>
      <c r="AZ73" s="2">
        <f t="shared" si="56"/>
        <v>1948.5173505486275</v>
      </c>
      <c r="BA73" s="2">
        <f t="shared" si="56"/>
        <v>2288.262520892923</v>
      </c>
      <c r="BB73" s="2">
        <f t="shared" si="56"/>
        <v>2629.9702464506936</v>
      </c>
      <c r="BD73" t="s">
        <v>110</v>
      </c>
      <c r="BE73" s="2">
        <f t="shared" si="57"/>
        <v>51.670230013523884</v>
      </c>
      <c r="BF73" s="2">
        <f t="shared" si="58"/>
        <v>314.09502832297551</v>
      </c>
      <c r="BG73" s="2">
        <f t="shared" si="58"/>
        <v>596.92589552125582</v>
      </c>
      <c r="BH73" s="2">
        <f t="shared" si="58"/>
        <v>896.62029314353526</v>
      </c>
      <c r="BI73" s="2">
        <f t="shared" si="58"/>
        <v>1196.9116538218993</v>
      </c>
      <c r="BJ73" s="2">
        <f t="shared" si="58"/>
        <v>1493.8338814655335</v>
      </c>
      <c r="BK73" s="2">
        <f t="shared" si="58"/>
        <v>1793.8726098730726</v>
      </c>
      <c r="BL73" s="2">
        <f t="shared" si="58"/>
        <v>2091.0134078910587</v>
      </c>
      <c r="BM73" s="2">
        <f t="shared" si="58"/>
        <v>2386.3982451634874</v>
      </c>
      <c r="BO73" t="s">
        <v>110</v>
      </c>
      <c r="BP73" s="2">
        <f t="shared" si="59"/>
        <v>51.670230013523884</v>
      </c>
      <c r="BQ73" s="2">
        <f t="shared" si="60"/>
        <v>316.81572719883775</v>
      </c>
      <c r="BR73" s="2">
        <f t="shared" si="60"/>
        <v>617.26575785377645</v>
      </c>
      <c r="BS73" s="2">
        <f t="shared" si="60"/>
        <v>950.06831811887218</v>
      </c>
      <c r="BT73" s="2">
        <f t="shared" si="60"/>
        <v>1282.4767146780405</v>
      </c>
      <c r="BU73" s="2">
        <f t="shared" si="60"/>
        <v>1616.1344190101779</v>
      </c>
      <c r="BV73" s="2">
        <f t="shared" si="60"/>
        <v>1951.0399461304146</v>
      </c>
      <c r="BW73" s="2">
        <f t="shared" si="60"/>
        <v>2286.6416162451087</v>
      </c>
      <c r="BX73" s="2">
        <f t="shared" si="60"/>
        <v>2626.0509111639335</v>
      </c>
      <c r="BZ73" t="s">
        <v>110</v>
      </c>
      <c r="CA73" s="2">
        <f t="shared" si="61"/>
        <v>51.670230013523884</v>
      </c>
      <c r="CB73" s="2">
        <f t="shared" si="62"/>
        <v>316.2533104162527</v>
      </c>
      <c r="CC73" s="2">
        <f t="shared" si="62"/>
        <v>613.15118257040251</v>
      </c>
      <c r="CD73" s="2">
        <f t="shared" si="62"/>
        <v>939.16171919764702</v>
      </c>
      <c r="CE73" s="2">
        <f t="shared" si="62"/>
        <v>1263.5801600204979</v>
      </c>
      <c r="CF73" s="2">
        <f t="shared" si="62"/>
        <v>1589.1207338941233</v>
      </c>
      <c r="CG73" s="2">
        <f t="shared" si="62"/>
        <v>1916.9833898625632</v>
      </c>
      <c r="CH73" s="2">
        <f t="shared" si="62"/>
        <v>2246.6989808046633</v>
      </c>
      <c r="CI73" s="2">
        <f t="shared" si="62"/>
        <v>2579.8645372361943</v>
      </c>
      <c r="CK73" t="s">
        <v>110</v>
      </c>
      <c r="CL73" s="2">
        <f t="shared" si="63"/>
        <v>0</v>
      </c>
      <c r="CM73" s="2">
        <f t="shared" si="63"/>
        <v>-2.7313211602129286</v>
      </c>
      <c r="CN73" s="2">
        <f t="shared" si="63"/>
        <v>-19.910596620618321</v>
      </c>
      <c r="CO73" s="2">
        <f t="shared" si="63"/>
        <v>-50.83851002184258</v>
      </c>
      <c r="CP73" s="2">
        <f t="shared" si="63"/>
        <v>-81.765075652450378</v>
      </c>
      <c r="CQ73" s="2">
        <f t="shared" si="63"/>
        <v>-117.97586520232198</v>
      </c>
      <c r="CR73" s="2">
        <f t="shared" si="63"/>
        <v>-154.64474067555489</v>
      </c>
      <c r="CS73" s="2">
        <f t="shared" si="63"/>
        <v>-197.24911300186432</v>
      </c>
      <c r="CT73" s="2">
        <f t="shared" si="63"/>
        <v>-243.57200128720615</v>
      </c>
      <c r="CU73" s="41">
        <f t="shared" si="65"/>
        <v>-9.2613976000649259E-2</v>
      </c>
      <c r="CV73" t="s">
        <v>110</v>
      </c>
      <c r="CW73" s="2">
        <f t="shared" si="43"/>
        <v>0</v>
      </c>
      <c r="CX73" s="2">
        <f t="shared" si="43"/>
        <v>-1.062228435068846E-2</v>
      </c>
      <c r="CY73" s="2">
        <f t="shared" si="43"/>
        <v>0.42926571190230334</v>
      </c>
      <c r="CZ73" s="2">
        <f t="shared" si="41"/>
        <v>2.6095149534943403</v>
      </c>
      <c r="DA73" s="2">
        <f t="shared" si="41"/>
        <v>3.7999852036907669</v>
      </c>
      <c r="DB73" s="2">
        <f t="shared" si="41"/>
        <v>4.3246723423224012</v>
      </c>
      <c r="DC73" s="2">
        <f t="shared" si="41"/>
        <v>2.5225955817870727</v>
      </c>
      <c r="DD73" s="2">
        <f t="shared" si="41"/>
        <v>-1.6209046478143136</v>
      </c>
      <c r="DE73" s="2">
        <f t="shared" si="41"/>
        <v>-3.9193352867600879</v>
      </c>
      <c r="DF73" s="41">
        <f t="shared" si="66"/>
        <v>-1.4902584133982017E-3</v>
      </c>
      <c r="DG73" t="s">
        <v>110</v>
      </c>
      <c r="DH73" s="2">
        <f t="shared" si="64"/>
        <v>0</v>
      </c>
      <c r="DI73" s="2">
        <f t="shared" si="64"/>
        <v>-0.57303906693573481</v>
      </c>
      <c r="DJ73" s="2">
        <f t="shared" si="64"/>
        <v>-3.6853095714716346</v>
      </c>
      <c r="DK73" s="2">
        <f t="shared" si="64"/>
        <v>-8.2970839677308277</v>
      </c>
      <c r="DL73" s="2">
        <f t="shared" si="64"/>
        <v>-15.096569453851771</v>
      </c>
      <c r="DM73" s="2">
        <f t="shared" si="64"/>
        <v>-22.689012773732202</v>
      </c>
      <c r="DN73" s="2">
        <f t="shared" si="64"/>
        <v>-31.533960686064347</v>
      </c>
      <c r="DO73" s="2">
        <f t="shared" si="64"/>
        <v>-41.563540088259742</v>
      </c>
      <c r="DP73" s="2">
        <f t="shared" si="64"/>
        <v>-50.105709214499257</v>
      </c>
      <c r="DQ73" s="41">
        <f t="shared" si="67"/>
        <v>-1.9051815997583998E-2</v>
      </c>
      <c r="DR73" s="41"/>
    </row>
    <row r="74" spans="1:122" x14ac:dyDescent="0.3">
      <c r="A74" t="s">
        <v>111</v>
      </c>
      <c r="B74" s="2">
        <f>VLOOKUP($A74,Total_Rndwd_Prod_Val_REF_N!$A$4:$M$199,5,FALSE)/10^3</f>
        <v>0.26248927501049929</v>
      </c>
      <c r="C74" s="2">
        <f>VLOOKUP($A74,Total_Rndwd_Prod_Val_REF_N!$A$4:$M$199,6,FALSE)/10^3</f>
        <v>0.29136273752320774</v>
      </c>
      <c r="D74" s="2">
        <f>VLOOKUP($A74,Total_Rndwd_Prod_Val_REF_N!$A$4:$M$199,7,FALSE)/10^3</f>
        <v>0.32769764745493818</v>
      </c>
      <c r="E74" s="2">
        <f>VLOOKUP($A74,Total_Rndwd_Prod_Val_REF_N!$A$4:$M$199,8,FALSE)/10^3</f>
        <v>0.32832266902137353</v>
      </c>
      <c r="F74" s="2">
        <f>VLOOKUP($A74,Total_Rndwd_Prod_Val_REF_N!$A$4:$M$199,9,FALSE)/10^3</f>
        <v>0.33035943123167238</v>
      </c>
      <c r="G74" s="2">
        <f>VLOOKUP($A74,Total_Rndwd_Prod_Val_REF_N!$A$4:$M$199,10,FALSE)/10^3</f>
        <v>0.34539711963213943</v>
      </c>
      <c r="H74" s="2">
        <f>VLOOKUP($A74,Total_Rndwd_Prod_Val_REF_N!$A$4:$M$199,11,FALSE)/10^3</f>
        <v>0.34884437717424122</v>
      </c>
      <c r="I74" s="2">
        <f>VLOOKUP($A74,Total_Rndwd_Prod_Val_REF_N!$A$4:$M$199,12,FALSE)/10^3</f>
        <v>0.35262981092153195</v>
      </c>
      <c r="J74" s="2">
        <f>VLOOKUP($A74,Total_Rndwd_Prod_Val_REF_N!$A$4:$M$199,13,FALSE)/10^3</f>
        <v>0.34885275420079381</v>
      </c>
      <c r="L74" t="s">
        <v>111</v>
      </c>
      <c r="M74" s="2">
        <f>VLOOKUP($A74,Total_Rndwd_Prod_Val_BF_N!$A$4:$M$199,5,FALSE)/10^3</f>
        <v>0.26248927501049929</v>
      </c>
      <c r="N74" s="2">
        <f>VLOOKUP($A74,Total_Rndwd_Prod_Val_BF_N!$A$4:$M$199,6,FALSE)/10^3</f>
        <v>0.31576938820436928</v>
      </c>
      <c r="O74" s="2">
        <f>VLOOKUP($A74,Total_Rndwd_Prod_Val_BF_N!$A$4:$M$199,7,FALSE)/10^3</f>
        <v>0.36925426451431276</v>
      </c>
      <c r="P74" s="2">
        <f>VLOOKUP($A74,Total_Rndwd_Prod_Val_BF_N!$A$4:$M$199,8,FALSE)/10^3</f>
        <v>0.38582733851643936</v>
      </c>
      <c r="Q74" s="2">
        <f>VLOOKUP($A74,Total_Rndwd_Prod_Val_BF_N!$A$4:$M$199,9,FALSE)/10^3</f>
        <v>0.37520246019059095</v>
      </c>
      <c r="R74" s="2">
        <f>VLOOKUP($A74,Total_Rndwd_Prod_Val_BF_N!$A$4:$M$199,10,FALSE)/10^3</f>
        <v>0.3704827498167082</v>
      </c>
      <c r="S74" s="2">
        <f>VLOOKUP($A74,Total_Rndwd_Prod_Val_BF_N!$A$4:$M$199,11,FALSE)/10^3</f>
        <v>0.36841600062488838</v>
      </c>
      <c r="T74" s="2">
        <f>VLOOKUP($A74,Total_Rndwd_Prod_Val_BF_N!$A$4:$M$199,12,FALSE)/10^3</f>
        <v>0.36327243805343901</v>
      </c>
      <c r="U74" s="2">
        <f>VLOOKUP($A74,Total_Rndwd_Prod_Val_BF_N!$A$4:$M$199,13,FALSE)/10^3</f>
        <v>0.37697238628255125</v>
      </c>
      <c r="W74" t="s">
        <v>111</v>
      </c>
      <c r="X74" s="2">
        <f>VLOOKUP($A74,Total_Rndwd_Prod_Val_AF_N!$A$4:$M$199,5,FALSE)/10^3</f>
        <v>0.26248927501049929</v>
      </c>
      <c r="Y74" s="2">
        <f>VLOOKUP($A74,Total_Rndwd_Prod_Val_AF_N!$A$4:$M$199,6,FALSE)/10^3</f>
        <v>0.28990784643907075</v>
      </c>
      <c r="Z74" s="2">
        <f>VLOOKUP($A74,Total_Rndwd_Prod_Val_AF_N!$A$4:$M$199,7,FALSE)/10^3</f>
        <v>0.34510891362260726</v>
      </c>
      <c r="AA74" s="2">
        <f>VLOOKUP($A74,Total_Rndwd_Prod_Val_AF_N!$A$4:$M$199,8,FALSE)/10^3</f>
        <v>0.34120659656199687</v>
      </c>
      <c r="AB74" s="2">
        <f>VLOOKUP($A74,Total_Rndwd_Prod_Val_AF_N!$A$4:$M$199,9,FALSE)/10^3</f>
        <v>0.35664055885858997</v>
      </c>
      <c r="AC74" s="2">
        <f>VLOOKUP($A74,Total_Rndwd_Prod_Val_AF_N!$A$4:$M$199,10,FALSE)/10^3</f>
        <v>0.35878893549240448</v>
      </c>
      <c r="AD74" s="2">
        <f>VLOOKUP($A74,Total_Rndwd_Prod_Val_AF_N!$A$4:$M$199,11,FALSE)/10^3</f>
        <v>0.36067599212754342</v>
      </c>
      <c r="AE74" s="2">
        <f>VLOOKUP($A74,Total_Rndwd_Prod_Val_AF_N!$A$4:$M$199,12,FALSE)/10^3</f>
        <v>0.36697347559232357</v>
      </c>
      <c r="AF74" s="2">
        <f>VLOOKUP($A74,Total_Rndwd_Prod_Val_AF_N!$A$4:$M$199,13,FALSE)/10^3</f>
        <v>0.37692390623944549</v>
      </c>
      <c r="AH74" t="s">
        <v>111</v>
      </c>
      <c r="AI74" s="2">
        <f>VLOOKUP($A74,Total_Rndwd_Prod_Val_BAC_N!$A$4:$M$199,5,FALSE)/10^3</f>
        <v>0.26248927501049929</v>
      </c>
      <c r="AJ74" s="2">
        <f>VLOOKUP($A74,Total_Rndwd_Prod_Val_BAC_N!$A$4:$M$199,6,FALSE)/10^3</f>
        <v>0.28974731072478505</v>
      </c>
      <c r="AK74" s="2">
        <f>VLOOKUP($A74,Total_Rndwd_Prod_Val_BAC_N!$A$4:$M$199,7,FALSE)/10^3</f>
        <v>0.33552196970190284</v>
      </c>
      <c r="AL74" s="2">
        <f>VLOOKUP($A74,Total_Rndwd_Prod_Val_BAC_N!$A$4:$M$199,8,FALSE)/10^3</f>
        <v>0.33075863847617593</v>
      </c>
      <c r="AM74" s="2">
        <f>VLOOKUP($A74,Total_Rndwd_Prod_Val_BAC_N!$A$4:$M$199,9,FALSE)/10^3</f>
        <v>0.34185667512712192</v>
      </c>
      <c r="AN74" s="2">
        <f>VLOOKUP($A74,Total_Rndwd_Prod_Val_BAC_N!$A$4:$M$199,10,FALSE)/10^3</f>
        <v>0.35583305773917445</v>
      </c>
      <c r="AO74" s="2">
        <f>VLOOKUP($A74,Total_Rndwd_Prod_Val_BAC_N!$A$4:$M$199,11,FALSE)/10^3</f>
        <v>0.358585108383774</v>
      </c>
      <c r="AP74" s="2">
        <f>VLOOKUP($A74,Total_Rndwd_Prod_Val_BAC_N!$A$4:$M$199,12,FALSE)/10^3</f>
        <v>0.36476600563744022</v>
      </c>
      <c r="AQ74" s="2">
        <f>VLOOKUP($A74,Total_Rndwd_Prod_Val_BAC_N!$A$4:$M$199,13,FALSE)/10^3</f>
        <v>0.3634434749759019</v>
      </c>
      <c r="AS74" t="s">
        <v>111</v>
      </c>
      <c r="AT74" s="2">
        <f t="shared" si="55"/>
        <v>0.26248927501049929</v>
      </c>
      <c r="AU74" s="2">
        <f t="shared" si="56"/>
        <v>1.6038091125757041</v>
      </c>
      <c r="AV74" s="2">
        <f t="shared" si="56"/>
        <v>3.0969577101234735</v>
      </c>
      <c r="AW74" s="2">
        <f t="shared" si="56"/>
        <v>4.7360709689645999</v>
      </c>
      <c r="AX74" s="2">
        <f t="shared" si="56"/>
        <v>6.3797210762817667</v>
      </c>
      <c r="AY74" s="2">
        <f t="shared" si="56"/>
        <v>8.0465559208405963</v>
      </c>
      <c r="AZ74" s="2">
        <f t="shared" si="56"/>
        <v>9.776988776543396</v>
      </c>
      <c r="BA74" s="2">
        <f t="shared" si="56"/>
        <v>11.524996096161892</v>
      </c>
      <c r="BB74" s="2">
        <f t="shared" si="56"/>
        <v>13.284368094048814</v>
      </c>
      <c r="BD74" t="s">
        <v>111</v>
      </c>
      <c r="BE74" s="2">
        <f t="shared" si="57"/>
        <v>0.26248927501049929</v>
      </c>
      <c r="BF74" s="2">
        <f t="shared" si="58"/>
        <v>1.6282157632568657</v>
      </c>
      <c r="BG74" s="2">
        <f t="shared" si="58"/>
        <v>3.2605475805886557</v>
      </c>
      <c r="BH74" s="2">
        <f t="shared" si="58"/>
        <v>5.1233919771623464</v>
      </c>
      <c r="BI74" s="2">
        <f t="shared" si="58"/>
        <v>7.0419037914186955</v>
      </c>
      <c r="BJ74" s="2">
        <f t="shared" si="58"/>
        <v>8.913196381997766</v>
      </c>
      <c r="BK74" s="2">
        <f t="shared" si="58"/>
        <v>10.763543381889487</v>
      </c>
      <c r="BL74" s="2">
        <f t="shared" si="58"/>
        <v>12.60047982244248</v>
      </c>
      <c r="BM74" s="2">
        <f t="shared" si="58"/>
        <v>14.430541960938788</v>
      </c>
      <c r="BO74" t="s">
        <v>111</v>
      </c>
      <c r="BP74" s="2">
        <f t="shared" si="59"/>
        <v>0.26248927501049929</v>
      </c>
      <c r="BQ74" s="2">
        <f t="shared" si="60"/>
        <v>1.6023542214915671</v>
      </c>
      <c r="BR74" s="2">
        <f t="shared" si="60"/>
        <v>3.1070945208704575</v>
      </c>
      <c r="BS74" s="2">
        <f t="shared" si="60"/>
        <v>4.8287367719228831</v>
      </c>
      <c r="BT74" s="2">
        <f t="shared" si="60"/>
        <v>6.5502037170294605</v>
      </c>
      <c r="BU74" s="2">
        <f t="shared" si="60"/>
        <v>8.3355548879562242</v>
      </c>
      <c r="BV74" s="2">
        <f t="shared" si="60"/>
        <v>10.131386622053386</v>
      </c>
      <c r="BW74" s="2">
        <f t="shared" si="60"/>
        <v>11.941064066155883</v>
      </c>
      <c r="BX74" s="2">
        <f t="shared" si="60"/>
        <v>13.785881874764623</v>
      </c>
      <c r="BZ74" t="s">
        <v>111</v>
      </c>
      <c r="CA74" s="2">
        <f t="shared" si="61"/>
        <v>0.26248927501049929</v>
      </c>
      <c r="CB74" s="2">
        <f t="shared" si="62"/>
        <v>1.6021936857772814</v>
      </c>
      <c r="CC74" s="2">
        <f t="shared" si="62"/>
        <v>3.0967048983783245</v>
      </c>
      <c r="CD74" s="2">
        <f t="shared" si="62"/>
        <v>4.7695514156621126</v>
      </c>
      <c r="CE74" s="2">
        <f t="shared" si="62"/>
        <v>6.434442644693938</v>
      </c>
      <c r="CF74" s="2">
        <f t="shared" si="62"/>
        <v>8.1577024029416005</v>
      </c>
      <c r="CG74" s="2">
        <f t="shared" si="62"/>
        <v>9.9396197422820727</v>
      </c>
      <c r="CH74" s="2">
        <f t="shared" si="62"/>
        <v>11.738726181454609</v>
      </c>
      <c r="CI74" s="2">
        <f t="shared" si="62"/>
        <v>13.561233678980273</v>
      </c>
      <c r="CK74" t="s">
        <v>111</v>
      </c>
      <c r="CL74" s="2">
        <f t="shared" si="63"/>
        <v>0</v>
      </c>
      <c r="CM74" s="2">
        <f t="shared" si="63"/>
        <v>2.4406650681161546E-2</v>
      </c>
      <c r="CN74" s="2">
        <f t="shared" si="63"/>
        <v>0.16358987046518214</v>
      </c>
      <c r="CO74" s="2">
        <f t="shared" si="63"/>
        <v>0.38732100819774651</v>
      </c>
      <c r="CP74" s="2">
        <f t="shared" si="63"/>
        <v>0.66218271513692883</v>
      </c>
      <c r="CQ74" s="2">
        <f t="shared" si="63"/>
        <v>0.86664046115716964</v>
      </c>
      <c r="CR74" s="2">
        <f t="shared" si="63"/>
        <v>0.98655460534609141</v>
      </c>
      <c r="CS74" s="2">
        <f t="shared" si="63"/>
        <v>1.0754837262805879</v>
      </c>
      <c r="CT74" s="2">
        <f t="shared" si="63"/>
        <v>1.1461738668899741</v>
      </c>
      <c r="CU74" s="41">
        <f t="shared" si="65"/>
        <v>8.627989368974516E-2</v>
      </c>
      <c r="CV74" t="s">
        <v>111</v>
      </c>
      <c r="CW74" s="2">
        <f t="shared" si="43"/>
        <v>0</v>
      </c>
      <c r="CX74" s="2">
        <f t="shared" si="43"/>
        <v>-1.4548910841369889E-3</v>
      </c>
      <c r="CY74" s="2">
        <f t="shared" si="43"/>
        <v>1.0136810746983915E-2</v>
      </c>
      <c r="CZ74" s="2">
        <f t="shared" si="41"/>
        <v>9.2665802958283194E-2</v>
      </c>
      <c r="DA74" s="2">
        <f t="shared" si="41"/>
        <v>0.17048264074769381</v>
      </c>
      <c r="DB74" s="2">
        <f t="shared" si="41"/>
        <v>0.28899896711562789</v>
      </c>
      <c r="DC74" s="2">
        <f t="shared" si="41"/>
        <v>0.35439784550998965</v>
      </c>
      <c r="DD74" s="2">
        <f t="shared" si="41"/>
        <v>0.41606796999399087</v>
      </c>
      <c r="DE74" s="2">
        <f t="shared" si="41"/>
        <v>0.50151378071580943</v>
      </c>
      <c r="DF74" s="41">
        <f t="shared" si="66"/>
        <v>3.7752174372560454E-2</v>
      </c>
      <c r="DG74" t="s">
        <v>111</v>
      </c>
      <c r="DH74" s="2">
        <f t="shared" si="64"/>
        <v>0</v>
      </c>
      <c r="DI74" s="2">
        <f t="shared" si="64"/>
        <v>-1.6154267984227477E-3</v>
      </c>
      <c r="DJ74" s="2">
        <f t="shared" si="64"/>
        <v>-2.528117451490175E-4</v>
      </c>
      <c r="DK74" s="2">
        <f t="shared" si="64"/>
        <v>3.3480446697512711E-2</v>
      </c>
      <c r="DL74" s="2">
        <f t="shared" si="64"/>
        <v>5.4721568412171351E-2</v>
      </c>
      <c r="DM74" s="2">
        <f t="shared" si="64"/>
        <v>0.1111464821010042</v>
      </c>
      <c r="DN74" s="2">
        <f t="shared" si="64"/>
        <v>0.16263096573867664</v>
      </c>
      <c r="DO74" s="2">
        <f t="shared" si="64"/>
        <v>0.21373008529271686</v>
      </c>
      <c r="DP74" s="2">
        <f t="shared" si="64"/>
        <v>0.27686558493145874</v>
      </c>
      <c r="DQ74" s="41">
        <f t="shared" si="67"/>
        <v>2.0841456889130475E-2</v>
      </c>
      <c r="DR74" s="38"/>
    </row>
    <row r="75" spans="1:122" x14ac:dyDescent="0.3">
      <c r="A75" t="s">
        <v>112</v>
      </c>
      <c r="B75" s="2">
        <f>VLOOKUP($A75,Total_Rndwd_Prod_Val_REF_N!$A$4:$M$199,5,FALSE)/10^3</f>
        <v>9.5474305219490674</v>
      </c>
      <c r="C75" s="2">
        <f>VLOOKUP($A75,Total_Rndwd_Prod_Val_REF_N!$A$4:$M$199,6,FALSE)/10^3</f>
        <v>9.8971720164716732</v>
      </c>
      <c r="D75" s="2">
        <f>VLOOKUP($A75,Total_Rndwd_Prod_Val_REF_N!$A$4:$M$199,7,FALSE)/10^3</f>
        <v>9.9908965506878964</v>
      </c>
      <c r="E75" s="2">
        <f>VLOOKUP($A75,Total_Rndwd_Prod_Val_REF_N!$A$4:$M$199,8,FALSE)/10^3</f>
        <v>10.263456445006334</v>
      </c>
      <c r="F75" s="2">
        <f>VLOOKUP($A75,Total_Rndwd_Prod_Val_REF_N!$A$4:$M$199,9,FALSE)/10^3</f>
        <v>10.293361652648914</v>
      </c>
      <c r="G75" s="2">
        <f>VLOOKUP($A75,Total_Rndwd_Prod_Val_REF_N!$A$4:$M$199,10,FALSE)/10^3</f>
        <v>10.370906338315921</v>
      </c>
      <c r="H75" s="2">
        <f>VLOOKUP($A75,Total_Rndwd_Prod_Val_REF_N!$A$4:$M$199,11,FALSE)/10^3</f>
        <v>10.21168765748944</v>
      </c>
      <c r="I75" s="2">
        <f>VLOOKUP($A75,Total_Rndwd_Prod_Val_REF_N!$A$4:$M$199,12,FALSE)/10^3</f>
        <v>10.073976797832895</v>
      </c>
      <c r="J75" s="2">
        <f>VLOOKUP($A75,Total_Rndwd_Prod_Val_REF_N!$A$4:$M$199,13,FALSE)/10^3</f>
        <v>9.9025805408388106</v>
      </c>
      <c r="L75" t="s">
        <v>112</v>
      </c>
      <c r="M75" s="2">
        <f>VLOOKUP($A75,Total_Rndwd_Prod_Val_BF_N!$A$4:$M$199,5,FALSE)/10^3</f>
        <v>9.5474305219490674</v>
      </c>
      <c r="N75" s="2">
        <f>VLOOKUP($A75,Total_Rndwd_Prod_Val_BF_N!$A$4:$M$199,6,FALSE)/10^3</f>
        <v>7.9407953463365519</v>
      </c>
      <c r="O75" s="2">
        <f>VLOOKUP($A75,Total_Rndwd_Prod_Val_BF_N!$A$4:$M$199,7,FALSE)/10^3</f>
        <v>5.9714665634257633</v>
      </c>
      <c r="P75" s="2">
        <f>VLOOKUP($A75,Total_Rndwd_Prod_Val_BF_N!$A$4:$M$199,8,FALSE)/10^3</f>
        <v>5.9258204231421763</v>
      </c>
      <c r="Q75" s="2">
        <f>VLOOKUP($A75,Total_Rndwd_Prod_Val_BF_N!$A$4:$M$199,9,FALSE)/10^3</f>
        <v>5.7796764950896744</v>
      </c>
      <c r="R75" s="2">
        <f>VLOOKUP($A75,Total_Rndwd_Prod_Val_BF_N!$A$4:$M$199,10,FALSE)/10^3</f>
        <v>5.7387087868233975</v>
      </c>
      <c r="S75" s="2">
        <f>VLOOKUP($A75,Total_Rndwd_Prod_Val_BF_N!$A$4:$M$199,11,FALSE)/10^3</f>
        <v>5.5960470032840215</v>
      </c>
      <c r="T75" s="2">
        <f>VLOOKUP($A75,Total_Rndwd_Prod_Val_BF_N!$A$4:$M$199,12,FALSE)/10^3</f>
        <v>5.4500445534373725</v>
      </c>
      <c r="U75" s="2">
        <f>VLOOKUP($A75,Total_Rndwd_Prod_Val_BF_N!$A$4:$M$199,13,FALSE)/10^3</f>
        <v>5.3543899953436638</v>
      </c>
      <c r="W75" t="s">
        <v>112</v>
      </c>
      <c r="X75" s="2">
        <f>VLOOKUP($A75,Total_Rndwd_Prod_Val_AF_N!$A$4:$M$199,5,FALSE)/10^3</f>
        <v>9.5474305219490674</v>
      </c>
      <c r="Y75" s="2">
        <f>VLOOKUP($A75,Total_Rndwd_Prod_Val_AF_N!$A$4:$M$199,6,FALSE)/10^3</f>
        <v>10.07451455817418</v>
      </c>
      <c r="Z75" s="2">
        <f>VLOOKUP($A75,Total_Rndwd_Prod_Val_AF_N!$A$4:$M$199,7,FALSE)/10^3</f>
        <v>10.43553106759644</v>
      </c>
      <c r="AA75" s="2">
        <f>VLOOKUP($A75,Total_Rndwd_Prod_Val_AF_N!$A$4:$M$199,8,FALSE)/10^3</f>
        <v>10.952522561771442</v>
      </c>
      <c r="AB75" s="2">
        <f>VLOOKUP($A75,Total_Rndwd_Prod_Val_AF_N!$A$4:$M$199,9,FALSE)/10^3</f>
        <v>10.935880500999387</v>
      </c>
      <c r="AC75" s="2">
        <f>VLOOKUP($A75,Total_Rndwd_Prod_Val_AF_N!$A$4:$M$199,10,FALSE)/10^3</f>
        <v>10.981417160614029</v>
      </c>
      <c r="AD75" s="2">
        <f>VLOOKUP($A75,Total_Rndwd_Prod_Val_AF_N!$A$4:$M$199,11,FALSE)/10^3</f>
        <v>10.837896614321526</v>
      </c>
      <c r="AE75" s="2">
        <f>VLOOKUP($A75,Total_Rndwd_Prod_Val_AF_N!$A$4:$M$199,12,FALSE)/10^3</f>
        <v>10.72742577709861</v>
      </c>
      <c r="AF75" s="2">
        <f>VLOOKUP($A75,Total_Rndwd_Prod_Val_AF_N!$A$4:$M$199,13,FALSE)/10^3</f>
        <v>10.563760733662861</v>
      </c>
      <c r="AH75" t="s">
        <v>112</v>
      </c>
      <c r="AI75" s="2">
        <f>VLOOKUP($A75,Total_Rndwd_Prod_Val_BAC_N!$A$4:$M$199,5,FALSE)/10^3</f>
        <v>9.5474305219490674</v>
      </c>
      <c r="AJ75" s="2">
        <f>VLOOKUP($A75,Total_Rndwd_Prod_Val_BAC_N!$A$4:$M$199,6,FALSE)/10^3</f>
        <v>10.031074677221797</v>
      </c>
      <c r="AK75" s="2">
        <f>VLOOKUP($A75,Total_Rndwd_Prod_Val_BAC_N!$A$4:$M$199,7,FALSE)/10^3</f>
        <v>10.358461457009069</v>
      </c>
      <c r="AL75" s="2">
        <f>VLOOKUP($A75,Total_Rndwd_Prod_Val_BAC_N!$A$4:$M$199,8,FALSE)/10^3</f>
        <v>10.804723559175031</v>
      </c>
      <c r="AM75" s="2">
        <f>VLOOKUP($A75,Total_Rndwd_Prod_Val_BAC_N!$A$4:$M$199,9,FALSE)/10^3</f>
        <v>10.744536309110844</v>
      </c>
      <c r="AN75" s="2">
        <f>VLOOKUP($A75,Total_Rndwd_Prod_Val_BAC_N!$A$4:$M$199,10,FALSE)/10^3</f>
        <v>10.832597794024686</v>
      </c>
      <c r="AO75" s="2">
        <f>VLOOKUP($A75,Total_Rndwd_Prod_Val_BAC_N!$A$4:$M$199,11,FALSE)/10^3</f>
        <v>10.681186589087343</v>
      </c>
      <c r="AP75" s="2">
        <f>VLOOKUP($A75,Total_Rndwd_Prod_Val_BAC_N!$A$4:$M$199,12,FALSE)/10^3</f>
        <v>10.57508847306952</v>
      </c>
      <c r="AQ75" s="2">
        <f>VLOOKUP($A75,Total_Rndwd_Prod_Val_BAC_N!$A$4:$M$199,13,FALSE)/10^3</f>
        <v>10.421218982337477</v>
      </c>
      <c r="AS75" t="s">
        <v>112</v>
      </c>
      <c r="AT75" s="2">
        <f t="shared" si="55"/>
        <v>9.5474305219490674</v>
      </c>
      <c r="AU75" s="2">
        <f t="shared" si="56"/>
        <v>57.634324626217008</v>
      </c>
      <c r="AV75" s="2">
        <f t="shared" si="56"/>
        <v>107.2139092427916</v>
      </c>
      <c r="AW75" s="2">
        <f t="shared" si="56"/>
        <v>157.44095189054951</v>
      </c>
      <c r="AX75" s="2">
        <f t="shared" si="56"/>
        <v>208.78813932322376</v>
      </c>
      <c r="AY75" s="2">
        <f t="shared" si="56"/>
        <v>260.33249227213531</v>
      </c>
      <c r="AZ75" s="2">
        <f t="shared" si="56"/>
        <v>312.02780528288844</v>
      </c>
      <c r="BA75" s="2">
        <f t="shared" si="56"/>
        <v>362.94853271067905</v>
      </c>
      <c r="BB75" s="2">
        <f t="shared" si="56"/>
        <v>413.14702044284945</v>
      </c>
      <c r="BD75" t="s">
        <v>112</v>
      </c>
      <c r="BE75" s="2">
        <f t="shared" si="57"/>
        <v>9.5474305219490674</v>
      </c>
      <c r="BF75" s="2">
        <f t="shared" si="58"/>
        <v>55.677947956081887</v>
      </c>
      <c r="BG75" s="2">
        <f t="shared" si="58"/>
        <v>93.412595904853859</v>
      </c>
      <c r="BH75" s="2">
        <f t="shared" si="58"/>
        <v>123.22428258169909</v>
      </c>
      <c r="BI75" s="2">
        <f t="shared" si="58"/>
        <v>152.70724076935744</v>
      </c>
      <c r="BJ75" s="2">
        <f t="shared" si="58"/>
        <v>181.56465553653953</v>
      </c>
      <c r="BK75" s="2">
        <f t="shared" si="58"/>
        <v>210.11553768711713</v>
      </c>
      <c r="BL75" s="2">
        <f t="shared" si="58"/>
        <v>237.94977025369059</v>
      </c>
      <c r="BM75" s="2">
        <f t="shared" si="58"/>
        <v>265.10433846278369</v>
      </c>
      <c r="BO75" t="s">
        <v>112</v>
      </c>
      <c r="BP75" s="2">
        <f t="shared" si="59"/>
        <v>9.5474305219490674</v>
      </c>
      <c r="BQ75" s="2">
        <f t="shared" si="60"/>
        <v>57.811667167919516</v>
      </c>
      <c r="BR75" s="2">
        <f t="shared" si="60"/>
        <v>108.54525646821268</v>
      </c>
      <c r="BS75" s="2">
        <f t="shared" si="60"/>
        <v>161.23990330036989</v>
      </c>
      <c r="BT75" s="2">
        <f t="shared" si="60"/>
        <v>215.98587404845503</v>
      </c>
      <c r="BU75" s="2">
        <f t="shared" si="60"/>
        <v>270.71081321306656</v>
      </c>
      <c r="BV75" s="2">
        <f t="shared" si="60"/>
        <v>325.47437846984423</v>
      </c>
      <c r="BW75" s="2">
        <f t="shared" si="60"/>
        <v>379.55339070422895</v>
      </c>
      <c r="BX75" s="2">
        <f t="shared" si="60"/>
        <v>433.02685454628624</v>
      </c>
      <c r="BZ75" t="s">
        <v>112</v>
      </c>
      <c r="CA75" s="2">
        <f t="shared" si="61"/>
        <v>9.5474305219490674</v>
      </c>
      <c r="CB75" s="2">
        <f t="shared" si="62"/>
        <v>57.768227286967132</v>
      </c>
      <c r="CC75" s="2">
        <f t="shared" si="62"/>
        <v>108.2509874528634</v>
      </c>
      <c r="CD75" s="2">
        <f t="shared" si="62"/>
        <v>160.48955684007473</v>
      </c>
      <c r="CE75" s="2">
        <f t="shared" si="62"/>
        <v>214.45298738588571</v>
      </c>
      <c r="CF75" s="2">
        <f t="shared" si="62"/>
        <v>268.26373041635378</v>
      </c>
      <c r="CG75" s="2">
        <f t="shared" si="62"/>
        <v>322.27530818153991</v>
      </c>
      <c r="CH75" s="2">
        <f t="shared" si="62"/>
        <v>375.57514301095881</v>
      </c>
      <c r="CI75" s="2">
        <f t="shared" si="62"/>
        <v>428.29671588557437</v>
      </c>
      <c r="CK75" t="s">
        <v>112</v>
      </c>
      <c r="CL75" s="2">
        <f t="shared" si="63"/>
        <v>0</v>
      </c>
      <c r="CM75" s="2">
        <f t="shared" si="63"/>
        <v>-1.9563766701351213</v>
      </c>
      <c r="CN75" s="2">
        <f t="shared" si="63"/>
        <v>-13.801313337937742</v>
      </c>
      <c r="CO75" s="2">
        <f t="shared" si="63"/>
        <v>-34.216669308850427</v>
      </c>
      <c r="CP75" s="2">
        <f t="shared" si="63"/>
        <v>-56.080898553866319</v>
      </c>
      <c r="CQ75" s="2">
        <f t="shared" si="63"/>
        <v>-78.767836735595779</v>
      </c>
      <c r="CR75" s="2">
        <f t="shared" si="63"/>
        <v>-101.91226759577131</v>
      </c>
      <c r="CS75" s="2">
        <f t="shared" si="63"/>
        <v>-124.99876245698846</v>
      </c>
      <c r="CT75" s="2">
        <f t="shared" si="63"/>
        <v>-148.04268198006577</v>
      </c>
      <c r="CU75" s="41">
        <f t="shared" si="65"/>
        <v>-0.35832929842112821</v>
      </c>
      <c r="CV75" t="s">
        <v>112</v>
      </c>
      <c r="CW75" s="2">
        <f t="shared" si="43"/>
        <v>0</v>
      </c>
      <c r="CX75" s="2">
        <f t="shared" si="43"/>
        <v>0.17734254170250807</v>
      </c>
      <c r="CY75" s="2">
        <f t="shared" si="43"/>
        <v>1.3313472254210836</v>
      </c>
      <c r="CZ75" s="2">
        <f t="shared" si="41"/>
        <v>3.7989514098203756</v>
      </c>
      <c r="DA75" s="2">
        <f t="shared" si="41"/>
        <v>7.1977347252312711</v>
      </c>
      <c r="DB75" s="2">
        <f t="shared" si="41"/>
        <v>10.378320940931246</v>
      </c>
      <c r="DC75" s="2">
        <f t="shared" si="41"/>
        <v>13.446573186955789</v>
      </c>
      <c r="DD75" s="2">
        <f t="shared" si="41"/>
        <v>16.604857993549899</v>
      </c>
      <c r="DE75" s="2">
        <f t="shared" si="41"/>
        <v>19.879834103436792</v>
      </c>
      <c r="DF75" s="41">
        <f t="shared" si="66"/>
        <v>4.8118062384009778E-2</v>
      </c>
      <c r="DG75" t="s">
        <v>112</v>
      </c>
      <c r="DH75" s="2">
        <f t="shared" si="64"/>
        <v>0</v>
      </c>
      <c r="DI75" s="2">
        <f t="shared" si="64"/>
        <v>0.13390266075012391</v>
      </c>
      <c r="DJ75" s="2">
        <f t="shared" si="64"/>
        <v>1.0370782100717975</v>
      </c>
      <c r="DK75" s="2">
        <f t="shared" si="64"/>
        <v>3.0486049495252132</v>
      </c>
      <c r="DL75" s="2">
        <f t="shared" si="64"/>
        <v>5.664848062661946</v>
      </c>
      <c r="DM75" s="2">
        <f t="shared" si="64"/>
        <v>7.9312381442184687</v>
      </c>
      <c r="DN75" s="2">
        <f t="shared" si="64"/>
        <v>10.247502898651476</v>
      </c>
      <c r="DO75" s="2">
        <f t="shared" si="64"/>
        <v>12.626610300279765</v>
      </c>
      <c r="DP75" s="2">
        <f t="shared" si="64"/>
        <v>15.149695442724919</v>
      </c>
      <c r="DQ75" s="41">
        <f t="shared" si="67"/>
        <v>3.66690177905339E-2</v>
      </c>
      <c r="DR75" s="41"/>
    </row>
    <row r="76" spans="1:122" x14ac:dyDescent="0.3">
      <c r="A76" t="s">
        <v>31</v>
      </c>
      <c r="B76" s="2">
        <f>VLOOKUP($A76,Total_Rndwd_Prod_Val_REF_N!$A$4:$M$199,5,FALSE)/10^3</f>
        <v>30497.686477750554</v>
      </c>
      <c r="C76" s="2">
        <f>VLOOKUP($A76,Total_Rndwd_Prod_Val_REF_N!$A$4:$M$199,6,FALSE)/10^3</f>
        <v>35205.698158394494</v>
      </c>
      <c r="D76" s="2">
        <f>VLOOKUP($A76,Total_Rndwd_Prod_Val_REF_N!$A$4:$M$199,7,FALSE)/10^3</f>
        <v>40776.281685777809</v>
      </c>
      <c r="E76" s="2">
        <f>VLOOKUP($A76,Total_Rndwd_Prod_Val_REF_N!$A$4:$M$199,8,FALSE)/10^3</f>
        <v>41028.98626018568</v>
      </c>
      <c r="F76" s="2">
        <f>VLOOKUP($A76,Total_Rndwd_Prod_Val_REF_N!$A$4:$M$199,9,FALSE)/10^3</f>
        <v>41066.579421596944</v>
      </c>
      <c r="G76" s="2">
        <f>VLOOKUP($A76,Total_Rndwd_Prod_Val_REF_N!$A$4:$M$199,10,FALSE)/10^3</f>
        <v>40544.636424706034</v>
      </c>
      <c r="H76" s="2">
        <f>VLOOKUP($A76,Total_Rndwd_Prod_Val_REF_N!$A$4:$M$199,11,FALSE)/10^3</f>
        <v>38451.865808671246</v>
      </c>
      <c r="I76" s="2">
        <f>VLOOKUP($A76,Total_Rndwd_Prod_Val_REF_N!$A$4:$M$199,12,FALSE)/10^3</f>
        <v>36717.204823689455</v>
      </c>
      <c r="J76" s="2">
        <f>VLOOKUP($A76,Total_Rndwd_Prod_Val_REF_N!$A$4:$M$199,13,FALSE)/10^3</f>
        <v>34927.318151856256</v>
      </c>
      <c r="L76" t="s">
        <v>31</v>
      </c>
      <c r="M76" s="2">
        <f>VLOOKUP($A76,Total_Rndwd_Prod_Val_BF_N!$A$4:$M$199,5,FALSE)/10^3</f>
        <v>30497.686477750554</v>
      </c>
      <c r="N76" s="2">
        <f>VLOOKUP($A76,Total_Rndwd_Prod_Val_BF_N!$A$4:$M$199,6,FALSE)/10^3</f>
        <v>37157.608037871418</v>
      </c>
      <c r="O76" s="2">
        <f>VLOOKUP($A76,Total_Rndwd_Prod_Val_BF_N!$A$4:$M$199,7,FALSE)/10^3</f>
        <v>45356.351298528789</v>
      </c>
      <c r="P76" s="2">
        <f>VLOOKUP($A76,Total_Rndwd_Prod_Val_BF_N!$A$4:$M$199,8,FALSE)/10^3</f>
        <v>46194.238872272283</v>
      </c>
      <c r="Q76" s="2">
        <f>VLOOKUP($A76,Total_Rndwd_Prod_Val_BF_N!$A$4:$M$199,9,FALSE)/10^3</f>
        <v>46011.312189563963</v>
      </c>
      <c r="R76" s="2">
        <f>VLOOKUP($A76,Total_Rndwd_Prod_Val_BF_N!$A$4:$M$199,10,FALSE)/10^3</f>
        <v>45994.981602983455</v>
      </c>
      <c r="S76" s="2">
        <f>VLOOKUP($A76,Total_Rndwd_Prod_Val_BF_N!$A$4:$M$199,11,FALSE)/10^3</f>
        <v>44343.386723849755</v>
      </c>
      <c r="T76" s="2">
        <f>VLOOKUP($A76,Total_Rndwd_Prod_Val_BF_N!$A$4:$M$199,12,FALSE)/10^3</f>
        <v>42031.690032137012</v>
      </c>
      <c r="U76" s="2">
        <f>VLOOKUP($A76,Total_Rndwd_Prod_Val_BF_N!$A$4:$M$199,13,FALSE)/10^3</f>
        <v>40361.909126750106</v>
      </c>
      <c r="W76" t="s">
        <v>31</v>
      </c>
      <c r="X76" s="2">
        <f>VLOOKUP($A76,Total_Rndwd_Prod_Val_AF_N!$A$4:$M$199,5,FALSE)/10^3</f>
        <v>30497.686477750554</v>
      </c>
      <c r="Y76" s="2">
        <f>VLOOKUP($A76,Total_Rndwd_Prod_Val_AF_N!$A$4:$M$199,6,FALSE)/10^3</f>
        <v>36196.297534543963</v>
      </c>
      <c r="Z76" s="2">
        <f>VLOOKUP($A76,Total_Rndwd_Prod_Val_AF_N!$A$4:$M$199,7,FALSE)/10^3</f>
        <v>43104.967921214404</v>
      </c>
      <c r="AA76" s="2">
        <f>VLOOKUP($A76,Total_Rndwd_Prod_Val_AF_N!$A$4:$M$199,8,FALSE)/10^3</f>
        <v>44191.815900126989</v>
      </c>
      <c r="AB76" s="2">
        <f>VLOOKUP($A76,Total_Rndwd_Prod_Val_AF_N!$A$4:$M$199,9,FALSE)/10^3</f>
        <v>44265.363849560279</v>
      </c>
      <c r="AC76" s="2">
        <f>VLOOKUP($A76,Total_Rndwd_Prod_Val_AF_N!$A$4:$M$199,10,FALSE)/10^3</f>
        <v>44468.31311583551</v>
      </c>
      <c r="AD76" s="2">
        <f>VLOOKUP($A76,Total_Rndwd_Prod_Val_AF_N!$A$4:$M$199,11,FALSE)/10^3</f>
        <v>42369.986856391079</v>
      </c>
      <c r="AE76" s="2">
        <f>VLOOKUP($A76,Total_Rndwd_Prod_Val_AF_N!$A$4:$M$199,12,FALSE)/10^3</f>
        <v>40120.537135971237</v>
      </c>
      <c r="AF76" s="2">
        <f>VLOOKUP($A76,Total_Rndwd_Prod_Val_AF_N!$A$4:$M$199,13,FALSE)/10^3</f>
        <v>38133.898630288968</v>
      </c>
      <c r="AH76" t="s">
        <v>31</v>
      </c>
      <c r="AI76" s="2">
        <f>VLOOKUP($A76,Total_Rndwd_Prod_Val_BAC_N!$A$4:$M$199,5,FALSE)/10^3</f>
        <v>30497.686477750554</v>
      </c>
      <c r="AJ76" s="2">
        <f>VLOOKUP($A76,Total_Rndwd_Prod_Val_BAC_N!$A$4:$M$199,6,FALSE)/10^3</f>
        <v>35952.650779672731</v>
      </c>
      <c r="AK76" s="2">
        <f>VLOOKUP($A76,Total_Rndwd_Prod_Val_BAC_N!$A$4:$M$199,7,FALSE)/10^3</f>
        <v>42629.245327058801</v>
      </c>
      <c r="AL76" s="2">
        <f>VLOOKUP($A76,Total_Rndwd_Prod_Val_BAC_N!$A$4:$M$199,8,FALSE)/10^3</f>
        <v>43426.194581978161</v>
      </c>
      <c r="AM76" s="2">
        <f>VLOOKUP($A76,Total_Rndwd_Prod_Val_BAC_N!$A$4:$M$199,9,FALSE)/10^3</f>
        <v>43323.630364526369</v>
      </c>
      <c r="AN76" s="2">
        <f>VLOOKUP($A76,Total_Rndwd_Prod_Val_BAC_N!$A$4:$M$199,10,FALSE)/10^3</f>
        <v>43628.101425202593</v>
      </c>
      <c r="AO76" s="2">
        <f>VLOOKUP($A76,Total_Rndwd_Prod_Val_BAC_N!$A$4:$M$199,11,FALSE)/10^3</f>
        <v>41296.959503661332</v>
      </c>
      <c r="AP76" s="2">
        <f>VLOOKUP($A76,Total_Rndwd_Prod_Val_BAC_N!$A$4:$M$199,12,FALSE)/10^3</f>
        <v>39340.606165024539</v>
      </c>
      <c r="AQ76" s="2">
        <f>VLOOKUP($A76,Total_Rndwd_Prod_Val_BAC_N!$A$4:$M$199,13,FALSE)/10^3</f>
        <v>37436.077760766304</v>
      </c>
      <c r="AS76" t="s">
        <v>31</v>
      </c>
      <c r="AT76" s="2">
        <f>B76</f>
        <v>30497.686477750554</v>
      </c>
      <c r="AU76" s="2">
        <f t="shared" ref="AU76:BB76" si="68">AT76+B76*4+C76</f>
        <v>187694.13054714724</v>
      </c>
      <c r="AV76" s="2">
        <f t="shared" si="68"/>
        <v>369293.20486650302</v>
      </c>
      <c r="AW76" s="2">
        <f t="shared" si="68"/>
        <v>573427.31786979991</v>
      </c>
      <c r="AX76" s="2">
        <f t="shared" si="68"/>
        <v>778609.84233213961</v>
      </c>
      <c r="AY76" s="2">
        <f t="shared" si="68"/>
        <v>983420.7964432335</v>
      </c>
      <c r="AZ76" s="2">
        <f t="shared" si="68"/>
        <v>1184051.2079507289</v>
      </c>
      <c r="BA76" s="2">
        <f t="shared" si="68"/>
        <v>1374575.8760091034</v>
      </c>
      <c r="BB76" s="2">
        <f t="shared" si="68"/>
        <v>1556372.0134557176</v>
      </c>
      <c r="BD76" t="s">
        <v>31</v>
      </c>
      <c r="BE76" s="2">
        <f t="shared" si="57"/>
        <v>30497.686477750554</v>
      </c>
      <c r="BF76" s="2">
        <f t="shared" si="58"/>
        <v>189646.04042662418</v>
      </c>
      <c r="BG76" s="2">
        <f t="shared" si="58"/>
        <v>383632.82387663861</v>
      </c>
      <c r="BH76" s="2">
        <f t="shared" si="58"/>
        <v>611252.4679430261</v>
      </c>
      <c r="BI76" s="2">
        <f t="shared" si="58"/>
        <v>842040.73562167923</v>
      </c>
      <c r="BJ76" s="2">
        <f t="shared" si="58"/>
        <v>1072080.9659829186</v>
      </c>
      <c r="BK76" s="2">
        <f t="shared" si="58"/>
        <v>1300404.279118702</v>
      </c>
      <c r="BL76" s="2">
        <f t="shared" si="58"/>
        <v>1519809.5160462381</v>
      </c>
      <c r="BM76" s="2">
        <f t="shared" si="58"/>
        <v>1728298.1853015365</v>
      </c>
      <c r="BO76" t="s">
        <v>31</v>
      </c>
      <c r="BP76" s="2">
        <f t="shared" si="59"/>
        <v>30497.686477750554</v>
      </c>
      <c r="BQ76" s="2">
        <f t="shared" si="60"/>
        <v>188684.72992329672</v>
      </c>
      <c r="BR76" s="2">
        <f t="shared" si="60"/>
        <v>376574.88798268698</v>
      </c>
      <c r="BS76" s="2">
        <f t="shared" si="60"/>
        <v>593186.57556767156</v>
      </c>
      <c r="BT76" s="2">
        <f t="shared" si="60"/>
        <v>814219.20301773981</v>
      </c>
      <c r="BU76" s="2">
        <f t="shared" si="60"/>
        <v>1035748.9715318164</v>
      </c>
      <c r="BV76" s="2">
        <f t="shared" si="60"/>
        <v>1255992.2108515496</v>
      </c>
      <c r="BW76" s="2">
        <f t="shared" si="60"/>
        <v>1465592.6954130852</v>
      </c>
      <c r="BX76" s="2">
        <f t="shared" si="60"/>
        <v>1664208.742587259</v>
      </c>
      <c r="BZ76" t="s">
        <v>31</v>
      </c>
      <c r="CA76" s="2">
        <f t="shared" si="61"/>
        <v>30497.686477750554</v>
      </c>
      <c r="CB76" s="2">
        <f t="shared" si="62"/>
        <v>188441.08316842548</v>
      </c>
      <c r="CC76" s="2">
        <f t="shared" si="62"/>
        <v>374880.93161417521</v>
      </c>
      <c r="CD76" s="2">
        <f t="shared" si="62"/>
        <v>588824.10750438855</v>
      </c>
      <c r="CE76" s="2">
        <f t="shared" si="62"/>
        <v>805852.51619682764</v>
      </c>
      <c r="CF76" s="2">
        <f t="shared" si="62"/>
        <v>1022775.1390801356</v>
      </c>
      <c r="CG76" s="2">
        <f t="shared" si="62"/>
        <v>1238584.5042846072</v>
      </c>
      <c r="CH76" s="2">
        <f t="shared" si="62"/>
        <v>1443112.948464277</v>
      </c>
      <c r="CI76" s="2">
        <f t="shared" si="62"/>
        <v>1637911.4508851413</v>
      </c>
      <c r="CK76" t="s">
        <v>31</v>
      </c>
      <c r="CL76" s="2">
        <f t="shared" ref="CL76:CT76" si="69">BE76-AT76</f>
        <v>0</v>
      </c>
      <c r="CM76" s="2">
        <f t="shared" si="69"/>
        <v>1951.9098794769379</v>
      </c>
      <c r="CN76" s="2">
        <f t="shared" si="69"/>
        <v>14339.61901013559</v>
      </c>
      <c r="CO76" s="2">
        <f t="shared" si="69"/>
        <v>37825.150073226192</v>
      </c>
      <c r="CP76" s="2">
        <f t="shared" si="69"/>
        <v>63430.893289539614</v>
      </c>
      <c r="CQ76" s="2">
        <f t="shared" si="69"/>
        <v>88660.169539685128</v>
      </c>
      <c r="CR76" s="2">
        <f t="shared" si="69"/>
        <v>116353.0711679731</v>
      </c>
      <c r="CS76" s="2">
        <f t="shared" si="69"/>
        <v>145233.64003713476</v>
      </c>
      <c r="CT76" s="2">
        <f t="shared" si="69"/>
        <v>171926.17184581887</v>
      </c>
      <c r="CU76" s="41">
        <f t="shared" si="65"/>
        <v>0.110465987796889</v>
      </c>
      <c r="CV76" t="s">
        <v>31</v>
      </c>
      <c r="CW76" s="2">
        <f t="shared" si="43"/>
        <v>0</v>
      </c>
      <c r="CX76" s="2">
        <f t="shared" si="43"/>
        <v>990.59937614947557</v>
      </c>
      <c r="CY76" s="2">
        <f t="shared" si="43"/>
        <v>7281.6831161839655</v>
      </c>
      <c r="CZ76" s="2">
        <f t="shared" si="41"/>
        <v>19759.257697871653</v>
      </c>
      <c r="DA76" s="2">
        <f t="shared" si="41"/>
        <v>35609.360685600201</v>
      </c>
      <c r="DB76" s="2">
        <f t="shared" si="41"/>
        <v>52328.17508858291</v>
      </c>
      <c r="DC76" s="2">
        <f t="shared" si="41"/>
        <v>71941.002900820691</v>
      </c>
      <c r="DD76" s="2">
        <f t="shared" si="41"/>
        <v>91016.81940398179</v>
      </c>
      <c r="DE76" s="2">
        <f t="shared" si="41"/>
        <v>107836.72913154145</v>
      </c>
      <c r="DF76" s="41">
        <f t="shared" si="66"/>
        <v>6.9287245079731483E-2</v>
      </c>
      <c r="DG76" t="s">
        <v>31</v>
      </c>
      <c r="DH76" s="2">
        <f t="shared" si="64"/>
        <v>0</v>
      </c>
      <c r="DI76" s="2">
        <f t="shared" si="64"/>
        <v>746.95262127823662</v>
      </c>
      <c r="DJ76" s="2">
        <f t="shared" si="64"/>
        <v>5587.72674767219</v>
      </c>
      <c r="DK76" s="2">
        <f t="shared" si="64"/>
        <v>15396.78963458864</v>
      </c>
      <c r="DL76" s="2">
        <f t="shared" si="64"/>
        <v>27242.673864688026</v>
      </c>
      <c r="DM76" s="2">
        <f t="shared" si="64"/>
        <v>39354.342636902118</v>
      </c>
      <c r="DN76" s="2">
        <f t="shared" si="64"/>
        <v>54533.296333878301</v>
      </c>
      <c r="DO76" s="2">
        <f t="shared" si="64"/>
        <v>68537.072455173591</v>
      </c>
      <c r="DP76" s="2">
        <f t="shared" si="64"/>
        <v>81539.437429423677</v>
      </c>
      <c r="DQ76" s="41">
        <f t="shared" si="67"/>
        <v>5.2390711683626447E-2</v>
      </c>
      <c r="DR76" s="41"/>
    </row>
    <row r="77" spans="1:122" x14ac:dyDescent="0.3">
      <c r="A77" s="9" t="s">
        <v>33</v>
      </c>
      <c r="B77" s="36">
        <f>SUM(B78:B90)</f>
        <v>28636.862671234445</v>
      </c>
      <c r="C77" s="36">
        <f t="shared" ref="C77:J77" si="70">SUM(C78:C90)</f>
        <v>29885.827892178415</v>
      </c>
      <c r="D77" s="36">
        <f t="shared" si="70"/>
        <v>31404.642959914956</v>
      </c>
      <c r="E77" s="36">
        <f t="shared" si="70"/>
        <v>30929.455403467553</v>
      </c>
      <c r="F77" s="36">
        <f t="shared" si="70"/>
        <v>30515.335222458198</v>
      </c>
      <c r="G77" s="36">
        <f t="shared" si="70"/>
        <v>30348.613508353163</v>
      </c>
      <c r="H77" s="36">
        <f t="shared" si="70"/>
        <v>29844.128662376439</v>
      </c>
      <c r="I77" s="36">
        <f t="shared" si="70"/>
        <v>29525.951669779606</v>
      </c>
      <c r="J77" s="36">
        <f t="shared" si="70"/>
        <v>29192.440813488203</v>
      </c>
      <c r="L77" s="9" t="s">
        <v>33</v>
      </c>
      <c r="M77" s="36">
        <f t="shared" ref="M77:U77" si="71">SUM(M78:M90)</f>
        <v>28636.862671234445</v>
      </c>
      <c r="N77" s="36">
        <f t="shared" si="71"/>
        <v>31042.649333018722</v>
      </c>
      <c r="O77" s="36">
        <f t="shared" si="71"/>
        <v>34151.803764982345</v>
      </c>
      <c r="P77" s="36">
        <f t="shared" si="71"/>
        <v>33692.926603906948</v>
      </c>
      <c r="Q77" s="36">
        <f t="shared" si="71"/>
        <v>32536.171802536806</v>
      </c>
      <c r="R77" s="36">
        <f t="shared" si="71"/>
        <v>32060.320320107057</v>
      </c>
      <c r="S77" s="36">
        <f t="shared" si="71"/>
        <v>31431.611122819031</v>
      </c>
      <c r="T77" s="36">
        <f t="shared" si="71"/>
        <v>30625.965308099891</v>
      </c>
      <c r="U77" s="36">
        <f t="shared" si="71"/>
        <v>30439.281920568461</v>
      </c>
      <c r="W77" s="9" t="s">
        <v>33</v>
      </c>
      <c r="X77" s="36">
        <f t="shared" ref="X77:AF77" si="72">SUM(X78:X90)</f>
        <v>28636.862671234445</v>
      </c>
      <c r="Y77" s="36">
        <f t="shared" si="72"/>
        <v>30205.339808648016</v>
      </c>
      <c r="Z77" s="36">
        <f t="shared" si="72"/>
        <v>32358.314731841005</v>
      </c>
      <c r="AA77" s="36">
        <f t="shared" si="72"/>
        <v>32155.927051538216</v>
      </c>
      <c r="AB77" s="36">
        <f t="shared" si="72"/>
        <v>31568.440148535949</v>
      </c>
      <c r="AC77" s="36">
        <f t="shared" si="72"/>
        <v>31071.408748539714</v>
      </c>
      <c r="AD77" s="36">
        <f t="shared" si="72"/>
        <v>30446.462025284585</v>
      </c>
      <c r="AE77" s="36">
        <f t="shared" si="72"/>
        <v>29957.933782921438</v>
      </c>
      <c r="AF77" s="36">
        <f t="shared" si="72"/>
        <v>29548.351875779586</v>
      </c>
      <c r="AH77" s="9" t="s">
        <v>33</v>
      </c>
      <c r="AI77" s="36">
        <f t="shared" ref="AI77:AQ77" si="73">SUM(AI78:AI90)</f>
        <v>28636.862671234445</v>
      </c>
      <c r="AJ77" s="36">
        <f t="shared" si="73"/>
        <v>30231.941270960608</v>
      </c>
      <c r="AK77" s="36">
        <f t="shared" si="73"/>
        <v>32487.93513315207</v>
      </c>
      <c r="AL77" s="36">
        <f t="shared" si="73"/>
        <v>32234.058276134714</v>
      </c>
      <c r="AM77" s="36">
        <f t="shared" si="73"/>
        <v>31555.93271443855</v>
      </c>
      <c r="AN77" s="36">
        <f t="shared" si="73"/>
        <v>31293.376359556834</v>
      </c>
      <c r="AO77" s="36">
        <f t="shared" si="73"/>
        <v>30634.534334657823</v>
      </c>
      <c r="AP77" s="36">
        <f t="shared" si="73"/>
        <v>30317.968595909399</v>
      </c>
      <c r="AQ77" s="36">
        <f t="shared" si="73"/>
        <v>30041.865043967173</v>
      </c>
      <c r="AS77" s="9" t="s">
        <v>33</v>
      </c>
      <c r="AT77" s="36">
        <f t="shared" ref="AT77:BB77" si="74">SUM(AT78:AT90)</f>
        <v>28636.862671234445</v>
      </c>
      <c r="AU77" s="36">
        <f t="shared" si="74"/>
        <v>173070.14124835061</v>
      </c>
      <c r="AV77" s="36">
        <f t="shared" si="74"/>
        <v>324018.09577697935</v>
      </c>
      <c r="AW77" s="36">
        <f t="shared" si="74"/>
        <v>480566.12302010664</v>
      </c>
      <c r="AX77" s="36">
        <f t="shared" si="74"/>
        <v>634799.27985643502</v>
      </c>
      <c r="AY77" s="36">
        <f t="shared" si="74"/>
        <v>787209.23425462109</v>
      </c>
      <c r="AZ77" s="36">
        <f t="shared" si="74"/>
        <v>938447.81695041014</v>
      </c>
      <c r="BA77" s="36">
        <f t="shared" si="74"/>
        <v>1087350.2832696957</v>
      </c>
      <c r="BB77" s="36">
        <f t="shared" si="74"/>
        <v>1234646.530762302</v>
      </c>
      <c r="BD77" s="9" t="s">
        <v>33</v>
      </c>
      <c r="BE77" s="36">
        <f t="shared" ref="BE77:BM77" si="75">SUM(BE78:BE90)</f>
        <v>28636.862671234445</v>
      </c>
      <c r="BF77" s="36">
        <f t="shared" si="75"/>
        <v>174226.96268919096</v>
      </c>
      <c r="BG77" s="36">
        <f t="shared" si="75"/>
        <v>332549.3637862482</v>
      </c>
      <c r="BH77" s="36">
        <f t="shared" si="75"/>
        <v>502849.5054500844</v>
      </c>
      <c r="BI77" s="36">
        <f t="shared" si="75"/>
        <v>670157.38366824901</v>
      </c>
      <c r="BJ77" s="36">
        <f t="shared" si="75"/>
        <v>832362.39119850344</v>
      </c>
      <c r="BK77" s="36">
        <f t="shared" si="75"/>
        <v>992035.2836017505</v>
      </c>
      <c r="BL77" s="36">
        <f t="shared" si="75"/>
        <v>1148387.6934011264</v>
      </c>
      <c r="BM77" s="36">
        <f t="shared" si="75"/>
        <v>1301330.8365540942</v>
      </c>
      <c r="BO77" s="9" t="s">
        <v>33</v>
      </c>
      <c r="BP77" s="36">
        <f t="shared" ref="BP77:BX77" si="76">SUM(BP78:BP90)</f>
        <v>28636.862671234445</v>
      </c>
      <c r="BQ77" s="36">
        <f t="shared" si="76"/>
        <v>173389.65316482022</v>
      </c>
      <c r="BR77" s="36">
        <f t="shared" si="76"/>
        <v>326569.32713125326</v>
      </c>
      <c r="BS77" s="36">
        <f t="shared" si="76"/>
        <v>488158.51311015553</v>
      </c>
      <c r="BT77" s="36">
        <f t="shared" si="76"/>
        <v>648350.66146484436</v>
      </c>
      <c r="BU77" s="36">
        <f t="shared" si="76"/>
        <v>805695.83080752788</v>
      </c>
      <c r="BV77" s="36">
        <f t="shared" si="76"/>
        <v>960427.92782697116</v>
      </c>
      <c r="BW77" s="36">
        <f t="shared" si="76"/>
        <v>1112171.7097110311</v>
      </c>
      <c r="BX77" s="36">
        <f t="shared" si="76"/>
        <v>1261551.7967184961</v>
      </c>
      <c r="BZ77" s="9" t="s">
        <v>33</v>
      </c>
      <c r="CA77" s="36">
        <f t="shared" ref="CA77:CI77" si="77">SUM(CA78:CA90)</f>
        <v>28636.862671234445</v>
      </c>
      <c r="CB77" s="36">
        <f t="shared" si="77"/>
        <v>173416.25462713285</v>
      </c>
      <c r="CC77" s="36">
        <f t="shared" si="77"/>
        <v>326831.95484412723</v>
      </c>
      <c r="CD77" s="36">
        <f t="shared" si="77"/>
        <v>489017.75365287036</v>
      </c>
      <c r="CE77" s="36">
        <f t="shared" si="77"/>
        <v>649509.91947184771</v>
      </c>
      <c r="CF77" s="36">
        <f t="shared" si="77"/>
        <v>807027.02668915875</v>
      </c>
      <c r="CG77" s="36">
        <f t="shared" si="77"/>
        <v>962835.06646204367</v>
      </c>
      <c r="CH77" s="36">
        <f t="shared" si="77"/>
        <v>1115691.1723965846</v>
      </c>
      <c r="CI77" s="36">
        <f t="shared" si="77"/>
        <v>1267004.9118241891</v>
      </c>
      <c r="CK77" s="9" t="s">
        <v>33</v>
      </c>
      <c r="CL77" s="36">
        <f t="shared" ref="CL77:CT77" si="78">SUM(CL78:CL90)</f>
        <v>0</v>
      </c>
      <c r="CM77" s="36">
        <f t="shared" si="78"/>
        <v>1156.8214408402991</v>
      </c>
      <c r="CN77" s="36">
        <f t="shared" si="78"/>
        <v>8531.2680092688934</v>
      </c>
      <c r="CO77" s="36">
        <f t="shared" si="78"/>
        <v>22283.382429977821</v>
      </c>
      <c r="CP77" s="36">
        <f t="shared" si="78"/>
        <v>35358.103811813933</v>
      </c>
      <c r="CQ77" s="36">
        <f t="shared" si="78"/>
        <v>45153.156943882306</v>
      </c>
      <c r="CR77" s="36">
        <f t="shared" si="78"/>
        <v>53587.466651340423</v>
      </c>
      <c r="CS77" s="36">
        <f t="shared" si="78"/>
        <v>61037.410131431127</v>
      </c>
      <c r="CT77" s="36">
        <f t="shared" si="78"/>
        <v>66684.305791792372</v>
      </c>
      <c r="CU77" s="38">
        <f t="shared" si="65"/>
        <v>5.4010847744916754E-2</v>
      </c>
      <c r="CV77" s="9" t="s">
        <v>33</v>
      </c>
      <c r="CW77" s="36">
        <f t="shared" ref="CW77:DE77" si="79">SUM(CW78:CW90)</f>
        <v>0</v>
      </c>
      <c r="CX77" s="36">
        <f t="shared" si="79"/>
        <v>319.51191646959887</v>
      </c>
      <c r="CY77" s="36">
        <f t="shared" si="79"/>
        <v>2551.2313542740203</v>
      </c>
      <c r="CZ77" s="36">
        <f t="shared" si="79"/>
        <v>7592.3900900488406</v>
      </c>
      <c r="DA77" s="36">
        <f t="shared" si="79"/>
        <v>13551.38160840926</v>
      </c>
      <c r="DB77" s="36">
        <f t="shared" si="79"/>
        <v>18486.596552906842</v>
      </c>
      <c r="DC77" s="36">
        <f t="shared" si="79"/>
        <v>21980.110876561139</v>
      </c>
      <c r="DD77" s="36">
        <f t="shared" si="79"/>
        <v>24821.426441335712</v>
      </c>
      <c r="DE77" s="36">
        <f t="shared" si="79"/>
        <v>26905.265956194395</v>
      </c>
      <c r="DF77" s="38">
        <f t="shared" si="66"/>
        <v>2.1791877501637982E-2</v>
      </c>
      <c r="DG77" s="9" t="s">
        <v>33</v>
      </c>
      <c r="DH77" s="36">
        <f t="shared" ref="DH77:DP77" si="80">SUM(DH78:DH90)</f>
        <v>0</v>
      </c>
      <c r="DI77" s="36">
        <f t="shared" si="80"/>
        <v>346.11337878219598</v>
      </c>
      <c r="DJ77" s="36">
        <f t="shared" si="80"/>
        <v>2813.859067148087</v>
      </c>
      <c r="DK77" s="36">
        <f t="shared" si="80"/>
        <v>8451.6306327636667</v>
      </c>
      <c r="DL77" s="36">
        <f t="shared" si="80"/>
        <v>14710.639615412678</v>
      </c>
      <c r="DM77" s="36">
        <f t="shared" si="80"/>
        <v>19817.792434537754</v>
      </c>
      <c r="DN77" s="36">
        <f t="shared" si="80"/>
        <v>24387.249511633767</v>
      </c>
      <c r="DO77" s="36">
        <f t="shared" si="80"/>
        <v>28340.889126889258</v>
      </c>
      <c r="DP77" s="36">
        <f t="shared" si="80"/>
        <v>32358.381061887336</v>
      </c>
      <c r="DQ77" s="38">
        <f t="shared" si="67"/>
        <v>2.6208619435320046E-2</v>
      </c>
      <c r="DR77" s="41"/>
    </row>
    <row r="78" spans="1:122" x14ac:dyDescent="0.3">
      <c r="A78" t="s">
        <v>34</v>
      </c>
      <c r="B78" s="2">
        <f>VLOOKUP($A78,Total_Rndwd_Prod_Val_REF_N!$A$4:$M$199,5,FALSE)/10^3</f>
        <v>1362.6373952689164</v>
      </c>
      <c r="C78" s="2">
        <f>VLOOKUP($A78,Total_Rndwd_Prod_Val_REF_N!$A$4:$M$199,6,FALSE)/10^3</f>
        <v>1522.6978060831834</v>
      </c>
      <c r="D78" s="2">
        <f>VLOOKUP($A78,Total_Rndwd_Prod_Val_REF_N!$A$4:$M$199,7,FALSE)/10^3</f>
        <v>1717.5653909192024</v>
      </c>
      <c r="E78" s="2">
        <f>VLOOKUP($A78,Total_Rndwd_Prod_Val_REF_N!$A$4:$M$199,8,FALSE)/10^3</f>
        <v>1738.3233559515811</v>
      </c>
      <c r="F78" s="2">
        <f>VLOOKUP($A78,Total_Rndwd_Prod_Val_REF_N!$A$4:$M$199,9,FALSE)/10^3</f>
        <v>1757.2028254981103</v>
      </c>
      <c r="G78" s="2">
        <f>VLOOKUP($A78,Total_Rndwd_Prod_Val_REF_N!$A$4:$M$199,10,FALSE)/10^3</f>
        <v>1776.6411819962352</v>
      </c>
      <c r="H78" s="2">
        <f>VLOOKUP($A78,Total_Rndwd_Prod_Val_REF_N!$A$4:$M$199,11,FALSE)/10^3</f>
        <v>1751.852318953421</v>
      </c>
      <c r="I78" s="2">
        <f>VLOOKUP($A78,Total_Rndwd_Prod_Val_REF_N!$A$4:$M$199,12,FALSE)/10^3</f>
        <v>1733.9268354296166</v>
      </c>
      <c r="J78" s="2">
        <f>VLOOKUP($A78,Total_Rndwd_Prod_Val_REF_N!$A$4:$M$199,13,FALSE)/10^3</f>
        <v>1708.742556401726</v>
      </c>
      <c r="L78" t="s">
        <v>34</v>
      </c>
      <c r="M78" s="2">
        <f>VLOOKUP($A78,Total_Rndwd_Prod_Val_BF_N!$A$4:$M$199,5,FALSE)/10^3</f>
        <v>1362.6373952689164</v>
      </c>
      <c r="N78" s="2">
        <f>VLOOKUP($A78,Total_Rndwd_Prod_Val_BF_N!$A$4:$M$199,6,FALSE)/10^3</f>
        <v>1567.9927751728601</v>
      </c>
      <c r="O78" s="2">
        <f>VLOOKUP($A78,Total_Rndwd_Prod_Val_BF_N!$A$4:$M$199,7,FALSE)/10^3</f>
        <v>1821.7146331012952</v>
      </c>
      <c r="P78" s="2">
        <f>VLOOKUP($A78,Total_Rndwd_Prod_Val_BF_N!$A$4:$M$199,8,FALSE)/10^3</f>
        <v>1841.2872497070896</v>
      </c>
      <c r="Q78" s="2">
        <f>VLOOKUP($A78,Total_Rndwd_Prod_Val_BF_N!$A$4:$M$199,9,FALSE)/10^3</f>
        <v>1835.8652796919284</v>
      </c>
      <c r="R78" s="2">
        <f>VLOOKUP($A78,Total_Rndwd_Prod_Val_BF_N!$A$4:$M$199,10,FALSE)/10^3</f>
        <v>1857.9179090499301</v>
      </c>
      <c r="S78" s="2">
        <f>VLOOKUP($A78,Total_Rndwd_Prod_Val_BF_N!$A$4:$M$199,11,FALSE)/10^3</f>
        <v>1840.9913896415783</v>
      </c>
      <c r="T78" s="2">
        <f>VLOOKUP($A78,Total_Rndwd_Prod_Val_BF_N!$A$4:$M$199,12,FALSE)/10^3</f>
        <v>1804.7752046215242</v>
      </c>
      <c r="U78" s="2">
        <f>VLOOKUP($A78,Total_Rndwd_Prod_Val_BF_N!$A$4:$M$199,13,FALSE)/10^3</f>
        <v>1778.9271608966501</v>
      </c>
      <c r="W78" t="s">
        <v>34</v>
      </c>
      <c r="X78" s="2">
        <f>VLOOKUP($A78,Total_Rndwd_Prod_Val_AF_N!$A$4:$M$199,5,FALSE)/10^3</f>
        <v>1362.6373952689164</v>
      </c>
      <c r="Y78" s="2">
        <f>VLOOKUP($A78,Total_Rndwd_Prod_Val_AF_N!$A$4:$M$199,6,FALSE)/10^3</f>
        <v>1539.5455968315855</v>
      </c>
      <c r="Z78" s="2">
        <f>VLOOKUP($A78,Total_Rndwd_Prod_Val_AF_N!$A$4:$M$199,7,FALSE)/10^3</f>
        <v>1763.5640175858719</v>
      </c>
      <c r="AA78" s="2">
        <f>VLOOKUP($A78,Total_Rndwd_Prod_Val_AF_N!$A$4:$M$199,8,FALSE)/10^3</f>
        <v>1795.9468181420668</v>
      </c>
      <c r="AB78" s="2">
        <f>VLOOKUP($A78,Total_Rndwd_Prod_Val_AF_N!$A$4:$M$199,9,FALSE)/10^3</f>
        <v>1810.7928485628263</v>
      </c>
      <c r="AC78" s="2">
        <f>VLOOKUP($A78,Total_Rndwd_Prod_Val_AF_N!$A$4:$M$199,10,FALSE)/10^3</f>
        <v>1827.9570804684217</v>
      </c>
      <c r="AD78" s="2">
        <f>VLOOKUP($A78,Total_Rndwd_Prod_Val_AF_N!$A$4:$M$199,11,FALSE)/10^3</f>
        <v>1807.9127502952417</v>
      </c>
      <c r="AE78" s="2">
        <f>VLOOKUP($A78,Total_Rndwd_Prod_Val_AF_N!$A$4:$M$199,12,FALSE)/10^3</f>
        <v>1782.1086173070844</v>
      </c>
      <c r="AF78" s="2">
        <f>VLOOKUP($A78,Total_Rndwd_Prod_Val_AF_N!$A$4:$M$199,13,FALSE)/10^3</f>
        <v>1756.6755834895632</v>
      </c>
      <c r="AH78" t="s">
        <v>34</v>
      </c>
      <c r="AI78" s="2">
        <f>VLOOKUP($A78,Total_Rndwd_Prod_Val_BAC_N!$A$4:$M$199,5,FALSE)/10^3</f>
        <v>1362.6373952689164</v>
      </c>
      <c r="AJ78" s="2">
        <f>VLOOKUP($A78,Total_Rndwd_Prod_Val_BAC_N!$A$4:$M$199,6,FALSE)/10^3</f>
        <v>1540.1742951269587</v>
      </c>
      <c r="AK78" s="2">
        <f>VLOOKUP($A78,Total_Rndwd_Prod_Val_BAC_N!$A$4:$M$199,7,FALSE)/10^3</f>
        <v>1769.5835803017746</v>
      </c>
      <c r="AL78" s="2">
        <f>VLOOKUP($A78,Total_Rndwd_Prod_Val_BAC_N!$A$4:$M$199,8,FALSE)/10^3</f>
        <v>1797.0076647234475</v>
      </c>
      <c r="AM78" s="2">
        <f>VLOOKUP($A78,Total_Rndwd_Prod_Val_BAC_N!$A$4:$M$199,9,FALSE)/10^3</f>
        <v>1806.5194557178372</v>
      </c>
      <c r="AN78" s="2">
        <f>VLOOKUP($A78,Total_Rndwd_Prod_Val_BAC_N!$A$4:$M$199,10,FALSE)/10^3</f>
        <v>1829.5257853936801</v>
      </c>
      <c r="AO78" s="2">
        <f>VLOOKUP($A78,Total_Rndwd_Prod_Val_BAC_N!$A$4:$M$199,11,FALSE)/10^3</f>
        <v>1802.7969699446448</v>
      </c>
      <c r="AP78" s="2">
        <f>VLOOKUP($A78,Total_Rndwd_Prod_Val_BAC_N!$A$4:$M$199,12,FALSE)/10^3</f>
        <v>1781.524696639327</v>
      </c>
      <c r="AQ78" s="2">
        <f>VLOOKUP($A78,Total_Rndwd_Prod_Val_BAC_N!$A$4:$M$199,13,FALSE)/10^3</f>
        <v>1759.4364948497421</v>
      </c>
      <c r="AS78" t="s">
        <v>34</v>
      </c>
      <c r="AT78" s="2">
        <f t="shared" ref="AT78:AT89" si="81">B78</f>
        <v>1362.6373952689164</v>
      </c>
      <c r="AU78" s="2">
        <f t="shared" ref="AU78:BB90" si="82">AT78+B78*4+C78</f>
        <v>8335.8847824277655</v>
      </c>
      <c r="AV78" s="2">
        <f t="shared" si="82"/>
        <v>16144.241397679702</v>
      </c>
      <c r="AW78" s="2">
        <f t="shared" si="82"/>
        <v>24752.826317308092</v>
      </c>
      <c r="AX78" s="2">
        <f t="shared" si="82"/>
        <v>33463.322566612529</v>
      </c>
      <c r="AY78" s="2">
        <f t="shared" si="82"/>
        <v>42268.775050601209</v>
      </c>
      <c r="AZ78" s="2">
        <f t="shared" si="82"/>
        <v>51127.192097539577</v>
      </c>
      <c r="BA78" s="2">
        <f t="shared" si="82"/>
        <v>59868.528208782875</v>
      </c>
      <c r="BB78" s="2">
        <f t="shared" si="82"/>
        <v>68512.978106903072</v>
      </c>
      <c r="BD78" t="s">
        <v>34</v>
      </c>
      <c r="BE78" s="2">
        <f t="shared" ref="BE78:BE89" si="83">M78</f>
        <v>1362.6373952689164</v>
      </c>
      <c r="BF78" s="2">
        <f t="shared" ref="BF78:BM90" si="84">BE78+M78*4+N78</f>
        <v>8381.1797515174421</v>
      </c>
      <c r="BG78" s="2">
        <f t="shared" si="84"/>
        <v>16474.865485310176</v>
      </c>
      <c r="BH78" s="2">
        <f t="shared" si="84"/>
        <v>25603.011267422447</v>
      </c>
      <c r="BI78" s="2">
        <f t="shared" si="84"/>
        <v>34804.025545942735</v>
      </c>
      <c r="BJ78" s="2">
        <f t="shared" si="84"/>
        <v>44005.404573760381</v>
      </c>
      <c r="BK78" s="2">
        <f t="shared" si="84"/>
        <v>53278.06759960168</v>
      </c>
      <c r="BL78" s="2">
        <f t="shared" si="84"/>
        <v>62446.808362789518</v>
      </c>
      <c r="BM78" s="2">
        <f t="shared" si="84"/>
        <v>71444.836342172261</v>
      </c>
      <c r="BO78" t="s">
        <v>34</v>
      </c>
      <c r="BP78" s="2">
        <f t="shared" ref="BP78:BP89" si="85">X78</f>
        <v>1362.6373952689164</v>
      </c>
      <c r="BQ78" s="2">
        <f t="shared" ref="BQ78:BX90" si="86">BP78+X78*4+Y78</f>
        <v>8352.7325731761666</v>
      </c>
      <c r="BR78" s="2">
        <f t="shared" si="86"/>
        <v>16274.47897808838</v>
      </c>
      <c r="BS78" s="2">
        <f t="shared" si="86"/>
        <v>25124.681866573934</v>
      </c>
      <c r="BT78" s="2">
        <f t="shared" si="86"/>
        <v>34119.261987705031</v>
      </c>
      <c r="BU78" s="2">
        <f t="shared" si="86"/>
        <v>43190.390462424752</v>
      </c>
      <c r="BV78" s="2">
        <f t="shared" si="86"/>
        <v>52310.131534593682</v>
      </c>
      <c r="BW78" s="2">
        <f t="shared" si="86"/>
        <v>61323.891153081735</v>
      </c>
      <c r="BX78" s="2">
        <f t="shared" si="86"/>
        <v>70209.001205799635</v>
      </c>
      <c r="BZ78" t="s">
        <v>34</v>
      </c>
      <c r="CA78" s="2">
        <f t="shared" ref="CA78:CA89" si="87">AI78</f>
        <v>1362.6373952689164</v>
      </c>
      <c r="CB78" s="2">
        <f t="shared" ref="CB78:CI90" si="88">CA78+AI78*4+AJ78</f>
        <v>8353.36127147154</v>
      </c>
      <c r="CC78" s="2">
        <f t="shared" si="88"/>
        <v>16283.642032281148</v>
      </c>
      <c r="CD78" s="2">
        <f t="shared" si="88"/>
        <v>25158.984018211697</v>
      </c>
      <c r="CE78" s="2">
        <f t="shared" si="88"/>
        <v>34153.534132823326</v>
      </c>
      <c r="CF78" s="2">
        <f t="shared" si="88"/>
        <v>43209.137741088351</v>
      </c>
      <c r="CG78" s="2">
        <f t="shared" si="88"/>
        <v>52330.037852607718</v>
      </c>
      <c r="CH78" s="2">
        <f t="shared" si="88"/>
        <v>61322.750429025626</v>
      </c>
      <c r="CI78" s="2">
        <f t="shared" si="88"/>
        <v>70208.285710432669</v>
      </c>
      <c r="CK78" t="s">
        <v>34</v>
      </c>
      <c r="CL78" s="2">
        <f t="shared" ref="CL78:CT90" si="89">BE78-AT78</f>
        <v>0</v>
      </c>
      <c r="CM78" s="2">
        <f t="shared" si="89"/>
        <v>45.29496908967667</v>
      </c>
      <c r="CN78" s="2">
        <f t="shared" si="89"/>
        <v>330.62408763047461</v>
      </c>
      <c r="CO78" s="2">
        <f t="shared" si="89"/>
        <v>850.18495011435516</v>
      </c>
      <c r="CP78" s="2">
        <f t="shared" si="89"/>
        <v>1340.7029793302063</v>
      </c>
      <c r="CQ78" s="2">
        <f t="shared" si="89"/>
        <v>1736.6295231591721</v>
      </c>
      <c r="CR78" s="2">
        <f t="shared" si="89"/>
        <v>2150.8755020621029</v>
      </c>
      <c r="CS78" s="2">
        <f t="shared" si="89"/>
        <v>2578.280154006643</v>
      </c>
      <c r="CT78" s="2">
        <f t="shared" si="89"/>
        <v>2931.8582352691883</v>
      </c>
      <c r="CU78" s="41">
        <f t="shared" si="65"/>
        <v>4.2792742576370169E-2</v>
      </c>
      <c r="CV78" t="s">
        <v>34</v>
      </c>
      <c r="CW78" s="2">
        <f t="shared" si="43"/>
        <v>0</v>
      </c>
      <c r="CX78" s="2">
        <f t="shared" si="43"/>
        <v>16.847790748401167</v>
      </c>
      <c r="CY78" s="2">
        <f t="shared" si="43"/>
        <v>130.2375804086787</v>
      </c>
      <c r="CZ78" s="2">
        <f t="shared" si="41"/>
        <v>371.85554926584155</v>
      </c>
      <c r="DA78" s="2">
        <f t="shared" si="41"/>
        <v>655.93942109250202</v>
      </c>
      <c r="DB78" s="2">
        <f t="shared" si="41"/>
        <v>921.61541182354267</v>
      </c>
      <c r="DC78" s="2">
        <f t="shared" si="41"/>
        <v>1182.9394370541049</v>
      </c>
      <c r="DD78" s="2">
        <f t="shared" si="41"/>
        <v>1455.3629442988604</v>
      </c>
      <c r="DE78" s="2">
        <f t="shared" si="41"/>
        <v>1696.0230988965632</v>
      </c>
      <c r="DF78" s="41">
        <f t="shared" si="66"/>
        <v>2.4754771223784815E-2</v>
      </c>
      <c r="DG78" t="s">
        <v>34</v>
      </c>
      <c r="DH78" s="2">
        <f t="shared" ref="DH78:DP90" si="90">CA78-AT78</f>
        <v>0</v>
      </c>
      <c r="DI78" s="2">
        <f t="shared" si="90"/>
        <v>17.476489043774563</v>
      </c>
      <c r="DJ78" s="2">
        <f t="shared" si="90"/>
        <v>139.40063460144665</v>
      </c>
      <c r="DK78" s="2">
        <f t="shared" si="90"/>
        <v>406.15770090360456</v>
      </c>
      <c r="DL78" s="2">
        <f t="shared" si="90"/>
        <v>690.21156621079717</v>
      </c>
      <c r="DM78" s="2">
        <f t="shared" si="90"/>
        <v>940.36269048714166</v>
      </c>
      <c r="DN78" s="2">
        <f t="shared" si="90"/>
        <v>1202.8457550681414</v>
      </c>
      <c r="DO78" s="2">
        <f t="shared" si="90"/>
        <v>1454.2222202427511</v>
      </c>
      <c r="DP78" s="2">
        <f t="shared" si="90"/>
        <v>1695.3076035295962</v>
      </c>
      <c r="DQ78" s="41">
        <f t="shared" si="67"/>
        <v>2.4744328014531081E-2</v>
      </c>
      <c r="DR78" s="41"/>
    </row>
    <row r="79" spans="1:122" x14ac:dyDescent="0.3">
      <c r="A79" t="s">
        <v>113</v>
      </c>
      <c r="B79" s="2">
        <f>VLOOKUP($A79,Total_Rndwd_Prod_Val_REF_N!$A$4:$M$199,5,FALSE)/10^3</f>
        <v>199.69376283150586</v>
      </c>
      <c r="C79" s="2">
        <f>VLOOKUP($A79,Total_Rndwd_Prod_Val_REF_N!$A$4:$M$199,6,FALSE)/10^3</f>
        <v>213.77121032490021</v>
      </c>
      <c r="D79" s="2">
        <f>VLOOKUP($A79,Total_Rndwd_Prod_Val_REF_N!$A$4:$M$199,7,FALSE)/10^3</f>
        <v>228.26028272620417</v>
      </c>
      <c r="E79" s="2">
        <f>VLOOKUP($A79,Total_Rndwd_Prod_Val_REF_N!$A$4:$M$199,8,FALSE)/10^3</f>
        <v>232.45078708196422</v>
      </c>
      <c r="F79" s="2">
        <f>VLOOKUP($A79,Total_Rndwd_Prod_Val_REF_N!$A$4:$M$199,9,FALSE)/10^3</f>
        <v>256.53423263856314</v>
      </c>
      <c r="G79" s="2">
        <f>VLOOKUP($A79,Total_Rndwd_Prod_Val_REF_N!$A$4:$M$199,10,FALSE)/10^3</f>
        <v>263.60976445190806</v>
      </c>
      <c r="H79" s="2">
        <f>VLOOKUP($A79,Total_Rndwd_Prod_Val_REF_N!$A$4:$M$199,11,FALSE)/10^3</f>
        <v>267.99320614114731</v>
      </c>
      <c r="I79" s="2">
        <f>VLOOKUP($A79,Total_Rndwd_Prod_Val_REF_N!$A$4:$M$199,12,FALSE)/10^3</f>
        <v>272.57248000996685</v>
      </c>
      <c r="J79" s="2">
        <f>VLOOKUP($A79,Total_Rndwd_Prod_Val_REF_N!$A$4:$M$199,13,FALSE)/10^3</f>
        <v>275.95382533589282</v>
      </c>
      <c r="L79" t="s">
        <v>113</v>
      </c>
      <c r="M79" s="2">
        <f>VLOOKUP($A79,Total_Rndwd_Prod_Val_BF_N!$A$4:$M$199,5,FALSE)/10^3</f>
        <v>199.69376283150586</v>
      </c>
      <c r="N79" s="2">
        <f>VLOOKUP($A79,Total_Rndwd_Prod_Val_BF_N!$A$4:$M$199,6,FALSE)/10^3</f>
        <v>222.74486092523071</v>
      </c>
      <c r="O79" s="2">
        <f>VLOOKUP($A79,Total_Rndwd_Prod_Val_BF_N!$A$4:$M$199,7,FALSE)/10^3</f>
        <v>249.21938658753075</v>
      </c>
      <c r="P79" s="2">
        <f>VLOOKUP($A79,Total_Rndwd_Prod_Val_BF_N!$A$4:$M$199,8,FALSE)/10^3</f>
        <v>271.30436027826943</v>
      </c>
      <c r="Q79" s="2">
        <f>VLOOKUP($A79,Total_Rndwd_Prod_Val_BF_N!$A$4:$M$199,9,FALSE)/10^3</f>
        <v>271.68455824484033</v>
      </c>
      <c r="R79" s="2">
        <f>VLOOKUP($A79,Total_Rndwd_Prod_Val_BF_N!$A$4:$M$199,10,FALSE)/10^3</f>
        <v>277.51652275722279</v>
      </c>
      <c r="S79" s="2">
        <f>VLOOKUP($A79,Total_Rndwd_Prod_Val_BF_N!$A$4:$M$199,11,FALSE)/10^3</f>
        <v>280.11188550840546</v>
      </c>
      <c r="T79" s="2">
        <f>VLOOKUP($A79,Total_Rndwd_Prod_Val_BF_N!$A$4:$M$199,12,FALSE)/10^3</f>
        <v>281.6006251412154</v>
      </c>
      <c r="U79" s="2">
        <f>VLOOKUP($A79,Total_Rndwd_Prod_Val_BF_N!$A$4:$M$199,13,FALSE)/10^3</f>
        <v>287.16422110102775</v>
      </c>
      <c r="W79" t="s">
        <v>113</v>
      </c>
      <c r="X79" s="2">
        <f>VLOOKUP($A79,Total_Rndwd_Prod_Val_AF_N!$A$4:$M$199,5,FALSE)/10^3</f>
        <v>199.69376283150586</v>
      </c>
      <c r="Y79" s="2">
        <f>VLOOKUP($A79,Total_Rndwd_Prod_Val_AF_N!$A$4:$M$199,6,FALSE)/10^3</f>
        <v>216.08614587276867</v>
      </c>
      <c r="Z79" s="2">
        <f>VLOOKUP($A79,Total_Rndwd_Prod_Val_AF_N!$A$4:$M$199,7,FALSE)/10^3</f>
        <v>234.52209736153102</v>
      </c>
      <c r="AA79" s="2">
        <f>VLOOKUP($A79,Total_Rndwd_Prod_Val_AF_N!$A$4:$M$199,8,FALSE)/10^3</f>
        <v>237.80014319956081</v>
      </c>
      <c r="AB79" s="2">
        <f>VLOOKUP($A79,Total_Rndwd_Prod_Val_AF_N!$A$4:$M$199,9,FALSE)/10^3</f>
        <v>261.53442488728649</v>
      </c>
      <c r="AC79" s="2">
        <f>VLOOKUP($A79,Total_Rndwd_Prod_Val_AF_N!$A$4:$M$199,10,FALSE)/10^3</f>
        <v>268.01888458260436</v>
      </c>
      <c r="AD79" s="2">
        <f>VLOOKUP($A79,Total_Rndwd_Prod_Val_AF_N!$A$4:$M$199,11,FALSE)/10^3</f>
        <v>271.87530350635018</v>
      </c>
      <c r="AE79" s="2">
        <f>VLOOKUP($A79,Total_Rndwd_Prod_Val_AF_N!$A$4:$M$199,12,FALSE)/10^3</f>
        <v>277.16945916302842</v>
      </c>
      <c r="AF79" s="2">
        <f>VLOOKUP($A79,Total_Rndwd_Prod_Val_AF_N!$A$4:$M$199,13,FALSE)/10^3</f>
        <v>281.35535605475059</v>
      </c>
      <c r="AH79" t="s">
        <v>113</v>
      </c>
      <c r="AI79" s="2">
        <f>VLOOKUP($A79,Total_Rndwd_Prod_Val_BAC_N!$A$4:$M$199,5,FALSE)/10^3</f>
        <v>199.69376283150586</v>
      </c>
      <c r="AJ79" s="2">
        <f>VLOOKUP($A79,Total_Rndwd_Prod_Val_BAC_N!$A$4:$M$199,6,FALSE)/10^3</f>
        <v>216.88464806403283</v>
      </c>
      <c r="AK79" s="2">
        <f>VLOOKUP($A79,Total_Rndwd_Prod_Val_BAC_N!$A$4:$M$199,7,FALSE)/10^3</f>
        <v>236.43310781015211</v>
      </c>
      <c r="AL79" s="2">
        <f>VLOOKUP($A79,Total_Rndwd_Prod_Val_BAC_N!$A$4:$M$199,8,FALSE)/10^3</f>
        <v>239.31318284125226</v>
      </c>
      <c r="AM79" s="2">
        <f>VLOOKUP($A79,Total_Rndwd_Prod_Val_BAC_N!$A$4:$M$199,9,FALSE)/10^3</f>
        <v>263.09869717550089</v>
      </c>
      <c r="AN79" s="2">
        <f>VLOOKUP($A79,Total_Rndwd_Prod_Val_BAC_N!$A$4:$M$199,10,FALSE)/10^3</f>
        <v>270.12014222388041</v>
      </c>
      <c r="AO79" s="2">
        <f>VLOOKUP($A79,Total_Rndwd_Prod_Val_BAC_N!$A$4:$M$199,11,FALSE)/10^3</f>
        <v>274.26580779919476</v>
      </c>
      <c r="AP79" s="2">
        <f>VLOOKUP($A79,Total_Rndwd_Prod_Val_BAC_N!$A$4:$M$199,12,FALSE)/10^3</f>
        <v>279.72681831915367</v>
      </c>
      <c r="AQ79" s="2">
        <f>VLOOKUP($A79,Total_Rndwd_Prod_Val_BAC_N!$A$4:$M$199,13,FALSE)/10^3</f>
        <v>284.20538352259518</v>
      </c>
      <c r="AS79" t="s">
        <v>113</v>
      </c>
      <c r="AT79" s="2">
        <f t="shared" si="81"/>
        <v>199.69376283150586</v>
      </c>
      <c r="AU79" s="2">
        <f t="shared" si="82"/>
        <v>1212.2400244824296</v>
      </c>
      <c r="AV79" s="2">
        <f t="shared" si="82"/>
        <v>2295.5851485082344</v>
      </c>
      <c r="AW79" s="2">
        <f t="shared" si="82"/>
        <v>3441.0770664950155</v>
      </c>
      <c r="AX79" s="2">
        <f t="shared" si="82"/>
        <v>4627.4144474614359</v>
      </c>
      <c r="AY79" s="2">
        <f t="shared" si="82"/>
        <v>5917.1611424675966</v>
      </c>
      <c r="AZ79" s="2">
        <f t="shared" si="82"/>
        <v>7239.5934064163757</v>
      </c>
      <c r="BA79" s="2">
        <f t="shared" si="82"/>
        <v>8584.1387109909319</v>
      </c>
      <c r="BB79" s="2">
        <f t="shared" si="82"/>
        <v>9950.3824563666931</v>
      </c>
      <c r="BD79" t="s">
        <v>113</v>
      </c>
      <c r="BE79" s="2">
        <f t="shared" si="83"/>
        <v>199.69376283150586</v>
      </c>
      <c r="BF79" s="2">
        <f t="shared" si="84"/>
        <v>1221.2136750827601</v>
      </c>
      <c r="BG79" s="2">
        <f t="shared" si="84"/>
        <v>2361.4125053712137</v>
      </c>
      <c r="BH79" s="2">
        <f t="shared" si="84"/>
        <v>3629.5944119996061</v>
      </c>
      <c r="BI79" s="2">
        <f t="shared" si="84"/>
        <v>4986.4964113575243</v>
      </c>
      <c r="BJ79" s="2">
        <f t="shared" si="84"/>
        <v>6350.7511670941085</v>
      </c>
      <c r="BK79" s="2">
        <f t="shared" si="84"/>
        <v>7740.9291436314043</v>
      </c>
      <c r="BL79" s="2">
        <f t="shared" si="84"/>
        <v>9142.97731080624</v>
      </c>
      <c r="BM79" s="2">
        <f t="shared" si="84"/>
        <v>10556.544032472129</v>
      </c>
      <c r="BO79" t="s">
        <v>113</v>
      </c>
      <c r="BP79" s="2">
        <f t="shared" si="85"/>
        <v>199.69376283150586</v>
      </c>
      <c r="BQ79" s="2">
        <f t="shared" si="86"/>
        <v>1214.5549600302979</v>
      </c>
      <c r="BR79" s="2">
        <f t="shared" si="86"/>
        <v>2313.4216408829038</v>
      </c>
      <c r="BS79" s="2">
        <f t="shared" si="86"/>
        <v>3489.3101735285886</v>
      </c>
      <c r="BT79" s="2">
        <f t="shared" si="86"/>
        <v>4702.0451712141185</v>
      </c>
      <c r="BU79" s="2">
        <f t="shared" si="86"/>
        <v>6016.2017553458691</v>
      </c>
      <c r="BV79" s="2">
        <f t="shared" si="86"/>
        <v>7360.1525971826368</v>
      </c>
      <c r="BW79" s="2">
        <f t="shared" si="86"/>
        <v>8724.8232703710655</v>
      </c>
      <c r="BX79" s="2">
        <f t="shared" si="86"/>
        <v>10114.856463077929</v>
      </c>
      <c r="BZ79" t="s">
        <v>113</v>
      </c>
      <c r="CA79" s="2">
        <f t="shared" si="87"/>
        <v>199.69376283150586</v>
      </c>
      <c r="CB79" s="2">
        <f t="shared" si="88"/>
        <v>1215.353462221562</v>
      </c>
      <c r="CC79" s="2">
        <f t="shared" si="88"/>
        <v>2319.3251622878456</v>
      </c>
      <c r="CD79" s="2">
        <f t="shared" si="88"/>
        <v>3504.3707763697066</v>
      </c>
      <c r="CE79" s="2">
        <f t="shared" si="88"/>
        <v>4724.7222049102165</v>
      </c>
      <c r="CF79" s="2">
        <f t="shared" si="88"/>
        <v>6047.2371358361006</v>
      </c>
      <c r="CG79" s="2">
        <f t="shared" si="88"/>
        <v>7401.9835125308164</v>
      </c>
      <c r="CH79" s="2">
        <f t="shared" si="88"/>
        <v>8778.7735620467483</v>
      </c>
      <c r="CI79" s="2">
        <f t="shared" si="88"/>
        <v>10181.886218845957</v>
      </c>
      <c r="CK79" t="s">
        <v>113</v>
      </c>
      <c r="CL79" s="2">
        <f t="shared" si="89"/>
        <v>0</v>
      </c>
      <c r="CM79" s="2">
        <f t="shared" si="89"/>
        <v>8.9736506003305294</v>
      </c>
      <c r="CN79" s="2">
        <f t="shared" si="89"/>
        <v>65.827356862979286</v>
      </c>
      <c r="CO79" s="2">
        <f t="shared" si="89"/>
        <v>188.51734550459059</v>
      </c>
      <c r="CP79" s="2">
        <f t="shared" si="89"/>
        <v>359.08196389608838</v>
      </c>
      <c r="CQ79" s="2">
        <f t="shared" si="89"/>
        <v>433.59002462651188</v>
      </c>
      <c r="CR79" s="2">
        <f t="shared" si="89"/>
        <v>501.33573721502853</v>
      </c>
      <c r="CS79" s="2">
        <f t="shared" si="89"/>
        <v>558.83859981530804</v>
      </c>
      <c r="CT79" s="2">
        <f t="shared" si="89"/>
        <v>606.16157610543632</v>
      </c>
      <c r="CU79" s="41">
        <f t="shared" si="65"/>
        <v>6.0918419846021844E-2</v>
      </c>
      <c r="CV79" t="s">
        <v>113</v>
      </c>
      <c r="CW79" s="2">
        <f t="shared" si="43"/>
        <v>0</v>
      </c>
      <c r="CX79" s="2">
        <f t="shared" si="43"/>
        <v>2.3149355478683447</v>
      </c>
      <c r="CY79" s="2">
        <f t="shared" si="43"/>
        <v>17.836492374669433</v>
      </c>
      <c r="CZ79" s="2">
        <f t="shared" si="41"/>
        <v>48.233107033573106</v>
      </c>
      <c r="DA79" s="2">
        <f t="shared" si="41"/>
        <v>74.63072375268257</v>
      </c>
      <c r="DB79" s="2">
        <f t="shared" si="41"/>
        <v>99.040612878272441</v>
      </c>
      <c r="DC79" s="2">
        <f t="shared" si="41"/>
        <v>120.55919076626105</v>
      </c>
      <c r="DD79" s="2">
        <f t="shared" si="41"/>
        <v>140.68455938013358</v>
      </c>
      <c r="DE79" s="2">
        <f t="shared" si="41"/>
        <v>164.47400671123614</v>
      </c>
      <c r="DF79" s="41">
        <f t="shared" si="66"/>
        <v>1.6529415570956111E-2</v>
      </c>
      <c r="DG79" t="s">
        <v>113</v>
      </c>
      <c r="DH79" s="2">
        <f t="shared" si="90"/>
        <v>0</v>
      </c>
      <c r="DI79" s="2">
        <f t="shared" si="90"/>
        <v>3.1134377391324506</v>
      </c>
      <c r="DJ79" s="2">
        <f t="shared" si="90"/>
        <v>23.740013779611218</v>
      </c>
      <c r="DK79" s="2">
        <f t="shared" si="90"/>
        <v>63.293709874691103</v>
      </c>
      <c r="DL79" s="2">
        <f t="shared" si="90"/>
        <v>97.307757448780649</v>
      </c>
      <c r="DM79" s="2">
        <f t="shared" si="90"/>
        <v>130.07599336850399</v>
      </c>
      <c r="DN79" s="2">
        <f t="shared" si="90"/>
        <v>162.39010611444064</v>
      </c>
      <c r="DO79" s="2">
        <f t="shared" si="90"/>
        <v>194.6348510558164</v>
      </c>
      <c r="DP79" s="2">
        <f t="shared" si="90"/>
        <v>231.50376247926397</v>
      </c>
      <c r="DQ79" s="41">
        <f t="shared" si="67"/>
        <v>2.3265815509547341E-2</v>
      </c>
      <c r="DR79" s="41"/>
    </row>
    <row r="80" spans="1:122" x14ac:dyDescent="0.3">
      <c r="A80" t="s">
        <v>36</v>
      </c>
      <c r="B80" s="2">
        <f>VLOOKUP($A80,Total_Rndwd_Prod_Val_REF_N!$A$4:$M$199,5,FALSE)/10^3</f>
        <v>18336.994791772493</v>
      </c>
      <c r="C80" s="2">
        <f>VLOOKUP($A80,Total_Rndwd_Prod_Val_REF_N!$A$4:$M$199,6,FALSE)/10^3</f>
        <v>18943.295558059883</v>
      </c>
      <c r="D80" s="2">
        <f>VLOOKUP($A80,Total_Rndwd_Prod_Val_REF_N!$A$4:$M$199,7,FALSE)/10^3</f>
        <v>19749.073685549756</v>
      </c>
      <c r="E80" s="2">
        <f>VLOOKUP($A80,Total_Rndwd_Prod_Val_REF_N!$A$4:$M$199,8,FALSE)/10^3</f>
        <v>19504.292692138661</v>
      </c>
      <c r="F80" s="2">
        <f>VLOOKUP($A80,Total_Rndwd_Prod_Val_REF_N!$A$4:$M$199,9,FALSE)/10^3</f>
        <v>19336.720650795807</v>
      </c>
      <c r="G80" s="2">
        <f>VLOOKUP($A80,Total_Rndwd_Prod_Val_REF_N!$A$4:$M$199,10,FALSE)/10^3</f>
        <v>19407.206194776238</v>
      </c>
      <c r="H80" s="2">
        <f>VLOOKUP($A80,Total_Rndwd_Prod_Val_REF_N!$A$4:$M$199,11,FALSE)/10^3</f>
        <v>19386.703215125901</v>
      </c>
      <c r="I80" s="2">
        <f>VLOOKUP($A80,Total_Rndwd_Prod_Val_REF_N!$A$4:$M$199,12,FALSE)/10^3</f>
        <v>19466.561836671568</v>
      </c>
      <c r="J80" s="2">
        <f>VLOOKUP($A80,Total_Rndwd_Prod_Val_REF_N!$A$4:$M$199,13,FALSE)/10^3</f>
        <v>19591.344676040313</v>
      </c>
      <c r="L80" t="s">
        <v>36</v>
      </c>
      <c r="M80" s="2">
        <f>VLOOKUP($A80,Total_Rndwd_Prod_Val_BF_N!$A$4:$M$199,5,FALSE)/10^3</f>
        <v>18336.994791772493</v>
      </c>
      <c r="N80" s="2">
        <f>VLOOKUP($A80,Total_Rndwd_Prod_Val_BF_N!$A$4:$M$199,6,FALSE)/10^3</f>
        <v>19713.448628274247</v>
      </c>
      <c r="O80" s="2">
        <f>VLOOKUP($A80,Total_Rndwd_Prod_Val_BF_N!$A$4:$M$199,7,FALSE)/10^3</f>
        <v>21523.884010415179</v>
      </c>
      <c r="P80" s="2">
        <f>VLOOKUP($A80,Total_Rndwd_Prod_Val_BF_N!$A$4:$M$199,8,FALSE)/10^3</f>
        <v>21438.412556899919</v>
      </c>
      <c r="Q80" s="2">
        <f>VLOOKUP($A80,Total_Rndwd_Prod_Val_BF_N!$A$4:$M$199,9,FALSE)/10^3</f>
        <v>20930.400122822171</v>
      </c>
      <c r="R80" s="2">
        <f>VLOOKUP($A80,Total_Rndwd_Prod_Val_BF_N!$A$4:$M$199,10,FALSE)/10^3</f>
        <v>20789.441775778225</v>
      </c>
      <c r="S80" s="2">
        <f>VLOOKUP($A80,Total_Rndwd_Prod_Val_BF_N!$A$4:$M$199,11,FALSE)/10^3</f>
        <v>20634.936802862569</v>
      </c>
      <c r="T80" s="2">
        <f>VLOOKUP($A80,Total_Rndwd_Prod_Val_BF_N!$A$4:$M$199,12,FALSE)/10^3</f>
        <v>20400.773240518476</v>
      </c>
      <c r="U80" s="2">
        <f>VLOOKUP($A80,Total_Rndwd_Prod_Val_BF_N!$A$4:$M$199,13,FALSE)/10^3</f>
        <v>20598.051828965803</v>
      </c>
      <c r="W80" t="s">
        <v>36</v>
      </c>
      <c r="X80" s="2">
        <f>VLOOKUP($A80,Total_Rndwd_Prod_Val_AF_N!$A$4:$M$199,5,FALSE)/10^3</f>
        <v>18336.994791772493</v>
      </c>
      <c r="Y80" s="2">
        <f>VLOOKUP($A80,Total_Rndwd_Prod_Val_AF_N!$A$4:$M$199,6,FALSE)/10^3</f>
        <v>19121.741063597416</v>
      </c>
      <c r="Z80" s="2">
        <f>VLOOKUP($A80,Total_Rndwd_Prod_Val_AF_N!$A$4:$M$199,7,FALSE)/10^3</f>
        <v>20183.559972105362</v>
      </c>
      <c r="AA80" s="2">
        <f>VLOOKUP($A80,Total_Rndwd_Prod_Val_AF_N!$A$4:$M$199,8,FALSE)/10^3</f>
        <v>20102.133692549833</v>
      </c>
      <c r="AB80" s="2">
        <f>VLOOKUP($A80,Total_Rndwd_Prod_Val_AF_N!$A$4:$M$199,9,FALSE)/10^3</f>
        <v>19880.284772984771</v>
      </c>
      <c r="AC80" s="2">
        <f>VLOOKUP($A80,Total_Rndwd_Prod_Val_AF_N!$A$4:$M$199,10,FALSE)/10^3</f>
        <v>19697.611491687068</v>
      </c>
      <c r="AD80" s="2">
        <f>VLOOKUP($A80,Total_Rndwd_Prod_Val_AF_N!$A$4:$M$199,11,FALSE)/10^3</f>
        <v>19576.68176173386</v>
      </c>
      <c r="AE80" s="2">
        <f>VLOOKUP($A80,Total_Rndwd_Prod_Val_AF_N!$A$4:$M$199,12,FALSE)/10^3</f>
        <v>19554.382478739561</v>
      </c>
      <c r="AF80" s="2">
        <f>VLOOKUP($A80,Total_Rndwd_Prod_Val_AF_N!$A$4:$M$199,13,FALSE)/10^3</f>
        <v>19598.825059946041</v>
      </c>
      <c r="AH80" t="s">
        <v>36</v>
      </c>
      <c r="AI80" s="2">
        <f>VLOOKUP($A80,Total_Rndwd_Prod_Val_BAC_N!$A$4:$M$199,5,FALSE)/10^3</f>
        <v>18336.994791772493</v>
      </c>
      <c r="AJ80" s="2">
        <f>VLOOKUP($A80,Total_Rndwd_Prod_Val_BAC_N!$A$4:$M$199,6,FALSE)/10^3</f>
        <v>19177.088373314775</v>
      </c>
      <c r="AK80" s="2">
        <f>VLOOKUP($A80,Total_Rndwd_Prod_Val_BAC_N!$A$4:$M$199,7,FALSE)/10^3</f>
        <v>20369.113750527245</v>
      </c>
      <c r="AL80" s="2">
        <f>VLOOKUP($A80,Total_Rndwd_Prod_Val_BAC_N!$A$4:$M$199,8,FALSE)/10^3</f>
        <v>20288.101238712752</v>
      </c>
      <c r="AM80" s="2">
        <f>VLOOKUP($A80,Total_Rndwd_Prod_Val_BAC_N!$A$4:$M$199,9,FALSE)/10^3</f>
        <v>20000.47689005615</v>
      </c>
      <c r="AN80" s="2">
        <f>VLOOKUP($A80,Total_Rndwd_Prod_Val_BAC_N!$A$4:$M$199,10,FALSE)/10^3</f>
        <v>19980.240631340701</v>
      </c>
      <c r="AO80" s="2">
        <f>VLOOKUP($A80,Total_Rndwd_Prod_Val_BAC_N!$A$4:$M$199,11,FALSE)/10^3</f>
        <v>19862.278492184145</v>
      </c>
      <c r="AP80" s="2">
        <f>VLOOKUP($A80,Total_Rndwd_Prod_Val_BAC_N!$A$4:$M$199,12,FALSE)/10^3</f>
        <v>19969.845912808174</v>
      </c>
      <c r="AQ80" s="2">
        <f>VLOOKUP($A80,Total_Rndwd_Prod_Val_BAC_N!$A$4:$M$199,13,FALSE)/10^3</f>
        <v>20136.9118493397</v>
      </c>
      <c r="AS80" t="s">
        <v>36</v>
      </c>
      <c r="AT80" s="2">
        <f t="shared" si="81"/>
        <v>18336.994791772493</v>
      </c>
      <c r="AU80" s="2">
        <f t="shared" si="82"/>
        <v>110628.26951692234</v>
      </c>
      <c r="AV80" s="2">
        <f t="shared" si="82"/>
        <v>206150.52543471163</v>
      </c>
      <c r="AW80" s="2">
        <f t="shared" si="82"/>
        <v>304651.11286904931</v>
      </c>
      <c r="AX80" s="2">
        <f t="shared" si="82"/>
        <v>402005.00428839977</v>
      </c>
      <c r="AY80" s="2">
        <f t="shared" si="82"/>
        <v>498759.09308635921</v>
      </c>
      <c r="AZ80" s="2">
        <f t="shared" si="82"/>
        <v>595774.62108059006</v>
      </c>
      <c r="BA80" s="2">
        <f t="shared" si="82"/>
        <v>692787.99577776517</v>
      </c>
      <c r="BB80" s="2">
        <f t="shared" si="82"/>
        <v>790245.58780049183</v>
      </c>
      <c r="BD80" t="s">
        <v>36</v>
      </c>
      <c r="BE80" s="2">
        <f t="shared" si="83"/>
        <v>18336.994791772493</v>
      </c>
      <c r="BF80" s="2">
        <f t="shared" si="84"/>
        <v>111398.42258713671</v>
      </c>
      <c r="BG80" s="2">
        <f t="shared" si="84"/>
        <v>211776.10111064889</v>
      </c>
      <c r="BH80" s="2">
        <f t="shared" si="84"/>
        <v>319310.04970920953</v>
      </c>
      <c r="BI80" s="2">
        <f t="shared" si="84"/>
        <v>425994.10005963134</v>
      </c>
      <c r="BJ80" s="2">
        <f t="shared" si="84"/>
        <v>530505.14232669829</v>
      </c>
      <c r="BK80" s="2">
        <f t="shared" si="84"/>
        <v>634297.84623267374</v>
      </c>
      <c r="BL80" s="2">
        <f t="shared" si="84"/>
        <v>737238.3666846425</v>
      </c>
      <c r="BM80" s="2">
        <f t="shared" si="84"/>
        <v>839439.51147568214</v>
      </c>
      <c r="BO80" t="s">
        <v>36</v>
      </c>
      <c r="BP80" s="2">
        <f t="shared" si="85"/>
        <v>18336.994791772493</v>
      </c>
      <c r="BQ80" s="2">
        <f t="shared" si="86"/>
        <v>110806.71502245989</v>
      </c>
      <c r="BR80" s="2">
        <f t="shared" si="86"/>
        <v>207477.23924895492</v>
      </c>
      <c r="BS80" s="2">
        <f t="shared" si="86"/>
        <v>308313.61282992619</v>
      </c>
      <c r="BT80" s="2">
        <f t="shared" si="86"/>
        <v>408602.43237311032</v>
      </c>
      <c r="BU80" s="2">
        <f t="shared" si="86"/>
        <v>507821.18295673648</v>
      </c>
      <c r="BV80" s="2">
        <f t="shared" si="86"/>
        <v>606188.31068521854</v>
      </c>
      <c r="BW80" s="2">
        <f t="shared" si="86"/>
        <v>704049.42021089362</v>
      </c>
      <c r="BX80" s="2">
        <f t="shared" si="86"/>
        <v>801865.77518579795</v>
      </c>
      <c r="BZ80" t="s">
        <v>36</v>
      </c>
      <c r="CA80" s="2">
        <f t="shared" si="87"/>
        <v>18336.994791772493</v>
      </c>
      <c r="CB80" s="2">
        <f t="shared" si="88"/>
        <v>110862.06233217724</v>
      </c>
      <c r="CC80" s="2">
        <f t="shared" si="88"/>
        <v>207939.52957596359</v>
      </c>
      <c r="CD80" s="2">
        <f t="shared" si="88"/>
        <v>309704.08581678529</v>
      </c>
      <c r="CE80" s="2">
        <f t="shared" si="88"/>
        <v>410856.96766169247</v>
      </c>
      <c r="CF80" s="2">
        <f t="shared" si="88"/>
        <v>510839.11585325777</v>
      </c>
      <c r="CG80" s="2">
        <f t="shared" si="88"/>
        <v>610622.35687080468</v>
      </c>
      <c r="CH80" s="2">
        <f t="shared" si="88"/>
        <v>710041.31675234949</v>
      </c>
      <c r="CI80" s="2">
        <f t="shared" si="88"/>
        <v>810057.61225292191</v>
      </c>
      <c r="CK80" t="s">
        <v>36</v>
      </c>
      <c r="CL80" s="2">
        <f t="shared" si="89"/>
        <v>0</v>
      </c>
      <c r="CM80" s="2">
        <f t="shared" si="89"/>
        <v>770.15307021436456</v>
      </c>
      <c r="CN80" s="2">
        <f t="shared" si="89"/>
        <v>5625.5756759372598</v>
      </c>
      <c r="CO80" s="2">
        <f t="shared" si="89"/>
        <v>14658.936840160226</v>
      </c>
      <c r="CP80" s="2">
        <f t="shared" si="89"/>
        <v>23989.095771231572</v>
      </c>
      <c r="CQ80" s="2">
        <f t="shared" si="89"/>
        <v>31746.049240339082</v>
      </c>
      <c r="CR80" s="2">
        <f t="shared" si="89"/>
        <v>38523.225152083673</v>
      </c>
      <c r="CS80" s="2">
        <f t="shared" si="89"/>
        <v>44450.370906877331</v>
      </c>
      <c r="CT80" s="2">
        <f t="shared" si="89"/>
        <v>49193.923675190308</v>
      </c>
      <c r="CU80" s="41">
        <f t="shared" si="65"/>
        <v>6.2251437318508608E-2</v>
      </c>
      <c r="CV80" t="s">
        <v>36</v>
      </c>
      <c r="CW80" s="2">
        <f t="shared" si="43"/>
        <v>0</v>
      </c>
      <c r="CX80" s="2">
        <f t="shared" si="43"/>
        <v>178.4455055375438</v>
      </c>
      <c r="CY80" s="2">
        <f t="shared" si="43"/>
        <v>1326.7138142432959</v>
      </c>
      <c r="CZ80" s="2">
        <f t="shared" si="41"/>
        <v>3662.4999608768849</v>
      </c>
      <c r="DA80" s="2">
        <f t="shared" si="41"/>
        <v>6597.4280847105547</v>
      </c>
      <c r="DB80" s="2">
        <f t="shared" si="41"/>
        <v>9062.0898703772691</v>
      </c>
      <c r="DC80" s="2">
        <f t="shared" si="41"/>
        <v>10413.689604628482</v>
      </c>
      <c r="DD80" s="2">
        <f t="shared" si="41"/>
        <v>11261.424433128443</v>
      </c>
      <c r="DE80" s="2">
        <f t="shared" si="41"/>
        <v>11620.187385306112</v>
      </c>
      <c r="DF80" s="41">
        <f t="shared" si="66"/>
        <v>1.4704526750536928E-2</v>
      </c>
      <c r="DG80" t="s">
        <v>36</v>
      </c>
      <c r="DH80" s="2">
        <f t="shared" si="90"/>
        <v>0</v>
      </c>
      <c r="DI80" s="2">
        <f t="shared" si="90"/>
        <v>233.79281525489932</v>
      </c>
      <c r="DJ80" s="2">
        <f t="shared" si="90"/>
        <v>1789.004141251964</v>
      </c>
      <c r="DK80" s="2">
        <f t="shared" si="90"/>
        <v>5052.9729477359797</v>
      </c>
      <c r="DL80" s="2">
        <f t="shared" si="90"/>
        <v>8851.9633732927032</v>
      </c>
      <c r="DM80" s="2">
        <f t="shared" si="90"/>
        <v>12080.022766898561</v>
      </c>
      <c r="DN80" s="2">
        <f t="shared" si="90"/>
        <v>14847.735790214618</v>
      </c>
      <c r="DO80" s="2">
        <f t="shared" si="90"/>
        <v>17253.32097458432</v>
      </c>
      <c r="DP80" s="2">
        <f t="shared" si="90"/>
        <v>19812.02445243008</v>
      </c>
      <c r="DQ80" s="41">
        <f t="shared" si="67"/>
        <v>2.5070718215046705E-2</v>
      </c>
      <c r="DR80" s="41"/>
    </row>
    <row r="81" spans="1:122" x14ac:dyDescent="0.3">
      <c r="A81" t="s">
        <v>38</v>
      </c>
      <c r="B81" s="2">
        <f>VLOOKUP($A81,Total_Rndwd_Prod_Val_REF_N!$A$4:$M$199,5,FALSE)/10^3</f>
        <v>4855.0781467753141</v>
      </c>
      <c r="C81" s="2">
        <f>VLOOKUP($A81,Total_Rndwd_Prod_Val_REF_N!$A$4:$M$199,6,FALSE)/10^3</f>
        <v>5023.6451642056691</v>
      </c>
      <c r="D81" s="2">
        <f>VLOOKUP($A81,Total_Rndwd_Prod_Val_REF_N!$A$4:$M$199,7,FALSE)/10^3</f>
        <v>5203.0527008683548</v>
      </c>
      <c r="E81" s="2">
        <f>VLOOKUP($A81,Total_Rndwd_Prod_Val_REF_N!$A$4:$M$199,8,FALSE)/10^3</f>
        <v>5015.8656095349006</v>
      </c>
      <c r="F81" s="2">
        <f>VLOOKUP($A81,Total_Rndwd_Prod_Val_REF_N!$A$4:$M$199,9,FALSE)/10^3</f>
        <v>4826.2128518151067</v>
      </c>
      <c r="G81" s="2">
        <f>VLOOKUP($A81,Total_Rndwd_Prod_Val_REF_N!$A$4:$M$199,10,FALSE)/10^3</f>
        <v>4644.029656992142</v>
      </c>
      <c r="H81" s="2">
        <f>VLOOKUP($A81,Total_Rndwd_Prod_Val_REF_N!$A$4:$M$199,11,FALSE)/10^3</f>
        <v>4324.323179980981</v>
      </c>
      <c r="I81" s="2">
        <f>VLOOKUP($A81,Total_Rndwd_Prod_Val_REF_N!$A$4:$M$199,12,FALSE)/10^3</f>
        <v>4045.1727155629842</v>
      </c>
      <c r="J81" s="2">
        <f>VLOOKUP($A81,Total_Rndwd_Prod_Val_REF_N!$A$4:$M$199,13,FALSE)/10^3</f>
        <v>3761.8839331609788</v>
      </c>
      <c r="L81" t="s">
        <v>38</v>
      </c>
      <c r="M81" s="2">
        <f>VLOOKUP($A81,Total_Rndwd_Prod_Val_BF_N!$A$4:$M$199,5,FALSE)/10^3</f>
        <v>4855.0781467753141</v>
      </c>
      <c r="N81" s="2">
        <f>VLOOKUP($A81,Total_Rndwd_Prod_Val_BF_N!$A$4:$M$199,6,FALSE)/10^3</f>
        <v>5212.9159097621214</v>
      </c>
      <c r="O81" s="2">
        <f>VLOOKUP($A81,Total_Rndwd_Prod_Val_BF_N!$A$4:$M$199,7,FALSE)/10^3</f>
        <v>5691.8670031795482</v>
      </c>
      <c r="P81" s="2">
        <f>VLOOKUP($A81,Total_Rndwd_Prod_Val_BF_N!$A$4:$M$199,8,FALSE)/10^3</f>
        <v>5373.9091802434386</v>
      </c>
      <c r="Q81" s="2">
        <f>VLOOKUP($A81,Total_Rndwd_Prod_Val_BF_N!$A$4:$M$199,9,FALSE)/10^3</f>
        <v>4976.7037069891385</v>
      </c>
      <c r="R81" s="2">
        <f>VLOOKUP($A81,Total_Rndwd_Prod_Val_BF_N!$A$4:$M$199,10,FALSE)/10^3</f>
        <v>4752.6918912450337</v>
      </c>
      <c r="S81" s="2">
        <f>VLOOKUP($A81,Total_Rndwd_Prod_Val_BF_N!$A$4:$M$199,11,FALSE)/10^3</f>
        <v>4442.6583080557893</v>
      </c>
      <c r="T81" s="2">
        <f>VLOOKUP($A81,Total_Rndwd_Prod_Val_BF_N!$A$4:$M$199,12,FALSE)/10^3</f>
        <v>4093.5686101492092</v>
      </c>
      <c r="U81" s="2">
        <f>VLOOKUP($A81,Total_Rndwd_Prod_Val_BF_N!$A$4:$M$199,13,FALSE)/10^3</f>
        <v>3813.5750047371107</v>
      </c>
      <c r="W81" t="s">
        <v>38</v>
      </c>
      <c r="X81" s="2">
        <f>VLOOKUP($A81,Total_Rndwd_Prod_Val_AF_N!$A$4:$M$199,5,FALSE)/10^3</f>
        <v>4855.0781467753141</v>
      </c>
      <c r="Y81" s="2">
        <f>VLOOKUP($A81,Total_Rndwd_Prod_Val_AF_N!$A$4:$M$199,6,FALSE)/10^3</f>
        <v>5106.8266569474517</v>
      </c>
      <c r="Z81" s="2">
        <f>VLOOKUP($A81,Total_Rndwd_Prod_Val_AF_N!$A$4:$M$199,7,FALSE)/10^3</f>
        <v>5531.6868264475634</v>
      </c>
      <c r="AA81" s="2">
        <f>VLOOKUP($A81,Total_Rndwd_Prod_Val_AF_N!$A$4:$M$199,8,FALSE)/10^3</f>
        <v>5482.2589595849349</v>
      </c>
      <c r="AB81" s="2">
        <f>VLOOKUP($A81,Total_Rndwd_Prod_Val_AF_N!$A$4:$M$199,9,FALSE)/10^3</f>
        <v>5207.1298150464263</v>
      </c>
      <c r="AC81" s="2">
        <f>VLOOKUP($A81,Total_Rndwd_Prod_Val_AF_N!$A$4:$M$199,10,FALSE)/10^3</f>
        <v>4976.9082341013072</v>
      </c>
      <c r="AD81" s="2">
        <f>VLOOKUP($A81,Total_Rndwd_Prod_Val_AF_N!$A$4:$M$199,11,FALSE)/10^3</f>
        <v>4633.2546706140747</v>
      </c>
      <c r="AE81" s="2">
        <f>VLOOKUP($A81,Total_Rndwd_Prod_Val_AF_N!$A$4:$M$199,12,FALSE)/10^3</f>
        <v>4299.7859317580142</v>
      </c>
      <c r="AF81" s="2">
        <f>VLOOKUP($A81,Total_Rndwd_Prod_Val_AF_N!$A$4:$M$199,13,FALSE)/10^3</f>
        <v>3989.4445893935185</v>
      </c>
      <c r="AH81" t="s">
        <v>38</v>
      </c>
      <c r="AI81" s="2">
        <f>VLOOKUP($A81,Total_Rndwd_Prod_Val_BAC_N!$A$4:$M$199,5,FALSE)/10^3</f>
        <v>4855.0781467753141</v>
      </c>
      <c r="AJ81" s="2">
        <f>VLOOKUP($A81,Total_Rndwd_Prod_Val_BAC_N!$A$4:$M$199,6,FALSE)/10^3</f>
        <v>5085.6734177833541</v>
      </c>
      <c r="AK81" s="2">
        <f>VLOOKUP($A81,Total_Rndwd_Prod_Val_BAC_N!$A$4:$M$199,7,FALSE)/10^3</f>
        <v>5497.1924242986006</v>
      </c>
      <c r="AL81" s="2">
        <f>VLOOKUP($A81,Total_Rndwd_Prod_Val_BAC_N!$A$4:$M$199,8,FALSE)/10^3</f>
        <v>5390.2917435048394</v>
      </c>
      <c r="AM81" s="2">
        <f>VLOOKUP($A81,Total_Rndwd_Prod_Val_BAC_N!$A$4:$M$199,9,FALSE)/10^3</f>
        <v>5100.0431581941766</v>
      </c>
      <c r="AN81" s="2">
        <f>VLOOKUP($A81,Total_Rndwd_Prod_Val_BAC_N!$A$4:$M$199,10,FALSE)/10^3</f>
        <v>4922.7142105436023</v>
      </c>
      <c r="AO81" s="2">
        <f>VLOOKUP($A81,Total_Rndwd_Prod_Val_BAC_N!$A$4:$M$199,11,FALSE)/10^3</f>
        <v>4565.6226096913579</v>
      </c>
      <c r="AP81" s="2">
        <f>VLOOKUP($A81,Total_Rndwd_Prod_Val_BAC_N!$A$4:$M$199,12,FALSE)/10^3</f>
        <v>4258.2310690395743</v>
      </c>
      <c r="AQ81" s="2">
        <f>VLOOKUP($A81,Total_Rndwd_Prod_Val_BAC_N!$A$4:$M$199,13,FALSE)/10^3</f>
        <v>3957.422262427021</v>
      </c>
      <c r="AS81" t="s">
        <v>38</v>
      </c>
      <c r="AT81" s="2">
        <f t="shared" si="81"/>
        <v>4855.0781467753141</v>
      </c>
      <c r="AU81" s="2">
        <f t="shared" si="82"/>
        <v>29299.035898082242</v>
      </c>
      <c r="AV81" s="2">
        <f t="shared" si="82"/>
        <v>54596.669255773275</v>
      </c>
      <c r="AW81" s="2">
        <f t="shared" si="82"/>
        <v>80424.745668781601</v>
      </c>
      <c r="AX81" s="2">
        <f t="shared" si="82"/>
        <v>105314.4209587363</v>
      </c>
      <c r="AY81" s="2">
        <f t="shared" si="82"/>
        <v>129263.30202298888</v>
      </c>
      <c r="AZ81" s="2">
        <f t="shared" si="82"/>
        <v>152163.74383093842</v>
      </c>
      <c r="BA81" s="2">
        <f t="shared" si="82"/>
        <v>173506.20926642531</v>
      </c>
      <c r="BB81" s="2">
        <f t="shared" si="82"/>
        <v>193448.78406183823</v>
      </c>
      <c r="BD81" t="s">
        <v>38</v>
      </c>
      <c r="BE81" s="2">
        <f t="shared" si="83"/>
        <v>4855.0781467753141</v>
      </c>
      <c r="BF81" s="2">
        <f t="shared" si="84"/>
        <v>29488.306643638694</v>
      </c>
      <c r="BG81" s="2">
        <f t="shared" si="84"/>
        <v>56031.837285866728</v>
      </c>
      <c r="BH81" s="2">
        <f t="shared" si="84"/>
        <v>84173.214478828362</v>
      </c>
      <c r="BI81" s="2">
        <f t="shared" si="84"/>
        <v>110645.55490679125</v>
      </c>
      <c r="BJ81" s="2">
        <f t="shared" si="84"/>
        <v>135305.06162599282</v>
      </c>
      <c r="BK81" s="2">
        <f t="shared" si="84"/>
        <v>158758.48749902874</v>
      </c>
      <c r="BL81" s="2">
        <f t="shared" si="84"/>
        <v>180622.6893414011</v>
      </c>
      <c r="BM81" s="2">
        <f t="shared" si="84"/>
        <v>200810.53878673504</v>
      </c>
      <c r="BO81" t="s">
        <v>38</v>
      </c>
      <c r="BP81" s="2">
        <f t="shared" si="85"/>
        <v>4855.0781467753141</v>
      </c>
      <c r="BQ81" s="2">
        <f t="shared" si="86"/>
        <v>29382.217390824022</v>
      </c>
      <c r="BR81" s="2">
        <f t="shared" si="86"/>
        <v>55341.210845061389</v>
      </c>
      <c r="BS81" s="2">
        <f t="shared" si="86"/>
        <v>82950.217110436584</v>
      </c>
      <c r="BT81" s="2">
        <f t="shared" si="86"/>
        <v>110086.38276382275</v>
      </c>
      <c r="BU81" s="2">
        <f t="shared" si="86"/>
        <v>135891.81025810976</v>
      </c>
      <c r="BV81" s="2">
        <f t="shared" si="86"/>
        <v>160432.69786512907</v>
      </c>
      <c r="BW81" s="2">
        <f t="shared" si="86"/>
        <v>183265.50247934338</v>
      </c>
      <c r="BX81" s="2">
        <f t="shared" si="86"/>
        <v>204454.09079576895</v>
      </c>
      <c r="BZ81" t="s">
        <v>38</v>
      </c>
      <c r="CA81" s="2">
        <f t="shared" si="87"/>
        <v>4855.0781467753141</v>
      </c>
      <c r="CB81" s="2">
        <f t="shared" si="88"/>
        <v>29361.064151659924</v>
      </c>
      <c r="CC81" s="2">
        <f t="shared" si="88"/>
        <v>55200.95024709194</v>
      </c>
      <c r="CD81" s="2">
        <f t="shared" si="88"/>
        <v>82580.011687791179</v>
      </c>
      <c r="CE81" s="2">
        <f t="shared" si="88"/>
        <v>109241.22182000472</v>
      </c>
      <c r="CF81" s="2">
        <f t="shared" si="88"/>
        <v>134564.10866332502</v>
      </c>
      <c r="CG81" s="2">
        <f t="shared" si="88"/>
        <v>158820.58811519077</v>
      </c>
      <c r="CH81" s="2">
        <f t="shared" si="88"/>
        <v>181341.30962299579</v>
      </c>
      <c r="CI81" s="2">
        <f t="shared" si="88"/>
        <v>202331.65616158111</v>
      </c>
      <c r="CK81" t="s">
        <v>38</v>
      </c>
      <c r="CL81" s="2">
        <f t="shared" si="89"/>
        <v>0</v>
      </c>
      <c r="CM81" s="2">
        <f t="shared" si="89"/>
        <v>189.27074555645231</v>
      </c>
      <c r="CN81" s="2">
        <f t="shared" si="89"/>
        <v>1435.1680300934531</v>
      </c>
      <c r="CO81" s="2">
        <f t="shared" si="89"/>
        <v>3748.4688100467611</v>
      </c>
      <c r="CP81" s="2">
        <f t="shared" si="89"/>
        <v>5331.1339480549505</v>
      </c>
      <c r="CQ81" s="2">
        <f t="shared" si="89"/>
        <v>6041.7596030039422</v>
      </c>
      <c r="CR81" s="2">
        <f t="shared" si="89"/>
        <v>6594.7436680903193</v>
      </c>
      <c r="CS81" s="2">
        <f t="shared" si="89"/>
        <v>7116.4800749757851</v>
      </c>
      <c r="CT81" s="2">
        <f t="shared" si="89"/>
        <v>7361.754724896804</v>
      </c>
      <c r="CU81" s="41">
        <f t="shared" si="65"/>
        <v>3.8055316607953089E-2</v>
      </c>
      <c r="CV81" t="s">
        <v>38</v>
      </c>
      <c r="CW81" s="2">
        <f t="shared" si="43"/>
        <v>0</v>
      </c>
      <c r="CX81" s="2">
        <f t="shared" si="43"/>
        <v>83.181492741779948</v>
      </c>
      <c r="CY81" s="2">
        <f t="shared" si="43"/>
        <v>744.54158928811376</v>
      </c>
      <c r="CZ81" s="2">
        <f t="shared" si="41"/>
        <v>2525.4714416549832</v>
      </c>
      <c r="DA81" s="2">
        <f t="shared" si="41"/>
        <v>4771.9618050864519</v>
      </c>
      <c r="DB81" s="2">
        <f t="shared" si="41"/>
        <v>6628.5082351208839</v>
      </c>
      <c r="DC81" s="2">
        <f t="shared" si="41"/>
        <v>8268.9540341906541</v>
      </c>
      <c r="DD81" s="2">
        <f t="shared" si="41"/>
        <v>9759.2932129180699</v>
      </c>
      <c r="DE81" s="2">
        <f t="shared" si="41"/>
        <v>11005.306733930716</v>
      </c>
      <c r="DF81" s="41">
        <f t="shared" si="66"/>
        <v>5.6890027959094008E-2</v>
      </c>
      <c r="DG81" t="s">
        <v>38</v>
      </c>
      <c r="DH81" s="2">
        <f t="shared" si="90"/>
        <v>0</v>
      </c>
      <c r="DI81" s="2">
        <f t="shared" si="90"/>
        <v>62.028253577682335</v>
      </c>
      <c r="DJ81" s="2">
        <f t="shared" si="90"/>
        <v>604.28099131866475</v>
      </c>
      <c r="DK81" s="2">
        <f t="shared" si="90"/>
        <v>2155.2660190095776</v>
      </c>
      <c r="DL81" s="2">
        <f t="shared" si="90"/>
        <v>3926.8008612684207</v>
      </c>
      <c r="DM81" s="2">
        <f t="shared" si="90"/>
        <v>5300.8066403361445</v>
      </c>
      <c r="DN81" s="2">
        <f t="shared" si="90"/>
        <v>6656.8442842523509</v>
      </c>
      <c r="DO81" s="2">
        <f t="shared" si="90"/>
        <v>7835.1003565704741</v>
      </c>
      <c r="DP81" s="2">
        <f t="shared" si="90"/>
        <v>8882.8720997428754</v>
      </c>
      <c r="DQ81" s="41">
        <f t="shared" si="67"/>
        <v>4.5918469546458139E-2</v>
      </c>
      <c r="DR81" s="41"/>
    </row>
    <row r="82" spans="1:122" x14ac:dyDescent="0.3">
      <c r="A82" t="s">
        <v>40</v>
      </c>
      <c r="B82" s="2">
        <f>VLOOKUP($A82,Total_Rndwd_Prod_Val_REF_N!$A$4:$M$199,5,FALSE)/10^3</f>
        <v>579.40474597811055</v>
      </c>
      <c r="C82" s="2">
        <f>VLOOKUP($A82,Total_Rndwd_Prod_Val_REF_N!$A$4:$M$199,6,FALSE)/10^3</f>
        <v>628.20324624112345</v>
      </c>
      <c r="D82" s="2">
        <f>VLOOKUP($A82,Total_Rndwd_Prod_Val_REF_N!$A$4:$M$199,7,FALSE)/10^3</f>
        <v>684.83664088346507</v>
      </c>
      <c r="E82" s="2">
        <f>VLOOKUP($A82,Total_Rndwd_Prod_Val_REF_N!$A$4:$M$199,8,FALSE)/10^3</f>
        <v>687.58227120948447</v>
      </c>
      <c r="F82" s="2">
        <f>VLOOKUP($A82,Total_Rndwd_Prod_Val_REF_N!$A$4:$M$199,9,FALSE)/10^3</f>
        <v>689.09820567063502</v>
      </c>
      <c r="G82" s="2">
        <f>VLOOKUP($A82,Total_Rndwd_Prod_Val_REF_N!$A$4:$M$199,10,FALSE)/10^3</f>
        <v>692.57514921064819</v>
      </c>
      <c r="H82" s="2">
        <f>VLOOKUP($A82,Total_Rndwd_Prod_Val_REF_N!$A$4:$M$199,11,FALSE)/10^3</f>
        <v>690.44229446747875</v>
      </c>
      <c r="I82" s="2">
        <f>VLOOKUP($A82,Total_Rndwd_Prod_Val_REF_N!$A$4:$M$199,12,FALSE)/10^3</f>
        <v>692.8771450523044</v>
      </c>
      <c r="J82" s="2">
        <f>VLOOKUP($A82,Total_Rndwd_Prod_Val_REF_N!$A$4:$M$199,13,FALSE)/10^3</f>
        <v>680.95454493569991</v>
      </c>
      <c r="L82" t="s">
        <v>40</v>
      </c>
      <c r="M82" s="2">
        <f>VLOOKUP($A82,Total_Rndwd_Prod_Val_BF_N!$A$4:$M$199,5,FALSE)/10^3</f>
        <v>579.40474597811055</v>
      </c>
      <c r="N82" s="2">
        <f>VLOOKUP($A82,Total_Rndwd_Prod_Val_BF_N!$A$4:$M$199,6,FALSE)/10^3</f>
        <v>667.53758564493171</v>
      </c>
      <c r="O82" s="2">
        <f>VLOOKUP($A82,Total_Rndwd_Prod_Val_BF_N!$A$4:$M$199,7,FALSE)/10^3</f>
        <v>776.31550052995146</v>
      </c>
      <c r="P82" s="2">
        <f>VLOOKUP($A82,Total_Rndwd_Prod_Val_BF_N!$A$4:$M$199,8,FALSE)/10^3</f>
        <v>786.36725216209004</v>
      </c>
      <c r="Q82" s="2">
        <f>VLOOKUP($A82,Total_Rndwd_Prod_Val_BF_N!$A$4:$M$199,9,FALSE)/10^3</f>
        <v>775.80829220013754</v>
      </c>
      <c r="R82" s="2">
        <f>VLOOKUP($A82,Total_Rndwd_Prod_Val_BF_N!$A$4:$M$199,10,FALSE)/10^3</f>
        <v>773.8468299714574</v>
      </c>
      <c r="S82" s="2">
        <f>VLOOKUP($A82,Total_Rndwd_Prod_Val_BF_N!$A$4:$M$199,11,FALSE)/10^3</f>
        <v>777.24815767114978</v>
      </c>
      <c r="T82" s="2">
        <f>VLOOKUP($A82,Total_Rndwd_Prod_Val_BF_N!$A$4:$M$199,12,FALSE)/10^3</f>
        <v>753.77607374644049</v>
      </c>
      <c r="U82" s="2">
        <f>VLOOKUP($A82,Total_Rndwd_Prod_Val_BF_N!$A$4:$M$199,13,FALSE)/10^3</f>
        <v>753.53483974132132</v>
      </c>
      <c r="W82" t="s">
        <v>40</v>
      </c>
      <c r="X82" s="2">
        <f>VLOOKUP($A82,Total_Rndwd_Prod_Val_AF_N!$A$4:$M$199,5,FALSE)/10^3</f>
        <v>579.40474597811055</v>
      </c>
      <c r="Y82" s="2">
        <f>VLOOKUP($A82,Total_Rndwd_Prod_Val_AF_N!$A$4:$M$199,6,FALSE)/10^3</f>
        <v>642.04559981715329</v>
      </c>
      <c r="Z82" s="2">
        <f>VLOOKUP($A82,Total_Rndwd_Prod_Val_AF_N!$A$4:$M$199,7,FALSE)/10^3</f>
        <v>719.47989607453849</v>
      </c>
      <c r="AA82" s="2">
        <f>VLOOKUP($A82,Total_Rndwd_Prod_Val_AF_N!$A$4:$M$199,8,FALSE)/10^3</f>
        <v>722.07186332315655</v>
      </c>
      <c r="AB82" s="2">
        <f>VLOOKUP($A82,Total_Rndwd_Prod_Val_AF_N!$A$4:$M$199,9,FALSE)/10^3</f>
        <v>725.70866532185505</v>
      </c>
      <c r="AC82" s="2">
        <f>VLOOKUP($A82,Total_Rndwd_Prod_Val_AF_N!$A$4:$M$199,10,FALSE)/10^3</f>
        <v>728.74672942851805</v>
      </c>
      <c r="AD82" s="2">
        <f>VLOOKUP($A82,Total_Rndwd_Prod_Val_AF_N!$A$4:$M$199,11,FALSE)/10^3</f>
        <v>731.73679796242141</v>
      </c>
      <c r="AE82" s="2">
        <f>VLOOKUP($A82,Total_Rndwd_Prod_Val_AF_N!$A$4:$M$199,12,FALSE)/10^3</f>
        <v>729.3084618119866</v>
      </c>
      <c r="AF82" s="2">
        <f>VLOOKUP($A82,Total_Rndwd_Prod_Val_AF_N!$A$4:$M$199,13,FALSE)/10^3</f>
        <v>719.47091657456542</v>
      </c>
      <c r="AH82" t="s">
        <v>40</v>
      </c>
      <c r="AI82" s="2">
        <f>VLOOKUP($A82,Total_Rndwd_Prod_Val_BAC_N!$A$4:$M$199,5,FALSE)/10^3</f>
        <v>579.40474597811055</v>
      </c>
      <c r="AJ82" s="2">
        <f>VLOOKUP($A82,Total_Rndwd_Prod_Val_BAC_N!$A$4:$M$199,6,FALSE)/10^3</f>
        <v>639.52192864097697</v>
      </c>
      <c r="AK82" s="2">
        <f>VLOOKUP($A82,Total_Rndwd_Prod_Val_BAC_N!$A$4:$M$199,7,FALSE)/10^3</f>
        <v>713.58702571100719</v>
      </c>
      <c r="AL82" s="2">
        <f>VLOOKUP($A82,Total_Rndwd_Prod_Val_BAC_N!$A$4:$M$199,8,FALSE)/10^3</f>
        <v>714.38988225086291</v>
      </c>
      <c r="AM82" s="2">
        <f>VLOOKUP($A82,Total_Rndwd_Prod_Val_BAC_N!$A$4:$M$199,9,FALSE)/10^3</f>
        <v>716.23321916648194</v>
      </c>
      <c r="AN82" s="2">
        <f>VLOOKUP($A82,Total_Rndwd_Prod_Val_BAC_N!$A$4:$M$199,10,FALSE)/10^3</f>
        <v>717.22495641098749</v>
      </c>
      <c r="AO82" s="2">
        <f>VLOOKUP($A82,Total_Rndwd_Prod_Val_BAC_N!$A$4:$M$199,11,FALSE)/10^3</f>
        <v>714.70031911136562</v>
      </c>
      <c r="AP82" s="2">
        <f>VLOOKUP($A82,Total_Rndwd_Prod_Val_BAC_N!$A$4:$M$199,12,FALSE)/10^3</f>
        <v>720.23635917999457</v>
      </c>
      <c r="AQ82" s="2">
        <f>VLOOKUP($A82,Total_Rndwd_Prod_Val_BAC_N!$A$4:$M$199,13,FALSE)/10^3</f>
        <v>711.13167019058005</v>
      </c>
      <c r="AS82" t="s">
        <v>40</v>
      </c>
      <c r="AT82" s="2">
        <f t="shared" si="81"/>
        <v>579.40474597811055</v>
      </c>
      <c r="AU82" s="2">
        <f t="shared" si="82"/>
        <v>3525.2269761316761</v>
      </c>
      <c r="AV82" s="2">
        <f t="shared" si="82"/>
        <v>6722.8766019796358</v>
      </c>
      <c r="AW82" s="2">
        <f t="shared" si="82"/>
        <v>10149.805436722982</v>
      </c>
      <c r="AX82" s="2">
        <f t="shared" si="82"/>
        <v>13589.232727231554</v>
      </c>
      <c r="AY82" s="2">
        <f t="shared" si="82"/>
        <v>17038.20069912474</v>
      </c>
      <c r="AZ82" s="2">
        <f t="shared" si="82"/>
        <v>20498.94359043481</v>
      </c>
      <c r="BA82" s="2">
        <f t="shared" si="82"/>
        <v>23953.589913357031</v>
      </c>
      <c r="BB82" s="2">
        <f t="shared" si="82"/>
        <v>27406.053038501948</v>
      </c>
      <c r="BD82" t="s">
        <v>40</v>
      </c>
      <c r="BE82" s="2">
        <f t="shared" si="83"/>
        <v>579.40474597811055</v>
      </c>
      <c r="BF82" s="2">
        <f t="shared" si="84"/>
        <v>3564.5613155354845</v>
      </c>
      <c r="BG82" s="2">
        <f t="shared" si="84"/>
        <v>7011.0271586451627</v>
      </c>
      <c r="BH82" s="2">
        <f t="shared" si="84"/>
        <v>10902.656412927059</v>
      </c>
      <c r="BI82" s="2">
        <f t="shared" si="84"/>
        <v>14823.933713775557</v>
      </c>
      <c r="BJ82" s="2">
        <f t="shared" si="84"/>
        <v>18701.013712547567</v>
      </c>
      <c r="BK82" s="2">
        <f t="shared" si="84"/>
        <v>22573.649190104548</v>
      </c>
      <c r="BL82" s="2">
        <f t="shared" si="84"/>
        <v>26436.417894535589</v>
      </c>
      <c r="BM82" s="2">
        <f t="shared" si="84"/>
        <v>30205.057029262673</v>
      </c>
      <c r="BO82" t="s">
        <v>40</v>
      </c>
      <c r="BP82" s="2">
        <f t="shared" si="85"/>
        <v>579.40474597811055</v>
      </c>
      <c r="BQ82" s="2">
        <f t="shared" si="86"/>
        <v>3539.0693297077059</v>
      </c>
      <c r="BR82" s="2">
        <f t="shared" si="86"/>
        <v>6826.7316250508575</v>
      </c>
      <c r="BS82" s="2">
        <f t="shared" si="86"/>
        <v>10426.723072672168</v>
      </c>
      <c r="BT82" s="2">
        <f t="shared" si="86"/>
        <v>14040.719191286649</v>
      </c>
      <c r="BU82" s="2">
        <f t="shared" si="86"/>
        <v>17672.30058200259</v>
      </c>
      <c r="BV82" s="2">
        <f t="shared" si="86"/>
        <v>21319.024297679083</v>
      </c>
      <c r="BW82" s="2">
        <f t="shared" si="86"/>
        <v>24975.279951340755</v>
      </c>
      <c r="BX82" s="2">
        <f t="shared" si="86"/>
        <v>28611.984715163268</v>
      </c>
      <c r="BZ82" t="s">
        <v>40</v>
      </c>
      <c r="CA82" s="2">
        <f t="shared" si="87"/>
        <v>579.40474597811055</v>
      </c>
      <c r="CB82" s="2">
        <f t="shared" si="88"/>
        <v>3536.5456585315296</v>
      </c>
      <c r="CC82" s="2">
        <f t="shared" si="88"/>
        <v>6808.2203988064448</v>
      </c>
      <c r="CD82" s="2">
        <f t="shared" si="88"/>
        <v>10376.958383901338</v>
      </c>
      <c r="CE82" s="2">
        <f t="shared" si="88"/>
        <v>13950.751132071273</v>
      </c>
      <c r="CF82" s="2">
        <f t="shared" si="88"/>
        <v>17532.908965148188</v>
      </c>
      <c r="CG82" s="2">
        <f t="shared" si="88"/>
        <v>21116.509109903502</v>
      </c>
      <c r="CH82" s="2">
        <f t="shared" si="88"/>
        <v>24695.546745528958</v>
      </c>
      <c r="CI82" s="2">
        <f t="shared" si="88"/>
        <v>28287.623852439519</v>
      </c>
      <c r="CK82" t="s">
        <v>40</v>
      </c>
      <c r="CL82" s="2">
        <f t="shared" si="89"/>
        <v>0</v>
      </c>
      <c r="CM82" s="2">
        <f t="shared" si="89"/>
        <v>39.334339403808372</v>
      </c>
      <c r="CN82" s="2">
        <f t="shared" si="89"/>
        <v>288.15055666552689</v>
      </c>
      <c r="CO82" s="2">
        <f t="shared" si="89"/>
        <v>752.8509762040776</v>
      </c>
      <c r="CP82" s="2">
        <f t="shared" si="89"/>
        <v>1234.7009865440032</v>
      </c>
      <c r="CQ82" s="2">
        <f t="shared" si="89"/>
        <v>1662.8130134228268</v>
      </c>
      <c r="CR82" s="2">
        <f t="shared" si="89"/>
        <v>2074.7055996697381</v>
      </c>
      <c r="CS82" s="2">
        <f t="shared" si="89"/>
        <v>2482.8279811785578</v>
      </c>
      <c r="CT82" s="2">
        <f t="shared" si="89"/>
        <v>2799.0039907607243</v>
      </c>
      <c r="CU82" s="41">
        <f t="shared" si="65"/>
        <v>0.10213086820011939</v>
      </c>
      <c r="CV82" t="s">
        <v>40</v>
      </c>
      <c r="CW82" s="2">
        <f t="shared" si="43"/>
        <v>0</v>
      </c>
      <c r="CX82" s="2">
        <f t="shared" si="43"/>
        <v>13.842353576029836</v>
      </c>
      <c r="CY82" s="2">
        <f t="shared" si="43"/>
        <v>103.85502307122169</v>
      </c>
      <c r="CZ82" s="2">
        <f t="shared" si="41"/>
        <v>276.91763594918666</v>
      </c>
      <c r="DA82" s="2">
        <f t="shared" si="41"/>
        <v>451.48646405509498</v>
      </c>
      <c r="DB82" s="2">
        <f t="shared" si="41"/>
        <v>634.09988287785018</v>
      </c>
      <c r="DC82" s="2">
        <f t="shared" si="41"/>
        <v>820.08070724427307</v>
      </c>
      <c r="DD82" s="2">
        <f t="shared" si="41"/>
        <v>1021.6900379837243</v>
      </c>
      <c r="DE82" s="2">
        <f t="shared" si="41"/>
        <v>1205.9316766613192</v>
      </c>
      <c r="DF82" s="41">
        <f t="shared" si="66"/>
        <v>4.4002384253111593E-2</v>
      </c>
      <c r="DG82" t="s">
        <v>40</v>
      </c>
      <c r="DH82" s="2">
        <f t="shared" si="90"/>
        <v>0</v>
      </c>
      <c r="DI82" s="2">
        <f t="shared" si="90"/>
        <v>11.318682399853515</v>
      </c>
      <c r="DJ82" s="2">
        <f t="shared" si="90"/>
        <v>85.343796826809012</v>
      </c>
      <c r="DK82" s="2">
        <f t="shared" si="90"/>
        <v>227.15294717835604</v>
      </c>
      <c r="DL82" s="2">
        <f t="shared" si="90"/>
        <v>361.51840483971864</v>
      </c>
      <c r="DM82" s="2">
        <f t="shared" si="90"/>
        <v>494.70826602344823</v>
      </c>
      <c r="DN82" s="2">
        <f t="shared" si="90"/>
        <v>617.56551946869149</v>
      </c>
      <c r="DO82" s="2">
        <f t="shared" si="90"/>
        <v>741.95683217192709</v>
      </c>
      <c r="DP82" s="2">
        <f t="shared" si="90"/>
        <v>881.57081393757107</v>
      </c>
      <c r="DQ82" s="41">
        <f t="shared" si="67"/>
        <v>3.2167011159873277E-2</v>
      </c>
      <c r="DR82" s="41"/>
    </row>
    <row r="83" spans="1:122" x14ac:dyDescent="0.3">
      <c r="A83" t="s">
        <v>114</v>
      </c>
      <c r="B83" s="2">
        <f>VLOOKUP($A83,Total_Rndwd_Prod_Val_REF_N!$A$4:$M$199,5,FALSE)/10^3</f>
        <v>479.51397321931307</v>
      </c>
      <c r="C83" s="2">
        <f>VLOOKUP($A83,Total_Rndwd_Prod_Val_REF_N!$A$4:$M$199,6,FALSE)/10^3</f>
        <v>513.18621846304825</v>
      </c>
      <c r="D83" s="2">
        <f>VLOOKUP($A83,Total_Rndwd_Prod_Val_REF_N!$A$4:$M$199,7,FALSE)/10^3</f>
        <v>549.04187486046794</v>
      </c>
      <c r="E83" s="2">
        <f>VLOOKUP($A83,Total_Rndwd_Prod_Val_REF_N!$A$4:$M$199,8,FALSE)/10^3</f>
        <v>546.85193936357666</v>
      </c>
      <c r="F83" s="2">
        <f>VLOOKUP($A83,Total_Rndwd_Prod_Val_REF_N!$A$4:$M$199,9,FALSE)/10^3</f>
        <v>548.08340186330247</v>
      </c>
      <c r="G83" s="2">
        <f>VLOOKUP($A83,Total_Rndwd_Prod_Val_REF_N!$A$4:$M$199,10,FALSE)/10^3</f>
        <v>554.54153762974897</v>
      </c>
      <c r="H83" s="2">
        <f>VLOOKUP($A83,Total_Rndwd_Prod_Val_REF_N!$A$4:$M$199,11,FALSE)/10^3</f>
        <v>554.13018977144122</v>
      </c>
      <c r="I83" s="2">
        <f>VLOOKUP($A83,Total_Rndwd_Prod_Val_REF_N!$A$4:$M$199,12,FALSE)/10^3</f>
        <v>550.35195176527043</v>
      </c>
      <c r="J83" s="2">
        <f>VLOOKUP($A83,Total_Rndwd_Prod_Val_REF_N!$A$4:$M$199,13,FALSE)/10^3</f>
        <v>534.93033178766575</v>
      </c>
      <c r="L83" t="s">
        <v>114</v>
      </c>
      <c r="M83" s="2">
        <f>VLOOKUP($A83,Total_Rndwd_Prod_Val_BF_N!$A$4:$M$199,5,FALSE)/10^3</f>
        <v>479.51397321931307</v>
      </c>
      <c r="N83" s="2">
        <f>VLOOKUP($A83,Total_Rndwd_Prod_Val_BF_N!$A$4:$M$199,6,FALSE)/10^3</f>
        <v>499.16928713605603</v>
      </c>
      <c r="O83" s="2">
        <f>VLOOKUP($A83,Total_Rndwd_Prod_Val_BF_N!$A$4:$M$199,7,FALSE)/10^3</f>
        <v>525.10565387738893</v>
      </c>
      <c r="P83" s="2">
        <f>VLOOKUP($A83,Total_Rndwd_Prod_Val_BF_N!$A$4:$M$199,8,FALSE)/10^3</f>
        <v>516.42805929461599</v>
      </c>
      <c r="Q83" s="2">
        <f>VLOOKUP($A83,Total_Rndwd_Prod_Val_BF_N!$A$4:$M$199,9,FALSE)/10^3</f>
        <v>501.79673993901054</v>
      </c>
      <c r="R83" s="2">
        <f>VLOOKUP($A83,Total_Rndwd_Prod_Val_BF_N!$A$4:$M$199,10,FALSE)/10^3</f>
        <v>499.37159054194518</v>
      </c>
      <c r="S83" s="2">
        <f>VLOOKUP($A83,Total_Rndwd_Prod_Val_BF_N!$A$4:$M$199,11,FALSE)/10^3</f>
        <v>500.33261001003046</v>
      </c>
      <c r="T83" s="2">
        <f>VLOOKUP($A83,Total_Rndwd_Prod_Val_BF_N!$A$4:$M$199,12,FALSE)/10^3</f>
        <v>487.61859792887986</v>
      </c>
      <c r="U83" s="2">
        <f>VLOOKUP($A83,Total_Rndwd_Prod_Val_BF_N!$A$4:$M$199,13,FALSE)/10^3</f>
        <v>487.14888835344567</v>
      </c>
      <c r="W83" t="s">
        <v>114</v>
      </c>
      <c r="X83" s="2">
        <f>VLOOKUP($A83,Total_Rndwd_Prod_Val_AF_N!$A$4:$M$199,5,FALSE)/10^3</f>
        <v>479.51397321931307</v>
      </c>
      <c r="Y83" s="2">
        <f>VLOOKUP($A83,Total_Rndwd_Prod_Val_AF_N!$A$4:$M$199,6,FALSE)/10^3</f>
        <v>516.48463334580788</v>
      </c>
      <c r="Z83" s="2">
        <f>VLOOKUP($A83,Total_Rndwd_Prod_Val_AF_N!$A$4:$M$199,7,FALSE)/10^3</f>
        <v>560.9345614223414</v>
      </c>
      <c r="AA83" s="2">
        <f>VLOOKUP($A83,Total_Rndwd_Prod_Val_AF_N!$A$4:$M$199,8,FALSE)/10^3</f>
        <v>559.1671746360729</v>
      </c>
      <c r="AB83" s="2">
        <f>VLOOKUP($A83,Total_Rndwd_Prod_Val_AF_N!$A$4:$M$199,9,FALSE)/10^3</f>
        <v>562.40317795516046</v>
      </c>
      <c r="AC83" s="2">
        <f>VLOOKUP($A83,Total_Rndwd_Prod_Val_AF_N!$A$4:$M$199,10,FALSE)/10^3</f>
        <v>569.52966255651779</v>
      </c>
      <c r="AD83" s="2">
        <f>VLOOKUP($A83,Total_Rndwd_Prod_Val_AF_N!$A$4:$M$199,11,FALSE)/10^3</f>
        <v>571.96127783184636</v>
      </c>
      <c r="AE83" s="2">
        <f>VLOOKUP($A83,Total_Rndwd_Prod_Val_AF_N!$A$4:$M$199,12,FALSE)/10^3</f>
        <v>568.47393988985777</v>
      </c>
      <c r="AF83" s="2">
        <f>VLOOKUP($A83,Total_Rndwd_Prod_Val_AF_N!$A$4:$M$199,13,FALSE)/10^3</f>
        <v>555.82526972114272</v>
      </c>
      <c r="AH83" t="s">
        <v>114</v>
      </c>
      <c r="AI83" s="2">
        <f>VLOOKUP($A83,Total_Rndwd_Prod_Val_BAC_N!$A$4:$M$199,5,FALSE)/10^3</f>
        <v>479.51397321931307</v>
      </c>
      <c r="AJ83" s="2">
        <f>VLOOKUP($A83,Total_Rndwd_Prod_Val_BAC_N!$A$4:$M$199,6,FALSE)/10^3</f>
        <v>512.37031889633806</v>
      </c>
      <c r="AK83" s="2">
        <f>VLOOKUP($A83,Total_Rndwd_Prod_Val_BAC_N!$A$4:$M$199,7,FALSE)/10^3</f>
        <v>553.72718390064313</v>
      </c>
      <c r="AL83" s="2">
        <f>VLOOKUP($A83,Total_Rndwd_Prod_Val_BAC_N!$A$4:$M$199,8,FALSE)/10^3</f>
        <v>550.41412037080249</v>
      </c>
      <c r="AM83" s="2">
        <f>VLOOKUP($A83,Total_Rndwd_Prod_Val_BAC_N!$A$4:$M$199,9,FALSE)/10^3</f>
        <v>554.20244093879762</v>
      </c>
      <c r="AN83" s="2">
        <f>VLOOKUP($A83,Total_Rndwd_Prod_Val_BAC_N!$A$4:$M$199,10,FALSE)/10^3</f>
        <v>559.82112671979883</v>
      </c>
      <c r="AO83" s="2">
        <f>VLOOKUP($A83,Total_Rndwd_Prod_Val_BAC_N!$A$4:$M$199,11,FALSE)/10^3</f>
        <v>556.89528244179439</v>
      </c>
      <c r="AP83" s="2">
        <f>VLOOKUP($A83,Total_Rndwd_Prod_Val_BAC_N!$A$4:$M$199,12,FALSE)/10^3</f>
        <v>556.08460689434548</v>
      </c>
      <c r="AQ83" s="2">
        <f>VLOOKUP($A83,Total_Rndwd_Prod_Val_BAC_N!$A$4:$M$199,13,FALSE)/10^3</f>
        <v>544.23994745216748</v>
      </c>
      <c r="AS83" t="s">
        <v>114</v>
      </c>
      <c r="AT83" s="2">
        <f t="shared" si="81"/>
        <v>479.51397321931307</v>
      </c>
      <c r="AU83" s="2">
        <f t="shared" si="82"/>
        <v>2910.7560845596136</v>
      </c>
      <c r="AV83" s="2">
        <f t="shared" si="82"/>
        <v>5512.5428332722749</v>
      </c>
      <c r="AW83" s="2">
        <f t="shared" si="82"/>
        <v>8255.5622720777228</v>
      </c>
      <c r="AX83" s="2">
        <f t="shared" si="82"/>
        <v>10991.053431395332</v>
      </c>
      <c r="AY83" s="2">
        <f t="shared" si="82"/>
        <v>13737.928576478291</v>
      </c>
      <c r="AZ83" s="2">
        <f t="shared" si="82"/>
        <v>16510.224916768726</v>
      </c>
      <c r="BA83" s="2">
        <f t="shared" si="82"/>
        <v>19277.097627619762</v>
      </c>
      <c r="BB83" s="2">
        <f t="shared" si="82"/>
        <v>22013.435766468509</v>
      </c>
      <c r="BD83" t="s">
        <v>114</v>
      </c>
      <c r="BE83" s="2">
        <f t="shared" si="83"/>
        <v>479.51397321931307</v>
      </c>
      <c r="BF83" s="2">
        <f t="shared" si="84"/>
        <v>2896.7391532326214</v>
      </c>
      <c r="BG83" s="2">
        <f t="shared" si="84"/>
        <v>5418.5219556542352</v>
      </c>
      <c r="BH83" s="2">
        <f t="shared" si="84"/>
        <v>8035.372630458407</v>
      </c>
      <c r="BI83" s="2">
        <f t="shared" si="84"/>
        <v>10602.881607575882</v>
      </c>
      <c r="BJ83" s="2">
        <f t="shared" si="84"/>
        <v>13109.440157873869</v>
      </c>
      <c r="BK83" s="2">
        <f t="shared" si="84"/>
        <v>15607.259130051681</v>
      </c>
      <c r="BL83" s="2">
        <f t="shared" si="84"/>
        <v>18096.208168020683</v>
      </c>
      <c r="BM83" s="2">
        <f t="shared" si="84"/>
        <v>20533.831448089648</v>
      </c>
      <c r="BO83" t="s">
        <v>114</v>
      </c>
      <c r="BP83" s="2">
        <f t="shared" si="85"/>
        <v>479.51397321931307</v>
      </c>
      <c r="BQ83" s="2">
        <f t="shared" si="86"/>
        <v>2914.0544994423735</v>
      </c>
      <c r="BR83" s="2">
        <f t="shared" si="86"/>
        <v>5540.9275942479462</v>
      </c>
      <c r="BS83" s="2">
        <f t="shared" si="86"/>
        <v>8343.8330145733853</v>
      </c>
      <c r="BT83" s="2">
        <f t="shared" si="86"/>
        <v>11142.904891072838</v>
      </c>
      <c r="BU83" s="2">
        <f t="shared" si="86"/>
        <v>13962.047265449997</v>
      </c>
      <c r="BV83" s="2">
        <f t="shared" si="86"/>
        <v>16812.127193507917</v>
      </c>
      <c r="BW83" s="2">
        <f t="shared" si="86"/>
        <v>19668.446244725157</v>
      </c>
      <c r="BX83" s="2">
        <f t="shared" si="86"/>
        <v>22498.167274005733</v>
      </c>
      <c r="BZ83" t="s">
        <v>114</v>
      </c>
      <c r="CA83" s="2">
        <f t="shared" si="87"/>
        <v>479.51397321931307</v>
      </c>
      <c r="CB83" s="2">
        <f t="shared" si="88"/>
        <v>2909.9401849929036</v>
      </c>
      <c r="CC83" s="2">
        <f t="shared" si="88"/>
        <v>5513.1486444788998</v>
      </c>
      <c r="CD83" s="2">
        <f t="shared" si="88"/>
        <v>8278.471500452275</v>
      </c>
      <c r="CE83" s="2">
        <f t="shared" si="88"/>
        <v>11034.330422874284</v>
      </c>
      <c r="CF83" s="2">
        <f t="shared" si="88"/>
        <v>13810.961313349273</v>
      </c>
      <c r="CG83" s="2">
        <f t="shared" si="88"/>
        <v>16607.141102670263</v>
      </c>
      <c r="CH83" s="2">
        <f t="shared" si="88"/>
        <v>19390.806839331788</v>
      </c>
      <c r="CI83" s="2">
        <f t="shared" si="88"/>
        <v>22159.385214361337</v>
      </c>
      <c r="CK83" t="s">
        <v>114</v>
      </c>
      <c r="CL83" s="2">
        <f t="shared" si="89"/>
        <v>0</v>
      </c>
      <c r="CM83" s="2">
        <f t="shared" si="89"/>
        <v>-14.016931326992108</v>
      </c>
      <c r="CN83" s="2">
        <f t="shared" si="89"/>
        <v>-94.020877618039776</v>
      </c>
      <c r="CO83" s="2">
        <f t="shared" si="89"/>
        <v>-220.18964161931581</v>
      </c>
      <c r="CP83" s="2">
        <f t="shared" si="89"/>
        <v>-388.17182381944986</v>
      </c>
      <c r="CQ83" s="2">
        <f t="shared" si="89"/>
        <v>-628.48841860442189</v>
      </c>
      <c r="CR83" s="2">
        <f t="shared" si="89"/>
        <v>-902.96578671704447</v>
      </c>
      <c r="CS83" s="2">
        <f t="shared" si="89"/>
        <v>-1180.8894595990787</v>
      </c>
      <c r="CT83" s="2">
        <f t="shared" si="89"/>
        <v>-1479.6043183788606</v>
      </c>
      <c r="CU83" s="41">
        <f t="shared" si="65"/>
        <v>-6.7213693222419921E-2</v>
      </c>
      <c r="CV83" t="s">
        <v>114</v>
      </c>
      <c r="CW83" s="2">
        <f t="shared" si="43"/>
        <v>0</v>
      </c>
      <c r="CX83" s="2">
        <f t="shared" si="43"/>
        <v>3.2984148827599711</v>
      </c>
      <c r="CY83" s="2">
        <f t="shared" si="43"/>
        <v>28.38476097567127</v>
      </c>
      <c r="CZ83" s="2">
        <f t="shared" si="41"/>
        <v>88.270742495662489</v>
      </c>
      <c r="DA83" s="2">
        <f t="shared" si="41"/>
        <v>151.85145967750577</v>
      </c>
      <c r="DB83" s="2">
        <f t="shared" si="41"/>
        <v>224.11868897170643</v>
      </c>
      <c r="DC83" s="2">
        <f t="shared" si="41"/>
        <v>301.90227673919071</v>
      </c>
      <c r="DD83" s="2">
        <f t="shared" si="41"/>
        <v>391.34861710539553</v>
      </c>
      <c r="DE83" s="2">
        <f t="shared" si="41"/>
        <v>484.73150753722439</v>
      </c>
      <c r="DF83" s="41">
        <f t="shared" si="66"/>
        <v>2.2019802482426718E-2</v>
      </c>
      <c r="DG83" t="s">
        <v>114</v>
      </c>
      <c r="DH83" s="2">
        <f t="shared" si="90"/>
        <v>0</v>
      </c>
      <c r="DI83" s="2">
        <f t="shared" si="90"/>
        <v>-0.81589956670995889</v>
      </c>
      <c r="DJ83" s="2">
        <f t="shared" si="90"/>
        <v>0.60581120662482135</v>
      </c>
      <c r="DK83" s="2">
        <f t="shared" si="90"/>
        <v>22.909228374552185</v>
      </c>
      <c r="DL83" s="2">
        <f t="shared" si="90"/>
        <v>43.276991478951459</v>
      </c>
      <c r="DM83" s="2">
        <f t="shared" si="90"/>
        <v>73.032736870982262</v>
      </c>
      <c r="DN83" s="2">
        <f t="shared" si="90"/>
        <v>96.916185901536664</v>
      </c>
      <c r="DO83" s="2">
        <f t="shared" si="90"/>
        <v>113.70921171202644</v>
      </c>
      <c r="DP83" s="2">
        <f t="shared" si="90"/>
        <v>145.94944789282818</v>
      </c>
      <c r="DQ83" s="41">
        <f t="shared" si="67"/>
        <v>6.6300167516395838E-3</v>
      </c>
      <c r="DR83" s="41"/>
    </row>
    <row r="84" spans="1:122" x14ac:dyDescent="0.3">
      <c r="A84" t="s">
        <v>115</v>
      </c>
      <c r="B84" s="2">
        <f>VLOOKUP($A84,Total_Rndwd_Prod_Val_REF_N!$A$4:$M$199,5,FALSE)/10^3</f>
        <v>13.434933864593841</v>
      </c>
      <c r="C84" s="2">
        <f>VLOOKUP($A84,Total_Rndwd_Prod_Val_REF_N!$A$4:$M$199,6,FALSE)/10^3</f>
        <v>14.058339949158421</v>
      </c>
      <c r="D84" s="2">
        <f>VLOOKUP($A84,Total_Rndwd_Prod_Val_REF_N!$A$4:$M$199,7,FALSE)/10^3</f>
        <v>14.711527252047397</v>
      </c>
      <c r="E84" s="2">
        <f>VLOOKUP($A84,Total_Rndwd_Prod_Val_REF_N!$A$4:$M$199,8,FALSE)/10^3</f>
        <v>14.592628317096114</v>
      </c>
      <c r="F84" s="2">
        <f>VLOOKUP($A84,Total_Rndwd_Prod_Val_REF_N!$A$4:$M$199,9,FALSE)/10^3</f>
        <v>14.5327433196427</v>
      </c>
      <c r="G84" s="2">
        <f>VLOOKUP($A84,Total_Rndwd_Prod_Val_REF_N!$A$4:$M$199,10,FALSE)/10^3</f>
        <v>14.548761697581931</v>
      </c>
      <c r="H84" s="2">
        <f>VLOOKUP($A84,Total_Rndwd_Prod_Val_REF_N!$A$4:$M$199,11,FALSE)/10^3</f>
        <v>14.456588248121768</v>
      </c>
      <c r="I84" s="2">
        <f>VLOOKUP($A84,Total_Rndwd_Prod_Val_REF_N!$A$4:$M$199,12,FALSE)/10^3</f>
        <v>14.414103629889778</v>
      </c>
      <c r="J84" s="2">
        <f>VLOOKUP($A84,Total_Rndwd_Prod_Val_REF_N!$A$4:$M$199,13,FALSE)/10^3</f>
        <v>14.180606718363016</v>
      </c>
      <c r="L84" t="s">
        <v>115</v>
      </c>
      <c r="M84" s="2">
        <f>VLOOKUP($A84,Total_Rndwd_Prod_Val_BF_N!$A$4:$M$199,5,FALSE)/10^3</f>
        <v>13.434933864593841</v>
      </c>
      <c r="N84" s="2">
        <f>VLOOKUP($A84,Total_Rndwd_Prod_Val_BF_N!$A$4:$M$199,6,FALSE)/10^3</f>
        <v>14.339574295087147</v>
      </c>
      <c r="O84" s="2">
        <f>VLOOKUP($A84,Total_Rndwd_Prod_Val_BF_N!$A$4:$M$199,7,FALSE)/10^3</f>
        <v>15.369497574845177</v>
      </c>
      <c r="P84" s="2">
        <f>VLOOKUP($A84,Total_Rndwd_Prod_Val_BF_N!$A$4:$M$199,8,FALSE)/10^3</f>
        <v>15.155018948518913</v>
      </c>
      <c r="Q84" s="2">
        <f>VLOOKUP($A84,Total_Rndwd_Prod_Val_BF_N!$A$4:$M$199,9,FALSE)/10^3</f>
        <v>15.396351967903435</v>
      </c>
      <c r="R84" s="2">
        <f>VLOOKUP($A84,Total_Rndwd_Prod_Val_BF_N!$A$4:$M$199,10,FALSE)/10^3</f>
        <v>15.051680452969608</v>
      </c>
      <c r="S84" s="2">
        <f>VLOOKUP($A84,Total_Rndwd_Prod_Val_BF_N!$A$4:$M$199,11,FALSE)/10^3</f>
        <v>14.631332207259552</v>
      </c>
      <c r="T84" s="2">
        <f>VLOOKUP($A84,Total_Rndwd_Prod_Val_BF_N!$A$4:$M$199,12,FALSE)/10^3</f>
        <v>13.953460992203928</v>
      </c>
      <c r="U84" s="2">
        <f>VLOOKUP($A84,Total_Rndwd_Prod_Val_BF_N!$A$4:$M$199,13,FALSE)/10^3</f>
        <v>13.617808644240515</v>
      </c>
      <c r="W84" t="s">
        <v>115</v>
      </c>
      <c r="X84" s="2">
        <f>VLOOKUP($A84,Total_Rndwd_Prod_Val_AF_N!$A$4:$M$199,5,FALSE)/10^3</f>
        <v>13.434933864593841</v>
      </c>
      <c r="Y84" s="2">
        <f>VLOOKUP($A84,Total_Rndwd_Prod_Val_AF_N!$A$4:$M$199,6,FALSE)/10^3</f>
        <v>14.30656508849918</v>
      </c>
      <c r="Z84" s="2">
        <f>VLOOKUP($A84,Total_Rndwd_Prod_Val_AF_N!$A$4:$M$199,7,FALSE)/10^3</f>
        <v>15.320497139971947</v>
      </c>
      <c r="AA84" s="2">
        <f>VLOOKUP($A84,Total_Rndwd_Prod_Val_AF_N!$A$4:$M$199,8,FALSE)/10^3</f>
        <v>15.134319746071556</v>
      </c>
      <c r="AB84" s="2">
        <f>VLOOKUP($A84,Total_Rndwd_Prod_Val_AF_N!$A$4:$M$199,9,FALSE)/10^3</f>
        <v>15.082987885795779</v>
      </c>
      <c r="AC84" s="2">
        <f>VLOOKUP($A84,Total_Rndwd_Prod_Val_AF_N!$A$4:$M$199,10,FALSE)/10^3</f>
        <v>15.063402597164259</v>
      </c>
      <c r="AD84" s="2">
        <f>VLOOKUP($A84,Total_Rndwd_Prod_Val_AF_N!$A$4:$M$199,11,FALSE)/10^3</f>
        <v>14.986182845427964</v>
      </c>
      <c r="AE84" s="2">
        <f>VLOOKUP($A84,Total_Rndwd_Prod_Val_AF_N!$A$4:$M$199,12,FALSE)/10^3</f>
        <v>14.945476640936233</v>
      </c>
      <c r="AF84" s="2">
        <f>VLOOKUP($A84,Total_Rndwd_Prod_Val_AF_N!$A$4:$M$199,13,FALSE)/10^3</f>
        <v>14.758103330537489</v>
      </c>
      <c r="AH84" t="s">
        <v>115</v>
      </c>
      <c r="AI84" s="2">
        <f>VLOOKUP($A84,Total_Rndwd_Prod_Val_BAC_N!$A$4:$M$199,5,FALSE)/10^3</f>
        <v>13.434933864593841</v>
      </c>
      <c r="AJ84" s="2">
        <f>VLOOKUP($A84,Total_Rndwd_Prod_Val_BAC_N!$A$4:$M$199,6,FALSE)/10^3</f>
        <v>14.270884289783972</v>
      </c>
      <c r="AK84" s="2">
        <f>VLOOKUP($A84,Total_Rndwd_Prod_Val_BAC_N!$A$4:$M$199,7,FALSE)/10^3</f>
        <v>15.246287150445427</v>
      </c>
      <c r="AL84" s="2">
        <f>VLOOKUP($A84,Total_Rndwd_Prod_Val_BAC_N!$A$4:$M$199,8,FALSE)/10^3</f>
        <v>15.029549711372114</v>
      </c>
      <c r="AM84" s="2">
        <f>VLOOKUP($A84,Total_Rndwd_Prod_Val_BAC_N!$A$4:$M$199,9,FALSE)/10^3</f>
        <v>14.958981001919513</v>
      </c>
      <c r="AN84" s="2">
        <f>VLOOKUP($A84,Total_Rndwd_Prod_Val_BAC_N!$A$4:$M$199,10,FALSE)/10^3</f>
        <v>14.945003258226452</v>
      </c>
      <c r="AO84" s="2">
        <f>VLOOKUP($A84,Total_Rndwd_Prod_Val_BAC_N!$A$4:$M$199,11,FALSE)/10^3</f>
        <v>14.841166577454686</v>
      </c>
      <c r="AP84" s="2">
        <f>VLOOKUP($A84,Total_Rndwd_Prod_Val_BAC_N!$A$4:$M$199,12,FALSE)/10^3</f>
        <v>14.8477179481697</v>
      </c>
      <c r="AQ84" s="2">
        <f>VLOOKUP($A84,Total_Rndwd_Prod_Val_BAC_N!$A$4:$M$199,13,FALSE)/10^3</f>
        <v>14.65477652099027</v>
      </c>
      <c r="AS84" t="s">
        <v>115</v>
      </c>
      <c r="AT84" s="2">
        <f t="shared" si="81"/>
        <v>13.434933864593841</v>
      </c>
      <c r="AU84" s="2">
        <f t="shared" si="82"/>
        <v>81.233009272127632</v>
      </c>
      <c r="AV84" s="2">
        <f t="shared" si="82"/>
        <v>152.17789632080871</v>
      </c>
      <c r="AW84" s="2">
        <f t="shared" si="82"/>
        <v>225.61663364609441</v>
      </c>
      <c r="AX84" s="2">
        <f t="shared" si="82"/>
        <v>298.51989023412159</v>
      </c>
      <c r="AY84" s="2">
        <f t="shared" si="82"/>
        <v>371.19962521027435</v>
      </c>
      <c r="AZ84" s="2">
        <f t="shared" si="82"/>
        <v>443.85126024872386</v>
      </c>
      <c r="BA84" s="2">
        <f t="shared" si="82"/>
        <v>516.09171687110063</v>
      </c>
      <c r="BB84" s="2">
        <f t="shared" si="82"/>
        <v>587.92873810902279</v>
      </c>
      <c r="BD84" t="s">
        <v>115</v>
      </c>
      <c r="BE84" s="2">
        <f t="shared" si="83"/>
        <v>13.434933864593841</v>
      </c>
      <c r="BF84" s="2">
        <f t="shared" si="84"/>
        <v>81.514243618056355</v>
      </c>
      <c r="BG84" s="2">
        <f t="shared" si="84"/>
        <v>154.24203837325013</v>
      </c>
      <c r="BH84" s="2">
        <f t="shared" si="84"/>
        <v>230.87504762114975</v>
      </c>
      <c r="BI84" s="2">
        <f t="shared" si="84"/>
        <v>306.89147538312886</v>
      </c>
      <c r="BJ84" s="2">
        <f t="shared" si="84"/>
        <v>383.52856370771218</v>
      </c>
      <c r="BK84" s="2">
        <f t="shared" si="84"/>
        <v>458.36661772685017</v>
      </c>
      <c r="BL84" s="2">
        <f t="shared" si="84"/>
        <v>530.84540754809223</v>
      </c>
      <c r="BM84" s="2">
        <f t="shared" si="84"/>
        <v>600.27706016114848</v>
      </c>
      <c r="BO84" t="s">
        <v>115</v>
      </c>
      <c r="BP84" s="2">
        <f t="shared" si="85"/>
        <v>13.434933864593841</v>
      </c>
      <c r="BQ84" s="2">
        <f t="shared" si="86"/>
        <v>81.481234411468392</v>
      </c>
      <c r="BR84" s="2">
        <f t="shared" si="86"/>
        <v>154.02799190543706</v>
      </c>
      <c r="BS84" s="2">
        <f t="shared" si="86"/>
        <v>230.44430021139641</v>
      </c>
      <c r="BT84" s="2">
        <f t="shared" si="86"/>
        <v>306.0645670814784</v>
      </c>
      <c r="BU84" s="2">
        <f t="shared" si="86"/>
        <v>381.45992122182577</v>
      </c>
      <c r="BV84" s="2">
        <f t="shared" si="86"/>
        <v>456.69971445591074</v>
      </c>
      <c r="BW84" s="2">
        <f t="shared" si="86"/>
        <v>531.58992247855883</v>
      </c>
      <c r="BX84" s="2">
        <f t="shared" si="86"/>
        <v>606.12993237284115</v>
      </c>
      <c r="BZ84" t="s">
        <v>115</v>
      </c>
      <c r="CA84" s="2">
        <f t="shared" si="87"/>
        <v>13.434933864593841</v>
      </c>
      <c r="CB84" s="2">
        <f t="shared" si="88"/>
        <v>81.445553612753173</v>
      </c>
      <c r="CC84" s="2">
        <f t="shared" si="88"/>
        <v>153.77537792233448</v>
      </c>
      <c r="CD84" s="2">
        <f t="shared" si="88"/>
        <v>229.7900762354883</v>
      </c>
      <c r="CE84" s="2">
        <f t="shared" si="88"/>
        <v>304.86725608289629</v>
      </c>
      <c r="CF84" s="2">
        <f t="shared" si="88"/>
        <v>379.64818334880079</v>
      </c>
      <c r="CG84" s="2">
        <f t="shared" si="88"/>
        <v>454.2693629591613</v>
      </c>
      <c r="CH84" s="2">
        <f t="shared" si="88"/>
        <v>528.48174721714975</v>
      </c>
      <c r="CI84" s="2">
        <f t="shared" si="88"/>
        <v>602.52739553081881</v>
      </c>
      <c r="CK84" t="s">
        <v>115</v>
      </c>
      <c r="CL84" s="2">
        <f t="shared" si="89"/>
        <v>0</v>
      </c>
      <c r="CM84" s="2">
        <f t="shared" si="89"/>
        <v>0.28123434592872343</v>
      </c>
      <c r="CN84" s="2">
        <f t="shared" si="89"/>
        <v>2.0641420524414116</v>
      </c>
      <c r="CO84" s="2">
        <f t="shared" si="89"/>
        <v>5.2584139750553334</v>
      </c>
      <c r="CP84" s="2">
        <f t="shared" si="89"/>
        <v>8.3715851490072737</v>
      </c>
      <c r="CQ84" s="2">
        <f t="shared" si="89"/>
        <v>12.328938497437832</v>
      </c>
      <c r="CR84" s="2">
        <f t="shared" si="89"/>
        <v>14.515357478126305</v>
      </c>
      <c r="CS84" s="2">
        <f t="shared" si="89"/>
        <v>14.753690676991596</v>
      </c>
      <c r="CT84" s="2">
        <f t="shared" si="89"/>
        <v>12.348322052125695</v>
      </c>
      <c r="CU84" s="41">
        <f t="shared" si="65"/>
        <v>2.1003093150101942E-2</v>
      </c>
      <c r="CV84" t="s">
        <v>115</v>
      </c>
      <c r="CW84" s="2">
        <f t="shared" si="43"/>
        <v>0</v>
      </c>
      <c r="CX84" s="2">
        <f t="shared" si="43"/>
        <v>0.24822513934076085</v>
      </c>
      <c r="CY84" s="2">
        <f t="shared" si="43"/>
        <v>1.8500955846283489</v>
      </c>
      <c r="CZ84" s="2">
        <f t="shared" si="41"/>
        <v>4.8276665653019961</v>
      </c>
      <c r="DA84" s="2">
        <f t="shared" si="41"/>
        <v>7.5446768473568113</v>
      </c>
      <c r="DB84" s="2">
        <f t="shared" si="41"/>
        <v>10.260296011551418</v>
      </c>
      <c r="DC84" s="2">
        <f t="shared" si="41"/>
        <v>12.848454207186876</v>
      </c>
      <c r="DD84" s="2">
        <f t="shared" si="41"/>
        <v>15.498205607458203</v>
      </c>
      <c r="DE84" s="2">
        <f t="shared" si="41"/>
        <v>18.201194263818365</v>
      </c>
      <c r="DF84" s="41">
        <f t="shared" si="66"/>
        <v>3.0958163947487152E-2</v>
      </c>
      <c r="DG84" t="s">
        <v>115</v>
      </c>
      <c r="DH84" s="2">
        <f t="shared" si="90"/>
        <v>0</v>
      </c>
      <c r="DI84" s="2">
        <f t="shared" si="90"/>
        <v>0.21254434062554139</v>
      </c>
      <c r="DJ84" s="2">
        <f t="shared" si="90"/>
        <v>1.5974816015257716</v>
      </c>
      <c r="DK84" s="2">
        <f t="shared" si="90"/>
        <v>4.1734425893938862</v>
      </c>
      <c r="DL84" s="2">
        <f t="shared" si="90"/>
        <v>6.3473658487747002</v>
      </c>
      <c r="DM84" s="2">
        <f t="shared" si="90"/>
        <v>8.4485581385264368</v>
      </c>
      <c r="DN84" s="2">
        <f t="shared" si="90"/>
        <v>10.418102710437438</v>
      </c>
      <c r="DO84" s="2">
        <f t="shared" si="90"/>
        <v>12.390030346049116</v>
      </c>
      <c r="DP84" s="2">
        <f t="shared" si="90"/>
        <v>14.59865742179602</v>
      </c>
      <c r="DQ84" s="41">
        <f t="shared" si="67"/>
        <v>2.4830657995644555E-2</v>
      </c>
      <c r="DR84" s="41"/>
    </row>
    <row r="85" spans="1:122" x14ac:dyDescent="0.3">
      <c r="A85" t="s">
        <v>116</v>
      </c>
      <c r="B85" s="2">
        <f>VLOOKUP($A85,Total_Rndwd_Prod_Val_REF_N!$A$4:$M$199,5,FALSE)/10^3</f>
        <v>72.654646351951243</v>
      </c>
      <c r="C85" s="2">
        <f>VLOOKUP($A85,Total_Rndwd_Prod_Val_REF_N!$A$4:$M$199,6,FALSE)/10^3</f>
        <v>81.579228719057468</v>
      </c>
      <c r="D85" s="2">
        <f>VLOOKUP($A85,Total_Rndwd_Prod_Val_REF_N!$A$4:$M$199,7,FALSE)/10^3</f>
        <v>92.082391949169846</v>
      </c>
      <c r="E85" s="2">
        <f>VLOOKUP($A85,Total_Rndwd_Prod_Val_REF_N!$A$4:$M$199,8,FALSE)/10^3</f>
        <v>91.943768953173915</v>
      </c>
      <c r="F85" s="2">
        <f>VLOOKUP($A85,Total_Rndwd_Prod_Val_REF_N!$A$4:$M$199,9,FALSE)/10^3</f>
        <v>92.144024851150363</v>
      </c>
      <c r="G85" s="2">
        <f>VLOOKUP($A85,Total_Rndwd_Prod_Val_REF_N!$A$4:$M$199,10,FALSE)/10^3</f>
        <v>92.858438629736526</v>
      </c>
      <c r="H85" s="2">
        <f>VLOOKUP($A85,Total_Rndwd_Prod_Val_REF_N!$A$4:$M$199,11,FALSE)/10^3</f>
        <v>92.200728534477065</v>
      </c>
      <c r="I85" s="2">
        <f>VLOOKUP($A85,Total_Rndwd_Prod_Val_REF_N!$A$4:$M$199,12,FALSE)/10^3</f>
        <v>91.521284855052969</v>
      </c>
      <c r="J85" s="2">
        <f>VLOOKUP($A85,Total_Rndwd_Prod_Val_REF_N!$A$4:$M$199,13,FALSE)/10^3</f>
        <v>88.934250357544087</v>
      </c>
      <c r="L85" t="s">
        <v>116</v>
      </c>
      <c r="M85" s="2">
        <f>VLOOKUP($A85,Total_Rndwd_Prod_Val_BF_N!$A$4:$M$199,5,FALSE)/10^3</f>
        <v>72.654646351951243</v>
      </c>
      <c r="N85" s="2">
        <f>VLOOKUP($A85,Total_Rndwd_Prod_Val_BF_N!$A$4:$M$199,6,FALSE)/10^3</f>
        <v>86.130298330968984</v>
      </c>
      <c r="O85" s="2">
        <f>VLOOKUP($A85,Total_Rndwd_Prod_Val_BF_N!$A$4:$M$199,7,FALSE)/10^3</f>
        <v>103.99607411567099</v>
      </c>
      <c r="P85" s="2">
        <f>VLOOKUP($A85,Total_Rndwd_Prod_Val_BF_N!$A$4:$M$199,8,FALSE)/10^3</f>
        <v>107.92785399391315</v>
      </c>
      <c r="Q85" s="2">
        <f>VLOOKUP($A85,Total_Rndwd_Prod_Val_BF_N!$A$4:$M$199,9,FALSE)/10^3</f>
        <v>105.03981380665468</v>
      </c>
      <c r="R85" s="2">
        <f>VLOOKUP($A85,Total_Rndwd_Prod_Val_BF_N!$A$4:$M$199,10,FALSE)/10^3</f>
        <v>105.43639931758877</v>
      </c>
      <c r="S85" s="2">
        <f>VLOOKUP($A85,Total_Rndwd_Prod_Val_BF_N!$A$4:$M$199,11,FALSE)/10^3</f>
        <v>104.88115201575988</v>
      </c>
      <c r="T85" s="2">
        <f>VLOOKUP($A85,Total_Rndwd_Prod_Val_BF_N!$A$4:$M$199,12,FALSE)/10^3</f>
        <v>103.50963028663899</v>
      </c>
      <c r="U85" s="2">
        <f>VLOOKUP($A85,Total_Rndwd_Prod_Val_BF_N!$A$4:$M$199,13,FALSE)/10^3</f>
        <v>104.12292283002023</v>
      </c>
      <c r="W85" t="s">
        <v>116</v>
      </c>
      <c r="X85" s="2">
        <f>VLOOKUP($A85,Total_Rndwd_Prod_Val_AF_N!$A$4:$M$199,5,FALSE)/10^3</f>
        <v>72.654646351951243</v>
      </c>
      <c r="Y85" s="2">
        <f>VLOOKUP($A85,Total_Rndwd_Prod_Val_AF_N!$A$4:$M$199,6,FALSE)/10^3</f>
        <v>83.119983998074844</v>
      </c>
      <c r="Z85" s="2">
        <f>VLOOKUP($A85,Total_Rndwd_Prod_Val_AF_N!$A$4:$M$199,7,FALSE)/10^3</f>
        <v>97.120364288495409</v>
      </c>
      <c r="AA85" s="2">
        <f>VLOOKUP($A85,Total_Rndwd_Prod_Val_AF_N!$A$4:$M$199,8,FALSE)/10^3</f>
        <v>98.605189564739007</v>
      </c>
      <c r="AB85" s="2">
        <f>VLOOKUP($A85,Total_Rndwd_Prod_Val_AF_N!$A$4:$M$199,9,FALSE)/10^3</f>
        <v>98.369376926412613</v>
      </c>
      <c r="AC85" s="2">
        <f>VLOOKUP($A85,Total_Rndwd_Prod_Val_AF_N!$A$4:$M$199,10,FALSE)/10^3</f>
        <v>98.771925789023783</v>
      </c>
      <c r="AD85" s="2">
        <f>VLOOKUP($A85,Total_Rndwd_Prod_Val_AF_N!$A$4:$M$199,11,FALSE)/10^3</f>
        <v>98.085846304268969</v>
      </c>
      <c r="AE85" s="2">
        <f>VLOOKUP($A85,Total_Rndwd_Prod_Val_AF_N!$A$4:$M$199,12,FALSE)/10^3</f>
        <v>98.039603757212461</v>
      </c>
      <c r="AF85" s="2">
        <f>VLOOKUP($A85,Total_Rndwd_Prod_Val_AF_N!$A$4:$M$199,13,FALSE)/10^3</f>
        <v>96.788434845225737</v>
      </c>
      <c r="AH85" t="s">
        <v>116</v>
      </c>
      <c r="AI85" s="2">
        <f>VLOOKUP($A85,Total_Rndwd_Prod_Val_BAC_N!$A$4:$M$199,5,FALSE)/10^3</f>
        <v>72.654646351951243</v>
      </c>
      <c r="AJ85" s="2">
        <f>VLOOKUP($A85,Total_Rndwd_Prod_Val_BAC_N!$A$4:$M$199,6,FALSE)/10^3</f>
        <v>82.900733086669305</v>
      </c>
      <c r="AK85" s="2">
        <f>VLOOKUP($A85,Total_Rndwd_Prod_Val_BAC_N!$A$4:$M$199,7,FALSE)/10^3</f>
        <v>96.631404861655156</v>
      </c>
      <c r="AL85" s="2">
        <f>VLOOKUP($A85,Total_Rndwd_Prod_Val_BAC_N!$A$4:$M$199,8,FALSE)/10^3</f>
        <v>97.132256030232526</v>
      </c>
      <c r="AM85" s="2">
        <f>VLOOKUP($A85,Total_Rndwd_Prod_Val_BAC_N!$A$4:$M$199,9,FALSE)/10^3</f>
        <v>96.57808247312488</v>
      </c>
      <c r="AN85" s="2">
        <f>VLOOKUP($A85,Total_Rndwd_Prod_Val_BAC_N!$A$4:$M$199,10,FALSE)/10^3</f>
        <v>97.459622451658007</v>
      </c>
      <c r="AO85" s="2">
        <f>VLOOKUP($A85,Total_Rndwd_Prod_Val_BAC_N!$A$4:$M$199,11,FALSE)/10^3</f>
        <v>96.594460376085479</v>
      </c>
      <c r="AP85" s="2">
        <f>VLOOKUP($A85,Total_Rndwd_Prod_Val_BAC_N!$A$4:$M$199,12,FALSE)/10^3</f>
        <v>96.824864341183869</v>
      </c>
      <c r="AQ85" s="2">
        <f>VLOOKUP($A85,Total_Rndwd_Prod_Val_BAC_N!$A$4:$M$199,13,FALSE)/10^3</f>
        <v>95.378891466279171</v>
      </c>
      <c r="AS85" t="s">
        <v>116</v>
      </c>
      <c r="AT85" s="2">
        <f t="shared" si="81"/>
        <v>72.654646351951243</v>
      </c>
      <c r="AU85" s="2">
        <f t="shared" si="82"/>
        <v>444.85246047881367</v>
      </c>
      <c r="AV85" s="2">
        <f t="shared" si="82"/>
        <v>863.25176730421333</v>
      </c>
      <c r="AW85" s="2">
        <f t="shared" si="82"/>
        <v>1323.5251040540668</v>
      </c>
      <c r="AX85" s="2">
        <f t="shared" si="82"/>
        <v>1783.4442047179127</v>
      </c>
      <c r="AY85" s="2">
        <f t="shared" si="82"/>
        <v>2244.8787427522507</v>
      </c>
      <c r="AZ85" s="2">
        <f t="shared" si="82"/>
        <v>2708.5132258056738</v>
      </c>
      <c r="BA85" s="2">
        <f t="shared" si="82"/>
        <v>3168.8374247986353</v>
      </c>
      <c r="BB85" s="2">
        <f t="shared" si="82"/>
        <v>3623.8568145763911</v>
      </c>
      <c r="BD85" t="s">
        <v>116</v>
      </c>
      <c r="BE85" s="2">
        <f t="shared" si="83"/>
        <v>72.654646351951243</v>
      </c>
      <c r="BF85" s="2">
        <f t="shared" si="84"/>
        <v>449.40353009072516</v>
      </c>
      <c r="BG85" s="2">
        <f t="shared" si="84"/>
        <v>897.92079753027213</v>
      </c>
      <c r="BH85" s="2">
        <f t="shared" si="84"/>
        <v>1421.8329479868694</v>
      </c>
      <c r="BI85" s="2">
        <f t="shared" si="84"/>
        <v>1958.5841777691764</v>
      </c>
      <c r="BJ85" s="2">
        <f t="shared" si="84"/>
        <v>2484.1798323133839</v>
      </c>
      <c r="BK85" s="2">
        <f t="shared" si="84"/>
        <v>3010.8065815994987</v>
      </c>
      <c r="BL85" s="2">
        <f t="shared" si="84"/>
        <v>3533.8408199491773</v>
      </c>
      <c r="BM85" s="2">
        <f t="shared" si="84"/>
        <v>4052.0022639257536</v>
      </c>
      <c r="BO85" t="s">
        <v>116</v>
      </c>
      <c r="BP85" s="2">
        <f t="shared" si="85"/>
        <v>72.654646351951243</v>
      </c>
      <c r="BQ85" s="2">
        <f t="shared" si="86"/>
        <v>446.39321575783106</v>
      </c>
      <c r="BR85" s="2">
        <f t="shared" si="86"/>
        <v>875.99351603862578</v>
      </c>
      <c r="BS85" s="2">
        <f t="shared" si="86"/>
        <v>1363.0801627573464</v>
      </c>
      <c r="BT85" s="2">
        <f t="shared" si="86"/>
        <v>1855.8702979427151</v>
      </c>
      <c r="BU85" s="2">
        <f t="shared" si="86"/>
        <v>2348.1197314373894</v>
      </c>
      <c r="BV85" s="2">
        <f t="shared" si="86"/>
        <v>2841.2932808977534</v>
      </c>
      <c r="BW85" s="2">
        <f t="shared" si="86"/>
        <v>3331.6762698720418</v>
      </c>
      <c r="BX85" s="2">
        <f t="shared" si="86"/>
        <v>3820.6231197461175</v>
      </c>
      <c r="BZ85" t="s">
        <v>116</v>
      </c>
      <c r="CA85" s="2">
        <f t="shared" si="87"/>
        <v>72.654646351951243</v>
      </c>
      <c r="CB85" s="2">
        <f t="shared" si="88"/>
        <v>446.17396484642552</v>
      </c>
      <c r="CC85" s="2">
        <f t="shared" si="88"/>
        <v>874.40830205475788</v>
      </c>
      <c r="CD85" s="2">
        <f t="shared" si="88"/>
        <v>1358.0661775316112</v>
      </c>
      <c r="CE85" s="2">
        <f t="shared" si="88"/>
        <v>1843.173284125666</v>
      </c>
      <c r="CF85" s="2">
        <f t="shared" si="88"/>
        <v>2326.9452364698236</v>
      </c>
      <c r="CG85" s="2">
        <f t="shared" si="88"/>
        <v>2813.378186652541</v>
      </c>
      <c r="CH85" s="2">
        <f t="shared" si="88"/>
        <v>3296.580892498067</v>
      </c>
      <c r="CI85" s="2">
        <f t="shared" si="88"/>
        <v>3779.2592413290818</v>
      </c>
      <c r="CK85" t="s">
        <v>116</v>
      </c>
      <c r="CL85" s="2">
        <f t="shared" si="89"/>
        <v>0</v>
      </c>
      <c r="CM85" s="2">
        <f t="shared" si="89"/>
        <v>4.5510696119114868</v>
      </c>
      <c r="CN85" s="2">
        <f t="shared" si="89"/>
        <v>34.669030226058794</v>
      </c>
      <c r="CO85" s="2">
        <f t="shared" si="89"/>
        <v>98.307843932802598</v>
      </c>
      <c r="CP85" s="2">
        <f t="shared" si="89"/>
        <v>175.13997305126372</v>
      </c>
      <c r="CQ85" s="2">
        <f t="shared" si="89"/>
        <v>239.30108956113327</v>
      </c>
      <c r="CR85" s="2">
        <f t="shared" si="89"/>
        <v>302.29335579382496</v>
      </c>
      <c r="CS85" s="2">
        <f t="shared" si="89"/>
        <v>365.00339515054202</v>
      </c>
      <c r="CT85" s="2">
        <f t="shared" si="89"/>
        <v>428.14544934936248</v>
      </c>
      <c r="CU85" s="41">
        <f t="shared" si="65"/>
        <v>0.11814634828484809</v>
      </c>
      <c r="CV85" t="s">
        <v>116</v>
      </c>
      <c r="CW85" s="2">
        <f t="shared" si="43"/>
        <v>0</v>
      </c>
      <c r="CX85" s="2">
        <f t="shared" si="43"/>
        <v>1.5407552790173895</v>
      </c>
      <c r="CY85" s="2">
        <f t="shared" si="43"/>
        <v>12.741748734412454</v>
      </c>
      <c r="CZ85" s="2">
        <f t="shared" si="41"/>
        <v>39.555058703279656</v>
      </c>
      <c r="DA85" s="2">
        <f t="shared" si="41"/>
        <v>72.426093224802344</v>
      </c>
      <c r="DB85" s="2">
        <f t="shared" si="41"/>
        <v>103.24098868513875</v>
      </c>
      <c r="DC85" s="2">
        <f t="shared" si="41"/>
        <v>132.78005509207969</v>
      </c>
      <c r="DD85" s="2">
        <f t="shared" si="41"/>
        <v>162.83884507340645</v>
      </c>
      <c r="DE85" s="2">
        <f t="shared" si="41"/>
        <v>196.76630516972637</v>
      </c>
      <c r="DF85" s="41">
        <f t="shared" si="66"/>
        <v>5.4297483382418701E-2</v>
      </c>
      <c r="DG85" t="s">
        <v>116</v>
      </c>
      <c r="DH85" s="2">
        <f t="shared" si="90"/>
        <v>0</v>
      </c>
      <c r="DI85" s="2">
        <f t="shared" si="90"/>
        <v>1.3215043676118512</v>
      </c>
      <c r="DJ85" s="2">
        <f t="shared" si="90"/>
        <v>11.156534750544552</v>
      </c>
      <c r="DK85" s="2">
        <f t="shared" si="90"/>
        <v>34.541073477544387</v>
      </c>
      <c r="DL85" s="2">
        <f t="shared" si="90"/>
        <v>59.729079407753261</v>
      </c>
      <c r="DM85" s="2">
        <f t="shared" si="90"/>
        <v>82.066493717572939</v>
      </c>
      <c r="DN85" s="2">
        <f t="shared" si="90"/>
        <v>104.86496084686723</v>
      </c>
      <c r="DO85" s="2">
        <f t="shared" si="90"/>
        <v>127.74346769943168</v>
      </c>
      <c r="DP85" s="2">
        <f t="shared" si="90"/>
        <v>155.40242675269064</v>
      </c>
      <c r="DQ85" s="41">
        <f t="shared" si="67"/>
        <v>4.2883158663335967E-2</v>
      </c>
      <c r="DR85" s="41"/>
    </row>
    <row r="86" spans="1:122" x14ac:dyDescent="0.3">
      <c r="A86" t="s">
        <v>117</v>
      </c>
      <c r="B86" s="2">
        <f>VLOOKUP($A86,Total_Rndwd_Prod_Val_REF_N!$A$4:$M$199,5,FALSE)/10^3</f>
        <v>563.47353006394565</v>
      </c>
      <c r="C86" s="2">
        <f>VLOOKUP($A86,Total_Rndwd_Prod_Val_REF_N!$A$4:$M$199,6,FALSE)/10^3</f>
        <v>610.47908744538961</v>
      </c>
      <c r="D86" s="2">
        <f>VLOOKUP($A86,Total_Rndwd_Prod_Val_REF_N!$A$4:$M$199,7,FALSE)/10^3</f>
        <v>660.59027432462483</v>
      </c>
      <c r="E86" s="2">
        <f>VLOOKUP($A86,Total_Rndwd_Prod_Val_REF_N!$A$4:$M$199,8,FALSE)/10^3</f>
        <v>674.77283882519646</v>
      </c>
      <c r="F86" s="2">
        <f>VLOOKUP($A86,Total_Rndwd_Prod_Val_REF_N!$A$4:$M$199,9,FALSE)/10^3</f>
        <v>691.68677871857051</v>
      </c>
      <c r="G86" s="2">
        <f>VLOOKUP($A86,Total_Rndwd_Prod_Val_REF_N!$A$4:$M$199,10,FALSE)/10^3</f>
        <v>711.75966047683266</v>
      </c>
      <c r="H86" s="2">
        <f>VLOOKUP($A86,Total_Rndwd_Prod_Val_REF_N!$A$4:$M$199,11,FALSE)/10^3</f>
        <v>722.70570271387305</v>
      </c>
      <c r="I86" s="2">
        <f>VLOOKUP($A86,Total_Rndwd_Prod_Val_REF_N!$A$4:$M$199,12,FALSE)/10^3</f>
        <v>735.66577345197504</v>
      </c>
      <c r="J86" s="2">
        <f>VLOOKUP($A86,Total_Rndwd_Prod_Val_REF_N!$A$4:$M$199,13,FALSE)/10^3</f>
        <v>738.3430277124744</v>
      </c>
      <c r="L86" t="s">
        <v>117</v>
      </c>
      <c r="M86" s="2">
        <f>VLOOKUP($A86,Total_Rndwd_Prod_Val_BF_N!$A$4:$M$199,5,FALSE)/10^3</f>
        <v>563.47353006394565</v>
      </c>
      <c r="N86" s="2">
        <f>VLOOKUP($A86,Total_Rndwd_Prod_Val_BF_N!$A$4:$M$199,6,FALSE)/10^3</f>
        <v>642.06835772369925</v>
      </c>
      <c r="O86" s="2">
        <f>VLOOKUP($A86,Total_Rndwd_Prod_Val_BF_N!$A$4:$M$199,7,FALSE)/10^3</f>
        <v>734.82824311338072</v>
      </c>
      <c r="P86" s="2">
        <f>VLOOKUP($A86,Total_Rndwd_Prod_Val_BF_N!$A$4:$M$199,8,FALSE)/10^3</f>
        <v>752.3560203139125</v>
      </c>
      <c r="Q86" s="2">
        <f>VLOOKUP($A86,Total_Rndwd_Prod_Val_BF_N!$A$4:$M$199,9,FALSE)/10^3</f>
        <v>755.08900461670271</v>
      </c>
      <c r="R86" s="2">
        <f>VLOOKUP($A86,Total_Rndwd_Prod_Val_BF_N!$A$4:$M$199,10,FALSE)/10^3</f>
        <v>770.82933162552183</v>
      </c>
      <c r="S86" s="2">
        <f>VLOOKUP($A86,Total_Rndwd_Prod_Val_BF_N!$A$4:$M$199,11,FALSE)/10^3</f>
        <v>781.75211423357791</v>
      </c>
      <c r="T86" s="2">
        <f>VLOOKUP($A86,Total_Rndwd_Prod_Val_BF_N!$A$4:$M$199,12,FALSE)/10^3</f>
        <v>779.67348715544347</v>
      </c>
      <c r="U86" s="2">
        <f>VLOOKUP($A86,Total_Rndwd_Prod_Val_BF_N!$A$4:$M$199,13,FALSE)/10^3</f>
        <v>791.59913467552099</v>
      </c>
      <c r="W86" t="s">
        <v>117</v>
      </c>
      <c r="X86" s="2">
        <f>VLOOKUP($A86,Total_Rndwd_Prod_Val_AF_N!$A$4:$M$199,5,FALSE)/10^3</f>
        <v>563.47353006394565</v>
      </c>
      <c r="Y86" s="2">
        <f>VLOOKUP($A86,Total_Rndwd_Prod_Val_AF_N!$A$4:$M$199,6,FALSE)/10^3</f>
        <v>617.41980692331606</v>
      </c>
      <c r="Z86" s="2">
        <f>VLOOKUP($A86,Total_Rndwd_Prod_Val_AF_N!$A$4:$M$199,7,FALSE)/10^3</f>
        <v>679.29581332436851</v>
      </c>
      <c r="AA86" s="2">
        <f>VLOOKUP($A86,Total_Rndwd_Prod_Val_AF_N!$A$4:$M$199,8,FALSE)/10^3</f>
        <v>690.45138413560801</v>
      </c>
      <c r="AB86" s="2">
        <f>VLOOKUP($A86,Total_Rndwd_Prod_Val_AF_N!$A$4:$M$199,9,FALSE)/10^3</f>
        <v>708.20058679582974</v>
      </c>
      <c r="AC86" s="2">
        <f>VLOOKUP($A86,Total_Rndwd_Prod_Val_AF_N!$A$4:$M$199,10,FALSE)/10^3</f>
        <v>726.90949158945079</v>
      </c>
      <c r="AD86" s="2">
        <f>VLOOKUP($A86,Total_Rndwd_Prod_Val_AF_N!$A$4:$M$199,11,FALSE)/10^3</f>
        <v>739.07036565290002</v>
      </c>
      <c r="AE86" s="2">
        <f>VLOOKUP($A86,Total_Rndwd_Prod_Val_AF_N!$A$4:$M$199,12,FALSE)/10^3</f>
        <v>751.7242382137523</v>
      </c>
      <c r="AF86" s="2">
        <f>VLOOKUP($A86,Total_Rndwd_Prod_Val_AF_N!$A$4:$M$199,13,FALSE)/10^3</f>
        <v>756.85247663346877</v>
      </c>
      <c r="AH86" t="s">
        <v>117</v>
      </c>
      <c r="AI86" s="2">
        <f>VLOOKUP($A86,Total_Rndwd_Prod_Val_BAC_N!$A$4:$M$199,5,FALSE)/10^3</f>
        <v>563.47353006394565</v>
      </c>
      <c r="AJ86" s="2">
        <f>VLOOKUP($A86,Total_Rndwd_Prod_Val_BAC_N!$A$4:$M$199,6,FALSE)/10^3</f>
        <v>618.32479466600023</v>
      </c>
      <c r="AK86" s="2">
        <f>VLOOKUP($A86,Total_Rndwd_Prod_Val_BAC_N!$A$4:$M$199,7,FALSE)/10^3</f>
        <v>681.28809901138425</v>
      </c>
      <c r="AL86" s="2">
        <f>VLOOKUP($A86,Total_Rndwd_Prod_Val_BAC_N!$A$4:$M$199,8,FALSE)/10^3</f>
        <v>691.21975549772571</v>
      </c>
      <c r="AM86" s="2">
        <f>VLOOKUP($A86,Total_Rndwd_Prod_Val_BAC_N!$A$4:$M$199,9,FALSE)/10^3</f>
        <v>708.2907730123419</v>
      </c>
      <c r="AN86" s="2">
        <f>VLOOKUP($A86,Total_Rndwd_Prod_Val_BAC_N!$A$4:$M$199,10,FALSE)/10^3</f>
        <v>727.13340428033291</v>
      </c>
      <c r="AO86" s="2">
        <f>VLOOKUP($A86,Total_Rndwd_Prod_Val_BAC_N!$A$4:$M$199,11,FALSE)/10^3</f>
        <v>737.44186322000121</v>
      </c>
      <c r="AP86" s="2">
        <f>VLOOKUP($A86,Total_Rndwd_Prod_Val_BAC_N!$A$4:$M$199,12,FALSE)/10^3</f>
        <v>753.08711848202961</v>
      </c>
      <c r="AQ86" s="2">
        <f>VLOOKUP($A86,Total_Rndwd_Prod_Val_BAC_N!$A$4:$M$199,13,FALSE)/10^3</f>
        <v>758.51636471701397</v>
      </c>
      <c r="AS86" t="s">
        <v>117</v>
      </c>
      <c r="AT86" s="2">
        <f t="shared" si="81"/>
        <v>563.47353006394565</v>
      </c>
      <c r="AU86" s="2">
        <f t="shared" si="82"/>
        <v>3427.8467377651182</v>
      </c>
      <c r="AV86" s="2">
        <f t="shared" si="82"/>
        <v>6530.3533618713018</v>
      </c>
      <c r="AW86" s="2">
        <f t="shared" si="82"/>
        <v>9847.4872979949978</v>
      </c>
      <c r="AX86" s="2">
        <f t="shared" si="82"/>
        <v>13238.265432014354</v>
      </c>
      <c r="AY86" s="2">
        <f t="shared" si="82"/>
        <v>16716.77220736547</v>
      </c>
      <c r="AZ86" s="2">
        <f t="shared" si="82"/>
        <v>20286.516551986671</v>
      </c>
      <c r="BA86" s="2">
        <f t="shared" si="82"/>
        <v>23913.005136294138</v>
      </c>
      <c r="BB86" s="2">
        <f t="shared" si="82"/>
        <v>27594.011257814513</v>
      </c>
      <c r="BD86" t="s">
        <v>117</v>
      </c>
      <c r="BE86" s="2">
        <f t="shared" si="83"/>
        <v>563.47353006394565</v>
      </c>
      <c r="BF86" s="2">
        <f t="shared" si="84"/>
        <v>3459.4360080434276</v>
      </c>
      <c r="BG86" s="2">
        <f t="shared" si="84"/>
        <v>6762.5376820516049</v>
      </c>
      <c r="BH86" s="2">
        <f t="shared" si="84"/>
        <v>10454.206674819041</v>
      </c>
      <c r="BI86" s="2">
        <f t="shared" si="84"/>
        <v>14218.719760691392</v>
      </c>
      <c r="BJ86" s="2">
        <f t="shared" si="84"/>
        <v>18009.905110783726</v>
      </c>
      <c r="BK86" s="2">
        <f t="shared" si="84"/>
        <v>21874.974551519394</v>
      </c>
      <c r="BL86" s="2">
        <f t="shared" si="84"/>
        <v>25781.65649560915</v>
      </c>
      <c r="BM86" s="2">
        <f t="shared" si="84"/>
        <v>29691.949578906446</v>
      </c>
      <c r="BO86" t="s">
        <v>117</v>
      </c>
      <c r="BP86" s="2">
        <f t="shared" si="85"/>
        <v>563.47353006394565</v>
      </c>
      <c r="BQ86" s="2">
        <f t="shared" si="86"/>
        <v>3434.7874572430446</v>
      </c>
      <c r="BR86" s="2">
        <f t="shared" si="86"/>
        <v>6583.7624982606776</v>
      </c>
      <c r="BS86" s="2">
        <f t="shared" si="86"/>
        <v>9991.39713569376</v>
      </c>
      <c r="BT86" s="2">
        <f t="shared" si="86"/>
        <v>13461.403259032022</v>
      </c>
      <c r="BU86" s="2">
        <f t="shared" si="86"/>
        <v>17021.115097804792</v>
      </c>
      <c r="BV86" s="2">
        <f t="shared" si="86"/>
        <v>20667.823429815497</v>
      </c>
      <c r="BW86" s="2">
        <f t="shared" si="86"/>
        <v>24375.82913064085</v>
      </c>
      <c r="BX86" s="2">
        <f t="shared" si="86"/>
        <v>28139.578560129328</v>
      </c>
      <c r="BZ86" t="s">
        <v>117</v>
      </c>
      <c r="CA86" s="2">
        <f t="shared" si="87"/>
        <v>563.47353006394565</v>
      </c>
      <c r="CB86" s="2">
        <f t="shared" si="88"/>
        <v>3435.6924449857288</v>
      </c>
      <c r="CC86" s="2">
        <f t="shared" si="88"/>
        <v>6590.2797226611146</v>
      </c>
      <c r="CD86" s="2">
        <f t="shared" si="88"/>
        <v>10006.651874204379</v>
      </c>
      <c r="CE86" s="2">
        <f t="shared" si="88"/>
        <v>13479.821669207624</v>
      </c>
      <c r="CF86" s="2">
        <f t="shared" si="88"/>
        <v>17040.118165537326</v>
      </c>
      <c r="CG86" s="2">
        <f t="shared" si="88"/>
        <v>20686.093645878656</v>
      </c>
      <c r="CH86" s="2">
        <f t="shared" si="88"/>
        <v>24388.94821724069</v>
      </c>
      <c r="CI86" s="2">
        <f t="shared" si="88"/>
        <v>28159.813055885825</v>
      </c>
      <c r="CK86" t="s">
        <v>117</v>
      </c>
      <c r="CL86" s="2">
        <f t="shared" si="89"/>
        <v>0</v>
      </c>
      <c r="CM86" s="2">
        <f t="shared" si="89"/>
        <v>31.589270278309414</v>
      </c>
      <c r="CN86" s="2">
        <f t="shared" si="89"/>
        <v>232.18432018030308</v>
      </c>
      <c r="CO86" s="2">
        <f t="shared" si="89"/>
        <v>606.71937682404314</v>
      </c>
      <c r="CP86" s="2">
        <f t="shared" si="89"/>
        <v>980.45432867703857</v>
      </c>
      <c r="CQ86" s="2">
        <f t="shared" si="89"/>
        <v>1293.1329034182563</v>
      </c>
      <c r="CR86" s="2">
        <f t="shared" si="89"/>
        <v>1588.4579995327222</v>
      </c>
      <c r="CS86" s="2">
        <f t="shared" si="89"/>
        <v>1868.6513593150121</v>
      </c>
      <c r="CT86" s="2">
        <f t="shared" si="89"/>
        <v>2097.9383210919332</v>
      </c>
      <c r="CU86" s="41">
        <f t="shared" si="65"/>
        <v>7.6028754989284339E-2</v>
      </c>
      <c r="CV86" t="s">
        <v>117</v>
      </c>
      <c r="CW86" s="2">
        <f t="shared" si="43"/>
        <v>0</v>
      </c>
      <c r="CX86" s="2">
        <f t="shared" si="43"/>
        <v>6.9407194779264501</v>
      </c>
      <c r="CY86" s="2">
        <f t="shared" si="43"/>
        <v>53.409136389375817</v>
      </c>
      <c r="CZ86" s="2">
        <f t="shared" si="41"/>
        <v>143.9098376987622</v>
      </c>
      <c r="DA86" s="2">
        <f t="shared" si="41"/>
        <v>223.13782701766831</v>
      </c>
      <c r="DB86" s="2">
        <f t="shared" si="41"/>
        <v>304.34289043932222</v>
      </c>
      <c r="DC86" s="2">
        <f t="shared" si="41"/>
        <v>381.30687782882524</v>
      </c>
      <c r="DD86" s="2">
        <f t="shared" si="41"/>
        <v>462.82399434671242</v>
      </c>
      <c r="DE86" s="2">
        <f t="shared" si="41"/>
        <v>545.56730231481561</v>
      </c>
      <c r="DF86" s="41">
        <f t="shared" si="66"/>
        <v>1.9771221270351302E-2</v>
      </c>
      <c r="DG86" t="s">
        <v>117</v>
      </c>
      <c r="DH86" s="2">
        <f t="shared" si="90"/>
        <v>0</v>
      </c>
      <c r="DI86" s="2">
        <f t="shared" si="90"/>
        <v>7.8457072206106204</v>
      </c>
      <c r="DJ86" s="2">
        <f t="shared" si="90"/>
        <v>59.926360789812861</v>
      </c>
      <c r="DK86" s="2">
        <f t="shared" si="90"/>
        <v>159.16457620938127</v>
      </c>
      <c r="DL86" s="2">
        <f t="shared" si="90"/>
        <v>241.55623719327014</v>
      </c>
      <c r="DM86" s="2">
        <f t="shared" si="90"/>
        <v>323.34595817185618</v>
      </c>
      <c r="DN86" s="2">
        <f t="shared" si="90"/>
        <v>399.57709389198499</v>
      </c>
      <c r="DO86" s="2">
        <f t="shared" si="90"/>
        <v>475.94308094655207</v>
      </c>
      <c r="DP86" s="2">
        <f t="shared" si="90"/>
        <v>565.80179807131208</v>
      </c>
      <c r="DQ86" s="41">
        <f t="shared" si="67"/>
        <v>2.0504514286993316E-2</v>
      </c>
      <c r="DR86" s="41"/>
    </row>
    <row r="87" spans="1:122" x14ac:dyDescent="0.3">
      <c r="A87" t="s">
        <v>42</v>
      </c>
      <c r="B87" s="2">
        <f>VLOOKUP($A87,Total_Rndwd_Prod_Val_REF_N!$A$4:$M$199,5,FALSE)/10^3</f>
        <v>579.5120842403901</v>
      </c>
      <c r="C87" s="2">
        <f>VLOOKUP($A87,Total_Rndwd_Prod_Val_REF_N!$A$4:$M$199,6,FALSE)/10^3</f>
        <v>626.10640940523353</v>
      </c>
      <c r="D87" s="2">
        <f>VLOOKUP($A87,Total_Rndwd_Prod_Val_REF_N!$A$4:$M$199,7,FALSE)/10^3</f>
        <v>673.67911364807071</v>
      </c>
      <c r="E87" s="2">
        <f>VLOOKUP($A87,Total_Rndwd_Prod_Val_REF_N!$A$4:$M$199,8,FALSE)/10^3</f>
        <v>679.97414513631657</v>
      </c>
      <c r="F87" s="2">
        <f>VLOOKUP($A87,Total_Rndwd_Prod_Val_REF_N!$A$4:$M$199,9,FALSE)/10^3</f>
        <v>686.9276316859017</v>
      </c>
      <c r="G87" s="2">
        <f>VLOOKUP($A87,Total_Rndwd_Prod_Val_REF_N!$A$4:$M$199,10,FALSE)/10^3</f>
        <v>695.12613987724808</v>
      </c>
      <c r="H87" s="2">
        <f>VLOOKUP($A87,Total_Rndwd_Prod_Val_REF_N!$A$4:$M$199,11,FALSE)/10^3</f>
        <v>698.56062199888368</v>
      </c>
      <c r="I87" s="2">
        <f>VLOOKUP($A87,Total_Rndwd_Prod_Val_REF_N!$A$4:$M$199,12,FALSE)/10^3</f>
        <v>702.14386599736292</v>
      </c>
      <c r="J87" s="2">
        <f>VLOOKUP($A87,Total_Rndwd_Prod_Val_REF_N!$A$4:$M$199,13,FALSE)/10^3</f>
        <v>697.06292638895491</v>
      </c>
      <c r="L87" t="s">
        <v>42</v>
      </c>
      <c r="M87" s="2">
        <f>VLOOKUP($A87,Total_Rndwd_Prod_Val_BF_N!$A$4:$M$199,5,FALSE)/10^3</f>
        <v>579.5120842403901</v>
      </c>
      <c r="N87" s="2">
        <f>VLOOKUP($A87,Total_Rndwd_Prod_Val_BF_N!$A$4:$M$199,6,FALSE)/10^3</f>
        <v>655.49954393671499</v>
      </c>
      <c r="O87" s="2">
        <f>VLOOKUP($A87,Total_Rndwd_Prod_Val_BF_N!$A$4:$M$199,7,FALSE)/10^3</f>
        <v>743.74410276723563</v>
      </c>
      <c r="P87" s="2">
        <f>VLOOKUP($A87,Total_Rndwd_Prod_Val_BF_N!$A$4:$M$199,8,FALSE)/10^3</f>
        <v>754.25916042056883</v>
      </c>
      <c r="Q87" s="2">
        <f>VLOOKUP($A87,Total_Rndwd_Prod_Val_BF_N!$A$4:$M$199,9,FALSE)/10^3</f>
        <v>746.02471979684151</v>
      </c>
      <c r="R87" s="2">
        <f>VLOOKUP($A87,Total_Rndwd_Prod_Val_BF_N!$A$4:$M$199,10,FALSE)/10^3</f>
        <v>750.12555061345677</v>
      </c>
      <c r="S87" s="2">
        <f>VLOOKUP($A87,Total_Rndwd_Prod_Val_BF_N!$A$4:$M$199,11,FALSE)/10^3</f>
        <v>747.9018548185951</v>
      </c>
      <c r="T87" s="2">
        <f>VLOOKUP($A87,Total_Rndwd_Prod_Val_BF_N!$A$4:$M$199,12,FALSE)/10^3</f>
        <v>741.32257822548365</v>
      </c>
      <c r="U87" s="2">
        <f>VLOOKUP($A87,Total_Rndwd_Prod_Val_BF_N!$A$4:$M$199,13,FALSE)/10^3</f>
        <v>743.07698064719079</v>
      </c>
      <c r="W87" t="s">
        <v>42</v>
      </c>
      <c r="X87" s="2">
        <f>VLOOKUP($A87,Total_Rndwd_Prod_Val_AF_N!$A$4:$M$199,5,FALSE)/10^3</f>
        <v>579.5120842403901</v>
      </c>
      <c r="Y87" s="2">
        <f>VLOOKUP($A87,Total_Rndwd_Prod_Val_AF_N!$A$4:$M$199,6,FALSE)/10^3</f>
        <v>634.47871275758189</v>
      </c>
      <c r="Z87" s="2">
        <f>VLOOKUP($A87,Total_Rndwd_Prod_Val_AF_N!$A$4:$M$199,7,FALSE)/10^3</f>
        <v>695.77004671048599</v>
      </c>
      <c r="AA87" s="2">
        <f>VLOOKUP($A87,Total_Rndwd_Prod_Val_AF_N!$A$4:$M$199,8,FALSE)/10^3</f>
        <v>698.6657509308011</v>
      </c>
      <c r="AB87" s="2">
        <f>VLOOKUP($A87,Total_Rndwd_Prod_Val_AF_N!$A$4:$M$199,9,FALSE)/10^3</f>
        <v>707.04915130143036</v>
      </c>
      <c r="AC87" s="2">
        <f>VLOOKUP($A87,Total_Rndwd_Prod_Val_AF_N!$A$4:$M$199,10,FALSE)/10^3</f>
        <v>713.87160507610986</v>
      </c>
      <c r="AD87" s="2">
        <f>VLOOKUP($A87,Total_Rndwd_Prod_Val_AF_N!$A$4:$M$199,11,FALSE)/10^3</f>
        <v>715.9979780664745</v>
      </c>
      <c r="AE87" s="2">
        <f>VLOOKUP($A87,Total_Rndwd_Prod_Val_AF_N!$A$4:$M$199,12,FALSE)/10^3</f>
        <v>722.3687154035141</v>
      </c>
      <c r="AF87" s="2">
        <f>VLOOKUP($A87,Total_Rndwd_Prod_Val_AF_N!$A$4:$M$199,13,FALSE)/10^3</f>
        <v>720.20730858691149</v>
      </c>
      <c r="AH87" t="s">
        <v>42</v>
      </c>
      <c r="AI87" s="2">
        <f>VLOOKUP($A87,Total_Rndwd_Prod_Val_BAC_N!$A$4:$M$199,5,FALSE)/10^3</f>
        <v>579.5120842403901</v>
      </c>
      <c r="AJ87" s="2">
        <f>VLOOKUP($A87,Total_Rndwd_Prod_Val_BAC_N!$A$4:$M$199,6,FALSE)/10^3</f>
        <v>633.74005793503011</v>
      </c>
      <c r="AK87" s="2">
        <f>VLOOKUP($A87,Total_Rndwd_Prod_Val_BAC_N!$A$4:$M$199,7,FALSE)/10^3</f>
        <v>693.61040303621598</v>
      </c>
      <c r="AL87" s="2">
        <f>VLOOKUP($A87,Total_Rndwd_Prod_Val_BAC_N!$A$4:$M$199,8,FALSE)/10^3</f>
        <v>695.25403344899325</v>
      </c>
      <c r="AM87" s="2">
        <f>VLOOKUP($A87,Total_Rndwd_Prod_Val_BAC_N!$A$4:$M$199,9,FALSE)/10^3</f>
        <v>702.56973650374221</v>
      </c>
      <c r="AN87" s="2">
        <f>VLOOKUP($A87,Total_Rndwd_Prod_Val_BAC_N!$A$4:$M$199,10,FALSE)/10^3</f>
        <v>709.79721665567831</v>
      </c>
      <c r="AO87" s="2">
        <f>VLOOKUP($A87,Total_Rndwd_Prod_Val_BAC_N!$A$4:$M$199,11,FALSE)/10^3</f>
        <v>712.61256921179415</v>
      </c>
      <c r="AP87" s="2">
        <f>VLOOKUP($A87,Total_Rndwd_Prod_Val_BAC_N!$A$4:$M$199,12,FALSE)/10^3</f>
        <v>719.04710238400367</v>
      </c>
      <c r="AQ87" s="2">
        <f>VLOOKUP($A87,Total_Rndwd_Prod_Val_BAC_N!$A$4:$M$199,13,FALSE)/10^3</f>
        <v>717.02437753098377</v>
      </c>
      <c r="AS87" t="s">
        <v>42</v>
      </c>
      <c r="AT87" s="2">
        <f t="shared" si="81"/>
        <v>579.5120842403901</v>
      </c>
      <c r="AU87" s="2">
        <f t="shared" si="82"/>
        <v>3523.6668306071842</v>
      </c>
      <c r="AV87" s="2">
        <f t="shared" si="82"/>
        <v>6701.771581876189</v>
      </c>
      <c r="AW87" s="2">
        <f t="shared" si="82"/>
        <v>10076.462181604789</v>
      </c>
      <c r="AX87" s="2">
        <f t="shared" si="82"/>
        <v>13483.286393835957</v>
      </c>
      <c r="AY87" s="2">
        <f t="shared" si="82"/>
        <v>16926.123060456812</v>
      </c>
      <c r="AZ87" s="2">
        <f t="shared" si="82"/>
        <v>20405.188241964686</v>
      </c>
      <c r="BA87" s="2">
        <f t="shared" si="82"/>
        <v>23901.574595957587</v>
      </c>
      <c r="BB87" s="2">
        <f t="shared" si="82"/>
        <v>27407.212986335991</v>
      </c>
      <c r="BD87" t="s">
        <v>42</v>
      </c>
      <c r="BE87" s="2">
        <f t="shared" si="83"/>
        <v>579.5120842403901</v>
      </c>
      <c r="BF87" s="2">
        <f t="shared" si="84"/>
        <v>3553.0599651386656</v>
      </c>
      <c r="BG87" s="2">
        <f t="shared" si="84"/>
        <v>6918.8022436527608</v>
      </c>
      <c r="BH87" s="2">
        <f t="shared" si="84"/>
        <v>10648.037815142272</v>
      </c>
      <c r="BI87" s="2">
        <f t="shared" si="84"/>
        <v>14411.099176621388</v>
      </c>
      <c r="BJ87" s="2">
        <f t="shared" si="84"/>
        <v>18145.323606422211</v>
      </c>
      <c r="BK87" s="2">
        <f t="shared" si="84"/>
        <v>21893.727663694634</v>
      </c>
      <c r="BL87" s="2">
        <f t="shared" si="84"/>
        <v>25626.657661194498</v>
      </c>
      <c r="BM87" s="2">
        <f t="shared" si="84"/>
        <v>29335.024954743625</v>
      </c>
      <c r="BO87" t="s">
        <v>42</v>
      </c>
      <c r="BP87" s="2">
        <f t="shared" si="85"/>
        <v>579.5120842403901</v>
      </c>
      <c r="BQ87" s="2">
        <f t="shared" si="86"/>
        <v>3532.0391339595326</v>
      </c>
      <c r="BR87" s="2">
        <f t="shared" si="86"/>
        <v>6765.7240317003461</v>
      </c>
      <c r="BS87" s="2">
        <f t="shared" si="86"/>
        <v>10247.46996947309</v>
      </c>
      <c r="BT87" s="2">
        <f t="shared" si="86"/>
        <v>13749.182124497725</v>
      </c>
      <c r="BU87" s="2">
        <f t="shared" si="86"/>
        <v>17291.250334779557</v>
      </c>
      <c r="BV87" s="2">
        <f t="shared" si="86"/>
        <v>20862.734733150472</v>
      </c>
      <c r="BW87" s="2">
        <f t="shared" si="86"/>
        <v>24449.095360819883</v>
      </c>
      <c r="BX87" s="2">
        <f t="shared" si="86"/>
        <v>28058.777531020853</v>
      </c>
      <c r="BZ87" t="s">
        <v>42</v>
      </c>
      <c r="CA87" s="2">
        <f t="shared" si="87"/>
        <v>579.5120842403901</v>
      </c>
      <c r="CB87" s="2">
        <f t="shared" si="88"/>
        <v>3531.3004791369808</v>
      </c>
      <c r="CC87" s="2">
        <f t="shared" si="88"/>
        <v>6759.8711139133165</v>
      </c>
      <c r="CD87" s="2">
        <f t="shared" si="88"/>
        <v>10229.566759507174</v>
      </c>
      <c r="CE87" s="2">
        <f t="shared" si="88"/>
        <v>13713.152629806889</v>
      </c>
      <c r="CF87" s="2">
        <f t="shared" si="88"/>
        <v>17233.228792477537</v>
      </c>
      <c r="CG87" s="2">
        <f t="shared" si="88"/>
        <v>20785.030228312044</v>
      </c>
      <c r="CH87" s="2">
        <f t="shared" si="88"/>
        <v>24354.527607543223</v>
      </c>
      <c r="CI87" s="2">
        <f t="shared" si="88"/>
        <v>27947.74039461022</v>
      </c>
      <c r="CK87" t="s">
        <v>42</v>
      </c>
      <c r="CL87" s="2">
        <f t="shared" si="89"/>
        <v>0</v>
      </c>
      <c r="CM87" s="2">
        <f t="shared" si="89"/>
        <v>29.393134531481337</v>
      </c>
      <c r="CN87" s="2">
        <f t="shared" si="89"/>
        <v>217.03066177657183</v>
      </c>
      <c r="CO87" s="2">
        <f t="shared" si="89"/>
        <v>571.57563353748264</v>
      </c>
      <c r="CP87" s="2">
        <f t="shared" si="89"/>
        <v>927.81278278543141</v>
      </c>
      <c r="CQ87" s="2">
        <f t="shared" si="89"/>
        <v>1219.2005459653992</v>
      </c>
      <c r="CR87" s="2">
        <f t="shared" si="89"/>
        <v>1488.5394217299472</v>
      </c>
      <c r="CS87" s="2">
        <f t="shared" si="89"/>
        <v>1725.0830652369114</v>
      </c>
      <c r="CT87" s="2">
        <f t="shared" si="89"/>
        <v>1927.8119684076337</v>
      </c>
      <c r="CU87" s="41">
        <f t="shared" si="65"/>
        <v>7.0339584304641059E-2</v>
      </c>
      <c r="CV87" t="s">
        <v>42</v>
      </c>
      <c r="CW87" s="2">
        <f t="shared" si="43"/>
        <v>0</v>
      </c>
      <c r="CX87" s="2">
        <f t="shared" si="43"/>
        <v>8.3723033523483537</v>
      </c>
      <c r="CY87" s="2">
        <f t="shared" si="43"/>
        <v>63.952449824157156</v>
      </c>
      <c r="CZ87" s="2">
        <f t="shared" si="41"/>
        <v>171.00778786830051</v>
      </c>
      <c r="DA87" s="2">
        <f t="shared" si="41"/>
        <v>265.89573066176854</v>
      </c>
      <c r="DB87" s="2">
        <f t="shared" si="41"/>
        <v>365.12727432274551</v>
      </c>
      <c r="DC87" s="2">
        <f t="shared" si="41"/>
        <v>457.54649118578527</v>
      </c>
      <c r="DD87" s="2">
        <f t="shared" si="41"/>
        <v>547.52076486229635</v>
      </c>
      <c r="DE87" s="2">
        <f t="shared" si="41"/>
        <v>651.56454468486118</v>
      </c>
      <c r="DF87" s="41">
        <f t="shared" si="66"/>
        <v>2.3773469597572802E-2</v>
      </c>
      <c r="DG87" t="s">
        <v>42</v>
      </c>
      <c r="DH87" s="2">
        <f t="shared" si="90"/>
        <v>0</v>
      </c>
      <c r="DI87" s="2">
        <f t="shared" si="90"/>
        <v>7.6336485297965737</v>
      </c>
      <c r="DJ87" s="2">
        <f t="shared" si="90"/>
        <v>58.099532037127574</v>
      </c>
      <c r="DK87" s="2">
        <f t="shared" si="90"/>
        <v>153.10457790238434</v>
      </c>
      <c r="DL87" s="2">
        <f t="shared" si="90"/>
        <v>229.86623597093239</v>
      </c>
      <c r="DM87" s="2">
        <f t="shared" si="90"/>
        <v>307.10573202072555</v>
      </c>
      <c r="DN87" s="2">
        <f t="shared" si="90"/>
        <v>379.84198634735731</v>
      </c>
      <c r="DO87" s="2">
        <f t="shared" si="90"/>
        <v>452.95301158563598</v>
      </c>
      <c r="DP87" s="2">
        <f t="shared" si="90"/>
        <v>540.52740827422895</v>
      </c>
      <c r="DQ87" s="41">
        <f t="shared" si="67"/>
        <v>1.9722085880958116E-2</v>
      </c>
      <c r="DR87" s="41"/>
    </row>
    <row r="88" spans="1:122" x14ac:dyDescent="0.3">
      <c r="A88" t="s">
        <v>118</v>
      </c>
      <c r="B88" s="2">
        <f>VLOOKUP($A88,Total_Rndwd_Prod_Val_REF_N!$A$4:$M$199,5,FALSE)/10^3</f>
        <v>74.48329628091804</v>
      </c>
      <c r="C88" s="2">
        <f>VLOOKUP($A88,Total_Rndwd_Prod_Val_REF_N!$A$4:$M$199,6,FALSE)/10^3</f>
        <v>87.731218565652441</v>
      </c>
      <c r="D88" s="2">
        <f>VLOOKUP($A88,Total_Rndwd_Prod_Val_REF_N!$A$4:$M$199,7,FALSE)/10^3</f>
        <v>103.7280913953268</v>
      </c>
      <c r="E88" s="2">
        <f>VLOOKUP($A88,Total_Rndwd_Prod_Val_REF_N!$A$4:$M$199,8,FALSE)/10^3</f>
        <v>102.76906388865635</v>
      </c>
      <c r="F88" s="2">
        <f>VLOOKUP($A88,Total_Rndwd_Prod_Val_REF_N!$A$4:$M$199,9,FALSE)/10^3</f>
        <v>101.93901678635754</v>
      </c>
      <c r="G88" s="2">
        <f>VLOOKUP($A88,Total_Rndwd_Prod_Val_REF_N!$A$4:$M$199,10,FALSE)/10^3</f>
        <v>101.43630892859814</v>
      </c>
      <c r="H88" s="2">
        <f>VLOOKUP($A88,Total_Rndwd_Prod_Val_REF_N!$A$4:$M$199,11,FALSE)/10^3</f>
        <v>97.447122795985237</v>
      </c>
      <c r="I88" s="2">
        <f>VLOOKUP($A88,Total_Rndwd_Prod_Val_REF_N!$A$4:$M$199,12,FALSE)/10^3</f>
        <v>94.169021000217484</v>
      </c>
      <c r="J88" s="2">
        <f>VLOOKUP($A88,Total_Rndwd_Prod_Val_REF_N!$A$4:$M$199,13,FALSE)/10^3</f>
        <v>90.817349762208636</v>
      </c>
      <c r="L88" t="s">
        <v>118</v>
      </c>
      <c r="M88" s="2">
        <f>VLOOKUP($A88,Total_Rndwd_Prod_Val_BF_N!$A$4:$M$199,5,FALSE)/10^3</f>
        <v>74.48329628091804</v>
      </c>
      <c r="N88" s="2">
        <f>VLOOKUP($A88,Total_Rndwd_Prod_Val_BF_N!$A$4:$M$199,6,FALSE)/10^3</f>
        <v>74.493748724019682</v>
      </c>
      <c r="O88" s="2">
        <f>VLOOKUP($A88,Total_Rndwd_Prod_Val_BF_N!$A$4:$M$199,7,FALSE)/10^3</f>
        <v>75.445353741603157</v>
      </c>
      <c r="P88" s="2">
        <f>VLOOKUP($A88,Total_Rndwd_Prod_Val_BF_N!$A$4:$M$199,8,FALSE)/10^3</f>
        <v>73.68196385006712</v>
      </c>
      <c r="Q88" s="2">
        <f>VLOOKUP($A88,Total_Rndwd_Prod_Val_BF_N!$A$4:$M$199,9,FALSE)/10^3</f>
        <v>70.972238818810581</v>
      </c>
      <c r="R88" s="2">
        <f>VLOOKUP($A88,Total_Rndwd_Prod_Val_BF_N!$A$4:$M$199,10,FALSE)/10^3</f>
        <v>70.812260529051173</v>
      </c>
      <c r="S88" s="2">
        <f>VLOOKUP($A88,Total_Rndwd_Prod_Val_BF_N!$A$4:$M$199,11,FALSE)/10^3</f>
        <v>69.282466842309574</v>
      </c>
      <c r="T88" s="2">
        <f>VLOOKUP($A88,Total_Rndwd_Prod_Val_BF_N!$A$4:$M$199,12,FALSE)/10^3</f>
        <v>66.909831318163285</v>
      </c>
      <c r="U88" s="2">
        <f>VLOOKUP($A88,Total_Rndwd_Prod_Val_BF_N!$A$4:$M$199,13,FALSE)/10^3</f>
        <v>65.368486324115935</v>
      </c>
      <c r="W88" t="s">
        <v>118</v>
      </c>
      <c r="X88" s="2">
        <f>VLOOKUP($A88,Total_Rndwd_Prod_Val_AF_N!$A$4:$M$199,5,FALSE)/10^3</f>
        <v>74.48329628091804</v>
      </c>
      <c r="Y88" s="2">
        <f>VLOOKUP($A88,Total_Rndwd_Prod_Val_AF_N!$A$4:$M$199,6,FALSE)/10^3</f>
        <v>84.735196841141672</v>
      </c>
      <c r="Z88" s="2">
        <f>VLOOKUP($A88,Total_Rndwd_Prod_Val_AF_N!$A$4:$M$199,7,FALSE)/10^3</f>
        <v>97.589794488144648</v>
      </c>
      <c r="AA88" s="2">
        <f>VLOOKUP($A88,Total_Rndwd_Prod_Val_AF_N!$A$4:$M$199,8,FALSE)/10^3</f>
        <v>98.380169453200239</v>
      </c>
      <c r="AB88" s="2">
        <f>VLOOKUP($A88,Total_Rndwd_Prod_Val_AF_N!$A$4:$M$199,9,FALSE)/10^3</f>
        <v>96.525194811170351</v>
      </c>
      <c r="AC88" s="2">
        <f>VLOOKUP($A88,Total_Rndwd_Prod_Val_AF_N!$A$4:$M$199,10,FALSE)/10^3</f>
        <v>95.753552626545087</v>
      </c>
      <c r="AD88" s="2">
        <f>VLOOKUP($A88,Total_Rndwd_Prod_Val_AF_N!$A$4:$M$199,11,FALSE)/10^3</f>
        <v>92.486829133698592</v>
      </c>
      <c r="AE88" s="2">
        <f>VLOOKUP($A88,Total_Rndwd_Prod_Val_AF_N!$A$4:$M$199,12,FALSE)/10^3</f>
        <v>88.923098697033225</v>
      </c>
      <c r="AF88" s="2">
        <f>VLOOKUP($A88,Total_Rndwd_Prod_Val_AF_N!$A$4:$M$199,13,FALSE)/10^3</f>
        <v>85.839934205553419</v>
      </c>
      <c r="AH88" t="s">
        <v>118</v>
      </c>
      <c r="AI88" s="2">
        <f>VLOOKUP($A88,Total_Rndwd_Prod_Val_BAC_N!$A$4:$M$199,5,FALSE)/10^3</f>
        <v>74.48329628091804</v>
      </c>
      <c r="AJ88" s="2">
        <f>VLOOKUP($A88,Total_Rndwd_Prod_Val_BAC_N!$A$4:$M$199,6,FALSE)/10^3</f>
        <v>78.645847751265222</v>
      </c>
      <c r="AK88" s="2">
        <f>VLOOKUP($A88,Total_Rndwd_Prod_Val_BAC_N!$A$4:$M$199,7,FALSE)/10^3</f>
        <v>84.483575548653818</v>
      </c>
      <c r="AL88" s="2">
        <f>VLOOKUP($A88,Total_Rndwd_Prod_Val_BAC_N!$A$4:$M$199,8,FALSE)/10^3</f>
        <v>84.655227944510941</v>
      </c>
      <c r="AM88" s="2">
        <f>VLOOKUP($A88,Total_Rndwd_Prod_Val_BAC_N!$A$4:$M$199,9,FALSE)/10^3</f>
        <v>82.614039221933567</v>
      </c>
      <c r="AN88" s="2">
        <f>VLOOKUP($A88,Total_Rndwd_Prod_Val_BAC_N!$A$4:$M$199,10,FALSE)/10^3</f>
        <v>82.792653435560482</v>
      </c>
      <c r="AO88" s="2">
        <f>VLOOKUP($A88,Total_Rndwd_Prod_Val_BAC_N!$A$4:$M$199,11,FALSE)/10^3</f>
        <v>79.514784474941848</v>
      </c>
      <c r="AP88" s="2">
        <f>VLOOKUP($A88,Total_Rndwd_Prod_Val_BAC_N!$A$4:$M$199,12,FALSE)/10^3</f>
        <v>76.818883925678406</v>
      </c>
      <c r="AQ88" s="2">
        <f>VLOOKUP($A88,Total_Rndwd_Prod_Val_BAC_N!$A$4:$M$199,13,FALSE)/10^3</f>
        <v>74.21936848063342</v>
      </c>
      <c r="AS88" t="s">
        <v>118</v>
      </c>
      <c r="AT88" s="2">
        <f t="shared" si="81"/>
        <v>74.48329628091804</v>
      </c>
      <c r="AU88" s="2">
        <f t="shared" si="82"/>
        <v>460.14769997024263</v>
      </c>
      <c r="AV88" s="2">
        <f t="shared" si="82"/>
        <v>914.80066562817922</v>
      </c>
      <c r="AW88" s="2">
        <f t="shared" si="82"/>
        <v>1432.4820950981427</v>
      </c>
      <c r="AX88" s="2">
        <f t="shared" si="82"/>
        <v>1945.4973674391258</v>
      </c>
      <c r="AY88" s="2">
        <f t="shared" si="82"/>
        <v>2454.6897435131541</v>
      </c>
      <c r="AZ88" s="2">
        <f t="shared" si="82"/>
        <v>2957.8821020235318</v>
      </c>
      <c r="BA88" s="2">
        <f t="shared" si="82"/>
        <v>3441.8396142076904</v>
      </c>
      <c r="BB88" s="2">
        <f t="shared" si="82"/>
        <v>3909.3330479707693</v>
      </c>
      <c r="BD88" t="s">
        <v>118</v>
      </c>
      <c r="BE88" s="2">
        <f t="shared" si="83"/>
        <v>74.48329628091804</v>
      </c>
      <c r="BF88" s="2">
        <f t="shared" si="84"/>
        <v>446.91023012860984</v>
      </c>
      <c r="BG88" s="2">
        <f t="shared" si="84"/>
        <v>820.33057876629175</v>
      </c>
      <c r="BH88" s="2">
        <f t="shared" si="84"/>
        <v>1195.7939575827716</v>
      </c>
      <c r="BI88" s="2">
        <f t="shared" si="84"/>
        <v>1561.4940518018507</v>
      </c>
      <c r="BJ88" s="2">
        <f t="shared" si="84"/>
        <v>1916.1952676061442</v>
      </c>
      <c r="BK88" s="2">
        <f t="shared" si="84"/>
        <v>2268.7267765646584</v>
      </c>
      <c r="BL88" s="2">
        <f t="shared" si="84"/>
        <v>2612.76647525206</v>
      </c>
      <c r="BM88" s="2">
        <f t="shared" si="84"/>
        <v>2945.774286848829</v>
      </c>
      <c r="BO88" t="s">
        <v>118</v>
      </c>
      <c r="BP88" s="2">
        <f t="shared" si="85"/>
        <v>74.48329628091804</v>
      </c>
      <c r="BQ88" s="2">
        <f t="shared" si="86"/>
        <v>457.15167824573183</v>
      </c>
      <c r="BR88" s="2">
        <f t="shared" si="86"/>
        <v>893.68226009844318</v>
      </c>
      <c r="BS88" s="2">
        <f t="shared" si="86"/>
        <v>1382.421607504222</v>
      </c>
      <c r="BT88" s="2">
        <f t="shared" si="86"/>
        <v>1872.4674801281935</v>
      </c>
      <c r="BU88" s="2">
        <f t="shared" si="86"/>
        <v>2354.3218119994199</v>
      </c>
      <c r="BV88" s="2">
        <f t="shared" si="86"/>
        <v>2829.8228516392987</v>
      </c>
      <c r="BW88" s="2">
        <f t="shared" si="86"/>
        <v>3288.6932668711265</v>
      </c>
      <c r="BX88" s="2">
        <f t="shared" si="86"/>
        <v>3730.2255958648129</v>
      </c>
      <c r="BZ88" t="s">
        <v>118</v>
      </c>
      <c r="CA88" s="2">
        <f t="shared" si="87"/>
        <v>74.48329628091804</v>
      </c>
      <c r="CB88" s="2">
        <f t="shared" si="88"/>
        <v>451.06232915585542</v>
      </c>
      <c r="CC88" s="2">
        <f t="shared" si="88"/>
        <v>850.1292957095701</v>
      </c>
      <c r="CD88" s="2">
        <f t="shared" si="88"/>
        <v>1272.7188258486963</v>
      </c>
      <c r="CE88" s="2">
        <f t="shared" si="88"/>
        <v>1693.9537768486737</v>
      </c>
      <c r="CF88" s="2">
        <f t="shared" si="88"/>
        <v>2107.2025871719684</v>
      </c>
      <c r="CG88" s="2">
        <f t="shared" si="88"/>
        <v>2517.8879853891522</v>
      </c>
      <c r="CH88" s="2">
        <f t="shared" si="88"/>
        <v>2912.7660072145982</v>
      </c>
      <c r="CI88" s="2">
        <f t="shared" si="88"/>
        <v>3294.2609113979452</v>
      </c>
      <c r="CK88" t="s">
        <v>118</v>
      </c>
      <c r="CL88" s="2">
        <f t="shared" si="89"/>
        <v>0</v>
      </c>
      <c r="CM88" s="2">
        <f t="shared" si="89"/>
        <v>-13.237469841632787</v>
      </c>
      <c r="CN88" s="2">
        <f t="shared" si="89"/>
        <v>-94.470086861887467</v>
      </c>
      <c r="CO88" s="2">
        <f t="shared" si="89"/>
        <v>-236.68813751537118</v>
      </c>
      <c r="CP88" s="2">
        <f t="shared" si="89"/>
        <v>-384.00331563727514</v>
      </c>
      <c r="CQ88" s="2">
        <f t="shared" si="89"/>
        <v>-538.49447590700993</v>
      </c>
      <c r="CR88" s="2">
        <f t="shared" si="89"/>
        <v>-689.15532545887345</v>
      </c>
      <c r="CS88" s="2">
        <f t="shared" si="89"/>
        <v>-829.07313895563038</v>
      </c>
      <c r="CT88" s="2">
        <f t="shared" si="89"/>
        <v>-963.55876112194028</v>
      </c>
      <c r="CU88" s="41">
        <f t="shared" si="65"/>
        <v>-0.24647650872879659</v>
      </c>
      <c r="CV88" t="s">
        <v>118</v>
      </c>
      <c r="CW88" s="2">
        <f t="shared" si="43"/>
        <v>0</v>
      </c>
      <c r="CX88" s="2">
        <f t="shared" si="43"/>
        <v>-2.996021724510797</v>
      </c>
      <c r="CY88" s="2">
        <f t="shared" si="43"/>
        <v>-21.118405529736037</v>
      </c>
      <c r="CZ88" s="2">
        <f t="shared" si="41"/>
        <v>-50.060487593920698</v>
      </c>
      <c r="DA88" s="2">
        <f t="shared" si="41"/>
        <v>-73.029887310932281</v>
      </c>
      <c r="DB88" s="2">
        <f t="shared" si="41"/>
        <v>-100.36793151373422</v>
      </c>
      <c r="DC88" s="2">
        <f t="shared" si="41"/>
        <v>-128.05925038423311</v>
      </c>
      <c r="DD88" s="2">
        <f t="shared" si="41"/>
        <v>-153.14634733656385</v>
      </c>
      <c r="DE88" s="2">
        <f t="shared" si="41"/>
        <v>-179.10745210595633</v>
      </c>
      <c r="DF88" s="41">
        <f t="shared" si="66"/>
        <v>-4.581534750510096E-2</v>
      </c>
      <c r="DG88" t="s">
        <v>118</v>
      </c>
      <c r="DH88" s="2">
        <f t="shared" si="90"/>
        <v>0</v>
      </c>
      <c r="DI88" s="2">
        <f t="shared" si="90"/>
        <v>-9.0853708143872041</v>
      </c>
      <c r="DJ88" s="2">
        <f t="shared" si="90"/>
        <v>-64.671369918609116</v>
      </c>
      <c r="DK88" s="2">
        <f t="shared" si="90"/>
        <v>-159.76326924944647</v>
      </c>
      <c r="DL88" s="2">
        <f t="shared" si="90"/>
        <v>-251.54359059045214</v>
      </c>
      <c r="DM88" s="2">
        <f t="shared" si="90"/>
        <v>-347.48715634118571</v>
      </c>
      <c r="DN88" s="2">
        <f t="shared" si="90"/>
        <v>-439.99411663437968</v>
      </c>
      <c r="DO88" s="2">
        <f t="shared" si="90"/>
        <v>-529.0736069930922</v>
      </c>
      <c r="DP88" s="2">
        <f t="shared" si="90"/>
        <v>-615.07213657282409</v>
      </c>
      <c r="DQ88" s="41">
        <f t="shared" si="67"/>
        <v>-0.15733428925736875</v>
      </c>
      <c r="DR88" s="77"/>
    </row>
    <row r="89" spans="1:122" x14ac:dyDescent="0.3">
      <c r="A89" t="s">
        <v>119</v>
      </c>
      <c r="B89" s="2">
        <f>VLOOKUP($A89,Total_Rndwd_Prod_Val_REF_N!$A$4:$M$199,5,FALSE)/10^3</f>
        <v>1145.1929284504349</v>
      </c>
      <c r="C89" s="2">
        <f>VLOOKUP($A89,Total_Rndwd_Prod_Val_REF_N!$A$4:$M$199,6,FALSE)/10^3</f>
        <v>1205.4929360364545</v>
      </c>
      <c r="D89" s="2">
        <f>VLOOKUP($A89,Total_Rndwd_Prod_Val_REF_N!$A$4:$M$199,7,FALSE)/10^3</f>
        <v>1265.5745083971237</v>
      </c>
      <c r="E89" s="2">
        <f>VLOOKUP($A89,Total_Rndwd_Prod_Val_REF_N!$A$4:$M$199,8,FALSE)/10^3</f>
        <v>1169.7975684135226</v>
      </c>
      <c r="F89" s="2">
        <f>VLOOKUP($A89,Total_Rndwd_Prod_Val_REF_N!$A$4:$M$199,9,FALSE)/10^3</f>
        <v>1035.6577151654897</v>
      </c>
      <c r="G89" s="2">
        <f>VLOOKUP($A89,Total_Rndwd_Prod_Val_REF_N!$A$4:$M$199,10,FALSE)/10^3</f>
        <v>905.90185065873902</v>
      </c>
      <c r="H89" s="2">
        <f>VLOOKUP($A89,Total_Rndwd_Prod_Val_REF_N!$A$4:$M$199,11,FALSE)/10^3</f>
        <v>753.02104860936629</v>
      </c>
      <c r="I89" s="2">
        <f>VLOOKUP($A89,Total_Rndwd_Prod_Val_REF_N!$A$4:$M$199,12,FALSE)/10^3</f>
        <v>632.10473860082311</v>
      </c>
      <c r="J89" s="2">
        <f>VLOOKUP($A89,Total_Rndwd_Prod_Val_REF_N!$A$4:$M$199,13,FALSE)/10^3</f>
        <v>517.62546817403302</v>
      </c>
      <c r="L89" t="s">
        <v>119</v>
      </c>
      <c r="M89" s="2">
        <f>VLOOKUP($A89,Total_Rndwd_Prod_Val_BF_N!$A$4:$M$199,5,FALSE)/10^3</f>
        <v>1145.1929284504349</v>
      </c>
      <c r="N89" s="2">
        <f>VLOOKUP($A89,Total_Rndwd_Prod_Val_BF_N!$A$4:$M$199,6,FALSE)/10^3</f>
        <v>1248.407428982551</v>
      </c>
      <c r="O89" s="2">
        <f>VLOOKUP($A89,Total_Rndwd_Prod_Val_BF_N!$A$4:$M$199,7,FALSE)/10^3</f>
        <v>1374.4954339206429</v>
      </c>
      <c r="P89" s="2">
        <f>VLOOKUP($A89,Total_Rndwd_Prod_Val_BF_N!$A$4:$M$199,8,FALSE)/10^3</f>
        <v>1235.6337115266936</v>
      </c>
      <c r="Q89" s="2">
        <f>VLOOKUP($A89,Total_Rndwd_Prod_Val_BF_N!$A$4:$M$199,9,FALSE)/10^3</f>
        <v>1024.8855708771869</v>
      </c>
      <c r="R89" s="2">
        <f>VLOOKUP($A89,Total_Rndwd_Prod_Val_BF_N!$A$4:$M$199,10,FALSE)/10^3</f>
        <v>863.20319619160387</v>
      </c>
      <c r="S89" s="2">
        <f>VLOOKUP($A89,Total_Rndwd_Prod_Val_BF_N!$A$4:$M$199,11,FALSE)/10^3</f>
        <v>700.19703810840554</v>
      </c>
      <c r="T89" s="2">
        <f>VLOOKUP($A89,Total_Rndwd_Prod_Val_BF_N!$A$4:$M$199,12,FALSE)/10^3</f>
        <v>570.71406511008638</v>
      </c>
      <c r="U89" s="2">
        <f>VLOOKUP($A89,Total_Rndwd_Prod_Val_BF_N!$A$4:$M$199,13,FALSE)/10^3</f>
        <v>472.03695274121191</v>
      </c>
      <c r="W89" t="s">
        <v>119</v>
      </c>
      <c r="X89" s="2">
        <f>VLOOKUP($A89,Total_Rndwd_Prod_Val_AF_N!$A$4:$M$199,5,FALSE)/10^3</f>
        <v>1145.1929284504349</v>
      </c>
      <c r="Y89" s="2">
        <f>VLOOKUP($A89,Total_Rndwd_Prod_Val_AF_N!$A$4:$M$199,6,FALSE)/10^3</f>
        <v>1205.0589743600399</v>
      </c>
      <c r="Z89" s="2">
        <f>VLOOKUP($A89,Total_Rndwd_Prod_Val_AF_N!$A$4:$M$199,7,FALSE)/10^3</f>
        <v>1296.4003330151349</v>
      </c>
      <c r="AA89" s="2">
        <f>VLOOKUP($A89,Total_Rndwd_Prod_Val_AF_N!$A$4:$M$199,8,FALSE)/10^3</f>
        <v>1164.8009604166184</v>
      </c>
      <c r="AB89" s="2">
        <f>VLOOKUP($A89,Total_Rndwd_Prod_Val_AF_N!$A$4:$M$199,9,FALSE)/10^3</f>
        <v>995.51570650978329</v>
      </c>
      <c r="AC89" s="2">
        <f>VLOOKUP($A89,Total_Rndwd_Prod_Val_AF_N!$A$4:$M$199,10,FALSE)/10^3</f>
        <v>842.64306786433349</v>
      </c>
      <c r="AD89" s="2">
        <f>VLOOKUP($A89,Total_Rndwd_Prod_Val_AF_N!$A$4:$M$199,11,FALSE)/10^3</f>
        <v>680.25497068014465</v>
      </c>
      <c r="AE89" s="2">
        <f>VLOOKUP($A89,Total_Rndwd_Prod_Val_AF_N!$A$4:$M$199,12,FALSE)/10^3</f>
        <v>556.99332761752805</v>
      </c>
      <c r="AF89" s="2">
        <f>VLOOKUP($A89,Total_Rndwd_Prod_Val_AF_N!$A$4:$M$199,13,FALSE)/10^3</f>
        <v>460.01263231734134</v>
      </c>
      <c r="AH89" t="s">
        <v>119</v>
      </c>
      <c r="AI89" s="2">
        <f>VLOOKUP($A89,Total_Rndwd_Prod_Val_BAC_N!$A$4:$M$199,5,FALSE)/10^3</f>
        <v>1145.1929284504349</v>
      </c>
      <c r="AJ89" s="2">
        <f>VLOOKUP($A89,Total_Rndwd_Prod_Val_BAC_N!$A$4:$M$199,6,FALSE)/10^3</f>
        <v>1210.1152852774107</v>
      </c>
      <c r="AK89" s="2">
        <f>VLOOKUP($A89,Total_Rndwd_Prod_Val_BAC_N!$A$4:$M$199,7,FALSE)/10^3</f>
        <v>1296.8548269182706</v>
      </c>
      <c r="AL89" s="2">
        <f>VLOOKUP($A89,Total_Rndwd_Prod_Val_BAC_N!$A$4:$M$199,8,FALSE)/10^3</f>
        <v>1184.831922000963</v>
      </c>
      <c r="AM89" s="2">
        <f>VLOOKUP($A89,Total_Rndwd_Prod_Val_BAC_N!$A$4:$M$199,9,FALSE)/10^3</f>
        <v>1015.2554264755431</v>
      </c>
      <c r="AN89" s="2">
        <f>VLOOKUP($A89,Total_Rndwd_Prod_Val_BAC_N!$A$4:$M$199,10,FALSE)/10^3</f>
        <v>877.06395221112348</v>
      </c>
      <c r="AO89" s="2">
        <f>VLOOKUP($A89,Total_Rndwd_Prod_Val_BAC_N!$A$4:$M$199,11,FALSE)/10^3</f>
        <v>712.17191181346334</v>
      </c>
      <c r="AP89" s="2">
        <f>VLOOKUP($A89,Total_Rndwd_Prod_Val_BAC_N!$A$4:$M$199,12,FALSE)/10^3</f>
        <v>581.8752252912401</v>
      </c>
      <c r="AQ89" s="2">
        <f>VLOOKUP($A89,Total_Rndwd_Prod_Val_BAC_N!$A$4:$M$199,13,FALSE)/10^3</f>
        <v>480.1582674185417</v>
      </c>
      <c r="AS89" t="s">
        <v>119</v>
      </c>
      <c r="AT89" s="2">
        <f t="shared" si="81"/>
        <v>1145.1929284504349</v>
      </c>
      <c r="AU89" s="2">
        <f t="shared" si="82"/>
        <v>6931.4575782886295</v>
      </c>
      <c r="AV89" s="2">
        <f t="shared" si="82"/>
        <v>13019.003830831571</v>
      </c>
      <c r="AW89" s="2">
        <f t="shared" si="82"/>
        <v>19251.099432833587</v>
      </c>
      <c r="AX89" s="2">
        <f t="shared" si="82"/>
        <v>24965.947421653167</v>
      </c>
      <c r="AY89" s="2">
        <f t="shared" si="82"/>
        <v>30014.480132973862</v>
      </c>
      <c r="AZ89" s="2">
        <f t="shared" si="82"/>
        <v>34391.108584218186</v>
      </c>
      <c r="BA89" s="2">
        <f t="shared" si="82"/>
        <v>38035.297517256469</v>
      </c>
      <c r="BB89" s="2">
        <f t="shared" si="82"/>
        <v>41081.341939833794</v>
      </c>
      <c r="BD89" t="s">
        <v>119</v>
      </c>
      <c r="BE89" s="2">
        <f t="shared" si="83"/>
        <v>1145.1929284504349</v>
      </c>
      <c r="BF89" s="2">
        <f t="shared" si="84"/>
        <v>6974.3720712347258</v>
      </c>
      <c r="BG89" s="2">
        <f t="shared" si="84"/>
        <v>13342.497221085572</v>
      </c>
      <c r="BH89" s="2">
        <f t="shared" si="84"/>
        <v>20076.112668294838</v>
      </c>
      <c r="BI89" s="2">
        <f t="shared" si="84"/>
        <v>26043.533085278799</v>
      </c>
      <c r="BJ89" s="2">
        <f t="shared" si="84"/>
        <v>31006.278564979151</v>
      </c>
      <c r="BK89" s="2">
        <f t="shared" si="84"/>
        <v>35159.288387853972</v>
      </c>
      <c r="BL89" s="2">
        <f t="shared" si="84"/>
        <v>38530.790605397677</v>
      </c>
      <c r="BM89" s="2">
        <f t="shared" si="84"/>
        <v>41285.683818579237</v>
      </c>
      <c r="BO89" t="s">
        <v>119</v>
      </c>
      <c r="BP89" s="2">
        <f t="shared" si="85"/>
        <v>1145.1929284504349</v>
      </c>
      <c r="BQ89" s="2">
        <f t="shared" si="86"/>
        <v>6931.023616612214</v>
      </c>
      <c r="BR89" s="2">
        <f t="shared" si="86"/>
        <v>13047.659847067509</v>
      </c>
      <c r="BS89" s="2">
        <f t="shared" si="86"/>
        <v>19398.062139544669</v>
      </c>
      <c r="BT89" s="2">
        <f t="shared" si="86"/>
        <v>25052.781687720926</v>
      </c>
      <c r="BU89" s="2">
        <f t="shared" si="86"/>
        <v>29877.487581624391</v>
      </c>
      <c r="BV89" s="2">
        <f t="shared" si="86"/>
        <v>33928.314823761866</v>
      </c>
      <c r="BW89" s="2">
        <f t="shared" si="86"/>
        <v>37206.328034099977</v>
      </c>
      <c r="BX89" s="2">
        <f t="shared" si="86"/>
        <v>39894.313976887432</v>
      </c>
      <c r="BZ89" t="s">
        <v>119</v>
      </c>
      <c r="CA89" s="2">
        <f t="shared" si="87"/>
        <v>1145.1929284504349</v>
      </c>
      <c r="CB89" s="2">
        <f t="shared" si="88"/>
        <v>6936.0799275295849</v>
      </c>
      <c r="CC89" s="2">
        <f t="shared" si="88"/>
        <v>13073.395895557498</v>
      </c>
      <c r="CD89" s="2">
        <f t="shared" si="88"/>
        <v>19445.647125231542</v>
      </c>
      <c r="CE89" s="2">
        <f t="shared" si="88"/>
        <v>25200.230239710934</v>
      </c>
      <c r="CF89" s="2">
        <f t="shared" si="88"/>
        <v>30138.315897824228</v>
      </c>
      <c r="CG89" s="2">
        <f t="shared" si="88"/>
        <v>34358.743618482185</v>
      </c>
      <c r="CH89" s="2">
        <f t="shared" si="88"/>
        <v>37789.306491027281</v>
      </c>
      <c r="CI89" s="2">
        <f t="shared" si="88"/>
        <v>40596.965659610782</v>
      </c>
      <c r="CK89" t="s">
        <v>119</v>
      </c>
      <c r="CL89" s="2">
        <f t="shared" si="89"/>
        <v>0</v>
      </c>
      <c r="CM89" s="2">
        <f t="shared" si="89"/>
        <v>42.914492946096289</v>
      </c>
      <c r="CN89" s="2">
        <f t="shared" si="89"/>
        <v>323.4933902540015</v>
      </c>
      <c r="CO89" s="2">
        <f t="shared" si="89"/>
        <v>825.01323546125059</v>
      </c>
      <c r="CP89" s="2">
        <f t="shared" si="89"/>
        <v>1077.5856636256322</v>
      </c>
      <c r="CQ89" s="2">
        <f t="shared" si="89"/>
        <v>991.79843200528921</v>
      </c>
      <c r="CR89" s="2">
        <f t="shared" si="89"/>
        <v>768.17980363578681</v>
      </c>
      <c r="CS89" s="2">
        <f t="shared" si="89"/>
        <v>495.49308814120741</v>
      </c>
      <c r="CT89" s="2">
        <f t="shared" si="89"/>
        <v>204.34187874544295</v>
      </c>
      <c r="CU89" s="41">
        <f t="shared" si="65"/>
        <v>4.9740799374254734E-3</v>
      </c>
      <c r="CV89" t="s">
        <v>119</v>
      </c>
      <c r="CW89" s="2">
        <f t="shared" si="43"/>
        <v>0</v>
      </c>
      <c r="CX89" s="2">
        <f t="shared" si="43"/>
        <v>-0.43396167641549255</v>
      </c>
      <c r="CY89" s="2">
        <f t="shared" si="43"/>
        <v>28.656016235938296</v>
      </c>
      <c r="CZ89" s="2">
        <f t="shared" si="41"/>
        <v>146.96270671108141</v>
      </c>
      <c r="DA89" s="2">
        <f t="shared" si="41"/>
        <v>86.834266067759017</v>
      </c>
      <c r="DB89" s="2">
        <f t="shared" si="41"/>
        <v>-136.99255134947089</v>
      </c>
      <c r="DC89" s="2">
        <f t="shared" si="41"/>
        <v>-462.79376045631943</v>
      </c>
      <c r="DD89" s="2">
        <f t="shared" si="41"/>
        <v>-828.96948315649206</v>
      </c>
      <c r="DE89" s="2">
        <f t="shared" si="41"/>
        <v>-1187.0279629463621</v>
      </c>
      <c r="DF89" s="41">
        <f t="shared" si="66"/>
        <v>-2.8894576148092706E-2</v>
      </c>
      <c r="DG89" t="s">
        <v>119</v>
      </c>
      <c r="DH89" s="2">
        <f t="shared" si="90"/>
        <v>0</v>
      </c>
      <c r="DI89" s="2">
        <f t="shared" si="90"/>
        <v>4.6223492409553728</v>
      </c>
      <c r="DJ89" s="2">
        <f t="shared" si="90"/>
        <v>54.392064725927412</v>
      </c>
      <c r="DK89" s="2">
        <f t="shared" si="90"/>
        <v>194.54769239795496</v>
      </c>
      <c r="DL89" s="2">
        <f t="shared" si="90"/>
        <v>234.28281805776714</v>
      </c>
      <c r="DM89" s="2">
        <f t="shared" si="90"/>
        <v>123.8357648503661</v>
      </c>
      <c r="DN89" s="2">
        <f t="shared" si="90"/>
        <v>-32.364965736000158</v>
      </c>
      <c r="DO89" s="2">
        <f t="shared" si="90"/>
        <v>-245.99102622918872</v>
      </c>
      <c r="DP89" s="2">
        <f t="shared" si="90"/>
        <v>-484.37628022301215</v>
      </c>
      <c r="DQ89" s="41">
        <f t="shared" si="67"/>
        <v>-1.1790663531206251E-2</v>
      </c>
      <c r="DR89" s="41"/>
    </row>
    <row r="90" spans="1:122" x14ac:dyDescent="0.3">
      <c r="A90" t="s">
        <v>120</v>
      </c>
      <c r="B90" s="2">
        <f>VLOOKUP($A90,Total_Rndwd_Prod_Val_REF_N!$A$4:$M$199,5,FALSE)/10^3</f>
        <v>374.78843613655579</v>
      </c>
      <c r="C90" s="2">
        <f>VLOOKUP($A90,Total_Rndwd_Prod_Val_REF_N!$A$4:$M$199,6,FALSE)/10^3</f>
        <v>415.58146867966508</v>
      </c>
      <c r="D90" s="2">
        <f>VLOOKUP($A90,Total_Rndwd_Prod_Val_REF_N!$A$4:$M$199,7,FALSE)/10^3</f>
        <v>462.44647714114529</v>
      </c>
      <c r="E90" s="2">
        <f>VLOOKUP($A90,Total_Rndwd_Prod_Val_REF_N!$A$4:$M$199,8,FALSE)/10^3</f>
        <v>470.23873465342677</v>
      </c>
      <c r="F90" s="2">
        <f>VLOOKUP($A90,Total_Rndwd_Prod_Val_REF_N!$A$4:$M$199,9,FALSE)/10^3</f>
        <v>478.59514364956073</v>
      </c>
      <c r="G90" s="2">
        <f>VLOOKUP($A90,Total_Rndwd_Prod_Val_REF_N!$A$4:$M$199,10,FALSE)/10^3</f>
        <v>488.37886302750854</v>
      </c>
      <c r="H90" s="2">
        <f>VLOOKUP($A90,Total_Rndwd_Prod_Val_REF_N!$A$4:$M$199,11,FALSE)/10^3</f>
        <v>490.29244503536358</v>
      </c>
      <c r="I90" s="2">
        <f>VLOOKUP($A90,Total_Rndwd_Prod_Val_REF_N!$A$4:$M$199,12,FALSE)/10^3</f>
        <v>494.46991775256947</v>
      </c>
      <c r="J90" s="2">
        <f>VLOOKUP($A90,Total_Rndwd_Prod_Val_REF_N!$A$4:$M$199,13,FALSE)/10^3</f>
        <v>491.66731671235232</v>
      </c>
      <c r="L90" t="s">
        <v>120</v>
      </c>
      <c r="M90" s="2">
        <f>VLOOKUP($A90,Total_Rndwd_Prod_Val_BF_N!$A$4:$M$199,5,FALSE)/10^3</f>
        <v>374.78843613655579</v>
      </c>
      <c r="N90" s="2">
        <f>VLOOKUP($A90,Total_Rndwd_Prod_Val_BF_N!$A$4:$M$199,6,FALSE)/10^3</f>
        <v>437.90133411022975</v>
      </c>
      <c r="O90" s="2">
        <f>VLOOKUP($A90,Total_Rndwd_Prod_Val_BF_N!$A$4:$M$199,7,FALSE)/10^3</f>
        <v>515.81887205806981</v>
      </c>
      <c r="P90" s="2">
        <f>VLOOKUP($A90,Total_Rndwd_Prod_Val_BF_N!$A$4:$M$199,8,FALSE)/10^3</f>
        <v>526.20421626784628</v>
      </c>
      <c r="Q90" s="2">
        <f>VLOOKUP($A90,Total_Rndwd_Prod_Val_BF_N!$A$4:$M$199,9,FALSE)/10^3</f>
        <v>526.5054027654819</v>
      </c>
      <c r="R90" s="2">
        <f>VLOOKUP($A90,Total_Rndwd_Prod_Val_BF_N!$A$4:$M$199,10,FALSE)/10^3</f>
        <v>534.07538203304705</v>
      </c>
      <c r="S90" s="2">
        <f>VLOOKUP($A90,Total_Rndwd_Prod_Val_BF_N!$A$4:$M$199,11,FALSE)/10^3</f>
        <v>536.68601084359375</v>
      </c>
      <c r="T90" s="2">
        <f>VLOOKUP($A90,Total_Rndwd_Prod_Val_BF_N!$A$4:$M$199,12,FALSE)/10^3</f>
        <v>527.76990290612412</v>
      </c>
      <c r="U90" s="2">
        <f>VLOOKUP($A90,Total_Rndwd_Prod_Val_BF_N!$A$4:$M$199,13,FALSE)/10^3</f>
        <v>531.05769091080356</v>
      </c>
      <c r="W90" t="s">
        <v>120</v>
      </c>
      <c r="X90" s="2">
        <f>VLOOKUP($A90,Total_Rndwd_Prod_Val_AF_N!$A$4:$M$199,5,FALSE)/10^3</f>
        <v>374.78843613655579</v>
      </c>
      <c r="Y90" s="2">
        <f>VLOOKUP($A90,Total_Rndwd_Prod_Val_AF_N!$A$4:$M$199,6,FALSE)/10^3</f>
        <v>423.49087226717432</v>
      </c>
      <c r="Z90" s="2">
        <f>VLOOKUP($A90,Total_Rndwd_Prod_Val_AF_N!$A$4:$M$199,7,FALSE)/10^3</f>
        <v>483.0705118771919</v>
      </c>
      <c r="AA90" s="2">
        <f>VLOOKUP($A90,Total_Rndwd_Prod_Val_AF_N!$A$4:$M$199,8,FALSE)/10^3</f>
        <v>490.51062585555133</v>
      </c>
      <c r="AB90" s="2">
        <f>VLOOKUP($A90,Total_Rndwd_Prod_Val_AF_N!$A$4:$M$199,9,FALSE)/10^3</f>
        <v>499.84343954720589</v>
      </c>
      <c r="AC90" s="2">
        <f>VLOOKUP($A90,Total_Rndwd_Prod_Val_AF_N!$A$4:$M$199,10,FALSE)/10^3</f>
        <v>509.62362017265053</v>
      </c>
      <c r="AD90" s="2">
        <f>VLOOKUP($A90,Total_Rndwd_Prod_Val_AF_N!$A$4:$M$199,11,FALSE)/10^3</f>
        <v>512.15729065787775</v>
      </c>
      <c r="AE90" s="2">
        <f>VLOOKUP($A90,Total_Rndwd_Prod_Val_AF_N!$A$4:$M$199,12,FALSE)/10^3</f>
        <v>513.71043392192837</v>
      </c>
      <c r="AF90" s="2">
        <f>VLOOKUP($A90,Total_Rndwd_Prod_Val_AF_N!$A$4:$M$199,13,FALSE)/10^3</f>
        <v>512.2962106809631</v>
      </c>
      <c r="AH90" t="s">
        <v>120</v>
      </c>
      <c r="AI90" s="2">
        <f>VLOOKUP($A90,Total_Rndwd_Prod_Val_BAC_N!$A$4:$M$199,5,FALSE)/10^3</f>
        <v>374.78843613655579</v>
      </c>
      <c r="AJ90" s="2">
        <f>VLOOKUP($A90,Total_Rndwd_Prod_Val_BAC_N!$A$4:$M$199,6,FALSE)/10^3</f>
        <v>422.23068612801649</v>
      </c>
      <c r="AK90" s="2">
        <f>VLOOKUP($A90,Total_Rndwd_Prod_Val_BAC_N!$A$4:$M$199,7,FALSE)/10^3</f>
        <v>480.18346407602553</v>
      </c>
      <c r="AL90" s="2">
        <f>VLOOKUP($A90,Total_Rndwd_Prod_Val_BAC_N!$A$4:$M$199,8,FALSE)/10^3</f>
        <v>486.4176990969595</v>
      </c>
      <c r="AM90" s="2">
        <f>VLOOKUP($A90,Total_Rndwd_Prod_Val_BAC_N!$A$4:$M$199,9,FALSE)/10^3</f>
        <v>495.09181450100112</v>
      </c>
      <c r="AN90" s="2">
        <f>VLOOKUP($A90,Total_Rndwd_Prod_Val_BAC_N!$A$4:$M$199,10,FALSE)/10^3</f>
        <v>504.53765463160283</v>
      </c>
      <c r="AO90" s="2">
        <f>VLOOKUP($A90,Total_Rndwd_Prod_Val_BAC_N!$A$4:$M$199,11,FALSE)/10^3</f>
        <v>504.79809781158531</v>
      </c>
      <c r="AP90" s="2">
        <f>VLOOKUP($A90,Total_Rndwd_Prod_Val_BAC_N!$A$4:$M$199,12,FALSE)/10^3</f>
        <v>509.81822065652187</v>
      </c>
      <c r="AQ90" s="2">
        <f>VLOOKUP($A90,Total_Rndwd_Prod_Val_BAC_N!$A$4:$M$199,13,FALSE)/10^3</f>
        <v>508.56539005092014</v>
      </c>
      <c r="AS90" t="s">
        <v>120</v>
      </c>
      <c r="AT90" s="2">
        <f>B90</f>
        <v>374.78843613655579</v>
      </c>
      <c r="AU90" s="2">
        <f t="shared" si="82"/>
        <v>2289.5236493624443</v>
      </c>
      <c r="AV90" s="2">
        <f t="shared" si="82"/>
        <v>4414.2960012222493</v>
      </c>
      <c r="AW90" s="2">
        <f t="shared" si="82"/>
        <v>6734.3206444402576</v>
      </c>
      <c r="AX90" s="2">
        <f t="shared" si="82"/>
        <v>9093.8707267035261</v>
      </c>
      <c r="AY90" s="2">
        <f t="shared" si="82"/>
        <v>11496.630164329277</v>
      </c>
      <c r="AZ90" s="2">
        <f t="shared" si="82"/>
        <v>13940.438061474675</v>
      </c>
      <c r="BA90" s="2">
        <f t="shared" si="82"/>
        <v>16396.077759368698</v>
      </c>
      <c r="BB90" s="2">
        <f t="shared" si="82"/>
        <v>18865.624747091329</v>
      </c>
      <c r="BD90" t="s">
        <v>120</v>
      </c>
      <c r="BE90" s="2">
        <f>M90</f>
        <v>374.78843613655579</v>
      </c>
      <c r="BF90" s="2">
        <f>BE90+M90*4+N90</f>
        <v>2311.8435147930086</v>
      </c>
      <c r="BG90" s="2">
        <f t="shared" si="84"/>
        <v>4579.2677232919978</v>
      </c>
      <c r="BH90" s="2">
        <f t="shared" si="84"/>
        <v>7168.7474277921228</v>
      </c>
      <c r="BI90" s="2">
        <f t="shared" si="84"/>
        <v>9800.0696956289903</v>
      </c>
      <c r="BJ90" s="2">
        <f t="shared" si="84"/>
        <v>12440.166688723964</v>
      </c>
      <c r="BK90" s="2">
        <f t="shared" si="84"/>
        <v>15113.154227699746</v>
      </c>
      <c r="BL90" s="2">
        <f t="shared" si="84"/>
        <v>17787.668173980244</v>
      </c>
      <c r="BM90" s="2">
        <f t="shared" si="84"/>
        <v>20429.805476515543</v>
      </c>
      <c r="BO90" t="s">
        <v>120</v>
      </c>
      <c r="BP90" s="2">
        <f>X90</f>
        <v>374.78843613655579</v>
      </c>
      <c r="BQ90" s="2">
        <f>BP90+X90*4+Y90</f>
        <v>2297.4330529499534</v>
      </c>
      <c r="BR90" s="2">
        <f t="shared" si="86"/>
        <v>4474.4670538958426</v>
      </c>
      <c r="BS90" s="2">
        <f t="shared" si="86"/>
        <v>6897.2597272601615</v>
      </c>
      <c r="BT90" s="2">
        <f t="shared" si="86"/>
        <v>9359.1456702295727</v>
      </c>
      <c r="BU90" s="2">
        <f t="shared" si="86"/>
        <v>11868.143048591046</v>
      </c>
      <c r="BV90" s="2">
        <f t="shared" si="86"/>
        <v>14418.794819939527</v>
      </c>
      <c r="BW90" s="2">
        <f t="shared" si="86"/>
        <v>16981.134416492969</v>
      </c>
      <c r="BX90" s="2">
        <f t="shared" si="86"/>
        <v>19548.272362861648</v>
      </c>
      <c r="BZ90" t="s">
        <v>120</v>
      </c>
      <c r="CA90" s="2">
        <f>AI90</f>
        <v>374.78843613655579</v>
      </c>
      <c r="CB90" s="2">
        <f>CA90+AI90*4+AJ90</f>
        <v>2296.1728668107953</v>
      </c>
      <c r="CC90" s="2">
        <f t="shared" si="88"/>
        <v>4465.2790753988866</v>
      </c>
      <c r="CD90" s="2">
        <f t="shared" si="88"/>
        <v>6872.4306307999486</v>
      </c>
      <c r="CE90" s="2">
        <f t="shared" si="88"/>
        <v>9313.1932416887885</v>
      </c>
      <c r="CF90" s="2">
        <f t="shared" si="88"/>
        <v>11798.098154324394</v>
      </c>
      <c r="CG90" s="2">
        <f t="shared" si="88"/>
        <v>14321.046870662391</v>
      </c>
      <c r="CH90" s="2">
        <f t="shared" si="88"/>
        <v>16850.057482565255</v>
      </c>
      <c r="CI90" s="2">
        <f t="shared" si="88"/>
        <v>19397.895755242262</v>
      </c>
      <c r="CK90" t="s">
        <v>120</v>
      </c>
      <c r="CL90" s="2">
        <f t="shared" si="89"/>
        <v>0</v>
      </c>
      <c r="CM90" s="2">
        <f t="shared" si="89"/>
        <v>22.319865430564278</v>
      </c>
      <c r="CN90" s="2">
        <f t="shared" si="89"/>
        <v>164.97172206974847</v>
      </c>
      <c r="CO90" s="2">
        <f t="shared" si="89"/>
        <v>434.4267833518652</v>
      </c>
      <c r="CP90" s="2">
        <f t="shared" si="89"/>
        <v>706.19896892546421</v>
      </c>
      <c r="CQ90" s="2">
        <f t="shared" si="89"/>
        <v>943.53652439468715</v>
      </c>
      <c r="CR90" s="2">
        <f t="shared" si="89"/>
        <v>1172.716166225071</v>
      </c>
      <c r="CS90" s="2">
        <f t="shared" si="89"/>
        <v>1391.5904146115463</v>
      </c>
      <c r="CT90" s="2">
        <f t="shared" si="89"/>
        <v>1564.1807294242135</v>
      </c>
      <c r="CU90" s="41">
        <f t="shared" si="65"/>
        <v>8.2911684632409333E-2</v>
      </c>
      <c r="CV90" t="s">
        <v>120</v>
      </c>
      <c r="CW90" s="2">
        <f t="shared" si="43"/>
        <v>0</v>
      </c>
      <c r="CX90" s="2">
        <f t="shared" si="43"/>
        <v>7.9094035875091322</v>
      </c>
      <c r="CY90" s="2">
        <f t="shared" si="43"/>
        <v>60.171052673593294</v>
      </c>
      <c r="CZ90" s="2">
        <f t="shared" si="41"/>
        <v>162.93908281990389</v>
      </c>
      <c r="DA90" s="2">
        <f t="shared" si="41"/>
        <v>265.27494352604663</v>
      </c>
      <c r="DB90" s="2">
        <f t="shared" si="41"/>
        <v>371.5128842617687</v>
      </c>
      <c r="DC90" s="2">
        <f t="shared" si="41"/>
        <v>478.35675846485174</v>
      </c>
      <c r="DD90" s="2">
        <f t="shared" si="41"/>
        <v>585.05665712427071</v>
      </c>
      <c r="DE90" s="2">
        <f t="shared" si="41"/>
        <v>682.64761577031823</v>
      </c>
      <c r="DF90" s="41">
        <f t="shared" si="66"/>
        <v>3.6184734135325559E-2</v>
      </c>
      <c r="DG90" t="s">
        <v>120</v>
      </c>
      <c r="DH90" s="2">
        <f t="shared" si="90"/>
        <v>0</v>
      </c>
      <c r="DI90" s="2">
        <f t="shared" si="90"/>
        <v>6.6492174483510098</v>
      </c>
      <c r="DJ90" s="2">
        <f t="shared" si="90"/>
        <v>50.983074176637274</v>
      </c>
      <c r="DK90" s="2">
        <f t="shared" si="90"/>
        <v>138.10998635969099</v>
      </c>
      <c r="DL90" s="2">
        <f t="shared" si="90"/>
        <v>219.32251498526239</v>
      </c>
      <c r="DM90" s="2">
        <f t="shared" si="90"/>
        <v>301.46798999511702</v>
      </c>
      <c r="DN90" s="2">
        <f t="shared" si="90"/>
        <v>380.60880918771545</v>
      </c>
      <c r="DO90" s="2">
        <f t="shared" si="90"/>
        <v>453.97972319655673</v>
      </c>
      <c r="DP90" s="2">
        <f t="shared" si="90"/>
        <v>532.27100815093218</v>
      </c>
      <c r="DQ90" s="41">
        <f t="shared" si="67"/>
        <v>2.8213802367345234E-2</v>
      </c>
      <c r="DR90" s="41"/>
    </row>
    <row r="91" spans="1:122" x14ac:dyDescent="0.3">
      <c r="A91" s="9" t="s">
        <v>44</v>
      </c>
      <c r="B91" s="10">
        <f t="shared" ref="B91:J91" si="91">SUM(B92:B138)</f>
        <v>90922.169191088673</v>
      </c>
      <c r="C91" s="10">
        <f t="shared" si="91"/>
        <v>103813.68686087153</v>
      </c>
      <c r="D91" s="10">
        <f t="shared" si="91"/>
        <v>119407.28471070142</v>
      </c>
      <c r="E91" s="10">
        <f t="shared" si="91"/>
        <v>122188.72183510859</v>
      </c>
      <c r="F91" s="10">
        <f t="shared" si="91"/>
        <v>126078.3667878204</v>
      </c>
      <c r="G91" s="10">
        <f t="shared" si="91"/>
        <v>130309.82098424366</v>
      </c>
      <c r="H91" s="10">
        <f t="shared" si="91"/>
        <v>130983.95157528827</v>
      </c>
      <c r="I91" s="10">
        <f t="shared" si="91"/>
        <v>131127.54732790042</v>
      </c>
      <c r="J91" s="10">
        <f t="shared" si="91"/>
        <v>130080.91807516315</v>
      </c>
      <c r="L91" s="9" t="s">
        <v>44</v>
      </c>
      <c r="M91" s="10">
        <f t="shared" ref="M91:U91" si="92">SUM(M92:M138)</f>
        <v>90922.169191088673</v>
      </c>
      <c r="N91" s="10">
        <f t="shared" si="92"/>
        <v>105639.0773763633</v>
      </c>
      <c r="O91" s="10">
        <f t="shared" si="92"/>
        <v>123908.96619808335</v>
      </c>
      <c r="P91" s="10">
        <f t="shared" si="92"/>
        <v>125600.63624344337</v>
      </c>
      <c r="Q91" s="10">
        <f t="shared" si="92"/>
        <v>125405.83201250213</v>
      </c>
      <c r="R91" s="10">
        <f t="shared" si="92"/>
        <v>127860.84406165214</v>
      </c>
      <c r="S91" s="10">
        <f t="shared" si="92"/>
        <v>128807.5567784616</v>
      </c>
      <c r="T91" s="10">
        <f t="shared" si="92"/>
        <v>127358.73610219319</v>
      </c>
      <c r="U91" s="10">
        <f t="shared" si="92"/>
        <v>127067.72854799683</v>
      </c>
      <c r="W91" s="9" t="s">
        <v>44</v>
      </c>
      <c r="X91" s="10">
        <f t="shared" ref="X91:AF91" si="93">SUM(X92:X138)</f>
        <v>90922.169191088673</v>
      </c>
      <c r="Y91" s="10">
        <f t="shared" si="93"/>
        <v>104152.56389907465</v>
      </c>
      <c r="Z91" s="10">
        <f t="shared" si="93"/>
        <v>120741.11724243828</v>
      </c>
      <c r="AA91" s="10">
        <f t="shared" si="93"/>
        <v>121693.8148264226</v>
      </c>
      <c r="AB91" s="10">
        <f t="shared" si="93"/>
        <v>124311.3572449069</v>
      </c>
      <c r="AC91" s="10">
        <f t="shared" si="93"/>
        <v>127631.03579425244</v>
      </c>
      <c r="AD91" s="10">
        <f t="shared" si="93"/>
        <v>128918.92074009572</v>
      </c>
      <c r="AE91" s="10">
        <f t="shared" si="93"/>
        <v>129220.16043374054</v>
      </c>
      <c r="AF91" s="10">
        <f t="shared" si="93"/>
        <v>128499.32152901609</v>
      </c>
      <c r="AH91" s="9" t="s">
        <v>44</v>
      </c>
      <c r="AI91" s="10">
        <f t="shared" ref="AI91:AQ91" si="94">SUM(AI92:AI138)</f>
        <v>90922.169191088673</v>
      </c>
      <c r="AJ91" s="10">
        <f t="shared" si="94"/>
        <v>103342.06033064735</v>
      </c>
      <c r="AK91" s="10">
        <f t="shared" si="94"/>
        <v>118902.26846958771</v>
      </c>
      <c r="AL91" s="10">
        <f t="shared" si="94"/>
        <v>119975.77796570443</v>
      </c>
      <c r="AM91" s="10">
        <f t="shared" si="94"/>
        <v>122300.86945120947</v>
      </c>
      <c r="AN91" s="10">
        <f t="shared" si="94"/>
        <v>125740.1114270759</v>
      </c>
      <c r="AO91" s="10">
        <f t="shared" si="94"/>
        <v>126529.30453096643</v>
      </c>
      <c r="AP91" s="10">
        <f t="shared" si="94"/>
        <v>127060.3103920275</v>
      </c>
      <c r="AQ91" s="10">
        <f t="shared" si="94"/>
        <v>126364.91187076515</v>
      </c>
      <c r="AS91" s="9" t="s">
        <v>44</v>
      </c>
      <c r="AT91" s="10">
        <f t="shared" ref="AT91:BB91" si="95">SUM(AT92:AT138)</f>
        <v>90922.169191088673</v>
      </c>
      <c r="AU91" s="10">
        <f t="shared" si="95"/>
        <v>558424.53281631507</v>
      </c>
      <c r="AV91" s="10">
        <f t="shared" si="95"/>
        <v>1093086.5649705026</v>
      </c>
      <c r="AW91" s="10">
        <f t="shared" si="95"/>
        <v>1692904.4256484166</v>
      </c>
      <c r="AX91" s="10">
        <f t="shared" si="95"/>
        <v>2307737.6797766723</v>
      </c>
      <c r="AY91" s="10">
        <f t="shared" si="95"/>
        <v>2942360.9679121971</v>
      </c>
      <c r="AZ91" s="10">
        <f t="shared" si="95"/>
        <v>3594584.2034244607</v>
      </c>
      <c r="BA91" s="10">
        <f t="shared" si="95"/>
        <v>4249647.5570535129</v>
      </c>
      <c r="BB91" s="10">
        <f t="shared" si="95"/>
        <v>4904238.664440278</v>
      </c>
      <c r="BD91" s="9" t="s">
        <v>44</v>
      </c>
      <c r="BE91" s="10">
        <f t="shared" ref="BE91:BM91" si="96">SUM(BE92:BE138)</f>
        <v>90922.169191088673</v>
      </c>
      <c r="BF91" s="10">
        <f t="shared" si="96"/>
        <v>560249.92333180667</v>
      </c>
      <c r="BG91" s="10">
        <f t="shared" si="96"/>
        <v>1106715.1990353432</v>
      </c>
      <c r="BH91" s="10">
        <f t="shared" si="96"/>
        <v>1727951.7000711202</v>
      </c>
      <c r="BI91" s="10">
        <f t="shared" si="96"/>
        <v>2355760.0770573956</v>
      </c>
      <c r="BJ91" s="10">
        <f t="shared" si="96"/>
        <v>2985244.2491690572</v>
      </c>
      <c r="BK91" s="10">
        <f t="shared" si="96"/>
        <v>3625495.1821941254</v>
      </c>
      <c r="BL91" s="10">
        <f t="shared" si="96"/>
        <v>4268084.1454101643</v>
      </c>
      <c r="BM91" s="10">
        <f t="shared" si="96"/>
        <v>4904586.8183669336</v>
      </c>
      <c r="BO91" s="9" t="s">
        <v>44</v>
      </c>
      <c r="BP91" s="10">
        <f t="shared" ref="BP91:BX91" si="97">SUM(BP92:BP138)</f>
        <v>90922.169191088673</v>
      </c>
      <c r="BQ91" s="10">
        <f t="shared" si="97"/>
        <v>558763.40985451825</v>
      </c>
      <c r="BR91" s="10">
        <f t="shared" si="97"/>
        <v>1096114.7826932552</v>
      </c>
      <c r="BS91" s="10">
        <f t="shared" si="97"/>
        <v>1700773.0664894301</v>
      </c>
      <c r="BT91" s="10">
        <f t="shared" si="97"/>
        <v>2311859.6830400289</v>
      </c>
      <c r="BU91" s="10">
        <f t="shared" si="97"/>
        <v>2936736.1478139088</v>
      </c>
      <c r="BV91" s="10">
        <f t="shared" si="97"/>
        <v>3576179.2117310138</v>
      </c>
      <c r="BW91" s="10">
        <f t="shared" si="97"/>
        <v>4221075.055125135</v>
      </c>
      <c r="BX91" s="10">
        <f t="shared" si="97"/>
        <v>4866455.0183891114</v>
      </c>
      <c r="BZ91" s="9" t="s">
        <v>44</v>
      </c>
      <c r="CA91" s="10">
        <f t="shared" ref="CA91:CI91" si="98">SUM(CA92:CA138)</f>
        <v>90922.169191088673</v>
      </c>
      <c r="CB91" s="10">
        <f t="shared" si="98"/>
        <v>557952.90628609108</v>
      </c>
      <c r="CC91" s="10">
        <f t="shared" si="98"/>
        <v>1090223.4160782681</v>
      </c>
      <c r="CD91" s="10">
        <f t="shared" si="98"/>
        <v>1685808.2679223237</v>
      </c>
      <c r="CE91" s="10">
        <f t="shared" si="98"/>
        <v>2288012.2492363499</v>
      </c>
      <c r="CF91" s="10">
        <f t="shared" si="98"/>
        <v>2902955.8384682643</v>
      </c>
      <c r="CG91" s="10">
        <f t="shared" si="98"/>
        <v>3532445.5887075341</v>
      </c>
      <c r="CH91" s="10">
        <f t="shared" si="98"/>
        <v>4165623.1172234258</v>
      </c>
      <c r="CI91" s="10">
        <f t="shared" si="98"/>
        <v>4800229.2706623012</v>
      </c>
      <c r="CK91" s="9" t="s">
        <v>44</v>
      </c>
      <c r="CL91" s="10">
        <f t="shared" ref="CL91:CT91" si="99">SUM(CL92:CL138)</f>
        <v>0</v>
      </c>
      <c r="CM91" s="10">
        <f t="shared" si="99"/>
        <v>1825.3905154917272</v>
      </c>
      <c r="CN91" s="10">
        <f t="shared" si="99"/>
        <v>13628.634064840617</v>
      </c>
      <c r="CO91" s="10">
        <f t="shared" si="99"/>
        <v>35047.274422703333</v>
      </c>
      <c r="CP91" s="10">
        <f t="shared" si="99"/>
        <v>48022.397280724173</v>
      </c>
      <c r="CQ91" s="10">
        <f t="shared" si="99"/>
        <v>42883.281256859424</v>
      </c>
      <c r="CR91" s="10">
        <f t="shared" si="99"/>
        <v>30910.978769666595</v>
      </c>
      <c r="CS91" s="10">
        <f t="shared" si="99"/>
        <v>18436.588356652552</v>
      </c>
      <c r="CT91" s="10">
        <f t="shared" si="99"/>
        <v>348.15392665706747</v>
      </c>
      <c r="CU91" s="77">
        <f t="shared" si="65"/>
        <v>7.0990412677398191E-5</v>
      </c>
      <c r="CV91" s="9" t="s">
        <v>44</v>
      </c>
      <c r="CW91" s="10">
        <f t="shared" ref="CW91:DE91" si="100">SUM(CW92:CW138)</f>
        <v>0</v>
      </c>
      <c r="CX91" s="10">
        <f t="shared" si="100"/>
        <v>338.8770382030948</v>
      </c>
      <c r="CY91" s="10">
        <f t="shared" si="100"/>
        <v>3028.2177227524758</v>
      </c>
      <c r="CZ91" s="10">
        <f t="shared" si="100"/>
        <v>7868.6408410141912</v>
      </c>
      <c r="DA91" s="10">
        <f t="shared" si="100"/>
        <v>4122.0032633568435</v>
      </c>
      <c r="DB91" s="10">
        <f t="shared" si="100"/>
        <v>-5624.8200982880944</v>
      </c>
      <c r="DC91" s="10">
        <f t="shared" si="100"/>
        <v>-18404.991693445852</v>
      </c>
      <c r="DD91" s="10">
        <f t="shared" si="100"/>
        <v>-28572.501928376147</v>
      </c>
      <c r="DE91" s="10">
        <f t="shared" si="100"/>
        <v>-37783.646051162526</v>
      </c>
      <c r="DF91" s="77">
        <f t="shared" si="66"/>
        <v>-7.7042837097477971E-3</v>
      </c>
      <c r="DG91" s="9" t="s">
        <v>44</v>
      </c>
      <c r="DH91" s="10">
        <f t="shared" ref="DH91:DP91" si="101">SUM(DH92:DH138)</f>
        <v>0</v>
      </c>
      <c r="DI91" s="10">
        <f t="shared" si="101"/>
        <v>-471.62653022417066</v>
      </c>
      <c r="DJ91" s="10">
        <f t="shared" si="101"/>
        <v>-2863.1488922345152</v>
      </c>
      <c r="DK91" s="10">
        <f t="shared" si="101"/>
        <v>-7096.1577260935273</v>
      </c>
      <c r="DL91" s="10">
        <f t="shared" si="101"/>
        <v>-19725.430540321144</v>
      </c>
      <c r="DM91" s="10">
        <f t="shared" si="101"/>
        <v>-39405.129443932507</v>
      </c>
      <c r="DN91" s="10">
        <f t="shared" si="101"/>
        <v>-62138.614716925709</v>
      </c>
      <c r="DO91" s="10">
        <f t="shared" si="101"/>
        <v>-84024.439830086165</v>
      </c>
      <c r="DP91" s="10">
        <f t="shared" si="101"/>
        <v>-104009.39377797562</v>
      </c>
      <c r="DQ91" s="77">
        <f t="shared" si="67"/>
        <v>-2.1208061208792383E-2</v>
      </c>
      <c r="DR91" s="41"/>
    </row>
    <row r="92" spans="1:122" x14ac:dyDescent="0.3">
      <c r="A92" t="s">
        <v>121</v>
      </c>
      <c r="B92" s="2">
        <f>VLOOKUP($A92,Total_Rndwd_Prod_Val_REF_N!$A$4:$M$199,5,FALSE)/10^3</f>
        <v>230.82670834347942</v>
      </c>
      <c r="C92" s="2">
        <f>VLOOKUP($A92,Total_Rndwd_Prod_Val_REF_N!$A$4:$M$199,6,FALSE)/10^3</f>
        <v>252.37917352801031</v>
      </c>
      <c r="D92" s="2">
        <f>VLOOKUP($A92,Total_Rndwd_Prod_Val_REF_N!$A$4:$M$199,7,FALSE)/10^3</f>
        <v>277.17341570253097</v>
      </c>
      <c r="E92" s="2">
        <f>VLOOKUP($A92,Total_Rndwd_Prod_Val_REF_N!$A$4:$M$199,8,FALSE)/10^3</f>
        <v>281.81406453128938</v>
      </c>
      <c r="F92" s="2">
        <f>VLOOKUP($A92,Total_Rndwd_Prod_Val_REF_N!$A$4:$M$199,9,FALSE)/10^3</f>
        <v>283.72140335955402</v>
      </c>
      <c r="G92" s="2">
        <f>VLOOKUP($A92,Total_Rndwd_Prod_Val_REF_N!$A$4:$M$199,10,FALSE)/10^3</f>
        <v>283.35538356090547</v>
      </c>
      <c r="H92" s="2">
        <f>VLOOKUP($A92,Total_Rndwd_Prod_Val_REF_N!$A$4:$M$199,11,FALSE)/10^3</f>
        <v>282.50769974415817</v>
      </c>
      <c r="I92" s="2">
        <f>VLOOKUP($A92,Total_Rndwd_Prod_Val_REF_N!$A$4:$M$199,12,FALSE)/10^3</f>
        <v>284.1326630340094</v>
      </c>
      <c r="J92" s="2">
        <f>VLOOKUP($A92,Total_Rndwd_Prod_Val_REF_N!$A$4:$M$199,13,FALSE)/10^3</f>
        <v>278.0035369006232</v>
      </c>
      <c r="L92" t="s">
        <v>121</v>
      </c>
      <c r="M92" s="2">
        <f>VLOOKUP($A92,Total_Rndwd_Prod_Val_BF_N!$A$4:$M$199,5,FALSE)/10^3</f>
        <v>230.82670834347942</v>
      </c>
      <c r="N92" s="2">
        <f>VLOOKUP($A92,Total_Rndwd_Prod_Val_BF_N!$A$4:$M$199,6,FALSE)/10^3</f>
        <v>231.51371369364125</v>
      </c>
      <c r="O92" s="2">
        <f>VLOOKUP($A92,Total_Rndwd_Prod_Val_BF_N!$A$4:$M$199,7,FALSE)/10^3</f>
        <v>34.791143895845117</v>
      </c>
      <c r="P92" s="2">
        <f>VLOOKUP($A92,Total_Rndwd_Prod_Val_BF_N!$A$4:$M$199,8,FALSE)/10^3</f>
        <v>35.317037426627856</v>
      </c>
      <c r="Q92" s="2">
        <f>VLOOKUP($A92,Total_Rndwd_Prod_Val_BF_N!$A$4:$M$199,9,FALSE)/10^3</f>
        <v>34.544887072635227</v>
      </c>
      <c r="R92" s="2">
        <f>VLOOKUP($A92,Total_Rndwd_Prod_Val_BF_N!$A$4:$M$199,10,FALSE)/10^3</f>
        <v>34.668774776254921</v>
      </c>
      <c r="S92" s="2">
        <f>VLOOKUP($A92,Total_Rndwd_Prod_Val_BF_N!$A$4:$M$199,11,FALSE)/10^3</f>
        <v>34.588748595099254</v>
      </c>
      <c r="T92" s="2">
        <f>VLOOKUP($A92,Total_Rndwd_Prod_Val_BF_N!$A$4:$M$199,12,FALSE)/10^3</f>
        <v>34.427110471555913</v>
      </c>
      <c r="U92" s="2">
        <f>VLOOKUP($A92,Total_Rndwd_Prod_Val_BF_N!$A$4:$M$199,13,FALSE)/10^3</f>
        <v>34.811008463237201</v>
      </c>
      <c r="W92" t="s">
        <v>121</v>
      </c>
      <c r="X92" s="2">
        <f>VLOOKUP($A92,Total_Rndwd_Prod_Val_AF_N!$A$4:$M$199,5,FALSE)/10^3</f>
        <v>230.82670834347942</v>
      </c>
      <c r="Y92" s="2">
        <f>VLOOKUP($A92,Total_Rndwd_Prod_Val_AF_N!$A$4:$M$199,6,FALSE)/10^3</f>
        <v>242.68617584023846</v>
      </c>
      <c r="Z92" s="2">
        <f>VLOOKUP($A92,Total_Rndwd_Prod_Val_AF_N!$A$4:$M$199,7,FALSE)/10^3</f>
        <v>249.59970787694286</v>
      </c>
      <c r="AA92" s="2">
        <f>VLOOKUP($A92,Total_Rndwd_Prod_Val_AF_N!$A$4:$M$199,8,FALSE)/10^3</f>
        <v>242.13453022352422</v>
      </c>
      <c r="AB92" s="2">
        <f>VLOOKUP($A92,Total_Rndwd_Prod_Val_AF_N!$A$4:$M$199,9,FALSE)/10^3</f>
        <v>230.34912400324211</v>
      </c>
      <c r="AC92" s="2">
        <f>VLOOKUP($A92,Total_Rndwd_Prod_Val_AF_N!$A$4:$M$199,10,FALSE)/10^3</f>
        <v>211.70829268801944</v>
      </c>
      <c r="AD92" s="2">
        <f>VLOOKUP($A92,Total_Rndwd_Prod_Val_AF_N!$A$4:$M$199,11,FALSE)/10^3</f>
        <v>154.3769790241997</v>
      </c>
      <c r="AE92" s="2">
        <f>VLOOKUP($A92,Total_Rndwd_Prod_Val_AF_N!$A$4:$M$199,12,FALSE)/10^3</f>
        <v>30.141098924754392</v>
      </c>
      <c r="AF92" s="2">
        <f>VLOOKUP($A92,Total_Rndwd_Prod_Val_AF_N!$A$4:$M$199,13,FALSE)/10^3</f>
        <v>30.279676340312477</v>
      </c>
      <c r="AH92" t="s">
        <v>121</v>
      </c>
      <c r="AI92" s="2">
        <f>VLOOKUP($A92,Total_Rndwd_Prod_Val_BAC_N!$A$4:$M$199,5,FALSE)/10^3</f>
        <v>230.82670834347942</v>
      </c>
      <c r="AJ92" s="2">
        <f>VLOOKUP($A92,Total_Rndwd_Prod_Val_BAC_N!$A$4:$M$199,6,FALSE)/10^3</f>
        <v>238.33393654293272</v>
      </c>
      <c r="AK92" s="2">
        <f>VLOOKUP($A92,Total_Rndwd_Prod_Val_BAC_N!$A$4:$M$199,7,FALSE)/10^3</f>
        <v>237.67911416836637</v>
      </c>
      <c r="AL92" s="2">
        <f>VLOOKUP($A92,Total_Rndwd_Prod_Val_BAC_N!$A$4:$M$199,8,FALSE)/10^3</f>
        <v>224.61167548061559</v>
      </c>
      <c r="AM92" s="2">
        <f>VLOOKUP($A92,Total_Rndwd_Prod_Val_BAC_N!$A$4:$M$199,9,FALSE)/10^3</f>
        <v>195.26460240220646</v>
      </c>
      <c r="AN92" s="2">
        <f>VLOOKUP($A92,Total_Rndwd_Prod_Val_BAC_N!$A$4:$M$199,10,FALSE)/10^3</f>
        <v>29.838969788939199</v>
      </c>
      <c r="AO92" s="2">
        <f>VLOOKUP($A92,Total_Rndwd_Prod_Val_BAC_N!$A$4:$M$199,11,FALSE)/10^3</f>
        <v>30.292885262109603</v>
      </c>
      <c r="AP92" s="2">
        <f>VLOOKUP($A92,Total_Rndwd_Prod_Val_BAC_N!$A$4:$M$199,12,FALSE)/10^3</f>
        <v>31.009018792892334</v>
      </c>
      <c r="AQ92" s="2">
        <f>VLOOKUP($A92,Total_Rndwd_Prod_Val_BAC_N!$A$4:$M$199,13,FALSE)/10^3</f>
        <v>31.149720381287384</v>
      </c>
      <c r="AS92" t="s">
        <v>121</v>
      </c>
      <c r="AT92" s="2">
        <f>B92</f>
        <v>230.82670834347942</v>
      </c>
      <c r="AU92" s="2">
        <f>AT92+B92*4+C92</f>
        <v>1406.5127152454074</v>
      </c>
      <c r="AV92" s="2">
        <f t="shared" ref="AV92:BB107" si="102">AU92+C92*4+D92</f>
        <v>2693.2028250599797</v>
      </c>
      <c r="AW92" s="2">
        <f t="shared" si="102"/>
        <v>4083.7105524013928</v>
      </c>
      <c r="AX92" s="2">
        <f t="shared" si="102"/>
        <v>5494.6882138861038</v>
      </c>
      <c r="AY92" s="2">
        <f t="shared" si="102"/>
        <v>6912.9292108852251</v>
      </c>
      <c r="AZ92" s="2">
        <f t="shared" si="102"/>
        <v>8328.8584448730053</v>
      </c>
      <c r="BA92" s="2">
        <f t="shared" si="102"/>
        <v>9743.0219068836486</v>
      </c>
      <c r="BB92" s="2">
        <f t="shared" si="102"/>
        <v>11157.55609592031</v>
      </c>
      <c r="BD92" t="s">
        <v>121</v>
      </c>
      <c r="BE92" s="2">
        <f>M92</f>
        <v>230.82670834347942</v>
      </c>
      <c r="BF92" s="2">
        <f>BE92+M92*4+N92</f>
        <v>1385.6472554110383</v>
      </c>
      <c r="BG92" s="2">
        <f t="shared" ref="BG92:BM128" si="103">BF92+N92*4+O92</f>
        <v>2346.4932540814484</v>
      </c>
      <c r="BH92" s="2">
        <f t="shared" si="103"/>
        <v>2520.9748670914569</v>
      </c>
      <c r="BI92" s="2">
        <f t="shared" si="103"/>
        <v>2696.7879038706037</v>
      </c>
      <c r="BJ92" s="2">
        <f t="shared" si="103"/>
        <v>2869.6362269373994</v>
      </c>
      <c r="BK92" s="2">
        <f t="shared" si="103"/>
        <v>3042.9000746375186</v>
      </c>
      <c r="BL92" s="2">
        <f t="shared" si="103"/>
        <v>3215.6821794894713</v>
      </c>
      <c r="BM92" s="2">
        <f t="shared" si="103"/>
        <v>3388.2016298389321</v>
      </c>
      <c r="BO92" t="s">
        <v>121</v>
      </c>
      <c r="BP92" s="2">
        <f>X92</f>
        <v>230.82670834347942</v>
      </c>
      <c r="BQ92" s="2">
        <f>BP92+X92*4+Y92</f>
        <v>1396.8197175576356</v>
      </c>
      <c r="BR92" s="2">
        <f t="shared" ref="BR92:BX128" si="104">BQ92+Y92*4+Z92</f>
        <v>2617.1641287955322</v>
      </c>
      <c r="BS92" s="2">
        <f t="shared" si="104"/>
        <v>3857.6974905268276</v>
      </c>
      <c r="BT92" s="2">
        <f t="shared" si="104"/>
        <v>5056.584735424166</v>
      </c>
      <c r="BU92" s="2">
        <f t="shared" si="104"/>
        <v>6189.6895241251541</v>
      </c>
      <c r="BV92" s="2">
        <f t="shared" si="104"/>
        <v>7190.899673901431</v>
      </c>
      <c r="BW92" s="2">
        <f t="shared" si="104"/>
        <v>7838.5486889229842</v>
      </c>
      <c r="BX92" s="2">
        <f t="shared" si="104"/>
        <v>7989.3927609623142</v>
      </c>
      <c r="BZ92" t="s">
        <v>121</v>
      </c>
      <c r="CA92" s="2">
        <f>AI92</f>
        <v>230.82670834347942</v>
      </c>
      <c r="CB92" s="2">
        <f>CA92+AI92*4+AJ92</f>
        <v>1392.4674782603297</v>
      </c>
      <c r="CC92" s="2">
        <f t="shared" ref="CC92:CI128" si="105">CB92+AJ92*4+AK92</f>
        <v>2583.4823386004273</v>
      </c>
      <c r="CD92" s="2">
        <f t="shared" si="105"/>
        <v>3758.8104707545085</v>
      </c>
      <c r="CE92" s="2">
        <f t="shared" si="105"/>
        <v>4852.5217750791771</v>
      </c>
      <c r="CF92" s="2">
        <f t="shared" si="105"/>
        <v>5663.4191544769419</v>
      </c>
      <c r="CG92" s="2">
        <f t="shared" si="105"/>
        <v>5813.0679188948088</v>
      </c>
      <c r="CH92" s="2">
        <f t="shared" si="105"/>
        <v>5965.24847873614</v>
      </c>
      <c r="CI92" s="2">
        <f t="shared" si="105"/>
        <v>6120.4342742889976</v>
      </c>
      <c r="CK92" t="s">
        <v>121</v>
      </c>
      <c r="CL92" s="2">
        <f>BE92-AT92</f>
        <v>0</v>
      </c>
      <c r="CM92" s="2">
        <f t="shared" ref="CM92:CT107" si="106">BF92-AU92</f>
        <v>-20.865459834369176</v>
      </c>
      <c r="CN92" s="2">
        <f t="shared" si="106"/>
        <v>-346.70957097853125</v>
      </c>
      <c r="CO92" s="2">
        <f t="shared" si="106"/>
        <v>-1562.7356853099359</v>
      </c>
      <c r="CP92" s="2">
        <f t="shared" si="106"/>
        <v>-2797.9003100155001</v>
      </c>
      <c r="CQ92" s="2">
        <f t="shared" si="106"/>
        <v>-4043.2929839478256</v>
      </c>
      <c r="CR92" s="2">
        <f t="shared" si="106"/>
        <v>-5285.9583702354867</v>
      </c>
      <c r="CS92" s="2">
        <f t="shared" si="106"/>
        <v>-6527.3397273941773</v>
      </c>
      <c r="CT92" s="2">
        <f t="shared" si="106"/>
        <v>-7769.3544660813786</v>
      </c>
      <c r="CU92" s="41">
        <f t="shared" si="65"/>
        <v>-0.69633120365150514</v>
      </c>
      <c r="CV92" t="s">
        <v>121</v>
      </c>
      <c r="CW92" s="2">
        <f t="shared" si="43"/>
        <v>0</v>
      </c>
      <c r="CX92" s="2">
        <f t="shared" si="43"/>
        <v>-9.6929976877718218</v>
      </c>
      <c r="CY92" s="2">
        <f t="shared" si="43"/>
        <v>-76.038696264447481</v>
      </c>
      <c r="CZ92" s="2">
        <f t="shared" si="41"/>
        <v>-226.01306187456521</v>
      </c>
      <c r="DA92" s="2">
        <f t="shared" si="41"/>
        <v>-438.10347846193781</v>
      </c>
      <c r="DB92" s="2">
        <f t="shared" si="41"/>
        <v>-723.23968676007098</v>
      </c>
      <c r="DC92" s="2">
        <f t="shared" ref="DC92:DE155" si="107">BV92-AZ92</f>
        <v>-1137.9587709715743</v>
      </c>
      <c r="DD92" s="2">
        <f t="shared" si="107"/>
        <v>-1904.4732179606644</v>
      </c>
      <c r="DE92" s="2">
        <f t="shared" si="107"/>
        <v>-3168.1633349579961</v>
      </c>
      <c r="DF92" s="41">
        <f t="shared" si="66"/>
        <v>-0.28394778459741871</v>
      </c>
      <c r="DG92" t="s">
        <v>121</v>
      </c>
      <c r="DH92" s="2">
        <f t="shared" ref="DH92:DP120" si="108">CA92-AT92</f>
        <v>0</v>
      </c>
      <c r="DI92" s="2">
        <f t="shared" si="108"/>
        <v>-14.045236985077736</v>
      </c>
      <c r="DJ92" s="2">
        <f t="shared" si="108"/>
        <v>-109.72048645955238</v>
      </c>
      <c r="DK92" s="2">
        <f t="shared" si="108"/>
        <v>-324.90008164688425</v>
      </c>
      <c r="DL92" s="2">
        <f t="shared" si="108"/>
        <v>-642.16643880692664</v>
      </c>
      <c r="DM92" s="2">
        <f t="shared" si="108"/>
        <v>-1249.5100564082832</v>
      </c>
      <c r="DN92" s="2">
        <f t="shared" si="108"/>
        <v>-2515.7905259781965</v>
      </c>
      <c r="DO92" s="2">
        <f t="shared" si="108"/>
        <v>-3777.7734281475086</v>
      </c>
      <c r="DP92" s="2">
        <f t="shared" si="108"/>
        <v>-5037.1218216313127</v>
      </c>
      <c r="DQ92" s="41">
        <f t="shared" si="67"/>
        <v>-0.45145386483632416</v>
      </c>
      <c r="DR92" s="41"/>
    </row>
    <row r="93" spans="1:122" x14ac:dyDescent="0.3">
      <c r="A93" t="s">
        <v>122</v>
      </c>
      <c r="B93" s="2">
        <f>VLOOKUP($A93,Total_Rndwd_Prod_Val_REF_N!$A$4:$M$199,5,FALSE)/10^3</f>
        <v>0.41427926331168929</v>
      </c>
      <c r="C93" s="2">
        <f>VLOOKUP($A93,Total_Rndwd_Prod_Val_REF_N!$A$4:$M$199,6,FALSE)/10^3</f>
        <v>0.50031977603046884</v>
      </c>
      <c r="D93" s="2">
        <f>VLOOKUP($A93,Total_Rndwd_Prod_Val_REF_N!$A$4:$M$199,7,FALSE)/10^3</f>
        <v>0.59477171025113973</v>
      </c>
      <c r="E93" s="2">
        <f>VLOOKUP($A93,Total_Rndwd_Prod_Val_REF_N!$A$4:$M$199,8,FALSE)/10^3</f>
        <v>0.62037939872395031</v>
      </c>
      <c r="F93" s="2">
        <f>VLOOKUP($A93,Total_Rndwd_Prod_Val_REF_N!$A$4:$M$199,9,FALSE)/10^3</f>
        <v>0.64753882784062411</v>
      </c>
      <c r="G93" s="2">
        <f>VLOOKUP($A93,Total_Rndwd_Prod_Val_REF_N!$A$4:$M$199,10,FALSE)/10^3</f>
        <v>0.68237182389700268</v>
      </c>
      <c r="H93" s="2">
        <f>VLOOKUP($A93,Total_Rndwd_Prod_Val_REF_N!$A$4:$M$199,11,FALSE)/10^3</f>
        <v>0.70551936930458814</v>
      </c>
      <c r="I93" s="2">
        <f>VLOOKUP($A93,Total_Rndwd_Prod_Val_REF_N!$A$4:$M$199,12,FALSE)/10^3</f>
        <v>0.72321300949551848</v>
      </c>
      <c r="J93" s="2">
        <f>VLOOKUP($A93,Total_Rndwd_Prod_Val_REF_N!$A$4:$M$199,13,FALSE)/10^3</f>
        <v>0.72460910160609993</v>
      </c>
      <c r="L93" t="s">
        <v>122</v>
      </c>
      <c r="M93" s="2">
        <f>VLOOKUP($A93,Total_Rndwd_Prod_Val_BF_N!$A$4:$M$199,5,FALSE)/10^3</f>
        <v>0.41427926331168929</v>
      </c>
      <c r="N93" s="2">
        <f>VLOOKUP($A93,Total_Rndwd_Prod_Val_BF_N!$A$4:$M$199,6,FALSE)/10^3</f>
        <v>0.5509507424057335</v>
      </c>
      <c r="O93" s="2">
        <f>VLOOKUP($A93,Total_Rndwd_Prod_Val_BF_N!$A$4:$M$199,7,FALSE)/10^3</f>
        <v>0.69195176626744981</v>
      </c>
      <c r="P93" s="2">
        <f>VLOOKUP($A93,Total_Rndwd_Prod_Val_BF_N!$A$4:$M$199,8,FALSE)/10^3</f>
        <v>0.73120525315685536</v>
      </c>
      <c r="Q93" s="2">
        <f>VLOOKUP($A93,Total_Rndwd_Prod_Val_BF_N!$A$4:$M$199,9,FALSE)/10^3</f>
        <v>0.73704450793458587</v>
      </c>
      <c r="R93" s="2">
        <f>VLOOKUP($A93,Total_Rndwd_Prod_Val_BF_N!$A$4:$M$199,10,FALSE)/10^3</f>
        <v>0.76858351419373239</v>
      </c>
      <c r="S93" s="2">
        <f>VLOOKUP($A93,Total_Rndwd_Prod_Val_BF_N!$A$4:$M$199,11,FALSE)/10^3</f>
        <v>0.77814898335031391</v>
      </c>
      <c r="T93" s="2">
        <f>VLOOKUP($A93,Total_Rndwd_Prod_Val_BF_N!$A$4:$M$199,12,FALSE)/10^3</f>
        <v>0.7774894386578034</v>
      </c>
      <c r="U93" s="2">
        <f>VLOOKUP($A93,Total_Rndwd_Prod_Val_BF_N!$A$4:$M$199,13,FALSE)/10^3</f>
        <v>0.78669575980110473</v>
      </c>
      <c r="W93" t="s">
        <v>122</v>
      </c>
      <c r="X93" s="2">
        <f>VLOOKUP($A93,Total_Rndwd_Prod_Val_AF_N!$A$4:$M$199,5,FALSE)/10^3</f>
        <v>0.41427926331168929</v>
      </c>
      <c r="Y93" s="2">
        <f>VLOOKUP($A93,Total_Rndwd_Prod_Val_AF_N!$A$4:$M$199,6,FALSE)/10^3</f>
        <v>0.52139995465953082</v>
      </c>
      <c r="Z93" s="2">
        <f>VLOOKUP($A93,Total_Rndwd_Prod_Val_AF_N!$A$4:$M$199,7,FALSE)/10^3</f>
        <v>0.62825632973868728</v>
      </c>
      <c r="AA93" s="2">
        <f>VLOOKUP($A93,Total_Rndwd_Prod_Val_AF_N!$A$4:$M$199,8,FALSE)/10^3</f>
        <v>0.66092426100629598</v>
      </c>
      <c r="AB93" s="2">
        <f>VLOOKUP($A93,Total_Rndwd_Prod_Val_AF_N!$A$4:$M$199,9,FALSE)/10^3</f>
        <v>0.6843387233464806</v>
      </c>
      <c r="AC93" s="2">
        <f>VLOOKUP($A93,Total_Rndwd_Prod_Val_AF_N!$A$4:$M$199,10,FALSE)/10^3</f>
        <v>0.70605173308387359</v>
      </c>
      <c r="AD93" s="2">
        <f>VLOOKUP($A93,Total_Rndwd_Prod_Val_AF_N!$A$4:$M$199,11,FALSE)/10^3</f>
        <v>0.72121699616265211</v>
      </c>
      <c r="AE93" s="2">
        <f>VLOOKUP($A93,Total_Rndwd_Prod_Val_AF_N!$A$4:$M$199,12,FALSE)/10^3</f>
        <v>0.7428332217853576</v>
      </c>
      <c r="AF93" s="2">
        <f>VLOOKUP($A93,Total_Rndwd_Prod_Val_AF_N!$A$4:$M$199,13,FALSE)/10^3</f>
        <v>0.75920205914946504</v>
      </c>
      <c r="AH93" t="s">
        <v>122</v>
      </c>
      <c r="AI93" s="2">
        <f>VLOOKUP($A93,Total_Rndwd_Prod_Val_BAC_N!$A$4:$M$199,5,FALSE)/10^3</f>
        <v>0.41427926331168929</v>
      </c>
      <c r="AJ93" s="2">
        <f>VLOOKUP($A93,Total_Rndwd_Prod_Val_BAC_N!$A$4:$M$199,6,FALSE)/10^3</f>
        <v>0.52114995465953085</v>
      </c>
      <c r="AK93" s="2">
        <f>VLOOKUP($A93,Total_Rndwd_Prod_Val_BAC_N!$A$4:$M$199,7,FALSE)/10^3</f>
        <v>0.61743047317041211</v>
      </c>
      <c r="AL93" s="2">
        <f>VLOOKUP($A93,Total_Rndwd_Prod_Val_BAC_N!$A$4:$M$199,8,FALSE)/10^3</f>
        <v>0.64278081884433291</v>
      </c>
      <c r="AM93" s="2">
        <f>VLOOKUP($A93,Total_Rndwd_Prod_Val_BAC_N!$A$4:$M$199,9,FALSE)/10^3</f>
        <v>0.68642757790636755</v>
      </c>
      <c r="AN93" s="2">
        <f>VLOOKUP($A93,Total_Rndwd_Prod_Val_BAC_N!$A$4:$M$199,10,FALSE)/10^3</f>
        <v>0.70215395056873886</v>
      </c>
      <c r="AO93" s="2">
        <f>VLOOKUP($A93,Total_Rndwd_Prod_Val_BAC_N!$A$4:$M$199,11,FALSE)/10^3</f>
        <v>0.71865474337126389</v>
      </c>
      <c r="AP93" s="2">
        <f>VLOOKUP($A93,Total_Rndwd_Prod_Val_BAC_N!$A$4:$M$199,12,FALSE)/10^3</f>
        <v>0.73985735897333149</v>
      </c>
      <c r="AQ93" s="2">
        <f>VLOOKUP($A93,Total_Rndwd_Prod_Val_BAC_N!$A$4:$M$199,13,FALSE)/10^3</f>
        <v>0.74479797714311258</v>
      </c>
      <c r="AS93" t="s">
        <v>122</v>
      </c>
      <c r="AT93" s="2">
        <f t="shared" ref="AT93:AT150" si="109">B93</f>
        <v>0.41427926331168929</v>
      </c>
      <c r="AU93" s="2">
        <f t="shared" ref="AU93:BB137" si="110">AT93+B93*4+C93</f>
        <v>2.5717160925889155</v>
      </c>
      <c r="AV93" s="2">
        <f t="shared" si="102"/>
        <v>5.1677669069619299</v>
      </c>
      <c r="AW93" s="2">
        <f t="shared" si="102"/>
        <v>8.1672331466904389</v>
      </c>
      <c r="AX93" s="2">
        <f t="shared" si="102"/>
        <v>11.296289569426865</v>
      </c>
      <c r="AY93" s="2">
        <f t="shared" si="102"/>
        <v>14.568816704686363</v>
      </c>
      <c r="AZ93" s="2">
        <f t="shared" si="102"/>
        <v>18.003823369578964</v>
      </c>
      <c r="BA93" s="2">
        <f t="shared" si="102"/>
        <v>21.549113856292834</v>
      </c>
      <c r="BB93" s="2">
        <f t="shared" si="102"/>
        <v>25.166574995881007</v>
      </c>
      <c r="BD93" t="s">
        <v>122</v>
      </c>
      <c r="BE93" s="2">
        <f t="shared" ref="BE93:BE138" si="111">M93</f>
        <v>0.41427926331168929</v>
      </c>
      <c r="BF93" s="2">
        <f t="shared" ref="BF93:BI138" si="112">BE93+M93*4+N93</f>
        <v>2.6223470589641802</v>
      </c>
      <c r="BG93" s="2">
        <f t="shared" si="103"/>
        <v>5.5181017948545641</v>
      </c>
      <c r="BH93" s="2">
        <f t="shared" si="103"/>
        <v>9.0171141130812185</v>
      </c>
      <c r="BI93" s="2">
        <f t="shared" si="103"/>
        <v>12.678979633643225</v>
      </c>
      <c r="BJ93" s="2">
        <f t="shared" si="103"/>
        <v>16.3957411795753</v>
      </c>
      <c r="BK93" s="2">
        <f t="shared" si="103"/>
        <v>20.248224219700543</v>
      </c>
      <c r="BL93" s="2">
        <f t="shared" si="103"/>
        <v>24.138309591759601</v>
      </c>
      <c r="BM93" s="2">
        <f t="shared" si="103"/>
        <v>28.03496310619192</v>
      </c>
      <c r="BO93" t="s">
        <v>122</v>
      </c>
      <c r="BP93" s="2">
        <f t="shared" ref="BP93:BP138" si="113">X93</f>
        <v>0.41427926331168929</v>
      </c>
      <c r="BQ93" s="2">
        <f t="shared" ref="BQ93:BT138" si="114">BP93+X93*4+Y93</f>
        <v>2.5927962712179773</v>
      </c>
      <c r="BR93" s="2">
        <f t="shared" si="104"/>
        <v>5.306652419594788</v>
      </c>
      <c r="BS93" s="2">
        <f t="shared" si="104"/>
        <v>8.4806019995558319</v>
      </c>
      <c r="BT93" s="2">
        <f t="shared" si="104"/>
        <v>11.808637766927495</v>
      </c>
      <c r="BU93" s="2">
        <f t="shared" si="104"/>
        <v>15.25204439339729</v>
      </c>
      <c r="BV93" s="2">
        <f t="shared" si="104"/>
        <v>18.797468321895437</v>
      </c>
      <c r="BW93" s="2">
        <f t="shared" si="104"/>
        <v>22.425169528331402</v>
      </c>
      <c r="BX93" s="2">
        <f t="shared" si="104"/>
        <v>26.155704474622297</v>
      </c>
      <c r="BZ93" t="s">
        <v>122</v>
      </c>
      <c r="CA93" s="2">
        <f t="shared" ref="CA93:CA138" si="115">AI93</f>
        <v>0.41427926331168929</v>
      </c>
      <c r="CB93" s="2">
        <f t="shared" ref="CB93:CE138" si="116">CA93+AI93*4+AJ93</f>
        <v>2.5925462712179774</v>
      </c>
      <c r="CC93" s="2">
        <f t="shared" si="105"/>
        <v>5.2945765630265127</v>
      </c>
      <c r="CD93" s="2">
        <f t="shared" si="105"/>
        <v>8.407079274552494</v>
      </c>
      <c r="CE93" s="2">
        <f t="shared" si="105"/>
        <v>11.664630127836194</v>
      </c>
      <c r="CF93" s="2">
        <f t="shared" si="105"/>
        <v>15.112494390030403</v>
      </c>
      <c r="CG93" s="2">
        <f t="shared" si="105"/>
        <v>18.63976493567662</v>
      </c>
      <c r="CH93" s="2">
        <f t="shared" si="105"/>
        <v>22.254241268135008</v>
      </c>
      <c r="CI93" s="2">
        <f t="shared" si="105"/>
        <v>25.958468681171446</v>
      </c>
      <c r="CK93" t="s">
        <v>122</v>
      </c>
      <c r="CL93" s="2">
        <f t="shared" ref="CL93:CT134" si="117">BE93-AT93</f>
        <v>0</v>
      </c>
      <c r="CM93" s="2">
        <f t="shared" si="106"/>
        <v>5.0630966375264652E-2</v>
      </c>
      <c r="CN93" s="2">
        <f t="shared" si="106"/>
        <v>0.35033488789263423</v>
      </c>
      <c r="CO93" s="2">
        <f t="shared" si="106"/>
        <v>0.84988096639077959</v>
      </c>
      <c r="CP93" s="2">
        <f t="shared" si="106"/>
        <v>1.3826900642163604</v>
      </c>
      <c r="CQ93" s="2">
        <f t="shared" si="106"/>
        <v>1.8269244748889371</v>
      </c>
      <c r="CR93" s="2">
        <f t="shared" si="106"/>
        <v>2.2444008501215791</v>
      </c>
      <c r="CS93" s="2">
        <f t="shared" si="106"/>
        <v>2.5891957354667667</v>
      </c>
      <c r="CT93" s="2">
        <f t="shared" si="106"/>
        <v>2.8683881103109137</v>
      </c>
      <c r="CU93" s="41">
        <f t="shared" si="65"/>
        <v>0.11397610166581588</v>
      </c>
      <c r="CV93" t="s">
        <v>122</v>
      </c>
      <c r="CW93" s="2">
        <f t="shared" si="43"/>
        <v>0</v>
      </c>
      <c r="CX93" s="2">
        <f t="shared" si="43"/>
        <v>2.1080178629061752E-2</v>
      </c>
      <c r="CY93" s="2">
        <f t="shared" si="43"/>
        <v>0.13888551263285809</v>
      </c>
      <c r="CZ93" s="2">
        <f t="shared" si="43"/>
        <v>0.31336885286539307</v>
      </c>
      <c r="DA93" s="2">
        <f t="shared" si="43"/>
        <v>0.51234819750063032</v>
      </c>
      <c r="DB93" s="2">
        <f t="shared" si="43"/>
        <v>0.68322768871092698</v>
      </c>
      <c r="DC93" s="2">
        <f t="shared" si="107"/>
        <v>0.79364495231647325</v>
      </c>
      <c r="DD93" s="2">
        <f t="shared" si="107"/>
        <v>0.87605567203856793</v>
      </c>
      <c r="DE93" s="2">
        <f t="shared" si="107"/>
        <v>0.98912947874129031</v>
      </c>
      <c r="DF93" s="41">
        <f t="shared" si="66"/>
        <v>3.9303301259832946E-2</v>
      </c>
      <c r="DG93" t="s">
        <v>122</v>
      </c>
      <c r="DH93" s="2">
        <f t="shared" si="108"/>
        <v>0</v>
      </c>
      <c r="DI93" s="2">
        <f t="shared" si="108"/>
        <v>2.0830178629061891E-2</v>
      </c>
      <c r="DJ93" s="2">
        <f t="shared" si="108"/>
        <v>0.12680965606458283</v>
      </c>
      <c r="DK93" s="2">
        <f t="shared" si="108"/>
        <v>0.23984612786205517</v>
      </c>
      <c r="DL93" s="2">
        <f t="shared" si="108"/>
        <v>0.36834055840932933</v>
      </c>
      <c r="DM93" s="2">
        <f t="shared" si="108"/>
        <v>0.54367768534403993</v>
      </c>
      <c r="DN93" s="2">
        <f t="shared" si="108"/>
        <v>0.63594156609765662</v>
      </c>
      <c r="DO93" s="2">
        <f t="shared" si="108"/>
        <v>0.70512741184217376</v>
      </c>
      <c r="DP93" s="2">
        <f t="shared" si="108"/>
        <v>0.79189368529043946</v>
      </c>
      <c r="DQ93" s="41">
        <f t="shared" si="67"/>
        <v>3.1466088866683214E-2</v>
      </c>
      <c r="DR93" s="41"/>
    </row>
    <row r="94" spans="1:122" x14ac:dyDescent="0.3">
      <c r="A94" t="s">
        <v>124</v>
      </c>
      <c r="B94" s="2">
        <f>VLOOKUP($A94,Total_Rndwd_Prod_Val_REF_N!$A$4:$M$199,5,FALSE)/10^3</f>
        <v>1150.3174748337347</v>
      </c>
      <c r="C94" s="2">
        <f>VLOOKUP($A94,Total_Rndwd_Prod_Val_REF_N!$A$4:$M$199,6,FALSE)/10^3</f>
        <v>1244.9697261886706</v>
      </c>
      <c r="D94" s="2">
        <f>VLOOKUP($A94,Total_Rndwd_Prod_Val_REF_N!$A$4:$M$199,7,FALSE)/10^3</f>
        <v>1339.9064010914155</v>
      </c>
      <c r="E94" s="2">
        <f>VLOOKUP($A94,Total_Rndwd_Prod_Val_REF_N!$A$4:$M$199,8,FALSE)/10^3</f>
        <v>1351.2700852728537</v>
      </c>
      <c r="F94" s="2">
        <f>VLOOKUP($A94,Total_Rndwd_Prod_Val_REF_N!$A$4:$M$199,9,FALSE)/10^3</f>
        <v>1367.6793035168273</v>
      </c>
      <c r="G94" s="2">
        <f>VLOOKUP($A94,Total_Rndwd_Prod_Val_REF_N!$A$4:$M$199,10,FALSE)/10^3</f>
        <v>1388.7776531273903</v>
      </c>
      <c r="H94" s="2">
        <f>VLOOKUP($A94,Total_Rndwd_Prod_Val_REF_N!$A$4:$M$199,11,FALSE)/10^3</f>
        <v>1411.7679507026699</v>
      </c>
      <c r="I94" s="2">
        <f>VLOOKUP($A94,Total_Rndwd_Prod_Val_REF_N!$A$4:$M$199,12,FALSE)/10^3</f>
        <v>1435.2976246778544</v>
      </c>
      <c r="J94" s="2">
        <f>VLOOKUP($A94,Total_Rndwd_Prod_Val_REF_N!$A$4:$M$199,13,FALSE)/10^3</f>
        <v>1431.9640923616614</v>
      </c>
      <c r="L94" t="s">
        <v>124</v>
      </c>
      <c r="M94" s="2">
        <f>VLOOKUP($A94,Total_Rndwd_Prod_Val_BF_N!$A$4:$M$199,5,FALSE)/10^3</f>
        <v>1150.3174748337347</v>
      </c>
      <c r="N94" s="2">
        <f>VLOOKUP($A94,Total_Rndwd_Prod_Val_BF_N!$A$4:$M$199,6,FALSE)/10^3</f>
        <v>1329.7153083677347</v>
      </c>
      <c r="O94" s="2">
        <f>VLOOKUP($A94,Total_Rndwd_Prod_Val_BF_N!$A$4:$M$199,7,FALSE)/10^3</f>
        <v>1541.444007352625</v>
      </c>
      <c r="P94" s="2">
        <f>VLOOKUP($A94,Total_Rndwd_Prod_Val_BF_N!$A$4:$M$199,8,FALSE)/10^3</f>
        <v>1566.5490032061994</v>
      </c>
      <c r="Q94" s="2">
        <f>VLOOKUP($A94,Total_Rndwd_Prod_Val_BF_N!$A$4:$M$199,9,FALSE)/10^3</f>
        <v>1534.5935094913523</v>
      </c>
      <c r="R94" s="2">
        <f>VLOOKUP($A94,Total_Rndwd_Prod_Val_BF_N!$A$4:$M$199,10,FALSE)/10^3</f>
        <v>1540.951531677922</v>
      </c>
      <c r="S94" s="2">
        <f>VLOOKUP($A94,Total_Rndwd_Prod_Val_BF_N!$A$4:$M$199,11,FALSE)/10^3</f>
        <v>1538.6559763623986</v>
      </c>
      <c r="T94" s="2">
        <f>VLOOKUP($A94,Total_Rndwd_Prod_Val_BF_N!$A$4:$M$199,12,FALSE)/10^3</f>
        <v>1530.6597436120801</v>
      </c>
      <c r="U94" s="2">
        <f>VLOOKUP($A94,Total_Rndwd_Prod_Val_BF_N!$A$4:$M$199,13,FALSE)/10^3</f>
        <v>1546.8004374905397</v>
      </c>
      <c r="W94" t="s">
        <v>124</v>
      </c>
      <c r="X94" s="2">
        <f>VLOOKUP($A94,Total_Rndwd_Prod_Val_AF_N!$A$4:$M$199,5,FALSE)/10^3</f>
        <v>1150.3174748337347</v>
      </c>
      <c r="Y94" s="2">
        <f>VLOOKUP($A94,Total_Rndwd_Prod_Val_AF_N!$A$4:$M$199,6,FALSE)/10^3</f>
        <v>1266.156313123927</v>
      </c>
      <c r="Z94" s="2">
        <f>VLOOKUP($A94,Total_Rndwd_Prod_Val_AF_N!$A$4:$M$199,7,FALSE)/10^3</f>
        <v>1396.5944756853298</v>
      </c>
      <c r="AA94" s="2">
        <f>VLOOKUP($A94,Total_Rndwd_Prod_Val_AF_N!$A$4:$M$199,8,FALSE)/10^3</f>
        <v>1390.1190319850696</v>
      </c>
      <c r="AB94" s="2">
        <f>VLOOKUP($A94,Total_Rndwd_Prod_Val_AF_N!$A$4:$M$199,9,FALSE)/10^3</f>
        <v>1412.7058467197264</v>
      </c>
      <c r="AC94" s="2">
        <f>VLOOKUP($A94,Total_Rndwd_Prod_Val_AF_N!$A$4:$M$199,10,FALSE)/10^3</f>
        <v>1428.9438084613055</v>
      </c>
      <c r="AD94" s="2">
        <f>VLOOKUP($A94,Total_Rndwd_Prod_Val_AF_N!$A$4:$M$199,11,FALSE)/10^3</f>
        <v>1444.5738792973577</v>
      </c>
      <c r="AE94" s="2">
        <f>VLOOKUP($A94,Total_Rndwd_Prod_Val_AF_N!$A$4:$M$199,12,FALSE)/10^3</f>
        <v>1479.5880103727859</v>
      </c>
      <c r="AF94" s="2">
        <f>VLOOKUP($A94,Total_Rndwd_Prod_Val_AF_N!$A$4:$M$199,13,FALSE)/10^3</f>
        <v>1485.8487184582859</v>
      </c>
      <c r="AH94" t="s">
        <v>124</v>
      </c>
      <c r="AI94" s="2">
        <f>VLOOKUP($A94,Total_Rndwd_Prod_Val_BAC_N!$A$4:$M$199,5,FALSE)/10^3</f>
        <v>1150.3174748337347</v>
      </c>
      <c r="AJ94" s="2">
        <f>VLOOKUP($A94,Total_Rndwd_Prod_Val_BAC_N!$A$4:$M$199,6,FALSE)/10^3</f>
        <v>1266.0834404137763</v>
      </c>
      <c r="AK94" s="2">
        <f>VLOOKUP($A94,Total_Rndwd_Prod_Val_BAC_N!$A$4:$M$199,7,FALSE)/10^3</f>
        <v>1393.8540505328106</v>
      </c>
      <c r="AL94" s="2">
        <f>VLOOKUP($A94,Total_Rndwd_Prod_Val_BAC_N!$A$4:$M$199,8,FALSE)/10^3</f>
        <v>1384.4435145022749</v>
      </c>
      <c r="AM94" s="2">
        <f>VLOOKUP($A94,Total_Rndwd_Prod_Val_BAC_N!$A$4:$M$199,9,FALSE)/10^3</f>
        <v>1403.7525135644073</v>
      </c>
      <c r="AN94" s="2">
        <f>VLOOKUP($A94,Total_Rndwd_Prod_Val_BAC_N!$A$4:$M$199,10,FALSE)/10^3</f>
        <v>1419.9699635026702</v>
      </c>
      <c r="AO94" s="2">
        <f>VLOOKUP($A94,Total_Rndwd_Prod_Val_BAC_N!$A$4:$M$199,11,FALSE)/10^3</f>
        <v>1440.4961458474618</v>
      </c>
      <c r="AP94" s="2">
        <f>VLOOKUP($A94,Total_Rndwd_Prod_Val_BAC_N!$A$4:$M$199,12,FALSE)/10^3</f>
        <v>1473.1586011327236</v>
      </c>
      <c r="AQ94" s="2">
        <f>VLOOKUP($A94,Total_Rndwd_Prod_Val_BAC_N!$A$4:$M$199,13,FALSE)/10^3</f>
        <v>1479.2640868338024</v>
      </c>
      <c r="AS94" t="s">
        <v>124</v>
      </c>
      <c r="AT94" s="2">
        <f t="shared" si="109"/>
        <v>1150.3174748337347</v>
      </c>
      <c r="AU94" s="2">
        <f t="shared" si="110"/>
        <v>6996.5571003573441</v>
      </c>
      <c r="AV94" s="2">
        <f t="shared" si="102"/>
        <v>13316.342406203443</v>
      </c>
      <c r="AW94" s="2">
        <f t="shared" si="102"/>
        <v>20027.238095841956</v>
      </c>
      <c r="AX94" s="2">
        <f t="shared" si="102"/>
        <v>26799.997740450199</v>
      </c>
      <c r="AY94" s="2">
        <f t="shared" si="102"/>
        <v>33659.492607644897</v>
      </c>
      <c r="AZ94" s="2">
        <f t="shared" si="102"/>
        <v>40626.371170857128</v>
      </c>
      <c r="BA94" s="2">
        <f t="shared" si="102"/>
        <v>47708.740598345663</v>
      </c>
      <c r="BB94" s="2">
        <f t="shared" si="102"/>
        <v>54881.895189418741</v>
      </c>
      <c r="BD94" t="s">
        <v>124</v>
      </c>
      <c r="BE94" s="2">
        <f t="shared" si="111"/>
        <v>1150.3174748337347</v>
      </c>
      <c r="BF94" s="2">
        <f t="shared" si="112"/>
        <v>7081.3026825364086</v>
      </c>
      <c r="BG94" s="2">
        <f t="shared" si="103"/>
        <v>13941.607923359972</v>
      </c>
      <c r="BH94" s="2">
        <f t="shared" si="103"/>
        <v>21673.932955976674</v>
      </c>
      <c r="BI94" s="2">
        <f t="shared" si="103"/>
        <v>29474.722478292824</v>
      </c>
      <c r="BJ94" s="2">
        <f t="shared" si="103"/>
        <v>37154.048047936158</v>
      </c>
      <c r="BK94" s="2">
        <f t="shared" si="103"/>
        <v>44856.510151010239</v>
      </c>
      <c r="BL94" s="2">
        <f t="shared" si="103"/>
        <v>52541.793800071915</v>
      </c>
      <c r="BM94" s="2">
        <f t="shared" si="103"/>
        <v>60211.233212010775</v>
      </c>
      <c r="BO94" t="s">
        <v>124</v>
      </c>
      <c r="BP94" s="2">
        <f t="shared" si="113"/>
        <v>1150.3174748337347</v>
      </c>
      <c r="BQ94" s="2">
        <f t="shared" si="114"/>
        <v>7017.743687292601</v>
      </c>
      <c r="BR94" s="2">
        <f t="shared" si="104"/>
        <v>13478.96341547364</v>
      </c>
      <c r="BS94" s="2">
        <f t="shared" si="104"/>
        <v>20455.460350200028</v>
      </c>
      <c r="BT94" s="2">
        <f t="shared" si="104"/>
        <v>27428.642324860033</v>
      </c>
      <c r="BU94" s="2">
        <f t="shared" si="104"/>
        <v>34508.409520200243</v>
      </c>
      <c r="BV94" s="2">
        <f t="shared" si="104"/>
        <v>41668.758633342819</v>
      </c>
      <c r="BW94" s="2">
        <f t="shared" si="104"/>
        <v>48926.64216090503</v>
      </c>
      <c r="BX94" s="2">
        <f t="shared" si="104"/>
        <v>56330.842920854462</v>
      </c>
      <c r="BZ94" t="s">
        <v>124</v>
      </c>
      <c r="CA94" s="2">
        <f t="shared" si="115"/>
        <v>1150.3174748337347</v>
      </c>
      <c r="CB94" s="2">
        <f t="shared" si="116"/>
        <v>7017.6708145824505</v>
      </c>
      <c r="CC94" s="2">
        <f t="shared" si="105"/>
        <v>13475.858626770367</v>
      </c>
      <c r="CD94" s="2">
        <f t="shared" si="105"/>
        <v>20435.718343403885</v>
      </c>
      <c r="CE94" s="2">
        <f t="shared" si="105"/>
        <v>27377.244914977393</v>
      </c>
      <c r="CF94" s="2">
        <f t="shared" si="105"/>
        <v>34412.224932737692</v>
      </c>
      <c r="CG94" s="2">
        <f t="shared" si="105"/>
        <v>41532.600932595837</v>
      </c>
      <c r="CH94" s="2">
        <f t="shared" si="105"/>
        <v>48767.744117118411</v>
      </c>
      <c r="CI94" s="2">
        <f t="shared" si="105"/>
        <v>56139.642608483111</v>
      </c>
      <c r="CK94" t="s">
        <v>124</v>
      </c>
      <c r="CL94" s="2">
        <f t="shared" si="117"/>
        <v>0</v>
      </c>
      <c r="CM94" s="2">
        <f t="shared" si="106"/>
        <v>84.745582179064513</v>
      </c>
      <c r="CN94" s="2">
        <f t="shared" si="106"/>
        <v>625.26551715652931</v>
      </c>
      <c r="CO94" s="2">
        <f t="shared" si="106"/>
        <v>1646.6948601347176</v>
      </c>
      <c r="CP94" s="2">
        <f t="shared" si="106"/>
        <v>2674.7247378426255</v>
      </c>
      <c r="CQ94" s="2">
        <f t="shared" si="106"/>
        <v>3494.5554402912603</v>
      </c>
      <c r="CR94" s="2">
        <f t="shared" si="106"/>
        <v>4230.1389801531113</v>
      </c>
      <c r="CS94" s="2">
        <f t="shared" si="106"/>
        <v>4833.0532017262522</v>
      </c>
      <c r="CT94" s="2">
        <f t="shared" si="106"/>
        <v>5329.3380225920337</v>
      </c>
      <c r="CU94" s="41">
        <f t="shared" si="65"/>
        <v>9.7105575603729025E-2</v>
      </c>
      <c r="CV94" t="s">
        <v>124</v>
      </c>
      <c r="CW94" s="2">
        <f t="shared" si="43"/>
        <v>0</v>
      </c>
      <c r="CX94" s="2">
        <f t="shared" si="43"/>
        <v>21.186586935256855</v>
      </c>
      <c r="CY94" s="2">
        <f t="shared" si="43"/>
        <v>162.62100927019674</v>
      </c>
      <c r="CZ94" s="2">
        <f t="shared" si="43"/>
        <v>428.22225435807195</v>
      </c>
      <c r="DA94" s="2">
        <f t="shared" si="43"/>
        <v>628.64458440983435</v>
      </c>
      <c r="DB94" s="2">
        <f t="shared" si="43"/>
        <v>848.91691255534533</v>
      </c>
      <c r="DC94" s="2">
        <f t="shared" si="107"/>
        <v>1042.3874624856908</v>
      </c>
      <c r="DD94" s="2">
        <f t="shared" si="107"/>
        <v>1217.9015625593674</v>
      </c>
      <c r="DE94" s="2">
        <f t="shared" si="107"/>
        <v>1448.9477314357209</v>
      </c>
      <c r="DF94" s="41">
        <f t="shared" si="66"/>
        <v>2.6401197087579417E-2</v>
      </c>
      <c r="DG94" t="s">
        <v>124</v>
      </c>
      <c r="DH94" s="2">
        <f t="shared" si="108"/>
        <v>0</v>
      </c>
      <c r="DI94" s="2">
        <f t="shared" si="108"/>
        <v>21.113714225106378</v>
      </c>
      <c r="DJ94" s="2">
        <f t="shared" si="108"/>
        <v>159.51622056692395</v>
      </c>
      <c r="DK94" s="2">
        <f t="shared" si="108"/>
        <v>408.48024756192899</v>
      </c>
      <c r="DL94" s="2">
        <f t="shared" si="108"/>
        <v>577.24717452719415</v>
      </c>
      <c r="DM94" s="2">
        <f t="shared" si="108"/>
        <v>752.73232509279478</v>
      </c>
      <c r="DN94" s="2">
        <f t="shared" si="108"/>
        <v>906.22976173870848</v>
      </c>
      <c r="DO94" s="2">
        <f t="shared" si="108"/>
        <v>1059.0035187727481</v>
      </c>
      <c r="DP94" s="2">
        <f t="shared" si="108"/>
        <v>1257.7474190643698</v>
      </c>
      <c r="DQ94" s="41">
        <f t="shared" si="67"/>
        <v>2.2917346690076841E-2</v>
      </c>
      <c r="DR94" s="41"/>
    </row>
    <row r="95" spans="1:122" x14ac:dyDescent="0.3">
      <c r="A95" t="s">
        <v>125</v>
      </c>
      <c r="B95" s="2">
        <f>VLOOKUP($A95,Total_Rndwd_Prod_Val_REF_N!$A$4:$M$199,5,FALSE)/10^3</f>
        <v>233.20160239795661</v>
      </c>
      <c r="C95" s="2">
        <f>VLOOKUP($A95,Total_Rndwd_Prod_Val_REF_N!$A$4:$M$199,6,FALSE)/10^3</f>
        <v>252.49634678409259</v>
      </c>
      <c r="D95" s="2">
        <f>VLOOKUP($A95,Total_Rndwd_Prod_Val_REF_N!$A$4:$M$199,7,FALSE)/10^3</f>
        <v>272.09807443981504</v>
      </c>
      <c r="E95" s="2">
        <f>VLOOKUP($A95,Total_Rndwd_Prod_Val_REF_N!$A$4:$M$199,8,FALSE)/10^3</f>
        <v>274.08097444800995</v>
      </c>
      <c r="F95" s="2">
        <f>VLOOKUP($A95,Total_Rndwd_Prod_Val_REF_N!$A$4:$M$199,9,FALSE)/10^3</f>
        <v>277.15647644698583</v>
      </c>
      <c r="G95" s="2">
        <f>VLOOKUP($A95,Total_Rndwd_Prod_Val_REF_N!$A$4:$M$199,10,FALSE)/10^3</f>
        <v>281.40247260919148</v>
      </c>
      <c r="H95" s="2">
        <f>VLOOKUP($A95,Total_Rndwd_Prod_Val_REF_N!$A$4:$M$199,11,FALSE)/10^3</f>
        <v>286.13600397733506</v>
      </c>
      <c r="I95" s="2">
        <f>VLOOKUP($A95,Total_Rndwd_Prod_Val_REF_N!$A$4:$M$199,12,FALSE)/10^3</f>
        <v>291.14126009734355</v>
      </c>
      <c r="J95" s="2">
        <f>VLOOKUP($A95,Total_Rndwd_Prod_Val_REF_N!$A$4:$M$199,13,FALSE)/10^3</f>
        <v>290.34400703611419</v>
      </c>
      <c r="L95" t="s">
        <v>125</v>
      </c>
      <c r="M95" s="2">
        <f>VLOOKUP($A95,Total_Rndwd_Prod_Val_BF_N!$A$4:$M$199,5,FALSE)/10^3</f>
        <v>233.20160239795661</v>
      </c>
      <c r="N95" s="2">
        <f>VLOOKUP($A95,Total_Rndwd_Prod_Val_BF_N!$A$4:$M$199,6,FALSE)/10^3</f>
        <v>269.3657143310607</v>
      </c>
      <c r="O95" s="2">
        <f>VLOOKUP($A95,Total_Rndwd_Prod_Val_BF_N!$A$4:$M$199,7,FALSE)/10^3</f>
        <v>312.16353825497293</v>
      </c>
      <c r="P95" s="2">
        <f>VLOOKUP($A95,Total_Rndwd_Prod_Val_BF_N!$A$4:$M$199,8,FALSE)/10^3</f>
        <v>316.96512355940069</v>
      </c>
      <c r="Q95" s="2">
        <f>VLOOKUP($A95,Total_Rndwd_Prod_Val_BF_N!$A$4:$M$199,9,FALSE)/10^3</f>
        <v>310.83225406153122</v>
      </c>
      <c r="R95" s="2">
        <f>VLOOKUP($A95,Total_Rndwd_Prod_Val_BF_N!$A$4:$M$199,10,FALSE)/10^3</f>
        <v>312.01990045493</v>
      </c>
      <c r="S95" s="2">
        <f>VLOOKUP($A95,Total_Rndwd_Prod_Val_BF_N!$A$4:$M$199,11,FALSE)/10^3</f>
        <v>312.39359769325506</v>
      </c>
      <c r="T95" s="2">
        <f>VLOOKUP($A95,Total_Rndwd_Prod_Val_BF_N!$A$4:$M$199,12,FALSE)/10^3</f>
        <v>310.21221285160357</v>
      </c>
      <c r="U95" s="2">
        <f>VLOOKUP($A95,Total_Rndwd_Prod_Val_BF_N!$A$4:$M$199,13,FALSE)/10^3</f>
        <v>313.67287661502826</v>
      </c>
      <c r="W95" t="s">
        <v>125</v>
      </c>
      <c r="X95" s="2">
        <f>VLOOKUP($A95,Total_Rndwd_Prod_Val_AF_N!$A$4:$M$199,5,FALSE)/10^3</f>
        <v>233.20160239795661</v>
      </c>
      <c r="Y95" s="2">
        <f>VLOOKUP($A95,Total_Rndwd_Prod_Val_AF_N!$A$4:$M$199,6,FALSE)/10^3</f>
        <v>257.13163827820301</v>
      </c>
      <c r="Z95" s="2">
        <f>VLOOKUP($A95,Total_Rndwd_Prod_Val_AF_N!$A$4:$M$199,7,FALSE)/10^3</f>
        <v>284.33190935316372</v>
      </c>
      <c r="AA95" s="2">
        <f>VLOOKUP($A95,Total_Rndwd_Prod_Val_AF_N!$A$4:$M$199,8,FALSE)/10^3</f>
        <v>282.76537037927591</v>
      </c>
      <c r="AB95" s="2">
        <f>VLOOKUP($A95,Total_Rndwd_Prod_Val_AF_N!$A$4:$M$199,9,FALSE)/10^3</f>
        <v>287.07625381273493</v>
      </c>
      <c r="AC95" s="2">
        <f>VLOOKUP($A95,Total_Rndwd_Prod_Val_AF_N!$A$4:$M$199,10,FALSE)/10^3</f>
        <v>290.41382338441036</v>
      </c>
      <c r="AD95" s="2">
        <f>VLOOKUP($A95,Total_Rndwd_Prod_Val_AF_N!$A$4:$M$199,11,FALSE)/10^3</f>
        <v>294.04056496784364</v>
      </c>
      <c r="AE95" s="2">
        <f>VLOOKUP($A95,Total_Rndwd_Prod_Val_AF_N!$A$4:$M$199,12,FALSE)/10^3</f>
        <v>300.94437962741483</v>
      </c>
      <c r="AF95" s="2">
        <f>VLOOKUP($A95,Total_Rndwd_Prod_Val_AF_N!$A$4:$M$199,13,FALSE)/10^3</f>
        <v>302.04954986709043</v>
      </c>
      <c r="AH95" t="s">
        <v>125</v>
      </c>
      <c r="AI95" s="2">
        <f>VLOOKUP($A95,Total_Rndwd_Prod_Val_BAC_N!$A$4:$M$199,5,FALSE)/10^3</f>
        <v>233.20160239795661</v>
      </c>
      <c r="AJ95" s="2">
        <f>VLOOKUP($A95,Total_Rndwd_Prod_Val_BAC_N!$A$4:$M$199,6,FALSE)/10^3</f>
        <v>257.03262737668052</v>
      </c>
      <c r="AK95" s="2">
        <f>VLOOKUP($A95,Total_Rndwd_Prod_Val_BAC_N!$A$4:$M$199,7,FALSE)/10^3</f>
        <v>283.59609297530284</v>
      </c>
      <c r="AL95" s="2">
        <f>VLOOKUP($A95,Total_Rndwd_Prod_Val_BAC_N!$A$4:$M$199,8,FALSE)/10^3</f>
        <v>281.44781975312895</v>
      </c>
      <c r="AM95" s="2">
        <f>VLOOKUP($A95,Total_Rndwd_Prod_Val_BAC_N!$A$4:$M$199,9,FALSE)/10^3</f>
        <v>285.25146192818573</v>
      </c>
      <c r="AN95" s="2">
        <f>VLOOKUP($A95,Total_Rndwd_Prod_Val_BAC_N!$A$4:$M$199,10,FALSE)/10^3</f>
        <v>288.37154183717143</v>
      </c>
      <c r="AO95" s="2">
        <f>VLOOKUP($A95,Total_Rndwd_Prod_Val_BAC_N!$A$4:$M$199,11,FALSE)/10^3</f>
        <v>292.64012294421047</v>
      </c>
      <c r="AP95" s="2">
        <f>VLOOKUP($A95,Total_Rndwd_Prod_Val_BAC_N!$A$4:$M$199,12,FALSE)/10^3</f>
        <v>299.51916303194508</v>
      </c>
      <c r="AQ95" s="2">
        <f>VLOOKUP($A95,Total_Rndwd_Prod_Val_BAC_N!$A$4:$M$199,13,FALSE)/10^3</f>
        <v>300.60287144866408</v>
      </c>
      <c r="AS95" t="s">
        <v>125</v>
      </c>
      <c r="AT95" s="2">
        <f t="shared" si="109"/>
        <v>233.20160239795661</v>
      </c>
      <c r="AU95" s="2">
        <f t="shared" si="110"/>
        <v>1418.5043587738755</v>
      </c>
      <c r="AV95" s="2">
        <f t="shared" si="102"/>
        <v>2700.5878203500606</v>
      </c>
      <c r="AW95" s="2">
        <f t="shared" si="102"/>
        <v>4063.0610925573305</v>
      </c>
      <c r="AX95" s="2">
        <f t="shared" si="102"/>
        <v>5436.541466796356</v>
      </c>
      <c r="AY95" s="2">
        <f t="shared" si="102"/>
        <v>6826.5698451934904</v>
      </c>
      <c r="AZ95" s="2">
        <f t="shared" si="102"/>
        <v>8238.3157396075912</v>
      </c>
      <c r="BA95" s="2">
        <f t="shared" si="102"/>
        <v>9674.0010156142744</v>
      </c>
      <c r="BB95" s="2">
        <f t="shared" si="102"/>
        <v>11128.910063039762</v>
      </c>
      <c r="BD95" t="s">
        <v>125</v>
      </c>
      <c r="BE95" s="2">
        <f t="shared" si="111"/>
        <v>233.20160239795661</v>
      </c>
      <c r="BF95" s="2">
        <f t="shared" si="112"/>
        <v>1435.3737263208436</v>
      </c>
      <c r="BG95" s="2">
        <f t="shared" si="103"/>
        <v>2825.0001219000596</v>
      </c>
      <c r="BH95" s="2">
        <f t="shared" si="103"/>
        <v>4390.6193984793526</v>
      </c>
      <c r="BI95" s="2">
        <f t="shared" si="103"/>
        <v>5969.3121467784867</v>
      </c>
      <c r="BJ95" s="2">
        <f t="shared" si="103"/>
        <v>7524.6610634795416</v>
      </c>
      <c r="BK95" s="2">
        <f t="shared" si="103"/>
        <v>9085.1342629925166</v>
      </c>
      <c r="BL95" s="2">
        <f t="shared" si="103"/>
        <v>10644.920866617142</v>
      </c>
      <c r="BM95" s="2">
        <f t="shared" si="103"/>
        <v>12199.442594638584</v>
      </c>
      <c r="BO95" t="s">
        <v>125</v>
      </c>
      <c r="BP95" s="2">
        <f t="shared" si="113"/>
        <v>233.20160239795661</v>
      </c>
      <c r="BQ95" s="2">
        <f t="shared" si="114"/>
        <v>1423.1396502679859</v>
      </c>
      <c r="BR95" s="2">
        <f t="shared" si="104"/>
        <v>2735.9981127339615</v>
      </c>
      <c r="BS95" s="2">
        <f t="shared" si="104"/>
        <v>4156.0911205258926</v>
      </c>
      <c r="BT95" s="2">
        <f t="shared" si="104"/>
        <v>5574.2288558557311</v>
      </c>
      <c r="BU95" s="2">
        <f t="shared" si="104"/>
        <v>7012.9476944910812</v>
      </c>
      <c r="BV95" s="2">
        <f t="shared" si="104"/>
        <v>8468.6435529965656</v>
      </c>
      <c r="BW95" s="2">
        <f t="shared" si="104"/>
        <v>9945.7501924953558</v>
      </c>
      <c r="BX95" s="2">
        <f t="shared" si="104"/>
        <v>11451.577260872105</v>
      </c>
      <c r="BZ95" t="s">
        <v>125</v>
      </c>
      <c r="CA95" s="2">
        <f t="shared" si="115"/>
        <v>233.20160239795661</v>
      </c>
      <c r="CB95" s="2">
        <f t="shared" si="116"/>
        <v>1423.0406393664634</v>
      </c>
      <c r="CC95" s="2">
        <f t="shared" si="105"/>
        <v>2734.7672418484881</v>
      </c>
      <c r="CD95" s="2">
        <f t="shared" si="105"/>
        <v>4150.5994335028281</v>
      </c>
      <c r="CE95" s="2">
        <f t="shared" si="105"/>
        <v>5561.6421744435293</v>
      </c>
      <c r="CF95" s="2">
        <f t="shared" si="105"/>
        <v>6991.0195639934436</v>
      </c>
      <c r="CG95" s="2">
        <f t="shared" si="105"/>
        <v>8437.1458542863402</v>
      </c>
      <c r="CH95" s="2">
        <f t="shared" si="105"/>
        <v>9907.2255090951276</v>
      </c>
      <c r="CI95" s="2">
        <f t="shared" si="105"/>
        <v>11405.905032671571</v>
      </c>
      <c r="CK95" t="s">
        <v>125</v>
      </c>
      <c r="CL95" s="2">
        <f t="shared" si="117"/>
        <v>0</v>
      </c>
      <c r="CM95" s="2">
        <f t="shared" si="106"/>
        <v>16.869367546968078</v>
      </c>
      <c r="CN95" s="2">
        <f t="shared" si="106"/>
        <v>124.41230154999903</v>
      </c>
      <c r="CO95" s="2">
        <f t="shared" si="106"/>
        <v>327.5583059220221</v>
      </c>
      <c r="CP95" s="2">
        <f t="shared" si="106"/>
        <v>532.77067998213079</v>
      </c>
      <c r="CQ95" s="2">
        <f t="shared" si="106"/>
        <v>698.09121828605112</v>
      </c>
      <c r="CR95" s="2">
        <f t="shared" si="106"/>
        <v>846.81852338492536</v>
      </c>
      <c r="CS95" s="2">
        <f t="shared" si="106"/>
        <v>970.91985100286729</v>
      </c>
      <c r="CT95" s="2">
        <f t="shared" si="106"/>
        <v>1070.5325315988212</v>
      </c>
      <c r="CU95" s="41">
        <f t="shared" si="65"/>
        <v>9.6193834394813563E-2</v>
      </c>
      <c r="CV95" t="s">
        <v>125</v>
      </c>
      <c r="CW95" s="2">
        <f t="shared" si="43"/>
        <v>0</v>
      </c>
      <c r="CX95" s="2">
        <f t="shared" si="43"/>
        <v>4.6352914941103336</v>
      </c>
      <c r="CY95" s="2">
        <f t="shared" si="43"/>
        <v>35.410292383900924</v>
      </c>
      <c r="CZ95" s="2">
        <f t="shared" si="43"/>
        <v>93.030027968562081</v>
      </c>
      <c r="DA95" s="2">
        <f t="shared" si="43"/>
        <v>137.68738905937516</v>
      </c>
      <c r="DB95" s="2">
        <f t="shared" si="43"/>
        <v>186.37784929759073</v>
      </c>
      <c r="DC95" s="2">
        <f t="shared" si="107"/>
        <v>230.32781338897439</v>
      </c>
      <c r="DD95" s="2">
        <f t="shared" si="107"/>
        <v>271.74917688108144</v>
      </c>
      <c r="DE95" s="2">
        <f t="shared" si="107"/>
        <v>322.66719783234294</v>
      </c>
      <c r="DF95" s="41">
        <f t="shared" si="66"/>
        <v>2.8993602788107111E-2</v>
      </c>
      <c r="DG95" t="s">
        <v>125</v>
      </c>
      <c r="DH95" s="2">
        <f t="shared" si="108"/>
        <v>0</v>
      </c>
      <c r="DI95" s="2">
        <f t="shared" si="108"/>
        <v>4.5362805925879002</v>
      </c>
      <c r="DJ95" s="2">
        <f t="shared" si="108"/>
        <v>34.179421498427473</v>
      </c>
      <c r="DK95" s="2">
        <f t="shared" si="108"/>
        <v>87.538340945497566</v>
      </c>
      <c r="DL95" s="2">
        <f t="shared" si="108"/>
        <v>125.10070764717329</v>
      </c>
      <c r="DM95" s="2">
        <f t="shared" si="108"/>
        <v>164.44971879995319</v>
      </c>
      <c r="DN95" s="2">
        <f t="shared" si="108"/>
        <v>198.83011467874894</v>
      </c>
      <c r="DO95" s="2">
        <f t="shared" si="108"/>
        <v>233.2244934808532</v>
      </c>
      <c r="DP95" s="2">
        <f t="shared" si="108"/>
        <v>276.994969631809</v>
      </c>
      <c r="DQ95" s="41">
        <f t="shared" si="67"/>
        <v>2.4889676353099244E-2</v>
      </c>
      <c r="DR95" s="41"/>
    </row>
    <row r="96" spans="1:122" x14ac:dyDescent="0.3">
      <c r="A96" t="s">
        <v>126</v>
      </c>
      <c r="B96" s="2">
        <f>VLOOKUP($A96,Total_Rndwd_Prod_Val_REF_N!$A$4:$M$199,5,FALSE)/10^3</f>
        <v>8.094635995045417</v>
      </c>
      <c r="C96" s="2">
        <f>VLOOKUP($A96,Total_Rndwd_Prod_Val_REF_N!$A$4:$M$199,6,FALSE)/10^3</f>
        <v>7.5705460149435106</v>
      </c>
      <c r="D96" s="2">
        <f>VLOOKUP($A96,Total_Rndwd_Prod_Val_REF_N!$A$4:$M$199,7,FALSE)/10^3</f>
        <v>7.1057123276140084</v>
      </c>
      <c r="E96" s="2">
        <f>VLOOKUP($A96,Total_Rndwd_Prod_Val_REF_N!$A$4:$M$199,8,FALSE)/10^3</f>
        <v>7.0999323939161005</v>
      </c>
      <c r="F96" s="2">
        <f>VLOOKUP($A96,Total_Rndwd_Prod_Val_REF_N!$A$4:$M$199,9,FALSE)/10^3</f>
        <v>7.0726462269110257</v>
      </c>
      <c r="G96" s="2">
        <f>VLOOKUP($A96,Total_Rndwd_Prod_Val_REF_N!$A$4:$M$199,10,FALSE)/10^3</f>
        <v>7.0489215400821363</v>
      </c>
      <c r="H96" s="2">
        <f>VLOOKUP($A96,Total_Rndwd_Prod_Val_REF_N!$A$4:$M$199,11,FALSE)/10^3</f>
        <v>7.1504975155337815</v>
      </c>
      <c r="I96" s="2">
        <f>VLOOKUP($A96,Total_Rndwd_Prod_Val_REF_N!$A$4:$M$199,12,FALSE)/10^3</f>
        <v>7.2659515018240874</v>
      </c>
      <c r="J96" s="2">
        <f>VLOOKUP($A96,Total_Rndwd_Prod_Val_REF_N!$A$4:$M$199,13,FALSE)/10^3</f>
        <v>7.3068084180915598</v>
      </c>
      <c r="L96" t="s">
        <v>126</v>
      </c>
      <c r="M96" s="2">
        <f>VLOOKUP($A96,Total_Rndwd_Prod_Val_BF_N!$A$4:$M$199,5,FALSE)/10^3</f>
        <v>8.094635995045417</v>
      </c>
      <c r="N96" s="2">
        <f>VLOOKUP($A96,Total_Rndwd_Prod_Val_BF_N!$A$4:$M$199,6,FALSE)/10^3</f>
        <v>7.6126740424780541</v>
      </c>
      <c r="O96" s="2">
        <f>VLOOKUP($A96,Total_Rndwd_Prod_Val_BF_N!$A$4:$M$199,7,FALSE)/10^3</f>
        <v>7.1340682969979676</v>
      </c>
      <c r="P96" s="2">
        <f>VLOOKUP($A96,Total_Rndwd_Prod_Val_BF_N!$A$4:$M$199,8,FALSE)/10^3</f>
        <v>7.0029726628997953</v>
      </c>
      <c r="Q96" s="2">
        <f>VLOOKUP($A96,Total_Rndwd_Prod_Val_BF_N!$A$4:$M$199,9,FALSE)/10^3</f>
        <v>6.8228842791593793</v>
      </c>
      <c r="R96" s="2">
        <f>VLOOKUP($A96,Total_Rndwd_Prod_Val_BF_N!$A$4:$M$199,10,FALSE)/10^3</f>
        <v>6.645673546191504</v>
      </c>
      <c r="S96" s="2">
        <f>VLOOKUP($A96,Total_Rndwd_Prod_Val_BF_N!$A$4:$M$199,11,FALSE)/10^3</f>
        <v>6.7488857915284592</v>
      </c>
      <c r="T96" s="2">
        <f>VLOOKUP($A96,Total_Rndwd_Prod_Val_BF_N!$A$4:$M$199,12,FALSE)/10^3</f>
        <v>6.6140183602921816</v>
      </c>
      <c r="U96" s="2">
        <f>VLOOKUP($A96,Total_Rndwd_Prod_Val_BF_N!$A$4:$M$199,13,FALSE)/10^3</f>
        <v>6.7667842454259608</v>
      </c>
      <c r="W96" t="s">
        <v>126</v>
      </c>
      <c r="X96" s="2">
        <f>VLOOKUP($A96,Total_Rndwd_Prod_Val_AF_N!$A$4:$M$199,5,FALSE)/10^3</f>
        <v>8.094635995045417</v>
      </c>
      <c r="Y96" s="2">
        <f>VLOOKUP($A96,Total_Rndwd_Prod_Val_AF_N!$A$4:$M$199,6,FALSE)/10^3</f>
        <v>7.7022641519415806</v>
      </c>
      <c r="Z96" s="2">
        <f>VLOOKUP($A96,Total_Rndwd_Prod_Val_AF_N!$A$4:$M$199,7,FALSE)/10^3</f>
        <v>7.384622300796698</v>
      </c>
      <c r="AA96" s="2">
        <f>VLOOKUP($A96,Total_Rndwd_Prod_Val_AF_N!$A$4:$M$199,8,FALSE)/10^3</f>
        <v>7.4132323012446335</v>
      </c>
      <c r="AB96" s="2">
        <f>VLOOKUP($A96,Total_Rndwd_Prod_Val_AF_N!$A$4:$M$199,9,FALSE)/10^3</f>
        <v>7.3697711789696418</v>
      </c>
      <c r="AC96" s="2">
        <f>VLOOKUP($A96,Total_Rndwd_Prod_Val_AF_N!$A$4:$M$199,10,FALSE)/10^3</f>
        <v>7.3424194711554804</v>
      </c>
      <c r="AD96" s="2">
        <f>VLOOKUP($A96,Total_Rndwd_Prod_Val_AF_N!$A$4:$M$199,11,FALSE)/10^3</f>
        <v>7.5009698003149499</v>
      </c>
      <c r="AE96" s="2">
        <f>VLOOKUP($A96,Total_Rndwd_Prod_Val_AF_N!$A$4:$M$199,12,FALSE)/10^3</f>
        <v>7.564626552025115</v>
      </c>
      <c r="AF96" s="2">
        <f>VLOOKUP($A96,Total_Rndwd_Prod_Val_AF_N!$A$4:$M$199,13,FALSE)/10^3</f>
        <v>7.6105464098169744</v>
      </c>
      <c r="AH96" t="s">
        <v>126</v>
      </c>
      <c r="AI96" s="2">
        <f>VLOOKUP($A96,Total_Rndwd_Prod_Val_BAC_N!$A$4:$M$199,5,FALSE)/10^3</f>
        <v>8.094635995045417</v>
      </c>
      <c r="AJ96" s="2">
        <f>VLOOKUP($A96,Total_Rndwd_Prod_Val_BAC_N!$A$4:$M$199,6,FALSE)/10^3</f>
        <v>7.6664930677944598</v>
      </c>
      <c r="AK96" s="2">
        <f>VLOOKUP($A96,Total_Rndwd_Prod_Val_BAC_N!$A$4:$M$199,7,FALSE)/10^3</f>
        <v>7.328971104780833</v>
      </c>
      <c r="AL96" s="2">
        <f>VLOOKUP($A96,Total_Rndwd_Prod_Val_BAC_N!$A$4:$M$199,8,FALSE)/10^3</f>
        <v>7.3435363890594472</v>
      </c>
      <c r="AM96" s="2">
        <f>VLOOKUP($A96,Total_Rndwd_Prod_Val_BAC_N!$A$4:$M$199,9,FALSE)/10^3</f>
        <v>7.298284030992285</v>
      </c>
      <c r="AN96" s="2">
        <f>VLOOKUP($A96,Total_Rndwd_Prod_Val_BAC_N!$A$4:$M$199,10,FALSE)/10^3</f>
        <v>7.2690944819149772</v>
      </c>
      <c r="AO96" s="2">
        <f>VLOOKUP($A96,Total_Rndwd_Prod_Val_BAC_N!$A$4:$M$199,11,FALSE)/10^3</f>
        <v>7.3713362813348375</v>
      </c>
      <c r="AP96" s="2">
        <f>VLOOKUP($A96,Total_Rndwd_Prod_Val_BAC_N!$A$4:$M$199,12,FALSE)/10^3</f>
        <v>7.4952047402060327</v>
      </c>
      <c r="AQ96" s="2">
        <f>VLOOKUP($A96,Total_Rndwd_Prod_Val_BAC_N!$A$4:$M$199,13,FALSE)/10^3</f>
        <v>7.5436034825330971</v>
      </c>
      <c r="AS96" t="s">
        <v>126</v>
      </c>
      <c r="AT96" s="2">
        <f t="shared" si="109"/>
        <v>8.094635995045417</v>
      </c>
      <c r="AU96" s="2">
        <f t="shared" si="110"/>
        <v>48.043725990170593</v>
      </c>
      <c r="AV96" s="2">
        <f t="shared" si="102"/>
        <v>85.431622377558654</v>
      </c>
      <c r="AW96" s="2">
        <f t="shared" si="102"/>
        <v>120.95440408193079</v>
      </c>
      <c r="AX96" s="2">
        <f t="shared" si="102"/>
        <v>156.4267798845062</v>
      </c>
      <c r="AY96" s="2">
        <f t="shared" si="102"/>
        <v>191.76628633223245</v>
      </c>
      <c r="AZ96" s="2">
        <f t="shared" si="102"/>
        <v>227.11247000809476</v>
      </c>
      <c r="BA96" s="2">
        <f t="shared" si="102"/>
        <v>262.98041157205398</v>
      </c>
      <c r="BB96" s="2">
        <f t="shared" si="102"/>
        <v>299.35102599744192</v>
      </c>
      <c r="BD96" t="s">
        <v>126</v>
      </c>
      <c r="BE96" s="2">
        <f t="shared" si="111"/>
        <v>8.094635995045417</v>
      </c>
      <c r="BF96" s="2">
        <f t="shared" si="112"/>
        <v>48.085854017705138</v>
      </c>
      <c r="BG96" s="2">
        <f t="shared" si="103"/>
        <v>85.670618484615318</v>
      </c>
      <c r="BH96" s="2">
        <f t="shared" si="103"/>
        <v>121.20986433550698</v>
      </c>
      <c r="BI96" s="2">
        <f t="shared" si="103"/>
        <v>156.04463926626553</v>
      </c>
      <c r="BJ96" s="2">
        <f t="shared" si="103"/>
        <v>189.98184992909458</v>
      </c>
      <c r="BK96" s="2">
        <f t="shared" si="103"/>
        <v>223.31342990538906</v>
      </c>
      <c r="BL96" s="2">
        <f t="shared" si="103"/>
        <v>256.92299143179508</v>
      </c>
      <c r="BM96" s="2">
        <f t="shared" si="103"/>
        <v>290.14584911838978</v>
      </c>
      <c r="BO96" t="s">
        <v>126</v>
      </c>
      <c r="BP96" s="2">
        <f t="shared" si="113"/>
        <v>8.094635995045417</v>
      </c>
      <c r="BQ96" s="2">
        <f t="shared" si="114"/>
        <v>48.17544412716866</v>
      </c>
      <c r="BR96" s="2">
        <f t="shared" si="104"/>
        <v>86.369123035731675</v>
      </c>
      <c r="BS96" s="2">
        <f t="shared" si="104"/>
        <v>123.32084454016309</v>
      </c>
      <c r="BT96" s="2">
        <f t="shared" si="104"/>
        <v>160.34354492411126</v>
      </c>
      <c r="BU96" s="2">
        <f t="shared" si="104"/>
        <v>197.16504911114532</v>
      </c>
      <c r="BV96" s="2">
        <f t="shared" si="104"/>
        <v>234.03569679608219</v>
      </c>
      <c r="BW96" s="2">
        <f t="shared" si="104"/>
        <v>271.60420254936713</v>
      </c>
      <c r="BX96" s="2">
        <f t="shared" si="104"/>
        <v>309.47325516728455</v>
      </c>
      <c r="BZ96" t="s">
        <v>126</v>
      </c>
      <c r="CA96" s="2">
        <f t="shared" si="115"/>
        <v>8.094635995045417</v>
      </c>
      <c r="CB96" s="2">
        <f t="shared" si="116"/>
        <v>48.139673043021546</v>
      </c>
      <c r="CC96" s="2">
        <f t="shared" si="105"/>
        <v>86.134616418980215</v>
      </c>
      <c r="CD96" s="2">
        <f t="shared" si="105"/>
        <v>122.794037227163</v>
      </c>
      <c r="CE96" s="2">
        <f t="shared" si="105"/>
        <v>159.46646681439307</v>
      </c>
      <c r="CF96" s="2">
        <f t="shared" si="105"/>
        <v>195.92869742027719</v>
      </c>
      <c r="CG96" s="2">
        <f t="shared" si="105"/>
        <v>232.37641162927193</v>
      </c>
      <c r="CH96" s="2">
        <f t="shared" si="105"/>
        <v>269.35696149481731</v>
      </c>
      <c r="CI96" s="2">
        <f t="shared" si="105"/>
        <v>306.88138393817457</v>
      </c>
      <c r="CK96" t="s">
        <v>126</v>
      </c>
      <c r="CL96" s="2">
        <f t="shared" si="117"/>
        <v>0</v>
      </c>
      <c r="CM96" s="2">
        <f t="shared" si="106"/>
        <v>4.2128027534545254E-2</v>
      </c>
      <c r="CN96" s="2">
        <f t="shared" si="106"/>
        <v>0.23899610705666419</v>
      </c>
      <c r="CO96" s="2">
        <f t="shared" si="106"/>
        <v>0.25546025357618873</v>
      </c>
      <c r="CP96" s="2">
        <f t="shared" si="106"/>
        <v>-0.38214061824066903</v>
      </c>
      <c r="CQ96" s="2">
        <f t="shared" si="106"/>
        <v>-1.7844364031378745</v>
      </c>
      <c r="CR96" s="2">
        <f t="shared" si="106"/>
        <v>-3.7990401027057032</v>
      </c>
      <c r="CS96" s="2">
        <f t="shared" si="106"/>
        <v>-6.0574201402588983</v>
      </c>
      <c r="CT96" s="2">
        <f t="shared" si="106"/>
        <v>-9.2051768790521464</v>
      </c>
      <c r="CU96" s="41">
        <f t="shared" si="65"/>
        <v>-3.0750443725323356E-2</v>
      </c>
      <c r="CV96" t="s">
        <v>126</v>
      </c>
      <c r="CW96" s="2">
        <f t="shared" si="43"/>
        <v>0</v>
      </c>
      <c r="CX96" s="2">
        <f t="shared" si="43"/>
        <v>0.13171813699806734</v>
      </c>
      <c r="CY96" s="2">
        <f t="shared" si="43"/>
        <v>0.93750065817302186</v>
      </c>
      <c r="CZ96" s="2">
        <f t="shared" si="43"/>
        <v>2.3664404582323044</v>
      </c>
      <c r="DA96" s="2">
        <f t="shared" si="43"/>
        <v>3.9167650396050533</v>
      </c>
      <c r="DB96" s="2">
        <f t="shared" si="43"/>
        <v>5.398762778912868</v>
      </c>
      <c r="DC96" s="2">
        <f t="shared" si="107"/>
        <v>6.9232267879874314</v>
      </c>
      <c r="DD96" s="2">
        <f t="shared" si="107"/>
        <v>8.6237909773131491</v>
      </c>
      <c r="DE96" s="2">
        <f t="shared" si="107"/>
        <v>10.122229169842626</v>
      </c>
      <c r="DF96" s="41">
        <f t="shared" si="66"/>
        <v>3.3813911731604106E-2</v>
      </c>
      <c r="DG96" t="s">
        <v>126</v>
      </c>
      <c r="DH96" s="2">
        <f t="shared" si="108"/>
        <v>0</v>
      </c>
      <c r="DI96" s="2">
        <f t="shared" si="108"/>
        <v>9.594705285095273E-2</v>
      </c>
      <c r="DJ96" s="2">
        <f t="shared" si="108"/>
        <v>0.70299404142156163</v>
      </c>
      <c r="DK96" s="2">
        <f t="shared" si="108"/>
        <v>1.839633145232213</v>
      </c>
      <c r="DL96" s="2">
        <f t="shared" si="108"/>
        <v>3.0396869298868694</v>
      </c>
      <c r="DM96" s="2">
        <f t="shared" si="108"/>
        <v>4.1624110880447347</v>
      </c>
      <c r="DN96" s="2">
        <f t="shared" si="108"/>
        <v>5.2639416211771675</v>
      </c>
      <c r="DO96" s="2">
        <f t="shared" si="108"/>
        <v>6.3765499227633313</v>
      </c>
      <c r="DP96" s="2">
        <f t="shared" si="108"/>
        <v>7.5303579407326424</v>
      </c>
      <c r="DQ96" s="41">
        <f t="shared" si="67"/>
        <v>2.5155610927476802E-2</v>
      </c>
      <c r="DR96" s="41"/>
    </row>
    <row r="97" spans="1:122" x14ac:dyDescent="0.3">
      <c r="A97" t="s">
        <v>127</v>
      </c>
      <c r="B97" s="2">
        <f>VLOOKUP($A97,Total_Rndwd_Prod_Val_REF_N!$A$4:$M$199,5,FALSE)/10^3</f>
        <v>446.68054885357168</v>
      </c>
      <c r="C97" s="2">
        <f>VLOOKUP($A97,Total_Rndwd_Prod_Val_REF_N!$A$4:$M$199,6,FALSE)/10^3</f>
        <v>478.64670069006132</v>
      </c>
      <c r="D97" s="2">
        <f>VLOOKUP($A97,Total_Rndwd_Prod_Val_REF_N!$A$4:$M$199,7,FALSE)/10^3</f>
        <v>512.05641237542386</v>
      </c>
      <c r="E97" s="2">
        <f>VLOOKUP($A97,Total_Rndwd_Prod_Val_REF_N!$A$4:$M$199,8,FALSE)/10^3</f>
        <v>514.49934460956342</v>
      </c>
      <c r="F97" s="2">
        <f>VLOOKUP($A97,Total_Rndwd_Prod_Val_REF_N!$A$4:$M$199,9,FALSE)/10^3</f>
        <v>518.31138222782556</v>
      </c>
      <c r="G97" s="2">
        <f>VLOOKUP($A97,Total_Rndwd_Prod_Val_REF_N!$A$4:$M$199,10,FALSE)/10^3</f>
        <v>524.23439829002677</v>
      </c>
      <c r="H97" s="2">
        <f>VLOOKUP($A97,Total_Rndwd_Prod_Val_REF_N!$A$4:$M$199,11,FALSE)/10^3</f>
        <v>528.30832344427699</v>
      </c>
      <c r="I97" s="2">
        <f>VLOOKUP($A97,Total_Rndwd_Prod_Val_REF_N!$A$4:$M$199,12,FALSE)/10^3</f>
        <v>532.24622785609915</v>
      </c>
      <c r="J97" s="2">
        <f>VLOOKUP($A97,Total_Rndwd_Prod_Val_REF_N!$A$4:$M$199,13,FALSE)/10^3</f>
        <v>528.33426213548853</v>
      </c>
      <c r="L97" t="s">
        <v>127</v>
      </c>
      <c r="M97" s="2">
        <f>VLOOKUP($A97,Total_Rndwd_Prod_Val_BF_N!$A$4:$M$199,5,FALSE)/10^3</f>
        <v>446.68054885357168</v>
      </c>
      <c r="N97" s="2">
        <f>VLOOKUP($A97,Total_Rndwd_Prod_Val_BF_N!$A$4:$M$199,6,FALSE)/10^3</f>
        <v>500.40308397594674</v>
      </c>
      <c r="O97" s="2">
        <f>VLOOKUP($A97,Total_Rndwd_Prod_Val_BF_N!$A$4:$M$199,7,FALSE)/10^3</f>
        <v>563.38413809410417</v>
      </c>
      <c r="P97" s="2">
        <f>VLOOKUP($A97,Total_Rndwd_Prod_Val_BF_N!$A$4:$M$199,8,FALSE)/10^3</f>
        <v>569.27018983346875</v>
      </c>
      <c r="Q97" s="2">
        <f>VLOOKUP($A97,Total_Rndwd_Prod_Val_BF_N!$A$4:$M$199,9,FALSE)/10^3</f>
        <v>559.38864717071374</v>
      </c>
      <c r="R97" s="2">
        <f>VLOOKUP($A97,Total_Rndwd_Prod_Val_BF_N!$A$4:$M$199,10,FALSE)/10^3</f>
        <v>561.30944147254138</v>
      </c>
      <c r="S97" s="2">
        <f>VLOOKUP($A97,Total_Rndwd_Prod_Val_BF_N!$A$4:$M$199,11,FALSE)/10^3</f>
        <v>558.10907773327904</v>
      </c>
      <c r="T97" s="2">
        <f>VLOOKUP($A97,Total_Rndwd_Prod_Val_BF_N!$A$4:$M$199,12,FALSE)/10^3</f>
        <v>554.14583814543266</v>
      </c>
      <c r="U97" s="2">
        <f>VLOOKUP($A97,Total_Rndwd_Prod_Val_BF_N!$A$4:$M$199,13,FALSE)/10^3</f>
        <v>556.68257073502991</v>
      </c>
      <c r="W97" t="s">
        <v>127</v>
      </c>
      <c r="X97" s="2">
        <f>VLOOKUP($A97,Total_Rndwd_Prod_Val_AF_N!$A$4:$M$199,5,FALSE)/10^3</f>
        <v>446.68054885357168</v>
      </c>
      <c r="Y97" s="2">
        <f>VLOOKUP($A97,Total_Rndwd_Prod_Val_AF_N!$A$4:$M$199,6,FALSE)/10^3</f>
        <v>486.05693832287915</v>
      </c>
      <c r="Z97" s="2">
        <f>VLOOKUP($A97,Total_Rndwd_Prod_Val_AF_N!$A$4:$M$199,7,FALSE)/10^3</f>
        <v>531.79076621990225</v>
      </c>
      <c r="AA97" s="2">
        <f>VLOOKUP($A97,Total_Rndwd_Prod_Val_AF_N!$A$4:$M$199,8,FALSE)/10^3</f>
        <v>528.71495118091877</v>
      </c>
      <c r="AB97" s="2">
        <f>VLOOKUP($A97,Total_Rndwd_Prod_Val_AF_N!$A$4:$M$199,9,FALSE)/10^3</f>
        <v>533.82839305661957</v>
      </c>
      <c r="AC97" s="2">
        <f>VLOOKUP($A97,Total_Rndwd_Prod_Val_AF_N!$A$4:$M$199,10,FALSE)/10^3</f>
        <v>538.09932418081985</v>
      </c>
      <c r="AD97" s="2">
        <f>VLOOKUP($A97,Total_Rndwd_Prod_Val_AF_N!$A$4:$M$199,11,FALSE)/10^3</f>
        <v>540.05514602861365</v>
      </c>
      <c r="AE97" s="2">
        <f>VLOOKUP($A97,Total_Rndwd_Prod_Val_AF_N!$A$4:$M$199,12,FALSE)/10^3</f>
        <v>547.75140115531258</v>
      </c>
      <c r="AF97" s="2">
        <f>VLOOKUP($A97,Total_Rndwd_Prod_Val_AF_N!$A$4:$M$199,13,FALSE)/10^3</f>
        <v>546.65728430826698</v>
      </c>
      <c r="AH97" t="s">
        <v>127</v>
      </c>
      <c r="AI97" s="2">
        <f>VLOOKUP($A97,Total_Rndwd_Prod_Val_BAC_N!$A$4:$M$199,5,FALSE)/10^3</f>
        <v>446.68054885357168</v>
      </c>
      <c r="AJ97" s="2">
        <f>VLOOKUP($A97,Total_Rndwd_Prod_Val_BAC_N!$A$4:$M$199,6,FALSE)/10^3</f>
        <v>486.04681537199747</v>
      </c>
      <c r="AK97" s="2">
        <f>VLOOKUP($A97,Total_Rndwd_Prod_Val_BAC_N!$A$4:$M$199,7,FALSE)/10^3</f>
        <v>531.28439610140822</v>
      </c>
      <c r="AL97" s="2">
        <f>VLOOKUP($A97,Total_Rndwd_Prod_Val_BAC_N!$A$4:$M$199,8,FALSE)/10^3</f>
        <v>527.99194358920374</v>
      </c>
      <c r="AM97" s="2">
        <f>VLOOKUP($A97,Total_Rndwd_Prod_Val_BAC_N!$A$4:$M$199,9,FALSE)/10^3</f>
        <v>532.14536847290492</v>
      </c>
      <c r="AN97" s="2">
        <f>VLOOKUP($A97,Total_Rndwd_Prod_Val_BAC_N!$A$4:$M$199,10,FALSE)/10^3</f>
        <v>536.49020361004784</v>
      </c>
      <c r="AO97" s="2">
        <f>VLOOKUP($A97,Total_Rndwd_Prod_Val_BAC_N!$A$4:$M$199,11,FALSE)/10^3</f>
        <v>540.02634045243826</v>
      </c>
      <c r="AP97" s="2">
        <f>VLOOKUP($A97,Total_Rndwd_Prod_Val_BAC_N!$A$4:$M$199,12,FALSE)/10^3</f>
        <v>546.89605086128654</v>
      </c>
      <c r="AQ97" s="2">
        <f>VLOOKUP($A97,Total_Rndwd_Prod_Val_BAC_N!$A$4:$M$199,13,FALSE)/10^3</f>
        <v>545.73908277437931</v>
      </c>
      <c r="AS97" t="s">
        <v>127</v>
      </c>
      <c r="AT97" s="2">
        <f t="shared" si="109"/>
        <v>446.68054885357168</v>
      </c>
      <c r="AU97" s="2">
        <f t="shared" si="110"/>
        <v>2712.0494449579196</v>
      </c>
      <c r="AV97" s="2">
        <f t="shared" si="102"/>
        <v>5138.6926600935885</v>
      </c>
      <c r="AW97" s="2">
        <f t="shared" si="102"/>
        <v>7701.4176542048472</v>
      </c>
      <c r="AX97" s="2">
        <f t="shared" si="102"/>
        <v>10277.726414870926</v>
      </c>
      <c r="AY97" s="2">
        <f t="shared" si="102"/>
        <v>12875.206342072255</v>
      </c>
      <c r="AZ97" s="2">
        <f t="shared" si="102"/>
        <v>15500.452258676638</v>
      </c>
      <c r="BA97" s="2">
        <f t="shared" si="102"/>
        <v>18145.931780309846</v>
      </c>
      <c r="BB97" s="2">
        <f t="shared" si="102"/>
        <v>20803.25095386973</v>
      </c>
      <c r="BD97" t="s">
        <v>127</v>
      </c>
      <c r="BE97" s="2">
        <f t="shared" si="111"/>
        <v>446.68054885357168</v>
      </c>
      <c r="BF97" s="2">
        <f t="shared" si="112"/>
        <v>2733.8058282438051</v>
      </c>
      <c r="BG97" s="2">
        <f t="shared" si="103"/>
        <v>5298.8023022416955</v>
      </c>
      <c r="BH97" s="2">
        <f t="shared" si="103"/>
        <v>8121.6090444515812</v>
      </c>
      <c r="BI97" s="2">
        <f t="shared" si="103"/>
        <v>10958.078450956169</v>
      </c>
      <c r="BJ97" s="2">
        <f t="shared" si="103"/>
        <v>13756.942481111566</v>
      </c>
      <c r="BK97" s="2">
        <f t="shared" si="103"/>
        <v>16560.289324735011</v>
      </c>
      <c r="BL97" s="2">
        <f t="shared" si="103"/>
        <v>19346.87147381356</v>
      </c>
      <c r="BM97" s="2">
        <f t="shared" si="103"/>
        <v>22120.137397130318</v>
      </c>
      <c r="BO97" t="s">
        <v>127</v>
      </c>
      <c r="BP97" s="2">
        <f t="shared" si="113"/>
        <v>446.68054885357168</v>
      </c>
      <c r="BQ97" s="2">
        <f t="shared" si="114"/>
        <v>2719.4596825907374</v>
      </c>
      <c r="BR97" s="2">
        <f t="shared" si="104"/>
        <v>5195.4782021021565</v>
      </c>
      <c r="BS97" s="2">
        <f t="shared" si="104"/>
        <v>7851.3562181626839</v>
      </c>
      <c r="BT97" s="2">
        <f t="shared" si="104"/>
        <v>10500.044415942979</v>
      </c>
      <c r="BU97" s="2">
        <f t="shared" si="104"/>
        <v>13173.457312350276</v>
      </c>
      <c r="BV97" s="2">
        <f t="shared" si="104"/>
        <v>15865.909755102168</v>
      </c>
      <c r="BW97" s="2">
        <f t="shared" si="104"/>
        <v>18573.881740371937</v>
      </c>
      <c r="BX97" s="2">
        <f t="shared" si="104"/>
        <v>21311.544629301454</v>
      </c>
      <c r="BZ97" t="s">
        <v>127</v>
      </c>
      <c r="CA97" s="2">
        <f t="shared" si="115"/>
        <v>446.68054885357168</v>
      </c>
      <c r="CB97" s="2">
        <f t="shared" si="116"/>
        <v>2719.449559639856</v>
      </c>
      <c r="CC97" s="2">
        <f t="shared" si="105"/>
        <v>5194.9212172292537</v>
      </c>
      <c r="CD97" s="2">
        <f t="shared" si="105"/>
        <v>7848.05074522409</v>
      </c>
      <c r="CE97" s="2">
        <f t="shared" si="105"/>
        <v>10492.163888053808</v>
      </c>
      <c r="CF97" s="2">
        <f t="shared" si="105"/>
        <v>13157.235565555477</v>
      </c>
      <c r="CG97" s="2">
        <f t="shared" si="105"/>
        <v>15843.222720448106</v>
      </c>
      <c r="CH97" s="2">
        <f t="shared" si="105"/>
        <v>18550.224133119147</v>
      </c>
      <c r="CI97" s="2">
        <f t="shared" si="105"/>
        <v>21283.547419338673</v>
      </c>
      <c r="CK97" t="s">
        <v>127</v>
      </c>
      <c r="CL97" s="2">
        <f t="shared" si="117"/>
        <v>0</v>
      </c>
      <c r="CM97" s="2">
        <f t="shared" si="106"/>
        <v>21.756383285885477</v>
      </c>
      <c r="CN97" s="2">
        <f t="shared" si="106"/>
        <v>160.10964214810701</v>
      </c>
      <c r="CO97" s="2">
        <f t="shared" si="106"/>
        <v>420.19139024673404</v>
      </c>
      <c r="CP97" s="2">
        <f t="shared" si="106"/>
        <v>680.35203608524353</v>
      </c>
      <c r="CQ97" s="2">
        <f t="shared" si="106"/>
        <v>881.73613903931073</v>
      </c>
      <c r="CR97" s="2">
        <f t="shared" si="106"/>
        <v>1059.8370660583732</v>
      </c>
      <c r="CS97" s="2">
        <f t="shared" si="106"/>
        <v>1200.9396935037148</v>
      </c>
      <c r="CT97" s="2">
        <f t="shared" si="106"/>
        <v>1316.8864432605878</v>
      </c>
      <c r="CU97" s="41">
        <f t="shared" si="65"/>
        <v>6.3301954400335023E-2</v>
      </c>
      <c r="CV97" t="s">
        <v>127</v>
      </c>
      <c r="CW97" s="2">
        <f t="shared" si="43"/>
        <v>0</v>
      </c>
      <c r="CX97" s="2">
        <f t="shared" si="43"/>
        <v>7.4102376328178252</v>
      </c>
      <c r="CY97" s="2">
        <f t="shared" si="43"/>
        <v>56.785542008567973</v>
      </c>
      <c r="CZ97" s="2">
        <f t="shared" si="43"/>
        <v>149.93856395783678</v>
      </c>
      <c r="DA97" s="2">
        <f t="shared" si="43"/>
        <v>222.31800107205345</v>
      </c>
      <c r="DB97" s="2">
        <f t="shared" si="43"/>
        <v>298.25097027802076</v>
      </c>
      <c r="DC97" s="2">
        <f t="shared" si="107"/>
        <v>365.45749642552983</v>
      </c>
      <c r="DD97" s="2">
        <f t="shared" si="107"/>
        <v>427.94996006209112</v>
      </c>
      <c r="DE97" s="2">
        <f t="shared" si="107"/>
        <v>508.29367543172339</v>
      </c>
      <c r="DF97" s="41">
        <f t="shared" si="66"/>
        <v>2.443337709855261E-2</v>
      </c>
      <c r="DG97" t="s">
        <v>127</v>
      </c>
      <c r="DH97" s="2">
        <f t="shared" si="108"/>
        <v>0</v>
      </c>
      <c r="DI97" s="2">
        <f t="shared" si="108"/>
        <v>7.4001146819364294</v>
      </c>
      <c r="DJ97" s="2">
        <f t="shared" si="108"/>
        <v>56.228557135665142</v>
      </c>
      <c r="DK97" s="2">
        <f t="shared" si="108"/>
        <v>146.63309101924278</v>
      </c>
      <c r="DL97" s="2">
        <f t="shared" si="108"/>
        <v>214.43747318288297</v>
      </c>
      <c r="DM97" s="2">
        <f t="shared" si="108"/>
        <v>282.02922348322136</v>
      </c>
      <c r="DN97" s="2">
        <f t="shared" si="108"/>
        <v>342.77046177146804</v>
      </c>
      <c r="DO97" s="2">
        <f t="shared" si="108"/>
        <v>404.29235280930152</v>
      </c>
      <c r="DP97" s="2">
        <f t="shared" si="108"/>
        <v>480.29646546894219</v>
      </c>
      <c r="DQ97" s="41">
        <f t="shared" si="67"/>
        <v>2.308756773323448E-2</v>
      </c>
      <c r="DR97" s="41"/>
    </row>
    <row r="98" spans="1:122" x14ac:dyDescent="0.3">
      <c r="A98" t="s">
        <v>46</v>
      </c>
      <c r="B98" s="2">
        <f>VLOOKUP($A98,Total_Rndwd_Prod_Val_REF_N!$A$4:$M$199,5,FALSE)/10^3</f>
        <v>38862.954760201545</v>
      </c>
      <c r="C98" s="2">
        <f>VLOOKUP($A98,Total_Rndwd_Prod_Val_REF_N!$A$4:$M$199,6,FALSE)/10^3</f>
        <v>45632.196802979517</v>
      </c>
      <c r="D98" s="2">
        <f>VLOOKUP($A98,Total_Rndwd_Prod_Val_REF_N!$A$4:$M$199,7,FALSE)/10^3</f>
        <v>54367.012581150746</v>
      </c>
      <c r="E98" s="2">
        <f>VLOOKUP($A98,Total_Rndwd_Prod_Val_REF_N!$A$4:$M$199,8,FALSE)/10^3</f>
        <v>56209.893096071719</v>
      </c>
      <c r="F98" s="2">
        <f>VLOOKUP($A98,Total_Rndwd_Prod_Val_REF_N!$A$4:$M$199,9,FALSE)/10^3</f>
        <v>58745.672765511423</v>
      </c>
      <c r="G98" s="2">
        <f>VLOOKUP($A98,Total_Rndwd_Prod_Val_REF_N!$A$4:$M$199,10,FALSE)/10^3</f>
        <v>61428.195619091734</v>
      </c>
      <c r="H98" s="2">
        <f>VLOOKUP($A98,Total_Rndwd_Prod_Val_REF_N!$A$4:$M$199,11,FALSE)/10^3</f>
        <v>61697.228867386388</v>
      </c>
      <c r="I98" s="2">
        <f>VLOOKUP($A98,Total_Rndwd_Prod_Val_REF_N!$A$4:$M$199,12,FALSE)/10^3</f>
        <v>61630.22598947052</v>
      </c>
      <c r="J98" s="2">
        <f>VLOOKUP($A98,Total_Rndwd_Prod_Val_REF_N!$A$4:$M$199,13,FALSE)/10^3</f>
        <v>60632.206919260752</v>
      </c>
      <c r="L98" t="s">
        <v>46</v>
      </c>
      <c r="M98" s="2">
        <f>VLOOKUP($A98,Total_Rndwd_Prod_Val_BF_N!$A$4:$M$199,5,FALSE)/10^3</f>
        <v>38862.954760201545</v>
      </c>
      <c r="N98" s="2">
        <f>VLOOKUP($A98,Total_Rndwd_Prod_Val_BF_N!$A$4:$M$199,6,FALSE)/10^3</f>
        <v>47370.866274782318</v>
      </c>
      <c r="O98" s="2">
        <f>VLOOKUP($A98,Total_Rndwd_Prod_Val_BF_N!$A$4:$M$199,7,FALSE)/10^3</f>
        <v>58669.715259297052</v>
      </c>
      <c r="P98" s="2">
        <f>VLOOKUP($A98,Total_Rndwd_Prod_Val_BF_N!$A$4:$M$199,8,FALSE)/10^3</f>
        <v>59970.46833480092</v>
      </c>
      <c r="Q98" s="2">
        <f>VLOOKUP($A98,Total_Rndwd_Prod_Val_BF_N!$A$4:$M$199,9,FALSE)/10^3</f>
        <v>60957.333050814523</v>
      </c>
      <c r="R98" s="2">
        <f>VLOOKUP($A98,Total_Rndwd_Prod_Val_BF_N!$A$4:$M$199,10,FALSE)/10^3</f>
        <v>63397.913316820741</v>
      </c>
      <c r="S98" s="2">
        <f>VLOOKUP($A98,Total_Rndwd_Prod_Val_BF_N!$A$4:$M$199,11,FALSE)/10^3</f>
        <v>64872.747847032057</v>
      </c>
      <c r="T98" s="2">
        <f>VLOOKUP($A98,Total_Rndwd_Prod_Val_BF_N!$A$4:$M$199,12,FALSE)/10^3</f>
        <v>64445.13188475903</v>
      </c>
      <c r="U98" s="2">
        <f>VLOOKUP($A98,Total_Rndwd_Prod_Val_BF_N!$A$4:$M$199,13,FALSE)/10^3</f>
        <v>64265.694101329995</v>
      </c>
      <c r="W98" t="s">
        <v>46</v>
      </c>
      <c r="X98" s="2">
        <f>VLOOKUP($A98,Total_Rndwd_Prod_Val_AF_N!$A$4:$M$199,5,FALSE)/10^3</f>
        <v>38862.954760201545</v>
      </c>
      <c r="Y98" s="2">
        <f>VLOOKUP($A98,Total_Rndwd_Prod_Val_AF_N!$A$4:$M$199,6,FALSE)/10^3</f>
        <v>45826.302960407695</v>
      </c>
      <c r="Z98" s="2">
        <f>VLOOKUP($A98,Total_Rndwd_Prod_Val_AF_N!$A$4:$M$199,7,FALSE)/10^3</f>
        <v>55076.145376398592</v>
      </c>
      <c r="AA98" s="2">
        <f>VLOOKUP($A98,Total_Rndwd_Prod_Val_AF_N!$A$4:$M$199,8,FALSE)/10^3</f>
        <v>55682.436450741552</v>
      </c>
      <c r="AB98" s="2">
        <f>VLOOKUP($A98,Total_Rndwd_Prod_Val_AF_N!$A$4:$M$199,9,FALSE)/10^3</f>
        <v>57551.556884209953</v>
      </c>
      <c r="AC98" s="2">
        <f>VLOOKUP($A98,Total_Rndwd_Prod_Val_AF_N!$A$4:$M$199,10,FALSE)/10^3</f>
        <v>59810.074210120038</v>
      </c>
      <c r="AD98" s="2">
        <f>VLOOKUP($A98,Total_Rndwd_Prod_Val_AF_N!$A$4:$M$199,11,FALSE)/10^3</f>
        <v>61033.533102470705</v>
      </c>
      <c r="AE98" s="2">
        <f>VLOOKUP($A98,Total_Rndwd_Prod_Val_AF_N!$A$4:$M$199,12,FALSE)/10^3</f>
        <v>61305.784621829356</v>
      </c>
      <c r="AF98" s="2">
        <f>VLOOKUP($A98,Total_Rndwd_Prod_Val_AF_N!$A$4:$M$199,13,FALSE)/10^3</f>
        <v>60639.828713415802</v>
      </c>
      <c r="AH98" t="s">
        <v>46</v>
      </c>
      <c r="AI98" s="2">
        <f>VLOOKUP($A98,Total_Rndwd_Prod_Val_BAC_N!$A$4:$M$199,5,FALSE)/10^3</f>
        <v>38862.954760201545</v>
      </c>
      <c r="AJ98" s="2">
        <f>VLOOKUP($A98,Total_Rndwd_Prod_Val_BAC_N!$A$4:$M$199,6,FALSE)/10^3</f>
        <v>45437.040791110259</v>
      </c>
      <c r="AK98" s="2">
        <f>VLOOKUP($A98,Total_Rndwd_Prod_Val_BAC_N!$A$4:$M$199,7,FALSE)/10^3</f>
        <v>54175.752349941286</v>
      </c>
      <c r="AL98" s="2">
        <f>VLOOKUP($A98,Total_Rndwd_Prod_Val_BAC_N!$A$4:$M$199,8,FALSE)/10^3</f>
        <v>55024.089731361964</v>
      </c>
      <c r="AM98" s="2">
        <f>VLOOKUP($A98,Total_Rndwd_Prod_Val_BAC_N!$A$4:$M$199,9,FALSE)/10^3</f>
        <v>56703.410412679565</v>
      </c>
      <c r="AN98" s="2">
        <f>VLOOKUP($A98,Total_Rndwd_Prod_Val_BAC_N!$A$4:$M$199,10,FALSE)/10^3</f>
        <v>59263.008285611344</v>
      </c>
      <c r="AO98" s="2">
        <f>VLOOKUP($A98,Total_Rndwd_Prod_Val_BAC_N!$A$4:$M$199,11,FALSE)/10^3</f>
        <v>60067.625840150802</v>
      </c>
      <c r="AP98" s="2">
        <f>VLOOKUP($A98,Total_Rndwd_Prod_Val_BAC_N!$A$4:$M$199,12,FALSE)/10^3</f>
        <v>60487.254390382972</v>
      </c>
      <c r="AQ98" s="2">
        <f>VLOOKUP($A98,Total_Rndwd_Prod_Val_BAC_N!$A$4:$M$199,13,FALSE)/10^3</f>
        <v>59777.614630633419</v>
      </c>
      <c r="AS98" t="s">
        <v>46</v>
      </c>
      <c r="AT98" s="2">
        <f t="shared" si="109"/>
        <v>38862.954760201545</v>
      </c>
      <c r="AU98" s="2">
        <f t="shared" si="110"/>
        <v>239946.97060398723</v>
      </c>
      <c r="AV98" s="2">
        <f t="shared" si="102"/>
        <v>476842.77039705601</v>
      </c>
      <c r="AW98" s="2">
        <f t="shared" si="102"/>
        <v>750520.71381773066</v>
      </c>
      <c r="AX98" s="2">
        <f t="shared" si="102"/>
        <v>1034105.958967529</v>
      </c>
      <c r="AY98" s="2">
        <f t="shared" si="102"/>
        <v>1330516.8456486664</v>
      </c>
      <c r="AZ98" s="2">
        <f t="shared" si="102"/>
        <v>1637926.8569924198</v>
      </c>
      <c r="BA98" s="2">
        <f t="shared" si="102"/>
        <v>1946345.9984514359</v>
      </c>
      <c r="BB98" s="2">
        <f t="shared" si="102"/>
        <v>2253499.1093285787</v>
      </c>
      <c r="BD98" t="s">
        <v>46</v>
      </c>
      <c r="BE98" s="2">
        <f t="shared" si="111"/>
        <v>38862.954760201545</v>
      </c>
      <c r="BF98" s="2">
        <f t="shared" si="112"/>
        <v>241685.64007579003</v>
      </c>
      <c r="BG98" s="2">
        <f t="shared" si="103"/>
        <v>489838.82043421635</v>
      </c>
      <c r="BH98" s="2">
        <f t="shared" si="103"/>
        <v>784488.14980620553</v>
      </c>
      <c r="BI98" s="2">
        <f t="shared" si="103"/>
        <v>1085327.3561962238</v>
      </c>
      <c r="BJ98" s="2">
        <f t="shared" si="103"/>
        <v>1392554.6017163026</v>
      </c>
      <c r="BK98" s="2">
        <f t="shared" si="103"/>
        <v>1711019.0028306176</v>
      </c>
      <c r="BL98" s="2">
        <f t="shared" si="103"/>
        <v>2034955.1261035048</v>
      </c>
      <c r="BM98" s="2">
        <f t="shared" si="103"/>
        <v>2357001.3477438707</v>
      </c>
      <c r="BO98" t="s">
        <v>46</v>
      </c>
      <c r="BP98" s="2">
        <f t="shared" si="113"/>
        <v>38862.954760201545</v>
      </c>
      <c r="BQ98" s="2">
        <f t="shared" si="114"/>
        <v>240141.0767614154</v>
      </c>
      <c r="BR98" s="2">
        <f t="shared" si="104"/>
        <v>478522.43397944479</v>
      </c>
      <c r="BS98" s="2">
        <f t="shared" si="104"/>
        <v>754509.45193578082</v>
      </c>
      <c r="BT98" s="2">
        <f t="shared" si="104"/>
        <v>1034790.754622957</v>
      </c>
      <c r="BU98" s="2">
        <f t="shared" si="104"/>
        <v>1324807.056369917</v>
      </c>
      <c r="BV98" s="2">
        <f t="shared" si="104"/>
        <v>1625080.8863128677</v>
      </c>
      <c r="BW98" s="2">
        <f t="shared" si="104"/>
        <v>1930520.8033445799</v>
      </c>
      <c r="BX98" s="2">
        <f t="shared" si="104"/>
        <v>2236383.7705453131</v>
      </c>
      <c r="BZ98" t="s">
        <v>46</v>
      </c>
      <c r="CA98" s="2">
        <f t="shared" si="115"/>
        <v>38862.954760201545</v>
      </c>
      <c r="CB98" s="2">
        <f t="shared" si="116"/>
        <v>239751.81459211797</v>
      </c>
      <c r="CC98" s="2">
        <f t="shared" si="105"/>
        <v>475675.73010650033</v>
      </c>
      <c r="CD98" s="2">
        <f t="shared" si="105"/>
        <v>747402.82923762745</v>
      </c>
      <c r="CE98" s="2">
        <f t="shared" si="105"/>
        <v>1024202.5985757549</v>
      </c>
      <c r="CF98" s="2">
        <f t="shared" si="105"/>
        <v>1310279.2485120846</v>
      </c>
      <c r="CG98" s="2">
        <f t="shared" si="105"/>
        <v>1607398.9074946807</v>
      </c>
      <c r="CH98" s="2">
        <f t="shared" si="105"/>
        <v>1908156.6652456669</v>
      </c>
      <c r="CI98" s="2">
        <f t="shared" si="105"/>
        <v>2209883.2974378322</v>
      </c>
      <c r="CK98" t="s">
        <v>46</v>
      </c>
      <c r="CL98" s="2">
        <f t="shared" si="117"/>
        <v>0</v>
      </c>
      <c r="CM98" s="2">
        <f t="shared" si="106"/>
        <v>1738.6694718028011</v>
      </c>
      <c r="CN98" s="2">
        <f t="shared" si="106"/>
        <v>12996.050037160341</v>
      </c>
      <c r="CO98" s="2">
        <f t="shared" si="106"/>
        <v>33967.43598847487</v>
      </c>
      <c r="CP98" s="2">
        <f t="shared" si="106"/>
        <v>51221.397228694754</v>
      </c>
      <c r="CQ98" s="2">
        <f t="shared" si="106"/>
        <v>62037.75606763619</v>
      </c>
      <c r="CR98" s="2">
        <f t="shared" si="106"/>
        <v>73092.145838197786</v>
      </c>
      <c r="CS98" s="2">
        <f t="shared" si="106"/>
        <v>88609.127652068855</v>
      </c>
      <c r="CT98" s="2">
        <f t="shared" si="106"/>
        <v>103502.238415292</v>
      </c>
      <c r="CU98" s="41">
        <f t="shared" si="65"/>
        <v>4.5929567039469606E-2</v>
      </c>
      <c r="CV98" t="s">
        <v>46</v>
      </c>
      <c r="CW98" s="2">
        <f t="shared" si="43"/>
        <v>0</v>
      </c>
      <c r="CX98" s="2">
        <f t="shared" si="43"/>
        <v>194.10615742817754</v>
      </c>
      <c r="CY98" s="2">
        <f t="shared" si="43"/>
        <v>1679.6635823887773</v>
      </c>
      <c r="CZ98" s="2">
        <f t="shared" si="43"/>
        <v>3988.7381180501543</v>
      </c>
      <c r="DA98" s="2">
        <f t="shared" si="43"/>
        <v>684.79565542796627</v>
      </c>
      <c r="DB98" s="2">
        <f t="shared" si="43"/>
        <v>-5709.7892787493765</v>
      </c>
      <c r="DC98" s="2">
        <f t="shared" si="107"/>
        <v>-12845.970679552061</v>
      </c>
      <c r="DD98" s="2">
        <f t="shared" si="107"/>
        <v>-15825.195106856059</v>
      </c>
      <c r="DE98" s="2">
        <f t="shared" si="107"/>
        <v>-17115.338783265557</v>
      </c>
      <c r="DF98" s="41">
        <f t="shared" si="66"/>
        <v>-7.5950057900688525E-3</v>
      </c>
      <c r="DG98" t="s">
        <v>46</v>
      </c>
      <c r="DH98" s="2">
        <f t="shared" si="108"/>
        <v>0</v>
      </c>
      <c r="DI98" s="2">
        <f t="shared" si="108"/>
        <v>-195.15601186925778</v>
      </c>
      <c r="DJ98" s="2">
        <f t="shared" si="108"/>
        <v>-1167.0402905556839</v>
      </c>
      <c r="DK98" s="2">
        <f t="shared" si="108"/>
        <v>-3117.8845801032148</v>
      </c>
      <c r="DL98" s="2">
        <f t="shared" si="108"/>
        <v>-9903.3603917740984</v>
      </c>
      <c r="DM98" s="2">
        <f t="shared" si="108"/>
        <v>-20237.597136581782</v>
      </c>
      <c r="DN98" s="2">
        <f t="shared" si="108"/>
        <v>-30527.949497739086</v>
      </c>
      <c r="DO98" s="2">
        <f t="shared" si="108"/>
        <v>-38189.333205769071</v>
      </c>
      <c r="DP98" s="2">
        <f t="shared" si="108"/>
        <v>-43615.811890746467</v>
      </c>
      <c r="DQ98" s="41">
        <f t="shared" si="67"/>
        <v>-1.9354705626549649E-2</v>
      </c>
      <c r="DR98" s="41"/>
    </row>
    <row r="99" spans="1:122" x14ac:dyDescent="0.3">
      <c r="A99" t="s">
        <v>128</v>
      </c>
      <c r="B99" s="2">
        <f>VLOOKUP($A99,Total_Rndwd_Prod_Val_REF_N!$A$4:$M$199,5,FALSE)/10^3</f>
        <v>1.3660809463408239</v>
      </c>
      <c r="C99" s="2">
        <f>VLOOKUP($A99,Total_Rndwd_Prod_Val_REF_N!$A$4:$M$199,6,FALSE)/10^3</f>
        <v>1.30096496113928</v>
      </c>
      <c r="D99" s="2">
        <f>VLOOKUP($A99,Total_Rndwd_Prod_Val_REF_N!$A$4:$M$199,7,FALSE)/10^3</f>
        <v>1.1537499365410671</v>
      </c>
      <c r="E99" s="2">
        <f>VLOOKUP($A99,Total_Rndwd_Prod_Val_REF_N!$A$4:$M$199,8,FALSE)/10^3</f>
        <v>1.0239963575428346</v>
      </c>
      <c r="F99" s="2">
        <f>VLOOKUP($A99,Total_Rndwd_Prod_Val_REF_N!$A$4:$M$199,9,FALSE)/10^3</f>
        <v>0.9204745768007857</v>
      </c>
      <c r="G99" s="2">
        <f>VLOOKUP($A99,Total_Rndwd_Prod_Val_REF_N!$A$4:$M$199,10,FALSE)/10^3</f>
        <v>0.9713026304694844</v>
      </c>
      <c r="H99" s="2">
        <f>VLOOKUP($A99,Total_Rndwd_Prod_Val_REF_N!$A$4:$M$199,11,FALSE)/10^3</f>
        <v>1.0330704063263507</v>
      </c>
      <c r="I99" s="2">
        <f>VLOOKUP($A99,Total_Rndwd_Prod_Val_REF_N!$A$4:$M$199,12,FALSE)/10^3</f>
        <v>1.0721292193542409</v>
      </c>
      <c r="J99" s="2">
        <f>VLOOKUP($A99,Total_Rndwd_Prod_Val_REF_N!$A$4:$M$199,13,FALSE)/10^3</f>
        <v>1.0738703690771429</v>
      </c>
      <c r="L99" t="s">
        <v>128</v>
      </c>
      <c r="M99" s="2">
        <f>VLOOKUP($A99,Total_Rndwd_Prod_Val_BF_N!$A$4:$M$199,5,FALSE)/10^3</f>
        <v>1.3660809463408239</v>
      </c>
      <c r="N99" s="2">
        <f>VLOOKUP($A99,Total_Rndwd_Prod_Val_BF_N!$A$4:$M$199,6,FALSE)/10^3</f>
        <v>1.3417806394529443</v>
      </c>
      <c r="O99" s="2">
        <f>VLOOKUP($A99,Total_Rndwd_Prod_Val_BF_N!$A$4:$M$199,7,FALSE)/10^3</f>
        <v>1.2379246468834559</v>
      </c>
      <c r="P99" s="2">
        <f>VLOOKUP($A99,Total_Rndwd_Prod_Val_BF_N!$A$4:$M$199,8,FALSE)/10^3</f>
        <v>1.1335819815264592</v>
      </c>
      <c r="Q99" s="2">
        <f>VLOOKUP($A99,Total_Rndwd_Prod_Val_BF_N!$A$4:$M$199,9,FALSE)/10^3</f>
        <v>0.92384462315922622</v>
      </c>
      <c r="R99" s="2">
        <f>VLOOKUP($A99,Total_Rndwd_Prod_Val_BF_N!$A$4:$M$199,10,FALSE)/10^3</f>
        <v>0.87512811090749143</v>
      </c>
      <c r="S99" s="2">
        <f>VLOOKUP($A99,Total_Rndwd_Prod_Val_BF_N!$A$4:$M$199,11,FALSE)/10^3</f>
        <v>0.92669875290103354</v>
      </c>
      <c r="T99" s="2">
        <f>VLOOKUP($A99,Total_Rndwd_Prod_Val_BF_N!$A$4:$M$199,12,FALSE)/10^3</f>
        <v>0.99567955388244356</v>
      </c>
      <c r="U99" s="2">
        <f>VLOOKUP($A99,Total_Rndwd_Prod_Val_BF_N!$A$4:$M$199,13,FALSE)/10^3</f>
        <v>1.0189009902503852</v>
      </c>
      <c r="W99" t="s">
        <v>128</v>
      </c>
      <c r="X99" s="2">
        <f>VLOOKUP($A99,Total_Rndwd_Prod_Val_AF_N!$A$4:$M$199,5,FALSE)/10^3</f>
        <v>1.3660809463408239</v>
      </c>
      <c r="Y99" s="2">
        <f>VLOOKUP($A99,Total_Rndwd_Prod_Val_AF_N!$A$4:$M$199,6,FALSE)/10^3</f>
        <v>1.3051199093190617</v>
      </c>
      <c r="Z99" s="2">
        <f>VLOOKUP($A99,Total_Rndwd_Prod_Val_AF_N!$A$4:$M$199,7,FALSE)/10^3</f>
        <v>1.2176145560286145</v>
      </c>
      <c r="AA99" s="2">
        <f>VLOOKUP($A99,Total_Rndwd_Prod_Val_AF_N!$A$4:$M$199,8,FALSE)/10^3</f>
        <v>1.08061116221286</v>
      </c>
      <c r="AB99" s="2">
        <f>VLOOKUP($A99,Total_Rndwd_Prod_Val_AF_N!$A$4:$M$199,9,FALSE)/10^3</f>
        <v>1.0160847603682428</v>
      </c>
      <c r="AC99" s="2">
        <f>VLOOKUP($A99,Total_Rndwd_Prod_Val_AF_N!$A$4:$M$199,10,FALSE)/10^3</f>
        <v>1.0899530005549163</v>
      </c>
      <c r="AD99" s="2">
        <f>VLOOKUP($A99,Total_Rndwd_Prod_Val_AF_N!$A$4:$M$199,11,FALSE)/10^3</f>
        <v>1.1398534940829754</v>
      </c>
      <c r="AE99" s="2">
        <f>VLOOKUP($A99,Total_Rndwd_Prod_Val_AF_N!$A$4:$M$199,12,FALSE)/10^3</f>
        <v>1.1868499501549614</v>
      </c>
      <c r="AF99" s="2">
        <f>VLOOKUP($A99,Total_Rndwd_Prod_Val_AF_N!$A$4:$M$199,13,FALSE)/10^3</f>
        <v>1.190143787519069</v>
      </c>
      <c r="AH99" t="s">
        <v>128</v>
      </c>
      <c r="AI99" s="2">
        <f>VLOOKUP($A99,Total_Rndwd_Prod_Val_BAC_N!$A$4:$M$199,5,FALSE)/10^3</f>
        <v>1.3660809463408239</v>
      </c>
      <c r="AJ99" s="2">
        <f>VLOOKUP($A99,Total_Rndwd_Prod_Val_BAC_N!$A$4:$M$199,6,FALSE)/10^3</f>
        <v>1.3022199093190616</v>
      </c>
      <c r="AK99" s="2">
        <f>VLOOKUP($A99,Total_Rndwd_Prod_Val_BAC_N!$A$4:$M$199,7,FALSE)/10^3</f>
        <v>1.1913086418480188</v>
      </c>
      <c r="AL99" s="2">
        <f>VLOOKUP($A99,Total_Rndwd_Prod_Val_BAC_N!$A$4:$M$199,8,FALSE)/10^3</f>
        <v>1.0646127200508972</v>
      </c>
      <c r="AM99" s="2">
        <f>VLOOKUP($A99,Total_Rndwd_Prod_Val_BAC_N!$A$4:$M$199,9,FALSE)/10^3</f>
        <v>0.99001344209116937</v>
      </c>
      <c r="AN99" s="2">
        <f>VLOOKUP($A99,Total_Rndwd_Prod_Val_BAC_N!$A$4:$M$199,10,FALSE)/10^3</f>
        <v>1.0713751604274617</v>
      </c>
      <c r="AO99" s="2">
        <f>VLOOKUP($A99,Total_Rndwd_Prod_Val_BAC_N!$A$4:$M$199,11,FALSE)/10^3</f>
        <v>1.1325312412915873</v>
      </c>
      <c r="AP99" s="2">
        <f>VLOOKUP($A99,Total_Rndwd_Prod_Val_BAC_N!$A$4:$M$199,12,FALSE)/10^3</f>
        <v>1.1624289721182952</v>
      </c>
      <c r="AQ99" s="2">
        <f>VLOOKUP($A99,Total_Rndwd_Prod_Val_BAC_N!$A$4:$M$199,13,FALSE)/10^3</f>
        <v>1.1664146479003965</v>
      </c>
      <c r="AS99" t="s">
        <v>128</v>
      </c>
      <c r="AT99" s="2">
        <f t="shared" si="109"/>
        <v>1.3660809463408239</v>
      </c>
      <c r="AU99" s="2">
        <f t="shared" si="110"/>
        <v>8.1313696928433998</v>
      </c>
      <c r="AV99" s="2">
        <f t="shared" si="102"/>
        <v>14.488979473941585</v>
      </c>
      <c r="AW99" s="2">
        <f t="shared" si="102"/>
        <v>20.127975577648687</v>
      </c>
      <c r="AX99" s="2">
        <f t="shared" si="102"/>
        <v>25.144435584620812</v>
      </c>
      <c r="AY99" s="2">
        <f t="shared" si="102"/>
        <v>29.797636522293438</v>
      </c>
      <c r="AZ99" s="2">
        <f t="shared" si="102"/>
        <v>34.715917450497727</v>
      </c>
      <c r="BA99" s="2">
        <f t="shared" si="102"/>
        <v>39.920328295157368</v>
      </c>
      <c r="BB99" s="2">
        <f t="shared" si="102"/>
        <v>45.28271554165147</v>
      </c>
      <c r="BD99" t="s">
        <v>128</v>
      </c>
      <c r="BE99" s="2">
        <f t="shared" si="111"/>
        <v>1.3660809463408239</v>
      </c>
      <c r="BF99" s="2">
        <f t="shared" si="112"/>
        <v>8.1721853711570631</v>
      </c>
      <c r="BG99" s="2">
        <f t="shared" si="103"/>
        <v>14.777232575852297</v>
      </c>
      <c r="BH99" s="2">
        <f t="shared" si="103"/>
        <v>20.86251314491258</v>
      </c>
      <c r="BI99" s="2">
        <f t="shared" si="103"/>
        <v>26.320685694177641</v>
      </c>
      <c r="BJ99" s="2">
        <f t="shared" si="103"/>
        <v>30.891192297722039</v>
      </c>
      <c r="BK99" s="2">
        <f t="shared" si="103"/>
        <v>35.31840349425304</v>
      </c>
      <c r="BL99" s="2">
        <f t="shared" si="103"/>
        <v>40.020878059739623</v>
      </c>
      <c r="BM99" s="2">
        <f t="shared" si="103"/>
        <v>45.022497265519782</v>
      </c>
      <c r="BO99" t="s">
        <v>128</v>
      </c>
      <c r="BP99" s="2">
        <f t="shared" si="113"/>
        <v>1.3660809463408239</v>
      </c>
      <c r="BQ99" s="2">
        <f t="shared" si="114"/>
        <v>8.1355246410231814</v>
      </c>
      <c r="BR99" s="2">
        <f t="shared" si="104"/>
        <v>14.573618834328043</v>
      </c>
      <c r="BS99" s="2">
        <f t="shared" si="104"/>
        <v>20.524688220655364</v>
      </c>
      <c r="BT99" s="2">
        <f t="shared" si="104"/>
        <v>25.863217629875049</v>
      </c>
      <c r="BU99" s="2">
        <f t="shared" si="104"/>
        <v>31.017509671902939</v>
      </c>
      <c r="BV99" s="2">
        <f t="shared" si="104"/>
        <v>36.517175168205583</v>
      </c>
      <c r="BW99" s="2">
        <f t="shared" si="104"/>
        <v>42.263439094692444</v>
      </c>
      <c r="BX99" s="2">
        <f t="shared" si="104"/>
        <v>48.200982682831359</v>
      </c>
      <c r="BZ99" t="s">
        <v>128</v>
      </c>
      <c r="CA99" s="2">
        <f t="shared" si="115"/>
        <v>1.3660809463408239</v>
      </c>
      <c r="CB99" s="2">
        <f t="shared" si="116"/>
        <v>8.1326246410231811</v>
      </c>
      <c r="CC99" s="2">
        <f t="shared" si="105"/>
        <v>14.532812920147448</v>
      </c>
      <c r="CD99" s="2">
        <f t="shared" si="105"/>
        <v>20.36266020759042</v>
      </c>
      <c r="CE99" s="2">
        <f t="shared" si="105"/>
        <v>25.611124529885178</v>
      </c>
      <c r="CF99" s="2">
        <f t="shared" si="105"/>
        <v>30.642553458677316</v>
      </c>
      <c r="CG99" s="2">
        <f t="shared" si="105"/>
        <v>36.060585341678753</v>
      </c>
      <c r="CH99" s="2">
        <f t="shared" si="105"/>
        <v>41.753139278963395</v>
      </c>
      <c r="CI99" s="2">
        <f t="shared" si="105"/>
        <v>47.569269815336973</v>
      </c>
      <c r="CK99" t="s">
        <v>128</v>
      </c>
      <c r="CL99" s="2">
        <f t="shared" si="117"/>
        <v>0</v>
      </c>
      <c r="CM99" s="2">
        <f t="shared" si="106"/>
        <v>4.0815678313663284E-2</v>
      </c>
      <c r="CN99" s="2">
        <f t="shared" si="106"/>
        <v>0.28825310191071196</v>
      </c>
      <c r="CO99" s="2">
        <f t="shared" si="106"/>
        <v>0.7345375672638923</v>
      </c>
      <c r="CP99" s="2">
        <f t="shared" si="106"/>
        <v>1.176250109556829</v>
      </c>
      <c r="CQ99" s="2">
        <f t="shared" si="106"/>
        <v>1.0935557754286016</v>
      </c>
      <c r="CR99" s="2">
        <f t="shared" si="106"/>
        <v>0.60248604375531301</v>
      </c>
      <c r="CS99" s="2">
        <f t="shared" si="106"/>
        <v>0.1005497645822544</v>
      </c>
      <c r="CT99" s="2">
        <f t="shared" si="106"/>
        <v>-0.26021827613168824</v>
      </c>
      <c r="CU99" s="41">
        <f t="shared" si="65"/>
        <v>-5.7465254240845389E-3</v>
      </c>
      <c r="CV99" t="s">
        <v>128</v>
      </c>
      <c r="CW99" s="2">
        <f t="shared" si="43"/>
        <v>0</v>
      </c>
      <c r="CX99" s="2">
        <f t="shared" si="43"/>
        <v>4.1549481797815702E-3</v>
      </c>
      <c r="CY99" s="2">
        <f t="shared" si="43"/>
        <v>8.4639360386457696E-2</v>
      </c>
      <c r="CZ99" s="2">
        <f t="shared" si="43"/>
        <v>0.3967126430066763</v>
      </c>
      <c r="DA99" s="2">
        <f t="shared" si="43"/>
        <v>0.71878204525423683</v>
      </c>
      <c r="DB99" s="2">
        <f t="shared" si="43"/>
        <v>1.2198731496095014</v>
      </c>
      <c r="DC99" s="2">
        <f t="shared" si="107"/>
        <v>1.8012577177078555</v>
      </c>
      <c r="DD99" s="2">
        <f t="shared" si="107"/>
        <v>2.3431107995350757</v>
      </c>
      <c r="DE99" s="2">
        <f t="shared" si="107"/>
        <v>2.9182671411798893</v>
      </c>
      <c r="DF99" s="41">
        <f t="shared" si="66"/>
        <v>6.4445497719668329E-2</v>
      </c>
      <c r="DG99" t="s">
        <v>128</v>
      </c>
      <c r="DH99" s="2">
        <f t="shared" si="108"/>
        <v>0</v>
      </c>
      <c r="DI99" s="2">
        <f t="shared" si="108"/>
        <v>1.2549481797812234E-3</v>
      </c>
      <c r="DJ99" s="2">
        <f t="shared" si="108"/>
        <v>4.3833446205862714E-2</v>
      </c>
      <c r="DK99" s="2">
        <f t="shared" si="108"/>
        <v>0.23468462994173223</v>
      </c>
      <c r="DL99" s="2">
        <f t="shared" si="108"/>
        <v>0.46668894526436588</v>
      </c>
      <c r="DM99" s="2">
        <f t="shared" si="108"/>
        <v>0.84491693638387844</v>
      </c>
      <c r="DN99" s="2">
        <f t="shared" si="108"/>
        <v>1.3446678911810253</v>
      </c>
      <c r="DO99" s="2">
        <f t="shared" si="108"/>
        <v>1.8328109838060271</v>
      </c>
      <c r="DP99" s="2">
        <f t="shared" si="108"/>
        <v>2.2865542736855033</v>
      </c>
      <c r="DQ99" s="41">
        <f t="shared" si="67"/>
        <v>5.0495078449575515E-2</v>
      </c>
      <c r="DR99" s="41"/>
    </row>
    <row r="100" spans="1:122" x14ac:dyDescent="0.3">
      <c r="A100" t="s">
        <v>129</v>
      </c>
      <c r="B100" s="2">
        <f>VLOOKUP($A100,Total_Rndwd_Prod_Val_REF_N!$A$4:$M$199,5,FALSE)/10^3</f>
        <v>0.69670739080818078</v>
      </c>
      <c r="C100" s="2">
        <f>VLOOKUP($A100,Total_Rndwd_Prod_Val_REF_N!$A$4:$M$199,6,FALSE)/10^3</f>
        <v>0.77449161546535938</v>
      </c>
      <c r="D100" s="2">
        <f>VLOOKUP($A100,Total_Rndwd_Prod_Val_REF_N!$A$4:$M$199,7,FALSE)/10^3</f>
        <v>0.8406491463997896</v>
      </c>
      <c r="E100" s="2">
        <f>VLOOKUP($A100,Total_Rndwd_Prod_Val_REF_N!$A$4:$M$199,8,FALSE)/10^3</f>
        <v>0.84314766203563973</v>
      </c>
      <c r="F100" s="2">
        <f>VLOOKUP($A100,Total_Rndwd_Prod_Val_REF_N!$A$4:$M$199,9,FALSE)/10^3</f>
        <v>0.85356597592767347</v>
      </c>
      <c r="G100" s="2">
        <f>VLOOKUP($A100,Total_Rndwd_Prod_Val_REF_N!$A$4:$M$199,10,FALSE)/10^3</f>
        <v>0.87435485675941149</v>
      </c>
      <c r="H100" s="2">
        <f>VLOOKUP($A100,Total_Rndwd_Prod_Val_REF_N!$A$4:$M$199,11,FALSE)/10^3</f>
        <v>0.88445828694235673</v>
      </c>
      <c r="I100" s="2">
        <f>VLOOKUP($A100,Total_Rndwd_Prod_Val_REF_N!$A$4:$M$199,12,FALSE)/10^3</f>
        <v>0.8996009271332871</v>
      </c>
      <c r="J100" s="2">
        <f>VLOOKUP($A100,Total_Rndwd_Prod_Val_REF_N!$A$4:$M$199,13,FALSE)/10^3</f>
        <v>0.8933430192438685</v>
      </c>
      <c r="L100" t="s">
        <v>129</v>
      </c>
      <c r="M100" s="2">
        <f>VLOOKUP($A100,Total_Rndwd_Prod_Val_BF_N!$A$4:$M$199,5,FALSE)/10^3</f>
        <v>0.69670739080818078</v>
      </c>
      <c r="N100" s="2">
        <f>VLOOKUP($A100,Total_Rndwd_Prod_Val_BF_N!$A$4:$M$199,6,FALSE)/10^3</f>
        <v>0.82858240900366376</v>
      </c>
      <c r="O100" s="2">
        <f>VLOOKUP($A100,Total_Rndwd_Prod_Val_BF_N!$A$4:$M$199,7,FALSE)/10^3</f>
        <v>0.96951902957913927</v>
      </c>
      <c r="P100" s="2">
        <f>VLOOKUP($A100,Total_Rndwd_Prod_Val_BF_N!$A$4:$M$199,8,FALSE)/10^3</f>
        <v>0.98003828601926435</v>
      </c>
      <c r="Q100" s="2">
        <f>VLOOKUP($A100,Total_Rndwd_Prod_Val_BF_N!$A$4:$M$199,9,FALSE)/10^3</f>
        <v>0.97402154079699499</v>
      </c>
      <c r="R100" s="2">
        <f>VLOOKUP($A100,Total_Rndwd_Prod_Val_BF_N!$A$4:$M$199,10,FALSE)/10^3</f>
        <v>0.97383637421918079</v>
      </c>
      <c r="S100" s="2">
        <f>VLOOKUP($A100,Total_Rndwd_Prod_Val_BF_N!$A$4:$M$199,11,FALSE)/10^3</f>
        <v>0.96874278576344242</v>
      </c>
      <c r="T100" s="2">
        <f>VLOOKUP($A100,Total_Rndwd_Prod_Val_BF_N!$A$4:$M$199,12,FALSE)/10^3</f>
        <v>0.97629735629557179</v>
      </c>
      <c r="U100" s="2">
        <f>VLOOKUP($A100,Total_Rndwd_Prod_Val_BF_N!$A$4:$M$199,13,FALSE)/10^3</f>
        <v>0.98196967743887331</v>
      </c>
      <c r="W100" t="s">
        <v>129</v>
      </c>
      <c r="X100" s="2">
        <f>VLOOKUP($A100,Total_Rndwd_Prod_Val_AF_N!$A$4:$M$199,5,FALSE)/10^3</f>
        <v>0.69670739080818078</v>
      </c>
      <c r="Y100" s="2">
        <f>VLOOKUP($A100,Total_Rndwd_Prod_Val_AF_N!$A$4:$M$199,6,FALSE)/10^3</f>
        <v>0.7795116212574611</v>
      </c>
      <c r="Z100" s="2">
        <f>VLOOKUP($A100,Total_Rndwd_Prod_Val_AF_N!$A$4:$M$199,7,FALSE)/10^3</f>
        <v>0.87769365066269678</v>
      </c>
      <c r="AA100" s="2">
        <f>VLOOKUP($A100,Total_Rndwd_Prod_Val_AF_N!$A$4:$M$199,8,FALSE)/10^3</f>
        <v>0.86920235148102498</v>
      </c>
      <c r="AB100" s="2">
        <f>VLOOKUP($A100,Total_Rndwd_Prod_Val_AF_N!$A$4:$M$199,9,FALSE)/10^3</f>
        <v>0.88330075620888926</v>
      </c>
      <c r="AC100" s="2">
        <f>VLOOKUP($A100,Total_Rndwd_Prod_Val_AF_N!$A$4:$M$199,10,FALSE)/10^3</f>
        <v>0.90132970833396231</v>
      </c>
      <c r="AD100" s="2">
        <f>VLOOKUP($A100,Total_Rndwd_Prod_Val_AF_N!$A$4:$M$199,11,FALSE)/10^3</f>
        <v>0.90703591380042081</v>
      </c>
      <c r="AE100" s="2">
        <f>VLOOKUP($A100,Total_Rndwd_Prod_Val_AF_N!$A$4:$M$199,12,FALSE)/10^3</f>
        <v>0.9289611394231263</v>
      </c>
      <c r="AF100" s="2">
        <f>VLOOKUP($A100,Total_Rndwd_Prod_Val_AF_N!$A$4:$M$199,13,FALSE)/10^3</f>
        <v>0.92834591917491371</v>
      </c>
      <c r="AH100" t="s">
        <v>129</v>
      </c>
      <c r="AI100" s="2">
        <f>VLOOKUP($A100,Total_Rndwd_Prod_Val_BAC_N!$A$4:$M$199,5,FALSE)/10^3</f>
        <v>0.69670739080818078</v>
      </c>
      <c r="AJ100" s="2">
        <f>VLOOKUP($A100,Total_Rndwd_Prod_Val_BAC_N!$A$4:$M$199,6,FALSE)/10^3</f>
        <v>0.76820156364514103</v>
      </c>
      <c r="AK100" s="2">
        <f>VLOOKUP($A100,Total_Rndwd_Prod_Val_BAC_N!$A$4:$M$199,7,FALSE)/10^3</f>
        <v>0.85420773648210158</v>
      </c>
      <c r="AL100" s="2">
        <f>VLOOKUP($A100,Total_Rndwd_Prod_Val_BAC_N!$A$4:$M$199,8,FALSE)/10^3</f>
        <v>0.85595390931906168</v>
      </c>
      <c r="AM100" s="2">
        <f>VLOOKUP($A100,Total_Rndwd_Prod_Val_BAC_N!$A$4:$M$199,9,FALSE)/10^3</f>
        <v>0.87759455315645618</v>
      </c>
      <c r="AN100" s="2">
        <f>VLOOKUP($A100,Total_Rndwd_Prod_Val_BAC_N!$A$4:$M$199,10,FALSE)/10^3</f>
        <v>0.8835418682065076</v>
      </c>
      <c r="AO100" s="2">
        <f>VLOOKUP($A100,Total_Rndwd_Prod_Val_BAC_N!$A$4:$M$199,11,FALSE)/10^3</f>
        <v>0.89227360339671224</v>
      </c>
      <c r="AP100" s="2">
        <f>VLOOKUP($A100,Total_Rndwd_Prod_Val_BAC_N!$A$4:$M$199,12,FALSE)/10^3</f>
        <v>0.92476527661110008</v>
      </c>
      <c r="AQ100" s="2">
        <f>VLOOKUP($A100,Total_Rndwd_Prod_Val_BAC_N!$A$4:$M$199,13,FALSE)/10^3</f>
        <v>0.92415189478088122</v>
      </c>
      <c r="AS100" t="s">
        <v>129</v>
      </c>
      <c r="AT100" s="2">
        <f t="shared" si="109"/>
        <v>0.69670739080818078</v>
      </c>
      <c r="AU100" s="2">
        <f t="shared" si="110"/>
        <v>4.2580285695062638</v>
      </c>
      <c r="AV100" s="2">
        <f t="shared" si="102"/>
        <v>8.1966441777674905</v>
      </c>
      <c r="AW100" s="2">
        <f t="shared" si="102"/>
        <v>12.40238842540229</v>
      </c>
      <c r="AX100" s="2">
        <f t="shared" si="102"/>
        <v>16.628545049472521</v>
      </c>
      <c r="AY100" s="2">
        <f t="shared" si="102"/>
        <v>20.917163809942625</v>
      </c>
      <c r="AZ100" s="2">
        <f t="shared" si="102"/>
        <v>25.299041523922629</v>
      </c>
      <c r="BA100" s="2">
        <f t="shared" si="102"/>
        <v>29.736475598825344</v>
      </c>
      <c r="BB100" s="2">
        <f t="shared" si="102"/>
        <v>34.228222326602364</v>
      </c>
      <c r="BD100" t="s">
        <v>129</v>
      </c>
      <c r="BE100" s="2">
        <f t="shared" si="111"/>
        <v>0.69670739080818078</v>
      </c>
      <c r="BF100" s="2">
        <f t="shared" si="112"/>
        <v>4.3121193630445678</v>
      </c>
      <c r="BG100" s="2">
        <f t="shared" si="103"/>
        <v>8.595968028638362</v>
      </c>
      <c r="BH100" s="2">
        <f t="shared" si="103"/>
        <v>13.454082432974182</v>
      </c>
      <c r="BI100" s="2">
        <f t="shared" si="103"/>
        <v>18.348257117848235</v>
      </c>
      <c r="BJ100" s="2">
        <f t="shared" si="103"/>
        <v>23.218179655255398</v>
      </c>
      <c r="BK100" s="2">
        <f t="shared" si="103"/>
        <v>28.082267937895562</v>
      </c>
      <c r="BL100" s="2">
        <f t="shared" si="103"/>
        <v>32.933536437244904</v>
      </c>
      <c r="BM100" s="2">
        <f t="shared" si="103"/>
        <v>37.820695539866065</v>
      </c>
      <c r="BO100" t="s">
        <v>129</v>
      </c>
      <c r="BP100" s="2">
        <f t="shared" si="113"/>
        <v>0.69670739080818078</v>
      </c>
      <c r="BQ100" s="2">
        <f t="shared" si="114"/>
        <v>4.2630485752983649</v>
      </c>
      <c r="BR100" s="2">
        <f t="shared" si="104"/>
        <v>8.2587887109909062</v>
      </c>
      <c r="BS100" s="2">
        <f t="shared" si="104"/>
        <v>12.638765665122719</v>
      </c>
      <c r="BT100" s="2">
        <f t="shared" si="104"/>
        <v>16.998875827255709</v>
      </c>
      <c r="BU100" s="2">
        <f t="shared" si="104"/>
        <v>21.433408560425228</v>
      </c>
      <c r="BV100" s="2">
        <f t="shared" si="104"/>
        <v>25.945763307561499</v>
      </c>
      <c r="BW100" s="2">
        <f t="shared" si="104"/>
        <v>30.502868102186309</v>
      </c>
      <c r="BX100" s="2">
        <f t="shared" si="104"/>
        <v>35.147058579053727</v>
      </c>
      <c r="BZ100" t="s">
        <v>129</v>
      </c>
      <c r="CA100" s="2">
        <f t="shared" si="115"/>
        <v>0.69670739080818078</v>
      </c>
      <c r="CB100" s="2">
        <f t="shared" si="116"/>
        <v>4.2517385176860447</v>
      </c>
      <c r="CC100" s="2">
        <f t="shared" si="105"/>
        <v>8.1787525087487101</v>
      </c>
      <c r="CD100" s="2">
        <f t="shared" si="105"/>
        <v>12.451537363996179</v>
      </c>
      <c r="CE100" s="2">
        <f t="shared" si="105"/>
        <v>16.752947554428882</v>
      </c>
      <c r="CF100" s="2">
        <f t="shared" si="105"/>
        <v>21.146867635261213</v>
      </c>
      <c r="CG100" s="2">
        <f t="shared" si="105"/>
        <v>25.573308711483957</v>
      </c>
      <c r="CH100" s="2">
        <f t="shared" si="105"/>
        <v>30.067168401681908</v>
      </c>
      <c r="CI100" s="2">
        <f t="shared" si="105"/>
        <v>34.690381402907192</v>
      </c>
      <c r="CK100" t="s">
        <v>129</v>
      </c>
      <c r="CL100" s="2">
        <f t="shared" si="117"/>
        <v>0</v>
      </c>
      <c r="CM100" s="2">
        <f t="shared" si="106"/>
        <v>5.4090793538303927E-2</v>
      </c>
      <c r="CN100" s="2">
        <f t="shared" si="106"/>
        <v>0.39932385087087141</v>
      </c>
      <c r="CO100" s="2">
        <f t="shared" si="106"/>
        <v>1.0516940075718928</v>
      </c>
      <c r="CP100" s="2">
        <f t="shared" si="106"/>
        <v>1.7197120683757134</v>
      </c>
      <c r="CQ100" s="2">
        <f t="shared" si="106"/>
        <v>2.3010158453127723</v>
      </c>
      <c r="CR100" s="2">
        <f t="shared" si="106"/>
        <v>2.7832264139729332</v>
      </c>
      <c r="CS100" s="2">
        <f t="shared" si="106"/>
        <v>3.19706083841956</v>
      </c>
      <c r="CT100" s="2">
        <f t="shared" si="106"/>
        <v>3.5924732132637018</v>
      </c>
      <c r="CU100" s="41">
        <f t="shared" si="65"/>
        <v>0.10495646484309563</v>
      </c>
      <c r="CV100" t="s">
        <v>129</v>
      </c>
      <c r="CW100" s="2">
        <f t="shared" si="43"/>
        <v>0</v>
      </c>
      <c r="CX100" s="2">
        <f t="shared" si="43"/>
        <v>5.0200057921010455E-3</v>
      </c>
      <c r="CY100" s="2">
        <f t="shared" si="43"/>
        <v>6.2144533223415621E-2</v>
      </c>
      <c r="CZ100" s="2">
        <f t="shared" si="43"/>
        <v>0.23637723972042934</v>
      </c>
      <c r="DA100" s="2">
        <f t="shared" si="43"/>
        <v>0.37033077778318813</v>
      </c>
      <c r="DB100" s="2">
        <f t="shared" si="43"/>
        <v>0.51624475048260265</v>
      </c>
      <c r="DC100" s="2">
        <f t="shared" si="107"/>
        <v>0.64672178363887056</v>
      </c>
      <c r="DD100" s="2">
        <f t="shared" si="107"/>
        <v>0.76639250336096509</v>
      </c>
      <c r="DE100" s="2">
        <f t="shared" si="107"/>
        <v>0.91883625245136358</v>
      </c>
      <c r="DF100" s="41">
        <f t="shared" si="66"/>
        <v>2.6844404704513065E-2</v>
      </c>
      <c r="DG100" t="s">
        <v>129</v>
      </c>
      <c r="DH100" s="2">
        <f t="shared" si="108"/>
        <v>0</v>
      </c>
      <c r="DI100" s="2">
        <f t="shared" si="108"/>
        <v>-6.2900518202191336E-3</v>
      </c>
      <c r="DJ100" s="2">
        <f t="shared" si="108"/>
        <v>-1.7891669018780476E-2</v>
      </c>
      <c r="DK100" s="2">
        <f t="shared" si="108"/>
        <v>4.9148938593889469E-2</v>
      </c>
      <c r="DL100" s="2">
        <f t="shared" si="108"/>
        <v>0.12440250495636107</v>
      </c>
      <c r="DM100" s="2">
        <f t="shared" si="108"/>
        <v>0.22970382531858746</v>
      </c>
      <c r="DN100" s="2">
        <f t="shared" si="108"/>
        <v>0.27426718756132829</v>
      </c>
      <c r="DO100" s="2">
        <f t="shared" si="108"/>
        <v>0.33069280285656433</v>
      </c>
      <c r="DP100" s="2">
        <f t="shared" si="108"/>
        <v>0.46215907630482889</v>
      </c>
      <c r="DQ100" s="41">
        <f t="shared" si="67"/>
        <v>1.3502281009365662E-2</v>
      </c>
      <c r="DR100" s="41"/>
    </row>
    <row r="101" spans="1:122" x14ac:dyDescent="0.3">
      <c r="A101" t="s">
        <v>48</v>
      </c>
      <c r="B101" s="2">
        <f>VLOOKUP($A101,Total_Rndwd_Prod_Val_REF_N!$A$4:$M$199,5,FALSE)/10^3</f>
        <v>21716.381516796795</v>
      </c>
      <c r="C101" s="2">
        <f>VLOOKUP($A101,Total_Rndwd_Prod_Val_REF_N!$A$4:$M$199,6,FALSE)/10^3</f>
        <v>24086.610978996527</v>
      </c>
      <c r="D101" s="2">
        <f>VLOOKUP($A101,Total_Rndwd_Prod_Val_REF_N!$A$4:$M$199,7,FALSE)/10^3</f>
        <v>26716.803294300735</v>
      </c>
      <c r="E101" s="2">
        <f>VLOOKUP($A101,Total_Rndwd_Prod_Val_REF_N!$A$4:$M$199,8,FALSE)/10^3</f>
        <v>26905.044436952423</v>
      </c>
      <c r="F101" s="2">
        <f>VLOOKUP($A101,Total_Rndwd_Prod_Val_REF_N!$A$4:$M$199,9,FALSE)/10^3</f>
        <v>27368.755737565181</v>
      </c>
      <c r="G101" s="2">
        <f>VLOOKUP($A101,Total_Rndwd_Prod_Val_REF_N!$A$4:$M$199,10,FALSE)/10^3</f>
        <v>28047.460450650065</v>
      </c>
      <c r="H101" s="2">
        <f>VLOOKUP($A101,Total_Rndwd_Prod_Val_REF_N!$A$4:$M$199,11,FALSE)/10^3</f>
        <v>28468.623111730329</v>
      </c>
      <c r="I101" s="2">
        <f>VLOOKUP($A101,Total_Rndwd_Prod_Val_REF_N!$A$4:$M$199,12,FALSE)/10^3</f>
        <v>28543.196071752071</v>
      </c>
      <c r="J101" s="2">
        <f>VLOOKUP($A101,Total_Rndwd_Prod_Val_REF_N!$A$4:$M$199,13,FALSE)/10^3</f>
        <v>28793.686953878194</v>
      </c>
      <c r="L101" t="s">
        <v>48</v>
      </c>
      <c r="M101" s="2">
        <f>VLOOKUP($A101,Total_Rndwd_Prod_Val_BF_N!$A$4:$M$199,5,FALSE)/10^3</f>
        <v>21716.381516796795</v>
      </c>
      <c r="N101" s="2">
        <f>VLOOKUP($A101,Total_Rndwd_Prod_Val_BF_N!$A$4:$M$199,6,FALSE)/10^3</f>
        <v>24624.781147138128</v>
      </c>
      <c r="O101" s="2">
        <f>VLOOKUP($A101,Total_Rndwd_Prod_Val_BF_N!$A$4:$M$199,7,FALSE)/10^3</f>
        <v>27856.051827818748</v>
      </c>
      <c r="P101" s="2">
        <f>VLOOKUP($A101,Total_Rndwd_Prod_Val_BF_N!$A$4:$M$199,8,FALSE)/10^3</f>
        <v>27788.813838189981</v>
      </c>
      <c r="Q101" s="2">
        <f>VLOOKUP($A101,Total_Rndwd_Prod_Val_BF_N!$A$4:$M$199,9,FALSE)/10^3</f>
        <v>26926.861315533624</v>
      </c>
      <c r="R101" s="2">
        <f>VLOOKUP($A101,Total_Rndwd_Prod_Val_BF_N!$A$4:$M$199,10,FALSE)/10^3</f>
        <v>26581.01639246376</v>
      </c>
      <c r="S101" s="2">
        <f>VLOOKUP($A101,Total_Rndwd_Prod_Val_BF_N!$A$4:$M$199,11,FALSE)/10^3</f>
        <v>26164.227410229167</v>
      </c>
      <c r="T101" s="2">
        <f>VLOOKUP($A101,Total_Rndwd_Prod_Val_BF_N!$A$4:$M$199,12,FALSE)/10^3</f>
        <v>25948.852861941919</v>
      </c>
      <c r="U101" s="2">
        <f>VLOOKUP($A101,Total_Rndwd_Prod_Val_BF_N!$A$4:$M$199,13,FALSE)/10^3</f>
        <v>26014.499158715691</v>
      </c>
      <c r="W101" t="s">
        <v>48</v>
      </c>
      <c r="X101" s="2">
        <f>VLOOKUP($A101,Total_Rndwd_Prod_Val_AF_N!$A$4:$M$199,5,FALSE)/10^3</f>
        <v>21716.381516796795</v>
      </c>
      <c r="Y101" s="2">
        <f>VLOOKUP($A101,Total_Rndwd_Prod_Val_AF_N!$A$4:$M$199,6,FALSE)/10^3</f>
        <v>24303.555968039138</v>
      </c>
      <c r="Z101" s="2">
        <f>VLOOKUP($A101,Total_Rndwd_Prod_Val_AF_N!$A$4:$M$199,7,FALSE)/10^3</f>
        <v>27308.912680488254</v>
      </c>
      <c r="AA101" s="2">
        <f>VLOOKUP($A101,Total_Rndwd_Prod_Val_AF_N!$A$4:$M$199,8,FALSE)/10^3</f>
        <v>27186.772752923949</v>
      </c>
      <c r="AB101" s="2">
        <f>VLOOKUP($A101,Total_Rndwd_Prod_Val_AF_N!$A$4:$M$199,9,FALSE)/10^3</f>
        <v>27436.476637778931</v>
      </c>
      <c r="AC101" s="2">
        <f>VLOOKUP($A101,Total_Rndwd_Prod_Val_AF_N!$A$4:$M$199,10,FALSE)/10^3</f>
        <v>27950.465856055809</v>
      </c>
      <c r="AD101" s="2">
        <f>VLOOKUP($A101,Total_Rndwd_Prod_Val_AF_N!$A$4:$M$199,11,FALSE)/10^3</f>
        <v>28228.917863752751</v>
      </c>
      <c r="AE101" s="2">
        <f>VLOOKUP($A101,Total_Rndwd_Prod_Val_AF_N!$A$4:$M$199,12,FALSE)/10^3</f>
        <v>28439.935481995835</v>
      </c>
      <c r="AF101" s="2">
        <f>VLOOKUP($A101,Total_Rndwd_Prod_Val_AF_N!$A$4:$M$199,13,FALSE)/10^3</f>
        <v>28728.719954436794</v>
      </c>
      <c r="AH101" t="s">
        <v>48</v>
      </c>
      <c r="AI101" s="2">
        <f>VLOOKUP($A101,Total_Rndwd_Prod_Val_BAC_N!$A$4:$M$199,5,FALSE)/10^3</f>
        <v>21716.381516796795</v>
      </c>
      <c r="AJ101" s="2">
        <f>VLOOKUP($A101,Total_Rndwd_Prod_Val_BAC_N!$A$4:$M$199,6,FALSE)/10^3</f>
        <v>24329.488212230568</v>
      </c>
      <c r="AK101" s="2">
        <f>VLOOKUP($A101,Total_Rndwd_Prod_Val_BAC_N!$A$4:$M$199,7,FALSE)/10^3</f>
        <v>27368.853216605145</v>
      </c>
      <c r="AL101" s="2">
        <f>VLOOKUP($A101,Total_Rndwd_Prod_Val_BAC_N!$A$4:$M$199,8,FALSE)/10^3</f>
        <v>27228.653600529084</v>
      </c>
      <c r="AM101" s="2">
        <f>VLOOKUP($A101,Total_Rndwd_Prod_Val_BAC_N!$A$4:$M$199,9,FALSE)/10^3</f>
        <v>27573.914852743717</v>
      </c>
      <c r="AN101" s="2">
        <f>VLOOKUP($A101,Total_Rndwd_Prod_Val_BAC_N!$A$4:$M$199,10,FALSE)/10^3</f>
        <v>28163.072460877189</v>
      </c>
      <c r="AO101" s="2">
        <f>VLOOKUP($A101,Total_Rndwd_Prod_Val_BAC_N!$A$4:$M$199,11,FALSE)/10^3</f>
        <v>28514.01017248043</v>
      </c>
      <c r="AP101" s="2">
        <f>VLOOKUP($A101,Total_Rndwd_Prod_Val_BAC_N!$A$4:$M$199,12,FALSE)/10^3</f>
        <v>28686.26318268901</v>
      </c>
      <c r="AQ101" s="2">
        <f>VLOOKUP($A101,Total_Rndwd_Prod_Val_BAC_N!$A$4:$M$199,13,FALSE)/10^3</f>
        <v>29082.529819907133</v>
      </c>
      <c r="AS101" t="s">
        <v>48</v>
      </c>
      <c r="AT101" s="2">
        <f t="shared" si="109"/>
        <v>21716.381516796795</v>
      </c>
      <c r="AU101" s="2">
        <f t="shared" si="110"/>
        <v>132668.51856298052</v>
      </c>
      <c r="AV101" s="2">
        <f t="shared" si="102"/>
        <v>255731.76577326737</v>
      </c>
      <c r="AW101" s="2">
        <f t="shared" si="102"/>
        <v>389504.02338742279</v>
      </c>
      <c r="AX101" s="2">
        <f t="shared" si="102"/>
        <v>524492.95687279769</v>
      </c>
      <c r="AY101" s="2">
        <f t="shared" si="102"/>
        <v>662015.44027370855</v>
      </c>
      <c r="AZ101" s="2">
        <f t="shared" si="102"/>
        <v>802673.90518803918</v>
      </c>
      <c r="BA101" s="2">
        <f t="shared" si="102"/>
        <v>945091.59370671259</v>
      </c>
      <c r="BB101" s="2">
        <f t="shared" si="102"/>
        <v>1088058.0649475991</v>
      </c>
      <c r="BD101" t="s">
        <v>48</v>
      </c>
      <c r="BE101" s="2">
        <f t="shared" si="111"/>
        <v>21716.381516796795</v>
      </c>
      <c r="BF101" s="2">
        <f t="shared" si="112"/>
        <v>133206.68873112212</v>
      </c>
      <c r="BG101" s="2">
        <f t="shared" si="103"/>
        <v>259561.86514749337</v>
      </c>
      <c r="BH101" s="2">
        <f t="shared" si="103"/>
        <v>398774.88629695837</v>
      </c>
      <c r="BI101" s="2">
        <f t="shared" si="103"/>
        <v>536857.00296525192</v>
      </c>
      <c r="BJ101" s="2">
        <f t="shared" si="103"/>
        <v>671145.46461985027</v>
      </c>
      <c r="BK101" s="2">
        <f t="shared" si="103"/>
        <v>803633.75759993447</v>
      </c>
      <c r="BL101" s="2">
        <f t="shared" si="103"/>
        <v>934239.520102793</v>
      </c>
      <c r="BM101" s="2">
        <f t="shared" si="103"/>
        <v>1064049.4307092763</v>
      </c>
      <c r="BO101" t="s">
        <v>48</v>
      </c>
      <c r="BP101" s="2">
        <f t="shared" si="113"/>
        <v>21716.381516796795</v>
      </c>
      <c r="BQ101" s="2">
        <f t="shared" si="114"/>
        <v>132885.46355202311</v>
      </c>
      <c r="BR101" s="2">
        <f t="shared" si="104"/>
        <v>257408.60010466792</v>
      </c>
      <c r="BS101" s="2">
        <f t="shared" si="104"/>
        <v>393831.02357954491</v>
      </c>
      <c r="BT101" s="2">
        <f t="shared" si="104"/>
        <v>530014.59122901969</v>
      </c>
      <c r="BU101" s="2">
        <f t="shared" si="104"/>
        <v>667710.96363619121</v>
      </c>
      <c r="BV101" s="2">
        <f t="shared" si="104"/>
        <v>807741.74492416717</v>
      </c>
      <c r="BW101" s="2">
        <f t="shared" si="104"/>
        <v>949097.35186117399</v>
      </c>
      <c r="BX101" s="2">
        <f t="shared" si="104"/>
        <v>1091585.8137435941</v>
      </c>
      <c r="BZ101" t="s">
        <v>48</v>
      </c>
      <c r="CA101" s="2">
        <f t="shared" si="115"/>
        <v>21716.381516796795</v>
      </c>
      <c r="CB101" s="2">
        <f t="shared" si="116"/>
        <v>132911.39579621455</v>
      </c>
      <c r="CC101" s="2">
        <f t="shared" si="105"/>
        <v>257598.20186174195</v>
      </c>
      <c r="CD101" s="2">
        <f t="shared" si="105"/>
        <v>394302.2683286916</v>
      </c>
      <c r="CE101" s="2">
        <f t="shared" si="105"/>
        <v>530790.79758355161</v>
      </c>
      <c r="CF101" s="2">
        <f t="shared" si="105"/>
        <v>669249.52945540368</v>
      </c>
      <c r="CG101" s="2">
        <f t="shared" si="105"/>
        <v>810415.82947139291</v>
      </c>
      <c r="CH101" s="2">
        <f t="shared" si="105"/>
        <v>953158.13334400358</v>
      </c>
      <c r="CI101" s="2">
        <f t="shared" si="105"/>
        <v>1096985.7158946667</v>
      </c>
      <c r="CK101" t="s">
        <v>48</v>
      </c>
      <c r="CL101" s="2">
        <f t="shared" si="117"/>
        <v>0</v>
      </c>
      <c r="CM101" s="2">
        <f t="shared" si="106"/>
        <v>538.17016814160161</v>
      </c>
      <c r="CN101" s="2">
        <f t="shared" si="106"/>
        <v>3830.0993742260034</v>
      </c>
      <c r="CO101" s="2">
        <f t="shared" si="106"/>
        <v>9270.8629095355864</v>
      </c>
      <c r="CP101" s="2">
        <f t="shared" si="106"/>
        <v>12364.046092454228</v>
      </c>
      <c r="CQ101" s="2">
        <f t="shared" si="106"/>
        <v>9130.0243461417267</v>
      </c>
      <c r="CR101" s="2">
        <f t="shared" si="106"/>
        <v>959.85241189529188</v>
      </c>
      <c r="CS101" s="2">
        <f t="shared" si="106"/>
        <v>-10852.073603919591</v>
      </c>
      <c r="CT101" s="2">
        <f t="shared" si="106"/>
        <v>-24008.634238322731</v>
      </c>
      <c r="CU101" s="41">
        <f t="shared" si="65"/>
        <v>-2.206558180282317E-2</v>
      </c>
      <c r="CV101" t="s">
        <v>48</v>
      </c>
      <c r="CW101" s="2">
        <f t="shared" si="43"/>
        <v>0</v>
      </c>
      <c r="CX101" s="2">
        <f t="shared" si="43"/>
        <v>216.94498904258944</v>
      </c>
      <c r="CY101" s="2">
        <f t="shared" si="43"/>
        <v>1676.8343314005469</v>
      </c>
      <c r="CZ101" s="2">
        <f t="shared" si="43"/>
        <v>4327.0001921221265</v>
      </c>
      <c r="DA101" s="2">
        <f t="shared" si="43"/>
        <v>5521.634356221999</v>
      </c>
      <c r="DB101" s="2">
        <f t="shared" si="43"/>
        <v>5695.5233624826651</v>
      </c>
      <c r="DC101" s="2">
        <f t="shared" si="107"/>
        <v>5067.8397361279931</v>
      </c>
      <c r="DD101" s="2">
        <f t="shared" si="107"/>
        <v>4005.7581544613931</v>
      </c>
      <c r="DE101" s="2">
        <f t="shared" si="107"/>
        <v>3527.7487959950231</v>
      </c>
      <c r="DF101" s="41">
        <f t="shared" si="66"/>
        <v>3.2422431390781701E-3</v>
      </c>
      <c r="DG101" t="s">
        <v>48</v>
      </c>
      <c r="DH101" s="2">
        <f t="shared" si="108"/>
        <v>0</v>
      </c>
      <c r="DI101" s="2">
        <f t="shared" si="108"/>
        <v>242.87723323403043</v>
      </c>
      <c r="DJ101" s="2">
        <f t="shared" si="108"/>
        <v>1866.4360884745838</v>
      </c>
      <c r="DK101" s="2">
        <f t="shared" si="108"/>
        <v>4798.2449412688147</v>
      </c>
      <c r="DL101" s="2">
        <f t="shared" si="108"/>
        <v>6297.8407107539242</v>
      </c>
      <c r="DM101" s="2">
        <f t="shared" si="108"/>
        <v>7234.0891816951334</v>
      </c>
      <c r="DN101" s="2">
        <f t="shared" si="108"/>
        <v>7741.9242833537282</v>
      </c>
      <c r="DO101" s="2">
        <f t="shared" si="108"/>
        <v>8066.539637290989</v>
      </c>
      <c r="DP101" s="2">
        <f t="shared" si="108"/>
        <v>8927.6509470676538</v>
      </c>
      <c r="DQ101" s="41">
        <f t="shared" si="67"/>
        <v>8.2051236369426756E-3</v>
      </c>
      <c r="DR101" s="41"/>
    </row>
    <row r="102" spans="1:122" x14ac:dyDescent="0.3">
      <c r="A102" t="s">
        <v>50</v>
      </c>
      <c r="B102" s="2">
        <f>VLOOKUP($A102,Total_Rndwd_Prod_Val_REF_N!$A$4:$M$199,5,FALSE)/10^3</f>
        <v>8234.1316012288371</v>
      </c>
      <c r="C102" s="2">
        <f>VLOOKUP($A102,Total_Rndwd_Prod_Val_REF_N!$A$4:$M$199,6,FALSE)/10^3</f>
        <v>9436.7547713714612</v>
      </c>
      <c r="D102" s="2">
        <f>VLOOKUP($A102,Total_Rndwd_Prod_Val_REF_N!$A$4:$M$199,7,FALSE)/10^3</f>
        <v>10839.010600048798</v>
      </c>
      <c r="E102" s="2">
        <f>VLOOKUP($A102,Total_Rndwd_Prod_Val_REF_N!$A$4:$M$199,8,FALSE)/10^3</f>
        <v>11076.62661846855</v>
      </c>
      <c r="F102" s="2">
        <f>VLOOKUP($A102,Total_Rndwd_Prod_Val_REF_N!$A$4:$M$199,9,FALSE)/10^3</f>
        <v>11407.533230682742</v>
      </c>
      <c r="G102" s="2">
        <f>VLOOKUP($A102,Total_Rndwd_Prod_Val_REF_N!$A$4:$M$199,10,FALSE)/10^3</f>
        <v>11664.102721631029</v>
      </c>
      <c r="H102" s="2">
        <f>VLOOKUP($A102,Total_Rndwd_Prod_Val_REF_N!$A$4:$M$199,11,FALSE)/10^3</f>
        <v>11549.880495408855</v>
      </c>
      <c r="I102" s="2">
        <f>VLOOKUP($A102,Total_Rndwd_Prod_Val_REF_N!$A$4:$M$199,12,FALSE)/10^3</f>
        <v>11511.740160291691</v>
      </c>
      <c r="J102" s="2">
        <f>VLOOKUP($A102,Total_Rndwd_Prod_Val_REF_N!$A$4:$M$199,13,FALSE)/10^3</f>
        <v>11390.683135755193</v>
      </c>
      <c r="L102" t="s">
        <v>50</v>
      </c>
      <c r="M102" s="2">
        <f>VLOOKUP($A102,Total_Rndwd_Prod_Val_BF_N!$A$4:$M$199,5,FALSE)/10^3</f>
        <v>8234.1316012288371</v>
      </c>
      <c r="N102" s="2">
        <f>VLOOKUP($A102,Total_Rndwd_Prod_Val_BF_N!$A$4:$M$199,6,FALSE)/10^3</f>
        <v>9284.4507237079688</v>
      </c>
      <c r="O102" s="2">
        <f>VLOOKUP($A102,Total_Rndwd_Prod_Val_BF_N!$A$4:$M$199,7,FALSE)/10^3</f>
        <v>10618.864119872627</v>
      </c>
      <c r="P102" s="2">
        <f>VLOOKUP($A102,Total_Rndwd_Prod_Val_BF_N!$A$4:$M$199,8,FALSE)/10^3</f>
        <v>10597.299887476738</v>
      </c>
      <c r="Q102" s="2">
        <f>VLOOKUP($A102,Total_Rndwd_Prod_Val_BF_N!$A$4:$M$199,9,FALSE)/10^3</f>
        <v>10594.521189993955</v>
      </c>
      <c r="R102" s="2">
        <f>VLOOKUP($A102,Total_Rndwd_Prod_Val_BF_N!$A$4:$M$199,10,FALSE)/10^3</f>
        <v>10791.708239834608</v>
      </c>
      <c r="S102" s="2">
        <f>VLOOKUP($A102,Total_Rndwd_Prod_Val_BF_N!$A$4:$M$199,11,FALSE)/10^3</f>
        <v>10758.157559179792</v>
      </c>
      <c r="T102" s="2">
        <f>VLOOKUP($A102,Total_Rndwd_Prod_Val_BF_N!$A$4:$M$199,12,FALSE)/10^3</f>
        <v>10525.064390277206</v>
      </c>
      <c r="U102" s="2">
        <f>VLOOKUP($A102,Total_Rndwd_Prod_Val_BF_N!$A$4:$M$199,13,FALSE)/10^3</f>
        <v>10477.508952323262</v>
      </c>
      <c r="W102" t="s">
        <v>50</v>
      </c>
      <c r="X102" s="2">
        <f>VLOOKUP($A102,Total_Rndwd_Prod_Val_AF_N!$A$4:$M$199,5,FALSE)/10^3</f>
        <v>8234.1316012288371</v>
      </c>
      <c r="Y102" s="2">
        <f>VLOOKUP($A102,Total_Rndwd_Prod_Val_AF_N!$A$4:$M$199,6,FALSE)/10^3</f>
        <v>9547.0945972810023</v>
      </c>
      <c r="Z102" s="2">
        <f>VLOOKUP($A102,Total_Rndwd_Prod_Val_AF_N!$A$4:$M$199,7,FALSE)/10^3</f>
        <v>11129.291246406136</v>
      </c>
      <c r="AA102" s="2">
        <f>VLOOKUP($A102,Total_Rndwd_Prod_Val_AF_N!$A$4:$M$199,8,FALSE)/10^3</f>
        <v>11408.957490337576</v>
      </c>
      <c r="AB102" s="2">
        <f>VLOOKUP($A102,Total_Rndwd_Prod_Val_AF_N!$A$4:$M$199,9,FALSE)/10^3</f>
        <v>11743.341043469549</v>
      </c>
      <c r="AC102" s="2">
        <f>VLOOKUP($A102,Total_Rndwd_Prod_Val_AF_N!$A$4:$M$199,10,FALSE)/10^3</f>
        <v>12118.64847084157</v>
      </c>
      <c r="AD102" s="2">
        <f>VLOOKUP($A102,Total_Rndwd_Prod_Val_AF_N!$A$4:$M$199,11,FALSE)/10^3</f>
        <v>12058.039355778519</v>
      </c>
      <c r="AE102" s="2">
        <f>VLOOKUP($A102,Total_Rndwd_Prod_Val_AF_N!$A$4:$M$199,12,FALSE)/10^3</f>
        <v>11935.512658453328</v>
      </c>
      <c r="AF102" s="2">
        <f>VLOOKUP($A102,Total_Rndwd_Prod_Val_AF_N!$A$4:$M$199,13,FALSE)/10^3</f>
        <v>11817.025284367472</v>
      </c>
      <c r="AH102" t="s">
        <v>50</v>
      </c>
      <c r="AI102" s="2">
        <f>VLOOKUP($A102,Total_Rndwd_Prod_Val_BAC_N!$A$4:$M$199,5,FALSE)/10^3</f>
        <v>8234.1316012288371</v>
      </c>
      <c r="AJ102" s="2">
        <f>VLOOKUP($A102,Total_Rndwd_Prod_Val_BAC_N!$A$4:$M$199,6,FALSE)/10^3</f>
        <v>9338.2140554130492</v>
      </c>
      <c r="AK102" s="2">
        <f>VLOOKUP($A102,Total_Rndwd_Prod_Val_BAC_N!$A$4:$M$199,7,FALSE)/10^3</f>
        <v>10665.597652522798</v>
      </c>
      <c r="AL102" s="2">
        <f>VLOOKUP($A102,Total_Rndwd_Prod_Val_BAC_N!$A$4:$M$199,8,FALSE)/10^3</f>
        <v>10936.927735638072</v>
      </c>
      <c r="AM102" s="2">
        <f>VLOOKUP($A102,Total_Rndwd_Prod_Val_BAC_N!$A$4:$M$199,9,FALSE)/10^3</f>
        <v>11182.91886391791</v>
      </c>
      <c r="AN102" s="2">
        <f>VLOOKUP($A102,Total_Rndwd_Prod_Val_BAC_N!$A$4:$M$199,10,FALSE)/10^3</f>
        <v>11410.615960153613</v>
      </c>
      <c r="AO102" s="2">
        <f>VLOOKUP($A102,Total_Rndwd_Prod_Val_BAC_N!$A$4:$M$199,11,FALSE)/10^3</f>
        <v>11269.340235615939</v>
      </c>
      <c r="AP102" s="2">
        <f>VLOOKUP($A102,Total_Rndwd_Prod_Val_BAC_N!$A$4:$M$199,12,FALSE)/10^3</f>
        <v>11220.528374283816</v>
      </c>
      <c r="AQ102" s="2">
        <f>VLOOKUP($A102,Total_Rndwd_Prod_Val_BAC_N!$A$4:$M$199,13,FALSE)/10^3</f>
        <v>11110.340053387661</v>
      </c>
      <c r="AS102" t="s">
        <v>50</v>
      </c>
      <c r="AT102" s="2">
        <f t="shared" si="109"/>
        <v>8234.1316012288371</v>
      </c>
      <c r="AU102" s="2">
        <f t="shared" si="110"/>
        <v>50607.412777515645</v>
      </c>
      <c r="AV102" s="2">
        <f t="shared" si="102"/>
        <v>99193.442463050291</v>
      </c>
      <c r="AW102" s="2">
        <f t="shared" si="102"/>
        <v>153626.11148171403</v>
      </c>
      <c r="AX102" s="2">
        <f t="shared" si="102"/>
        <v>209340.15118627099</v>
      </c>
      <c r="AY102" s="2">
        <f t="shared" si="102"/>
        <v>266634.38683063298</v>
      </c>
      <c r="AZ102" s="2">
        <f t="shared" si="102"/>
        <v>324840.67821256595</v>
      </c>
      <c r="BA102" s="2">
        <f t="shared" si="102"/>
        <v>382551.94035449304</v>
      </c>
      <c r="BB102" s="2">
        <f t="shared" si="102"/>
        <v>439989.584131415</v>
      </c>
      <c r="BD102" t="s">
        <v>50</v>
      </c>
      <c r="BE102" s="2">
        <f t="shared" si="111"/>
        <v>8234.1316012288371</v>
      </c>
      <c r="BF102" s="2">
        <f t="shared" si="112"/>
        <v>50455.108729852152</v>
      </c>
      <c r="BG102" s="2">
        <f t="shared" si="103"/>
        <v>98211.775744556653</v>
      </c>
      <c r="BH102" s="2">
        <f t="shared" si="103"/>
        <v>151284.53211152391</v>
      </c>
      <c r="BI102" s="2">
        <f t="shared" si="103"/>
        <v>204268.2528514248</v>
      </c>
      <c r="BJ102" s="2">
        <f t="shared" si="103"/>
        <v>257438.04585123522</v>
      </c>
      <c r="BK102" s="2">
        <f t="shared" si="103"/>
        <v>311363.03636975348</v>
      </c>
      <c r="BL102" s="2">
        <f t="shared" si="103"/>
        <v>364920.73099674983</v>
      </c>
      <c r="BM102" s="2">
        <f t="shared" si="103"/>
        <v>417498.49751018191</v>
      </c>
      <c r="BO102" t="s">
        <v>50</v>
      </c>
      <c r="BP102" s="2">
        <f t="shared" si="113"/>
        <v>8234.1316012288371</v>
      </c>
      <c r="BQ102" s="2">
        <f t="shared" si="114"/>
        <v>50717.752603425186</v>
      </c>
      <c r="BR102" s="2">
        <f t="shared" si="104"/>
        <v>100035.42223895533</v>
      </c>
      <c r="BS102" s="2">
        <f t="shared" si="104"/>
        <v>155961.54471491746</v>
      </c>
      <c r="BT102" s="2">
        <f t="shared" si="104"/>
        <v>213340.71571973732</v>
      </c>
      <c r="BU102" s="2">
        <f t="shared" si="104"/>
        <v>272432.72836445709</v>
      </c>
      <c r="BV102" s="2">
        <f t="shared" si="104"/>
        <v>332965.36160360189</v>
      </c>
      <c r="BW102" s="2">
        <f t="shared" si="104"/>
        <v>393133.03168516926</v>
      </c>
      <c r="BX102" s="2">
        <f t="shared" si="104"/>
        <v>452692.10760335007</v>
      </c>
      <c r="BZ102" t="s">
        <v>50</v>
      </c>
      <c r="CA102" s="2">
        <f t="shared" si="115"/>
        <v>8234.1316012288371</v>
      </c>
      <c r="CB102" s="2">
        <f t="shared" si="116"/>
        <v>50508.872061557238</v>
      </c>
      <c r="CC102" s="2">
        <f t="shared" si="105"/>
        <v>98527.325935732239</v>
      </c>
      <c r="CD102" s="2">
        <f t="shared" si="105"/>
        <v>152126.64428146151</v>
      </c>
      <c r="CE102" s="2">
        <f t="shared" si="105"/>
        <v>207057.2740879317</v>
      </c>
      <c r="CF102" s="2">
        <f t="shared" si="105"/>
        <v>263199.56550375698</v>
      </c>
      <c r="CG102" s="2">
        <f t="shared" si="105"/>
        <v>320111.36957998737</v>
      </c>
      <c r="CH102" s="2">
        <f t="shared" si="105"/>
        <v>376409.25889673491</v>
      </c>
      <c r="CI102" s="2">
        <f t="shared" si="105"/>
        <v>432401.71244725789</v>
      </c>
      <c r="CK102" t="s">
        <v>50</v>
      </c>
      <c r="CL102" s="2">
        <f t="shared" si="117"/>
        <v>0</v>
      </c>
      <c r="CM102" s="2">
        <f t="shared" si="106"/>
        <v>-152.30404766349238</v>
      </c>
      <c r="CN102" s="2">
        <f t="shared" si="106"/>
        <v>-981.66671849363775</v>
      </c>
      <c r="CO102" s="2">
        <f t="shared" si="106"/>
        <v>-2341.5793701901275</v>
      </c>
      <c r="CP102" s="2">
        <f t="shared" si="106"/>
        <v>-5071.8983348461916</v>
      </c>
      <c r="CQ102" s="2">
        <f t="shared" si="106"/>
        <v>-9196.3409793977626</v>
      </c>
      <c r="CR102" s="2">
        <f t="shared" si="106"/>
        <v>-13477.641842812474</v>
      </c>
      <c r="CS102" s="2">
        <f t="shared" si="106"/>
        <v>-17631.20935774321</v>
      </c>
      <c r="CT102" s="2">
        <f t="shared" si="106"/>
        <v>-22491.086621233087</v>
      </c>
      <c r="CU102" s="41">
        <f t="shared" si="65"/>
        <v>-5.1117316028361948E-2</v>
      </c>
      <c r="CV102" t="s">
        <v>50</v>
      </c>
      <c r="CW102" s="2">
        <f t="shared" si="43"/>
        <v>0</v>
      </c>
      <c r="CX102" s="2">
        <f t="shared" si="43"/>
        <v>110.3398259095411</v>
      </c>
      <c r="CY102" s="2">
        <f t="shared" si="43"/>
        <v>841.97977590504161</v>
      </c>
      <c r="CZ102" s="2">
        <f t="shared" si="43"/>
        <v>2335.4332332034246</v>
      </c>
      <c r="DA102" s="2">
        <f t="shared" si="43"/>
        <v>4000.5645334663277</v>
      </c>
      <c r="DB102" s="2">
        <f t="shared" si="43"/>
        <v>5798.341533824103</v>
      </c>
      <c r="DC102" s="2">
        <f t="shared" si="107"/>
        <v>8124.6833910359419</v>
      </c>
      <c r="DD102" s="2">
        <f t="shared" si="107"/>
        <v>10581.091330676223</v>
      </c>
      <c r="DE102" s="2">
        <f t="shared" si="107"/>
        <v>12702.52347193507</v>
      </c>
      <c r="DF102" s="41">
        <f t="shared" si="66"/>
        <v>2.8870054951439742E-2</v>
      </c>
      <c r="DG102" t="s">
        <v>50</v>
      </c>
      <c r="DH102" s="2">
        <f t="shared" si="108"/>
        <v>0</v>
      </c>
      <c r="DI102" s="2">
        <f t="shared" si="108"/>
        <v>-98.540715958406508</v>
      </c>
      <c r="DJ102" s="2">
        <f t="shared" si="108"/>
        <v>-666.11652731805225</v>
      </c>
      <c r="DK102" s="2">
        <f t="shared" si="108"/>
        <v>-1499.4672002525185</v>
      </c>
      <c r="DL102" s="2">
        <f t="shared" si="108"/>
        <v>-2282.8770983392897</v>
      </c>
      <c r="DM102" s="2">
        <f t="shared" si="108"/>
        <v>-3434.821326876001</v>
      </c>
      <c r="DN102" s="2">
        <f t="shared" si="108"/>
        <v>-4729.3086325785844</v>
      </c>
      <c r="DO102" s="2">
        <f t="shared" si="108"/>
        <v>-6142.6814577581245</v>
      </c>
      <c r="DP102" s="2">
        <f t="shared" si="108"/>
        <v>-7587.8716841571149</v>
      </c>
      <c r="DQ102" s="41">
        <f t="shared" si="67"/>
        <v>-1.7245571163090962E-2</v>
      </c>
      <c r="DR102" s="41"/>
    </row>
    <row r="103" spans="1:122" x14ac:dyDescent="0.3">
      <c r="A103" t="s">
        <v>130</v>
      </c>
      <c r="B103" s="2">
        <f>VLOOKUP($A103,Total_Rndwd_Prod_Val_REF_N!$A$4:$M$199,5,FALSE)/10^3</f>
        <v>239.3808067772348</v>
      </c>
      <c r="C103" s="2">
        <f>VLOOKUP($A103,Total_Rndwd_Prod_Val_REF_N!$A$4:$M$199,6,FALSE)/10^3</f>
        <v>275.52773913132546</v>
      </c>
      <c r="D103" s="2">
        <f>VLOOKUP($A103,Total_Rndwd_Prod_Val_REF_N!$A$4:$M$199,7,FALSE)/10^3</f>
        <v>325.17747679112074</v>
      </c>
      <c r="E103" s="2">
        <f>VLOOKUP($A103,Total_Rndwd_Prod_Val_REF_N!$A$4:$M$199,8,FALSE)/10^3</f>
        <v>339.0776231450991</v>
      </c>
      <c r="F103" s="2">
        <f>VLOOKUP($A103,Total_Rndwd_Prod_Val_REF_N!$A$4:$M$199,9,FALSE)/10^3</f>
        <v>344.19727283678469</v>
      </c>
      <c r="G103" s="2">
        <f>VLOOKUP($A103,Total_Rndwd_Prod_Val_REF_N!$A$4:$M$199,10,FALSE)/10^3</f>
        <v>345.69477441349937</v>
      </c>
      <c r="H103" s="2">
        <f>VLOOKUP($A103,Total_Rndwd_Prod_Val_REF_N!$A$4:$M$199,11,FALSE)/10^3</f>
        <v>339.09874900849701</v>
      </c>
      <c r="I103" s="2">
        <f>VLOOKUP($A103,Total_Rndwd_Prod_Val_REF_N!$A$4:$M$199,12,FALSE)/10^3</f>
        <v>337.32003848146627</v>
      </c>
      <c r="J103" s="2">
        <f>VLOOKUP($A103,Total_Rndwd_Prod_Val_REF_N!$A$4:$M$199,13,FALSE)/10^3</f>
        <v>335.6225643486606</v>
      </c>
      <c r="L103" t="s">
        <v>130</v>
      </c>
      <c r="M103" s="2">
        <f>VLOOKUP($A103,Total_Rndwd_Prod_Val_BF_N!$A$4:$M$199,5,FALSE)/10^3</f>
        <v>239.3808067772348</v>
      </c>
      <c r="N103" s="2">
        <f>VLOOKUP($A103,Total_Rndwd_Prod_Val_BF_N!$A$4:$M$199,6,FALSE)/10^3</f>
        <v>273.25816890858948</v>
      </c>
      <c r="O103" s="2">
        <f>VLOOKUP($A103,Total_Rndwd_Prod_Val_BF_N!$A$4:$M$199,7,FALSE)/10^3</f>
        <v>315.50683256396155</v>
      </c>
      <c r="P103" s="2">
        <f>VLOOKUP($A103,Total_Rndwd_Prod_Val_BF_N!$A$4:$M$199,8,FALSE)/10^3</f>
        <v>320.40230731302728</v>
      </c>
      <c r="Q103" s="2">
        <f>VLOOKUP($A103,Total_Rndwd_Prod_Val_BF_N!$A$4:$M$199,9,FALSE)/10^3</f>
        <v>319.60609394728061</v>
      </c>
      <c r="R103" s="2">
        <f>VLOOKUP($A103,Total_Rndwd_Prod_Val_BF_N!$A$4:$M$199,10,FALSE)/10^3</f>
        <v>318.3009011918204</v>
      </c>
      <c r="S103" s="2">
        <f>VLOOKUP($A103,Total_Rndwd_Prod_Val_BF_N!$A$4:$M$199,11,FALSE)/10^3</f>
        <v>312.68260126160965</v>
      </c>
      <c r="T103" s="2">
        <f>VLOOKUP($A103,Total_Rndwd_Prod_Val_BF_N!$A$4:$M$199,12,FALSE)/10^3</f>
        <v>308.96611099468737</v>
      </c>
      <c r="U103" s="2">
        <f>VLOOKUP($A103,Total_Rndwd_Prod_Val_BF_N!$A$4:$M$199,13,FALSE)/10^3</f>
        <v>310.82024495670044</v>
      </c>
      <c r="W103" t="s">
        <v>130</v>
      </c>
      <c r="X103" s="2">
        <f>VLOOKUP($A103,Total_Rndwd_Prod_Val_AF_N!$A$4:$M$199,5,FALSE)/10^3</f>
        <v>239.3808067772348</v>
      </c>
      <c r="Y103" s="2">
        <f>VLOOKUP($A103,Total_Rndwd_Prod_Val_AF_N!$A$4:$M$199,6,FALSE)/10^3</f>
        <v>281.07633891283359</v>
      </c>
      <c r="Z103" s="2">
        <f>VLOOKUP($A103,Total_Rndwd_Prod_Val_AF_N!$A$4:$M$199,7,FALSE)/10^3</f>
        <v>341.81527922043222</v>
      </c>
      <c r="AA103" s="2">
        <f>VLOOKUP($A103,Total_Rndwd_Prod_Val_AF_N!$A$4:$M$199,8,FALSE)/10^3</f>
        <v>362.16925127222709</v>
      </c>
      <c r="AB103" s="2">
        <f>VLOOKUP($A103,Total_Rndwd_Prod_Val_AF_N!$A$4:$M$199,9,FALSE)/10^3</f>
        <v>368.87567042613472</v>
      </c>
      <c r="AC103" s="2">
        <f>VLOOKUP($A103,Total_Rndwd_Prod_Val_AF_N!$A$4:$M$199,10,FALSE)/10^3</f>
        <v>368.97249063746142</v>
      </c>
      <c r="AD103" s="2">
        <f>VLOOKUP($A103,Total_Rndwd_Prod_Val_AF_N!$A$4:$M$199,11,FALSE)/10^3</f>
        <v>361.6736501856933</v>
      </c>
      <c r="AE103" s="2">
        <f>VLOOKUP($A103,Total_Rndwd_Prod_Val_AF_N!$A$4:$M$199,12,FALSE)/10^3</f>
        <v>359.03254684895978</v>
      </c>
      <c r="AF103" s="2">
        <f>VLOOKUP($A103,Total_Rndwd_Prod_Val_AF_N!$A$4:$M$199,13,FALSE)/10^3</f>
        <v>352.16905755332346</v>
      </c>
      <c r="AH103" t="s">
        <v>130</v>
      </c>
      <c r="AI103" s="2">
        <f>VLOOKUP($A103,Total_Rndwd_Prod_Val_BAC_N!$A$4:$M$199,5,FALSE)/10^3</f>
        <v>239.3808067772348</v>
      </c>
      <c r="AJ103" s="2">
        <f>VLOOKUP($A103,Total_Rndwd_Prod_Val_BAC_N!$A$4:$M$199,6,FALSE)/10^3</f>
        <v>278.45352596256078</v>
      </c>
      <c r="AK103" s="2">
        <f>VLOOKUP($A103,Total_Rndwd_Prod_Val_BAC_N!$A$4:$M$199,7,FALSE)/10^3</f>
        <v>335.37354628510218</v>
      </c>
      <c r="AL103" s="2">
        <f>VLOOKUP($A103,Total_Rndwd_Prod_Val_BAC_N!$A$4:$M$199,8,FALSE)/10^3</f>
        <v>353.32661222485331</v>
      </c>
      <c r="AM103" s="2">
        <f>VLOOKUP($A103,Total_Rndwd_Prod_Val_BAC_N!$A$4:$M$199,9,FALSE)/10^3</f>
        <v>357.38121604493688</v>
      </c>
      <c r="AN103" s="2">
        <f>VLOOKUP($A103,Total_Rndwd_Prod_Val_BAC_N!$A$4:$M$199,10,FALSE)/10^3</f>
        <v>357.72325820515687</v>
      </c>
      <c r="AO103" s="2">
        <f>VLOOKUP($A103,Total_Rndwd_Prod_Val_BAC_N!$A$4:$M$199,11,FALSE)/10^3</f>
        <v>349.2751645453481</v>
      </c>
      <c r="AP103" s="2">
        <f>VLOOKUP($A103,Total_Rndwd_Prod_Val_BAC_N!$A$4:$M$199,12,FALSE)/10^3</f>
        <v>347.91212693910899</v>
      </c>
      <c r="AQ103" s="2">
        <f>VLOOKUP($A103,Total_Rndwd_Prod_Val_BAC_N!$A$4:$M$199,13,FALSE)/10^3</f>
        <v>343.09247536237081</v>
      </c>
      <c r="AS103" t="s">
        <v>130</v>
      </c>
      <c r="AT103" s="2">
        <f t="shared" si="109"/>
        <v>239.3808067772348</v>
      </c>
      <c r="AU103" s="2">
        <f t="shared" si="110"/>
        <v>1472.4317730174994</v>
      </c>
      <c r="AV103" s="2">
        <f t="shared" si="102"/>
        <v>2899.7202063339219</v>
      </c>
      <c r="AW103" s="2">
        <f t="shared" si="102"/>
        <v>4539.5077366435044</v>
      </c>
      <c r="AX103" s="2">
        <f t="shared" si="102"/>
        <v>6240.0155020606853</v>
      </c>
      <c r="AY103" s="2">
        <f t="shared" si="102"/>
        <v>7962.4993678213232</v>
      </c>
      <c r="AZ103" s="2">
        <f t="shared" si="102"/>
        <v>9684.3772144838185</v>
      </c>
      <c r="BA103" s="2">
        <f t="shared" si="102"/>
        <v>11378.092248999274</v>
      </c>
      <c r="BB103" s="2">
        <f t="shared" si="102"/>
        <v>13062.9949672738</v>
      </c>
      <c r="BD103" t="s">
        <v>130</v>
      </c>
      <c r="BE103" s="2">
        <f t="shared" si="111"/>
        <v>239.3808067772348</v>
      </c>
      <c r="BF103" s="2">
        <f t="shared" si="112"/>
        <v>1470.1622027947633</v>
      </c>
      <c r="BG103" s="2">
        <f t="shared" si="103"/>
        <v>2878.701710993083</v>
      </c>
      <c r="BH103" s="2">
        <f t="shared" si="103"/>
        <v>4461.1313485619567</v>
      </c>
      <c r="BI103" s="2">
        <f t="shared" si="103"/>
        <v>6062.3466717613464</v>
      </c>
      <c r="BJ103" s="2">
        <f t="shared" si="103"/>
        <v>7659.0719487422894</v>
      </c>
      <c r="BK103" s="2">
        <f t="shared" si="103"/>
        <v>9244.9581547711805</v>
      </c>
      <c r="BL103" s="2">
        <f t="shared" si="103"/>
        <v>10804.654670812306</v>
      </c>
      <c r="BM103" s="2">
        <f t="shared" si="103"/>
        <v>12351.339359747755</v>
      </c>
      <c r="BO103" t="s">
        <v>130</v>
      </c>
      <c r="BP103" s="2">
        <f t="shared" si="113"/>
        <v>239.3808067772348</v>
      </c>
      <c r="BQ103" s="2">
        <f t="shared" si="114"/>
        <v>1477.9803727990075</v>
      </c>
      <c r="BR103" s="2">
        <f t="shared" si="104"/>
        <v>2944.1010076707739</v>
      </c>
      <c r="BS103" s="2">
        <f t="shared" si="104"/>
        <v>4673.5313758247303</v>
      </c>
      <c r="BT103" s="2">
        <f t="shared" si="104"/>
        <v>6491.0840513397734</v>
      </c>
      <c r="BU103" s="2">
        <f t="shared" si="104"/>
        <v>8335.5592236817738</v>
      </c>
      <c r="BV103" s="2">
        <f t="shared" si="104"/>
        <v>10173.122836417313</v>
      </c>
      <c r="BW103" s="2">
        <f t="shared" si="104"/>
        <v>11978.849984009046</v>
      </c>
      <c r="BX103" s="2">
        <f t="shared" si="104"/>
        <v>13767.149228958207</v>
      </c>
      <c r="BZ103" t="s">
        <v>130</v>
      </c>
      <c r="CA103" s="2">
        <f t="shared" si="115"/>
        <v>239.3808067772348</v>
      </c>
      <c r="CB103" s="2">
        <f t="shared" si="116"/>
        <v>1475.3575598487346</v>
      </c>
      <c r="CC103" s="2">
        <f t="shared" si="105"/>
        <v>2924.54520998408</v>
      </c>
      <c r="CD103" s="2">
        <f t="shared" si="105"/>
        <v>4619.366007349342</v>
      </c>
      <c r="CE103" s="2">
        <f t="shared" si="105"/>
        <v>6390.0536722936922</v>
      </c>
      <c r="CF103" s="2">
        <f t="shared" si="105"/>
        <v>8177.3017946785967</v>
      </c>
      <c r="CG103" s="2">
        <f t="shared" si="105"/>
        <v>9957.4699920445728</v>
      </c>
      <c r="CH103" s="2">
        <f t="shared" si="105"/>
        <v>11702.482777165074</v>
      </c>
      <c r="CI103" s="2">
        <f t="shared" si="105"/>
        <v>13437.223760283881</v>
      </c>
      <c r="CK103" t="s">
        <v>130</v>
      </c>
      <c r="CL103" s="2">
        <f t="shared" si="117"/>
        <v>0</v>
      </c>
      <c r="CM103" s="2">
        <f t="shared" si="106"/>
        <v>-2.2695702227360925</v>
      </c>
      <c r="CN103" s="2">
        <f t="shared" si="106"/>
        <v>-21.018495340838854</v>
      </c>
      <c r="CO103" s="2">
        <f t="shared" si="106"/>
        <v>-78.376388081547702</v>
      </c>
      <c r="CP103" s="2">
        <f t="shared" si="106"/>
        <v>-177.66883029933888</v>
      </c>
      <c r="CQ103" s="2">
        <f t="shared" si="106"/>
        <v>-303.42741907903383</v>
      </c>
      <c r="CR103" s="2">
        <f t="shared" si="106"/>
        <v>-439.41905971263805</v>
      </c>
      <c r="CS103" s="2">
        <f t="shared" si="106"/>
        <v>-573.43757818696758</v>
      </c>
      <c r="CT103" s="2">
        <f t="shared" si="106"/>
        <v>-711.65560752604506</v>
      </c>
      <c r="CU103" s="41">
        <f t="shared" si="65"/>
        <v>-5.4478747738089729E-2</v>
      </c>
      <c r="CV103" t="s">
        <v>130</v>
      </c>
      <c r="CW103" s="2">
        <f t="shared" si="43"/>
        <v>0</v>
      </c>
      <c r="CX103" s="2">
        <f t="shared" si="43"/>
        <v>5.5485997815080736</v>
      </c>
      <c r="CY103" s="2">
        <f t="shared" si="43"/>
        <v>44.380801336852073</v>
      </c>
      <c r="CZ103" s="2">
        <f t="shared" si="43"/>
        <v>134.02363918122592</v>
      </c>
      <c r="DA103" s="2">
        <f t="shared" si="43"/>
        <v>251.06854927908807</v>
      </c>
      <c r="DB103" s="2">
        <f t="shared" si="43"/>
        <v>373.05985586045063</v>
      </c>
      <c r="DC103" s="2">
        <f t="shared" si="107"/>
        <v>488.74562193349448</v>
      </c>
      <c r="DD103" s="2">
        <f t="shared" si="107"/>
        <v>600.75773500977266</v>
      </c>
      <c r="DE103" s="2">
        <f t="shared" si="107"/>
        <v>704.15426168440717</v>
      </c>
      <c r="DF103" s="41">
        <f t="shared" si="66"/>
        <v>5.3904503787109828E-2</v>
      </c>
      <c r="DG103" t="s">
        <v>130</v>
      </c>
      <c r="DH103" s="2">
        <f t="shared" si="108"/>
        <v>0</v>
      </c>
      <c r="DI103" s="2">
        <f t="shared" si="108"/>
        <v>2.9257868312352002</v>
      </c>
      <c r="DJ103" s="2">
        <f t="shared" si="108"/>
        <v>24.825003650158123</v>
      </c>
      <c r="DK103" s="2">
        <f t="shared" si="108"/>
        <v>79.85827070583764</v>
      </c>
      <c r="DL103" s="2">
        <f t="shared" si="108"/>
        <v>150.03817023300689</v>
      </c>
      <c r="DM103" s="2">
        <f t="shared" si="108"/>
        <v>214.80242685727353</v>
      </c>
      <c r="DN103" s="2">
        <f t="shared" si="108"/>
        <v>273.09277756075426</v>
      </c>
      <c r="DO103" s="2">
        <f t="shared" si="108"/>
        <v>324.39052816580079</v>
      </c>
      <c r="DP103" s="2">
        <f t="shared" si="108"/>
        <v>374.22879301008106</v>
      </c>
      <c r="DQ103" s="41">
        <f t="shared" si="67"/>
        <v>2.8648008664752724E-2</v>
      </c>
      <c r="DR103" s="41"/>
    </row>
    <row r="104" spans="1:122" x14ac:dyDescent="0.3">
      <c r="A104" t="s">
        <v>131</v>
      </c>
      <c r="B104" s="2">
        <f>VLOOKUP($A104,Total_Rndwd_Prod_Val_REF_N!$A$4:$M$199,5,FALSE)/10^3</f>
        <v>28.989402482262541</v>
      </c>
      <c r="C104" s="2">
        <f>VLOOKUP($A104,Total_Rndwd_Prod_Val_REF_N!$A$4:$M$199,6,FALSE)/10^3</f>
        <v>33.181694804465344</v>
      </c>
      <c r="D104" s="2">
        <f>VLOOKUP($A104,Total_Rndwd_Prod_Val_REF_N!$A$4:$M$199,7,FALSE)/10^3</f>
        <v>39.429938795859385</v>
      </c>
      <c r="E104" s="2">
        <f>VLOOKUP($A104,Total_Rndwd_Prod_Val_REF_N!$A$4:$M$199,8,FALSE)/10^3</f>
        <v>40.484542613969111</v>
      </c>
      <c r="F104" s="2">
        <f>VLOOKUP($A104,Total_Rndwd_Prod_Val_REF_N!$A$4:$M$199,9,FALSE)/10^3</f>
        <v>41.515156635788664</v>
      </c>
      <c r="G104" s="2">
        <f>VLOOKUP($A104,Total_Rndwd_Prod_Val_REF_N!$A$4:$M$199,10,FALSE)/10^3</f>
        <v>42.6351277409278</v>
      </c>
      <c r="H104" s="2">
        <f>VLOOKUP($A104,Total_Rndwd_Prod_Val_REF_N!$A$4:$M$199,11,FALSE)/10^3</f>
        <v>41.959310311229437</v>
      </c>
      <c r="I104" s="2">
        <f>VLOOKUP($A104,Total_Rndwd_Prod_Val_REF_N!$A$4:$M$199,12,FALSE)/10^3</f>
        <v>41.371849043822586</v>
      </c>
      <c r="J104" s="2">
        <f>VLOOKUP($A104,Total_Rndwd_Prod_Val_REF_N!$A$4:$M$199,13,FALSE)/10^3</f>
        <v>40.451323524024176</v>
      </c>
      <c r="L104" t="s">
        <v>131</v>
      </c>
      <c r="M104" s="2">
        <f>VLOOKUP($A104,Total_Rndwd_Prod_Val_BF_N!$A$4:$M$199,5,FALSE)/10^3</f>
        <v>28.989402482262541</v>
      </c>
      <c r="N104" s="2">
        <f>VLOOKUP($A104,Total_Rndwd_Prod_Val_BF_N!$A$4:$M$199,6,FALSE)/10^3</f>
        <v>33.594678677313986</v>
      </c>
      <c r="O104" s="2">
        <f>VLOOKUP($A104,Total_Rndwd_Prod_Val_BF_N!$A$4:$M$199,7,FALSE)/10^3</f>
        <v>40.030313133553392</v>
      </c>
      <c r="P104" s="2">
        <f>VLOOKUP($A104,Total_Rndwd_Prod_Val_BF_N!$A$4:$M$199,8,FALSE)/10^3</f>
        <v>40.828332555471412</v>
      </c>
      <c r="Q104" s="2">
        <f>VLOOKUP($A104,Total_Rndwd_Prod_Val_BF_N!$A$4:$M$199,9,FALSE)/10^3</f>
        <v>41.190022498605359</v>
      </c>
      <c r="R104" s="2">
        <f>VLOOKUP($A104,Total_Rndwd_Prod_Val_BF_N!$A$4:$M$199,10,FALSE)/10^3</f>
        <v>41.980766251959054</v>
      </c>
      <c r="S104" s="2">
        <f>VLOOKUP($A104,Total_Rndwd_Prod_Val_BF_N!$A$4:$M$199,11,FALSE)/10^3</f>
        <v>41.567730366905778</v>
      </c>
      <c r="T104" s="2">
        <f>VLOOKUP($A104,Total_Rndwd_Prod_Val_BF_N!$A$4:$M$199,12,FALSE)/10^3</f>
        <v>40.260154494162713</v>
      </c>
      <c r="U104" s="2">
        <f>VLOOKUP($A104,Total_Rndwd_Prod_Val_BF_N!$A$4:$M$199,13,FALSE)/10^3</f>
        <v>39.553656815984006</v>
      </c>
      <c r="W104" t="s">
        <v>131</v>
      </c>
      <c r="X104" s="2">
        <f>VLOOKUP($A104,Total_Rndwd_Prod_Val_AF_N!$A$4:$M$199,5,FALSE)/10^3</f>
        <v>28.989402482262541</v>
      </c>
      <c r="Y104" s="2">
        <f>VLOOKUP($A104,Total_Rndwd_Prod_Val_AF_N!$A$4:$M$199,6,FALSE)/10^3</f>
        <v>32.61798163634279</v>
      </c>
      <c r="Z104" s="2">
        <f>VLOOKUP($A104,Total_Rndwd_Prod_Val_AF_N!$A$4:$M$199,7,FALSE)/10^3</f>
        <v>37.688167152619727</v>
      </c>
      <c r="AA104" s="2">
        <f>VLOOKUP($A104,Total_Rndwd_Prod_Val_AF_N!$A$4:$M$199,8,FALSE)/10^3</f>
        <v>38.568345448150069</v>
      </c>
      <c r="AB104" s="2">
        <f>VLOOKUP($A104,Total_Rndwd_Prod_Val_AF_N!$A$4:$M$199,9,FALSE)/10^3</f>
        <v>39.224630755708986</v>
      </c>
      <c r="AC104" s="2">
        <f>VLOOKUP($A104,Total_Rndwd_Prod_Val_AF_N!$A$4:$M$199,10,FALSE)/10^3</f>
        <v>39.975992602950875</v>
      </c>
      <c r="AD104" s="2">
        <f>VLOOKUP($A104,Total_Rndwd_Prod_Val_AF_N!$A$4:$M$199,11,FALSE)/10^3</f>
        <v>39.329757340189957</v>
      </c>
      <c r="AE104" s="2">
        <f>VLOOKUP($A104,Total_Rndwd_Prod_Val_AF_N!$A$4:$M$199,12,FALSE)/10^3</f>
        <v>38.384331009815931</v>
      </c>
      <c r="AF104" s="2">
        <f>VLOOKUP($A104,Total_Rndwd_Prod_Val_AF_N!$A$4:$M$199,13,FALSE)/10^3</f>
        <v>37.322588826244015</v>
      </c>
      <c r="AH104" t="s">
        <v>131</v>
      </c>
      <c r="AI104" s="2">
        <f>VLOOKUP($A104,Total_Rndwd_Prod_Val_BAC_N!$A$4:$M$199,5,FALSE)/10^3</f>
        <v>28.989402482262541</v>
      </c>
      <c r="AJ104" s="2">
        <f>VLOOKUP($A104,Total_Rndwd_Prod_Val_BAC_N!$A$4:$M$199,6,FALSE)/10^3</f>
        <v>32.283656016732216</v>
      </c>
      <c r="AK104" s="2">
        <f>VLOOKUP($A104,Total_Rndwd_Prod_Val_BAC_N!$A$4:$M$199,7,FALSE)/10^3</f>
        <v>36.817085378423485</v>
      </c>
      <c r="AL104" s="2">
        <f>VLOOKUP($A104,Total_Rndwd_Prod_Val_BAC_N!$A$4:$M$199,8,FALSE)/10^3</f>
        <v>37.523084992928503</v>
      </c>
      <c r="AM104" s="2">
        <f>VLOOKUP($A104,Total_Rndwd_Prod_Val_BAC_N!$A$4:$M$199,9,FALSE)/10^3</f>
        <v>38.030946800321978</v>
      </c>
      <c r="AN104" s="2">
        <f>VLOOKUP($A104,Total_Rndwd_Prod_Val_BAC_N!$A$4:$M$199,10,FALSE)/10^3</f>
        <v>38.695237855905361</v>
      </c>
      <c r="AO104" s="2">
        <f>VLOOKUP($A104,Total_Rndwd_Prod_Val_BAC_N!$A$4:$M$199,11,FALSE)/10^3</f>
        <v>37.733107610552956</v>
      </c>
      <c r="AP104" s="2">
        <f>VLOOKUP($A104,Total_Rndwd_Prod_Val_BAC_N!$A$4:$M$199,12,FALSE)/10^3</f>
        <v>36.911603745955105</v>
      </c>
      <c r="AQ104" s="2">
        <f>VLOOKUP($A104,Total_Rndwd_Prod_Val_BAC_N!$A$4:$M$199,13,FALSE)/10^3</f>
        <v>35.768832268992419</v>
      </c>
      <c r="AS104" t="s">
        <v>131</v>
      </c>
      <c r="AT104" s="2">
        <f t="shared" si="109"/>
        <v>28.989402482262541</v>
      </c>
      <c r="AU104" s="2">
        <f t="shared" si="110"/>
        <v>178.12870721577804</v>
      </c>
      <c r="AV104" s="2">
        <f t="shared" si="102"/>
        <v>350.28542522949874</v>
      </c>
      <c r="AW104" s="2">
        <f t="shared" si="102"/>
        <v>548.48972302690538</v>
      </c>
      <c r="AX104" s="2">
        <f t="shared" si="102"/>
        <v>751.94305011857057</v>
      </c>
      <c r="AY104" s="2">
        <f t="shared" si="102"/>
        <v>960.63880440265302</v>
      </c>
      <c r="AZ104" s="2">
        <f t="shared" si="102"/>
        <v>1173.1386256775938</v>
      </c>
      <c r="BA104" s="2">
        <f t="shared" si="102"/>
        <v>1382.3477159663341</v>
      </c>
      <c r="BB104" s="2">
        <f t="shared" si="102"/>
        <v>1588.2864356656487</v>
      </c>
      <c r="BD104" t="s">
        <v>131</v>
      </c>
      <c r="BE104" s="2">
        <f t="shared" si="111"/>
        <v>28.989402482262541</v>
      </c>
      <c r="BF104" s="2">
        <f t="shared" si="112"/>
        <v>178.54169108862669</v>
      </c>
      <c r="BG104" s="2">
        <f t="shared" si="103"/>
        <v>352.95071893143597</v>
      </c>
      <c r="BH104" s="2">
        <f t="shared" si="103"/>
        <v>553.90030402112097</v>
      </c>
      <c r="BI104" s="2">
        <f t="shared" si="103"/>
        <v>758.40365674161194</v>
      </c>
      <c r="BJ104" s="2">
        <f t="shared" si="103"/>
        <v>965.14451298799236</v>
      </c>
      <c r="BK104" s="2">
        <f t="shared" si="103"/>
        <v>1174.6353083627343</v>
      </c>
      <c r="BL104" s="2">
        <f t="shared" si="103"/>
        <v>1381.1663843245201</v>
      </c>
      <c r="BM104" s="2">
        <f t="shared" si="103"/>
        <v>1581.7606591171548</v>
      </c>
      <c r="BO104" t="s">
        <v>131</v>
      </c>
      <c r="BP104" s="2">
        <f t="shared" si="113"/>
        <v>28.989402482262541</v>
      </c>
      <c r="BQ104" s="2">
        <f t="shared" si="114"/>
        <v>177.56499404765549</v>
      </c>
      <c r="BR104" s="2">
        <f t="shared" si="104"/>
        <v>345.72508774564636</v>
      </c>
      <c r="BS104" s="2">
        <f t="shared" si="104"/>
        <v>535.04610180427539</v>
      </c>
      <c r="BT104" s="2">
        <f t="shared" si="104"/>
        <v>728.54411435258464</v>
      </c>
      <c r="BU104" s="2">
        <f t="shared" si="104"/>
        <v>925.41862997837154</v>
      </c>
      <c r="BV104" s="2">
        <f t="shared" si="104"/>
        <v>1124.6523577303649</v>
      </c>
      <c r="BW104" s="2">
        <f t="shared" si="104"/>
        <v>1320.3557181009405</v>
      </c>
      <c r="BX104" s="2">
        <f t="shared" si="104"/>
        <v>1511.2156309664483</v>
      </c>
      <c r="BZ104" t="s">
        <v>131</v>
      </c>
      <c r="CA104" s="2">
        <f t="shared" si="115"/>
        <v>28.989402482262541</v>
      </c>
      <c r="CB104" s="2">
        <f t="shared" si="116"/>
        <v>177.23066842804491</v>
      </c>
      <c r="CC104" s="2">
        <f t="shared" si="105"/>
        <v>343.18237787339729</v>
      </c>
      <c r="CD104" s="2">
        <f t="shared" si="105"/>
        <v>527.97380438001971</v>
      </c>
      <c r="CE104" s="2">
        <f t="shared" si="105"/>
        <v>716.09709115205578</v>
      </c>
      <c r="CF104" s="2">
        <f t="shared" si="105"/>
        <v>906.91611620924903</v>
      </c>
      <c r="CG104" s="2">
        <f t="shared" si="105"/>
        <v>1099.4301752434235</v>
      </c>
      <c r="CH104" s="2">
        <f t="shared" si="105"/>
        <v>1287.2742094315904</v>
      </c>
      <c r="CI104" s="2">
        <f t="shared" si="105"/>
        <v>1470.6894566844032</v>
      </c>
      <c r="CK104" t="s">
        <v>131</v>
      </c>
      <c r="CL104" s="2">
        <f t="shared" si="117"/>
        <v>0</v>
      </c>
      <c r="CM104" s="2">
        <f t="shared" si="106"/>
        <v>0.41298387284865612</v>
      </c>
      <c r="CN104" s="2">
        <f t="shared" si="106"/>
        <v>2.6652937019372303</v>
      </c>
      <c r="CO104" s="2">
        <f t="shared" si="106"/>
        <v>5.4105809942155929</v>
      </c>
      <c r="CP104" s="2">
        <f t="shared" si="106"/>
        <v>6.4606066230413717</v>
      </c>
      <c r="CQ104" s="2">
        <f t="shared" si="106"/>
        <v>4.5057085853393346</v>
      </c>
      <c r="CR104" s="2">
        <f t="shared" si="106"/>
        <v>1.4966826851405131</v>
      </c>
      <c r="CS104" s="2">
        <f t="shared" si="106"/>
        <v>-1.1813316418140403</v>
      </c>
      <c r="CT104" s="2">
        <f t="shared" si="106"/>
        <v>-6.5257765484939227</v>
      </c>
      <c r="CU104" s="41">
        <f t="shared" si="65"/>
        <v>-4.1086899704957684E-3</v>
      </c>
      <c r="CV104" t="s">
        <v>131</v>
      </c>
      <c r="CW104" s="2">
        <f t="shared" si="43"/>
        <v>0</v>
      </c>
      <c r="CX104" s="2">
        <f t="shared" si="43"/>
        <v>-0.5637131681225469</v>
      </c>
      <c r="CY104" s="2">
        <f t="shared" si="43"/>
        <v>-4.5603374838523791</v>
      </c>
      <c r="CZ104" s="2">
        <f t="shared" si="43"/>
        <v>-13.443621222629986</v>
      </c>
      <c r="DA104" s="2">
        <f t="shared" si="43"/>
        <v>-23.398935765985925</v>
      </c>
      <c r="DB104" s="2">
        <f t="shared" si="43"/>
        <v>-35.220174424281481</v>
      </c>
      <c r="DC104" s="2">
        <f t="shared" si="107"/>
        <v>-48.486267947228953</v>
      </c>
      <c r="DD104" s="2">
        <f t="shared" si="107"/>
        <v>-61.991997865393614</v>
      </c>
      <c r="DE104" s="2">
        <f t="shared" si="107"/>
        <v>-77.07080469920038</v>
      </c>
      <c r="DF104" s="41">
        <f t="shared" si="66"/>
        <v>-4.8524499717772951E-2</v>
      </c>
      <c r="DG104" t="s">
        <v>131</v>
      </c>
      <c r="DH104" s="2">
        <f t="shared" si="108"/>
        <v>0</v>
      </c>
      <c r="DI104" s="2">
        <f t="shared" si="108"/>
        <v>-0.89803878773312817</v>
      </c>
      <c r="DJ104" s="2">
        <f t="shared" si="108"/>
        <v>-7.103047356101456</v>
      </c>
      <c r="DK104" s="2">
        <f t="shared" si="108"/>
        <v>-20.515918646885666</v>
      </c>
      <c r="DL104" s="2">
        <f t="shared" si="108"/>
        <v>-35.845958966514786</v>
      </c>
      <c r="DM104" s="2">
        <f t="shared" si="108"/>
        <v>-53.722688193403997</v>
      </c>
      <c r="DN104" s="2">
        <f t="shared" si="108"/>
        <v>-73.708450434170345</v>
      </c>
      <c r="DO104" s="2">
        <f t="shared" si="108"/>
        <v>-95.073506534743728</v>
      </c>
      <c r="DP104" s="2">
        <f t="shared" si="108"/>
        <v>-117.59697898124546</v>
      </c>
      <c r="DQ104" s="41">
        <f t="shared" si="67"/>
        <v>-7.4040158211110527E-2</v>
      </c>
      <c r="DR104" s="41"/>
    </row>
    <row r="105" spans="1:122" x14ac:dyDescent="0.3">
      <c r="A105" t="s">
        <v>132</v>
      </c>
      <c r="B105" s="2">
        <f>VLOOKUP($A105,Total_Rndwd_Prod_Val_REF_N!$A$4:$M$199,5,FALSE)/10^3</f>
        <v>12.752163134680211</v>
      </c>
      <c r="C105" s="2">
        <f>VLOOKUP($A105,Total_Rndwd_Prod_Val_REF_N!$A$4:$M$199,6,FALSE)/10^3</f>
        <v>12.446311810066511</v>
      </c>
      <c r="D105" s="2">
        <f>VLOOKUP($A105,Total_Rndwd_Prod_Val_REF_N!$A$4:$M$199,7,FALSE)/10^3</f>
        <v>11.969617070468615</v>
      </c>
      <c r="E105" s="2">
        <f>VLOOKUP($A105,Total_Rndwd_Prod_Val_REF_N!$A$4:$M$199,8,FALSE)/10^3</f>
        <v>10.581694626964278</v>
      </c>
      <c r="F105" s="2">
        <f>VLOOKUP($A105,Total_Rndwd_Prod_Val_REF_N!$A$4:$M$199,9,FALSE)/10^3</f>
        <v>9.4917404339800697</v>
      </c>
      <c r="G105" s="2">
        <f>VLOOKUP($A105,Total_Rndwd_Prod_Val_REF_N!$A$4:$M$199,10,FALSE)/10^3</f>
        <v>8.4053028748777265</v>
      </c>
      <c r="H105" s="2">
        <f>VLOOKUP($A105,Total_Rndwd_Prod_Val_REF_N!$A$4:$M$199,11,FALSE)/10^3</f>
        <v>7.4066303474100641</v>
      </c>
      <c r="I105" s="2">
        <f>VLOOKUP($A105,Total_Rndwd_Prod_Val_REF_N!$A$4:$M$199,12,FALSE)/10^3</f>
        <v>6.6318997437186917</v>
      </c>
      <c r="J105" s="2">
        <f>VLOOKUP($A105,Total_Rndwd_Prod_Val_REF_N!$A$4:$M$199,13,FALSE)/10^3</f>
        <v>5.9010771448390003</v>
      </c>
      <c r="L105" t="s">
        <v>132</v>
      </c>
      <c r="M105" s="2">
        <f>VLOOKUP($A105,Total_Rndwd_Prod_Val_BF_N!$A$4:$M$199,5,FALSE)/10^3</f>
        <v>12.752163134680211</v>
      </c>
      <c r="N105" s="2">
        <f>VLOOKUP($A105,Total_Rndwd_Prod_Val_BF_N!$A$4:$M$199,6,FALSE)/10^3</f>
        <v>10.251803382572412</v>
      </c>
      <c r="O105" s="2">
        <f>VLOOKUP($A105,Total_Rndwd_Prod_Val_BF_N!$A$4:$M$199,7,FALSE)/10^3</f>
        <v>7.2248243170411843</v>
      </c>
      <c r="P105" s="2">
        <f>VLOOKUP($A105,Total_Rndwd_Prod_Val_BF_N!$A$4:$M$199,8,FALSE)/10^3</f>
        <v>5.4459298539693464</v>
      </c>
      <c r="Q105" s="2">
        <f>VLOOKUP($A105,Total_Rndwd_Prod_Val_BF_N!$A$4:$M$199,9,FALSE)/10^3</f>
        <v>4.3260168394484229</v>
      </c>
      <c r="R105" s="2">
        <f>VLOOKUP($A105,Total_Rndwd_Prod_Val_BF_N!$A$4:$M$199,10,FALSE)/10^3</f>
        <v>3.402409131767385</v>
      </c>
      <c r="S105" s="2">
        <f>VLOOKUP($A105,Total_Rndwd_Prod_Val_BF_N!$A$4:$M$199,11,FALSE)/10^3</f>
        <v>2.3714795079370883</v>
      </c>
      <c r="T105" s="2">
        <f>VLOOKUP($A105,Total_Rndwd_Prod_Val_BF_N!$A$4:$M$199,12,FALSE)/10^3</f>
        <v>1.5650218188981118</v>
      </c>
      <c r="U105" s="2">
        <f>VLOOKUP($A105,Total_Rndwd_Prod_Val_BF_N!$A$4:$M$199,13,FALSE)/10^3</f>
        <v>6.2050576123201268E-3</v>
      </c>
      <c r="W105" t="s">
        <v>132</v>
      </c>
      <c r="X105" s="2">
        <f>VLOOKUP($A105,Total_Rndwd_Prod_Val_AF_N!$A$4:$M$199,5,FALSE)/10^3</f>
        <v>12.752163134680211</v>
      </c>
      <c r="Y105" s="2">
        <f>VLOOKUP($A105,Total_Rndwd_Prod_Val_AF_N!$A$4:$M$199,6,FALSE)/10^3</f>
        <v>12.964535622507247</v>
      </c>
      <c r="Z105" s="2">
        <f>VLOOKUP($A105,Total_Rndwd_Prod_Val_AF_N!$A$4:$M$199,7,FALSE)/10^3</f>
        <v>13.142185502711188</v>
      </c>
      <c r="AA105" s="2">
        <f>VLOOKUP($A105,Total_Rndwd_Prod_Val_AF_N!$A$4:$M$199,8,FALSE)/10^3</f>
        <v>11.811996011832823</v>
      </c>
      <c r="AB105" s="2">
        <f>VLOOKUP($A105,Total_Rndwd_Prod_Val_AF_N!$A$4:$M$199,9,FALSE)/10^3</f>
        <v>10.64627819692196</v>
      </c>
      <c r="AC105" s="2">
        <f>VLOOKUP($A105,Total_Rndwd_Prod_Val_AF_N!$A$4:$M$199,10,FALSE)/10^3</f>
        <v>9.1801992290881014</v>
      </c>
      <c r="AD105" s="2">
        <f>VLOOKUP($A105,Total_Rndwd_Prod_Val_AF_N!$A$4:$M$199,11,FALSE)/10^3</f>
        <v>7.8372051958053595</v>
      </c>
      <c r="AE105" s="2">
        <f>VLOOKUP($A105,Total_Rndwd_Prod_Val_AF_N!$A$4:$M$199,12,FALSE)/10^3</f>
        <v>6.7967152045580734</v>
      </c>
      <c r="AF105" s="2">
        <f>VLOOKUP($A105,Total_Rndwd_Prod_Val_AF_N!$A$4:$M$199,13,FALSE)/10^3</f>
        <v>5.938956560188986</v>
      </c>
      <c r="AH105" t="s">
        <v>132</v>
      </c>
      <c r="AI105" s="2">
        <f>VLOOKUP($A105,Total_Rndwd_Prod_Val_BAC_N!$A$4:$M$199,5,FALSE)/10^3</f>
        <v>12.752163134680211</v>
      </c>
      <c r="AJ105" s="2">
        <f>VLOOKUP($A105,Total_Rndwd_Prod_Val_BAC_N!$A$4:$M$199,6,FALSE)/10^3</f>
        <v>12.781934475488429</v>
      </c>
      <c r="AK105" s="2">
        <f>VLOOKUP($A105,Total_Rndwd_Prod_Val_BAC_N!$A$4:$M$199,7,FALSE)/10^3</f>
        <v>12.820855625039931</v>
      </c>
      <c r="AL105" s="2">
        <f>VLOOKUP($A105,Total_Rndwd_Prod_Val_BAC_N!$A$4:$M$199,8,FALSE)/10^3</f>
        <v>11.557526597676723</v>
      </c>
      <c r="AM105" s="2">
        <f>VLOOKUP($A105,Total_Rndwd_Prod_Val_BAC_N!$A$4:$M$199,9,FALSE)/10^3</f>
        <v>10.326579337072594</v>
      </c>
      <c r="AN105" s="2">
        <f>VLOOKUP($A105,Total_Rndwd_Prod_Val_BAC_N!$A$4:$M$199,10,FALSE)/10^3</f>
        <v>8.9723804717477389</v>
      </c>
      <c r="AO105" s="2">
        <f>VLOOKUP($A105,Total_Rndwd_Prod_Val_BAC_N!$A$4:$M$199,11,FALSE)/10^3</f>
        <v>7.6817483164056668</v>
      </c>
      <c r="AP105" s="2">
        <f>VLOOKUP($A105,Total_Rndwd_Prod_Val_BAC_N!$A$4:$M$199,12,FALSE)/10^3</f>
        <v>6.7015253208191545</v>
      </c>
      <c r="AQ105" s="2">
        <f>VLOOKUP($A105,Total_Rndwd_Prod_Val_BAC_N!$A$4:$M$199,13,FALSE)/10^3</f>
        <v>5.8424504757932505</v>
      </c>
      <c r="AS105" t="s">
        <v>132</v>
      </c>
      <c r="AT105" s="2">
        <f t="shared" si="109"/>
        <v>12.752163134680211</v>
      </c>
      <c r="AU105" s="2">
        <f t="shared" si="110"/>
        <v>76.207127483467559</v>
      </c>
      <c r="AV105" s="2">
        <f t="shared" si="102"/>
        <v>137.96199179420222</v>
      </c>
      <c r="AW105" s="2">
        <f t="shared" si="102"/>
        <v>196.42215470304097</v>
      </c>
      <c r="AX105" s="2">
        <f t="shared" si="102"/>
        <v>248.24067364487814</v>
      </c>
      <c r="AY105" s="2">
        <f t="shared" si="102"/>
        <v>294.61293825567617</v>
      </c>
      <c r="AZ105" s="2">
        <f t="shared" si="102"/>
        <v>335.64078010259715</v>
      </c>
      <c r="BA105" s="2">
        <f t="shared" si="102"/>
        <v>371.89920123595607</v>
      </c>
      <c r="BB105" s="2">
        <f t="shared" si="102"/>
        <v>404.32787735566984</v>
      </c>
      <c r="BD105" t="s">
        <v>132</v>
      </c>
      <c r="BE105" s="2">
        <f t="shared" si="111"/>
        <v>12.752163134680211</v>
      </c>
      <c r="BF105" s="2">
        <f t="shared" si="112"/>
        <v>74.01261905597346</v>
      </c>
      <c r="BG105" s="2">
        <f t="shared" si="103"/>
        <v>122.24465690330429</v>
      </c>
      <c r="BH105" s="2">
        <f t="shared" si="103"/>
        <v>156.58988402543838</v>
      </c>
      <c r="BI105" s="2">
        <f t="shared" si="103"/>
        <v>182.69962028076418</v>
      </c>
      <c r="BJ105" s="2">
        <f t="shared" si="103"/>
        <v>203.40609677032523</v>
      </c>
      <c r="BK105" s="2">
        <f t="shared" si="103"/>
        <v>219.38721280533187</v>
      </c>
      <c r="BL105" s="2">
        <f t="shared" si="103"/>
        <v>230.43815265597834</v>
      </c>
      <c r="BM105" s="2">
        <f t="shared" si="103"/>
        <v>236.70444498918312</v>
      </c>
      <c r="BO105" t="s">
        <v>132</v>
      </c>
      <c r="BP105" s="2">
        <f t="shared" si="113"/>
        <v>12.752163134680211</v>
      </c>
      <c r="BQ105" s="2">
        <f t="shared" si="114"/>
        <v>76.725351295908297</v>
      </c>
      <c r="BR105" s="2">
        <f t="shared" si="104"/>
        <v>141.72567928864848</v>
      </c>
      <c r="BS105" s="2">
        <f t="shared" si="104"/>
        <v>206.10641731132606</v>
      </c>
      <c r="BT105" s="2">
        <f t="shared" si="104"/>
        <v>264.00067955557932</v>
      </c>
      <c r="BU105" s="2">
        <f t="shared" si="104"/>
        <v>315.76599157235523</v>
      </c>
      <c r="BV105" s="2">
        <f t="shared" si="104"/>
        <v>360.32399368451303</v>
      </c>
      <c r="BW105" s="2">
        <f t="shared" si="104"/>
        <v>398.46952967229254</v>
      </c>
      <c r="BX105" s="2">
        <f t="shared" si="104"/>
        <v>431.59534705071383</v>
      </c>
      <c r="BZ105" t="s">
        <v>132</v>
      </c>
      <c r="CA105" s="2">
        <f t="shared" si="115"/>
        <v>12.752163134680211</v>
      </c>
      <c r="CB105" s="2">
        <f t="shared" si="116"/>
        <v>76.542750148889482</v>
      </c>
      <c r="CC105" s="2">
        <f t="shared" si="105"/>
        <v>140.49134367588314</v>
      </c>
      <c r="CD105" s="2">
        <f t="shared" si="105"/>
        <v>203.33229277371959</v>
      </c>
      <c r="CE105" s="2">
        <f t="shared" si="105"/>
        <v>259.88897850149908</v>
      </c>
      <c r="CF105" s="2">
        <f t="shared" si="105"/>
        <v>310.16767632153716</v>
      </c>
      <c r="CG105" s="2">
        <f t="shared" si="105"/>
        <v>353.73894652493379</v>
      </c>
      <c r="CH105" s="2">
        <f t="shared" si="105"/>
        <v>391.16746511137563</v>
      </c>
      <c r="CI105" s="2">
        <f t="shared" si="105"/>
        <v>423.81601687044554</v>
      </c>
      <c r="CK105" t="s">
        <v>132</v>
      </c>
      <c r="CL105" s="2">
        <f t="shared" si="117"/>
        <v>0</v>
      </c>
      <c r="CM105" s="2">
        <f t="shared" si="106"/>
        <v>-2.1945084274940996</v>
      </c>
      <c r="CN105" s="2">
        <f t="shared" si="106"/>
        <v>-15.717334890897931</v>
      </c>
      <c r="CO105" s="2">
        <f t="shared" si="106"/>
        <v>-39.832270677602594</v>
      </c>
      <c r="CP105" s="2">
        <f t="shared" si="106"/>
        <v>-65.541053364113964</v>
      </c>
      <c r="CQ105" s="2">
        <f t="shared" si="106"/>
        <v>-91.206841485350935</v>
      </c>
      <c r="CR105" s="2">
        <f t="shared" si="106"/>
        <v>-116.25356729726528</v>
      </c>
      <c r="CS105" s="2">
        <f t="shared" si="106"/>
        <v>-141.46104857997773</v>
      </c>
      <c r="CT105" s="2">
        <f t="shared" si="106"/>
        <v>-167.62343236648672</v>
      </c>
      <c r="CU105" s="41">
        <f t="shared" si="65"/>
        <v>-0.41457302786727118</v>
      </c>
      <c r="CV105" t="s">
        <v>132</v>
      </c>
      <c r="CW105" s="2">
        <f t="shared" si="43"/>
        <v>0</v>
      </c>
      <c r="CX105" s="2">
        <f t="shared" si="43"/>
        <v>0.51822381244073767</v>
      </c>
      <c r="CY105" s="2">
        <f t="shared" si="43"/>
        <v>3.7636874944462591</v>
      </c>
      <c r="CZ105" s="2">
        <f t="shared" si="43"/>
        <v>9.6842626082850813</v>
      </c>
      <c r="DA105" s="2">
        <f t="shared" si="43"/>
        <v>15.760005910701182</v>
      </c>
      <c r="DB105" s="2">
        <f t="shared" si="43"/>
        <v>21.153053316679063</v>
      </c>
      <c r="DC105" s="2">
        <f t="shared" si="107"/>
        <v>24.683213581915879</v>
      </c>
      <c r="DD105" s="2">
        <f t="shared" si="107"/>
        <v>26.570328436336467</v>
      </c>
      <c r="DE105" s="2">
        <f t="shared" si="107"/>
        <v>27.267469695043985</v>
      </c>
      <c r="DF105" s="41">
        <f t="shared" si="66"/>
        <v>6.743900488231229E-2</v>
      </c>
      <c r="DG105" t="s">
        <v>132</v>
      </c>
      <c r="DH105" s="2">
        <f t="shared" si="108"/>
        <v>0</v>
      </c>
      <c r="DI105" s="2">
        <f t="shared" si="108"/>
        <v>0.33562266542192276</v>
      </c>
      <c r="DJ105" s="2">
        <f t="shared" si="108"/>
        <v>2.529351881680924</v>
      </c>
      <c r="DK105" s="2">
        <f t="shared" si="108"/>
        <v>6.9101380706786131</v>
      </c>
      <c r="DL105" s="2">
        <f t="shared" si="108"/>
        <v>11.648304856620939</v>
      </c>
      <c r="DM105" s="2">
        <f t="shared" si="108"/>
        <v>15.554738065860988</v>
      </c>
      <c r="DN105" s="2">
        <f t="shared" si="108"/>
        <v>18.098166422336647</v>
      </c>
      <c r="DO105" s="2">
        <f t="shared" si="108"/>
        <v>19.268263875419564</v>
      </c>
      <c r="DP105" s="2">
        <f t="shared" si="108"/>
        <v>19.488139514775696</v>
      </c>
      <c r="DQ105" s="41">
        <f t="shared" si="67"/>
        <v>4.8198851986732585E-2</v>
      </c>
      <c r="DR105" s="41"/>
    </row>
    <row r="106" spans="1:122" x14ac:dyDescent="0.3">
      <c r="A106" t="s">
        <v>51</v>
      </c>
      <c r="B106" s="2">
        <f>VLOOKUP($A106,Total_Rndwd_Prod_Val_REF_N!$A$4:$M$199,5,FALSE)/10^3</f>
        <v>2745.3028681145574</v>
      </c>
      <c r="C106" s="2">
        <f>VLOOKUP($A106,Total_Rndwd_Prod_Val_REF_N!$A$4:$M$199,6,FALSE)/10^3</f>
        <v>3048.2023680324482</v>
      </c>
      <c r="D106" s="2">
        <f>VLOOKUP($A106,Total_Rndwd_Prod_Val_REF_N!$A$4:$M$199,7,FALSE)/10^3</f>
        <v>3350.7772449953127</v>
      </c>
      <c r="E106" s="2">
        <f>VLOOKUP($A106,Total_Rndwd_Prod_Val_REF_N!$A$4:$M$199,8,FALSE)/10^3</f>
        <v>3426.2007600675838</v>
      </c>
      <c r="F106" s="2">
        <f>VLOOKUP($A106,Total_Rndwd_Prod_Val_REF_N!$A$4:$M$199,9,FALSE)/10^3</f>
        <v>3517.8039844187729</v>
      </c>
      <c r="G106" s="2">
        <f>VLOOKUP($A106,Total_Rndwd_Prod_Val_REF_N!$A$4:$M$199,10,FALSE)/10^3</f>
        <v>3612.7496303847911</v>
      </c>
      <c r="H106" s="2">
        <f>VLOOKUP($A106,Total_Rndwd_Prod_Val_REF_N!$A$4:$M$199,11,FALSE)/10^3</f>
        <v>3626.0139212605923</v>
      </c>
      <c r="I106" s="2">
        <f>VLOOKUP($A106,Total_Rndwd_Prod_Val_REF_N!$A$4:$M$199,12,FALSE)/10^3</f>
        <v>3562.000446677293</v>
      </c>
      <c r="J106" s="2">
        <f>VLOOKUP($A106,Total_Rndwd_Prod_Val_REF_N!$A$4:$M$199,13,FALSE)/10^3</f>
        <v>3519.0259294238363</v>
      </c>
      <c r="L106" t="s">
        <v>51</v>
      </c>
      <c r="M106" s="2">
        <f>VLOOKUP($A106,Total_Rndwd_Prod_Val_BF_N!$A$4:$M$199,5,FALSE)/10^3</f>
        <v>2745.3028681145574</v>
      </c>
      <c r="N106" s="2">
        <f>VLOOKUP($A106,Total_Rndwd_Prod_Val_BF_N!$A$4:$M$199,6,FALSE)/10^3</f>
        <v>3008.7075747326617</v>
      </c>
      <c r="O106" s="2">
        <f>VLOOKUP($A106,Total_Rndwd_Prod_Val_BF_N!$A$4:$M$199,7,FALSE)/10^3</f>
        <v>3265.8692499987578</v>
      </c>
      <c r="P106" s="2">
        <f>VLOOKUP($A106,Total_Rndwd_Prod_Val_BF_N!$A$4:$M$199,8,FALSE)/10^3</f>
        <v>3307.6319182175985</v>
      </c>
      <c r="Q106" s="2">
        <f>VLOOKUP($A106,Total_Rndwd_Prod_Val_BF_N!$A$4:$M$199,9,FALSE)/10^3</f>
        <v>3354.8552270961077</v>
      </c>
      <c r="R106" s="2">
        <f>VLOOKUP($A106,Total_Rndwd_Prod_Val_BF_N!$A$4:$M$199,10,FALSE)/10^3</f>
        <v>3425.8197559328464</v>
      </c>
      <c r="S106" s="2">
        <f>VLOOKUP($A106,Total_Rndwd_Prod_Val_BF_N!$A$4:$M$199,11,FALSE)/10^3</f>
        <v>3406.9609332879772</v>
      </c>
      <c r="T106" s="2">
        <f>VLOOKUP($A106,Total_Rndwd_Prod_Val_BF_N!$A$4:$M$199,12,FALSE)/10^3</f>
        <v>3315.6936007603349</v>
      </c>
      <c r="U106" s="2">
        <f>VLOOKUP($A106,Total_Rndwd_Prod_Val_BF_N!$A$4:$M$199,13,FALSE)/10^3</f>
        <v>3224.5610934293613</v>
      </c>
      <c r="W106" t="s">
        <v>51</v>
      </c>
      <c r="X106" s="2">
        <f>VLOOKUP($A106,Total_Rndwd_Prod_Val_AF_N!$A$4:$M$199,5,FALSE)/10^3</f>
        <v>2745.3028681145574</v>
      </c>
      <c r="Y106" s="2">
        <f>VLOOKUP($A106,Total_Rndwd_Prod_Val_AF_N!$A$4:$M$199,6,FALSE)/10^3</f>
        <v>3153.4734955591762</v>
      </c>
      <c r="Z106" s="2">
        <f>VLOOKUP($A106,Total_Rndwd_Prod_Val_AF_N!$A$4:$M$199,7,FALSE)/10^3</f>
        <v>3608.3329981495935</v>
      </c>
      <c r="AA106" s="2">
        <f>VLOOKUP($A106,Total_Rndwd_Prod_Val_AF_N!$A$4:$M$199,8,FALSE)/10^3</f>
        <v>3687.2339560608893</v>
      </c>
      <c r="AB106" s="2">
        <f>VLOOKUP($A106,Total_Rndwd_Prod_Val_AF_N!$A$4:$M$199,9,FALSE)/10^3</f>
        <v>3741.1468772641379</v>
      </c>
      <c r="AC106" s="2">
        <f>VLOOKUP($A106,Total_Rndwd_Prod_Val_AF_N!$A$4:$M$199,10,FALSE)/10^3</f>
        <v>3796.7714921311785</v>
      </c>
      <c r="AD106" s="2">
        <f>VLOOKUP($A106,Total_Rndwd_Prod_Val_AF_N!$A$4:$M$199,11,FALSE)/10^3</f>
        <v>3775.1641925321983</v>
      </c>
      <c r="AE106" s="2">
        <f>VLOOKUP($A106,Total_Rndwd_Prod_Val_AF_N!$A$4:$M$199,12,FALSE)/10^3</f>
        <v>3718.1491286402093</v>
      </c>
      <c r="AF106" s="2">
        <f>VLOOKUP($A106,Total_Rndwd_Prod_Val_AF_N!$A$4:$M$199,13,FALSE)/10^3</f>
        <v>3608.6046246195483</v>
      </c>
      <c r="AH106" t="s">
        <v>51</v>
      </c>
      <c r="AI106" s="2">
        <f>VLOOKUP($A106,Total_Rndwd_Prod_Val_BAC_N!$A$4:$M$199,5,FALSE)/10^3</f>
        <v>2745.3028681145574</v>
      </c>
      <c r="AJ106" s="2">
        <f>VLOOKUP($A106,Total_Rndwd_Prod_Val_BAC_N!$A$4:$M$199,6,FALSE)/10^3</f>
        <v>3118.403930813608</v>
      </c>
      <c r="AK106" s="2">
        <f>VLOOKUP($A106,Total_Rndwd_Prod_Val_BAC_N!$A$4:$M$199,7,FALSE)/10^3</f>
        <v>3536.1728062632787</v>
      </c>
      <c r="AL106" s="2">
        <f>VLOOKUP($A106,Total_Rndwd_Prod_Val_BAC_N!$A$4:$M$199,8,FALSE)/10^3</f>
        <v>3630.4530795615087</v>
      </c>
      <c r="AM106" s="2">
        <f>VLOOKUP($A106,Total_Rndwd_Prod_Val_BAC_N!$A$4:$M$199,9,FALSE)/10^3</f>
        <v>3681.3046030354767</v>
      </c>
      <c r="AN106" s="2">
        <f>VLOOKUP($A106,Total_Rndwd_Prod_Val_BAC_N!$A$4:$M$199,10,FALSE)/10^3</f>
        <v>3752.815264236172</v>
      </c>
      <c r="AO106" s="2">
        <f>VLOOKUP($A106,Total_Rndwd_Prod_Val_BAC_N!$A$4:$M$199,11,FALSE)/10^3</f>
        <v>3739.8250097931177</v>
      </c>
      <c r="AP106" s="2">
        <f>VLOOKUP($A106,Total_Rndwd_Prod_Val_BAC_N!$A$4:$M$199,12,FALSE)/10^3</f>
        <v>3698.4270022849983</v>
      </c>
      <c r="AQ106" s="2">
        <f>VLOOKUP($A106,Total_Rndwd_Prod_Val_BAC_N!$A$4:$M$199,13,FALSE)/10^3</f>
        <v>3550.3911872994195</v>
      </c>
      <c r="AS106" t="s">
        <v>51</v>
      </c>
      <c r="AT106" s="2">
        <f t="shared" si="109"/>
        <v>2745.3028681145574</v>
      </c>
      <c r="AU106" s="2">
        <f t="shared" si="110"/>
        <v>16774.716708605236</v>
      </c>
      <c r="AV106" s="2">
        <f t="shared" si="102"/>
        <v>32318.303425730341</v>
      </c>
      <c r="AW106" s="2">
        <f t="shared" si="102"/>
        <v>49147.613165779178</v>
      </c>
      <c r="AX106" s="2">
        <f t="shared" si="102"/>
        <v>66370.220190468288</v>
      </c>
      <c r="AY106" s="2">
        <f t="shared" si="102"/>
        <v>84054.185758528169</v>
      </c>
      <c r="AZ106" s="2">
        <f t="shared" si="102"/>
        <v>102131.19820132792</v>
      </c>
      <c r="BA106" s="2">
        <f t="shared" si="102"/>
        <v>120197.25433304759</v>
      </c>
      <c r="BB106" s="2">
        <f t="shared" si="102"/>
        <v>137964.28204918059</v>
      </c>
      <c r="BD106" t="s">
        <v>51</v>
      </c>
      <c r="BE106" s="2">
        <f t="shared" si="111"/>
        <v>2745.3028681145574</v>
      </c>
      <c r="BF106" s="2">
        <f t="shared" si="112"/>
        <v>16735.221915305447</v>
      </c>
      <c r="BG106" s="2">
        <f t="shared" si="103"/>
        <v>32035.921464234852</v>
      </c>
      <c r="BH106" s="2">
        <f t="shared" si="103"/>
        <v>48407.030382447483</v>
      </c>
      <c r="BI106" s="2">
        <f t="shared" si="103"/>
        <v>64992.413282413982</v>
      </c>
      <c r="BJ106" s="2">
        <f t="shared" si="103"/>
        <v>81837.653946731254</v>
      </c>
      <c r="BK106" s="2">
        <f t="shared" si="103"/>
        <v>98947.893903750621</v>
      </c>
      <c r="BL106" s="2">
        <f t="shared" si="103"/>
        <v>115891.43123766287</v>
      </c>
      <c r="BM106" s="2">
        <f t="shared" si="103"/>
        <v>132378.76673413356</v>
      </c>
      <c r="BO106" t="s">
        <v>51</v>
      </c>
      <c r="BP106" s="2">
        <f t="shared" si="113"/>
        <v>2745.3028681145574</v>
      </c>
      <c r="BQ106" s="2">
        <f t="shared" si="114"/>
        <v>16879.987836131964</v>
      </c>
      <c r="BR106" s="2">
        <f t="shared" si="104"/>
        <v>33102.214816518259</v>
      </c>
      <c r="BS106" s="2">
        <f t="shared" si="104"/>
        <v>51222.780765177522</v>
      </c>
      <c r="BT106" s="2">
        <f t="shared" si="104"/>
        <v>69712.863466685216</v>
      </c>
      <c r="BU106" s="2">
        <f t="shared" si="104"/>
        <v>88474.222467872954</v>
      </c>
      <c r="BV106" s="2">
        <f t="shared" si="104"/>
        <v>107436.47262892987</v>
      </c>
      <c r="BW106" s="2">
        <f t="shared" si="104"/>
        <v>126255.27852769889</v>
      </c>
      <c r="BX106" s="2">
        <f t="shared" si="104"/>
        <v>144736.47966687928</v>
      </c>
      <c r="BZ106" t="s">
        <v>51</v>
      </c>
      <c r="CA106" s="2">
        <f t="shared" si="115"/>
        <v>2745.3028681145574</v>
      </c>
      <c r="CB106" s="2">
        <f t="shared" si="116"/>
        <v>16844.918271386396</v>
      </c>
      <c r="CC106" s="2">
        <f t="shared" si="105"/>
        <v>32854.706800904103</v>
      </c>
      <c r="CD106" s="2">
        <f t="shared" si="105"/>
        <v>50629.851105518726</v>
      </c>
      <c r="CE106" s="2">
        <f t="shared" si="105"/>
        <v>68832.968026800241</v>
      </c>
      <c r="CF106" s="2">
        <f t="shared" si="105"/>
        <v>87311.001703178321</v>
      </c>
      <c r="CG106" s="2">
        <f t="shared" si="105"/>
        <v>106062.08776991612</v>
      </c>
      <c r="CH106" s="2">
        <f t="shared" si="105"/>
        <v>124719.8148113736</v>
      </c>
      <c r="CI106" s="2">
        <f t="shared" si="105"/>
        <v>143063.914007813</v>
      </c>
      <c r="CK106" t="s">
        <v>51</v>
      </c>
      <c r="CL106" s="2">
        <f t="shared" si="117"/>
        <v>0</v>
      </c>
      <c r="CM106" s="2">
        <f t="shared" si="106"/>
        <v>-39.494793299789308</v>
      </c>
      <c r="CN106" s="2">
        <f t="shared" si="106"/>
        <v>-282.38196149548821</v>
      </c>
      <c r="CO106" s="2">
        <f t="shared" si="106"/>
        <v>-740.58278333169437</v>
      </c>
      <c r="CP106" s="2">
        <f t="shared" si="106"/>
        <v>-1377.8069080543064</v>
      </c>
      <c r="CQ106" s="2">
        <f t="shared" si="106"/>
        <v>-2216.5318117969146</v>
      </c>
      <c r="CR106" s="2">
        <f t="shared" si="106"/>
        <v>-3183.3042975772987</v>
      </c>
      <c r="CS106" s="2">
        <f t="shared" si="106"/>
        <v>-4305.8230953847233</v>
      </c>
      <c r="CT106" s="2">
        <f t="shared" si="106"/>
        <v>-5585.5153150470287</v>
      </c>
      <c r="CU106" s="41">
        <f t="shared" si="65"/>
        <v>-4.0485227278288891E-2</v>
      </c>
      <c r="CV106" t="s">
        <v>51</v>
      </c>
      <c r="CW106" s="2">
        <f t="shared" si="43"/>
        <v>0</v>
      </c>
      <c r="CX106" s="2">
        <f t="shared" si="43"/>
        <v>105.27112752672838</v>
      </c>
      <c r="CY106" s="2">
        <f t="shared" si="43"/>
        <v>783.91139078791821</v>
      </c>
      <c r="CZ106" s="2">
        <f t="shared" si="43"/>
        <v>2075.1675993983445</v>
      </c>
      <c r="DA106" s="2">
        <f t="shared" si="43"/>
        <v>3342.6432762169279</v>
      </c>
      <c r="DB106" s="2">
        <f t="shared" si="43"/>
        <v>4420.0367093447858</v>
      </c>
      <c r="DC106" s="2">
        <f t="shared" si="107"/>
        <v>5305.2744276019512</v>
      </c>
      <c r="DD106" s="2">
        <f t="shared" si="107"/>
        <v>6058.0241946512979</v>
      </c>
      <c r="DE106" s="2">
        <f t="shared" si="107"/>
        <v>6772.1976176986936</v>
      </c>
      <c r="DF106" s="41">
        <f t="shared" si="66"/>
        <v>4.9086600655701494E-2</v>
      </c>
      <c r="DG106" t="s">
        <v>51</v>
      </c>
      <c r="DH106" s="2">
        <f t="shared" si="108"/>
        <v>0</v>
      </c>
      <c r="DI106" s="2">
        <f t="shared" si="108"/>
        <v>70.201562781159737</v>
      </c>
      <c r="DJ106" s="2">
        <f t="shared" si="108"/>
        <v>536.40337517376247</v>
      </c>
      <c r="DK106" s="2">
        <f t="shared" si="108"/>
        <v>1482.2379397395489</v>
      </c>
      <c r="DL106" s="2">
        <f t="shared" si="108"/>
        <v>2462.7478363319533</v>
      </c>
      <c r="DM106" s="2">
        <f t="shared" si="108"/>
        <v>3256.8159446501522</v>
      </c>
      <c r="DN106" s="2">
        <f t="shared" si="108"/>
        <v>3930.8895685882017</v>
      </c>
      <c r="DO106" s="2">
        <f t="shared" si="108"/>
        <v>4522.560478326006</v>
      </c>
      <c r="DP106" s="2">
        <f t="shared" si="108"/>
        <v>5099.6319586324098</v>
      </c>
      <c r="DQ106" s="41">
        <f t="shared" si="67"/>
        <v>3.6963421857365425E-2</v>
      </c>
      <c r="DR106" s="41"/>
    </row>
    <row r="107" spans="1:122" x14ac:dyDescent="0.3">
      <c r="A107" t="s">
        <v>133</v>
      </c>
      <c r="B107" s="2">
        <f>VLOOKUP($A107,Total_Rndwd_Prod_Val_REF_N!$A$4:$M$199,5,FALSE)/10^3</f>
        <v>15.424457610051347</v>
      </c>
      <c r="C107" s="2">
        <f>VLOOKUP($A107,Total_Rndwd_Prod_Val_REF_N!$A$4:$M$199,6,FALSE)/10^3</f>
        <v>16.711212450778529</v>
      </c>
      <c r="D107" s="2">
        <f>VLOOKUP($A107,Total_Rndwd_Prod_Val_REF_N!$A$4:$M$199,7,FALSE)/10^3</f>
        <v>17.999883287493294</v>
      </c>
      <c r="E107" s="2">
        <f>VLOOKUP($A107,Total_Rndwd_Prod_Val_REF_N!$A$4:$M$199,8,FALSE)/10^3</f>
        <v>18.130005198995253</v>
      </c>
      <c r="F107" s="2">
        <f>VLOOKUP($A107,Total_Rndwd_Prod_Val_REF_N!$A$4:$M$199,9,FALSE)/10^3</f>
        <v>18.328568663490287</v>
      </c>
      <c r="G107" s="2">
        <f>VLOOKUP($A107,Total_Rndwd_Prod_Val_REF_N!$A$4:$M$199,10,FALSE)/10^3</f>
        <v>18.624281165771375</v>
      </c>
      <c r="H107" s="2">
        <f>VLOOKUP($A107,Total_Rndwd_Prod_Val_REF_N!$A$4:$M$199,11,FALSE)/10^3</f>
        <v>18.926834109339126</v>
      </c>
      <c r="I107" s="2">
        <f>VLOOKUP($A107,Total_Rndwd_Prod_Val_REF_N!$A$4:$M$199,12,FALSE)/10^3</f>
        <v>19.240734424170022</v>
      </c>
      <c r="J107" s="2">
        <f>VLOOKUP($A107,Total_Rndwd_Prod_Val_REF_N!$A$4:$M$199,13,FALSE)/10^3</f>
        <v>19.184275086516582</v>
      </c>
      <c r="L107" t="s">
        <v>133</v>
      </c>
      <c r="M107" s="2">
        <f>VLOOKUP($A107,Total_Rndwd_Prod_Val_BF_N!$A$4:$M$199,5,FALSE)/10^3</f>
        <v>15.424457610051347</v>
      </c>
      <c r="N107" s="2">
        <f>VLOOKUP($A107,Total_Rndwd_Prod_Val_BF_N!$A$4:$M$199,6,FALSE)/10^3</f>
        <v>17.903334985849014</v>
      </c>
      <c r="O107" s="2">
        <f>VLOOKUP($A107,Total_Rndwd_Prod_Val_BF_N!$A$4:$M$199,7,FALSE)/10^3</f>
        <v>20.838188381025969</v>
      </c>
      <c r="P107" s="2">
        <f>VLOOKUP($A107,Total_Rndwd_Prod_Val_BF_N!$A$4:$M$199,8,FALSE)/10^3</f>
        <v>21.167172030291106</v>
      </c>
      <c r="Q107" s="2">
        <f>VLOOKUP($A107,Total_Rndwd_Prod_Val_BF_N!$A$4:$M$199,9,FALSE)/10^3</f>
        <v>20.743285533153664</v>
      </c>
      <c r="R107" s="2">
        <f>VLOOKUP($A107,Total_Rndwd_Prod_Val_BF_N!$A$4:$M$199,10,FALSE)/10^3</f>
        <v>20.821667934001219</v>
      </c>
      <c r="S107" s="2">
        <f>VLOOKUP($A107,Total_Rndwd_Prod_Val_BF_N!$A$4:$M$199,11,FALSE)/10^3</f>
        <v>20.804514613900299</v>
      </c>
      <c r="T107" s="2">
        <f>VLOOKUP($A107,Total_Rndwd_Prod_Val_BF_N!$A$4:$M$199,12,FALSE)/10^3</f>
        <v>20.653891201530755</v>
      </c>
      <c r="U107" s="2">
        <f>VLOOKUP($A107,Total_Rndwd_Prod_Val_BF_N!$A$4:$M$199,13,FALSE)/10^3</f>
        <v>20.867918713320083</v>
      </c>
      <c r="W107" t="s">
        <v>133</v>
      </c>
      <c r="X107" s="2">
        <f>VLOOKUP($A107,Total_Rndwd_Prod_Val_AF_N!$A$4:$M$199,5,FALSE)/10^3</f>
        <v>15.424457610051347</v>
      </c>
      <c r="Y107" s="2">
        <f>VLOOKUP($A107,Total_Rndwd_Prod_Val_AF_N!$A$4:$M$199,6,FALSE)/10^3</f>
        <v>16.896221655668015</v>
      </c>
      <c r="Z107" s="2">
        <f>VLOOKUP($A107,Total_Rndwd_Prod_Val_AF_N!$A$4:$M$199,7,FALSE)/10^3</f>
        <v>18.551689786963429</v>
      </c>
      <c r="AA107" s="2">
        <f>VLOOKUP($A107,Total_Rndwd_Prod_Val_AF_N!$A$4:$M$199,8,FALSE)/10^3</f>
        <v>18.439645522368846</v>
      </c>
      <c r="AB107" s="2">
        <f>VLOOKUP($A107,Total_Rndwd_Prod_Val_AF_N!$A$4:$M$199,9,FALSE)/10^3</f>
        <v>18.729333277354243</v>
      </c>
      <c r="AC107" s="2">
        <f>VLOOKUP($A107,Total_Rndwd_Prod_Val_AF_N!$A$4:$M$199,10,FALSE)/10^3</f>
        <v>18.935390128257662</v>
      </c>
      <c r="AD107" s="2">
        <f>VLOOKUP($A107,Total_Rndwd_Prod_Val_AF_N!$A$4:$M$199,11,FALSE)/10^3</f>
        <v>19.145304663303921</v>
      </c>
      <c r="AE107" s="2">
        <f>VLOOKUP($A107,Total_Rndwd_Prod_Val_AF_N!$A$4:$M$199,12,FALSE)/10^3</f>
        <v>19.616638866147497</v>
      </c>
      <c r="AF107" s="2">
        <f>VLOOKUP($A107,Total_Rndwd_Prod_Val_AF_N!$A$4:$M$199,13,FALSE)/10^3</f>
        <v>19.663821938546729</v>
      </c>
      <c r="AH107" t="s">
        <v>133</v>
      </c>
      <c r="AI107" s="2">
        <f>VLOOKUP($A107,Total_Rndwd_Prod_Val_BAC_N!$A$4:$M$199,5,FALSE)/10^3</f>
        <v>15.424457610051347</v>
      </c>
      <c r="AJ107" s="2">
        <f>VLOOKUP($A107,Total_Rndwd_Prod_Val_BAC_N!$A$4:$M$199,6,FALSE)/10^3</f>
        <v>16.893066570532593</v>
      </c>
      <c r="AK107" s="2">
        <f>VLOOKUP($A107,Total_Rndwd_Prod_Val_BAC_N!$A$4:$M$199,7,FALSE)/10^3</f>
        <v>18.508607813660273</v>
      </c>
      <c r="AL107" s="2">
        <f>VLOOKUP($A107,Total_Rndwd_Prod_Val_BAC_N!$A$4:$M$199,8,FALSE)/10^3</f>
        <v>18.346963709785044</v>
      </c>
      <c r="AM107" s="2">
        <f>VLOOKUP($A107,Total_Rndwd_Prod_Val_BAC_N!$A$4:$M$199,9,FALSE)/10^3</f>
        <v>18.600916488487307</v>
      </c>
      <c r="AN107" s="2">
        <f>VLOOKUP($A107,Total_Rndwd_Prod_Val_BAC_N!$A$4:$M$199,10,FALSE)/10^3</f>
        <v>18.807835480106867</v>
      </c>
      <c r="AO107" s="2">
        <f>VLOOKUP($A107,Total_Rndwd_Prod_Val_BAC_N!$A$4:$M$199,11,FALSE)/10^3</f>
        <v>19.073235540482838</v>
      </c>
      <c r="AP107" s="2">
        <f>VLOOKUP($A107,Total_Rndwd_Prod_Val_BAC_N!$A$4:$M$199,12,FALSE)/10^3</f>
        <v>19.517224981994005</v>
      </c>
      <c r="AQ107" s="2">
        <f>VLOOKUP($A107,Total_Rndwd_Prod_Val_BAC_N!$A$4:$M$199,13,FALSE)/10^3</f>
        <v>19.567928840815267</v>
      </c>
      <c r="AS107" t="s">
        <v>133</v>
      </c>
      <c r="AT107" s="2">
        <f t="shared" si="109"/>
        <v>15.424457610051347</v>
      </c>
      <c r="AU107" s="2">
        <f t="shared" si="110"/>
        <v>93.83350050103526</v>
      </c>
      <c r="AV107" s="2">
        <f t="shared" si="102"/>
        <v>178.67823359164268</v>
      </c>
      <c r="AW107" s="2">
        <f t="shared" si="102"/>
        <v>268.80777194061113</v>
      </c>
      <c r="AX107" s="2">
        <f t="shared" si="102"/>
        <v>359.6563614000824</v>
      </c>
      <c r="AY107" s="2">
        <f t="shared" si="102"/>
        <v>451.59491721981493</v>
      </c>
      <c r="AZ107" s="2">
        <f t="shared" si="102"/>
        <v>545.01887599223949</v>
      </c>
      <c r="BA107" s="2">
        <f t="shared" si="102"/>
        <v>639.96694685376599</v>
      </c>
      <c r="BB107" s="2">
        <f t="shared" si="102"/>
        <v>736.11415963696265</v>
      </c>
      <c r="BD107" t="s">
        <v>133</v>
      </c>
      <c r="BE107" s="2">
        <f t="shared" si="111"/>
        <v>15.424457610051347</v>
      </c>
      <c r="BF107" s="2">
        <f t="shared" si="112"/>
        <v>95.025623036105742</v>
      </c>
      <c r="BG107" s="2">
        <f t="shared" si="103"/>
        <v>187.47715136052776</v>
      </c>
      <c r="BH107" s="2">
        <f t="shared" si="103"/>
        <v>291.99707691492273</v>
      </c>
      <c r="BI107" s="2">
        <f t="shared" si="103"/>
        <v>397.40905056924078</v>
      </c>
      <c r="BJ107" s="2">
        <f t="shared" si="103"/>
        <v>501.20386063585664</v>
      </c>
      <c r="BK107" s="2">
        <f t="shared" si="103"/>
        <v>605.29504698576181</v>
      </c>
      <c r="BL107" s="2">
        <f t="shared" si="103"/>
        <v>709.16699664289376</v>
      </c>
      <c r="BM107" s="2">
        <f t="shared" si="103"/>
        <v>812.65048016233698</v>
      </c>
      <c r="BO107" t="s">
        <v>133</v>
      </c>
      <c r="BP107" s="2">
        <f t="shared" si="113"/>
        <v>15.424457610051347</v>
      </c>
      <c r="BQ107" s="2">
        <f t="shared" si="114"/>
        <v>94.018509705924743</v>
      </c>
      <c r="BR107" s="2">
        <f t="shared" si="104"/>
        <v>180.15508611556024</v>
      </c>
      <c r="BS107" s="2">
        <f t="shared" si="104"/>
        <v>272.80149078578279</v>
      </c>
      <c r="BT107" s="2">
        <f t="shared" si="104"/>
        <v>365.2894061526124</v>
      </c>
      <c r="BU107" s="2">
        <f t="shared" si="104"/>
        <v>459.14212939028704</v>
      </c>
      <c r="BV107" s="2">
        <f t="shared" si="104"/>
        <v>554.02899456662158</v>
      </c>
      <c r="BW107" s="2">
        <f t="shared" si="104"/>
        <v>650.22685208598477</v>
      </c>
      <c r="BX107" s="2">
        <f t="shared" si="104"/>
        <v>748.35722948912144</v>
      </c>
      <c r="BZ107" t="s">
        <v>133</v>
      </c>
      <c r="CA107" s="2">
        <f t="shared" si="115"/>
        <v>15.424457610051347</v>
      </c>
      <c r="CB107" s="2">
        <f t="shared" si="116"/>
        <v>94.015354620789324</v>
      </c>
      <c r="CC107" s="2">
        <f t="shared" si="105"/>
        <v>180.09622871657996</v>
      </c>
      <c r="CD107" s="2">
        <f t="shared" si="105"/>
        <v>272.47762368100609</v>
      </c>
      <c r="CE107" s="2">
        <f t="shared" si="105"/>
        <v>364.46639500863358</v>
      </c>
      <c r="CF107" s="2">
        <f t="shared" si="105"/>
        <v>457.67789644268964</v>
      </c>
      <c r="CG107" s="2">
        <f t="shared" si="105"/>
        <v>551.98247390359995</v>
      </c>
      <c r="CH107" s="2">
        <f t="shared" si="105"/>
        <v>647.79264104752531</v>
      </c>
      <c r="CI107" s="2">
        <f t="shared" si="105"/>
        <v>745.42946981631667</v>
      </c>
      <c r="CK107" t="s">
        <v>133</v>
      </c>
      <c r="CL107" s="2">
        <f t="shared" si="117"/>
        <v>0</v>
      </c>
      <c r="CM107" s="2">
        <f t="shared" si="106"/>
        <v>1.1921225350704816</v>
      </c>
      <c r="CN107" s="2">
        <f t="shared" si="106"/>
        <v>8.7989177688850759</v>
      </c>
      <c r="CO107" s="2">
        <f t="shared" si="106"/>
        <v>23.189304974311597</v>
      </c>
      <c r="CP107" s="2">
        <f t="shared" si="106"/>
        <v>37.752689169158373</v>
      </c>
      <c r="CQ107" s="2">
        <f t="shared" si="106"/>
        <v>49.608943416041711</v>
      </c>
      <c r="CR107" s="2">
        <f t="shared" si="106"/>
        <v>60.276170993522328</v>
      </c>
      <c r="CS107" s="2">
        <f t="shared" si="106"/>
        <v>69.200049789127775</v>
      </c>
      <c r="CT107" s="2">
        <f t="shared" si="106"/>
        <v>76.536320525374322</v>
      </c>
      <c r="CU107" s="41">
        <f t="shared" si="65"/>
        <v>0.10397343879802633</v>
      </c>
      <c r="CV107" t="s">
        <v>133</v>
      </c>
      <c r="CW107" s="2">
        <f t="shared" si="43"/>
        <v>0</v>
      </c>
      <c r="CX107" s="2">
        <f t="shared" si="43"/>
        <v>0.18500920488948225</v>
      </c>
      <c r="CY107" s="2">
        <f t="shared" si="43"/>
        <v>1.4768525239175574</v>
      </c>
      <c r="CZ107" s="2">
        <f t="shared" si="43"/>
        <v>3.9937188451716565</v>
      </c>
      <c r="DA107" s="2">
        <f t="shared" si="43"/>
        <v>5.6330447525299974</v>
      </c>
      <c r="DB107" s="2">
        <f t="shared" si="43"/>
        <v>7.5472121704721076</v>
      </c>
      <c r="DC107" s="2">
        <f t="shared" si="107"/>
        <v>9.0101185743820906</v>
      </c>
      <c r="DD107" s="2">
        <f t="shared" si="107"/>
        <v>10.259905232218784</v>
      </c>
      <c r="DE107" s="2">
        <f t="shared" si="107"/>
        <v>12.243069852158783</v>
      </c>
      <c r="DF107" s="41">
        <f t="shared" si="66"/>
        <v>1.6632026013732475E-2</v>
      </c>
      <c r="DG107" t="s">
        <v>133</v>
      </c>
      <c r="DH107" s="2">
        <f t="shared" si="108"/>
        <v>0</v>
      </c>
      <c r="DI107" s="2">
        <f t="shared" si="108"/>
        <v>0.18185411975406396</v>
      </c>
      <c r="DJ107" s="2">
        <f t="shared" si="108"/>
        <v>1.4179951249372778</v>
      </c>
      <c r="DK107" s="2">
        <f t="shared" si="108"/>
        <v>3.6698517403949609</v>
      </c>
      <c r="DL107" s="2">
        <f t="shared" si="108"/>
        <v>4.8100336085511799</v>
      </c>
      <c r="DM107" s="2">
        <f t="shared" si="108"/>
        <v>6.0829792228747124</v>
      </c>
      <c r="DN107" s="2">
        <f t="shared" si="108"/>
        <v>6.9635979113604662</v>
      </c>
      <c r="DO107" s="2">
        <f t="shared" si="108"/>
        <v>7.8256941937593183</v>
      </c>
      <c r="DP107" s="2">
        <f t="shared" si="108"/>
        <v>9.3153101793540145</v>
      </c>
      <c r="DQ107" s="41">
        <f t="shared" si="67"/>
        <v>1.265470859023843E-2</v>
      </c>
      <c r="DR107" s="41"/>
    </row>
    <row r="108" spans="1:122" x14ac:dyDescent="0.3">
      <c r="A108" t="s">
        <v>134</v>
      </c>
      <c r="B108" s="2">
        <f>VLOOKUP($A108,Total_Rndwd_Prod_Val_REF_N!$A$4:$M$199,5,FALSE)/10^3</f>
        <v>396.25612748880928</v>
      </c>
      <c r="C108" s="2">
        <f>VLOOKUP($A108,Total_Rndwd_Prod_Val_REF_N!$A$4:$M$199,6,FALSE)/10^3</f>
        <v>436.26991052571071</v>
      </c>
      <c r="D108" s="2">
        <f>VLOOKUP($A108,Total_Rndwd_Prod_Val_REF_N!$A$4:$M$199,7,FALSE)/10^3</f>
        <v>480.62730981947504</v>
      </c>
      <c r="E108" s="2">
        <f>VLOOKUP($A108,Total_Rndwd_Prod_Val_REF_N!$A$4:$M$199,8,FALSE)/10^3</f>
        <v>496.13544830795132</v>
      </c>
      <c r="F108" s="2">
        <f>VLOOKUP($A108,Total_Rndwd_Prod_Val_REF_N!$A$4:$M$199,9,FALSE)/10^3</f>
        <v>516.41922361670697</v>
      </c>
      <c r="G108" s="2">
        <f>VLOOKUP($A108,Total_Rndwd_Prod_Val_REF_N!$A$4:$M$199,10,FALSE)/10^3</f>
        <v>542.27245022071088</v>
      </c>
      <c r="H108" s="2">
        <f>VLOOKUP($A108,Total_Rndwd_Prod_Val_REF_N!$A$4:$M$199,11,FALSE)/10^3</f>
        <v>559.31702525703599</v>
      </c>
      <c r="I108" s="2">
        <f>VLOOKUP($A108,Total_Rndwd_Prod_Val_REF_N!$A$4:$M$199,12,FALSE)/10^3</f>
        <v>570.88343579037064</v>
      </c>
      <c r="J108" s="2">
        <f>VLOOKUP($A108,Total_Rndwd_Prod_Val_REF_N!$A$4:$M$199,13,FALSE)/10^3</f>
        <v>572.24424488084412</v>
      </c>
      <c r="L108" t="s">
        <v>134</v>
      </c>
      <c r="M108" s="2">
        <f>VLOOKUP($A108,Total_Rndwd_Prod_Val_BF_N!$A$4:$M$199,5,FALSE)/10^3</f>
        <v>396.25612748880928</v>
      </c>
      <c r="N108" s="2">
        <f>VLOOKUP($A108,Total_Rndwd_Prod_Val_BF_N!$A$4:$M$199,6,FALSE)/10^3</f>
        <v>463.48987489680201</v>
      </c>
      <c r="O108" s="2">
        <f>VLOOKUP($A108,Total_Rndwd_Prod_Val_BF_N!$A$4:$M$199,7,FALSE)/10^3</f>
        <v>545.12014827555345</v>
      </c>
      <c r="P108" s="2">
        <f>VLOOKUP($A108,Total_Rndwd_Prod_Val_BF_N!$A$4:$M$199,8,FALSE)/10^3</f>
        <v>564.66139788052396</v>
      </c>
      <c r="Q108" s="2">
        <f>VLOOKUP($A108,Total_Rndwd_Prod_Val_BF_N!$A$4:$M$199,9,FALSE)/10^3</f>
        <v>574.32556589435069</v>
      </c>
      <c r="R108" s="2">
        <f>VLOOKUP($A108,Total_Rndwd_Prod_Val_BF_N!$A$4:$M$199,10,FALSE)/10^3</f>
        <v>597.31178367028849</v>
      </c>
      <c r="S108" s="2">
        <f>VLOOKUP($A108,Total_Rndwd_Prod_Val_BF_N!$A$4:$M$199,11,FALSE)/10^3</f>
        <v>627.34130283190393</v>
      </c>
      <c r="T108" s="2">
        <f>VLOOKUP($A108,Total_Rndwd_Prod_Val_BF_N!$A$4:$M$199,12,FALSE)/10^3</f>
        <v>632.49791621775091</v>
      </c>
      <c r="U108" s="2">
        <f>VLOOKUP($A108,Total_Rndwd_Prod_Val_BF_N!$A$4:$M$199,13,FALSE)/10^3</f>
        <v>644.09272318810565</v>
      </c>
      <c r="W108" t="s">
        <v>134</v>
      </c>
      <c r="X108" s="2">
        <f>VLOOKUP($A108,Total_Rndwd_Prod_Val_AF_N!$A$4:$M$199,5,FALSE)/10^3</f>
        <v>396.25612748880928</v>
      </c>
      <c r="Y108" s="2">
        <f>VLOOKUP($A108,Total_Rndwd_Prod_Val_AF_N!$A$4:$M$199,6,FALSE)/10^3</f>
        <v>427.30071517788969</v>
      </c>
      <c r="Z108" s="2">
        <f>VLOOKUP($A108,Total_Rndwd_Prod_Val_AF_N!$A$4:$M$199,7,FALSE)/10^3</f>
        <v>462.38401899935241</v>
      </c>
      <c r="AA108" s="2">
        <f>VLOOKUP($A108,Total_Rndwd_Prod_Val_AF_N!$A$4:$M$199,8,FALSE)/10^3</f>
        <v>462.52211372609042</v>
      </c>
      <c r="AB108" s="2">
        <f>VLOOKUP($A108,Total_Rndwd_Prod_Val_AF_N!$A$4:$M$199,9,FALSE)/10^3</f>
        <v>469.54489924802459</v>
      </c>
      <c r="AC108" s="2">
        <f>VLOOKUP($A108,Total_Rndwd_Prod_Val_AF_N!$A$4:$M$199,10,FALSE)/10^3</f>
        <v>476.90348067411747</v>
      </c>
      <c r="AD108" s="2">
        <f>VLOOKUP($A108,Total_Rndwd_Prod_Val_AF_N!$A$4:$M$199,11,FALSE)/10^3</f>
        <v>485.16171756683877</v>
      </c>
      <c r="AE108" s="2">
        <f>VLOOKUP($A108,Total_Rndwd_Prod_Val_AF_N!$A$4:$M$199,12,FALSE)/10^3</f>
        <v>493.65457587493336</v>
      </c>
      <c r="AF108" s="2">
        <f>VLOOKUP($A108,Total_Rndwd_Prod_Val_AF_N!$A$4:$M$199,13,FALSE)/10^3</f>
        <v>495.42549879155337</v>
      </c>
      <c r="AH108" t="s">
        <v>134</v>
      </c>
      <c r="AI108" s="2">
        <f>VLOOKUP($A108,Total_Rndwd_Prod_Val_BAC_N!$A$4:$M$199,5,FALSE)/10^3</f>
        <v>396.25612748880928</v>
      </c>
      <c r="AJ108" s="2">
        <f>VLOOKUP($A108,Total_Rndwd_Prod_Val_BAC_N!$A$4:$M$199,6,FALSE)/10^3</f>
        <v>443.9399843604275</v>
      </c>
      <c r="AK108" s="2">
        <f>VLOOKUP($A108,Total_Rndwd_Prod_Val_BAC_N!$A$4:$M$199,7,FALSE)/10^3</f>
        <v>500.25870758699568</v>
      </c>
      <c r="AL108" s="2">
        <f>VLOOKUP($A108,Total_Rndwd_Prod_Val_BAC_N!$A$4:$M$199,8,FALSE)/10^3</f>
        <v>512.18343752503642</v>
      </c>
      <c r="AM108" s="2">
        <f>VLOOKUP($A108,Total_Rndwd_Prod_Val_BAC_N!$A$4:$M$199,9,FALSE)/10^3</f>
        <v>533.46855952290821</v>
      </c>
      <c r="AN108" s="2">
        <f>VLOOKUP($A108,Total_Rndwd_Prod_Val_BAC_N!$A$4:$M$199,10,FALSE)/10^3</f>
        <v>558.55728275897513</v>
      </c>
      <c r="AO108" s="2">
        <f>VLOOKUP($A108,Total_Rndwd_Prod_Val_BAC_N!$A$4:$M$199,11,FALSE)/10^3</f>
        <v>584.00929927262825</v>
      </c>
      <c r="AP108" s="2">
        <f>VLOOKUP($A108,Total_Rndwd_Prod_Val_BAC_N!$A$4:$M$199,12,FALSE)/10^3</f>
        <v>598.07854410371158</v>
      </c>
      <c r="AQ108" s="2">
        <f>VLOOKUP($A108,Total_Rndwd_Prod_Val_BAC_N!$A$4:$M$199,13,FALSE)/10^3</f>
        <v>602.19444432641376</v>
      </c>
      <c r="AS108" t="s">
        <v>134</v>
      </c>
      <c r="AT108" s="2">
        <f t="shared" si="109"/>
        <v>396.25612748880928</v>
      </c>
      <c r="AU108" s="2">
        <f t="shared" si="110"/>
        <v>2417.5505479697572</v>
      </c>
      <c r="AV108" s="2">
        <f t="shared" si="110"/>
        <v>4643.2574998920754</v>
      </c>
      <c r="AW108" s="2">
        <f t="shared" si="110"/>
        <v>7061.9021874779273</v>
      </c>
      <c r="AX108" s="2">
        <f t="shared" si="110"/>
        <v>9562.8632043264406</v>
      </c>
      <c r="AY108" s="2">
        <f t="shared" si="110"/>
        <v>12170.812549013979</v>
      </c>
      <c r="AZ108" s="2">
        <f t="shared" si="110"/>
        <v>14899.21937515386</v>
      </c>
      <c r="BA108" s="2">
        <f t="shared" si="110"/>
        <v>17707.370911972372</v>
      </c>
      <c r="BB108" s="2">
        <f t="shared" si="110"/>
        <v>20563.148900014698</v>
      </c>
      <c r="BD108" t="s">
        <v>134</v>
      </c>
      <c r="BE108" s="2">
        <f t="shared" si="111"/>
        <v>396.25612748880928</v>
      </c>
      <c r="BF108" s="2">
        <f t="shared" si="112"/>
        <v>2444.7705123408487</v>
      </c>
      <c r="BG108" s="2">
        <f t="shared" si="103"/>
        <v>4843.8501602036104</v>
      </c>
      <c r="BH108" s="2">
        <f t="shared" si="103"/>
        <v>7588.9921511863486</v>
      </c>
      <c r="BI108" s="2">
        <f t="shared" si="103"/>
        <v>10421.963308602795</v>
      </c>
      <c r="BJ108" s="2">
        <f t="shared" si="103"/>
        <v>13316.577355850486</v>
      </c>
      <c r="BK108" s="2">
        <f t="shared" si="103"/>
        <v>16333.165793363545</v>
      </c>
      <c r="BL108" s="2">
        <f t="shared" si="103"/>
        <v>19475.028920908913</v>
      </c>
      <c r="BM108" s="2">
        <f t="shared" si="103"/>
        <v>22649.113308968022</v>
      </c>
      <c r="BO108" t="s">
        <v>134</v>
      </c>
      <c r="BP108" s="2">
        <f t="shared" si="113"/>
        <v>396.25612748880928</v>
      </c>
      <c r="BQ108" s="2">
        <f t="shared" si="114"/>
        <v>2408.5813526219363</v>
      </c>
      <c r="BR108" s="2">
        <f t="shared" si="104"/>
        <v>4580.1682323328478</v>
      </c>
      <c r="BS108" s="2">
        <f t="shared" si="104"/>
        <v>6892.2264220563484</v>
      </c>
      <c r="BT108" s="2">
        <f t="shared" si="104"/>
        <v>9211.8597762087356</v>
      </c>
      <c r="BU108" s="2">
        <f t="shared" si="104"/>
        <v>11566.942853874953</v>
      </c>
      <c r="BV108" s="2">
        <f t="shared" si="104"/>
        <v>13959.71849413826</v>
      </c>
      <c r="BW108" s="2">
        <f t="shared" si="104"/>
        <v>16394.019940280548</v>
      </c>
      <c r="BX108" s="2">
        <f t="shared" si="104"/>
        <v>18864.063742571834</v>
      </c>
      <c r="BZ108" t="s">
        <v>134</v>
      </c>
      <c r="CA108" s="2">
        <f t="shared" si="115"/>
        <v>396.25612748880928</v>
      </c>
      <c r="CB108" s="2">
        <f t="shared" si="116"/>
        <v>2425.2206218044739</v>
      </c>
      <c r="CC108" s="2">
        <f t="shared" si="105"/>
        <v>4701.2392668331795</v>
      </c>
      <c r="CD108" s="2">
        <f t="shared" si="105"/>
        <v>7214.4575347061982</v>
      </c>
      <c r="CE108" s="2">
        <f t="shared" si="105"/>
        <v>9796.6598443292514</v>
      </c>
      <c r="CF108" s="2">
        <f t="shared" si="105"/>
        <v>12489.091365179858</v>
      </c>
      <c r="CG108" s="2">
        <f t="shared" si="105"/>
        <v>15307.329795488386</v>
      </c>
      <c r="CH108" s="2">
        <f t="shared" si="105"/>
        <v>18241.445536682611</v>
      </c>
      <c r="CI108" s="2">
        <f t="shared" si="105"/>
        <v>21235.954157423872</v>
      </c>
      <c r="CK108" t="s">
        <v>134</v>
      </c>
      <c r="CL108" s="2">
        <f t="shared" si="117"/>
        <v>0</v>
      </c>
      <c r="CM108" s="2">
        <f t="shared" si="117"/>
        <v>27.219964371091464</v>
      </c>
      <c r="CN108" s="2">
        <f t="shared" si="117"/>
        <v>200.59266031153493</v>
      </c>
      <c r="CO108" s="2">
        <f t="shared" si="117"/>
        <v>527.08996370842124</v>
      </c>
      <c r="CP108" s="2">
        <f t="shared" si="117"/>
        <v>859.10010427635461</v>
      </c>
      <c r="CQ108" s="2">
        <f t="shared" si="117"/>
        <v>1145.764806836507</v>
      </c>
      <c r="CR108" s="2">
        <f t="shared" si="117"/>
        <v>1433.9464182096854</v>
      </c>
      <c r="CS108" s="2">
        <f t="shared" si="117"/>
        <v>1767.6580089365416</v>
      </c>
      <c r="CT108" s="2">
        <f t="shared" si="117"/>
        <v>2085.9644089533249</v>
      </c>
      <c r="CU108" s="41">
        <f t="shared" si="65"/>
        <v>0.10144187639237656</v>
      </c>
      <c r="CV108" t="s">
        <v>134</v>
      </c>
      <c r="CW108" s="2">
        <f t="shared" si="43"/>
        <v>0</v>
      </c>
      <c r="CX108" s="2">
        <f t="shared" si="43"/>
        <v>-8.9691953478209143</v>
      </c>
      <c r="CY108" s="2">
        <f t="shared" si="43"/>
        <v>-63.089267559227665</v>
      </c>
      <c r="CZ108" s="2">
        <f t="shared" si="43"/>
        <v>-169.67576542157894</v>
      </c>
      <c r="DA108" s="2">
        <f t="shared" si="43"/>
        <v>-351.00342811770497</v>
      </c>
      <c r="DB108" s="2">
        <f t="shared" si="43"/>
        <v>-603.86969513902659</v>
      </c>
      <c r="DC108" s="2">
        <f t="shared" si="107"/>
        <v>-939.50088101559959</v>
      </c>
      <c r="DD108" s="2">
        <f t="shared" si="107"/>
        <v>-1313.3509716918234</v>
      </c>
      <c r="DE108" s="2">
        <f t="shared" si="107"/>
        <v>-1699.0851574428634</v>
      </c>
      <c r="DF108" s="41">
        <f t="shared" si="66"/>
        <v>-8.2627673694550208E-2</v>
      </c>
      <c r="DG108" t="s">
        <v>134</v>
      </c>
      <c r="DH108" s="2">
        <f t="shared" si="108"/>
        <v>0</v>
      </c>
      <c r="DI108" s="2">
        <f t="shared" si="108"/>
        <v>7.6700738347167317</v>
      </c>
      <c r="DJ108" s="2">
        <f t="shared" si="108"/>
        <v>57.98176694110407</v>
      </c>
      <c r="DK108" s="2">
        <f t="shared" si="108"/>
        <v>152.55534722827088</v>
      </c>
      <c r="DL108" s="2">
        <f t="shared" si="108"/>
        <v>233.79664000281082</v>
      </c>
      <c r="DM108" s="2">
        <f t="shared" si="108"/>
        <v>318.27881616587911</v>
      </c>
      <c r="DN108" s="2">
        <f t="shared" si="108"/>
        <v>408.11042033452577</v>
      </c>
      <c r="DO108" s="2">
        <f t="shared" si="108"/>
        <v>534.07462471023973</v>
      </c>
      <c r="DP108" s="2">
        <f t="shared" si="108"/>
        <v>672.80525740917437</v>
      </c>
      <c r="DQ108" s="41">
        <f t="shared" si="67"/>
        <v>3.2718979990885223E-2</v>
      </c>
      <c r="DR108" s="41"/>
    </row>
    <row r="109" spans="1:122" x14ac:dyDescent="0.3">
      <c r="A109" t="s">
        <v>135</v>
      </c>
      <c r="B109" s="2">
        <f>VLOOKUP($A109,Total_Rndwd_Prod_Val_REF_N!$A$4:$M$199,5,FALSE)/10^3</f>
        <v>499.27677727690156</v>
      </c>
      <c r="C109" s="2">
        <f>VLOOKUP($A109,Total_Rndwd_Prod_Val_REF_N!$A$4:$M$199,6,FALSE)/10^3</f>
        <v>548.59344697363554</v>
      </c>
      <c r="D109" s="2">
        <f>VLOOKUP($A109,Total_Rndwd_Prod_Val_REF_N!$A$4:$M$199,7,FALSE)/10^3</f>
        <v>601.81745963334845</v>
      </c>
      <c r="E109" s="2">
        <f>VLOOKUP($A109,Total_Rndwd_Prod_Val_REF_N!$A$4:$M$199,8,FALSE)/10^3</f>
        <v>623.84972099810261</v>
      </c>
      <c r="F109" s="2">
        <f>VLOOKUP($A109,Total_Rndwd_Prod_Val_REF_N!$A$4:$M$199,9,FALSE)/10^3</f>
        <v>646.26009771655379</v>
      </c>
      <c r="G109" s="2">
        <f>VLOOKUP($A109,Total_Rndwd_Prod_Val_REF_N!$A$4:$M$199,10,FALSE)/10^3</f>
        <v>670.30156041391285</v>
      </c>
      <c r="H109" s="2">
        <f>VLOOKUP($A109,Total_Rndwd_Prod_Val_REF_N!$A$4:$M$199,11,FALSE)/10^3</f>
        <v>676.17184684003496</v>
      </c>
      <c r="I109" s="2">
        <f>VLOOKUP($A109,Total_Rndwd_Prod_Val_REF_N!$A$4:$M$199,12,FALSE)/10^3</f>
        <v>687.24900502630908</v>
      </c>
      <c r="J109" s="2">
        <f>VLOOKUP($A109,Total_Rndwd_Prod_Val_REF_N!$A$4:$M$199,13,FALSE)/10^3</f>
        <v>688.51157166662233</v>
      </c>
      <c r="L109" t="s">
        <v>135</v>
      </c>
      <c r="M109" s="2">
        <f>VLOOKUP($A109,Total_Rndwd_Prod_Val_BF_N!$A$4:$M$199,5,FALSE)/10^3</f>
        <v>499.27677727690156</v>
      </c>
      <c r="N109" s="2">
        <f>VLOOKUP($A109,Total_Rndwd_Prod_Val_BF_N!$A$4:$M$199,6,FALSE)/10^3</f>
        <v>533.14835079338309</v>
      </c>
      <c r="O109" s="2">
        <f>VLOOKUP($A109,Total_Rndwd_Prod_Val_BF_N!$A$4:$M$199,7,FALSE)/10^3</f>
        <v>566.96013637339718</v>
      </c>
      <c r="P109" s="2">
        <f>VLOOKUP($A109,Total_Rndwd_Prod_Val_BF_N!$A$4:$M$199,8,FALSE)/10^3</f>
        <v>576.56180390522707</v>
      </c>
      <c r="Q109" s="2">
        <f>VLOOKUP($A109,Total_Rndwd_Prod_Val_BF_N!$A$4:$M$199,9,FALSE)/10^3</f>
        <v>582.85569670176255</v>
      </c>
      <c r="R109" s="2">
        <f>VLOOKUP($A109,Total_Rndwd_Prod_Val_BF_N!$A$4:$M$199,10,FALSE)/10^3</f>
        <v>597.00748894541005</v>
      </c>
      <c r="S109" s="2">
        <f>VLOOKUP($A109,Total_Rndwd_Prod_Val_BF_N!$A$4:$M$199,11,FALSE)/10^3</f>
        <v>617.49681593532011</v>
      </c>
      <c r="T109" s="2">
        <f>VLOOKUP($A109,Total_Rndwd_Prod_Val_BF_N!$A$4:$M$199,12,FALSE)/10^3</f>
        <v>605.21913576825193</v>
      </c>
      <c r="U109" s="2">
        <f>VLOOKUP($A109,Total_Rndwd_Prod_Val_BF_N!$A$4:$M$199,13,FALSE)/10^3</f>
        <v>612.49660186792187</v>
      </c>
      <c r="W109" t="s">
        <v>135</v>
      </c>
      <c r="X109" s="2">
        <f>VLOOKUP($A109,Total_Rndwd_Prod_Val_AF_N!$A$4:$M$199,5,FALSE)/10^3</f>
        <v>499.27677727690156</v>
      </c>
      <c r="Y109" s="2">
        <f>VLOOKUP($A109,Total_Rndwd_Prod_Val_AF_N!$A$4:$M$199,6,FALSE)/10^3</f>
        <v>567.51273223597548</v>
      </c>
      <c r="Z109" s="2">
        <f>VLOOKUP($A109,Total_Rndwd_Prod_Val_AF_N!$A$4:$M$199,7,FALSE)/10^3</f>
        <v>648.7084936577503</v>
      </c>
      <c r="AA109" s="2">
        <f>VLOOKUP($A109,Total_Rndwd_Prod_Val_AF_N!$A$4:$M$199,8,FALSE)/10^3</f>
        <v>681.12521513006322</v>
      </c>
      <c r="AB109" s="2">
        <f>VLOOKUP($A109,Total_Rndwd_Prod_Val_AF_N!$A$4:$M$199,9,FALSE)/10^3</f>
        <v>700.18656715275506</v>
      </c>
      <c r="AC109" s="2">
        <f>VLOOKUP($A109,Total_Rndwd_Prod_Val_AF_N!$A$4:$M$199,10,FALSE)/10^3</f>
        <v>725.2964948771039</v>
      </c>
      <c r="AD109" s="2">
        <f>VLOOKUP($A109,Total_Rndwd_Prod_Val_AF_N!$A$4:$M$199,11,FALSE)/10^3</f>
        <v>740.9593492368781</v>
      </c>
      <c r="AE109" s="2">
        <f>VLOOKUP($A109,Total_Rndwd_Prod_Val_AF_N!$A$4:$M$199,12,FALSE)/10^3</f>
        <v>741.81527886860351</v>
      </c>
      <c r="AF109" s="2">
        <f>VLOOKUP($A109,Total_Rndwd_Prod_Val_AF_N!$A$4:$M$199,13,FALSE)/10^3</f>
        <v>743.46383619980634</v>
      </c>
      <c r="AH109" t="s">
        <v>135</v>
      </c>
      <c r="AI109" s="2">
        <f>VLOOKUP($A109,Total_Rndwd_Prod_Val_BAC_N!$A$4:$M$199,5,FALSE)/10^3</f>
        <v>499.27677727690156</v>
      </c>
      <c r="AJ109" s="2">
        <f>VLOOKUP($A109,Total_Rndwd_Prod_Val_BAC_N!$A$4:$M$199,6,FALSE)/10^3</f>
        <v>562.15363301643526</v>
      </c>
      <c r="AK109" s="2">
        <f>VLOOKUP($A109,Total_Rndwd_Prod_Val_BAC_N!$A$4:$M$199,7,FALSE)/10^3</f>
        <v>638.71012205895795</v>
      </c>
      <c r="AL109" s="2">
        <f>VLOOKUP($A109,Total_Rndwd_Prod_Val_BAC_N!$A$4:$M$199,8,FALSE)/10^3</f>
        <v>668.03387475274633</v>
      </c>
      <c r="AM109" s="2">
        <f>VLOOKUP($A109,Total_Rndwd_Prod_Val_BAC_N!$A$4:$M$199,9,FALSE)/10^3</f>
        <v>685.27867417396465</v>
      </c>
      <c r="AN109" s="2">
        <f>VLOOKUP($A109,Total_Rndwd_Prod_Val_BAC_N!$A$4:$M$199,10,FALSE)/10^3</f>
        <v>711.96959370714865</v>
      </c>
      <c r="AO109" s="2">
        <f>VLOOKUP($A109,Total_Rndwd_Prod_Val_BAC_N!$A$4:$M$199,11,FALSE)/10^3</f>
        <v>717.64446451239576</v>
      </c>
      <c r="AP109" s="2">
        <f>VLOOKUP($A109,Total_Rndwd_Prod_Val_BAC_N!$A$4:$M$199,12,FALSE)/10^3</f>
        <v>728.89716607867661</v>
      </c>
      <c r="AQ109" s="2">
        <f>VLOOKUP($A109,Total_Rndwd_Prod_Val_BAC_N!$A$4:$M$199,13,FALSE)/10^3</f>
        <v>730.80113244874076</v>
      </c>
      <c r="AS109" t="s">
        <v>135</v>
      </c>
      <c r="AT109" s="2">
        <f t="shared" si="109"/>
        <v>499.27677727690156</v>
      </c>
      <c r="AU109" s="2">
        <f t="shared" si="110"/>
        <v>3044.9773333581434</v>
      </c>
      <c r="AV109" s="2">
        <f t="shared" si="110"/>
        <v>5841.1685808860339</v>
      </c>
      <c r="AW109" s="2">
        <f t="shared" si="110"/>
        <v>8872.2881404175314</v>
      </c>
      <c r="AX109" s="2">
        <f t="shared" si="110"/>
        <v>12013.947122126494</v>
      </c>
      <c r="AY109" s="2">
        <f t="shared" si="110"/>
        <v>15269.289073406622</v>
      </c>
      <c r="AZ109" s="2">
        <f t="shared" si="110"/>
        <v>18626.667161902311</v>
      </c>
      <c r="BA109" s="2">
        <f t="shared" si="110"/>
        <v>22018.603554288758</v>
      </c>
      <c r="BB109" s="2">
        <f t="shared" si="110"/>
        <v>25456.111146060615</v>
      </c>
      <c r="BD109" t="s">
        <v>135</v>
      </c>
      <c r="BE109" s="2">
        <f t="shared" si="111"/>
        <v>499.27677727690156</v>
      </c>
      <c r="BF109" s="2">
        <f t="shared" si="112"/>
        <v>3029.5322371778907</v>
      </c>
      <c r="BG109" s="2">
        <f t="shared" si="103"/>
        <v>5729.0857767248208</v>
      </c>
      <c r="BH109" s="2">
        <f t="shared" si="103"/>
        <v>8573.4881261236369</v>
      </c>
      <c r="BI109" s="2">
        <f t="shared" si="103"/>
        <v>11462.591038446308</v>
      </c>
      <c r="BJ109" s="2">
        <f t="shared" si="103"/>
        <v>14391.021314198768</v>
      </c>
      <c r="BK109" s="2">
        <f t="shared" si="103"/>
        <v>17396.548085915729</v>
      </c>
      <c r="BL109" s="2">
        <f t="shared" si="103"/>
        <v>20471.754485425263</v>
      </c>
      <c r="BM109" s="2">
        <f t="shared" si="103"/>
        <v>23505.127630366194</v>
      </c>
      <c r="BO109" t="s">
        <v>135</v>
      </c>
      <c r="BP109" s="2">
        <f t="shared" si="113"/>
        <v>499.27677727690156</v>
      </c>
      <c r="BQ109" s="2">
        <f t="shared" si="114"/>
        <v>3063.896618620483</v>
      </c>
      <c r="BR109" s="2">
        <f t="shared" si="104"/>
        <v>5982.6560412221352</v>
      </c>
      <c r="BS109" s="2">
        <f t="shared" si="104"/>
        <v>9258.6152309831996</v>
      </c>
      <c r="BT109" s="2">
        <f t="shared" si="104"/>
        <v>12683.302658656208</v>
      </c>
      <c r="BU109" s="2">
        <f t="shared" si="104"/>
        <v>16209.345422144332</v>
      </c>
      <c r="BV109" s="2">
        <f t="shared" si="104"/>
        <v>19851.490750889625</v>
      </c>
      <c r="BW109" s="2">
        <f t="shared" si="104"/>
        <v>23557.143426705738</v>
      </c>
      <c r="BX109" s="2">
        <f t="shared" si="104"/>
        <v>27267.868378379961</v>
      </c>
      <c r="BZ109" t="s">
        <v>135</v>
      </c>
      <c r="CA109" s="2">
        <f t="shared" si="115"/>
        <v>499.27677727690156</v>
      </c>
      <c r="CB109" s="2">
        <f t="shared" si="116"/>
        <v>3058.537519400943</v>
      </c>
      <c r="CC109" s="2">
        <f t="shared" si="105"/>
        <v>5945.862173525642</v>
      </c>
      <c r="CD109" s="2">
        <f t="shared" si="105"/>
        <v>9168.7365365142196</v>
      </c>
      <c r="CE109" s="2">
        <f t="shared" si="105"/>
        <v>12526.15070969917</v>
      </c>
      <c r="CF109" s="2">
        <f t="shared" si="105"/>
        <v>15979.235000102177</v>
      </c>
      <c r="CG109" s="2">
        <f t="shared" si="105"/>
        <v>19544.757839443166</v>
      </c>
      <c r="CH109" s="2">
        <f t="shared" si="105"/>
        <v>23144.232863571426</v>
      </c>
      <c r="CI109" s="2">
        <f t="shared" si="105"/>
        <v>26790.622660334873</v>
      </c>
      <c r="CK109" t="s">
        <v>135</v>
      </c>
      <c r="CL109" s="2">
        <f t="shared" si="117"/>
        <v>0</v>
      </c>
      <c r="CM109" s="2">
        <f t="shared" si="117"/>
        <v>-15.445096180252676</v>
      </c>
      <c r="CN109" s="2">
        <f t="shared" si="117"/>
        <v>-112.08280416121306</v>
      </c>
      <c r="CO109" s="2">
        <f t="shared" si="117"/>
        <v>-298.80001429389449</v>
      </c>
      <c r="CP109" s="2">
        <f t="shared" si="117"/>
        <v>-551.3560836801862</v>
      </c>
      <c r="CQ109" s="2">
        <f t="shared" si="117"/>
        <v>-878.2677592078544</v>
      </c>
      <c r="CR109" s="2">
        <f t="shared" si="117"/>
        <v>-1230.1190759865822</v>
      </c>
      <c r="CS109" s="2">
        <f t="shared" si="117"/>
        <v>-1546.8490688634956</v>
      </c>
      <c r="CT109" s="2">
        <f t="shared" si="117"/>
        <v>-1950.9835156944209</v>
      </c>
      <c r="CU109" s="41">
        <f t="shared" si="65"/>
        <v>-7.6641066834607197E-2</v>
      </c>
      <c r="CV109" t="s">
        <v>135</v>
      </c>
      <c r="CW109" s="2">
        <f t="shared" si="43"/>
        <v>0</v>
      </c>
      <c r="CX109" s="2">
        <f t="shared" si="43"/>
        <v>18.919285262339599</v>
      </c>
      <c r="CY109" s="2">
        <f t="shared" si="43"/>
        <v>141.48746033610132</v>
      </c>
      <c r="CZ109" s="2">
        <f t="shared" si="43"/>
        <v>386.32709056566819</v>
      </c>
      <c r="DA109" s="2">
        <f t="shared" si="43"/>
        <v>669.3555365297143</v>
      </c>
      <c r="DB109" s="2">
        <f t="shared" si="43"/>
        <v>940.05634873770941</v>
      </c>
      <c r="DC109" s="2">
        <f t="shared" si="107"/>
        <v>1224.823588987314</v>
      </c>
      <c r="DD109" s="2">
        <f t="shared" si="107"/>
        <v>1538.5398724169791</v>
      </c>
      <c r="DE109" s="2">
        <f t="shared" si="107"/>
        <v>1811.7572323193453</v>
      </c>
      <c r="DF109" s="41">
        <f t="shared" si="66"/>
        <v>7.1171799255744461E-2</v>
      </c>
      <c r="DG109" t="s">
        <v>135</v>
      </c>
      <c r="DH109" s="2">
        <f t="shared" si="108"/>
        <v>0</v>
      </c>
      <c r="DI109" s="2">
        <f t="shared" si="108"/>
        <v>13.560186042799614</v>
      </c>
      <c r="DJ109" s="2">
        <f t="shared" si="108"/>
        <v>104.69359263960814</v>
      </c>
      <c r="DK109" s="2">
        <f t="shared" si="108"/>
        <v>296.44839609668816</v>
      </c>
      <c r="DL109" s="2">
        <f t="shared" si="108"/>
        <v>512.20358757267604</v>
      </c>
      <c r="DM109" s="2">
        <f t="shared" si="108"/>
        <v>709.94592669555459</v>
      </c>
      <c r="DN109" s="2">
        <f t="shared" si="108"/>
        <v>918.09067754085481</v>
      </c>
      <c r="DO109" s="2">
        <f t="shared" si="108"/>
        <v>1125.6293092826672</v>
      </c>
      <c r="DP109" s="2">
        <f t="shared" si="108"/>
        <v>1334.5115142742579</v>
      </c>
      <c r="DQ109" s="41">
        <f t="shared" si="67"/>
        <v>5.2424013495901797E-2</v>
      </c>
      <c r="DR109" s="41"/>
    </row>
    <row r="110" spans="1:122" x14ac:dyDescent="0.3">
      <c r="A110" t="s">
        <v>136</v>
      </c>
      <c r="B110" s="2">
        <f>VLOOKUP($A110,Total_Rndwd_Prod_Val_REF_N!$A$4:$M$199,5,FALSE)/10^3</f>
        <v>0.86462969530098588</v>
      </c>
      <c r="C110" s="2">
        <f>VLOOKUP($A110,Total_Rndwd_Prod_Val_REF_N!$A$4:$M$199,6,FALSE)/10^3</f>
        <v>0.9532139199581644</v>
      </c>
      <c r="D110" s="2">
        <f>VLOOKUP($A110,Total_Rndwd_Prod_Val_REF_N!$A$4:$M$199,7,FALSE)/10^3</f>
        <v>1.0297714508925946</v>
      </c>
      <c r="E110" s="2">
        <f>VLOOKUP($A110,Total_Rndwd_Prod_Val_REF_N!$A$4:$M$199,8,FALSE)/10^3</f>
        <v>1.0353580241407649</v>
      </c>
      <c r="F110" s="2">
        <f>VLOOKUP($A110,Total_Rndwd_Prod_Val_REF_N!$A$4:$M$199,9,FALSE)/10^3</f>
        <v>1.0449563380327989</v>
      </c>
      <c r="G110" s="2">
        <f>VLOOKUP($A110,Total_Rndwd_Prod_Val_REF_N!$A$4:$M$199,10,FALSE)/10^3</f>
        <v>1.070413276476857</v>
      </c>
      <c r="H110" s="2">
        <f>VLOOKUP($A110,Total_Rndwd_Prod_Val_REF_N!$A$4:$M$199,11,FALSE)/10^3</f>
        <v>1.0856147642721221</v>
      </c>
      <c r="I110" s="2">
        <f>VLOOKUP($A110,Total_Rndwd_Prod_Val_REF_N!$A$4:$M$199,12,FALSE)/10^3</f>
        <v>1.1011874044630527</v>
      </c>
      <c r="J110" s="2">
        <f>VLOOKUP($A110,Total_Rndwd_Prod_Val_REF_N!$A$4:$M$199,13,FALSE)/10^3</f>
        <v>1.0960975541859539</v>
      </c>
      <c r="L110" t="s">
        <v>136</v>
      </c>
      <c r="M110" s="2">
        <f>VLOOKUP($A110,Total_Rndwd_Prod_Val_BF_N!$A$4:$M$199,5,FALSE)/10^3</f>
        <v>0.86462969530098588</v>
      </c>
      <c r="N110" s="2">
        <f>VLOOKUP($A110,Total_Rndwd_Prod_Val_BF_N!$A$4:$M$199,6,FALSE)/10^3</f>
        <v>1.0201047134964687</v>
      </c>
      <c r="O110" s="2">
        <f>VLOOKUP($A110,Total_Rndwd_Prod_Val_BF_N!$A$4:$M$199,7,FALSE)/10^3</f>
        <v>1.1886413340719442</v>
      </c>
      <c r="P110" s="2">
        <f>VLOOKUP($A110,Total_Rndwd_Prod_Val_BF_N!$A$4:$M$199,8,FALSE)/10^3</f>
        <v>1.2046386481243894</v>
      </c>
      <c r="Q110" s="2">
        <f>VLOOKUP($A110,Total_Rndwd_Prod_Val_BF_N!$A$4:$M$199,9,FALSE)/10^3</f>
        <v>1.1904219029021199</v>
      </c>
      <c r="R110" s="2">
        <f>VLOOKUP($A110,Total_Rndwd_Prod_Val_BF_N!$A$4:$M$199,10,FALSE)/10^3</f>
        <v>1.1929947939366261</v>
      </c>
      <c r="S110" s="2">
        <f>VLOOKUP($A110,Total_Rndwd_Prod_Val_BF_N!$A$4:$M$199,11,FALSE)/10^3</f>
        <v>1.1892492630932077</v>
      </c>
      <c r="T110" s="2">
        <f>VLOOKUP($A110,Total_Rndwd_Prod_Val_BF_N!$A$4:$M$199,12,FALSE)/10^3</f>
        <v>1.180563776013017</v>
      </c>
      <c r="U110" s="2">
        <f>VLOOKUP($A110,Total_Rndwd_Prod_Val_BF_N!$A$4:$M$199,13,FALSE)/10^3</f>
        <v>1.202324212380959</v>
      </c>
      <c r="W110" t="s">
        <v>136</v>
      </c>
      <c r="X110" s="2">
        <f>VLOOKUP($A110,Total_Rndwd_Prod_Val_AF_N!$A$4:$M$199,5,FALSE)/10^3</f>
        <v>0.86462969530098588</v>
      </c>
      <c r="Y110" s="2">
        <f>VLOOKUP($A110,Total_Rndwd_Prod_Val_AF_N!$A$4:$M$199,6,FALSE)/10^3</f>
        <v>0.96143392575026609</v>
      </c>
      <c r="Z110" s="2">
        <f>VLOOKUP($A110,Total_Rndwd_Prod_Val_AF_N!$A$4:$M$199,7,FALSE)/10^3</f>
        <v>1.0752159551555018</v>
      </c>
      <c r="AA110" s="2">
        <f>VLOOKUP($A110,Total_Rndwd_Prod_Val_AF_N!$A$4:$M$199,8,FALSE)/10^3</f>
        <v>1.0671527135861503</v>
      </c>
      <c r="AB110" s="2">
        <f>VLOOKUP($A110,Total_Rndwd_Prod_Val_AF_N!$A$4:$M$199,9,FALSE)/10^3</f>
        <v>1.0812511183140143</v>
      </c>
      <c r="AC110" s="2">
        <f>VLOOKUP($A110,Total_Rndwd_Prod_Val_AF_N!$A$4:$M$199,10,FALSE)/10^3</f>
        <v>1.1032681280514078</v>
      </c>
      <c r="AD110" s="2">
        <f>VLOOKUP($A110,Total_Rndwd_Prod_Val_AF_N!$A$4:$M$199,11,FALSE)/10^3</f>
        <v>1.112922391130186</v>
      </c>
      <c r="AE110" s="2">
        <f>VLOOKUP($A110,Total_Rndwd_Prod_Val_AF_N!$A$4:$M$199,12,FALSE)/10^3</f>
        <v>1.1369976167528917</v>
      </c>
      <c r="AF110" s="2">
        <f>VLOOKUP($A110,Total_Rndwd_Prod_Val_AF_N!$A$4:$M$199,13,FALSE)/10^3</f>
        <v>1.1390204541169993</v>
      </c>
      <c r="AH110" t="s">
        <v>136</v>
      </c>
      <c r="AI110" s="2">
        <f>VLOOKUP($A110,Total_Rndwd_Prod_Val_BAC_N!$A$4:$M$199,5,FALSE)/10^3</f>
        <v>0.86462969530098588</v>
      </c>
      <c r="AJ110" s="2">
        <f>VLOOKUP($A110,Total_Rndwd_Prod_Val_BAC_N!$A$4:$M$199,6,FALSE)/10^3</f>
        <v>0.95012386813794603</v>
      </c>
      <c r="AK110" s="2">
        <f>VLOOKUP($A110,Total_Rndwd_Prod_Val_BAC_N!$A$4:$M$199,7,FALSE)/10^3</f>
        <v>1.0513300409749065</v>
      </c>
      <c r="AL110" s="2">
        <f>VLOOKUP($A110,Total_Rndwd_Prod_Val_BAC_N!$A$4:$M$199,8,FALSE)/10^3</f>
        <v>1.0530842714241868</v>
      </c>
      <c r="AM110" s="2">
        <f>VLOOKUP($A110,Total_Rndwd_Prod_Val_BAC_N!$A$4:$M$199,9,FALSE)/10^3</f>
        <v>1.0743149152615816</v>
      </c>
      <c r="AN110" s="2">
        <f>VLOOKUP($A110,Total_Rndwd_Prod_Val_BAC_N!$A$4:$M$199,10,FALSE)/10^3</f>
        <v>1.0842202879239531</v>
      </c>
      <c r="AO110" s="2">
        <f>VLOOKUP($A110,Total_Rndwd_Prod_Val_BAC_N!$A$4:$M$199,11,FALSE)/10^3</f>
        <v>1.0977300807264778</v>
      </c>
      <c r="AP110" s="2">
        <f>VLOOKUP($A110,Total_Rndwd_Prod_Val_BAC_N!$A$4:$M$199,12,FALSE)/10^3</f>
        <v>1.1319417539408656</v>
      </c>
      <c r="AQ110" s="2">
        <f>VLOOKUP($A110,Total_Rndwd_Prod_Val_BAC_N!$A$4:$M$199,13,FALSE)/10^3</f>
        <v>1.1339464297229667</v>
      </c>
      <c r="AS110" t="s">
        <v>136</v>
      </c>
      <c r="AT110" s="2">
        <f t="shared" si="109"/>
        <v>0.86462969530098588</v>
      </c>
      <c r="AU110" s="2">
        <f t="shared" si="110"/>
        <v>5.2763623964630941</v>
      </c>
      <c r="AV110" s="2">
        <f t="shared" si="110"/>
        <v>10.118989527188345</v>
      </c>
      <c r="AW110" s="2">
        <f t="shared" si="110"/>
        <v>15.273433354899488</v>
      </c>
      <c r="AX110" s="2">
        <f t="shared" si="110"/>
        <v>20.459821789495344</v>
      </c>
      <c r="AY110" s="2">
        <f t="shared" si="110"/>
        <v>25.710060418103396</v>
      </c>
      <c r="AZ110" s="2">
        <f t="shared" si="110"/>
        <v>31.077328288282946</v>
      </c>
      <c r="BA110" s="2">
        <f t="shared" si="110"/>
        <v>36.520974749834487</v>
      </c>
      <c r="BB110" s="2">
        <f t="shared" si="110"/>
        <v>42.02182192187265</v>
      </c>
      <c r="BD110" t="s">
        <v>136</v>
      </c>
      <c r="BE110" s="2">
        <f t="shared" si="111"/>
        <v>0.86462969530098588</v>
      </c>
      <c r="BF110" s="2">
        <f t="shared" si="112"/>
        <v>5.3432531900013984</v>
      </c>
      <c r="BG110" s="2">
        <f t="shared" si="103"/>
        <v>10.612313378059218</v>
      </c>
      <c r="BH110" s="2">
        <f t="shared" si="103"/>
        <v>16.571517362471386</v>
      </c>
      <c r="BI110" s="2">
        <f t="shared" si="103"/>
        <v>22.580493857871065</v>
      </c>
      <c r="BJ110" s="2">
        <f t="shared" si="103"/>
        <v>28.535176263416172</v>
      </c>
      <c r="BK110" s="2">
        <f t="shared" si="103"/>
        <v>34.496404702255887</v>
      </c>
      <c r="BL110" s="2">
        <f t="shared" si="103"/>
        <v>40.433965530641736</v>
      </c>
      <c r="BM110" s="2">
        <f t="shared" si="103"/>
        <v>46.358544847074761</v>
      </c>
      <c r="BO110" t="s">
        <v>136</v>
      </c>
      <c r="BP110" s="2">
        <f t="shared" si="113"/>
        <v>0.86462969530098588</v>
      </c>
      <c r="BQ110" s="2">
        <f t="shared" si="114"/>
        <v>5.2845824022551957</v>
      </c>
      <c r="BR110" s="2">
        <f t="shared" si="104"/>
        <v>10.205534060411761</v>
      </c>
      <c r="BS110" s="2">
        <f t="shared" si="104"/>
        <v>15.573550594619919</v>
      </c>
      <c r="BT110" s="2">
        <f t="shared" si="104"/>
        <v>20.923412567278532</v>
      </c>
      <c r="BU110" s="2">
        <f t="shared" si="104"/>
        <v>26.351685168585998</v>
      </c>
      <c r="BV110" s="2">
        <f t="shared" si="104"/>
        <v>31.877680071921816</v>
      </c>
      <c r="BW110" s="2">
        <f t="shared" si="104"/>
        <v>37.46636725319545</v>
      </c>
      <c r="BX110" s="2">
        <f t="shared" si="104"/>
        <v>43.153378174324018</v>
      </c>
      <c r="BZ110" t="s">
        <v>136</v>
      </c>
      <c r="CA110" s="2">
        <f t="shared" si="115"/>
        <v>0.86462969530098588</v>
      </c>
      <c r="CB110" s="2">
        <f t="shared" si="116"/>
        <v>5.2732723446428755</v>
      </c>
      <c r="CC110" s="2">
        <f t="shared" si="105"/>
        <v>10.125097858169568</v>
      </c>
      <c r="CD110" s="2">
        <f t="shared" si="105"/>
        <v>15.383502293493379</v>
      </c>
      <c r="CE110" s="2">
        <f t="shared" si="105"/>
        <v>20.670154294451706</v>
      </c>
      <c r="CF110" s="2">
        <f t="shared" si="105"/>
        <v>26.051634243421983</v>
      </c>
      <c r="CG110" s="2">
        <f t="shared" si="105"/>
        <v>31.486245475844274</v>
      </c>
      <c r="CH110" s="2">
        <f t="shared" si="105"/>
        <v>37.009107552691049</v>
      </c>
      <c r="CI110" s="2">
        <f t="shared" si="105"/>
        <v>42.670820998177476</v>
      </c>
      <c r="CK110" t="s">
        <v>136</v>
      </c>
      <c r="CL110" s="2">
        <f t="shared" si="117"/>
        <v>0</v>
      </c>
      <c r="CM110" s="2">
        <f t="shared" si="117"/>
        <v>6.6890793538304294E-2</v>
      </c>
      <c r="CN110" s="2">
        <f t="shared" si="117"/>
        <v>0.4933238508708726</v>
      </c>
      <c r="CO110" s="2">
        <f t="shared" si="117"/>
        <v>1.298084007571898</v>
      </c>
      <c r="CP110" s="2">
        <f t="shared" si="117"/>
        <v>2.1206720683757219</v>
      </c>
      <c r="CQ110" s="2">
        <f t="shared" si="117"/>
        <v>2.8251158453127765</v>
      </c>
      <c r="CR110" s="2">
        <f t="shared" si="117"/>
        <v>3.4190764139729417</v>
      </c>
      <c r="CS110" s="2">
        <f t="shared" si="117"/>
        <v>3.9129907808072488</v>
      </c>
      <c r="CT110" s="2">
        <f t="shared" si="117"/>
        <v>4.3367229252021104</v>
      </c>
      <c r="CU110" s="41">
        <f t="shared" si="65"/>
        <v>0.10320168728678601</v>
      </c>
      <c r="CV110" t="s">
        <v>136</v>
      </c>
      <c r="CW110" s="2">
        <f t="shared" si="43"/>
        <v>0</v>
      </c>
      <c r="CX110" s="2">
        <f t="shared" si="43"/>
        <v>8.2200057921015812E-3</v>
      </c>
      <c r="CY110" s="2">
        <f t="shared" si="43"/>
        <v>8.6544533223415598E-2</v>
      </c>
      <c r="CZ110" s="2">
        <f t="shared" si="43"/>
        <v>0.30011723972043036</v>
      </c>
      <c r="DA110" s="2">
        <f t="shared" si="43"/>
        <v>0.46359077778318891</v>
      </c>
      <c r="DB110" s="2">
        <f t="shared" si="43"/>
        <v>0.64162475048260248</v>
      </c>
      <c r="DC110" s="2">
        <f t="shared" si="107"/>
        <v>0.80035178363887027</v>
      </c>
      <c r="DD110" s="2">
        <f t="shared" si="107"/>
        <v>0.94539250336096359</v>
      </c>
      <c r="DE110" s="2">
        <f t="shared" si="107"/>
        <v>1.131556252451368</v>
      </c>
      <c r="DF110" s="41">
        <f t="shared" si="66"/>
        <v>2.692782465632184E-2</v>
      </c>
      <c r="DG110" t="s">
        <v>136</v>
      </c>
      <c r="DH110" s="2">
        <f t="shared" si="108"/>
        <v>0</v>
      </c>
      <c r="DI110" s="2">
        <f t="shared" si="108"/>
        <v>-3.0900518202185978E-3</v>
      </c>
      <c r="DJ110" s="2">
        <f t="shared" si="108"/>
        <v>6.1083309812222097E-3</v>
      </c>
      <c r="DK110" s="2">
        <f t="shared" si="108"/>
        <v>0.11006893859389066</v>
      </c>
      <c r="DL110" s="2">
        <f t="shared" si="108"/>
        <v>0.21033250495636224</v>
      </c>
      <c r="DM110" s="2">
        <f t="shared" si="108"/>
        <v>0.34157382531858715</v>
      </c>
      <c r="DN110" s="2">
        <f t="shared" si="108"/>
        <v>0.40891718756132889</v>
      </c>
      <c r="DO110" s="2">
        <f t="shared" si="108"/>
        <v>0.48813280285656191</v>
      </c>
      <c r="DP110" s="2">
        <f t="shared" si="108"/>
        <v>0.64899907630482545</v>
      </c>
      <c r="DQ110" s="41">
        <f t="shared" si="67"/>
        <v>1.5444334553400621E-2</v>
      </c>
      <c r="DR110" s="41"/>
    </row>
    <row r="111" spans="1:122" x14ac:dyDescent="0.3">
      <c r="A111" t="s">
        <v>137</v>
      </c>
      <c r="B111" s="2">
        <f>VLOOKUP($A111,Total_Rndwd_Prod_Val_REF_N!$A$4:$M$199,5,FALSE)/10^3</f>
        <v>467.70622363500229</v>
      </c>
      <c r="C111" s="2">
        <f>VLOOKUP($A111,Total_Rndwd_Prod_Val_REF_N!$A$4:$M$199,6,FALSE)/10^3</f>
        <v>533.53790704738844</v>
      </c>
      <c r="D111" s="2">
        <f>VLOOKUP($A111,Total_Rndwd_Prod_Val_REF_N!$A$4:$M$199,7,FALSE)/10^3</f>
        <v>610.328753685832</v>
      </c>
      <c r="E111" s="2">
        <f>VLOOKUP($A111,Total_Rndwd_Prod_Val_REF_N!$A$4:$M$199,8,FALSE)/10^3</f>
        <v>626.05233104419085</v>
      </c>
      <c r="F111" s="2">
        <f>VLOOKUP($A111,Total_Rndwd_Prod_Val_REF_N!$A$4:$M$199,9,FALSE)/10^3</f>
        <v>645.0089431054862</v>
      </c>
      <c r="G111" s="2">
        <f>VLOOKUP($A111,Total_Rndwd_Prod_Val_REF_N!$A$4:$M$199,10,FALSE)/10^3</f>
        <v>667.59966437173728</v>
      </c>
      <c r="H111" s="2">
        <f>VLOOKUP($A111,Total_Rndwd_Prod_Val_REF_N!$A$4:$M$199,11,FALSE)/10^3</f>
        <v>682.12601794253146</v>
      </c>
      <c r="I111" s="2">
        <f>VLOOKUP($A111,Total_Rndwd_Prod_Val_REF_N!$A$4:$M$199,12,FALSE)/10^3</f>
        <v>687.85391710833085</v>
      </c>
      <c r="J111" s="2">
        <f>VLOOKUP($A111,Total_Rndwd_Prod_Val_REF_N!$A$4:$M$199,13,FALSE)/10^3</f>
        <v>686.27895574769707</v>
      </c>
      <c r="L111" t="s">
        <v>137</v>
      </c>
      <c r="M111" s="2">
        <f>VLOOKUP($A111,Total_Rndwd_Prod_Val_BF_N!$A$4:$M$199,5,FALSE)/10^3</f>
        <v>467.70622363500229</v>
      </c>
      <c r="N111" s="2">
        <f>VLOOKUP($A111,Total_Rndwd_Prod_Val_BF_N!$A$4:$M$199,6,FALSE)/10^3</f>
        <v>564.02749372662322</v>
      </c>
      <c r="O111" s="2">
        <f>VLOOKUP($A111,Total_Rndwd_Prod_Val_BF_N!$A$4:$M$199,7,FALSE)/10^3</f>
        <v>686.58842534335838</v>
      </c>
      <c r="P111" s="2">
        <f>VLOOKUP($A111,Total_Rndwd_Prod_Val_BF_N!$A$4:$M$199,8,FALSE)/10^3</f>
        <v>721.1701577969767</v>
      </c>
      <c r="Q111" s="2">
        <f>VLOOKUP($A111,Total_Rndwd_Prod_Val_BF_N!$A$4:$M$199,9,FALSE)/10^3</f>
        <v>729.61934881940863</v>
      </c>
      <c r="R111" s="2">
        <f>VLOOKUP($A111,Total_Rndwd_Prod_Val_BF_N!$A$4:$M$199,10,FALSE)/10^3</f>
        <v>752.24771488461033</v>
      </c>
      <c r="S111" s="2">
        <f>VLOOKUP($A111,Total_Rndwd_Prod_Val_BF_N!$A$4:$M$199,11,FALSE)/10^3</f>
        <v>773.06402489272523</v>
      </c>
      <c r="T111" s="2">
        <f>VLOOKUP($A111,Total_Rndwd_Prod_Val_BF_N!$A$4:$M$199,12,FALSE)/10^3</f>
        <v>781.07374487281788</v>
      </c>
      <c r="U111" s="2">
        <f>VLOOKUP($A111,Total_Rndwd_Prod_Val_BF_N!$A$4:$M$199,13,FALSE)/10^3</f>
        <v>789.66718611983913</v>
      </c>
      <c r="W111" t="s">
        <v>137</v>
      </c>
      <c r="X111" s="2">
        <f>VLOOKUP($A111,Total_Rndwd_Prod_Val_AF_N!$A$4:$M$199,5,FALSE)/10^3</f>
        <v>467.70622363500229</v>
      </c>
      <c r="Y111" s="2">
        <f>VLOOKUP($A111,Total_Rndwd_Prod_Val_AF_N!$A$4:$M$199,6,FALSE)/10^3</f>
        <v>543.89730370573761</v>
      </c>
      <c r="Z111" s="2">
        <f>VLOOKUP($A111,Total_Rndwd_Prod_Val_AF_N!$A$4:$M$199,7,FALSE)/10^3</f>
        <v>639.41711890652812</v>
      </c>
      <c r="AA111" s="2">
        <f>VLOOKUP($A111,Total_Rndwd_Prod_Val_AF_N!$A$4:$M$199,8,FALSE)/10^3</f>
        <v>661.63392517676698</v>
      </c>
      <c r="AB111" s="2">
        <f>VLOOKUP($A111,Total_Rndwd_Prod_Val_AF_N!$A$4:$M$199,9,FALSE)/10^3</f>
        <v>681.33265402035636</v>
      </c>
      <c r="AC111" s="2">
        <f>VLOOKUP($A111,Total_Rndwd_Prod_Val_AF_N!$A$4:$M$199,10,FALSE)/10^3</f>
        <v>703.3289891852329</v>
      </c>
      <c r="AD111" s="2">
        <f>VLOOKUP($A111,Total_Rndwd_Prod_Val_AF_N!$A$4:$M$199,11,FALSE)/10^3</f>
        <v>727.83504556546927</v>
      </c>
      <c r="AE111" s="2">
        <f>VLOOKUP($A111,Total_Rndwd_Prod_Val_AF_N!$A$4:$M$199,12,FALSE)/10^3</f>
        <v>735.97487091107132</v>
      </c>
      <c r="AF111" s="2">
        <f>VLOOKUP($A111,Total_Rndwd_Prod_Val_AF_N!$A$4:$M$199,13,FALSE)/10^3</f>
        <v>736.64884144632765</v>
      </c>
      <c r="AH111" t="s">
        <v>137</v>
      </c>
      <c r="AI111" s="2">
        <f>VLOOKUP($A111,Total_Rndwd_Prod_Val_BAC_N!$A$4:$M$199,5,FALSE)/10^3</f>
        <v>467.70622363500229</v>
      </c>
      <c r="AJ111" s="2">
        <f>VLOOKUP($A111,Total_Rndwd_Prod_Val_BAC_N!$A$4:$M$199,6,FALSE)/10^3</f>
        <v>542.41338492481179</v>
      </c>
      <c r="AK111" s="2">
        <f>VLOOKUP($A111,Total_Rndwd_Prod_Val_BAC_N!$A$4:$M$199,7,FALSE)/10^3</f>
        <v>636.08348975929584</v>
      </c>
      <c r="AL111" s="2">
        <f>VLOOKUP($A111,Total_Rndwd_Prod_Val_BAC_N!$A$4:$M$199,8,FALSE)/10^3</f>
        <v>654.40006787062327</v>
      </c>
      <c r="AM111" s="2">
        <f>VLOOKUP($A111,Total_Rndwd_Prod_Val_BAC_N!$A$4:$M$199,9,FALSE)/10^3</f>
        <v>671.89355399108115</v>
      </c>
      <c r="AN111" s="2">
        <f>VLOOKUP($A111,Total_Rndwd_Prod_Val_BAC_N!$A$4:$M$199,10,FALSE)/10^3</f>
        <v>694.59246590329883</v>
      </c>
      <c r="AO111" s="2">
        <f>VLOOKUP($A111,Total_Rndwd_Prod_Val_BAC_N!$A$4:$M$199,11,FALSE)/10^3</f>
        <v>718.18843817521361</v>
      </c>
      <c r="AP111" s="2">
        <f>VLOOKUP($A111,Total_Rndwd_Prod_Val_BAC_N!$A$4:$M$199,12,FALSE)/10^3</f>
        <v>725.5172833349601</v>
      </c>
      <c r="AQ111" s="2">
        <f>VLOOKUP($A111,Total_Rndwd_Prod_Val_BAC_N!$A$4:$M$199,13,FALSE)/10^3</f>
        <v>726.47672410171265</v>
      </c>
      <c r="AS111" t="s">
        <v>137</v>
      </c>
      <c r="AT111" s="2">
        <f t="shared" si="109"/>
        <v>467.70622363500229</v>
      </c>
      <c r="AU111" s="2">
        <f t="shared" si="110"/>
        <v>2872.0690252223994</v>
      </c>
      <c r="AV111" s="2">
        <f t="shared" si="110"/>
        <v>5616.5494070977857</v>
      </c>
      <c r="AW111" s="2">
        <f t="shared" si="110"/>
        <v>8683.916752885305</v>
      </c>
      <c r="AX111" s="2">
        <f t="shared" si="110"/>
        <v>11833.135020167554</v>
      </c>
      <c r="AY111" s="2">
        <f t="shared" si="110"/>
        <v>15080.770456961236</v>
      </c>
      <c r="AZ111" s="2">
        <f t="shared" si="110"/>
        <v>18433.295132390715</v>
      </c>
      <c r="BA111" s="2">
        <f t="shared" si="110"/>
        <v>21849.653121269173</v>
      </c>
      <c r="BB111" s="2">
        <f t="shared" si="110"/>
        <v>25287.347745450195</v>
      </c>
      <c r="BD111" t="s">
        <v>137</v>
      </c>
      <c r="BE111" s="2">
        <f t="shared" si="111"/>
        <v>467.70622363500229</v>
      </c>
      <c r="BF111" s="2">
        <f t="shared" si="112"/>
        <v>2902.5586119016343</v>
      </c>
      <c r="BG111" s="2">
        <f t="shared" si="103"/>
        <v>5845.2570121514864</v>
      </c>
      <c r="BH111" s="2">
        <f t="shared" si="103"/>
        <v>9312.7808713218965</v>
      </c>
      <c r="BI111" s="2">
        <f t="shared" si="103"/>
        <v>12927.080851329212</v>
      </c>
      <c r="BJ111" s="2">
        <f t="shared" si="103"/>
        <v>16597.805961491456</v>
      </c>
      <c r="BK111" s="2">
        <f t="shared" si="103"/>
        <v>20379.860845922623</v>
      </c>
      <c r="BL111" s="2">
        <f t="shared" si="103"/>
        <v>24253.19069036634</v>
      </c>
      <c r="BM111" s="2">
        <f t="shared" si="103"/>
        <v>28167.152855977449</v>
      </c>
      <c r="BO111" t="s">
        <v>137</v>
      </c>
      <c r="BP111" s="2">
        <f t="shared" si="113"/>
        <v>467.70622363500229</v>
      </c>
      <c r="BQ111" s="2">
        <f t="shared" si="114"/>
        <v>2882.4284218807488</v>
      </c>
      <c r="BR111" s="2">
        <f t="shared" si="104"/>
        <v>5697.4347556102275</v>
      </c>
      <c r="BS111" s="2">
        <f t="shared" si="104"/>
        <v>8916.7371564131081</v>
      </c>
      <c r="BT111" s="2">
        <f t="shared" si="104"/>
        <v>12244.605511140533</v>
      </c>
      <c r="BU111" s="2">
        <f t="shared" si="104"/>
        <v>15673.26511640719</v>
      </c>
      <c r="BV111" s="2">
        <f t="shared" si="104"/>
        <v>19214.416118713591</v>
      </c>
      <c r="BW111" s="2">
        <f t="shared" si="104"/>
        <v>22861.731171886539</v>
      </c>
      <c r="BX111" s="2">
        <f t="shared" si="104"/>
        <v>26542.279496977153</v>
      </c>
      <c r="BZ111" t="s">
        <v>137</v>
      </c>
      <c r="CA111" s="2">
        <f t="shared" si="115"/>
        <v>467.70622363500229</v>
      </c>
      <c r="CB111" s="2">
        <f t="shared" si="116"/>
        <v>2880.9445030998231</v>
      </c>
      <c r="CC111" s="2">
        <f t="shared" si="105"/>
        <v>5686.6815325583666</v>
      </c>
      <c r="CD111" s="2">
        <f t="shared" si="105"/>
        <v>8885.4155594661734</v>
      </c>
      <c r="CE111" s="2">
        <f t="shared" si="105"/>
        <v>12174.909384939749</v>
      </c>
      <c r="CF111" s="2">
        <f t="shared" si="105"/>
        <v>15557.076066807373</v>
      </c>
      <c r="CG111" s="2">
        <f t="shared" si="105"/>
        <v>19053.63436859578</v>
      </c>
      <c r="CH111" s="2">
        <f t="shared" si="105"/>
        <v>22651.905404631594</v>
      </c>
      <c r="CI111" s="2">
        <f t="shared" si="105"/>
        <v>26280.451262073148</v>
      </c>
      <c r="CK111" t="s">
        <v>137</v>
      </c>
      <c r="CL111" s="2">
        <f t="shared" si="117"/>
        <v>0</v>
      </c>
      <c r="CM111" s="2">
        <f t="shared" si="117"/>
        <v>30.48958667923489</v>
      </c>
      <c r="CN111" s="2">
        <f t="shared" si="117"/>
        <v>228.70760505370072</v>
      </c>
      <c r="CO111" s="2">
        <f t="shared" si="117"/>
        <v>628.86411843659153</v>
      </c>
      <c r="CP111" s="2">
        <f t="shared" si="117"/>
        <v>1093.9458311616581</v>
      </c>
      <c r="CQ111" s="2">
        <f t="shared" si="117"/>
        <v>1517.0355045302204</v>
      </c>
      <c r="CR111" s="2">
        <f t="shared" si="117"/>
        <v>1946.5657135319088</v>
      </c>
      <c r="CS111" s="2">
        <f t="shared" si="117"/>
        <v>2403.5375690971669</v>
      </c>
      <c r="CT111" s="2">
        <f t="shared" si="117"/>
        <v>2879.8051105272534</v>
      </c>
      <c r="CU111" s="41">
        <f t="shared" si="65"/>
        <v>0.11388324072244389</v>
      </c>
      <c r="CV111" t="s">
        <v>137</v>
      </c>
      <c r="CW111" s="2">
        <f t="shared" si="43"/>
        <v>0</v>
      </c>
      <c r="CX111" s="2">
        <f t="shared" si="43"/>
        <v>10.359396658349397</v>
      </c>
      <c r="CY111" s="2">
        <f t="shared" si="43"/>
        <v>80.885348512441851</v>
      </c>
      <c r="CZ111" s="2">
        <f t="shared" si="43"/>
        <v>232.82040352780314</v>
      </c>
      <c r="DA111" s="2">
        <f t="shared" si="43"/>
        <v>411.47049097297895</v>
      </c>
      <c r="DB111" s="2">
        <f t="shared" si="43"/>
        <v>592.49465944595431</v>
      </c>
      <c r="DC111" s="2">
        <f t="shared" si="107"/>
        <v>781.12098632287598</v>
      </c>
      <c r="DD111" s="2">
        <f t="shared" si="107"/>
        <v>1012.0780506173651</v>
      </c>
      <c r="DE111" s="2">
        <f t="shared" si="107"/>
        <v>1254.9317515269577</v>
      </c>
      <c r="DF111" s="41">
        <f t="shared" si="66"/>
        <v>4.9626863368964831E-2</v>
      </c>
      <c r="DG111" t="s">
        <v>137</v>
      </c>
      <c r="DH111" s="2">
        <f t="shared" si="108"/>
        <v>0</v>
      </c>
      <c r="DI111" s="2">
        <f t="shared" si="108"/>
        <v>8.8754778774236911</v>
      </c>
      <c r="DJ111" s="2">
        <f t="shared" si="108"/>
        <v>70.132125460580937</v>
      </c>
      <c r="DK111" s="2">
        <f t="shared" si="108"/>
        <v>201.4988065808684</v>
      </c>
      <c r="DL111" s="2">
        <f t="shared" si="108"/>
        <v>341.77436477219453</v>
      </c>
      <c r="DM111" s="2">
        <f t="shared" si="108"/>
        <v>476.30560984613658</v>
      </c>
      <c r="DN111" s="2">
        <f t="shared" si="108"/>
        <v>620.33923620506539</v>
      </c>
      <c r="DO111" s="2">
        <f t="shared" si="108"/>
        <v>802.25228336242071</v>
      </c>
      <c r="DP111" s="2">
        <f t="shared" si="108"/>
        <v>993.10351662295216</v>
      </c>
      <c r="DQ111" s="41">
        <f t="shared" si="67"/>
        <v>3.9272743295177548E-2</v>
      </c>
      <c r="DR111" s="41"/>
    </row>
    <row r="112" spans="1:122" x14ac:dyDescent="0.3">
      <c r="A112" t="s">
        <v>138</v>
      </c>
      <c r="B112" s="2">
        <f>VLOOKUP($A112,Total_Rndwd_Prod_Val_REF_N!$A$4:$M$199,5,FALSE)/10^3</f>
        <v>6.7293498429756156</v>
      </c>
      <c r="C112" s="2">
        <f>VLOOKUP($A112,Total_Rndwd_Prod_Val_REF_N!$A$4:$M$199,6,FALSE)/10^3</f>
        <v>7.7927192363104023</v>
      </c>
      <c r="D112" s="2">
        <f>VLOOKUP($A112,Total_Rndwd_Prod_Val_REF_N!$A$4:$M$199,7,FALSE)/10^3</f>
        <v>9.3650100099659657</v>
      </c>
      <c r="E112" s="2">
        <f>VLOOKUP($A112,Total_Rndwd_Prod_Val_REF_N!$A$4:$M$199,8,FALSE)/10^3</f>
        <v>9.8337210029315791</v>
      </c>
      <c r="F112" s="2">
        <f>VLOOKUP($A112,Total_Rndwd_Prod_Val_REF_N!$A$4:$M$199,9,FALSE)/10^3</f>
        <v>10.271721621316416</v>
      </c>
      <c r="G112" s="2">
        <f>VLOOKUP($A112,Total_Rndwd_Prod_Val_REF_N!$A$4:$M$199,10,FALSE)/10^3</f>
        <v>10.72974086425328</v>
      </c>
      <c r="H112" s="2">
        <f>VLOOKUP($A112,Total_Rndwd_Prod_Val_REF_N!$A$4:$M$199,11,FALSE)/10^3</f>
        <v>10.83256556190727</v>
      </c>
      <c r="I112" s="2">
        <f>VLOOKUP($A112,Total_Rndwd_Prod_Val_REF_N!$A$4:$M$199,12,FALSE)/10^3</f>
        <v>10.792168662996758</v>
      </c>
      <c r="J112" s="2">
        <f>VLOOKUP($A112,Total_Rndwd_Prod_Val_REF_N!$A$4:$M$199,13,FALSE)/10^3</f>
        <v>10.536410236596462</v>
      </c>
      <c r="L112" t="s">
        <v>138</v>
      </c>
      <c r="M112" s="2">
        <f>VLOOKUP($A112,Total_Rndwd_Prod_Val_BF_N!$A$4:$M$199,5,FALSE)/10^3</f>
        <v>6.7293498429756156</v>
      </c>
      <c r="N112" s="2">
        <f>VLOOKUP($A112,Total_Rndwd_Prod_Val_BF_N!$A$4:$M$199,6,FALSE)/10^3</f>
        <v>5.7519181040984391</v>
      </c>
      <c r="O112" s="2">
        <f>VLOOKUP($A112,Total_Rndwd_Prod_Val_BF_N!$A$4:$M$199,7,FALSE)/10^3</f>
        <v>4.6670246589490976</v>
      </c>
      <c r="P112" s="2">
        <f>VLOOKUP($A112,Total_Rndwd_Prod_Val_BF_N!$A$4:$M$199,8,FALSE)/10^3</f>
        <v>4.3196424174689003</v>
      </c>
      <c r="Q112" s="2">
        <f>VLOOKUP($A112,Total_Rndwd_Prod_Val_BF_N!$A$4:$M$199,9,FALSE)/10^3</f>
        <v>4.2084473841850292</v>
      </c>
      <c r="R112" s="2">
        <f>VLOOKUP($A112,Total_Rndwd_Prod_Val_BF_N!$A$4:$M$199,10,FALSE)/10^3</f>
        <v>4.2903106785057759</v>
      </c>
      <c r="S112" s="2">
        <f>VLOOKUP($A112,Total_Rndwd_Prod_Val_BF_N!$A$4:$M$199,11,FALSE)/10^3</f>
        <v>4.2155269172130785</v>
      </c>
      <c r="T112" s="2">
        <f>VLOOKUP($A112,Total_Rndwd_Prod_Val_BF_N!$A$4:$M$199,12,FALSE)/10^3</f>
        <v>4.2409737758068085</v>
      </c>
      <c r="U112" s="2">
        <f>VLOOKUP($A112,Total_Rndwd_Prod_Val_BF_N!$A$4:$M$199,13,FALSE)/10^3</f>
        <v>4.2522343273993899</v>
      </c>
      <c r="W112" t="s">
        <v>138</v>
      </c>
      <c r="X112" s="2">
        <f>VLOOKUP($A112,Total_Rndwd_Prod_Val_AF_N!$A$4:$M$199,5,FALSE)/10^3</f>
        <v>6.7293498429756156</v>
      </c>
      <c r="Y112" s="2">
        <f>VLOOKUP($A112,Total_Rndwd_Prod_Val_AF_N!$A$4:$M$199,6,FALSE)/10^3</f>
        <v>7.5029191680589795</v>
      </c>
      <c r="Z112" s="2">
        <f>VLOOKUP($A112,Total_Rndwd_Prod_Val_AF_N!$A$4:$M$199,7,FALSE)/10^3</f>
        <v>8.5779232138954189</v>
      </c>
      <c r="AA112" s="2">
        <f>VLOOKUP($A112,Total_Rndwd_Prod_Val_AF_N!$A$4:$M$199,8,FALSE)/10^3</f>
        <v>8.7964809517355089</v>
      </c>
      <c r="AB112" s="2">
        <f>VLOOKUP($A112,Total_Rndwd_Prod_Val_AF_N!$A$4:$M$199,9,FALSE)/10^3</f>
        <v>9.0432527391590583</v>
      </c>
      <c r="AC112" s="2">
        <f>VLOOKUP($A112,Total_Rndwd_Prod_Val_AF_N!$A$4:$M$199,10,FALSE)/10^3</f>
        <v>9.3376112468167705</v>
      </c>
      <c r="AD112" s="2">
        <f>VLOOKUP($A112,Total_Rndwd_Prod_Val_AF_N!$A$4:$M$199,11,FALSE)/10^3</f>
        <v>9.4618486045296333</v>
      </c>
      <c r="AE112" s="2">
        <f>VLOOKUP($A112,Total_Rndwd_Prod_Val_AF_N!$A$4:$M$199,12,FALSE)/10^3</f>
        <v>9.5524148671741056</v>
      </c>
      <c r="AF112" s="2">
        <f>VLOOKUP($A112,Total_Rndwd_Prod_Val_AF_N!$A$4:$M$199,13,FALSE)/10^3</f>
        <v>9.4124176469258902</v>
      </c>
      <c r="AH112" t="s">
        <v>138</v>
      </c>
      <c r="AI112" s="2">
        <f>VLOOKUP($A112,Total_Rndwd_Prod_Val_BAC_N!$A$4:$M$199,5,FALSE)/10^3</f>
        <v>6.7293498429756156</v>
      </c>
      <c r="AJ112" s="2">
        <f>VLOOKUP($A112,Total_Rndwd_Prod_Val_BAC_N!$A$4:$M$199,6,FALSE)/10^3</f>
        <v>7.4064088223850586</v>
      </c>
      <c r="AK112" s="2">
        <f>VLOOKUP($A112,Total_Rndwd_Prod_Val_BAC_N!$A$4:$M$199,7,FALSE)/10^3</f>
        <v>8.3717566659793032</v>
      </c>
      <c r="AL112" s="2">
        <f>VLOOKUP($A112,Total_Rndwd_Prod_Val_BAC_N!$A$4:$M$199,8,FALSE)/10^3</f>
        <v>8.6130958676300704</v>
      </c>
      <c r="AM112" s="2">
        <f>VLOOKUP($A112,Total_Rndwd_Prod_Val_BAC_N!$A$4:$M$199,9,FALSE)/10^3</f>
        <v>8.8189959023711033</v>
      </c>
      <c r="AN112" s="2">
        <f>VLOOKUP($A112,Total_Rndwd_Prod_Val_BAC_N!$A$4:$M$199,10,FALSE)/10^3</f>
        <v>9.1444428305661205</v>
      </c>
      <c r="AO112" s="2">
        <f>VLOOKUP($A112,Total_Rndwd_Prod_Val_BAC_N!$A$4:$M$199,11,FALSE)/10^3</f>
        <v>9.2748158332273665</v>
      </c>
      <c r="AP112" s="2">
        <f>VLOOKUP($A112,Total_Rndwd_Prod_Val_BAC_N!$A$4:$M$199,12,FALSE)/10^3</f>
        <v>9.3319882554019173</v>
      </c>
      <c r="AQ112" s="2">
        <f>VLOOKUP($A112,Total_Rndwd_Prod_Val_BAC_N!$A$4:$M$199,13,FALSE)/10^3</f>
        <v>9.1901828159593766</v>
      </c>
      <c r="AS112" t="s">
        <v>138</v>
      </c>
      <c r="AT112" s="2">
        <f t="shared" si="109"/>
        <v>6.7293498429756156</v>
      </c>
      <c r="AU112" s="2">
        <f t="shared" si="110"/>
        <v>41.439468451188482</v>
      </c>
      <c r="AV112" s="2">
        <f t="shared" si="110"/>
        <v>81.975355406396062</v>
      </c>
      <c r="AW112" s="2">
        <f t="shared" si="110"/>
        <v>129.2691164491915</v>
      </c>
      <c r="AX112" s="2">
        <f t="shared" si="110"/>
        <v>178.87572208223423</v>
      </c>
      <c r="AY112" s="2">
        <f t="shared" si="110"/>
        <v>230.69234943175317</v>
      </c>
      <c r="AZ112" s="2">
        <f t="shared" si="110"/>
        <v>284.44387845067354</v>
      </c>
      <c r="BA112" s="2">
        <f t="shared" si="110"/>
        <v>338.56630936129937</v>
      </c>
      <c r="BB112" s="2">
        <f t="shared" si="110"/>
        <v>392.27139424988286</v>
      </c>
      <c r="BD112" t="s">
        <v>138</v>
      </c>
      <c r="BE112" s="2">
        <f t="shared" si="111"/>
        <v>6.7293498429756156</v>
      </c>
      <c r="BF112" s="2">
        <f t="shared" si="112"/>
        <v>39.398667318976514</v>
      </c>
      <c r="BG112" s="2">
        <f t="shared" si="103"/>
        <v>67.07336439431937</v>
      </c>
      <c r="BH112" s="2">
        <f t="shared" si="103"/>
        <v>90.061105447584666</v>
      </c>
      <c r="BI112" s="2">
        <f t="shared" si="103"/>
        <v>111.54812250164531</v>
      </c>
      <c r="BJ112" s="2">
        <f t="shared" si="103"/>
        <v>132.67222271689121</v>
      </c>
      <c r="BK112" s="2">
        <f t="shared" si="103"/>
        <v>154.0489923481274</v>
      </c>
      <c r="BL112" s="2">
        <f t="shared" si="103"/>
        <v>175.15207379278652</v>
      </c>
      <c r="BM112" s="2">
        <f t="shared" si="103"/>
        <v>196.36820322341313</v>
      </c>
      <c r="BO112" t="s">
        <v>138</v>
      </c>
      <c r="BP112" s="2">
        <f t="shared" si="113"/>
        <v>6.7293498429756156</v>
      </c>
      <c r="BQ112" s="2">
        <f t="shared" si="114"/>
        <v>41.149668382937058</v>
      </c>
      <c r="BR112" s="2">
        <f t="shared" si="104"/>
        <v>79.73926826906839</v>
      </c>
      <c r="BS112" s="2">
        <f t="shared" si="104"/>
        <v>122.84744207638556</v>
      </c>
      <c r="BT112" s="2">
        <f t="shared" si="104"/>
        <v>167.07661862248665</v>
      </c>
      <c r="BU112" s="2">
        <f t="shared" si="104"/>
        <v>212.58724082593966</v>
      </c>
      <c r="BV112" s="2">
        <f t="shared" si="104"/>
        <v>259.39953441773639</v>
      </c>
      <c r="BW112" s="2">
        <f t="shared" si="104"/>
        <v>306.79934370302902</v>
      </c>
      <c r="BX112" s="2">
        <f t="shared" si="104"/>
        <v>354.42142081865137</v>
      </c>
      <c r="BZ112" t="s">
        <v>138</v>
      </c>
      <c r="CA112" s="2">
        <f t="shared" si="115"/>
        <v>6.7293498429756156</v>
      </c>
      <c r="CB112" s="2">
        <f t="shared" si="116"/>
        <v>41.053158037263138</v>
      </c>
      <c r="CC112" s="2">
        <f t="shared" si="105"/>
        <v>79.050549992782678</v>
      </c>
      <c r="CD112" s="2">
        <f t="shared" si="105"/>
        <v>121.15067252432995</v>
      </c>
      <c r="CE112" s="2">
        <f t="shared" si="105"/>
        <v>164.42205189722134</v>
      </c>
      <c r="CF112" s="2">
        <f t="shared" si="105"/>
        <v>208.84247833727187</v>
      </c>
      <c r="CG112" s="2">
        <f t="shared" si="105"/>
        <v>254.69506549276372</v>
      </c>
      <c r="CH112" s="2">
        <f t="shared" si="105"/>
        <v>301.12631708107511</v>
      </c>
      <c r="CI112" s="2">
        <f t="shared" si="105"/>
        <v>347.64445291864217</v>
      </c>
      <c r="CK112" t="s">
        <v>138</v>
      </c>
      <c r="CL112" s="2">
        <f t="shared" si="117"/>
        <v>0</v>
      </c>
      <c r="CM112" s="2">
        <f t="shared" si="117"/>
        <v>-2.0408011322119677</v>
      </c>
      <c r="CN112" s="2">
        <f t="shared" si="117"/>
        <v>-14.901991012076692</v>
      </c>
      <c r="CO112" s="2">
        <f t="shared" si="117"/>
        <v>-39.208011001606835</v>
      </c>
      <c r="CP112" s="2">
        <f t="shared" si="117"/>
        <v>-67.327599580588924</v>
      </c>
      <c r="CQ112" s="2">
        <f t="shared" si="117"/>
        <v>-98.020126714861959</v>
      </c>
      <c r="CR112" s="2">
        <f t="shared" si="117"/>
        <v>-130.39488610254614</v>
      </c>
      <c r="CS112" s="2">
        <f t="shared" si="117"/>
        <v>-163.41423556851285</v>
      </c>
      <c r="CT112" s="2">
        <f t="shared" si="117"/>
        <v>-195.90319102646973</v>
      </c>
      <c r="CU112" s="41">
        <f t="shared" si="65"/>
        <v>-0.49940728255519035</v>
      </c>
      <c r="CV112" t="s">
        <v>138</v>
      </c>
      <c r="CW112" s="2">
        <f t="shared" ref="CW112:DB156" si="118">BP112-AT112</f>
        <v>0</v>
      </c>
      <c r="CX112" s="2">
        <f t="shared" si="118"/>
        <v>-0.28980006825142368</v>
      </c>
      <c r="CY112" s="2">
        <f t="shared" si="118"/>
        <v>-2.2360871373276723</v>
      </c>
      <c r="CZ112" s="2">
        <f t="shared" si="118"/>
        <v>-6.4216743728059384</v>
      </c>
      <c r="DA112" s="2">
        <f t="shared" si="118"/>
        <v>-11.799103459747585</v>
      </c>
      <c r="DB112" s="2">
        <f t="shared" si="118"/>
        <v>-18.105108605813513</v>
      </c>
      <c r="DC112" s="2">
        <f t="shared" si="107"/>
        <v>-25.044344032937147</v>
      </c>
      <c r="DD112" s="2">
        <f t="shared" si="107"/>
        <v>-31.766965658270351</v>
      </c>
      <c r="DE112" s="2">
        <f t="shared" si="107"/>
        <v>-37.84997343123149</v>
      </c>
      <c r="DF112" s="41">
        <f t="shared" si="66"/>
        <v>-9.6489252048596943E-2</v>
      </c>
      <c r="DG112" t="s">
        <v>138</v>
      </c>
      <c r="DH112" s="2">
        <f t="shared" si="108"/>
        <v>0</v>
      </c>
      <c r="DI112" s="2">
        <f t="shared" si="108"/>
        <v>-0.38631041392534371</v>
      </c>
      <c r="DJ112" s="2">
        <f t="shared" si="108"/>
        <v>-2.9248054136133845</v>
      </c>
      <c r="DK112" s="2">
        <f t="shared" si="108"/>
        <v>-8.1184439248615519</v>
      </c>
      <c r="DL112" s="2">
        <f t="shared" si="108"/>
        <v>-14.453670185012896</v>
      </c>
      <c r="DM112" s="2">
        <f t="shared" si="108"/>
        <v>-21.849871094481301</v>
      </c>
      <c r="DN112" s="2">
        <f t="shared" si="108"/>
        <v>-29.74881295790982</v>
      </c>
      <c r="DO112" s="2">
        <f t="shared" si="108"/>
        <v>-37.43999228022426</v>
      </c>
      <c r="DP112" s="2">
        <f t="shared" si="108"/>
        <v>-44.626941331240687</v>
      </c>
      <c r="DQ112" s="41">
        <f t="shared" si="67"/>
        <v>-0.11376547458062325</v>
      </c>
      <c r="DR112" s="41"/>
    </row>
    <row r="113" spans="1:122" x14ac:dyDescent="0.3">
      <c r="A113" t="s">
        <v>139</v>
      </c>
      <c r="B113" s="2">
        <f>VLOOKUP($A113,Total_Rndwd_Prod_Val_REF_N!$A$4:$M$199,5,FALSE)/10^3</f>
        <v>3.8494486576605951</v>
      </c>
      <c r="C113" s="2">
        <f>VLOOKUP($A113,Total_Rndwd_Prod_Val_REF_N!$A$4:$M$199,6,FALSE)/10^3</f>
        <v>4.2125418617272175</v>
      </c>
      <c r="D113" s="2">
        <f>VLOOKUP($A113,Total_Rndwd_Prod_Val_REF_N!$A$4:$M$199,7,FALSE)/10^3</f>
        <v>4.5756744872957293</v>
      </c>
      <c r="E113" s="2">
        <f>VLOOKUP($A113,Total_Rndwd_Prod_Val_REF_N!$A$4:$M$199,8,FALSE)/10^3</f>
        <v>4.6286939247287018</v>
      </c>
      <c r="F113" s="2">
        <f>VLOOKUP($A113,Total_Rndwd_Prod_Val_REF_N!$A$4:$M$199,9,FALSE)/10^3</f>
        <v>4.6883150451932174</v>
      </c>
      <c r="G113" s="2">
        <f>VLOOKUP($A113,Total_Rndwd_Prod_Val_REF_N!$A$4:$M$199,10,FALSE)/10^3</f>
        <v>4.7673947325974364</v>
      </c>
      <c r="H113" s="2">
        <f>VLOOKUP($A113,Total_Rndwd_Prod_Val_REF_N!$A$4:$M$199,11,FALSE)/10^3</f>
        <v>4.8348028541282231</v>
      </c>
      <c r="I113" s="2">
        <f>VLOOKUP($A113,Total_Rndwd_Prod_Val_REF_N!$A$4:$M$199,12,FALSE)/10^3</f>
        <v>4.9144521856669954</v>
      </c>
      <c r="J113" s="2">
        <f>VLOOKUP($A113,Total_Rndwd_Prod_Val_REF_N!$A$4:$M$199,13,FALSE)/10^3</f>
        <v>4.8996090267377381</v>
      </c>
      <c r="L113" t="s">
        <v>139</v>
      </c>
      <c r="M113" s="2">
        <f>VLOOKUP($A113,Total_Rndwd_Prod_Val_BF_N!$A$4:$M$199,5,FALSE)/10^3</f>
        <v>3.8494486576605951</v>
      </c>
      <c r="N113" s="2">
        <f>VLOOKUP($A113,Total_Rndwd_Prod_Val_BF_N!$A$4:$M$199,6,FALSE)/10^3</f>
        <v>4.5124326552655214</v>
      </c>
      <c r="O113" s="2">
        <f>VLOOKUP($A113,Total_Rndwd_Prod_Val_BF_N!$A$4:$M$199,7,FALSE)/10^3</f>
        <v>5.2949343704750778</v>
      </c>
      <c r="P113" s="2">
        <f>VLOOKUP($A113,Total_Rndwd_Prod_Val_BF_N!$A$4:$M$199,8,FALSE)/10^3</f>
        <v>5.3998345487123265</v>
      </c>
      <c r="Q113" s="2">
        <f>VLOOKUP($A113,Total_Rndwd_Prod_Val_BF_N!$A$4:$M$199,9,FALSE)/10^3</f>
        <v>5.2949005524502182</v>
      </c>
      <c r="R113" s="2">
        <f>VLOOKUP($A113,Total_Rndwd_Prod_Val_BF_N!$A$4:$M$199,10,FALSE)/10^3</f>
        <v>5.3363263076695269</v>
      </c>
      <c r="S113" s="2">
        <f>VLOOKUP($A113,Total_Rndwd_Prod_Val_BF_N!$A$4:$M$199,11,FALSE)/10^3</f>
        <v>5.3108074105616287</v>
      </c>
      <c r="T113" s="2">
        <f>VLOOKUP($A113,Total_Rndwd_Prod_Val_BF_N!$A$4:$M$199,12,FALSE)/10^3</f>
        <v>5.2821986148292792</v>
      </c>
      <c r="U113" s="2">
        <f>VLOOKUP($A113,Total_Rndwd_Prod_Val_BF_N!$A$4:$M$199,13,FALSE)/10^3</f>
        <v>5.3357656849327437</v>
      </c>
      <c r="W113" t="s">
        <v>139</v>
      </c>
      <c r="X113" s="2">
        <f>VLOOKUP($A113,Total_Rndwd_Prod_Val_AF_N!$A$4:$M$199,5,FALSE)/10^3</f>
        <v>3.8494486576605951</v>
      </c>
      <c r="Y113" s="2">
        <f>VLOOKUP($A113,Total_Rndwd_Prod_Val_AF_N!$A$4:$M$199,6,FALSE)/10^3</f>
        <v>4.2790818675193174</v>
      </c>
      <c r="Z113" s="2">
        <f>VLOOKUP($A113,Total_Rndwd_Prod_Val_AF_N!$A$4:$M$199,7,FALSE)/10^3</f>
        <v>4.7783289915586371</v>
      </c>
      <c r="AA113" s="2">
        <f>VLOOKUP($A113,Total_Rndwd_Prod_Val_AF_N!$A$4:$M$199,8,FALSE)/10^3</f>
        <v>4.7681286141740875</v>
      </c>
      <c r="AB113" s="2">
        <f>VLOOKUP($A113,Total_Rndwd_Prod_Val_AF_N!$A$4:$M$199,9,FALSE)/10^3</f>
        <v>4.8495198254744336</v>
      </c>
      <c r="AC113" s="2">
        <f>VLOOKUP($A113,Total_Rndwd_Prod_Val_AF_N!$A$4:$M$199,10,FALSE)/10^3</f>
        <v>4.9112095841719885</v>
      </c>
      <c r="AD113" s="2">
        <f>VLOOKUP($A113,Total_Rndwd_Prod_Val_AF_N!$A$4:$M$199,11,FALSE)/10^3</f>
        <v>4.9622405385986088</v>
      </c>
      <c r="AE113" s="2">
        <f>VLOOKUP($A113,Total_Rndwd_Prod_Val_AF_N!$A$4:$M$199,12,FALSE)/10^3</f>
        <v>5.0839224555691542</v>
      </c>
      <c r="AF113" s="2">
        <f>VLOOKUP($A113,Total_Rndwd_Prod_Val_AF_N!$A$4:$M$199,13,FALSE)/10^3</f>
        <v>5.1024919842811043</v>
      </c>
      <c r="AH113" t="s">
        <v>139</v>
      </c>
      <c r="AI113" s="2">
        <f>VLOOKUP($A113,Total_Rndwd_Prod_Val_BAC_N!$A$4:$M$199,5,FALSE)/10^3</f>
        <v>3.8494486576605951</v>
      </c>
      <c r="AJ113" s="2">
        <f>VLOOKUP($A113,Total_Rndwd_Prod_Val_BAC_N!$A$4:$M$199,6,FALSE)/10^3</f>
        <v>4.2788818675193179</v>
      </c>
      <c r="AK113" s="2">
        <f>VLOOKUP($A113,Total_Rndwd_Prod_Val_BAC_N!$A$4:$M$199,7,FALSE)/10^3</f>
        <v>4.7588831349903611</v>
      </c>
      <c r="AL113" s="2">
        <f>VLOOKUP($A113,Total_Rndwd_Prod_Val_BAC_N!$A$4:$M$199,8,FALSE)/10^3</f>
        <v>4.7358139909672072</v>
      </c>
      <c r="AM113" s="2">
        <f>VLOOKUP($A113,Total_Rndwd_Prod_Val_BAC_N!$A$4:$M$199,9,FALSE)/10^3</f>
        <v>4.807073564809679</v>
      </c>
      <c r="AN113" s="2">
        <f>VLOOKUP($A113,Total_Rndwd_Prod_Val_BAC_N!$A$4:$M$199,10,FALSE)/10^3</f>
        <v>4.8803118016568536</v>
      </c>
      <c r="AO113" s="2">
        <f>VLOOKUP($A113,Total_Rndwd_Prod_Val_BAC_N!$A$4:$M$199,11,FALSE)/10^3</f>
        <v>4.9388382281948999</v>
      </c>
      <c r="AP113" s="2">
        <f>VLOOKUP($A113,Total_Rndwd_Prod_Val_BAC_N!$A$4:$M$199,12,FALSE)/10^3</f>
        <v>5.050926535144808</v>
      </c>
      <c r="AQ113" s="2">
        <f>VLOOKUP($A113,Total_Rndwd_Prod_Val_BAC_N!$A$4:$M$199,13,FALSE)/10^3</f>
        <v>5.069427902274751</v>
      </c>
      <c r="AS113" t="s">
        <v>139</v>
      </c>
      <c r="AT113" s="2">
        <f t="shared" si="109"/>
        <v>3.8494486576605951</v>
      </c>
      <c r="AU113" s="2">
        <f t="shared" si="110"/>
        <v>23.459785150030193</v>
      </c>
      <c r="AV113" s="2">
        <f t="shared" si="110"/>
        <v>44.885627084234791</v>
      </c>
      <c r="AW113" s="2">
        <f t="shared" si="110"/>
        <v>67.81701895814642</v>
      </c>
      <c r="AX113" s="2">
        <f t="shared" si="110"/>
        <v>91.020109702254445</v>
      </c>
      <c r="AY113" s="2">
        <f t="shared" si="110"/>
        <v>114.54076461562475</v>
      </c>
      <c r="AZ113" s="2">
        <f t="shared" si="110"/>
        <v>138.4451464001427</v>
      </c>
      <c r="BA113" s="2">
        <f t="shared" si="110"/>
        <v>162.69881000232257</v>
      </c>
      <c r="BB113" s="2">
        <f t="shared" si="110"/>
        <v>187.25622777172831</v>
      </c>
      <c r="BD113" t="s">
        <v>139</v>
      </c>
      <c r="BE113" s="2">
        <f t="shared" si="111"/>
        <v>3.8494486576605951</v>
      </c>
      <c r="BF113" s="2">
        <f t="shared" si="112"/>
        <v>23.759675943568496</v>
      </c>
      <c r="BG113" s="2">
        <f t="shared" si="103"/>
        <v>47.104340935105654</v>
      </c>
      <c r="BH113" s="2">
        <f t="shared" si="103"/>
        <v>73.683912965718278</v>
      </c>
      <c r="BI113" s="2">
        <f t="shared" si="103"/>
        <v>100.5781517130178</v>
      </c>
      <c r="BJ113" s="2">
        <f t="shared" si="103"/>
        <v>127.0940802304882</v>
      </c>
      <c r="BK113" s="2">
        <f t="shared" si="103"/>
        <v>153.75019287172793</v>
      </c>
      <c r="BL113" s="2">
        <f t="shared" si="103"/>
        <v>180.27562112880372</v>
      </c>
      <c r="BM113" s="2">
        <f t="shared" si="103"/>
        <v>206.74018127305357</v>
      </c>
      <c r="BO113" t="s">
        <v>139</v>
      </c>
      <c r="BP113" s="2">
        <f t="shared" si="113"/>
        <v>3.8494486576605951</v>
      </c>
      <c r="BQ113" s="2">
        <f t="shared" si="114"/>
        <v>23.526325155822292</v>
      </c>
      <c r="BR113" s="2">
        <f t="shared" si="104"/>
        <v>45.420981617458196</v>
      </c>
      <c r="BS113" s="2">
        <f t="shared" si="104"/>
        <v>69.302426197866836</v>
      </c>
      <c r="BT113" s="2">
        <f t="shared" si="104"/>
        <v>93.224460480037621</v>
      </c>
      <c r="BU113" s="2">
        <f t="shared" si="104"/>
        <v>117.53374936610734</v>
      </c>
      <c r="BV113" s="2">
        <f t="shared" si="104"/>
        <v>142.14082824139393</v>
      </c>
      <c r="BW113" s="2">
        <f t="shared" si="104"/>
        <v>167.07371285135753</v>
      </c>
      <c r="BX113" s="2">
        <f t="shared" si="104"/>
        <v>192.51189465791524</v>
      </c>
      <c r="BZ113" t="s">
        <v>139</v>
      </c>
      <c r="CA113" s="2">
        <f t="shared" si="115"/>
        <v>3.8494486576605951</v>
      </c>
      <c r="CB113" s="2">
        <f t="shared" si="116"/>
        <v>23.526125155822292</v>
      </c>
      <c r="CC113" s="2">
        <f t="shared" si="105"/>
        <v>45.40053576088993</v>
      </c>
      <c r="CD113" s="2">
        <f t="shared" si="105"/>
        <v>69.171882291818577</v>
      </c>
      <c r="CE113" s="2">
        <f t="shared" si="105"/>
        <v>92.922211820497097</v>
      </c>
      <c r="CF113" s="2">
        <f t="shared" si="105"/>
        <v>117.03081788139266</v>
      </c>
      <c r="CG113" s="2">
        <f t="shared" si="105"/>
        <v>141.49090331621497</v>
      </c>
      <c r="CH113" s="2">
        <f t="shared" si="105"/>
        <v>166.29718276413939</v>
      </c>
      <c r="CI113" s="2">
        <f t="shared" si="105"/>
        <v>191.57031680699339</v>
      </c>
      <c r="CK113" t="s">
        <v>139</v>
      </c>
      <c r="CL113" s="2">
        <f t="shared" si="117"/>
        <v>0</v>
      </c>
      <c r="CM113" s="2">
        <f t="shared" si="117"/>
        <v>0.29989079353830306</v>
      </c>
      <c r="CN113" s="2">
        <f t="shared" si="117"/>
        <v>2.2187138508708628</v>
      </c>
      <c r="CO113" s="2">
        <f t="shared" si="117"/>
        <v>5.8668940075718581</v>
      </c>
      <c r="CP113" s="2">
        <f t="shared" si="117"/>
        <v>9.5580420107633586</v>
      </c>
      <c r="CQ113" s="2">
        <f t="shared" si="117"/>
        <v>12.55331561486345</v>
      </c>
      <c r="CR113" s="2">
        <f t="shared" si="117"/>
        <v>15.305046471585229</v>
      </c>
      <c r="CS113" s="2">
        <f t="shared" si="117"/>
        <v>17.576811126481147</v>
      </c>
      <c r="CT113" s="2">
        <f t="shared" si="117"/>
        <v>19.48395350132526</v>
      </c>
      <c r="CU113" s="41">
        <f t="shared" si="65"/>
        <v>0.10404969561320471</v>
      </c>
      <c r="CV113" t="s">
        <v>139</v>
      </c>
      <c r="CW113" s="2">
        <f t="shared" si="118"/>
        <v>0</v>
      </c>
      <c r="CX113" s="2">
        <f t="shared" si="118"/>
        <v>6.6540005792099066E-2</v>
      </c>
      <c r="CY113" s="2">
        <f t="shared" si="118"/>
        <v>0.53535453322340487</v>
      </c>
      <c r="CZ113" s="2">
        <f t="shared" si="118"/>
        <v>1.4854072397204163</v>
      </c>
      <c r="DA113" s="2">
        <f t="shared" si="118"/>
        <v>2.2043507777831763</v>
      </c>
      <c r="DB113" s="2">
        <f t="shared" si="118"/>
        <v>2.9929847504825915</v>
      </c>
      <c r="DC113" s="2">
        <f t="shared" si="107"/>
        <v>3.6956818412512291</v>
      </c>
      <c r="DD113" s="2">
        <f t="shared" si="107"/>
        <v>4.3749028490349531</v>
      </c>
      <c r="DE113" s="2">
        <f t="shared" si="107"/>
        <v>5.2556668861869298</v>
      </c>
      <c r="DF113" s="41">
        <f t="shared" si="66"/>
        <v>2.8066713447809949E-2</v>
      </c>
      <c r="DG113" t="s">
        <v>139</v>
      </c>
      <c r="DH113" s="2">
        <f t="shared" si="108"/>
        <v>0</v>
      </c>
      <c r="DI113" s="2">
        <f t="shared" si="108"/>
        <v>6.6340005792099532E-2</v>
      </c>
      <c r="DJ113" s="2">
        <f t="shared" si="108"/>
        <v>0.51490867665513917</v>
      </c>
      <c r="DK113" s="2">
        <f t="shared" si="108"/>
        <v>1.3548633336721565</v>
      </c>
      <c r="DL113" s="2">
        <f t="shared" si="108"/>
        <v>1.9021021182426523</v>
      </c>
      <c r="DM113" s="2">
        <f t="shared" si="108"/>
        <v>2.4900532657679122</v>
      </c>
      <c r="DN113" s="2">
        <f t="shared" si="108"/>
        <v>3.0457569160722642</v>
      </c>
      <c r="DO113" s="2">
        <f t="shared" si="108"/>
        <v>3.5983727618168189</v>
      </c>
      <c r="DP113" s="2">
        <f t="shared" si="108"/>
        <v>4.3140890352650842</v>
      </c>
      <c r="DQ113" s="41">
        <f t="shared" si="67"/>
        <v>2.3038427541775035E-2</v>
      </c>
      <c r="DR113" s="41"/>
    </row>
    <row r="114" spans="1:122" x14ac:dyDescent="0.3">
      <c r="A114" t="s">
        <v>53</v>
      </c>
      <c r="B114" s="2">
        <f>VLOOKUP($A114,Total_Rndwd_Prod_Val_REF_N!$A$4:$M$199,5,FALSE)/10^3</f>
        <v>1368.8780963216773</v>
      </c>
      <c r="C114" s="2">
        <f>VLOOKUP($A114,Total_Rndwd_Prod_Val_REF_N!$A$4:$M$199,6,FALSE)/10^3</f>
        <v>1565.1856669039555</v>
      </c>
      <c r="D114" s="2">
        <f>VLOOKUP($A114,Total_Rndwd_Prod_Val_REF_N!$A$4:$M$199,7,FALSE)/10^3</f>
        <v>1786.0187918246988</v>
      </c>
      <c r="E114" s="2">
        <f>VLOOKUP($A114,Total_Rndwd_Prod_Val_REF_N!$A$4:$M$199,8,FALSE)/10^3</f>
        <v>1828.3663147959981</v>
      </c>
      <c r="F114" s="2">
        <f>VLOOKUP($A114,Total_Rndwd_Prod_Val_REF_N!$A$4:$M$199,9,FALSE)/10^3</f>
        <v>1872.761202877276</v>
      </c>
      <c r="G114" s="2">
        <f>VLOOKUP($A114,Total_Rndwd_Prod_Val_REF_N!$A$4:$M$199,10,FALSE)/10^3</f>
        <v>1923.2660333781714</v>
      </c>
      <c r="H114" s="2">
        <f>VLOOKUP($A114,Total_Rndwd_Prod_Val_REF_N!$A$4:$M$199,11,FALSE)/10^3</f>
        <v>1908.7835051363418</v>
      </c>
      <c r="I114" s="2">
        <f>VLOOKUP($A114,Total_Rndwd_Prod_Val_REF_N!$A$4:$M$199,12,FALSE)/10^3</f>
        <v>1943.7871498577949</v>
      </c>
      <c r="J114" s="2">
        <f>VLOOKUP($A114,Total_Rndwd_Prod_Val_REF_N!$A$4:$M$199,13,FALSE)/10^3</f>
        <v>1917.2041692356231</v>
      </c>
      <c r="L114" t="s">
        <v>53</v>
      </c>
      <c r="M114" s="2">
        <f>VLOOKUP($A114,Total_Rndwd_Prod_Val_BF_N!$A$4:$M$199,5,FALSE)/10^3</f>
        <v>1368.8780963216773</v>
      </c>
      <c r="N114" s="2">
        <f>VLOOKUP($A114,Total_Rndwd_Prod_Val_BF_N!$A$4:$M$199,6,FALSE)/10^3</f>
        <v>1347.1996653361073</v>
      </c>
      <c r="O114" s="2">
        <f>VLOOKUP($A114,Total_Rndwd_Prod_Val_BF_N!$A$4:$M$199,7,FALSE)/10^3</f>
        <v>1308.0302438183489</v>
      </c>
      <c r="P114" s="2">
        <f>VLOOKUP($A114,Total_Rndwd_Prod_Val_BF_N!$A$4:$M$199,8,FALSE)/10^3</f>
        <v>1179.3129325697814</v>
      </c>
      <c r="Q114" s="2">
        <f>VLOOKUP($A114,Total_Rndwd_Prod_Val_BF_N!$A$4:$M$199,9,FALSE)/10^3</f>
        <v>1076.7908206335098</v>
      </c>
      <c r="R114" s="2">
        <f>VLOOKUP($A114,Total_Rndwd_Prod_Val_BF_N!$A$4:$M$199,10,FALSE)/10^3</f>
        <v>1029.6445101249583</v>
      </c>
      <c r="S114" s="2">
        <f>VLOOKUP($A114,Total_Rndwd_Prod_Val_BF_N!$A$4:$M$199,11,FALSE)/10^3</f>
        <v>972.91615651197617</v>
      </c>
      <c r="T114" s="2">
        <f>VLOOKUP($A114,Total_Rndwd_Prod_Val_BF_N!$A$4:$M$199,12,FALSE)/10^3</f>
        <v>895.43722429513525</v>
      </c>
      <c r="U114" s="2">
        <f>VLOOKUP($A114,Total_Rndwd_Prod_Val_BF_N!$A$4:$M$199,13,FALSE)/10^3</f>
        <v>862.53805067346616</v>
      </c>
      <c r="W114" t="s">
        <v>53</v>
      </c>
      <c r="X114" s="2">
        <f>VLOOKUP($A114,Total_Rndwd_Prod_Val_AF_N!$A$4:$M$199,5,FALSE)/10^3</f>
        <v>1368.8780963216773</v>
      </c>
      <c r="Y114" s="2">
        <f>VLOOKUP($A114,Total_Rndwd_Prod_Val_AF_N!$A$4:$M$199,6,FALSE)/10^3</f>
        <v>1590.8929112821711</v>
      </c>
      <c r="Z114" s="2">
        <f>VLOOKUP($A114,Total_Rndwd_Prod_Val_AF_N!$A$4:$M$199,7,FALSE)/10^3</f>
        <v>1858.9377491670759</v>
      </c>
      <c r="AA114" s="2">
        <f>VLOOKUP($A114,Total_Rndwd_Prod_Val_AF_N!$A$4:$M$199,8,FALSE)/10^3</f>
        <v>1930.2972099863937</v>
      </c>
      <c r="AB114" s="2">
        <f>VLOOKUP($A114,Total_Rndwd_Prod_Val_AF_N!$A$4:$M$199,9,FALSE)/10^3</f>
        <v>1953.7238920100181</v>
      </c>
      <c r="AC114" s="2">
        <f>VLOOKUP($A114,Total_Rndwd_Prod_Val_AF_N!$A$4:$M$199,10,FALSE)/10^3</f>
        <v>1997.6815963984116</v>
      </c>
      <c r="AD114" s="2">
        <f>VLOOKUP($A114,Total_Rndwd_Prod_Val_AF_N!$A$4:$M$199,11,FALSE)/10^3</f>
        <v>1994.1016327468249</v>
      </c>
      <c r="AE114" s="2">
        <f>VLOOKUP($A114,Total_Rndwd_Prod_Val_AF_N!$A$4:$M$199,12,FALSE)/10^3</f>
        <v>2030.8334022077636</v>
      </c>
      <c r="AF114" s="2">
        <f>VLOOKUP($A114,Total_Rndwd_Prod_Val_AF_N!$A$4:$M$199,13,FALSE)/10^3</f>
        <v>2056.4309491889894</v>
      </c>
      <c r="AH114" t="s">
        <v>53</v>
      </c>
      <c r="AI114" s="2">
        <f>VLOOKUP($A114,Total_Rndwd_Prod_Val_BAC_N!$A$4:$M$199,5,FALSE)/10^3</f>
        <v>1368.8780963216773</v>
      </c>
      <c r="AJ114" s="2">
        <f>VLOOKUP($A114,Total_Rndwd_Prod_Val_BAC_N!$A$4:$M$199,6,FALSE)/10^3</f>
        <v>1551.0139439245377</v>
      </c>
      <c r="AK114" s="2">
        <f>VLOOKUP($A114,Total_Rndwd_Prod_Val_BAC_N!$A$4:$M$199,7,FALSE)/10^3</f>
        <v>1773.4831252272602</v>
      </c>
      <c r="AL114" s="2">
        <f>VLOOKUP($A114,Total_Rndwd_Prod_Val_BAC_N!$A$4:$M$199,8,FALSE)/10^3</f>
        <v>1830.0938121258455</v>
      </c>
      <c r="AM114" s="2">
        <f>VLOOKUP($A114,Total_Rndwd_Prod_Val_BAC_N!$A$4:$M$199,9,FALSE)/10^3</f>
        <v>1842.8709352460342</v>
      </c>
      <c r="AN114" s="2">
        <f>VLOOKUP($A114,Total_Rndwd_Prod_Val_BAC_N!$A$4:$M$199,10,FALSE)/10^3</f>
        <v>1898.9888798190227</v>
      </c>
      <c r="AO114" s="2">
        <f>VLOOKUP($A114,Total_Rndwd_Prod_Val_BAC_N!$A$4:$M$199,11,FALSE)/10^3</f>
        <v>1903.507953077552</v>
      </c>
      <c r="AP114" s="2">
        <f>VLOOKUP($A114,Total_Rndwd_Prod_Val_BAC_N!$A$4:$M$199,12,FALSE)/10^3</f>
        <v>1964.8622454448614</v>
      </c>
      <c r="AQ114" s="2">
        <f>VLOOKUP($A114,Total_Rndwd_Prod_Val_BAC_N!$A$4:$M$199,13,FALSE)/10^3</f>
        <v>1954.7727154449096</v>
      </c>
      <c r="AS114" t="s">
        <v>53</v>
      </c>
      <c r="AT114" s="2">
        <f t="shared" si="109"/>
        <v>1368.8780963216773</v>
      </c>
      <c r="AU114" s="2">
        <f t="shared" si="110"/>
        <v>8409.5761485123421</v>
      </c>
      <c r="AV114" s="2">
        <f t="shared" si="110"/>
        <v>16456.337607952864</v>
      </c>
      <c r="AW114" s="2">
        <f t="shared" si="110"/>
        <v>25428.779090047658</v>
      </c>
      <c r="AX114" s="2">
        <f t="shared" si="110"/>
        <v>34615.005552108923</v>
      </c>
      <c r="AY114" s="2">
        <f t="shared" si="110"/>
        <v>44029.316396996204</v>
      </c>
      <c r="AZ114" s="2">
        <f t="shared" si="110"/>
        <v>53631.164035645234</v>
      </c>
      <c r="BA114" s="2">
        <f t="shared" si="110"/>
        <v>63210.085206048396</v>
      </c>
      <c r="BB114" s="2">
        <f t="shared" si="110"/>
        <v>72902.437974715198</v>
      </c>
      <c r="BD114" t="s">
        <v>53</v>
      </c>
      <c r="BE114" s="2">
        <f t="shared" si="111"/>
        <v>1368.8780963216773</v>
      </c>
      <c r="BF114" s="2">
        <f t="shared" si="112"/>
        <v>8191.5901469444943</v>
      </c>
      <c r="BG114" s="2">
        <f t="shared" si="103"/>
        <v>14888.419052107274</v>
      </c>
      <c r="BH114" s="2">
        <f t="shared" si="103"/>
        <v>21299.852959950451</v>
      </c>
      <c r="BI114" s="2">
        <f t="shared" si="103"/>
        <v>27093.895510863087</v>
      </c>
      <c r="BJ114" s="2">
        <f t="shared" si="103"/>
        <v>32430.703303522085</v>
      </c>
      <c r="BK114" s="2">
        <f t="shared" si="103"/>
        <v>37522.197500533897</v>
      </c>
      <c r="BL114" s="2">
        <f t="shared" si="103"/>
        <v>42309.299350876936</v>
      </c>
      <c r="BM114" s="2">
        <f t="shared" si="103"/>
        <v>46753.586298730945</v>
      </c>
      <c r="BO114" t="s">
        <v>53</v>
      </c>
      <c r="BP114" s="2">
        <f t="shared" si="113"/>
        <v>1368.8780963216773</v>
      </c>
      <c r="BQ114" s="2">
        <f t="shared" si="114"/>
        <v>8435.2833928905584</v>
      </c>
      <c r="BR114" s="2">
        <f t="shared" si="104"/>
        <v>16657.792787186318</v>
      </c>
      <c r="BS114" s="2">
        <f t="shared" si="104"/>
        <v>26023.840993841015</v>
      </c>
      <c r="BT114" s="2">
        <f t="shared" si="104"/>
        <v>35698.753725796611</v>
      </c>
      <c r="BU114" s="2">
        <f t="shared" si="104"/>
        <v>45511.330890235098</v>
      </c>
      <c r="BV114" s="2">
        <f t="shared" si="104"/>
        <v>55496.15890857557</v>
      </c>
      <c r="BW114" s="2">
        <f t="shared" si="104"/>
        <v>65503.398841770628</v>
      </c>
      <c r="BX114" s="2">
        <f t="shared" si="104"/>
        <v>75683.163399790676</v>
      </c>
      <c r="BZ114" t="s">
        <v>53</v>
      </c>
      <c r="CA114" s="2">
        <f t="shared" si="115"/>
        <v>1368.8780963216773</v>
      </c>
      <c r="CB114" s="2">
        <f t="shared" si="116"/>
        <v>8395.4044255329245</v>
      </c>
      <c r="CC114" s="2">
        <f t="shared" si="105"/>
        <v>16372.943326458335</v>
      </c>
      <c r="CD114" s="2">
        <f t="shared" si="105"/>
        <v>25296.969639493218</v>
      </c>
      <c r="CE114" s="2">
        <f t="shared" si="105"/>
        <v>34460.215823242637</v>
      </c>
      <c r="CF114" s="2">
        <f t="shared" si="105"/>
        <v>43730.688444045794</v>
      </c>
      <c r="CG114" s="2">
        <f t="shared" si="105"/>
        <v>53230.151916399438</v>
      </c>
      <c r="CH114" s="2">
        <f t="shared" si="105"/>
        <v>62809.045974154506</v>
      </c>
      <c r="CI114" s="2">
        <f t="shared" si="105"/>
        <v>72623.267671378853</v>
      </c>
      <c r="CK114" t="s">
        <v>53</v>
      </c>
      <c r="CL114" s="2">
        <f t="shared" si="117"/>
        <v>0</v>
      </c>
      <c r="CM114" s="2">
        <f t="shared" si="117"/>
        <v>-217.98600156784778</v>
      </c>
      <c r="CN114" s="2">
        <f t="shared" si="117"/>
        <v>-1567.9185558455902</v>
      </c>
      <c r="CO114" s="2">
        <f t="shared" si="117"/>
        <v>-4128.9261300972066</v>
      </c>
      <c r="CP114" s="2">
        <f t="shared" si="117"/>
        <v>-7521.1100412458363</v>
      </c>
      <c r="CQ114" s="2">
        <f t="shared" si="117"/>
        <v>-11598.61309347412</v>
      </c>
      <c r="CR114" s="2">
        <f t="shared" si="117"/>
        <v>-16108.966535111336</v>
      </c>
      <c r="CS114" s="2">
        <f t="shared" si="117"/>
        <v>-20900.78585517146</v>
      </c>
      <c r="CT114" s="2">
        <f t="shared" si="117"/>
        <v>-26148.851675984253</v>
      </c>
      <c r="CU114" s="41">
        <f t="shared" si="65"/>
        <v>-0.35868281503910032</v>
      </c>
      <c r="CV114" t="s">
        <v>53</v>
      </c>
      <c r="CW114" s="2">
        <f t="shared" si="118"/>
        <v>0</v>
      </c>
      <c r="CX114" s="2">
        <f t="shared" si="118"/>
        <v>25.707244378216274</v>
      </c>
      <c r="CY114" s="2">
        <f t="shared" si="118"/>
        <v>201.45517923345324</v>
      </c>
      <c r="CZ114" s="2">
        <f t="shared" si="118"/>
        <v>595.06190379335749</v>
      </c>
      <c r="DA114" s="2">
        <f t="shared" si="118"/>
        <v>1083.7481736876871</v>
      </c>
      <c r="DB114" s="2">
        <f t="shared" si="118"/>
        <v>1482.0144932388939</v>
      </c>
      <c r="DC114" s="2">
        <f t="shared" si="107"/>
        <v>1864.994872930336</v>
      </c>
      <c r="DD114" s="2">
        <f t="shared" si="107"/>
        <v>2293.313635722232</v>
      </c>
      <c r="DE114" s="2">
        <f t="shared" si="107"/>
        <v>2780.7254250754777</v>
      </c>
      <c r="DF114" s="41">
        <f t="shared" si="66"/>
        <v>3.8143106078838113E-2</v>
      </c>
      <c r="DG114" t="s">
        <v>53</v>
      </c>
      <c r="DH114" s="2">
        <f t="shared" si="108"/>
        <v>0</v>
      </c>
      <c r="DI114" s="2">
        <f t="shared" si="108"/>
        <v>-14.171722979417609</v>
      </c>
      <c r="DJ114" s="2">
        <f t="shared" si="108"/>
        <v>-83.394281494529423</v>
      </c>
      <c r="DK114" s="2">
        <f t="shared" si="108"/>
        <v>-131.80945055443954</v>
      </c>
      <c r="DL114" s="2">
        <f t="shared" si="108"/>
        <v>-154.78972886628617</v>
      </c>
      <c r="DM114" s="2">
        <f t="shared" si="108"/>
        <v>-298.62795295040996</v>
      </c>
      <c r="DN114" s="2">
        <f t="shared" si="108"/>
        <v>-401.01211924579547</v>
      </c>
      <c r="DO114" s="2">
        <f t="shared" si="108"/>
        <v>-401.03923189389025</v>
      </c>
      <c r="DP114" s="2">
        <f t="shared" si="108"/>
        <v>-279.17030333634466</v>
      </c>
      <c r="DQ114" s="41">
        <f t="shared" si="67"/>
        <v>-3.8293685518880657E-3</v>
      </c>
      <c r="DR114" s="41"/>
    </row>
    <row r="115" spans="1:122" x14ac:dyDescent="0.3">
      <c r="A115" t="s">
        <v>140</v>
      </c>
      <c r="B115" s="2">
        <f>VLOOKUP($A115,Total_Rndwd_Prod_Val_REF_N!$A$4:$M$199,5,FALSE)/10^3</f>
        <v>40.395796082892531</v>
      </c>
      <c r="C115" s="2">
        <f>VLOOKUP($A115,Total_Rndwd_Prod_Val_REF_N!$A$4:$M$199,6,FALSE)/10^3</f>
        <v>43.451305830907529</v>
      </c>
      <c r="D115" s="2">
        <f>VLOOKUP($A115,Total_Rndwd_Prod_Val_REF_N!$A$4:$M$199,7,FALSE)/10^3</f>
        <v>46.629921959699836</v>
      </c>
      <c r="E115" s="2">
        <f>VLOOKUP($A115,Total_Rndwd_Prod_Val_REF_N!$A$4:$M$199,8,FALSE)/10^3</f>
        <v>47.424539662046868</v>
      </c>
      <c r="F115" s="2">
        <f>VLOOKUP($A115,Total_Rndwd_Prod_Val_REF_N!$A$4:$M$199,9,FALSE)/10^3</f>
        <v>48.398656813947881</v>
      </c>
      <c r="G115" s="2">
        <f>VLOOKUP($A115,Total_Rndwd_Prod_Val_REF_N!$A$4:$M$199,10,FALSE)/10^3</f>
        <v>49.601541343490901</v>
      </c>
      <c r="H115" s="2">
        <f>VLOOKUP($A115,Total_Rndwd_Prod_Val_REF_N!$A$4:$M$199,11,FALSE)/10^3</f>
        <v>50.572491233370862</v>
      </c>
      <c r="I115" s="2">
        <f>VLOOKUP($A115,Total_Rndwd_Prod_Val_REF_N!$A$4:$M$199,12,FALSE)/10^3</f>
        <v>51.807866017263748</v>
      </c>
      <c r="J115" s="2">
        <f>VLOOKUP($A115,Total_Rndwd_Prod_Val_REF_N!$A$4:$M$199,13,FALSE)/10^3</f>
        <v>51.658447842560477</v>
      </c>
      <c r="L115" t="s">
        <v>140</v>
      </c>
      <c r="M115" s="2">
        <f>VLOOKUP($A115,Total_Rndwd_Prod_Val_BF_N!$A$4:$M$199,5,FALSE)/10^3</f>
        <v>40.395796082892531</v>
      </c>
      <c r="N115" s="2">
        <f>VLOOKUP($A115,Total_Rndwd_Prod_Val_BF_N!$A$4:$M$199,6,FALSE)/10^3</f>
        <v>46.365825730223804</v>
      </c>
      <c r="O115" s="2">
        <f>VLOOKUP($A115,Total_Rndwd_Prod_Val_BF_N!$A$4:$M$199,7,FALSE)/10^3</f>
        <v>53.392133011279881</v>
      </c>
      <c r="P115" s="2">
        <f>VLOOKUP($A115,Total_Rndwd_Prod_Val_BF_N!$A$4:$M$199,8,FALSE)/10^3</f>
        <v>54.700903489181627</v>
      </c>
      <c r="Q115" s="2">
        <f>VLOOKUP($A115,Total_Rndwd_Prod_Val_BF_N!$A$4:$M$199,9,FALSE)/10^3</f>
        <v>54.921548061284831</v>
      </c>
      <c r="R115" s="2">
        <f>VLOOKUP($A115,Total_Rndwd_Prod_Val_BF_N!$A$4:$M$199,10,FALSE)/10^3</f>
        <v>55.629706630933377</v>
      </c>
      <c r="S115" s="2">
        <f>VLOOKUP($A115,Total_Rndwd_Prod_Val_BF_N!$A$4:$M$199,11,FALSE)/10^3</f>
        <v>57.117276033766274</v>
      </c>
      <c r="T115" s="2">
        <f>VLOOKUP($A115,Total_Rndwd_Prod_Val_BF_N!$A$4:$M$199,12,FALSE)/10^3</f>
        <v>55.994242991149605</v>
      </c>
      <c r="U115" s="2">
        <f>VLOOKUP($A115,Total_Rndwd_Prod_Val_BF_N!$A$4:$M$199,13,FALSE)/10^3</f>
        <v>56.78619507574814</v>
      </c>
      <c r="W115" t="s">
        <v>140</v>
      </c>
      <c r="X115" s="2">
        <f>VLOOKUP($A115,Total_Rndwd_Prod_Val_AF_N!$A$4:$M$199,5,FALSE)/10^3</f>
        <v>40.395796082892531</v>
      </c>
      <c r="Y115" s="2">
        <f>VLOOKUP($A115,Total_Rndwd_Prod_Val_AF_N!$A$4:$M$199,6,FALSE)/10^3</f>
        <v>44.354035048355897</v>
      </c>
      <c r="Z115" s="2">
        <f>VLOOKUP($A115,Total_Rndwd_Prod_Val_AF_N!$A$4:$M$199,7,FALSE)/10^3</f>
        <v>48.882692377518048</v>
      </c>
      <c r="AA115" s="2">
        <f>VLOOKUP($A115,Total_Rndwd_Prod_Val_AF_N!$A$4:$M$199,8,FALSE)/10^3</f>
        <v>49.291354305214277</v>
      </c>
      <c r="AB115" s="2">
        <f>VLOOKUP($A115,Total_Rndwd_Prod_Val_AF_N!$A$4:$M$199,9,FALSE)/10^3</f>
        <v>50.454720946527026</v>
      </c>
      <c r="AC115" s="2">
        <f>VLOOKUP($A115,Total_Rndwd_Prod_Val_AF_N!$A$4:$M$199,10,FALSE)/10^3</f>
        <v>51.614804552082994</v>
      </c>
      <c r="AD115" s="2">
        <f>VLOOKUP($A115,Total_Rndwd_Prod_Val_AF_N!$A$4:$M$199,11,FALSE)/10^3</f>
        <v>53.078274493552328</v>
      </c>
      <c r="AE115" s="2">
        <f>VLOOKUP($A115,Total_Rndwd_Prod_Val_AF_N!$A$4:$M$199,12,FALSE)/10^3</f>
        <v>53.91965747796209</v>
      </c>
      <c r="AF115" s="2">
        <f>VLOOKUP($A115,Total_Rndwd_Prod_Val_AF_N!$A$4:$M$199,13,FALSE)/10^3</f>
        <v>53.986668999520127</v>
      </c>
      <c r="AH115" t="s">
        <v>140</v>
      </c>
      <c r="AI115" s="2">
        <f>VLOOKUP($A115,Total_Rndwd_Prod_Val_BAC_N!$A$4:$M$199,5,FALSE)/10^3</f>
        <v>40.395796082892531</v>
      </c>
      <c r="AJ115" s="2">
        <f>VLOOKUP($A115,Total_Rndwd_Prod_Val_BAC_N!$A$4:$M$199,6,FALSE)/10^3</f>
        <v>44.336789429107029</v>
      </c>
      <c r="AK115" s="2">
        <f>VLOOKUP($A115,Total_Rndwd_Prod_Val_BAC_N!$A$4:$M$199,7,FALSE)/10^3</f>
        <v>48.82480041502091</v>
      </c>
      <c r="AL115" s="2">
        <f>VLOOKUP($A115,Total_Rndwd_Prod_Val_BAC_N!$A$4:$M$199,8,FALSE)/10^3</f>
        <v>49.25316771994293</v>
      </c>
      <c r="AM115" s="2">
        <f>VLOOKUP($A115,Total_Rndwd_Prod_Val_BAC_N!$A$4:$M$199,9,FALSE)/10^3</f>
        <v>50.43465979791997</v>
      </c>
      <c r="AN115" s="2">
        <f>VLOOKUP($A115,Total_Rndwd_Prod_Val_BAC_N!$A$4:$M$199,10,FALSE)/10^3</f>
        <v>51.33647007532015</v>
      </c>
      <c r="AO115" s="2">
        <f>VLOOKUP($A115,Total_Rndwd_Prod_Val_BAC_N!$A$4:$M$199,11,FALSE)/10^3</f>
        <v>52.264018405160243</v>
      </c>
      <c r="AP115" s="2">
        <f>VLOOKUP($A115,Total_Rndwd_Prod_Val_BAC_N!$A$4:$M$199,12,FALSE)/10^3</f>
        <v>53.751014527085786</v>
      </c>
      <c r="AQ115" s="2">
        <f>VLOOKUP($A115,Total_Rndwd_Prod_Val_BAC_N!$A$4:$M$199,13,FALSE)/10^3</f>
        <v>53.772105363753674</v>
      </c>
      <c r="AS115" t="s">
        <v>140</v>
      </c>
      <c r="AT115" s="2">
        <f t="shared" si="109"/>
        <v>40.395796082892531</v>
      </c>
      <c r="AU115" s="2">
        <f t="shared" si="110"/>
        <v>245.43028624537018</v>
      </c>
      <c r="AV115" s="2">
        <f t="shared" si="110"/>
        <v>465.86543152870019</v>
      </c>
      <c r="AW115" s="2">
        <f t="shared" si="110"/>
        <v>699.80965902954642</v>
      </c>
      <c r="AX115" s="2">
        <f t="shared" si="110"/>
        <v>937.90647449168182</v>
      </c>
      <c r="AY115" s="2">
        <f t="shared" si="110"/>
        <v>1181.1026430909642</v>
      </c>
      <c r="AZ115" s="2">
        <f t="shared" si="110"/>
        <v>1430.0812996982986</v>
      </c>
      <c r="BA115" s="2">
        <f t="shared" si="110"/>
        <v>1684.1791306490456</v>
      </c>
      <c r="BB115" s="2">
        <f t="shared" si="110"/>
        <v>1943.069042560661</v>
      </c>
      <c r="BD115" t="s">
        <v>140</v>
      </c>
      <c r="BE115" s="2">
        <f t="shared" si="111"/>
        <v>40.395796082892531</v>
      </c>
      <c r="BF115" s="2">
        <f t="shared" si="112"/>
        <v>248.34480614468646</v>
      </c>
      <c r="BG115" s="2">
        <f t="shared" si="103"/>
        <v>487.20024207686157</v>
      </c>
      <c r="BH115" s="2">
        <f t="shared" si="103"/>
        <v>755.46967761116275</v>
      </c>
      <c r="BI115" s="2">
        <f t="shared" si="103"/>
        <v>1029.1948396291741</v>
      </c>
      <c r="BJ115" s="2">
        <f t="shared" si="103"/>
        <v>1304.510738505247</v>
      </c>
      <c r="BK115" s="2">
        <f t="shared" si="103"/>
        <v>1584.1468410627467</v>
      </c>
      <c r="BL115" s="2">
        <f t="shared" si="103"/>
        <v>1868.6101881889615</v>
      </c>
      <c r="BM115" s="2">
        <f t="shared" si="103"/>
        <v>2149.3733552293083</v>
      </c>
      <c r="BO115" t="s">
        <v>140</v>
      </c>
      <c r="BP115" s="2">
        <f t="shared" si="113"/>
        <v>40.395796082892531</v>
      </c>
      <c r="BQ115" s="2">
        <f t="shared" si="114"/>
        <v>246.33301546281854</v>
      </c>
      <c r="BR115" s="2">
        <f t="shared" si="104"/>
        <v>472.63184803376015</v>
      </c>
      <c r="BS115" s="2">
        <f t="shared" si="104"/>
        <v>717.45397184904664</v>
      </c>
      <c r="BT115" s="2">
        <f t="shared" si="104"/>
        <v>965.07411001643072</v>
      </c>
      <c r="BU115" s="2">
        <f t="shared" si="104"/>
        <v>1218.5077983546216</v>
      </c>
      <c r="BV115" s="2">
        <f t="shared" si="104"/>
        <v>1478.0452910565059</v>
      </c>
      <c r="BW115" s="2">
        <f t="shared" si="104"/>
        <v>1744.2780465086773</v>
      </c>
      <c r="BX115" s="2">
        <f t="shared" si="104"/>
        <v>2013.9433454200457</v>
      </c>
      <c r="BZ115" t="s">
        <v>140</v>
      </c>
      <c r="CA115" s="2">
        <f t="shared" si="115"/>
        <v>40.395796082892531</v>
      </c>
      <c r="CB115" s="2">
        <f t="shared" si="116"/>
        <v>246.31576984356968</v>
      </c>
      <c r="CC115" s="2">
        <f t="shared" si="105"/>
        <v>472.48772797501869</v>
      </c>
      <c r="CD115" s="2">
        <f t="shared" si="105"/>
        <v>717.04009735504519</v>
      </c>
      <c r="CE115" s="2">
        <f t="shared" si="105"/>
        <v>964.48742803273683</v>
      </c>
      <c r="CF115" s="2">
        <f t="shared" si="105"/>
        <v>1217.562537299737</v>
      </c>
      <c r="CG115" s="2">
        <f t="shared" si="105"/>
        <v>1475.1724360061778</v>
      </c>
      <c r="CH115" s="2">
        <f t="shared" si="105"/>
        <v>1737.9795241539045</v>
      </c>
      <c r="CI115" s="2">
        <f t="shared" si="105"/>
        <v>2006.7556876260014</v>
      </c>
      <c r="CK115" t="s">
        <v>140</v>
      </c>
      <c r="CL115" s="2">
        <f t="shared" si="117"/>
        <v>0</v>
      </c>
      <c r="CM115" s="2">
        <f t="shared" si="117"/>
        <v>2.9145198993162751</v>
      </c>
      <c r="CN115" s="2">
        <f t="shared" si="117"/>
        <v>21.334810548161386</v>
      </c>
      <c r="CO115" s="2">
        <f t="shared" si="117"/>
        <v>55.660018581616328</v>
      </c>
      <c r="CP115" s="2">
        <f t="shared" si="117"/>
        <v>91.288365137492292</v>
      </c>
      <c r="CQ115" s="2">
        <f t="shared" si="117"/>
        <v>123.4080954142828</v>
      </c>
      <c r="CR115" s="2">
        <f t="shared" si="117"/>
        <v>154.06554136444811</v>
      </c>
      <c r="CS115" s="2">
        <f t="shared" si="117"/>
        <v>184.43105753991586</v>
      </c>
      <c r="CT115" s="2">
        <f t="shared" si="117"/>
        <v>206.3043126686473</v>
      </c>
      <c r="CU115" s="41">
        <f t="shared" si="65"/>
        <v>0.10617446325878904</v>
      </c>
      <c r="CV115" t="s">
        <v>140</v>
      </c>
      <c r="CW115" s="2">
        <f t="shared" si="118"/>
        <v>0</v>
      </c>
      <c r="CX115" s="2">
        <f t="shared" si="118"/>
        <v>0.90272921744835344</v>
      </c>
      <c r="CY115" s="2">
        <f t="shared" si="118"/>
        <v>6.7664165050599649</v>
      </c>
      <c r="CZ115" s="2">
        <f t="shared" si="118"/>
        <v>17.644312819500215</v>
      </c>
      <c r="DA115" s="2">
        <f t="shared" si="118"/>
        <v>27.167635524748903</v>
      </c>
      <c r="DB115" s="2">
        <f t="shared" si="118"/>
        <v>37.405155263657434</v>
      </c>
      <c r="DC115" s="2">
        <f t="shared" si="107"/>
        <v>47.963991358207295</v>
      </c>
      <c r="DD115" s="2">
        <f t="shared" si="107"/>
        <v>60.098915859631688</v>
      </c>
      <c r="DE115" s="2">
        <f t="shared" si="107"/>
        <v>70.87430285938467</v>
      </c>
      <c r="DF115" s="41">
        <f t="shared" si="66"/>
        <v>3.64754423579223E-2</v>
      </c>
      <c r="DG115" t="s">
        <v>140</v>
      </c>
      <c r="DH115" s="2">
        <f t="shared" si="108"/>
        <v>0</v>
      </c>
      <c r="DI115" s="2">
        <f t="shared" si="108"/>
        <v>0.88548359819949951</v>
      </c>
      <c r="DJ115" s="2">
        <f t="shared" si="108"/>
        <v>6.6222964463185008</v>
      </c>
      <c r="DK115" s="2">
        <f t="shared" si="108"/>
        <v>17.230438325498767</v>
      </c>
      <c r="DL115" s="2">
        <f t="shared" si="108"/>
        <v>26.58095354105501</v>
      </c>
      <c r="DM115" s="2">
        <f t="shared" si="108"/>
        <v>36.459894208772766</v>
      </c>
      <c r="DN115" s="2">
        <f t="shared" si="108"/>
        <v>45.091136307879196</v>
      </c>
      <c r="DO115" s="2">
        <f t="shared" si="108"/>
        <v>53.800393504858903</v>
      </c>
      <c r="DP115" s="2">
        <f t="shared" si="108"/>
        <v>63.686645065340372</v>
      </c>
      <c r="DQ115" s="41">
        <f t="shared" si="67"/>
        <v>3.2776316059984843E-2</v>
      </c>
      <c r="DR115" s="41"/>
    </row>
    <row r="116" spans="1:122" x14ac:dyDescent="0.3">
      <c r="A116" t="s">
        <v>141</v>
      </c>
      <c r="B116" s="2">
        <f>VLOOKUP($A116,Total_Rndwd_Prod_Val_REF_N!$A$4:$M$199,5,FALSE)/10^3</f>
        <v>2020.9674285420363</v>
      </c>
      <c r="C116" s="2">
        <f>VLOOKUP($A116,Total_Rndwd_Prod_Val_REF_N!$A$4:$M$199,6,FALSE)/10^3</f>
        <v>2206.7326441573105</v>
      </c>
      <c r="D116" s="2">
        <f>VLOOKUP($A116,Total_Rndwd_Prod_Val_REF_N!$A$4:$M$199,7,FALSE)/10^3</f>
        <v>2406.0180100033162</v>
      </c>
      <c r="E116" s="2">
        <f>VLOOKUP($A116,Total_Rndwd_Prod_Val_REF_N!$A$4:$M$199,8,FALSE)/10^3</f>
        <v>2423.2173564926275</v>
      </c>
      <c r="F116" s="2">
        <f>VLOOKUP($A116,Total_Rndwd_Prod_Val_REF_N!$A$4:$M$199,9,FALSE)/10^3</f>
        <v>2448.4436707066166</v>
      </c>
      <c r="G116" s="2">
        <f>VLOOKUP($A116,Total_Rndwd_Prod_Val_REF_N!$A$4:$M$199,10,FALSE)/10^3</f>
        <v>2481.8217599466811</v>
      </c>
      <c r="H116" s="2">
        <f>VLOOKUP($A116,Total_Rndwd_Prod_Val_REF_N!$A$4:$M$199,11,FALSE)/10^3</f>
        <v>2504.1397091391723</v>
      </c>
      <c r="I116" s="2">
        <f>VLOOKUP($A116,Total_Rndwd_Prod_Val_REF_N!$A$4:$M$199,12,FALSE)/10^3</f>
        <v>2533.4744366712403</v>
      </c>
      <c r="J116" s="2">
        <f>VLOOKUP($A116,Total_Rndwd_Prod_Val_REF_N!$A$4:$M$199,13,FALSE)/10^3</f>
        <v>2514.2740368963732</v>
      </c>
      <c r="L116" t="s">
        <v>141</v>
      </c>
      <c r="M116" s="2">
        <f>VLOOKUP($A116,Total_Rndwd_Prod_Val_BF_N!$A$4:$M$199,5,FALSE)/10^3</f>
        <v>2020.9674285420363</v>
      </c>
      <c r="N116" s="2">
        <f>VLOOKUP($A116,Total_Rndwd_Prod_Val_BF_N!$A$4:$M$199,6,FALSE)/10^3</f>
        <v>2297.7739642405413</v>
      </c>
      <c r="O116" s="2">
        <f>VLOOKUP($A116,Total_Rndwd_Prod_Val_BF_N!$A$4:$M$199,7,FALSE)/10^3</f>
        <v>2621.5688157211166</v>
      </c>
      <c r="P116" s="2">
        <f>VLOOKUP($A116,Total_Rndwd_Prod_Val_BF_N!$A$4:$M$199,8,FALSE)/10^3</f>
        <v>3117.7562688113612</v>
      </c>
      <c r="Q116" s="2">
        <f>VLOOKUP($A116,Total_Rndwd_Prod_Val_BF_N!$A$4:$M$199,9,FALSE)/10^3</f>
        <v>3071.0452504303476</v>
      </c>
      <c r="R116" s="2">
        <f>VLOOKUP($A116,Total_Rndwd_Prod_Val_BF_N!$A$4:$M$199,10,FALSE)/10^3</f>
        <v>3075.1925297583666</v>
      </c>
      <c r="S116" s="2">
        <f>VLOOKUP($A116,Total_Rndwd_Prod_Val_BF_N!$A$4:$M$199,11,FALSE)/10^3</f>
        <v>3073.729266299526</v>
      </c>
      <c r="T116" s="2">
        <f>VLOOKUP($A116,Total_Rndwd_Prod_Val_BF_N!$A$4:$M$199,12,FALSE)/10^3</f>
        <v>3026.5204849308611</v>
      </c>
      <c r="U116" s="2">
        <f>VLOOKUP($A116,Total_Rndwd_Prod_Val_BF_N!$A$4:$M$199,13,FALSE)/10^3</f>
        <v>3045.346087547086</v>
      </c>
      <c r="W116" t="s">
        <v>141</v>
      </c>
      <c r="X116" s="2">
        <f>VLOOKUP($A116,Total_Rndwd_Prod_Val_AF_N!$A$4:$M$199,5,FALSE)/10^3</f>
        <v>2020.9674285420363</v>
      </c>
      <c r="Y116" s="2">
        <f>VLOOKUP($A116,Total_Rndwd_Prod_Val_AF_N!$A$4:$M$199,6,FALSE)/10^3</f>
        <v>2238.3511266625719</v>
      </c>
      <c r="Z116" s="2">
        <f>VLOOKUP($A116,Total_Rndwd_Prod_Val_AF_N!$A$4:$M$199,7,FALSE)/10^3</f>
        <v>2490.222674129308</v>
      </c>
      <c r="AA116" s="2">
        <f>VLOOKUP($A116,Total_Rndwd_Prod_Val_AF_N!$A$4:$M$199,8,FALSE)/10^3</f>
        <v>2486.9119568287942</v>
      </c>
      <c r="AB116" s="2">
        <f>VLOOKUP($A116,Total_Rndwd_Prod_Val_AF_N!$A$4:$M$199,9,FALSE)/10^3</f>
        <v>2522.0484030754278</v>
      </c>
      <c r="AC116" s="2">
        <f>VLOOKUP($A116,Total_Rndwd_Prod_Val_AF_N!$A$4:$M$199,10,FALSE)/10^3</f>
        <v>2548.2269062499513</v>
      </c>
      <c r="AD116" s="2">
        <f>VLOOKUP($A116,Total_Rndwd_Prod_Val_AF_N!$A$4:$M$199,11,FALSE)/10^3</f>
        <v>2569.0328398585807</v>
      </c>
      <c r="AE116" s="2">
        <f>VLOOKUP($A116,Total_Rndwd_Prod_Val_AF_N!$A$4:$M$199,12,FALSE)/10^3</f>
        <v>2604.7827168434037</v>
      </c>
      <c r="AF116" s="2">
        <f>VLOOKUP($A116,Total_Rndwd_Prod_Val_AF_N!$A$4:$M$199,13,FALSE)/10^3</f>
        <v>2599.4665647322267</v>
      </c>
      <c r="AH116" t="s">
        <v>141</v>
      </c>
      <c r="AI116" s="2">
        <f>VLOOKUP($A116,Total_Rndwd_Prod_Val_BAC_N!$A$4:$M$199,5,FALSE)/10^3</f>
        <v>2020.9674285420363</v>
      </c>
      <c r="AJ116" s="2">
        <f>VLOOKUP($A116,Total_Rndwd_Prod_Val_BAC_N!$A$4:$M$199,6,FALSE)/10^3</f>
        <v>2216.1752894242595</v>
      </c>
      <c r="AK116" s="2">
        <f>VLOOKUP($A116,Total_Rndwd_Prod_Val_BAC_N!$A$4:$M$199,7,FALSE)/10^3</f>
        <v>2433.8770627417339</v>
      </c>
      <c r="AL116" s="2">
        <f>VLOOKUP($A116,Total_Rndwd_Prod_Val_BAC_N!$A$4:$M$199,8,FALSE)/10^3</f>
        <v>2416.1721636111092</v>
      </c>
      <c r="AM116" s="2">
        <f>VLOOKUP($A116,Total_Rndwd_Prod_Val_BAC_N!$A$4:$M$199,9,FALSE)/10^3</f>
        <v>2442.414720510993</v>
      </c>
      <c r="AN116" s="2">
        <f>VLOOKUP($A116,Total_Rndwd_Prod_Val_BAC_N!$A$4:$M$199,10,FALSE)/10^3</f>
        <v>2462.9603252611228</v>
      </c>
      <c r="AO116" s="2">
        <f>VLOOKUP($A116,Total_Rndwd_Prod_Val_BAC_N!$A$4:$M$199,11,FALSE)/10^3</f>
        <v>2479.9504060757286</v>
      </c>
      <c r="AP116" s="2">
        <f>VLOOKUP($A116,Total_Rndwd_Prod_Val_BAC_N!$A$4:$M$199,12,FALSE)/10^3</f>
        <v>2517.9176103619075</v>
      </c>
      <c r="AQ116" s="2">
        <f>VLOOKUP($A116,Total_Rndwd_Prod_Val_BAC_N!$A$4:$M$199,13,FALSE)/10^3</f>
        <v>2505.8317774090165</v>
      </c>
      <c r="AS116" t="s">
        <v>141</v>
      </c>
      <c r="AT116" s="2">
        <f t="shared" si="109"/>
        <v>2020.9674285420363</v>
      </c>
      <c r="AU116" s="2">
        <f t="shared" si="110"/>
        <v>12311.569786867491</v>
      </c>
      <c r="AV116" s="2">
        <f t="shared" si="110"/>
        <v>23544.51837350005</v>
      </c>
      <c r="AW116" s="2">
        <f t="shared" si="110"/>
        <v>35591.807770005944</v>
      </c>
      <c r="AX116" s="2">
        <f t="shared" si="110"/>
        <v>47733.120866683072</v>
      </c>
      <c r="AY116" s="2">
        <f t="shared" si="110"/>
        <v>60008.717309456217</v>
      </c>
      <c r="AZ116" s="2">
        <f t="shared" si="110"/>
        <v>72440.14405838211</v>
      </c>
      <c r="BA116" s="2">
        <f t="shared" si="110"/>
        <v>84990.177331610044</v>
      </c>
      <c r="BB116" s="2">
        <f t="shared" si="110"/>
        <v>97638.349115191377</v>
      </c>
      <c r="BD116" t="s">
        <v>141</v>
      </c>
      <c r="BE116" s="2">
        <f t="shared" si="111"/>
        <v>2020.9674285420363</v>
      </c>
      <c r="BF116" s="2">
        <f t="shared" si="112"/>
        <v>12402.611106950722</v>
      </c>
      <c r="BG116" s="2">
        <f t="shared" si="103"/>
        <v>24215.275779634005</v>
      </c>
      <c r="BH116" s="2">
        <f t="shared" si="103"/>
        <v>37819.307311329831</v>
      </c>
      <c r="BI116" s="2">
        <f t="shared" si="103"/>
        <v>53361.377637005622</v>
      </c>
      <c r="BJ116" s="2">
        <f t="shared" si="103"/>
        <v>68720.751168485382</v>
      </c>
      <c r="BK116" s="2">
        <f t="shared" si="103"/>
        <v>84095.250553818376</v>
      </c>
      <c r="BL116" s="2">
        <f t="shared" si="103"/>
        <v>99416.688103947352</v>
      </c>
      <c r="BM116" s="2">
        <f t="shared" si="103"/>
        <v>114568.11613121789</v>
      </c>
      <c r="BO116" t="s">
        <v>141</v>
      </c>
      <c r="BP116" s="2">
        <f t="shared" si="113"/>
        <v>2020.9674285420363</v>
      </c>
      <c r="BQ116" s="2">
        <f t="shared" si="114"/>
        <v>12343.188269372753</v>
      </c>
      <c r="BR116" s="2">
        <f t="shared" si="104"/>
        <v>23786.81545015235</v>
      </c>
      <c r="BS116" s="2">
        <f t="shared" si="104"/>
        <v>36234.618103498375</v>
      </c>
      <c r="BT116" s="2">
        <f t="shared" si="104"/>
        <v>48704.314333888979</v>
      </c>
      <c r="BU116" s="2">
        <f t="shared" si="104"/>
        <v>61340.734852440641</v>
      </c>
      <c r="BV116" s="2">
        <f t="shared" si="104"/>
        <v>74102.675317299028</v>
      </c>
      <c r="BW116" s="2">
        <f t="shared" si="104"/>
        <v>86983.589393576753</v>
      </c>
      <c r="BX116" s="2">
        <f t="shared" si="104"/>
        <v>100002.1868256826</v>
      </c>
      <c r="BZ116" t="s">
        <v>141</v>
      </c>
      <c r="CA116" s="2">
        <f t="shared" si="115"/>
        <v>2020.9674285420363</v>
      </c>
      <c r="CB116" s="2">
        <f t="shared" si="116"/>
        <v>12321.012432134441</v>
      </c>
      <c r="CC116" s="2">
        <f t="shared" si="105"/>
        <v>23619.590652573213</v>
      </c>
      <c r="CD116" s="2">
        <f t="shared" si="105"/>
        <v>35771.271067151261</v>
      </c>
      <c r="CE116" s="2">
        <f t="shared" si="105"/>
        <v>47878.374442106688</v>
      </c>
      <c r="CF116" s="2">
        <f t="shared" si="105"/>
        <v>60110.993649411779</v>
      </c>
      <c r="CG116" s="2">
        <f t="shared" si="105"/>
        <v>72442.785356531997</v>
      </c>
      <c r="CH116" s="2">
        <f t="shared" si="105"/>
        <v>84880.504591196819</v>
      </c>
      <c r="CI116" s="2">
        <f t="shared" si="105"/>
        <v>97458.006810053455</v>
      </c>
      <c r="CK116" t="s">
        <v>141</v>
      </c>
      <c r="CL116" s="2">
        <f t="shared" si="117"/>
        <v>0</v>
      </c>
      <c r="CM116" s="2">
        <f t="shared" si="117"/>
        <v>91.041320083231767</v>
      </c>
      <c r="CN116" s="2">
        <f t="shared" si="117"/>
        <v>670.75740613395465</v>
      </c>
      <c r="CO116" s="2">
        <f t="shared" si="117"/>
        <v>2227.4995413238867</v>
      </c>
      <c r="CP116" s="2">
        <f t="shared" si="117"/>
        <v>5628.2567703225504</v>
      </c>
      <c r="CQ116" s="2">
        <f t="shared" si="117"/>
        <v>8712.0338590291649</v>
      </c>
      <c r="CR116" s="2">
        <f t="shared" si="117"/>
        <v>11655.106495436266</v>
      </c>
      <c r="CS116" s="2">
        <f t="shared" si="117"/>
        <v>14426.510772337308</v>
      </c>
      <c r="CT116" s="2">
        <f t="shared" si="117"/>
        <v>16929.767016026512</v>
      </c>
      <c r="CU116" s="41">
        <f t="shared" si="65"/>
        <v>0.17339259798476497</v>
      </c>
      <c r="CV116" t="s">
        <v>141</v>
      </c>
      <c r="CW116" s="2">
        <f t="shared" si="118"/>
        <v>0</v>
      </c>
      <c r="CX116" s="2">
        <f t="shared" si="118"/>
        <v>31.618482505262364</v>
      </c>
      <c r="CY116" s="2">
        <f t="shared" si="118"/>
        <v>242.29707665229944</v>
      </c>
      <c r="CZ116" s="2">
        <f t="shared" si="118"/>
        <v>642.8103334924308</v>
      </c>
      <c r="DA116" s="2">
        <f t="shared" si="118"/>
        <v>971.19346720590693</v>
      </c>
      <c r="DB116" s="2">
        <f t="shared" si="118"/>
        <v>1332.0175429844239</v>
      </c>
      <c r="DC116" s="2">
        <f t="shared" si="107"/>
        <v>1662.5312589169189</v>
      </c>
      <c r="DD116" s="2">
        <f t="shared" si="107"/>
        <v>1993.4120619667083</v>
      </c>
      <c r="DE116" s="2">
        <f t="shared" si="107"/>
        <v>2363.8377104912215</v>
      </c>
      <c r="DF116" s="41">
        <f t="shared" si="66"/>
        <v>2.4210135995872101E-2</v>
      </c>
      <c r="DG116" t="s">
        <v>141</v>
      </c>
      <c r="DH116" s="2">
        <f t="shared" si="108"/>
        <v>0</v>
      </c>
      <c r="DI116" s="2">
        <f t="shared" si="108"/>
        <v>9.4426452669504215</v>
      </c>
      <c r="DJ116" s="2">
        <f t="shared" si="108"/>
        <v>75.072279073163372</v>
      </c>
      <c r="DK116" s="2">
        <f t="shared" si="108"/>
        <v>179.46329714531748</v>
      </c>
      <c r="DL116" s="2">
        <f t="shared" si="108"/>
        <v>145.25357542361598</v>
      </c>
      <c r="DM116" s="2">
        <f t="shared" si="108"/>
        <v>102.27633995556243</v>
      </c>
      <c r="DN116" s="2">
        <f t="shared" si="108"/>
        <v>2.6412981498870067</v>
      </c>
      <c r="DO116" s="2">
        <f t="shared" si="108"/>
        <v>-109.67274041322526</v>
      </c>
      <c r="DP116" s="2">
        <f t="shared" si="108"/>
        <v>-180.34230513792136</v>
      </c>
      <c r="DQ116" s="41">
        <f t="shared" si="67"/>
        <v>-1.8470437770835089E-3</v>
      </c>
      <c r="DR116" s="41"/>
    </row>
    <row r="117" spans="1:122" x14ac:dyDescent="0.3">
      <c r="A117" t="s">
        <v>142</v>
      </c>
      <c r="B117" s="2">
        <f>VLOOKUP($A117,Total_Rndwd_Prod_Val_REF_N!$A$4:$M$199,5,FALSE)/10^3</f>
        <v>651.81503163846719</v>
      </c>
      <c r="C117" s="2">
        <f>VLOOKUP($A117,Total_Rndwd_Prod_Val_REF_N!$A$4:$M$199,6,FALSE)/10^3</f>
        <v>715.00301437084215</v>
      </c>
      <c r="D117" s="2">
        <f>VLOOKUP($A117,Total_Rndwd_Prod_Val_REF_N!$A$4:$M$199,7,FALSE)/10^3</f>
        <v>781.47609205550145</v>
      </c>
      <c r="E117" s="2">
        <f>VLOOKUP($A117,Total_Rndwd_Prod_Val_REF_N!$A$4:$M$199,8,FALSE)/10^3</f>
        <v>801.28679801687713</v>
      </c>
      <c r="F117" s="2">
        <f>VLOOKUP($A117,Total_Rndwd_Prod_Val_REF_N!$A$4:$M$199,9,FALSE)/10^3</f>
        <v>824.65178680521205</v>
      </c>
      <c r="G117" s="2">
        <f>VLOOKUP($A117,Total_Rndwd_Prod_Val_REF_N!$A$4:$M$199,10,FALSE)/10^3</f>
        <v>851.79404090112791</v>
      </c>
      <c r="H117" s="2">
        <f>VLOOKUP($A117,Total_Rndwd_Prod_Val_REF_N!$A$4:$M$199,11,FALSE)/10^3</f>
        <v>880.65406532385236</v>
      </c>
      <c r="I117" s="2">
        <f>VLOOKUP($A117,Total_Rndwd_Prod_Val_REF_N!$A$4:$M$199,12,FALSE)/10^3</f>
        <v>911.19767549963922</v>
      </c>
      <c r="J117" s="2">
        <f>VLOOKUP($A117,Total_Rndwd_Prod_Val_REF_N!$A$4:$M$199,13,FALSE)/10^3</f>
        <v>930.93376357160673</v>
      </c>
      <c r="L117" t="s">
        <v>142</v>
      </c>
      <c r="M117" s="2">
        <f>VLOOKUP($A117,Total_Rndwd_Prod_Val_BF_N!$A$4:$M$199,5,FALSE)/10^3</f>
        <v>651.81503163846719</v>
      </c>
      <c r="N117" s="2">
        <f>VLOOKUP($A117,Total_Rndwd_Prod_Val_BF_N!$A$4:$M$199,6,FALSE)/10^3</f>
        <v>754.45501877814388</v>
      </c>
      <c r="O117" s="2">
        <f>VLOOKUP($A117,Total_Rndwd_Prod_Val_BF_N!$A$4:$M$199,7,FALSE)/10^3</f>
        <v>876.72311705098321</v>
      </c>
      <c r="P117" s="2">
        <f>VLOOKUP($A117,Total_Rndwd_Prod_Val_BF_N!$A$4:$M$199,8,FALSE)/10^3</f>
        <v>901.93152387670671</v>
      </c>
      <c r="Q117" s="2">
        <f>VLOOKUP($A117,Total_Rndwd_Prod_Val_BF_N!$A$4:$M$199,9,FALSE)/10^3</f>
        <v>901.35088709573506</v>
      </c>
      <c r="R117" s="2">
        <f>VLOOKUP($A117,Total_Rndwd_Prod_Val_BF_N!$A$4:$M$199,10,FALSE)/10^3</f>
        <v>921.97056703733563</v>
      </c>
      <c r="S117" s="2">
        <f>VLOOKUP($A117,Total_Rndwd_Prod_Val_BF_N!$A$4:$M$199,11,FALSE)/10^3</f>
        <v>939.84962310822527</v>
      </c>
      <c r="T117" s="2">
        <f>VLOOKUP($A117,Total_Rndwd_Prod_Val_BF_N!$A$4:$M$199,12,FALSE)/10^3</f>
        <v>956.07626130503411</v>
      </c>
      <c r="U117" s="2">
        <f>VLOOKUP($A117,Total_Rndwd_Prod_Val_BF_N!$A$4:$M$199,13,FALSE)/10^3</f>
        <v>985.31949791073362</v>
      </c>
      <c r="W117" t="s">
        <v>142</v>
      </c>
      <c r="X117" s="2">
        <f>VLOOKUP($A117,Total_Rndwd_Prod_Val_AF_N!$A$4:$M$199,5,FALSE)/10^3</f>
        <v>651.81503163846719</v>
      </c>
      <c r="Y117" s="2">
        <f>VLOOKUP($A117,Total_Rndwd_Prod_Val_AF_N!$A$4:$M$199,6,FALSE)/10^3</f>
        <v>726.05595669776437</v>
      </c>
      <c r="Z117" s="2">
        <f>VLOOKUP($A117,Total_Rndwd_Prod_Val_AF_N!$A$4:$M$199,7,FALSE)/10^3</f>
        <v>811.16721022261549</v>
      </c>
      <c r="AA117" s="2">
        <f>VLOOKUP($A117,Total_Rndwd_Prod_Val_AF_N!$A$4:$M$199,8,FALSE)/10^3</f>
        <v>824.2769672745394</v>
      </c>
      <c r="AB117" s="2">
        <f>VLOOKUP($A117,Total_Rndwd_Prod_Val_AF_N!$A$4:$M$199,9,FALSE)/10^3</f>
        <v>850.06296705907607</v>
      </c>
      <c r="AC117" s="2">
        <f>VLOOKUP($A117,Total_Rndwd_Prod_Val_AF_N!$A$4:$M$199,10,FALSE)/10^3</f>
        <v>874.96749207403911</v>
      </c>
      <c r="AD117" s="2">
        <f>VLOOKUP($A117,Total_Rndwd_Prod_Val_AF_N!$A$4:$M$199,11,FALSE)/10^3</f>
        <v>900.87429062188005</v>
      </c>
      <c r="AE117" s="2">
        <f>VLOOKUP($A117,Total_Rndwd_Prod_Val_AF_N!$A$4:$M$199,12,FALSE)/10^3</f>
        <v>936.8523615971169</v>
      </c>
      <c r="AF117" s="2">
        <f>VLOOKUP($A117,Total_Rndwd_Prod_Val_AF_N!$A$4:$M$199,13,FALSE)/10^3</f>
        <v>961.26649416745738</v>
      </c>
      <c r="AH117" t="s">
        <v>142</v>
      </c>
      <c r="AI117" s="2">
        <f>VLOOKUP($A117,Total_Rndwd_Prod_Val_BAC_N!$A$4:$M$199,5,FALSE)/10^3</f>
        <v>651.81503163846719</v>
      </c>
      <c r="AJ117" s="2">
        <f>VLOOKUP($A117,Total_Rndwd_Prod_Val_BAC_N!$A$4:$M$199,6,FALSE)/10^3</f>
        <v>725.3869352738875</v>
      </c>
      <c r="AK117" s="2">
        <f>VLOOKUP($A117,Total_Rndwd_Prod_Val_BAC_N!$A$4:$M$199,7,FALSE)/10^3</f>
        <v>808.80234769113031</v>
      </c>
      <c r="AL117" s="2">
        <f>VLOOKUP($A117,Total_Rndwd_Prod_Val_BAC_N!$A$4:$M$199,8,FALSE)/10^3</f>
        <v>820.00810609164046</v>
      </c>
      <c r="AM117" s="2">
        <f>VLOOKUP($A117,Total_Rndwd_Prod_Val_BAC_N!$A$4:$M$199,9,FALSE)/10^3</f>
        <v>843.88577406588229</v>
      </c>
      <c r="AN117" s="2">
        <f>VLOOKUP($A117,Total_Rndwd_Prod_Val_BAC_N!$A$4:$M$199,10,FALSE)/10^3</f>
        <v>869.54070744377032</v>
      </c>
      <c r="AO117" s="2">
        <f>VLOOKUP($A117,Total_Rndwd_Prod_Val_BAC_N!$A$4:$M$199,11,FALSE)/10^3</f>
        <v>897.21966763655985</v>
      </c>
      <c r="AP117" s="2">
        <f>VLOOKUP($A117,Total_Rndwd_Prod_Val_BAC_N!$A$4:$M$199,12,FALSE)/10^3</f>
        <v>932.06784682893885</v>
      </c>
      <c r="AQ117" s="2">
        <f>VLOOKUP($A117,Total_Rndwd_Prod_Val_BAC_N!$A$4:$M$199,13,FALSE)/10^3</f>
        <v>956.49879923769743</v>
      </c>
      <c r="AS117" t="s">
        <v>142</v>
      </c>
      <c r="AT117" s="2">
        <f t="shared" si="109"/>
        <v>651.81503163846719</v>
      </c>
      <c r="AU117" s="2">
        <f t="shared" si="110"/>
        <v>3974.0781725631782</v>
      </c>
      <c r="AV117" s="2">
        <f t="shared" si="110"/>
        <v>7615.5663221020486</v>
      </c>
      <c r="AW117" s="2">
        <f t="shared" si="110"/>
        <v>11542.757488340932</v>
      </c>
      <c r="AX117" s="2">
        <f t="shared" si="110"/>
        <v>15572.556467213653</v>
      </c>
      <c r="AY117" s="2">
        <f t="shared" si="110"/>
        <v>19722.957655335631</v>
      </c>
      <c r="AZ117" s="2">
        <f t="shared" si="110"/>
        <v>24010.787884263995</v>
      </c>
      <c r="BA117" s="2">
        <f t="shared" si="110"/>
        <v>28444.601821059045</v>
      </c>
      <c r="BB117" s="2">
        <f t="shared" si="110"/>
        <v>33020.326286629206</v>
      </c>
      <c r="BD117" t="s">
        <v>142</v>
      </c>
      <c r="BE117" s="2">
        <f t="shared" si="111"/>
        <v>651.81503163846719</v>
      </c>
      <c r="BF117" s="2">
        <f t="shared" si="112"/>
        <v>4013.5301769704797</v>
      </c>
      <c r="BG117" s="2">
        <f t="shared" si="103"/>
        <v>7908.0733691340383</v>
      </c>
      <c r="BH117" s="2">
        <f t="shared" si="103"/>
        <v>12316.897361214678</v>
      </c>
      <c r="BI117" s="2">
        <f t="shared" si="103"/>
        <v>16825.974343817241</v>
      </c>
      <c r="BJ117" s="2">
        <f t="shared" si="103"/>
        <v>21353.348459237517</v>
      </c>
      <c r="BK117" s="2">
        <f t="shared" si="103"/>
        <v>25981.080350495085</v>
      </c>
      <c r="BL117" s="2">
        <f t="shared" si="103"/>
        <v>30696.555104233023</v>
      </c>
      <c r="BM117" s="2">
        <f t="shared" si="103"/>
        <v>35506.179647363897</v>
      </c>
      <c r="BO117" t="s">
        <v>142</v>
      </c>
      <c r="BP117" s="2">
        <f t="shared" si="113"/>
        <v>651.81503163846719</v>
      </c>
      <c r="BQ117" s="2">
        <f t="shared" si="114"/>
        <v>3985.1311148901004</v>
      </c>
      <c r="BR117" s="2">
        <f t="shared" si="104"/>
        <v>7700.5221519037741</v>
      </c>
      <c r="BS117" s="2">
        <f t="shared" si="104"/>
        <v>11769.467960068776</v>
      </c>
      <c r="BT117" s="2">
        <f t="shared" si="104"/>
        <v>15916.638796226009</v>
      </c>
      <c r="BU117" s="2">
        <f t="shared" si="104"/>
        <v>20191.858156536353</v>
      </c>
      <c r="BV117" s="2">
        <f t="shared" si="104"/>
        <v>24592.602415454388</v>
      </c>
      <c r="BW117" s="2">
        <f t="shared" si="104"/>
        <v>29132.951939539027</v>
      </c>
      <c r="BX117" s="2">
        <f t="shared" si="104"/>
        <v>33841.627880094951</v>
      </c>
      <c r="BZ117" t="s">
        <v>142</v>
      </c>
      <c r="CA117" s="2">
        <f t="shared" si="115"/>
        <v>651.81503163846719</v>
      </c>
      <c r="CB117" s="2">
        <f t="shared" si="116"/>
        <v>3984.4620934662235</v>
      </c>
      <c r="CC117" s="2">
        <f t="shared" si="105"/>
        <v>7694.8121822529038</v>
      </c>
      <c r="CD117" s="2">
        <f t="shared" si="105"/>
        <v>11750.029679109064</v>
      </c>
      <c r="CE117" s="2">
        <f t="shared" si="105"/>
        <v>15873.947877541508</v>
      </c>
      <c r="CF117" s="2">
        <f t="shared" si="105"/>
        <v>20119.031681248809</v>
      </c>
      <c r="CG117" s="2">
        <f t="shared" si="105"/>
        <v>24494.414178660449</v>
      </c>
      <c r="CH117" s="2">
        <f t="shared" si="105"/>
        <v>29015.360696035626</v>
      </c>
      <c r="CI117" s="2">
        <f t="shared" si="105"/>
        <v>33700.130882589081</v>
      </c>
      <c r="CK117" t="s">
        <v>142</v>
      </c>
      <c r="CL117" s="2">
        <f t="shared" si="117"/>
        <v>0</v>
      </c>
      <c r="CM117" s="2">
        <f t="shared" si="117"/>
        <v>39.452004407301501</v>
      </c>
      <c r="CN117" s="2">
        <f t="shared" si="117"/>
        <v>292.50704703198971</v>
      </c>
      <c r="CO117" s="2">
        <f t="shared" si="117"/>
        <v>774.13987287374584</v>
      </c>
      <c r="CP117" s="2">
        <f t="shared" si="117"/>
        <v>1253.4178766035875</v>
      </c>
      <c r="CQ117" s="2">
        <f t="shared" si="117"/>
        <v>1630.3908039018861</v>
      </c>
      <c r="CR117" s="2">
        <f t="shared" si="117"/>
        <v>1970.2924662310907</v>
      </c>
      <c r="CS117" s="2">
        <f t="shared" si="117"/>
        <v>2251.953283173978</v>
      </c>
      <c r="CT117" s="2">
        <f t="shared" si="117"/>
        <v>2485.8533607346908</v>
      </c>
      <c r="CU117" s="41">
        <f t="shared" si="65"/>
        <v>7.5282519595855052E-2</v>
      </c>
      <c r="CV117" t="s">
        <v>142</v>
      </c>
      <c r="CW117" s="2">
        <f t="shared" si="118"/>
        <v>0</v>
      </c>
      <c r="CX117" s="2">
        <f t="shared" si="118"/>
        <v>11.052942326922221</v>
      </c>
      <c r="CY117" s="2">
        <f t="shared" si="118"/>
        <v>84.955829801725486</v>
      </c>
      <c r="CZ117" s="2">
        <f t="shared" si="118"/>
        <v>226.71047172784347</v>
      </c>
      <c r="DA117" s="2">
        <f t="shared" si="118"/>
        <v>344.08232901235533</v>
      </c>
      <c r="DB117" s="2">
        <f t="shared" si="118"/>
        <v>468.90050120072192</v>
      </c>
      <c r="DC117" s="2">
        <f t="shared" si="107"/>
        <v>581.81453119039361</v>
      </c>
      <c r="DD117" s="2">
        <f t="shared" si="107"/>
        <v>688.35011847998248</v>
      </c>
      <c r="DE117" s="2">
        <f t="shared" si="107"/>
        <v>821.3015934657451</v>
      </c>
      <c r="DF117" s="41">
        <f t="shared" si="66"/>
        <v>2.4872606840299807E-2</v>
      </c>
      <c r="DG117" t="s">
        <v>142</v>
      </c>
      <c r="DH117" s="2">
        <f t="shared" si="108"/>
        <v>0</v>
      </c>
      <c r="DI117" s="2">
        <f t="shared" si="108"/>
        <v>10.383920903045237</v>
      </c>
      <c r="DJ117" s="2">
        <f t="shared" si="108"/>
        <v>79.245860150855151</v>
      </c>
      <c r="DK117" s="2">
        <f t="shared" si="108"/>
        <v>207.27219076813162</v>
      </c>
      <c r="DL117" s="2">
        <f t="shared" si="108"/>
        <v>301.39141032785483</v>
      </c>
      <c r="DM117" s="2">
        <f t="shared" si="108"/>
        <v>396.07402591317805</v>
      </c>
      <c r="DN117" s="2">
        <f t="shared" si="108"/>
        <v>483.62629439645389</v>
      </c>
      <c r="DO117" s="2">
        <f t="shared" si="108"/>
        <v>570.75887497658186</v>
      </c>
      <c r="DP117" s="2">
        <f t="shared" si="108"/>
        <v>679.80459595987486</v>
      </c>
      <c r="DQ117" s="41">
        <f t="shared" si="67"/>
        <v>2.0587458466003877E-2</v>
      </c>
      <c r="DR117" s="41"/>
    </row>
    <row r="118" spans="1:122" x14ac:dyDescent="0.3">
      <c r="A118" t="s">
        <v>143</v>
      </c>
      <c r="B118" s="2">
        <f>VLOOKUP($A118,Total_Rndwd_Prod_Val_REF_N!$A$4:$M$199,5,FALSE)/10^3</f>
        <v>2.0526799995875811</v>
      </c>
      <c r="C118" s="2">
        <f>VLOOKUP($A118,Total_Rndwd_Prod_Val_REF_N!$A$4:$M$199,6,FALSE)/10^3</f>
        <v>2.2355464546940413</v>
      </c>
      <c r="D118" s="2">
        <f>VLOOKUP($A118,Total_Rndwd_Prod_Val_REF_N!$A$4:$M$199,7,FALSE)/10^3</f>
        <v>2.4103642736900714</v>
      </c>
      <c r="E118" s="2">
        <f>VLOOKUP($A118,Total_Rndwd_Prod_Val_REF_N!$A$4:$M$199,8,FALSE)/10^3</f>
        <v>2.4183350197752023</v>
      </c>
      <c r="F118" s="2">
        <f>VLOOKUP($A118,Total_Rndwd_Prod_Val_REF_N!$A$4:$M$199,9,FALSE)/10^3</f>
        <v>2.4407055641165161</v>
      </c>
      <c r="G118" s="2">
        <f>VLOOKUP($A118,Total_Rndwd_Prod_Val_REF_N!$A$4:$M$199,10,FALSE)/10^3</f>
        <v>2.4848347330098548</v>
      </c>
      <c r="H118" s="2">
        <f>VLOOKUP($A118,Total_Rndwd_Prod_Val_REF_N!$A$4:$M$199,11,FALSE)/10^3</f>
        <v>2.5171003936420808</v>
      </c>
      <c r="I118" s="2">
        <f>VLOOKUP($A118,Total_Rndwd_Prod_Val_REF_N!$A$4:$M$199,12,FALSE)/10^3</f>
        <v>2.5544852642822922</v>
      </c>
      <c r="J118" s="2">
        <f>VLOOKUP($A118,Total_Rndwd_Prod_Val_REF_N!$A$4:$M$199,13,FALSE)/10^3</f>
        <v>2.5430276444544733</v>
      </c>
      <c r="L118" t="s">
        <v>143</v>
      </c>
      <c r="M118" s="2">
        <f>VLOOKUP($A118,Total_Rndwd_Prod_Val_BF_N!$A$4:$M$199,5,FALSE)/10^3</f>
        <v>2.0526799995875811</v>
      </c>
      <c r="N118" s="2">
        <f>VLOOKUP($A118,Total_Rndwd_Prod_Val_BF_N!$A$4:$M$199,6,FALSE)/10^3</f>
        <v>2.3349866144968243</v>
      </c>
      <c r="O118" s="2">
        <f>VLOOKUP($A118,Total_Rndwd_Prod_Val_BF_N!$A$4:$M$199,7,FALSE)/10^3</f>
        <v>2.6261426013367779</v>
      </c>
      <c r="P118" s="2">
        <f>VLOOKUP($A118,Total_Rndwd_Prod_Val_BF_N!$A$4:$M$199,8,FALSE)/10^3</f>
        <v>2.6588140882261828</v>
      </c>
      <c r="Q118" s="2">
        <f>VLOOKUP($A118,Total_Rndwd_Prod_Val_BF_N!$A$4:$M$199,9,FALSE)/10^3</f>
        <v>2.6015134582285535</v>
      </c>
      <c r="R118" s="2">
        <f>VLOOKUP($A118,Total_Rndwd_Prod_Val_BF_N!$A$4:$M$199,10,FALSE)/10^3</f>
        <v>2.5982624644877004</v>
      </c>
      <c r="S118" s="2">
        <f>VLOOKUP($A118,Total_Rndwd_Prod_Val_BF_N!$A$4:$M$199,11,FALSE)/10^3</f>
        <v>2.5854811064812426</v>
      </c>
      <c r="T118" s="2">
        <f>VLOOKUP($A118,Total_Rndwd_Prod_Val_BF_N!$A$4:$M$199,12,FALSE)/10^3</f>
        <v>2.564539792238012</v>
      </c>
      <c r="U118" s="2">
        <f>VLOOKUP($A118,Total_Rndwd_Prod_Val_BF_N!$A$4:$M$199,13,FALSE)/10^3</f>
        <v>2.5791662862182743</v>
      </c>
      <c r="W118" t="s">
        <v>143</v>
      </c>
      <c r="X118" s="2">
        <f>VLOOKUP($A118,Total_Rndwd_Prod_Val_AF_N!$A$4:$M$199,5,FALSE)/10^3</f>
        <v>2.0526799995875811</v>
      </c>
      <c r="Y118" s="2">
        <f>VLOOKUP($A118,Total_Rndwd_Prod_Val_AF_N!$A$4:$M$199,6,FALSE)/10^3</f>
        <v>2.2373241724245423</v>
      </c>
      <c r="Z118" s="2">
        <f>VLOOKUP($A118,Total_Rndwd_Prod_Val_AF_N!$A$4:$M$199,7,FALSE)/10^3</f>
        <v>2.4556181442174574</v>
      </c>
      <c r="AA118" s="2">
        <f>VLOOKUP($A118,Total_Rndwd_Prod_Val_AF_N!$A$4:$M$199,8,FALSE)/10^3</f>
        <v>2.430989075485066</v>
      </c>
      <c r="AB118" s="2">
        <f>VLOOKUP($A118,Total_Rndwd_Prod_Val_AF_N!$A$4:$M$199,9,FALSE)/10^3</f>
        <v>2.4548435954375702</v>
      </c>
      <c r="AC118" s="2">
        <f>VLOOKUP($A118,Total_Rndwd_Prod_Val_AF_N!$A$4:$M$199,10,FALSE)/10^3</f>
        <v>2.4736047203996039</v>
      </c>
      <c r="AD118" s="2">
        <f>VLOOKUP($A118,Total_Rndwd_Prod_Val_AF_N!$A$4:$M$199,11,FALSE)/10^3</f>
        <v>2.4921631563153435</v>
      </c>
      <c r="AE118" s="2">
        <f>VLOOKUP($A118,Total_Rndwd_Prod_Val_AF_N!$A$4:$M$199,12,FALSE)/10^3</f>
        <v>2.5458025547750092</v>
      </c>
      <c r="AF118" s="2">
        <f>VLOOKUP($A118,Total_Rndwd_Prod_Val_AF_N!$A$4:$M$199,13,FALSE)/10^3</f>
        <v>2.5477495649760766</v>
      </c>
      <c r="AH118" t="s">
        <v>143</v>
      </c>
      <c r="AI118" s="2">
        <f>VLOOKUP($A118,Total_Rndwd_Prod_Val_BAC_N!$A$4:$M$199,5,FALSE)/10^3</f>
        <v>2.0526799995875811</v>
      </c>
      <c r="AJ118" s="2">
        <f>VLOOKUP($A118,Total_Rndwd_Prod_Val_BAC_N!$A$4:$M$199,6,FALSE)/10^3</f>
        <v>2.2326761148122212</v>
      </c>
      <c r="AK118" s="2">
        <f>VLOOKUP($A118,Total_Rndwd_Prod_Val_BAC_N!$A$4:$M$199,7,FALSE)/10^3</f>
        <v>2.4142080571999016</v>
      </c>
      <c r="AL118" s="2">
        <f>VLOOKUP($A118,Total_Rndwd_Prod_Val_BAC_N!$A$4:$M$199,8,FALSE)/10^3</f>
        <v>2.380048345261502</v>
      </c>
      <c r="AM118" s="2">
        <f>VLOOKUP($A118,Total_Rndwd_Prod_Val_BAC_N!$A$4:$M$199,9,FALSE)/10^3</f>
        <v>2.4036966909354227</v>
      </c>
      <c r="AN118" s="2">
        <f>VLOOKUP($A118,Total_Rndwd_Prod_Val_BAC_N!$A$4:$M$199,10,FALSE)/10^3</f>
        <v>2.4388247074351894</v>
      </c>
      <c r="AO118" s="2">
        <f>VLOOKUP($A118,Total_Rndwd_Prod_Val_BAC_N!$A$4:$M$199,11,FALSE)/10^3</f>
        <v>2.4668686730746749</v>
      </c>
      <c r="AP118" s="2">
        <f>VLOOKUP($A118,Total_Rndwd_Prod_Val_BAC_N!$A$4:$M$199,12,FALSE)/10^3</f>
        <v>2.5157344615137025</v>
      </c>
      <c r="AQ118" s="2">
        <f>VLOOKUP($A118,Total_Rndwd_Prod_Val_BAC_N!$A$4:$M$199,13,FALSE)/10^3</f>
        <v>2.5177833101327636</v>
      </c>
      <c r="AS118" t="s">
        <v>143</v>
      </c>
      <c r="AT118" s="2">
        <f t="shared" si="109"/>
        <v>2.0526799995875811</v>
      </c>
      <c r="AU118" s="2">
        <f t="shared" si="110"/>
        <v>12.498946452631948</v>
      </c>
      <c r="AV118" s="2">
        <f t="shared" si="110"/>
        <v>23.851496545098186</v>
      </c>
      <c r="AW118" s="2">
        <f t="shared" si="110"/>
        <v>35.911288659633669</v>
      </c>
      <c r="AX118" s="2">
        <f t="shared" si="110"/>
        <v>48.025334302850993</v>
      </c>
      <c r="AY118" s="2">
        <f t="shared" si="110"/>
        <v>60.272991292326914</v>
      </c>
      <c r="AZ118" s="2">
        <f t="shared" si="110"/>
        <v>72.729430618008408</v>
      </c>
      <c r="BA118" s="2">
        <f t="shared" si="110"/>
        <v>85.352317456859026</v>
      </c>
      <c r="BB118" s="2">
        <f t="shared" si="110"/>
        <v>98.113286158442662</v>
      </c>
      <c r="BD118" t="s">
        <v>143</v>
      </c>
      <c r="BE118" s="2">
        <f t="shared" si="111"/>
        <v>2.0526799995875811</v>
      </c>
      <c r="BF118" s="2">
        <f t="shared" si="112"/>
        <v>12.59838661243473</v>
      </c>
      <c r="BG118" s="2">
        <f t="shared" si="103"/>
        <v>24.564475671758803</v>
      </c>
      <c r="BH118" s="2">
        <f t="shared" si="103"/>
        <v>37.727860165332096</v>
      </c>
      <c r="BI118" s="2">
        <f t="shared" si="103"/>
        <v>50.964629976465382</v>
      </c>
      <c r="BJ118" s="2">
        <f t="shared" si="103"/>
        <v>63.968946273867303</v>
      </c>
      <c r="BK118" s="2">
        <f t="shared" si="103"/>
        <v>76.947477238299342</v>
      </c>
      <c r="BL118" s="2">
        <f t="shared" si="103"/>
        <v>89.853941456462323</v>
      </c>
      <c r="BM118" s="2">
        <f t="shared" si="103"/>
        <v>102.69126691163264</v>
      </c>
      <c r="BO118" t="s">
        <v>143</v>
      </c>
      <c r="BP118" s="2">
        <f t="shared" si="113"/>
        <v>2.0526799995875811</v>
      </c>
      <c r="BQ118" s="2">
        <f t="shared" si="114"/>
        <v>12.500724170362449</v>
      </c>
      <c r="BR118" s="2">
        <f t="shared" si="104"/>
        <v>23.905639004278076</v>
      </c>
      <c r="BS118" s="2">
        <f t="shared" si="104"/>
        <v>36.159100656632972</v>
      </c>
      <c r="BT118" s="2">
        <f t="shared" si="104"/>
        <v>48.337900554010808</v>
      </c>
      <c r="BU118" s="2">
        <f t="shared" si="104"/>
        <v>60.630879656160694</v>
      </c>
      <c r="BV118" s="2">
        <f t="shared" si="104"/>
        <v>73.017461694074456</v>
      </c>
      <c r="BW118" s="2">
        <f t="shared" si="104"/>
        <v>85.531916874110834</v>
      </c>
      <c r="BX118" s="2">
        <f t="shared" si="104"/>
        <v>98.26287665818694</v>
      </c>
      <c r="BZ118" t="s">
        <v>143</v>
      </c>
      <c r="CA118" s="2">
        <f t="shared" si="115"/>
        <v>2.0526799995875811</v>
      </c>
      <c r="CB118" s="2">
        <f t="shared" si="116"/>
        <v>12.496076112750128</v>
      </c>
      <c r="CC118" s="2">
        <f t="shared" si="105"/>
        <v>23.840988629198911</v>
      </c>
      <c r="CD118" s="2">
        <f t="shared" si="105"/>
        <v>35.877869203260019</v>
      </c>
      <c r="CE118" s="2">
        <f t="shared" si="105"/>
        <v>47.801759275241452</v>
      </c>
      <c r="CF118" s="2">
        <f t="shared" si="105"/>
        <v>59.85537074641833</v>
      </c>
      <c r="CG118" s="2">
        <f t="shared" si="105"/>
        <v>72.077538249233754</v>
      </c>
      <c r="CH118" s="2">
        <f t="shared" si="105"/>
        <v>84.460747403046156</v>
      </c>
      <c r="CI118" s="2">
        <f t="shared" si="105"/>
        <v>97.041468559233721</v>
      </c>
      <c r="CK118" t="s">
        <v>143</v>
      </c>
      <c r="CL118" s="2">
        <f t="shared" si="117"/>
        <v>0</v>
      </c>
      <c r="CM118" s="2">
        <f t="shared" si="117"/>
        <v>9.9440159802782091E-2</v>
      </c>
      <c r="CN118" s="2">
        <f t="shared" si="117"/>
        <v>0.71297912666061691</v>
      </c>
      <c r="CO118" s="2">
        <f t="shared" si="117"/>
        <v>1.8165715056984268</v>
      </c>
      <c r="CP118" s="2">
        <f t="shared" si="117"/>
        <v>2.9392956736143887</v>
      </c>
      <c r="CQ118" s="2">
        <f t="shared" si="117"/>
        <v>3.6959549815403889</v>
      </c>
      <c r="CR118" s="2">
        <f t="shared" si="117"/>
        <v>4.2180466202909344</v>
      </c>
      <c r="CS118" s="2">
        <f t="shared" si="117"/>
        <v>4.5016239996032965</v>
      </c>
      <c r="CT118" s="2">
        <f t="shared" si="117"/>
        <v>4.5779807531899763</v>
      </c>
      <c r="CU118" s="41">
        <f t="shared" si="65"/>
        <v>4.6660151060448816E-2</v>
      </c>
      <c r="CV118" t="s">
        <v>143</v>
      </c>
      <c r="CW118" s="2">
        <f t="shared" si="118"/>
        <v>0</v>
      </c>
      <c r="CX118" s="2">
        <f t="shared" si="118"/>
        <v>1.7777177305013936E-3</v>
      </c>
      <c r="CY118" s="2">
        <f t="shared" si="118"/>
        <v>5.4142459179889357E-2</v>
      </c>
      <c r="CZ118" s="2">
        <f t="shared" si="118"/>
        <v>0.24781199699930312</v>
      </c>
      <c r="DA118" s="2">
        <f t="shared" si="118"/>
        <v>0.31256625115981507</v>
      </c>
      <c r="DB118" s="2">
        <f t="shared" si="118"/>
        <v>0.35788836383377998</v>
      </c>
      <c r="DC118" s="2">
        <f t="shared" si="107"/>
        <v>0.28803107606604783</v>
      </c>
      <c r="DD118" s="2">
        <f t="shared" si="107"/>
        <v>0.17959941725180784</v>
      </c>
      <c r="DE118" s="2">
        <f t="shared" si="107"/>
        <v>0.14959049974427785</v>
      </c>
      <c r="DF118" s="41">
        <f t="shared" si="66"/>
        <v>1.5246711796270374E-3</v>
      </c>
      <c r="DG118" t="s">
        <v>143</v>
      </c>
      <c r="DH118" s="2">
        <f t="shared" si="108"/>
        <v>0</v>
      </c>
      <c r="DI118" s="2">
        <f t="shared" si="108"/>
        <v>-2.870339881820172E-3</v>
      </c>
      <c r="DJ118" s="2">
        <f t="shared" si="108"/>
        <v>-1.0507915899275133E-2</v>
      </c>
      <c r="DK118" s="2">
        <f t="shared" si="108"/>
        <v>-3.3419456373650291E-2</v>
      </c>
      <c r="DL118" s="2">
        <f t="shared" si="108"/>
        <v>-0.22357502760954162</v>
      </c>
      <c r="DM118" s="2">
        <f t="shared" si="108"/>
        <v>-0.41762054590858355</v>
      </c>
      <c r="DN118" s="2">
        <f t="shared" si="108"/>
        <v>-0.65189236877465362</v>
      </c>
      <c r="DO118" s="2">
        <f t="shared" si="108"/>
        <v>-0.89157005381287036</v>
      </c>
      <c r="DP118" s="2">
        <f t="shared" si="108"/>
        <v>-1.0718175992089414</v>
      </c>
      <c r="DQ118" s="41">
        <f t="shared" si="67"/>
        <v>-1.0924286008299309E-2</v>
      </c>
      <c r="DR118" s="41"/>
    </row>
    <row r="119" spans="1:122" x14ac:dyDescent="0.3">
      <c r="A119" t="s">
        <v>144</v>
      </c>
      <c r="B119" s="2">
        <f>VLOOKUP($A119,Total_Rndwd_Prod_Val_REF_N!$A$4:$M$199,5,FALSE)/10^3</f>
        <v>2020.3134220248633</v>
      </c>
      <c r="C119" s="2">
        <f>VLOOKUP($A119,Total_Rndwd_Prod_Val_REF_N!$A$4:$M$199,6,FALSE)/10^3</f>
        <v>2188.6180007625512</v>
      </c>
      <c r="D119" s="2">
        <f>VLOOKUP($A119,Total_Rndwd_Prod_Val_REF_N!$A$4:$M$199,7,FALSE)/10^3</f>
        <v>2370.4962742813705</v>
      </c>
      <c r="E119" s="2">
        <f>VLOOKUP($A119,Total_Rndwd_Prod_Val_REF_N!$A$4:$M$199,8,FALSE)/10^3</f>
        <v>2409.5515001938634</v>
      </c>
      <c r="F119" s="2">
        <f>VLOOKUP($A119,Total_Rndwd_Prod_Val_REF_N!$A$4:$M$199,9,FALSE)/10^3</f>
        <v>2447.264409205698</v>
      </c>
      <c r="G119" s="2">
        <f>VLOOKUP($A119,Total_Rndwd_Prod_Val_REF_N!$A$4:$M$199,10,FALSE)/10^3</f>
        <v>2488.6401124614895</v>
      </c>
      <c r="H119" s="2">
        <f>VLOOKUP($A119,Total_Rndwd_Prod_Val_REF_N!$A$4:$M$199,11,FALSE)/10^3</f>
        <v>2524.5130710937142</v>
      </c>
      <c r="I119" s="2">
        <f>VLOOKUP($A119,Total_Rndwd_Prod_Val_REF_N!$A$4:$M$199,12,FALSE)/10^3</f>
        <v>2566.2614166097223</v>
      </c>
      <c r="J119" s="2">
        <f>VLOOKUP($A119,Total_Rndwd_Prod_Val_REF_N!$A$4:$M$199,13,FALSE)/10^3</f>
        <v>2568.8878378290933</v>
      </c>
      <c r="L119" t="s">
        <v>144</v>
      </c>
      <c r="M119" s="2">
        <f>VLOOKUP($A119,Total_Rndwd_Prod_Val_BF_N!$A$4:$M$199,5,FALSE)/10^3</f>
        <v>2020.3134220248633</v>
      </c>
      <c r="N119" s="2">
        <f>VLOOKUP($A119,Total_Rndwd_Prod_Val_BF_N!$A$4:$M$199,6,FALSE)/10^3</f>
        <v>2205.2795544588821</v>
      </c>
      <c r="O119" s="2">
        <f>VLOOKUP($A119,Total_Rndwd_Prod_Val_BF_N!$A$4:$M$199,7,FALSE)/10^3</f>
        <v>2409.8668366188872</v>
      </c>
      <c r="P119" s="2">
        <f>VLOOKUP($A119,Total_Rndwd_Prod_Val_BF_N!$A$4:$M$199,8,FALSE)/10^3</f>
        <v>2430.5878932996097</v>
      </c>
      <c r="Q119" s="2">
        <f>VLOOKUP($A119,Total_Rndwd_Prod_Val_BF_N!$A$4:$M$199,9,FALSE)/10^3</f>
        <v>2383.903054070126</v>
      </c>
      <c r="R119" s="2">
        <f>VLOOKUP($A119,Total_Rndwd_Prod_Val_BF_N!$A$4:$M$199,10,FALSE)/10^3</f>
        <v>2368.2376922743447</v>
      </c>
      <c r="S119" s="2">
        <f>VLOOKUP($A119,Total_Rndwd_Prod_Val_BF_N!$A$4:$M$199,11,FALSE)/10^3</f>
        <v>2335.6732990356691</v>
      </c>
      <c r="T119" s="2">
        <f>VLOOKUP($A119,Total_Rndwd_Prod_Val_BF_N!$A$4:$M$199,12,FALSE)/10^3</f>
        <v>2266.6878583207085</v>
      </c>
      <c r="U119" s="2">
        <f>VLOOKUP($A119,Total_Rndwd_Prod_Val_BF_N!$A$4:$M$199,13,FALSE)/10^3</f>
        <v>2238.6371980762315</v>
      </c>
      <c r="W119" t="s">
        <v>144</v>
      </c>
      <c r="X119" s="2">
        <f>VLOOKUP($A119,Total_Rndwd_Prod_Val_AF_N!$A$4:$M$199,5,FALSE)/10^3</f>
        <v>2020.3134220248633</v>
      </c>
      <c r="Y119" s="2">
        <f>VLOOKUP($A119,Total_Rndwd_Prod_Val_AF_N!$A$4:$M$199,6,FALSE)/10^3</f>
        <v>2193.3092597261225</v>
      </c>
      <c r="Z119" s="2">
        <f>VLOOKUP($A119,Total_Rndwd_Prod_Val_AF_N!$A$4:$M$199,7,FALSE)/10^3</f>
        <v>2390.5068937882065</v>
      </c>
      <c r="AA119" s="2">
        <f>VLOOKUP($A119,Total_Rndwd_Prod_Val_AF_N!$A$4:$M$199,8,FALSE)/10^3</f>
        <v>2399.2328305106485</v>
      </c>
      <c r="AB119" s="2">
        <f>VLOOKUP($A119,Total_Rndwd_Prod_Val_AF_N!$A$4:$M$199,9,FALSE)/10^3</f>
        <v>2430.9218496588064</v>
      </c>
      <c r="AC119" s="2">
        <f>VLOOKUP($A119,Total_Rndwd_Prod_Val_AF_N!$A$4:$M$199,10,FALSE)/10^3</f>
        <v>2452.1269952410566</v>
      </c>
      <c r="AD119" s="2">
        <f>VLOOKUP($A119,Total_Rndwd_Prod_Val_AF_N!$A$4:$M$199,11,FALSE)/10^3</f>
        <v>2464.5555256320872</v>
      </c>
      <c r="AE119" s="2">
        <f>VLOOKUP($A119,Total_Rndwd_Prod_Val_AF_N!$A$4:$M$199,12,FALSE)/10^3</f>
        <v>2485.5062896318409</v>
      </c>
      <c r="AF119" s="2">
        <f>VLOOKUP($A119,Total_Rndwd_Prod_Val_AF_N!$A$4:$M$199,13,FALSE)/10^3</f>
        <v>2462.5637079602861</v>
      </c>
      <c r="AH119" t="s">
        <v>144</v>
      </c>
      <c r="AI119" s="2">
        <f>VLOOKUP($A119,Total_Rndwd_Prod_Val_BAC_N!$A$4:$M$199,5,FALSE)/10^3</f>
        <v>2020.3134220248633</v>
      </c>
      <c r="AJ119" s="2">
        <f>VLOOKUP($A119,Total_Rndwd_Prod_Val_BAC_N!$A$4:$M$199,6,FALSE)/10^3</f>
        <v>2179.2863947916449</v>
      </c>
      <c r="AK119" s="2">
        <f>VLOOKUP($A119,Total_Rndwd_Prod_Val_BAC_N!$A$4:$M$199,7,FALSE)/10^3</f>
        <v>2357.1870415651474</v>
      </c>
      <c r="AL119" s="2">
        <f>VLOOKUP($A119,Total_Rndwd_Prod_Val_BAC_N!$A$4:$M$199,8,FALSE)/10^3</f>
        <v>2354.8654025308388</v>
      </c>
      <c r="AM119" s="2">
        <f>VLOOKUP($A119,Total_Rndwd_Prod_Val_BAC_N!$A$4:$M$199,9,FALSE)/10^3</f>
        <v>2374.865960115621</v>
      </c>
      <c r="AN119" s="2">
        <f>VLOOKUP($A119,Total_Rndwd_Prod_Val_BAC_N!$A$4:$M$199,10,FALSE)/10^3</f>
        <v>2384.3130666772131</v>
      </c>
      <c r="AO119" s="2">
        <f>VLOOKUP($A119,Total_Rndwd_Prod_Val_BAC_N!$A$4:$M$199,11,FALSE)/10^3</f>
        <v>2386.548390100404</v>
      </c>
      <c r="AP119" s="2">
        <f>VLOOKUP($A119,Total_Rndwd_Prod_Val_BAC_N!$A$4:$M$199,12,FALSE)/10^3</f>
        <v>2415.8020697931188</v>
      </c>
      <c r="AQ119" s="2">
        <f>VLOOKUP($A119,Total_Rndwd_Prod_Val_BAC_N!$A$4:$M$199,13,FALSE)/10^3</f>
        <v>2409.7002526970823</v>
      </c>
      <c r="AS119" t="s">
        <v>144</v>
      </c>
      <c r="AT119" s="2">
        <f t="shared" si="109"/>
        <v>2020.3134220248633</v>
      </c>
      <c r="AU119" s="2">
        <f t="shared" si="110"/>
        <v>12290.185110886869</v>
      </c>
      <c r="AV119" s="2">
        <f t="shared" si="110"/>
        <v>23415.153388218441</v>
      </c>
      <c r="AW119" s="2">
        <f t="shared" si="110"/>
        <v>35306.689985537785</v>
      </c>
      <c r="AX119" s="2">
        <f t="shared" si="110"/>
        <v>47392.160395518935</v>
      </c>
      <c r="AY119" s="2">
        <f t="shared" si="110"/>
        <v>59669.85814480322</v>
      </c>
      <c r="AZ119" s="2">
        <f t="shared" si="110"/>
        <v>72148.931665742886</v>
      </c>
      <c r="BA119" s="2">
        <f t="shared" si="110"/>
        <v>84813.245366727468</v>
      </c>
      <c r="BB119" s="2">
        <f t="shared" si="110"/>
        <v>97647.178870995456</v>
      </c>
      <c r="BD119" t="s">
        <v>144</v>
      </c>
      <c r="BE119" s="2">
        <f t="shared" si="111"/>
        <v>2020.3134220248633</v>
      </c>
      <c r="BF119" s="2">
        <f t="shared" si="112"/>
        <v>12306.8466645832</v>
      </c>
      <c r="BG119" s="2">
        <f t="shared" si="103"/>
        <v>23537.831719037615</v>
      </c>
      <c r="BH119" s="2">
        <f t="shared" si="103"/>
        <v>35607.886958812778</v>
      </c>
      <c r="BI119" s="2">
        <f t="shared" si="103"/>
        <v>47714.141586081343</v>
      </c>
      <c r="BJ119" s="2">
        <f t="shared" si="103"/>
        <v>59617.99149463619</v>
      </c>
      <c r="BK119" s="2">
        <f t="shared" si="103"/>
        <v>71426.615562769235</v>
      </c>
      <c r="BL119" s="2">
        <f t="shared" si="103"/>
        <v>83035.996617232624</v>
      </c>
      <c r="BM119" s="2">
        <f t="shared" si="103"/>
        <v>94341.385248591687</v>
      </c>
      <c r="BO119" t="s">
        <v>144</v>
      </c>
      <c r="BP119" s="2">
        <f t="shared" si="113"/>
        <v>2020.3134220248633</v>
      </c>
      <c r="BQ119" s="2">
        <f t="shared" si="114"/>
        <v>12294.876369850439</v>
      </c>
      <c r="BR119" s="2">
        <f t="shared" si="104"/>
        <v>23458.620302543135</v>
      </c>
      <c r="BS119" s="2">
        <f t="shared" si="104"/>
        <v>35419.880708206612</v>
      </c>
      <c r="BT119" s="2">
        <f t="shared" si="104"/>
        <v>47447.73387990801</v>
      </c>
      <c r="BU119" s="2">
        <f t="shared" si="104"/>
        <v>59623.54827378429</v>
      </c>
      <c r="BV119" s="2">
        <f t="shared" si="104"/>
        <v>71896.611780380597</v>
      </c>
      <c r="BW119" s="2">
        <f t="shared" si="104"/>
        <v>84240.340172540789</v>
      </c>
      <c r="BX119" s="2">
        <f t="shared" si="104"/>
        <v>96644.929039028444</v>
      </c>
      <c r="BZ119" t="s">
        <v>144</v>
      </c>
      <c r="CA119" s="2">
        <f t="shared" si="115"/>
        <v>2020.3134220248633</v>
      </c>
      <c r="CB119" s="2">
        <f t="shared" si="116"/>
        <v>12280.853504915962</v>
      </c>
      <c r="CC119" s="2">
        <f t="shared" si="105"/>
        <v>23355.186125647688</v>
      </c>
      <c r="CD119" s="2">
        <f t="shared" si="105"/>
        <v>35138.79969443912</v>
      </c>
      <c r="CE119" s="2">
        <f t="shared" si="105"/>
        <v>46933.127264678093</v>
      </c>
      <c r="CF119" s="2">
        <f t="shared" si="105"/>
        <v>58816.90417181779</v>
      </c>
      <c r="CG119" s="2">
        <f t="shared" si="105"/>
        <v>70740.704828627044</v>
      </c>
      <c r="CH119" s="2">
        <f t="shared" si="105"/>
        <v>82702.700458821782</v>
      </c>
      <c r="CI119" s="2">
        <f t="shared" si="105"/>
        <v>94775.60899069134</v>
      </c>
      <c r="CK119" t="s">
        <v>144</v>
      </c>
      <c r="CL119" s="2">
        <f t="shared" si="117"/>
        <v>0</v>
      </c>
      <c r="CM119" s="2">
        <f t="shared" si="117"/>
        <v>16.661553696330884</v>
      </c>
      <c r="CN119" s="2">
        <f t="shared" si="117"/>
        <v>122.67833081917342</v>
      </c>
      <c r="CO119" s="2">
        <f t="shared" si="117"/>
        <v>301.19697327499307</v>
      </c>
      <c r="CP119" s="2">
        <f t="shared" si="117"/>
        <v>321.9811905624083</v>
      </c>
      <c r="CQ119" s="2">
        <f t="shared" si="117"/>
        <v>-51.866650167030457</v>
      </c>
      <c r="CR119" s="2">
        <f t="shared" si="117"/>
        <v>-722.31610297365114</v>
      </c>
      <c r="CS119" s="2">
        <f t="shared" si="117"/>
        <v>-1777.2487494948437</v>
      </c>
      <c r="CT119" s="2">
        <f t="shared" si="117"/>
        <v>-3305.7936224037694</v>
      </c>
      <c r="CU119" s="41">
        <f t="shared" si="65"/>
        <v>-3.3854471379773807E-2</v>
      </c>
      <c r="CV119" t="s">
        <v>144</v>
      </c>
      <c r="CW119" s="2">
        <f t="shared" si="118"/>
        <v>0</v>
      </c>
      <c r="CX119" s="2">
        <f t="shared" si="118"/>
        <v>4.6912589635703625</v>
      </c>
      <c r="CY119" s="2">
        <f t="shared" si="118"/>
        <v>43.466914324693789</v>
      </c>
      <c r="CZ119" s="2">
        <f t="shared" si="118"/>
        <v>113.19072266882722</v>
      </c>
      <c r="DA119" s="2">
        <f t="shared" si="118"/>
        <v>55.57348438907502</v>
      </c>
      <c r="DB119" s="2">
        <f t="shared" si="118"/>
        <v>-46.309871018929698</v>
      </c>
      <c r="DC119" s="2">
        <f t="shared" si="107"/>
        <v>-252.31988536228891</v>
      </c>
      <c r="DD119" s="2">
        <f t="shared" si="107"/>
        <v>-572.90519418667827</v>
      </c>
      <c r="DE119" s="2">
        <f t="shared" si="107"/>
        <v>-1002.2498319670121</v>
      </c>
      <c r="DF119" s="41">
        <f t="shared" si="66"/>
        <v>-1.0263991684707182E-2</v>
      </c>
      <c r="DG119" t="s">
        <v>144</v>
      </c>
      <c r="DH119" s="2">
        <f t="shared" si="108"/>
        <v>0</v>
      </c>
      <c r="DI119" s="2">
        <f t="shared" si="108"/>
        <v>-9.3316059709068213</v>
      </c>
      <c r="DJ119" s="2">
        <f t="shared" si="108"/>
        <v>-59.967262570753519</v>
      </c>
      <c r="DK119" s="2">
        <f t="shared" si="108"/>
        <v>-167.89029109866533</v>
      </c>
      <c r="DL119" s="2">
        <f t="shared" si="108"/>
        <v>-459.0331308408422</v>
      </c>
      <c r="DM119" s="2">
        <f t="shared" si="108"/>
        <v>-852.95397298542957</v>
      </c>
      <c r="DN119" s="2">
        <f t="shared" si="108"/>
        <v>-1408.2268371158425</v>
      </c>
      <c r="DO119" s="2">
        <f t="shared" si="108"/>
        <v>-2110.5449079056852</v>
      </c>
      <c r="DP119" s="2">
        <f t="shared" si="108"/>
        <v>-2871.5698803041159</v>
      </c>
      <c r="DQ119" s="41">
        <f t="shared" si="67"/>
        <v>-2.9407607198747961E-2</v>
      </c>
      <c r="DR119" s="41"/>
    </row>
    <row r="120" spans="1:122" x14ac:dyDescent="0.3">
      <c r="A120" t="s">
        <v>55</v>
      </c>
      <c r="B120" s="2">
        <f>VLOOKUP($A120,Total_Rndwd_Prod_Val_REF_N!$A$4:$M$199,5,FALSE)/10^3</f>
        <v>974.03640714025869</v>
      </c>
      <c r="C120" s="2">
        <f>VLOOKUP($A120,Total_Rndwd_Prod_Val_REF_N!$A$4:$M$199,6,FALSE)/10^3</f>
        <v>1041.2918819959423</v>
      </c>
      <c r="D120" s="2">
        <f>VLOOKUP($A120,Total_Rndwd_Prod_Val_REF_N!$A$4:$M$199,7,FALSE)/10^3</f>
        <v>1116.4291663030549</v>
      </c>
      <c r="E120" s="2">
        <f>VLOOKUP($A120,Total_Rndwd_Prod_Val_REF_N!$A$4:$M$199,8,FALSE)/10^3</f>
        <v>1131.7586079629873</v>
      </c>
      <c r="F120" s="2">
        <f>VLOOKUP($A120,Total_Rndwd_Prod_Val_REF_N!$A$4:$M$199,9,FALSE)/10^3</f>
        <v>1148.812455874235</v>
      </c>
      <c r="G120" s="2">
        <f>VLOOKUP($A120,Total_Rndwd_Prod_Val_REF_N!$A$4:$M$199,10,FALSE)/10^3</f>
        <v>1169.2568590406306</v>
      </c>
      <c r="H120" s="2">
        <f>VLOOKUP($A120,Total_Rndwd_Prod_Val_REF_N!$A$4:$M$199,11,FALSE)/10^3</f>
        <v>1184.021989766514</v>
      </c>
      <c r="I120" s="2">
        <f>VLOOKUP($A120,Total_Rndwd_Prod_Val_REF_N!$A$4:$M$199,12,FALSE)/10^3</f>
        <v>1204.8251740573269</v>
      </c>
      <c r="J120" s="2">
        <f>VLOOKUP($A120,Total_Rndwd_Prod_Val_REF_N!$A$4:$M$199,13,FALSE)/10^3</f>
        <v>1193.279202673998</v>
      </c>
      <c r="L120" t="s">
        <v>55</v>
      </c>
      <c r="M120" s="2">
        <f>VLOOKUP($A120,Total_Rndwd_Prod_Val_BF_N!$A$4:$M$199,5,FALSE)/10^3</f>
        <v>974.03640714025869</v>
      </c>
      <c r="N120" s="2">
        <f>VLOOKUP($A120,Total_Rndwd_Prod_Val_BF_N!$A$4:$M$199,6,FALSE)/10^3</f>
        <v>1098.3188982966938</v>
      </c>
      <c r="O120" s="2">
        <f>VLOOKUP($A120,Total_Rndwd_Prod_Val_BF_N!$A$4:$M$199,7,FALSE)/10^3</f>
        <v>1248.9132093788887</v>
      </c>
      <c r="P120" s="2">
        <f>VLOOKUP($A120,Total_Rndwd_Prod_Val_BF_N!$A$4:$M$199,8,FALSE)/10^3</f>
        <v>1274.836908603085</v>
      </c>
      <c r="Q120" s="2">
        <f>VLOOKUP($A120,Total_Rndwd_Prod_Val_BF_N!$A$4:$M$199,9,FALSE)/10^3</f>
        <v>1278.5441316746249</v>
      </c>
      <c r="R120" s="2">
        <f>VLOOKUP($A120,Total_Rndwd_Prod_Val_BF_N!$A$4:$M$199,10,FALSE)/10^3</f>
        <v>1288.4628589748613</v>
      </c>
      <c r="S120" s="2">
        <f>VLOOKUP($A120,Total_Rndwd_Prod_Val_BF_N!$A$4:$M$199,11,FALSE)/10^3</f>
        <v>1320.5392224653499</v>
      </c>
      <c r="T120" s="2">
        <f>VLOOKUP($A120,Total_Rndwd_Prod_Val_BF_N!$A$4:$M$199,12,FALSE)/10^3</f>
        <v>1288.644409921312</v>
      </c>
      <c r="U120" s="2">
        <f>VLOOKUP($A120,Total_Rndwd_Prod_Val_BF_N!$A$4:$M$199,13,FALSE)/10^3</f>
        <v>1302.4359792980256</v>
      </c>
      <c r="W120" t="s">
        <v>55</v>
      </c>
      <c r="X120" s="2">
        <f>VLOOKUP($A120,Total_Rndwd_Prod_Val_AF_N!$A$4:$M$199,5,FALSE)/10^3</f>
        <v>974.03640714025869</v>
      </c>
      <c r="Y120" s="2">
        <f>VLOOKUP($A120,Total_Rndwd_Prod_Val_AF_N!$A$4:$M$199,6,FALSE)/10^3</f>
        <v>1063.5809926768382</v>
      </c>
      <c r="Z120" s="2">
        <f>VLOOKUP($A120,Total_Rndwd_Prod_Val_AF_N!$A$4:$M$199,7,FALSE)/10^3</f>
        <v>1172.2013063977711</v>
      </c>
      <c r="AA120" s="2">
        <f>VLOOKUP($A120,Total_Rndwd_Prod_Val_AF_N!$A$4:$M$199,8,FALSE)/10^3</f>
        <v>1181.7171546897694</v>
      </c>
      <c r="AB120" s="2">
        <f>VLOOKUP($A120,Total_Rndwd_Prod_Val_AF_N!$A$4:$M$199,9,FALSE)/10^3</f>
        <v>1203.0639845337687</v>
      </c>
      <c r="AC120" s="2">
        <f>VLOOKUP($A120,Total_Rndwd_Prod_Val_AF_N!$A$4:$M$199,10,FALSE)/10^3</f>
        <v>1223.7622704980686</v>
      </c>
      <c r="AD120" s="2">
        <f>VLOOKUP($A120,Total_Rndwd_Prod_Val_AF_N!$A$4:$M$199,11,FALSE)/10^3</f>
        <v>1251.8219092117367</v>
      </c>
      <c r="AE120" s="2">
        <f>VLOOKUP($A120,Total_Rndwd_Prod_Val_AF_N!$A$4:$M$199,12,FALSE)/10^3</f>
        <v>1262.5200801949823</v>
      </c>
      <c r="AF120" s="2">
        <f>VLOOKUP($A120,Total_Rndwd_Prod_Val_AF_N!$A$4:$M$199,13,FALSE)/10^3</f>
        <v>1256.2320578686638</v>
      </c>
      <c r="AH120" t="s">
        <v>55</v>
      </c>
      <c r="AI120" s="2">
        <f>VLOOKUP($A120,Total_Rndwd_Prod_Val_BAC_N!$A$4:$M$199,5,FALSE)/10^3</f>
        <v>974.03640714025869</v>
      </c>
      <c r="AJ120" s="2">
        <f>VLOOKUP($A120,Total_Rndwd_Prod_Val_BAC_N!$A$4:$M$199,6,FALSE)/10^3</f>
        <v>1059.7178592266325</v>
      </c>
      <c r="AK120" s="2">
        <f>VLOOKUP($A120,Total_Rndwd_Prod_Val_BAC_N!$A$4:$M$199,7,FALSE)/10^3</f>
        <v>1162.6534287877946</v>
      </c>
      <c r="AL120" s="2">
        <f>VLOOKUP($A120,Total_Rndwd_Prod_Val_BAC_N!$A$4:$M$199,8,FALSE)/10^3</f>
        <v>1171.7965801900077</v>
      </c>
      <c r="AM120" s="2">
        <f>VLOOKUP($A120,Total_Rndwd_Prod_Val_BAC_N!$A$4:$M$199,9,FALSE)/10^3</f>
        <v>1193.6346932003903</v>
      </c>
      <c r="AN120" s="2">
        <f>VLOOKUP($A120,Total_Rndwd_Prod_Val_BAC_N!$A$4:$M$199,10,FALSE)/10^3</f>
        <v>1207.1798716137885</v>
      </c>
      <c r="AO120" s="2">
        <f>VLOOKUP($A120,Total_Rndwd_Prod_Val_BAC_N!$A$4:$M$199,11,FALSE)/10^3</f>
        <v>1222.0071663371934</v>
      </c>
      <c r="AP120" s="2">
        <f>VLOOKUP($A120,Total_Rndwd_Prod_Val_BAC_N!$A$4:$M$199,12,FALSE)/10^3</f>
        <v>1249.8327370817742</v>
      </c>
      <c r="AQ120" s="2">
        <f>VLOOKUP($A120,Total_Rndwd_Prod_Val_BAC_N!$A$4:$M$199,13,FALSE)/10^3</f>
        <v>1242.9668010206485</v>
      </c>
      <c r="AS120" t="s">
        <v>55</v>
      </c>
      <c r="AT120" s="2">
        <f t="shared" si="109"/>
        <v>974.03640714025869</v>
      </c>
      <c r="AU120" s="2">
        <f t="shared" si="110"/>
        <v>5911.4739176972353</v>
      </c>
      <c r="AV120" s="2">
        <f t="shared" si="110"/>
        <v>11193.07061198406</v>
      </c>
      <c r="AW120" s="2">
        <f t="shared" si="110"/>
        <v>16790.545885159267</v>
      </c>
      <c r="AX120" s="2">
        <f t="shared" si="110"/>
        <v>22466.392772885451</v>
      </c>
      <c r="AY120" s="2">
        <f t="shared" si="110"/>
        <v>28230.899455423019</v>
      </c>
      <c r="AZ120" s="2">
        <f t="shared" si="110"/>
        <v>34091.948881352058</v>
      </c>
      <c r="BA120" s="2">
        <f t="shared" si="110"/>
        <v>40032.862014475439</v>
      </c>
      <c r="BB120" s="2">
        <f t="shared" si="110"/>
        <v>46045.441913378745</v>
      </c>
      <c r="BD120" t="s">
        <v>55</v>
      </c>
      <c r="BE120" s="2">
        <f t="shared" si="111"/>
        <v>974.03640714025869</v>
      </c>
      <c r="BF120" s="2">
        <f t="shared" si="112"/>
        <v>5968.500933997987</v>
      </c>
      <c r="BG120" s="2">
        <f t="shared" si="103"/>
        <v>11610.689736563651</v>
      </c>
      <c r="BH120" s="2">
        <f t="shared" si="103"/>
        <v>17881.179482682288</v>
      </c>
      <c r="BI120" s="2">
        <f t="shared" si="103"/>
        <v>24259.071248769254</v>
      </c>
      <c r="BJ120" s="2">
        <f t="shared" si="103"/>
        <v>30661.710634442614</v>
      </c>
      <c r="BK120" s="2">
        <f t="shared" si="103"/>
        <v>37136.101292807405</v>
      </c>
      <c r="BL120" s="2">
        <f t="shared" si="103"/>
        <v>43706.902592590115</v>
      </c>
      <c r="BM120" s="2">
        <f t="shared" si="103"/>
        <v>50163.916211573385</v>
      </c>
      <c r="BO120" t="s">
        <v>55</v>
      </c>
      <c r="BP120" s="2">
        <f t="shared" si="113"/>
        <v>974.03640714025869</v>
      </c>
      <c r="BQ120" s="2">
        <f t="shared" si="114"/>
        <v>5933.7630283781309</v>
      </c>
      <c r="BR120" s="2">
        <f t="shared" si="104"/>
        <v>11360.288305483256</v>
      </c>
      <c r="BS120" s="2">
        <f t="shared" si="104"/>
        <v>17230.810685764111</v>
      </c>
      <c r="BT120" s="2">
        <f t="shared" si="104"/>
        <v>23160.743289056958</v>
      </c>
      <c r="BU120" s="2">
        <f t="shared" si="104"/>
        <v>29196.761497690102</v>
      </c>
      <c r="BV120" s="2">
        <f t="shared" si="104"/>
        <v>35343.632488894116</v>
      </c>
      <c r="BW120" s="2">
        <f t="shared" si="104"/>
        <v>41613.440205936044</v>
      </c>
      <c r="BX120" s="2">
        <f t="shared" si="104"/>
        <v>47919.752584584639</v>
      </c>
      <c r="BZ120" t="s">
        <v>55</v>
      </c>
      <c r="CA120" s="2">
        <f t="shared" si="115"/>
        <v>974.03640714025869</v>
      </c>
      <c r="CB120" s="2">
        <f t="shared" si="116"/>
        <v>5929.8998949279257</v>
      </c>
      <c r="CC120" s="2">
        <f t="shared" si="105"/>
        <v>11331.424760622251</v>
      </c>
      <c r="CD120" s="2">
        <f t="shared" si="105"/>
        <v>17153.835055963435</v>
      </c>
      <c r="CE120" s="2">
        <f t="shared" si="105"/>
        <v>23034.656069923858</v>
      </c>
      <c r="CF120" s="2">
        <f t="shared" si="105"/>
        <v>29016.374714339207</v>
      </c>
      <c r="CG120" s="2">
        <f t="shared" si="105"/>
        <v>35067.101367131552</v>
      </c>
      <c r="CH120" s="2">
        <f t="shared" si="105"/>
        <v>41204.962769562095</v>
      </c>
      <c r="CI120" s="2">
        <f t="shared" si="105"/>
        <v>47447.260518909839</v>
      </c>
      <c r="CK120" t="s">
        <v>55</v>
      </c>
      <c r="CL120" s="2">
        <f t="shared" si="117"/>
        <v>0</v>
      </c>
      <c r="CM120" s="2">
        <f t="shared" si="117"/>
        <v>57.027016300751711</v>
      </c>
      <c r="CN120" s="2">
        <f t="shared" si="117"/>
        <v>417.61912457959079</v>
      </c>
      <c r="CO120" s="2">
        <f t="shared" si="117"/>
        <v>1090.6335975230213</v>
      </c>
      <c r="CP120" s="2">
        <f t="shared" si="117"/>
        <v>1792.6784758838039</v>
      </c>
      <c r="CQ120" s="2">
        <f t="shared" si="117"/>
        <v>2430.8111790195944</v>
      </c>
      <c r="CR120" s="2">
        <f t="shared" si="117"/>
        <v>3044.1524114553467</v>
      </c>
      <c r="CS120" s="2">
        <f t="shared" si="117"/>
        <v>3674.0405781146765</v>
      </c>
      <c r="CT120" s="2">
        <f t="shared" si="117"/>
        <v>4118.4742981946401</v>
      </c>
      <c r="CU120" s="41">
        <f t="shared" si="65"/>
        <v>8.9443691428618813E-2</v>
      </c>
      <c r="CV120" t="s">
        <v>55</v>
      </c>
      <c r="CW120" s="2">
        <f t="shared" si="118"/>
        <v>0</v>
      </c>
      <c r="CX120" s="2">
        <f t="shared" si="118"/>
        <v>22.289110680895647</v>
      </c>
      <c r="CY120" s="2">
        <f t="shared" si="118"/>
        <v>167.21769349919668</v>
      </c>
      <c r="CZ120" s="2">
        <f t="shared" si="118"/>
        <v>440.26480060484391</v>
      </c>
      <c r="DA120" s="2">
        <f t="shared" si="118"/>
        <v>694.35051617150748</v>
      </c>
      <c r="DB120" s="2">
        <f t="shared" si="118"/>
        <v>965.86204226708287</v>
      </c>
      <c r="DC120" s="2">
        <f t="shared" si="107"/>
        <v>1251.6836075420579</v>
      </c>
      <c r="DD120" s="2">
        <f t="shared" si="107"/>
        <v>1580.578191460605</v>
      </c>
      <c r="DE120" s="2">
        <f t="shared" si="107"/>
        <v>1874.3106712058943</v>
      </c>
      <c r="DF120" s="41">
        <f t="shared" si="66"/>
        <v>4.0705672338466656E-2</v>
      </c>
      <c r="DG120" t="s">
        <v>55</v>
      </c>
      <c r="DH120" s="2">
        <f t="shared" si="108"/>
        <v>0</v>
      </c>
      <c r="DI120" s="2">
        <f t="shared" si="108"/>
        <v>18.425977230690478</v>
      </c>
      <c r="DJ120" s="2">
        <f t="shared" si="108"/>
        <v>138.35414863819096</v>
      </c>
      <c r="DK120" s="2">
        <f t="shared" ref="DK120:DP138" si="119">CD120-AW120</f>
        <v>363.28917080416795</v>
      </c>
      <c r="DL120" s="2">
        <f t="shared" si="119"/>
        <v>568.26329703840747</v>
      </c>
      <c r="DM120" s="2">
        <f t="shared" si="119"/>
        <v>785.47525891618716</v>
      </c>
      <c r="DN120" s="2">
        <f t="shared" si="119"/>
        <v>975.15248577949387</v>
      </c>
      <c r="DO120" s="2">
        <f t="shared" si="119"/>
        <v>1172.1007550866561</v>
      </c>
      <c r="DP120" s="2">
        <f t="shared" si="119"/>
        <v>1401.8186055310944</v>
      </c>
      <c r="DQ120" s="41">
        <f t="shared" si="67"/>
        <v>3.0444242628145754E-2</v>
      </c>
      <c r="DR120" s="41"/>
    </row>
    <row r="121" spans="1:122" x14ac:dyDescent="0.3">
      <c r="A121" t="s">
        <v>145</v>
      </c>
      <c r="B121" s="2">
        <f>VLOOKUP($A121,Total_Rndwd_Prod_Val_REF_N!$A$4:$M$199,5,FALSE)/10^3</f>
        <v>0.29596805345296667</v>
      </c>
      <c r="C121" s="2">
        <f>VLOOKUP($A121,Total_Rndwd_Prod_Val_REF_N!$A$4:$M$199,6,FALSE)/10^3</f>
        <v>0.36463845094710584</v>
      </c>
      <c r="D121" s="2">
        <f>VLOOKUP($A121,Total_Rndwd_Prod_Val_REF_N!$A$4:$M$199,7,FALSE)/10^3</f>
        <v>0.4290702123308166</v>
      </c>
      <c r="E121" s="2">
        <f>VLOOKUP($A121,Total_Rndwd_Prod_Val_REF_N!$A$4:$M$199,8,FALSE)/10^3</f>
        <v>0.44985284319130697</v>
      </c>
      <c r="F121" s="2">
        <f>VLOOKUP($A121,Total_Rndwd_Prod_Val_REF_N!$A$4:$M$199,9,FALSE)/10^3</f>
        <v>0.47174721469566067</v>
      </c>
      <c r="G121" s="2">
        <f>VLOOKUP($A121,Total_Rndwd_Prod_Val_REF_N!$A$4:$M$199,10,FALSE)/10^3</f>
        <v>0.50666021075203915</v>
      </c>
      <c r="H121" s="2">
        <f>VLOOKUP($A121,Total_Rndwd_Prod_Val_REF_N!$A$4:$M$199,11,FALSE)/10^3</f>
        <v>0.52405269854730441</v>
      </c>
      <c r="I121" s="2">
        <f>VLOOKUP($A121,Total_Rndwd_Prod_Val_REF_N!$A$4:$M$199,12,FALSE)/10^3</f>
        <v>0.54181633873823476</v>
      </c>
      <c r="J121" s="2">
        <f>VLOOKUP($A121,Total_Rndwd_Prod_Val_REF_N!$A$4:$M$199,13,FALSE)/10^3</f>
        <v>0.55151748846113613</v>
      </c>
      <c r="L121" t="s">
        <v>145</v>
      </c>
      <c r="M121" s="2">
        <f>VLOOKUP($A121,Total_Rndwd_Prod_Val_BF_N!$A$4:$M$199,5,FALSE)/10^3</f>
        <v>0.29596805345296667</v>
      </c>
      <c r="N121" s="2">
        <f>VLOOKUP($A121,Total_Rndwd_Prod_Val_BF_N!$A$4:$M$199,6,FALSE)/10^3</f>
        <v>0.40244441732237063</v>
      </c>
      <c r="O121" s="2">
        <f>VLOOKUP($A121,Total_Rndwd_Prod_Val_BF_N!$A$4:$M$199,7,FALSE)/10^3</f>
        <v>0.50739032595944666</v>
      </c>
      <c r="P121" s="2">
        <f>VLOOKUP($A121,Total_Rndwd_Prod_Val_BF_N!$A$4:$M$199,8,FALSE)/10^3</f>
        <v>0.54700381284885236</v>
      </c>
      <c r="Q121" s="2">
        <f>VLOOKUP($A121,Total_Rndwd_Prod_Val_BF_N!$A$4:$M$199,9,FALSE)/10^3</f>
        <v>0.57005312523890295</v>
      </c>
      <c r="R121" s="2">
        <f>VLOOKUP($A121,Total_Rndwd_Prod_Val_BF_N!$A$4:$M$199,10,FALSE)/10^3</f>
        <v>0.58431701627340893</v>
      </c>
      <c r="S121" s="2">
        <f>VLOOKUP($A121,Total_Rndwd_Prod_Val_BF_N!$A$4:$M$199,11,FALSE)/10^3</f>
        <v>0.58998742781767044</v>
      </c>
      <c r="T121" s="2">
        <f>VLOOKUP($A121,Total_Rndwd_Prod_Val_BF_N!$A$4:$M$199,12,FALSE)/10^3</f>
        <v>0.59226788312515988</v>
      </c>
      <c r="U121" s="2">
        <f>VLOOKUP($A121,Total_Rndwd_Prod_Val_BF_N!$A$4:$M$199,13,FALSE)/10^3</f>
        <v>0.61415426188078137</v>
      </c>
      <c r="W121" t="s">
        <v>145</v>
      </c>
      <c r="X121" s="2">
        <f>VLOOKUP($A121,Total_Rndwd_Prod_Val_AF_N!$A$4:$M$199,5,FALSE)/10^3</f>
        <v>0.29596805345296667</v>
      </c>
      <c r="Y121" s="2">
        <f>VLOOKUP($A121,Total_Rndwd_Prod_Val_AF_N!$A$4:$M$199,6,FALSE)/10^3</f>
        <v>0.2522224197174453</v>
      </c>
      <c r="Z121" s="2">
        <f>VLOOKUP($A121,Total_Rndwd_Prod_Val_AF_N!$A$4:$M$199,7,FALSE)/10^3</f>
        <v>0.19936252732555887</v>
      </c>
      <c r="AA121" s="2">
        <f>VLOOKUP($A121,Total_Rndwd_Prod_Val_AF_N!$A$4:$M$199,8,FALSE)/10^3</f>
        <v>0.20258011291924685</v>
      </c>
      <c r="AB121" s="2">
        <f>VLOOKUP($A121,Total_Rndwd_Prod_Val_AF_N!$A$4:$M$199,9,FALSE)/10^3</f>
        <v>0.20229434481015077</v>
      </c>
      <c r="AC121" s="2">
        <f>VLOOKUP($A121,Total_Rndwd_Prod_Val_AF_N!$A$4:$M$199,10,FALSE)/10^3</f>
        <v>0.19566206648594342</v>
      </c>
      <c r="AD121" s="2">
        <f>VLOOKUP($A121,Total_Rndwd_Prod_Val_AF_N!$A$4:$M$199,11,FALSE)/10^3</f>
        <v>0.19509215672776142</v>
      </c>
      <c r="AE121" s="2">
        <f>VLOOKUP($A121,Total_Rndwd_Prod_Val_AF_N!$A$4:$M$199,12,FALSE)/10^3</f>
        <v>0.19540320951350656</v>
      </c>
      <c r="AF121" s="2">
        <f>VLOOKUP($A121,Total_Rndwd_Prod_Val_AF_N!$A$4:$M$199,13,FALSE)/10^3</f>
        <v>0.19322187404065366</v>
      </c>
      <c r="AH121" t="s">
        <v>145</v>
      </c>
      <c r="AI121" s="2">
        <f>VLOOKUP($A121,Total_Rndwd_Prod_Val_BAC_N!$A$4:$M$199,5,FALSE)/10^3</f>
        <v>0.29596805345296667</v>
      </c>
      <c r="AJ121" s="2">
        <f>VLOOKUP($A121,Total_Rndwd_Prod_Val_BAC_N!$A$4:$M$199,6,FALSE)/10^3</f>
        <v>0.35553345673920755</v>
      </c>
      <c r="AK121" s="2">
        <f>VLOOKUP($A121,Total_Rndwd_Prod_Val_BAC_N!$A$4:$M$199,7,FALSE)/10^3</f>
        <v>0.43427891763776866</v>
      </c>
      <c r="AL121" s="2">
        <f>VLOOKUP($A121,Total_Rndwd_Prod_Val_BAC_N!$A$4:$M$199,8,FALSE)/10^3</f>
        <v>0.45053909047472906</v>
      </c>
      <c r="AM121" s="2">
        <f>VLOOKUP($A121,Total_Rndwd_Prod_Val_BAC_N!$A$4:$M$199,9,FALSE)/10^3</f>
        <v>0.48277579192444353</v>
      </c>
      <c r="AN121" s="2">
        <f>VLOOKUP($A121,Total_Rndwd_Prod_Val_BAC_N!$A$4:$M$199,10,FALSE)/10^3</f>
        <v>0.49909216458681499</v>
      </c>
      <c r="AO121" s="2">
        <f>VLOOKUP($A121,Total_Rndwd_Prod_Val_BAC_N!$A$4:$M$199,11,FALSE)/10^3</f>
        <v>0.51619295738934001</v>
      </c>
      <c r="AP121" s="2">
        <f>VLOOKUP($A121,Total_Rndwd_Prod_Val_BAC_N!$A$4:$M$199,12,FALSE)/10^3</f>
        <v>0.54835563060372761</v>
      </c>
      <c r="AQ121" s="2">
        <f>VLOOKUP($A121,Total_Rndwd_Prod_Val_BAC_N!$A$4:$M$199,13,FALSE)/10^3</f>
        <v>0.5610013063858289</v>
      </c>
      <c r="AS121" t="s">
        <v>145</v>
      </c>
      <c r="AT121" s="2">
        <f t="shared" si="109"/>
        <v>0.29596805345296667</v>
      </c>
      <c r="AU121" s="2">
        <f t="shared" si="110"/>
        <v>1.8444787182119393</v>
      </c>
      <c r="AV121" s="2">
        <f t="shared" si="110"/>
        <v>3.7321027343311797</v>
      </c>
      <c r="AW121" s="2">
        <f t="shared" si="110"/>
        <v>5.8982364268457532</v>
      </c>
      <c r="AX121" s="2">
        <f t="shared" si="110"/>
        <v>8.1693950143066409</v>
      </c>
      <c r="AY121" s="2">
        <f t="shared" si="110"/>
        <v>10.563044083841323</v>
      </c>
      <c r="AZ121" s="2">
        <f t="shared" si="110"/>
        <v>13.113737625396784</v>
      </c>
      <c r="BA121" s="2">
        <f t="shared" si="110"/>
        <v>15.751764758324237</v>
      </c>
      <c r="BB121" s="2">
        <f t="shared" si="110"/>
        <v>18.470547601738314</v>
      </c>
      <c r="BD121" t="s">
        <v>145</v>
      </c>
      <c r="BE121" s="2">
        <f t="shared" si="111"/>
        <v>0.29596805345296667</v>
      </c>
      <c r="BF121" s="2">
        <f t="shared" si="112"/>
        <v>1.8822846845872041</v>
      </c>
      <c r="BG121" s="2">
        <f t="shared" si="103"/>
        <v>3.9994526798361334</v>
      </c>
      <c r="BH121" s="2">
        <f t="shared" si="103"/>
        <v>6.5760177965227724</v>
      </c>
      <c r="BI121" s="2">
        <f t="shared" si="103"/>
        <v>9.3340861731570861</v>
      </c>
      <c r="BJ121" s="2">
        <f t="shared" si="103"/>
        <v>12.198615690386108</v>
      </c>
      <c r="BK121" s="2">
        <f t="shared" si="103"/>
        <v>15.125871183297413</v>
      </c>
      <c r="BL121" s="2">
        <f t="shared" si="103"/>
        <v>18.078088777693253</v>
      </c>
      <c r="BM121" s="2">
        <f t="shared" si="103"/>
        <v>21.061314572074675</v>
      </c>
      <c r="BO121" t="s">
        <v>145</v>
      </c>
      <c r="BP121" s="2">
        <f t="shared" si="113"/>
        <v>0.29596805345296667</v>
      </c>
      <c r="BQ121" s="2">
        <f t="shared" si="114"/>
        <v>1.7320626869822786</v>
      </c>
      <c r="BR121" s="2">
        <f t="shared" si="104"/>
        <v>2.9403148931776188</v>
      </c>
      <c r="BS121" s="2">
        <f t="shared" si="104"/>
        <v>3.9403451153991012</v>
      </c>
      <c r="BT121" s="2">
        <f t="shared" si="104"/>
        <v>4.9529599118862393</v>
      </c>
      <c r="BU121" s="2">
        <f t="shared" si="104"/>
        <v>5.9577993576127861</v>
      </c>
      <c r="BV121" s="2">
        <f t="shared" si="104"/>
        <v>6.9355397802843211</v>
      </c>
      <c r="BW121" s="2">
        <f t="shared" si="104"/>
        <v>7.9113116167088737</v>
      </c>
      <c r="BX121" s="2">
        <f t="shared" si="104"/>
        <v>8.8861463288035551</v>
      </c>
      <c r="BZ121" t="s">
        <v>145</v>
      </c>
      <c r="CA121" s="2">
        <f t="shared" si="115"/>
        <v>0.29596805345296667</v>
      </c>
      <c r="CB121" s="2">
        <f t="shared" si="116"/>
        <v>1.8353737240040409</v>
      </c>
      <c r="CC121" s="2">
        <f t="shared" si="105"/>
        <v>3.6917864685986399</v>
      </c>
      <c r="CD121" s="2">
        <f t="shared" si="105"/>
        <v>5.8794412296244438</v>
      </c>
      <c r="CE121" s="2">
        <f t="shared" si="105"/>
        <v>8.1643733834478027</v>
      </c>
      <c r="CF121" s="2">
        <f t="shared" si="105"/>
        <v>10.594568715732391</v>
      </c>
      <c r="CG121" s="2">
        <f t="shared" si="105"/>
        <v>13.107130331468991</v>
      </c>
      <c r="CH121" s="2">
        <f t="shared" si="105"/>
        <v>15.720257791630079</v>
      </c>
      <c r="CI121" s="2">
        <f t="shared" si="105"/>
        <v>18.474681620430818</v>
      </c>
      <c r="CK121" t="s">
        <v>145</v>
      </c>
      <c r="CL121" s="2">
        <f t="shared" si="117"/>
        <v>0</v>
      </c>
      <c r="CM121" s="2">
        <f t="shared" si="117"/>
        <v>3.7805966375264788E-2</v>
      </c>
      <c r="CN121" s="2">
        <f t="shared" si="117"/>
        <v>0.26734994550495372</v>
      </c>
      <c r="CO121" s="2">
        <f t="shared" si="117"/>
        <v>0.67778136967701919</v>
      </c>
      <c r="CP121" s="2">
        <f t="shared" si="117"/>
        <v>1.1646911588504452</v>
      </c>
      <c r="CQ121" s="2">
        <f t="shared" si="117"/>
        <v>1.6355716065447847</v>
      </c>
      <c r="CR121" s="2">
        <f t="shared" si="117"/>
        <v>2.0121335579006292</v>
      </c>
      <c r="CS121" s="2">
        <f t="shared" si="117"/>
        <v>2.3263240193690162</v>
      </c>
      <c r="CT121" s="2">
        <f t="shared" si="117"/>
        <v>2.5907669703363609</v>
      </c>
      <c r="CU121" s="41">
        <f t="shared" si="65"/>
        <v>0.1402647623772961</v>
      </c>
      <c r="CV121" t="s">
        <v>145</v>
      </c>
      <c r="CW121" s="2">
        <f t="shared" si="118"/>
        <v>0</v>
      </c>
      <c r="CX121" s="2">
        <f t="shared" si="118"/>
        <v>-0.11241603122966071</v>
      </c>
      <c r="CY121" s="2">
        <f t="shared" si="118"/>
        <v>-0.79178784115356082</v>
      </c>
      <c r="CZ121" s="2">
        <f t="shared" si="118"/>
        <v>-1.9578913114466521</v>
      </c>
      <c r="DA121" s="2">
        <f t="shared" si="118"/>
        <v>-3.2164351024204016</v>
      </c>
      <c r="DB121" s="2">
        <f t="shared" si="118"/>
        <v>-4.6052447262285368</v>
      </c>
      <c r="DC121" s="2">
        <f t="shared" si="107"/>
        <v>-6.1781978451124626</v>
      </c>
      <c r="DD121" s="2">
        <f t="shared" si="107"/>
        <v>-7.8404531416153631</v>
      </c>
      <c r="DE121" s="2">
        <f t="shared" si="107"/>
        <v>-9.584401272934759</v>
      </c>
      <c r="DF121" s="41">
        <f t="shared" si="66"/>
        <v>-0.51890184739475431</v>
      </c>
      <c r="DG121" t="s">
        <v>145</v>
      </c>
      <c r="DH121" s="2">
        <f t="shared" ref="DH121:DJ138" si="120">CA121-AT121</f>
        <v>0</v>
      </c>
      <c r="DI121" s="2">
        <f t="shared" si="120"/>
        <v>-9.1049942078984536E-3</v>
      </c>
      <c r="DJ121" s="2">
        <f t="shared" si="120"/>
        <v>-4.0316265732539769E-2</v>
      </c>
      <c r="DK121" s="2">
        <f t="shared" si="119"/>
        <v>-1.8795197221309401E-2</v>
      </c>
      <c r="DL121" s="2">
        <f t="shared" si="119"/>
        <v>-5.0216308588382219E-3</v>
      </c>
      <c r="DM121" s="2">
        <f t="shared" si="119"/>
        <v>3.1524631891068466E-2</v>
      </c>
      <c r="DN121" s="2">
        <f t="shared" si="119"/>
        <v>-6.6072939277930232E-3</v>
      </c>
      <c r="DO121" s="2">
        <f t="shared" si="119"/>
        <v>-3.1506966694157867E-2</v>
      </c>
      <c r="DP121" s="2">
        <f t="shared" si="119"/>
        <v>4.1340186925040712E-3</v>
      </c>
      <c r="DQ121" s="41">
        <f t="shared" si="67"/>
        <v>2.238167910146317E-4</v>
      </c>
      <c r="DR121" s="41"/>
    </row>
    <row r="122" spans="1:122" x14ac:dyDescent="0.3">
      <c r="A122" t="s">
        <v>146</v>
      </c>
      <c r="B122" s="2">
        <f>VLOOKUP($A122,Total_Rndwd_Prod_Val_REF_N!$A$4:$M$199,5,FALSE)/10^3</f>
        <v>15.963215359630615</v>
      </c>
      <c r="C122" s="2">
        <f>VLOOKUP($A122,Total_Rndwd_Prod_Val_REF_N!$A$4:$M$199,6,FALSE)/10^3</f>
        <v>17.047953061617562</v>
      </c>
      <c r="D122" s="2">
        <f>VLOOKUP($A122,Total_Rndwd_Prod_Val_REF_N!$A$4:$M$199,7,FALSE)/10^3</f>
        <v>18.103417012269439</v>
      </c>
      <c r="E122" s="2">
        <f>VLOOKUP($A122,Total_Rndwd_Prod_Val_REF_N!$A$4:$M$199,8,FALSE)/10^3</f>
        <v>18.246267062847373</v>
      </c>
      <c r="F122" s="2">
        <f>VLOOKUP($A122,Total_Rndwd_Prod_Val_REF_N!$A$4:$M$199,9,FALSE)/10^3</f>
        <v>18.442363796456849</v>
      </c>
      <c r="G122" s="2">
        <f>VLOOKUP($A122,Total_Rndwd_Prod_Val_REF_N!$A$4:$M$199,10,FALSE)/10^3</f>
        <v>18.677208981781394</v>
      </c>
      <c r="H122" s="2">
        <f>VLOOKUP($A122,Total_Rndwd_Prod_Val_REF_N!$A$4:$M$199,11,FALSE)/10^3</f>
        <v>18.978928889294103</v>
      </c>
      <c r="I122" s="2">
        <f>VLOOKUP($A122,Total_Rndwd_Prod_Val_REF_N!$A$4:$M$199,12,FALSE)/10^3</f>
        <v>19.253014776365518</v>
      </c>
      <c r="J122" s="2">
        <f>VLOOKUP($A122,Total_Rndwd_Prod_Val_REF_N!$A$4:$M$199,13,FALSE)/10^3</f>
        <v>19.265049403418189</v>
      </c>
      <c r="L122" t="s">
        <v>146</v>
      </c>
      <c r="M122" s="2">
        <f>VLOOKUP($A122,Total_Rndwd_Prod_Val_BF_N!$A$4:$M$199,5,FALSE)/10^3</f>
        <v>15.963215359630615</v>
      </c>
      <c r="N122" s="2">
        <f>VLOOKUP($A122,Total_Rndwd_Prod_Val_BF_N!$A$4:$M$199,6,FALSE)/10^3</f>
        <v>17.979998567094263</v>
      </c>
      <c r="O122" s="2">
        <f>VLOOKUP($A122,Total_Rndwd_Prod_Val_BF_N!$A$4:$M$199,7,FALSE)/10^3</f>
        <v>20.330751319325579</v>
      </c>
      <c r="P122" s="2">
        <f>VLOOKUP($A122,Total_Rndwd_Prod_Val_BF_N!$A$4:$M$199,8,FALSE)/10^3</f>
        <v>20.643802168320111</v>
      </c>
      <c r="Q122" s="2">
        <f>VLOOKUP($A122,Total_Rndwd_Prod_Val_BF_N!$A$4:$M$199,9,FALSE)/10^3</f>
        <v>20.300233727590648</v>
      </c>
      <c r="R122" s="2">
        <f>VLOOKUP($A122,Total_Rndwd_Prod_Val_BF_N!$A$4:$M$199,10,FALSE)/10^3</f>
        <v>20.352059807893326</v>
      </c>
      <c r="S122" s="2">
        <f>VLOOKUP($A122,Total_Rndwd_Prod_Val_BF_N!$A$4:$M$199,11,FALSE)/10^3</f>
        <v>20.370032754379668</v>
      </c>
      <c r="T122" s="2">
        <f>VLOOKUP($A122,Total_Rndwd_Prod_Val_BF_N!$A$4:$M$199,12,FALSE)/10^3</f>
        <v>20.290900456567641</v>
      </c>
      <c r="U122" s="2">
        <f>VLOOKUP($A122,Total_Rndwd_Prod_Val_BF_N!$A$4:$M$199,13,FALSE)/10^3</f>
        <v>20.569619543102313</v>
      </c>
      <c r="W122" t="s">
        <v>146</v>
      </c>
      <c r="X122" s="2">
        <f>VLOOKUP($A122,Total_Rndwd_Prod_Val_AF_N!$A$4:$M$199,5,FALSE)/10^3</f>
        <v>15.963215359630615</v>
      </c>
      <c r="Y122" s="2">
        <f>VLOOKUP($A122,Total_Rndwd_Prod_Val_AF_N!$A$4:$M$199,6,FALSE)/10^3</f>
        <v>17.245542721735738</v>
      </c>
      <c r="Z122" s="2">
        <f>VLOOKUP($A122,Total_Rndwd_Prod_Val_AF_N!$A$4:$M$199,7,FALSE)/10^3</f>
        <v>18.665465767572179</v>
      </c>
      <c r="AA122" s="2">
        <f>VLOOKUP($A122,Total_Rndwd_Prod_Val_AF_N!$A$4:$M$199,8,FALSE)/10^3</f>
        <v>18.621511060944918</v>
      </c>
      <c r="AB122" s="2">
        <f>VLOOKUP($A122,Total_Rndwd_Prod_Val_AF_N!$A$4:$M$199,9,FALSE)/10^3</f>
        <v>18.873957827777904</v>
      </c>
      <c r="AC122" s="2">
        <f>VLOOKUP($A122,Total_Rndwd_Prod_Val_AF_N!$A$4:$M$199,10,FALSE)/10^3</f>
        <v>19.039563026783462</v>
      </c>
      <c r="AD122" s="2">
        <f>VLOOKUP($A122,Total_Rndwd_Prod_Val_AF_N!$A$4:$M$199,11,FALSE)/10^3</f>
        <v>19.233980594355046</v>
      </c>
      <c r="AE122" s="2">
        <f>VLOOKUP($A122,Total_Rndwd_Prod_Val_AF_N!$A$4:$M$199,12,FALSE)/10^3</f>
        <v>19.65978418208288</v>
      </c>
      <c r="AF122" s="2">
        <f>VLOOKUP($A122,Total_Rndwd_Prod_Val_AF_N!$A$4:$M$199,13,FALSE)/10^3</f>
        <v>19.75395032393979</v>
      </c>
      <c r="AH122" t="s">
        <v>146</v>
      </c>
      <c r="AI122" s="2">
        <f>VLOOKUP($A122,Total_Rndwd_Prod_Val_BAC_N!$A$4:$M$199,5,FALSE)/10^3</f>
        <v>15.963215359630615</v>
      </c>
      <c r="AJ122" s="2">
        <f>VLOOKUP($A122,Total_Rndwd_Prod_Val_BAC_N!$A$4:$M$199,6,FALSE)/10^3</f>
        <v>17.268322952185024</v>
      </c>
      <c r="AK122" s="2">
        <f>VLOOKUP($A122,Total_Rndwd_Prod_Val_BAC_N!$A$4:$M$199,7,FALSE)/10^3</f>
        <v>18.674300371902468</v>
      </c>
      <c r="AL122" s="2">
        <f>VLOOKUP($A122,Total_Rndwd_Prod_Val_BAC_N!$A$4:$M$199,8,FALSE)/10^3</f>
        <v>18.61322201386124</v>
      </c>
      <c r="AM122" s="2">
        <f>VLOOKUP($A122,Total_Rndwd_Prod_Val_BAC_N!$A$4:$M$199,9,FALSE)/10^3</f>
        <v>18.833647143236352</v>
      </c>
      <c r="AN122" s="2">
        <f>VLOOKUP($A122,Total_Rndwd_Prod_Val_BAC_N!$A$4:$M$199,10,FALSE)/10^3</f>
        <v>18.997990762779214</v>
      </c>
      <c r="AO122" s="2">
        <f>VLOOKUP($A122,Total_Rndwd_Prod_Val_BAC_N!$A$4:$M$199,11,FALSE)/10^3</f>
        <v>19.266613917686865</v>
      </c>
      <c r="AP122" s="2">
        <f>VLOOKUP($A122,Total_Rndwd_Prod_Val_BAC_N!$A$4:$M$199,12,FALSE)/10^3</f>
        <v>19.671693953006368</v>
      </c>
      <c r="AQ122" s="2">
        <f>VLOOKUP($A122,Total_Rndwd_Prod_Val_BAC_N!$A$4:$M$199,13,FALSE)/10^3</f>
        <v>19.741461818056639</v>
      </c>
      <c r="AS122" t="s">
        <v>146</v>
      </c>
      <c r="AT122" s="2">
        <f t="shared" si="109"/>
        <v>15.963215359630615</v>
      </c>
      <c r="AU122" s="2">
        <f t="shared" si="110"/>
        <v>96.864029859770639</v>
      </c>
      <c r="AV122" s="2">
        <f t="shared" si="110"/>
        <v>183.15925911851033</v>
      </c>
      <c r="AW122" s="2">
        <f t="shared" si="110"/>
        <v>273.81919423043547</v>
      </c>
      <c r="AX122" s="2">
        <f t="shared" si="110"/>
        <v>365.24662627828178</v>
      </c>
      <c r="AY122" s="2">
        <f t="shared" si="110"/>
        <v>457.69329044589057</v>
      </c>
      <c r="AZ122" s="2">
        <f t="shared" si="110"/>
        <v>551.38105526231027</v>
      </c>
      <c r="BA122" s="2">
        <f t="shared" si="110"/>
        <v>646.5497855958522</v>
      </c>
      <c r="BB122" s="2">
        <f t="shared" si="110"/>
        <v>742.82689410473245</v>
      </c>
      <c r="BD122" t="s">
        <v>146</v>
      </c>
      <c r="BE122" s="2">
        <f t="shared" si="111"/>
        <v>15.963215359630615</v>
      </c>
      <c r="BF122" s="2">
        <f t="shared" si="112"/>
        <v>97.796075365247333</v>
      </c>
      <c r="BG122" s="2">
        <f t="shared" si="103"/>
        <v>190.04682095294996</v>
      </c>
      <c r="BH122" s="2">
        <f t="shared" si="103"/>
        <v>292.01362839857239</v>
      </c>
      <c r="BI122" s="2">
        <f t="shared" si="103"/>
        <v>394.88907079944346</v>
      </c>
      <c r="BJ122" s="2">
        <f t="shared" si="103"/>
        <v>496.4420655176994</v>
      </c>
      <c r="BK122" s="2">
        <f t="shared" si="103"/>
        <v>598.22033750365233</v>
      </c>
      <c r="BL122" s="2">
        <f t="shared" si="103"/>
        <v>699.99136897773872</v>
      </c>
      <c r="BM122" s="2">
        <f t="shared" si="103"/>
        <v>801.72459034711164</v>
      </c>
      <c r="BO122" t="s">
        <v>146</v>
      </c>
      <c r="BP122" s="2">
        <f t="shared" si="113"/>
        <v>15.963215359630615</v>
      </c>
      <c r="BQ122" s="2">
        <f t="shared" si="114"/>
        <v>97.061619519888808</v>
      </c>
      <c r="BR122" s="2">
        <f t="shared" si="104"/>
        <v>184.70925617440395</v>
      </c>
      <c r="BS122" s="2">
        <f t="shared" si="104"/>
        <v>277.99263030563753</v>
      </c>
      <c r="BT122" s="2">
        <f t="shared" si="104"/>
        <v>371.35263237719511</v>
      </c>
      <c r="BU122" s="2">
        <f t="shared" si="104"/>
        <v>465.88802671509018</v>
      </c>
      <c r="BV122" s="2">
        <f t="shared" si="104"/>
        <v>561.28025941657916</v>
      </c>
      <c r="BW122" s="2">
        <f t="shared" si="104"/>
        <v>657.87596597608217</v>
      </c>
      <c r="BX122" s="2">
        <f t="shared" si="104"/>
        <v>756.26905302835348</v>
      </c>
      <c r="BZ122" t="s">
        <v>146</v>
      </c>
      <c r="CA122" s="2">
        <f t="shared" si="115"/>
        <v>15.963215359630615</v>
      </c>
      <c r="CB122" s="2">
        <f t="shared" si="116"/>
        <v>97.084399750338093</v>
      </c>
      <c r="CC122" s="2">
        <f t="shared" si="105"/>
        <v>184.83199193098065</v>
      </c>
      <c r="CD122" s="2">
        <f t="shared" si="105"/>
        <v>278.14241543245174</v>
      </c>
      <c r="CE122" s="2">
        <f t="shared" si="105"/>
        <v>371.42895063113303</v>
      </c>
      <c r="CF122" s="2">
        <f t="shared" si="105"/>
        <v>465.76152996685767</v>
      </c>
      <c r="CG122" s="2">
        <f t="shared" si="105"/>
        <v>561.02010693566137</v>
      </c>
      <c r="CH122" s="2">
        <f t="shared" si="105"/>
        <v>657.75825655941526</v>
      </c>
      <c r="CI122" s="2">
        <f t="shared" si="105"/>
        <v>756.18649418949735</v>
      </c>
      <c r="CK122" t="s">
        <v>146</v>
      </c>
      <c r="CL122" s="2">
        <f t="shared" si="117"/>
        <v>0</v>
      </c>
      <c r="CM122" s="2">
        <f t="shared" si="117"/>
        <v>0.93204550547669385</v>
      </c>
      <c r="CN122" s="2">
        <f t="shared" si="117"/>
        <v>6.887561834439623</v>
      </c>
      <c r="CO122" s="2">
        <f t="shared" si="117"/>
        <v>18.194434168136922</v>
      </c>
      <c r="CP122" s="2">
        <f t="shared" si="117"/>
        <v>29.642444521161678</v>
      </c>
      <c r="CQ122" s="2">
        <f t="shared" si="117"/>
        <v>38.748775071808836</v>
      </c>
      <c r="CR122" s="2">
        <f t="shared" si="117"/>
        <v>46.839282241342062</v>
      </c>
      <c r="CS122" s="2">
        <f t="shared" si="117"/>
        <v>53.441583381886517</v>
      </c>
      <c r="CT122" s="2">
        <f t="shared" si="117"/>
        <v>58.897696242379197</v>
      </c>
      <c r="CU122" s="41">
        <f t="shared" si="65"/>
        <v>7.9288588915946159E-2</v>
      </c>
      <c r="CV122" t="s">
        <v>146</v>
      </c>
      <c r="CW122" s="2">
        <f t="shared" si="118"/>
        <v>0</v>
      </c>
      <c r="CX122" s="2">
        <f t="shared" si="118"/>
        <v>0.19758966011816881</v>
      </c>
      <c r="CY122" s="2">
        <f t="shared" si="118"/>
        <v>1.5499970558936127</v>
      </c>
      <c r="CZ122" s="2">
        <f t="shared" si="118"/>
        <v>4.1734360752020621</v>
      </c>
      <c r="DA122" s="2">
        <f t="shared" si="118"/>
        <v>6.1060060989133262</v>
      </c>
      <c r="DB122" s="2">
        <f t="shared" si="118"/>
        <v>8.1947362691996091</v>
      </c>
      <c r="DC122" s="2">
        <f t="shared" si="107"/>
        <v>9.8992041542688867</v>
      </c>
      <c r="DD122" s="2">
        <f t="shared" si="107"/>
        <v>11.326180380229971</v>
      </c>
      <c r="DE122" s="2">
        <f t="shared" si="107"/>
        <v>13.442158923621037</v>
      </c>
      <c r="DF122" s="41">
        <f t="shared" si="66"/>
        <v>1.8095950793248747E-2</v>
      </c>
      <c r="DG122" t="s">
        <v>146</v>
      </c>
      <c r="DH122" s="2">
        <f t="shared" si="120"/>
        <v>0</v>
      </c>
      <c r="DI122" s="2">
        <f t="shared" si="120"/>
        <v>0.22036989056745426</v>
      </c>
      <c r="DJ122" s="2">
        <f t="shared" si="120"/>
        <v>1.6727328124703149</v>
      </c>
      <c r="DK122" s="2">
        <f t="shared" si="119"/>
        <v>4.3232212020162706</v>
      </c>
      <c r="DL122" s="2">
        <f t="shared" si="119"/>
        <v>6.1823243528512535</v>
      </c>
      <c r="DM122" s="2">
        <f t="shared" si="119"/>
        <v>8.0682395209670972</v>
      </c>
      <c r="DN122" s="2">
        <f t="shared" si="119"/>
        <v>9.6390516733511049</v>
      </c>
      <c r="DO122" s="2">
        <f t="shared" si="119"/>
        <v>11.208470963563059</v>
      </c>
      <c r="DP122" s="2">
        <f t="shared" si="119"/>
        <v>13.359600084764907</v>
      </c>
      <c r="DQ122" s="41">
        <f t="shared" si="67"/>
        <v>1.79848093691682E-2</v>
      </c>
      <c r="DR122" s="41"/>
    </row>
    <row r="123" spans="1:122" x14ac:dyDescent="0.3">
      <c r="A123" t="s">
        <v>147</v>
      </c>
      <c r="B123" s="2">
        <f>VLOOKUP($A123,Total_Rndwd_Prod_Val_REF_N!$A$4:$M$199,5,FALSE)/10^3</f>
        <v>0.63390669946033906</v>
      </c>
      <c r="C123" s="2">
        <f>VLOOKUP($A123,Total_Rndwd_Prod_Val_REF_N!$A$4:$M$199,6,FALSE)/10^3</f>
        <v>0.64786835378641838</v>
      </c>
      <c r="D123" s="2">
        <f>VLOOKUP($A123,Total_Rndwd_Prod_Val_REF_N!$A$4:$M$199,7,FALSE)/10^3</f>
        <v>0.66665612333713786</v>
      </c>
      <c r="E123" s="2">
        <f>VLOOKUP($A123,Total_Rndwd_Prod_Val_REF_N!$A$4:$M$199,8,FALSE)/10^3</f>
        <v>0.65164000811249778</v>
      </c>
      <c r="F123" s="2">
        <f>VLOOKUP($A123,Total_Rndwd_Prod_Val_REF_N!$A$4:$M$199,9,FALSE)/10^3</f>
        <v>0.64419195050017752</v>
      </c>
      <c r="G123" s="2">
        <f>VLOOKUP($A123,Total_Rndwd_Prod_Val_REF_N!$A$4:$M$199,10,FALSE)/10^3</f>
        <v>0.64419195050017752</v>
      </c>
      <c r="H123" s="2">
        <f>VLOOKUP($A123,Total_Rndwd_Prod_Val_REF_N!$A$4:$M$199,11,FALSE)/10^3</f>
        <v>0.65025000811249767</v>
      </c>
      <c r="I123" s="2">
        <f>VLOOKUP($A123,Total_Rndwd_Prod_Val_REF_N!$A$4:$M$199,12,FALSE)/10^3</f>
        <v>0.65164000811249778</v>
      </c>
      <c r="J123" s="2">
        <f>VLOOKUP($A123,Total_Rndwd_Prod_Val_REF_N!$A$4:$M$199,13,FALSE)/10^3</f>
        <v>0.64512806572481785</v>
      </c>
      <c r="L123" t="s">
        <v>147</v>
      </c>
      <c r="M123" s="2">
        <f>VLOOKUP($A123,Total_Rndwd_Prod_Val_BF_N!$A$4:$M$199,5,FALSE)/10^3</f>
        <v>0.63390669946033906</v>
      </c>
      <c r="N123" s="2">
        <f>VLOOKUP($A123,Total_Rndwd_Prod_Val_BF_N!$A$4:$M$199,6,FALSE)/10^3</f>
        <v>0.69426835378641849</v>
      </c>
      <c r="O123" s="2">
        <f>VLOOKUP($A123,Total_Rndwd_Prod_Val_BF_N!$A$4:$M$199,7,FALSE)/10^3</f>
        <v>0.77240612333713787</v>
      </c>
      <c r="P123" s="2">
        <f>VLOOKUP($A123,Total_Rndwd_Prod_Val_BF_N!$A$4:$M$199,8,FALSE)/10^3</f>
        <v>0.76145000811249752</v>
      </c>
      <c r="Q123" s="2">
        <f>VLOOKUP($A123,Total_Rndwd_Prod_Val_BF_N!$A$4:$M$199,9,FALSE)/10^3</f>
        <v>0.72837195050017745</v>
      </c>
      <c r="R123" s="2">
        <f>VLOOKUP($A123,Total_Rndwd_Prod_Val_BF_N!$A$4:$M$199,10,FALSE)/10^3</f>
        <v>0.72009195050017749</v>
      </c>
      <c r="S123" s="2">
        <f>VLOOKUP($A123,Total_Rndwd_Prod_Val_BF_N!$A$4:$M$199,11,FALSE)/10^3</f>
        <v>0.71280000811249766</v>
      </c>
      <c r="T123" s="2">
        <f>VLOOKUP($A123,Total_Rndwd_Prod_Val_BF_N!$A$4:$M$199,12,FALSE)/10^3</f>
        <v>0.69890000811249753</v>
      </c>
      <c r="U123" s="2">
        <f>VLOOKUP($A123,Total_Rndwd_Prod_Val_BF_N!$A$4:$M$199,13,FALSE)/10^3</f>
        <v>0.70112806572481789</v>
      </c>
      <c r="W123" t="s">
        <v>147</v>
      </c>
      <c r="X123" s="2">
        <f>VLOOKUP($A123,Total_Rndwd_Prod_Val_AF_N!$A$4:$M$199,5,FALSE)/10^3</f>
        <v>0.63390669946033906</v>
      </c>
      <c r="Y123" s="2">
        <f>VLOOKUP($A123,Total_Rndwd_Prod_Val_AF_N!$A$4:$M$199,6,FALSE)/10^3</f>
        <v>0.65946835378641833</v>
      </c>
      <c r="Z123" s="2">
        <f>VLOOKUP($A123,Total_Rndwd_Prod_Val_AF_N!$A$4:$M$199,7,FALSE)/10^3</f>
        <v>0.696266123337138</v>
      </c>
      <c r="AA123" s="2">
        <f>VLOOKUP($A123,Total_Rndwd_Prod_Val_AF_N!$A$4:$M$199,8,FALSE)/10^3</f>
        <v>0.67110000811249759</v>
      </c>
      <c r="AB123" s="2">
        <f>VLOOKUP($A123,Total_Rndwd_Prod_Val_AF_N!$A$4:$M$199,9,FALSE)/10^3</f>
        <v>0.66627195050017762</v>
      </c>
      <c r="AC123" s="2">
        <f>VLOOKUP($A123,Total_Rndwd_Prod_Val_AF_N!$A$4:$M$199,10,FALSE)/10^3</f>
        <v>0.66351195050017753</v>
      </c>
      <c r="AD123" s="2">
        <f>VLOOKUP($A123,Total_Rndwd_Prod_Val_AF_N!$A$4:$M$199,11,FALSE)/10^3</f>
        <v>0.66554000811249758</v>
      </c>
      <c r="AE123" s="2">
        <f>VLOOKUP($A123,Total_Rndwd_Prod_Val_AF_N!$A$4:$M$199,12,FALSE)/10^3</f>
        <v>0.67249000811249771</v>
      </c>
      <c r="AF123" s="2">
        <f>VLOOKUP($A123,Total_Rndwd_Prod_Val_AF_N!$A$4:$M$199,13,FALSE)/10^3</f>
        <v>0.67032806572481785</v>
      </c>
      <c r="AH123" t="s">
        <v>147</v>
      </c>
      <c r="AI123" s="2">
        <f>VLOOKUP($A123,Total_Rndwd_Prod_Val_BAC_N!$A$4:$M$199,5,FALSE)/10^3</f>
        <v>0.63390669946033906</v>
      </c>
      <c r="AJ123" s="2">
        <f>VLOOKUP($A123,Total_Rndwd_Prod_Val_BAC_N!$A$4:$M$199,6,FALSE)/10^3</f>
        <v>0.65946835378641833</v>
      </c>
      <c r="AK123" s="2">
        <f>VLOOKUP($A123,Total_Rndwd_Prod_Val_BAC_N!$A$4:$M$199,7,FALSE)/10^3</f>
        <v>0.69485612333713787</v>
      </c>
      <c r="AL123" s="2">
        <f>VLOOKUP($A123,Total_Rndwd_Prod_Val_BAC_N!$A$4:$M$199,8,FALSE)/10^3</f>
        <v>0.66832000811249759</v>
      </c>
      <c r="AM123" s="2">
        <f>VLOOKUP($A123,Total_Rndwd_Prod_Val_BAC_N!$A$4:$M$199,9,FALSE)/10^3</f>
        <v>0.66213195050017748</v>
      </c>
      <c r="AN123" s="2">
        <f>VLOOKUP($A123,Total_Rndwd_Prod_Val_BAC_N!$A$4:$M$199,10,FALSE)/10^3</f>
        <v>0.65937195050017749</v>
      </c>
      <c r="AO123" s="2">
        <f>VLOOKUP($A123,Total_Rndwd_Prod_Val_BAC_N!$A$4:$M$199,11,FALSE)/10^3</f>
        <v>0.66415000811249769</v>
      </c>
      <c r="AP123" s="2">
        <f>VLOOKUP($A123,Total_Rndwd_Prod_Val_BAC_N!$A$4:$M$199,12,FALSE)/10^3</f>
        <v>0.6697100081124977</v>
      </c>
      <c r="AQ123" s="2">
        <f>VLOOKUP($A123,Total_Rndwd_Prod_Val_BAC_N!$A$4:$M$199,13,FALSE)/10^3</f>
        <v>0.66752806572481782</v>
      </c>
      <c r="AS123" t="s">
        <v>147</v>
      </c>
      <c r="AT123" s="2">
        <f t="shared" si="109"/>
        <v>0.63390669946033906</v>
      </c>
      <c r="AU123" s="2">
        <f t="shared" si="110"/>
        <v>3.8174018510881136</v>
      </c>
      <c r="AV123" s="2">
        <f t="shared" si="110"/>
        <v>7.0755313895709246</v>
      </c>
      <c r="AW123" s="2">
        <f t="shared" si="110"/>
        <v>10.393795891031974</v>
      </c>
      <c r="AX123" s="2">
        <f t="shared" si="110"/>
        <v>13.644547873982143</v>
      </c>
      <c r="AY123" s="2">
        <f t="shared" si="110"/>
        <v>16.865507626483033</v>
      </c>
      <c r="AZ123" s="2">
        <f t="shared" si="110"/>
        <v>20.09252543659624</v>
      </c>
      <c r="BA123" s="2">
        <f t="shared" si="110"/>
        <v>23.34516547715873</v>
      </c>
      <c r="BB123" s="2">
        <f t="shared" si="110"/>
        <v>26.59685357533354</v>
      </c>
      <c r="BD123" t="s">
        <v>147</v>
      </c>
      <c r="BE123" s="2">
        <f t="shared" si="111"/>
        <v>0.63390669946033906</v>
      </c>
      <c r="BF123" s="2">
        <f t="shared" si="112"/>
        <v>3.8638018510881138</v>
      </c>
      <c r="BG123" s="2">
        <f t="shared" si="103"/>
        <v>7.4132813895709262</v>
      </c>
      <c r="BH123" s="2">
        <f t="shared" si="103"/>
        <v>11.264355891031975</v>
      </c>
      <c r="BI123" s="2">
        <f t="shared" si="103"/>
        <v>15.038527873982142</v>
      </c>
      <c r="BJ123" s="2">
        <f t="shared" si="103"/>
        <v>18.672107626483029</v>
      </c>
      <c r="BK123" s="2">
        <f t="shared" si="103"/>
        <v>22.265275436596237</v>
      </c>
      <c r="BL123" s="2">
        <f t="shared" si="103"/>
        <v>25.815375477158728</v>
      </c>
      <c r="BM123" s="2">
        <f t="shared" si="103"/>
        <v>29.312103575333534</v>
      </c>
      <c r="BO123" t="s">
        <v>147</v>
      </c>
      <c r="BP123" s="2">
        <f t="shared" si="113"/>
        <v>0.63390669946033906</v>
      </c>
      <c r="BQ123" s="2">
        <f t="shared" si="114"/>
        <v>3.8290018510881136</v>
      </c>
      <c r="BR123" s="2">
        <f t="shared" si="104"/>
        <v>7.1631413895709253</v>
      </c>
      <c r="BS123" s="2">
        <f t="shared" si="104"/>
        <v>10.619305891031976</v>
      </c>
      <c r="BT123" s="2">
        <f t="shared" si="104"/>
        <v>13.969977873982145</v>
      </c>
      <c r="BU123" s="2">
        <f t="shared" si="104"/>
        <v>17.298577626483031</v>
      </c>
      <c r="BV123" s="2">
        <f t="shared" si="104"/>
        <v>20.618165436596239</v>
      </c>
      <c r="BW123" s="2">
        <f t="shared" si="104"/>
        <v>23.952815477158726</v>
      </c>
      <c r="BX123" s="2">
        <f t="shared" si="104"/>
        <v>27.313103575333535</v>
      </c>
      <c r="BZ123" t="s">
        <v>147</v>
      </c>
      <c r="CA123" s="2">
        <f t="shared" si="115"/>
        <v>0.63390669946033906</v>
      </c>
      <c r="CB123" s="2">
        <f t="shared" si="116"/>
        <v>3.8290018510881136</v>
      </c>
      <c r="CC123" s="2">
        <f t="shared" si="105"/>
        <v>7.1617313895709245</v>
      </c>
      <c r="CD123" s="2">
        <f t="shared" si="105"/>
        <v>10.609475891031973</v>
      </c>
      <c r="CE123" s="2">
        <f t="shared" si="105"/>
        <v>13.944887873982141</v>
      </c>
      <c r="CF123" s="2">
        <f t="shared" si="105"/>
        <v>17.252787626483027</v>
      </c>
      <c r="CG123" s="2">
        <f t="shared" si="105"/>
        <v>20.554425436596233</v>
      </c>
      <c r="CH123" s="2">
        <f t="shared" si="105"/>
        <v>23.880735477158723</v>
      </c>
      <c r="CI123" s="2">
        <f t="shared" si="105"/>
        <v>27.22710357533353</v>
      </c>
      <c r="CK123" t="s">
        <v>147</v>
      </c>
      <c r="CL123" s="2">
        <f t="shared" si="117"/>
        <v>0</v>
      </c>
      <c r="CM123" s="2">
        <f t="shared" si="117"/>
        <v>4.6400000000000219E-2</v>
      </c>
      <c r="CN123" s="2">
        <f t="shared" si="117"/>
        <v>0.33775000000000155</v>
      </c>
      <c r="CO123" s="2">
        <f t="shared" si="117"/>
        <v>0.87056000000000111</v>
      </c>
      <c r="CP123" s="2">
        <f t="shared" si="117"/>
        <v>1.3939799999999991</v>
      </c>
      <c r="CQ123" s="2">
        <f t="shared" si="117"/>
        <v>1.806599999999996</v>
      </c>
      <c r="CR123" s="2">
        <f t="shared" si="117"/>
        <v>2.1727499999999971</v>
      </c>
      <c r="CS123" s="2">
        <f t="shared" si="117"/>
        <v>2.470209999999998</v>
      </c>
      <c r="CT123" s="2">
        <f t="shared" si="117"/>
        <v>2.7152499999999939</v>
      </c>
      <c r="CU123" s="41">
        <f t="shared" si="65"/>
        <v>0.10208914345109497</v>
      </c>
      <c r="CV123" t="s">
        <v>147</v>
      </c>
      <c r="CW123" s="2">
        <f t="shared" si="118"/>
        <v>0</v>
      </c>
      <c r="CX123" s="2">
        <f t="shared" si="118"/>
        <v>1.1600000000000055E-2</v>
      </c>
      <c r="CY123" s="2">
        <f t="shared" si="118"/>
        <v>8.7610000000000632E-2</v>
      </c>
      <c r="CZ123" s="2">
        <f t="shared" si="118"/>
        <v>0.22551000000000165</v>
      </c>
      <c r="DA123" s="2">
        <f t="shared" si="118"/>
        <v>0.32543000000000255</v>
      </c>
      <c r="DB123" s="2">
        <f t="shared" si="118"/>
        <v>0.43306999999999718</v>
      </c>
      <c r="DC123" s="2">
        <f t="shared" si="107"/>
        <v>0.52563999999999922</v>
      </c>
      <c r="DD123" s="2">
        <f t="shared" si="107"/>
        <v>0.60764999999999603</v>
      </c>
      <c r="DE123" s="2">
        <f t="shared" si="107"/>
        <v>0.71624999999999517</v>
      </c>
      <c r="DF123" s="41">
        <f t="shared" si="66"/>
        <v>2.6929877174052645E-2</v>
      </c>
      <c r="DG123" t="s">
        <v>147</v>
      </c>
      <c r="DH123" s="2">
        <f t="shared" si="120"/>
        <v>0</v>
      </c>
      <c r="DI123" s="2">
        <f t="shared" si="120"/>
        <v>1.1600000000000055E-2</v>
      </c>
      <c r="DJ123" s="2">
        <f t="shared" si="120"/>
        <v>8.6199999999999832E-2</v>
      </c>
      <c r="DK123" s="2">
        <f t="shared" si="119"/>
        <v>0.21567999999999898</v>
      </c>
      <c r="DL123" s="2">
        <f t="shared" si="119"/>
        <v>0.3003399999999985</v>
      </c>
      <c r="DM123" s="2">
        <f t="shared" si="119"/>
        <v>0.38727999999999341</v>
      </c>
      <c r="DN123" s="2">
        <f t="shared" si="119"/>
        <v>0.46189999999999287</v>
      </c>
      <c r="DO123" s="2">
        <f t="shared" si="119"/>
        <v>0.53556999999999277</v>
      </c>
      <c r="DP123" s="2">
        <f t="shared" si="119"/>
        <v>0.63024999999998954</v>
      </c>
      <c r="DQ123" s="41">
        <f t="shared" si="67"/>
        <v>2.3696411991548358E-2</v>
      </c>
      <c r="DR123" s="41"/>
    </row>
    <row r="124" spans="1:122" x14ac:dyDescent="0.3">
      <c r="A124" t="s">
        <v>148</v>
      </c>
      <c r="B124" s="2">
        <f>VLOOKUP($A124,Total_Rndwd_Prod_Val_REF_N!$A$4:$M$199,5,FALSE)/10^3</f>
        <v>265.2516331742147</v>
      </c>
      <c r="C124" s="2">
        <f>VLOOKUP($A124,Total_Rndwd_Prod_Val_REF_N!$A$4:$M$199,6,FALSE)/10^3</f>
        <v>281.60617998534735</v>
      </c>
      <c r="D124" s="2">
        <f>VLOOKUP($A124,Total_Rndwd_Prod_Val_REF_N!$A$4:$M$199,7,FALSE)/10^3</f>
        <v>297.73225354754607</v>
      </c>
      <c r="E124" s="2">
        <f>VLOOKUP($A124,Total_Rndwd_Prod_Val_REF_N!$A$4:$M$199,8,FALSE)/10^3</f>
        <v>299.64841156648828</v>
      </c>
      <c r="F124" s="2">
        <f>VLOOKUP($A124,Total_Rndwd_Prod_Val_REF_N!$A$4:$M$199,9,FALSE)/10^3</f>
        <v>302.61490070819843</v>
      </c>
      <c r="G124" s="2">
        <f>VLOOKUP($A124,Total_Rndwd_Prod_Val_REF_N!$A$4:$M$199,10,FALSE)/10^3</f>
        <v>306.78445584249346</v>
      </c>
      <c r="H124" s="2">
        <f>VLOOKUP($A124,Total_Rndwd_Prod_Val_REF_N!$A$4:$M$199,11,FALSE)/10^3</f>
        <v>315.18355539929411</v>
      </c>
      <c r="I124" s="2">
        <f>VLOOKUP($A124,Total_Rndwd_Prod_Val_REF_N!$A$4:$M$199,12,FALSE)/10^3</f>
        <v>321.18851479467389</v>
      </c>
      <c r="J124" s="2">
        <f>VLOOKUP($A124,Total_Rndwd_Prod_Val_REF_N!$A$4:$M$199,13,FALSE)/10^3</f>
        <v>319.03854377258313</v>
      </c>
      <c r="L124" t="s">
        <v>148</v>
      </c>
      <c r="M124" s="2">
        <f>VLOOKUP($A124,Total_Rndwd_Prod_Val_BF_N!$A$4:$M$199,5,FALSE)/10^3</f>
        <v>265.2516331742147</v>
      </c>
      <c r="N124" s="2">
        <f>VLOOKUP($A124,Total_Rndwd_Prod_Val_BF_N!$A$4:$M$199,6,FALSE)/10^3</f>
        <v>291.09480283740703</v>
      </c>
      <c r="O124" s="2">
        <f>VLOOKUP($A124,Total_Rndwd_Prod_Val_BF_N!$A$4:$M$199,7,FALSE)/10^3</f>
        <v>321.09969558086209</v>
      </c>
      <c r="P124" s="2">
        <f>VLOOKUP($A124,Total_Rndwd_Prod_Val_BF_N!$A$4:$M$199,8,FALSE)/10^3</f>
        <v>321.87700764939137</v>
      </c>
      <c r="Q124" s="2">
        <f>VLOOKUP($A124,Total_Rndwd_Prod_Val_BF_N!$A$4:$M$199,9,FALSE)/10^3</f>
        <v>315.58107547783908</v>
      </c>
      <c r="R124" s="2">
        <f>VLOOKUP($A124,Total_Rndwd_Prod_Val_BF_N!$A$4:$M$199,10,FALSE)/10^3</f>
        <v>313.96234609759313</v>
      </c>
      <c r="S124" s="2">
        <f>VLOOKUP($A124,Total_Rndwd_Prod_Val_BF_N!$A$4:$M$199,11,FALSE)/10^3</f>
        <v>316.95818411903252</v>
      </c>
      <c r="T124" s="2">
        <f>VLOOKUP($A124,Total_Rndwd_Prod_Val_BF_N!$A$4:$M$199,12,FALSE)/10^3</f>
        <v>308.34186195573426</v>
      </c>
      <c r="U124" s="2">
        <f>VLOOKUP($A124,Total_Rndwd_Prod_Val_BF_N!$A$4:$M$199,13,FALSE)/10^3</f>
        <v>309.8388336685166</v>
      </c>
      <c r="W124" t="s">
        <v>148</v>
      </c>
      <c r="X124" s="2">
        <f>VLOOKUP($A124,Total_Rndwd_Prod_Val_AF_N!$A$4:$M$199,5,FALSE)/10^3</f>
        <v>265.2516331742147</v>
      </c>
      <c r="Y124" s="2">
        <f>VLOOKUP($A124,Total_Rndwd_Prod_Val_AF_N!$A$4:$M$199,6,FALSE)/10^3</f>
        <v>287.83249974440758</v>
      </c>
      <c r="Z124" s="2">
        <f>VLOOKUP($A124,Total_Rndwd_Prod_Val_AF_N!$A$4:$M$199,7,FALSE)/10^3</f>
        <v>313.47829734909448</v>
      </c>
      <c r="AA124" s="2">
        <f>VLOOKUP($A124,Total_Rndwd_Prod_Val_AF_N!$A$4:$M$199,8,FALSE)/10^3</f>
        <v>312.71322782845044</v>
      </c>
      <c r="AB124" s="2">
        <f>VLOOKUP($A124,Total_Rndwd_Prod_Val_AF_N!$A$4:$M$199,9,FALSE)/10^3</f>
        <v>317.03128689024584</v>
      </c>
      <c r="AC124" s="2">
        <f>VLOOKUP($A124,Total_Rndwd_Prod_Val_AF_N!$A$4:$M$199,10,FALSE)/10^3</f>
        <v>320.8113854858014</v>
      </c>
      <c r="AD124" s="2">
        <f>VLOOKUP($A124,Total_Rndwd_Prod_Val_AF_N!$A$4:$M$199,11,FALSE)/10^3</f>
        <v>326.87797758565051</v>
      </c>
      <c r="AE124" s="2">
        <f>VLOOKUP($A124,Total_Rndwd_Prod_Val_AF_N!$A$4:$M$199,12,FALSE)/10^3</f>
        <v>331.63716244560339</v>
      </c>
      <c r="AF124" s="2">
        <f>VLOOKUP($A124,Total_Rndwd_Prod_Val_AF_N!$A$4:$M$199,13,FALSE)/10^3</f>
        <v>335.09504809156209</v>
      </c>
      <c r="AH124" t="s">
        <v>148</v>
      </c>
      <c r="AI124" s="2">
        <f>VLOOKUP($A124,Total_Rndwd_Prod_Val_BAC_N!$A$4:$M$199,5,FALSE)/10^3</f>
        <v>265.2516331742147</v>
      </c>
      <c r="AJ124" s="2">
        <f>VLOOKUP($A124,Total_Rndwd_Prod_Val_BAC_N!$A$4:$M$199,6,FALSE)/10^3</f>
        <v>287.17437359224215</v>
      </c>
      <c r="AK124" s="2">
        <f>VLOOKUP($A124,Total_Rndwd_Prod_Val_BAC_N!$A$4:$M$199,7,FALSE)/10^3</f>
        <v>311.59202992913038</v>
      </c>
      <c r="AL124" s="2">
        <f>VLOOKUP($A124,Total_Rndwd_Prod_Val_BAC_N!$A$4:$M$199,8,FALSE)/10^3</f>
        <v>310.37921556603993</v>
      </c>
      <c r="AM124" s="2">
        <f>VLOOKUP($A124,Total_Rndwd_Prod_Val_BAC_N!$A$4:$M$199,9,FALSE)/10^3</f>
        <v>314.59787658286859</v>
      </c>
      <c r="AN124" s="2">
        <f>VLOOKUP($A124,Total_Rndwd_Prod_Val_BAC_N!$A$4:$M$199,10,FALSE)/10^3</f>
        <v>317.05456591157463</v>
      </c>
      <c r="AO124" s="2">
        <f>VLOOKUP($A124,Total_Rndwd_Prod_Val_BAC_N!$A$4:$M$199,11,FALSE)/10^3</f>
        <v>325.23384938055528</v>
      </c>
      <c r="AP124" s="2">
        <f>VLOOKUP($A124,Total_Rndwd_Prod_Val_BAC_N!$A$4:$M$199,12,FALSE)/10^3</f>
        <v>328.90615589007251</v>
      </c>
      <c r="AQ124" s="2">
        <f>VLOOKUP($A124,Total_Rndwd_Prod_Val_BAC_N!$A$4:$M$199,13,FALSE)/10^3</f>
        <v>332.23735878272117</v>
      </c>
      <c r="AS124" t="s">
        <v>148</v>
      </c>
      <c r="AT124" s="2">
        <f t="shared" si="109"/>
        <v>265.2516331742147</v>
      </c>
      <c r="AU124" s="2">
        <f t="shared" si="110"/>
        <v>1607.8643458564209</v>
      </c>
      <c r="AV124" s="2">
        <f t="shared" si="110"/>
        <v>3032.0213193453565</v>
      </c>
      <c r="AW124" s="2">
        <f t="shared" si="110"/>
        <v>4522.5987451020283</v>
      </c>
      <c r="AX124" s="2">
        <f t="shared" si="110"/>
        <v>6023.8072920761797</v>
      </c>
      <c r="AY124" s="2">
        <f t="shared" si="110"/>
        <v>7541.0513507514661</v>
      </c>
      <c r="AZ124" s="2">
        <f t="shared" si="110"/>
        <v>9083.3727295207336</v>
      </c>
      <c r="BA124" s="2">
        <f t="shared" si="110"/>
        <v>10665.295465912584</v>
      </c>
      <c r="BB124" s="2">
        <f t="shared" si="110"/>
        <v>12269.088068863863</v>
      </c>
      <c r="BD124" t="s">
        <v>148</v>
      </c>
      <c r="BE124" s="2">
        <f t="shared" si="111"/>
        <v>265.2516331742147</v>
      </c>
      <c r="BF124" s="2">
        <f t="shared" si="112"/>
        <v>1617.3529687084806</v>
      </c>
      <c r="BG124" s="2">
        <f t="shared" si="103"/>
        <v>3102.8318756389708</v>
      </c>
      <c r="BH124" s="2">
        <f t="shared" si="103"/>
        <v>4709.1076656118103</v>
      </c>
      <c r="BI124" s="2">
        <f t="shared" si="103"/>
        <v>6312.196771687215</v>
      </c>
      <c r="BJ124" s="2">
        <f t="shared" si="103"/>
        <v>7888.4834196961638</v>
      </c>
      <c r="BK124" s="2">
        <f t="shared" si="103"/>
        <v>9461.2909882055683</v>
      </c>
      <c r="BL124" s="2">
        <f t="shared" si="103"/>
        <v>11037.465586637432</v>
      </c>
      <c r="BM124" s="2">
        <f t="shared" si="103"/>
        <v>12580.671868128886</v>
      </c>
      <c r="BO124" t="s">
        <v>148</v>
      </c>
      <c r="BP124" s="2">
        <f t="shared" si="113"/>
        <v>265.2516331742147</v>
      </c>
      <c r="BQ124" s="2">
        <f t="shared" si="114"/>
        <v>1614.0906656154812</v>
      </c>
      <c r="BR124" s="2">
        <f t="shared" si="104"/>
        <v>3078.8989619422064</v>
      </c>
      <c r="BS124" s="2">
        <f t="shared" si="104"/>
        <v>4645.5253791670348</v>
      </c>
      <c r="BT124" s="2">
        <f t="shared" si="104"/>
        <v>6213.4095773710824</v>
      </c>
      <c r="BU124" s="2">
        <f t="shared" si="104"/>
        <v>7802.3461104178668</v>
      </c>
      <c r="BV124" s="2">
        <f t="shared" si="104"/>
        <v>9412.4696299467232</v>
      </c>
      <c r="BW124" s="2">
        <f t="shared" si="104"/>
        <v>11051.61870273493</v>
      </c>
      <c r="BX124" s="2">
        <f t="shared" si="104"/>
        <v>12713.262400608904</v>
      </c>
      <c r="BZ124" t="s">
        <v>148</v>
      </c>
      <c r="CA124" s="2">
        <f t="shared" si="115"/>
        <v>265.2516331742147</v>
      </c>
      <c r="CB124" s="2">
        <f t="shared" si="116"/>
        <v>1613.4325394633156</v>
      </c>
      <c r="CC124" s="2">
        <f t="shared" si="105"/>
        <v>3073.7220637614146</v>
      </c>
      <c r="CD124" s="2">
        <f t="shared" si="105"/>
        <v>4630.4693990439764</v>
      </c>
      <c r="CE124" s="2">
        <f t="shared" si="105"/>
        <v>6186.5841378910045</v>
      </c>
      <c r="CF124" s="2">
        <f t="shared" si="105"/>
        <v>7762.030210134053</v>
      </c>
      <c r="CG124" s="2">
        <f t="shared" si="105"/>
        <v>9355.4823231609062</v>
      </c>
      <c r="CH124" s="2">
        <f t="shared" si="105"/>
        <v>10985.323876573199</v>
      </c>
      <c r="CI124" s="2">
        <f t="shared" si="105"/>
        <v>12633.185858916209</v>
      </c>
      <c r="CK124" t="s">
        <v>148</v>
      </c>
      <c r="CL124" s="2">
        <f t="shared" si="117"/>
        <v>0</v>
      </c>
      <c r="CM124" s="2">
        <f t="shared" si="117"/>
        <v>9.4886228520597342</v>
      </c>
      <c r="CN124" s="2">
        <f t="shared" si="117"/>
        <v>70.810556293614354</v>
      </c>
      <c r="CO124" s="2">
        <f t="shared" si="117"/>
        <v>186.508920509782</v>
      </c>
      <c r="CP124" s="2">
        <f t="shared" si="117"/>
        <v>288.38947961103531</v>
      </c>
      <c r="CQ124" s="2">
        <f t="shared" si="117"/>
        <v>347.43206894469768</v>
      </c>
      <c r="CR124" s="2">
        <f t="shared" si="117"/>
        <v>377.91825868483465</v>
      </c>
      <c r="CS124" s="2">
        <f t="shared" si="117"/>
        <v>372.17012072484795</v>
      </c>
      <c r="CT124" s="2">
        <f t="shared" si="117"/>
        <v>311.58379926502312</v>
      </c>
      <c r="CU124" s="41">
        <f t="shared" si="65"/>
        <v>2.53958401403729E-2</v>
      </c>
      <c r="CV124" t="s">
        <v>148</v>
      </c>
      <c r="CW124" s="2">
        <f t="shared" si="118"/>
        <v>0</v>
      </c>
      <c r="CX124" s="2">
        <f t="shared" si="118"/>
        <v>6.2263197590602886</v>
      </c>
      <c r="CY124" s="2">
        <f t="shared" si="118"/>
        <v>46.87764259684991</v>
      </c>
      <c r="CZ124" s="2">
        <f t="shared" si="118"/>
        <v>122.92663406500651</v>
      </c>
      <c r="DA124" s="2">
        <f t="shared" si="118"/>
        <v>189.60228529490269</v>
      </c>
      <c r="DB124" s="2">
        <f t="shared" si="118"/>
        <v>261.29475966640075</v>
      </c>
      <c r="DC124" s="2">
        <f t="shared" si="107"/>
        <v>329.09690042598959</v>
      </c>
      <c r="DD124" s="2">
        <f t="shared" si="107"/>
        <v>386.32323682234528</v>
      </c>
      <c r="DE124" s="2">
        <f t="shared" si="107"/>
        <v>444.17433174504185</v>
      </c>
      <c r="DF124" s="41">
        <f t="shared" si="66"/>
        <v>3.6202717696049033E-2</v>
      </c>
      <c r="DG124" t="s">
        <v>148</v>
      </c>
      <c r="DH124" s="2">
        <f t="shared" si="120"/>
        <v>0</v>
      </c>
      <c r="DI124" s="2">
        <f t="shared" si="120"/>
        <v>5.568193606894738</v>
      </c>
      <c r="DJ124" s="2">
        <f t="shared" si="120"/>
        <v>41.700744416058114</v>
      </c>
      <c r="DK124" s="2">
        <f t="shared" si="119"/>
        <v>107.87065394194815</v>
      </c>
      <c r="DL124" s="2">
        <f t="shared" si="119"/>
        <v>162.77684581482481</v>
      </c>
      <c r="DM124" s="2">
        <f t="shared" si="119"/>
        <v>220.97885938258696</v>
      </c>
      <c r="DN124" s="2">
        <f t="shared" si="119"/>
        <v>272.10959364017253</v>
      </c>
      <c r="DO124" s="2">
        <f t="shared" si="119"/>
        <v>320.0284106606141</v>
      </c>
      <c r="DP124" s="2">
        <f t="shared" si="119"/>
        <v>364.09779005234668</v>
      </c>
      <c r="DQ124" s="41">
        <f t="shared" si="67"/>
        <v>2.9676027102319327E-2</v>
      </c>
      <c r="DR124" s="41"/>
    </row>
    <row r="125" spans="1:122" x14ac:dyDescent="0.3">
      <c r="A125" t="s">
        <v>149</v>
      </c>
      <c r="B125" s="2">
        <f>VLOOKUP($A125,Total_Rndwd_Prod_Val_REF_N!$A$4:$M$199,5,FALSE)/10^3</f>
        <v>6.9129455545605758</v>
      </c>
      <c r="C125" s="2">
        <f>VLOOKUP($A125,Total_Rndwd_Prod_Val_REF_N!$A$4:$M$199,6,FALSE)/10^3</f>
        <v>7.8469524592997013</v>
      </c>
      <c r="D125" s="2">
        <f>VLOOKUP($A125,Total_Rndwd_Prod_Val_REF_N!$A$4:$M$199,7,FALSE)/10^3</f>
        <v>9.0415958205241918</v>
      </c>
      <c r="E125" s="2">
        <f>VLOOKUP($A125,Total_Rndwd_Prod_Val_REF_N!$A$4:$M$199,8,FALSE)/10^3</f>
        <v>9.4335811234611349</v>
      </c>
      <c r="F125" s="2">
        <f>VLOOKUP($A125,Total_Rndwd_Prod_Val_REF_N!$A$4:$M$199,9,FALSE)/10^3</f>
        <v>9.8039665429675473</v>
      </c>
      <c r="G125" s="2">
        <f>VLOOKUP($A125,Total_Rndwd_Prod_Val_REF_N!$A$4:$M$199,10,FALSE)/10^3</f>
        <v>10.167929513892524</v>
      </c>
      <c r="H125" s="2">
        <f>VLOOKUP($A125,Total_Rndwd_Prod_Val_REF_N!$A$4:$M$199,11,FALSE)/10^3</f>
        <v>10.253568820164357</v>
      </c>
      <c r="I125" s="2">
        <f>VLOOKUP($A125,Total_Rndwd_Prod_Val_REF_N!$A$4:$M$199,12,FALSE)/10^3</f>
        <v>10.3276787814044</v>
      </c>
      <c r="J125" s="2">
        <f>VLOOKUP($A125,Total_Rndwd_Prod_Val_REF_N!$A$4:$M$199,13,FALSE)/10^3</f>
        <v>10.118204122805798</v>
      </c>
      <c r="L125" t="s">
        <v>149</v>
      </c>
      <c r="M125" s="2">
        <f>VLOOKUP($A125,Total_Rndwd_Prod_Val_BF_N!$A$4:$M$199,5,FALSE)/10^3</f>
        <v>6.9129455545605758</v>
      </c>
      <c r="N125" s="2">
        <f>VLOOKUP($A125,Total_Rndwd_Prod_Val_BF_N!$A$4:$M$199,6,FALSE)/10^3</f>
        <v>7.0166216240856389</v>
      </c>
      <c r="O125" s="2">
        <f>VLOOKUP($A125,Total_Rndwd_Prod_Val_BF_N!$A$4:$M$199,7,FALSE)/10^3</f>
        <v>7.0748691249054136</v>
      </c>
      <c r="P125" s="2">
        <f>VLOOKUP($A125,Total_Rndwd_Prod_Val_BF_N!$A$4:$M$199,8,FALSE)/10^3</f>
        <v>6.9907658586608257</v>
      </c>
      <c r="Q125" s="2">
        <f>VLOOKUP($A125,Total_Rndwd_Prod_Val_BF_N!$A$4:$M$199,9,FALSE)/10^3</f>
        <v>6.8140817984655664</v>
      </c>
      <c r="R125" s="2">
        <f>VLOOKUP($A125,Total_Rndwd_Prod_Val_BF_N!$A$4:$M$199,10,FALSE)/10^3</f>
        <v>6.8128440158380625</v>
      </c>
      <c r="S125" s="2">
        <f>VLOOKUP($A125,Total_Rndwd_Prod_Val_BF_N!$A$4:$M$199,11,FALSE)/10^3</f>
        <v>7.1173463876606444</v>
      </c>
      <c r="T125" s="2">
        <f>VLOOKUP($A125,Total_Rndwd_Prod_Val_BF_N!$A$4:$M$199,12,FALSE)/10^3</f>
        <v>6.9192244825668023</v>
      </c>
      <c r="U125" s="2">
        <f>VLOOKUP($A125,Total_Rndwd_Prod_Val_BF_N!$A$4:$M$199,13,FALSE)/10^3</f>
        <v>6.9131326670603181</v>
      </c>
      <c r="W125" t="s">
        <v>149</v>
      </c>
      <c r="X125" s="2">
        <f>VLOOKUP($A125,Total_Rndwd_Prod_Val_AF_N!$A$4:$M$199,5,FALSE)/10^3</f>
        <v>6.9129455545605758</v>
      </c>
      <c r="Y125" s="2">
        <f>VLOOKUP($A125,Total_Rndwd_Prod_Val_AF_N!$A$4:$M$199,6,FALSE)/10^3</f>
        <v>7.6677139004119272</v>
      </c>
      <c r="Z125" s="2">
        <f>VLOOKUP($A125,Total_Rndwd_Prod_Val_AF_N!$A$4:$M$199,7,FALSE)/10^3</f>
        <v>8.6028221402520124</v>
      </c>
      <c r="AA125" s="2">
        <f>VLOOKUP($A125,Total_Rndwd_Prod_Val_AF_N!$A$4:$M$199,8,FALSE)/10^3</f>
        <v>8.7841297309942892</v>
      </c>
      <c r="AB125" s="2">
        <f>VLOOKUP($A125,Total_Rndwd_Prod_Val_AF_N!$A$4:$M$199,9,FALSE)/10^3</f>
        <v>9.0330020145183187</v>
      </c>
      <c r="AC125" s="2">
        <f>VLOOKUP($A125,Total_Rndwd_Prod_Val_AF_N!$A$4:$M$199,10,FALSE)/10^3</f>
        <v>9.3702642171082875</v>
      </c>
      <c r="AD125" s="2">
        <f>VLOOKUP($A125,Total_Rndwd_Prod_Val_AF_N!$A$4:$M$199,11,FALSE)/10^3</f>
        <v>9.6691010315413877</v>
      </c>
      <c r="AE125" s="2">
        <f>VLOOKUP($A125,Total_Rndwd_Prod_Val_AF_N!$A$4:$M$199,12,FALSE)/10^3</f>
        <v>9.6934332214636481</v>
      </c>
      <c r="AF125" s="2">
        <f>VLOOKUP($A125,Total_Rndwd_Prod_Val_AF_N!$A$4:$M$199,13,FALSE)/10^3</f>
        <v>9.5512727785729155</v>
      </c>
      <c r="AH125" t="s">
        <v>149</v>
      </c>
      <c r="AI125" s="2">
        <f>VLOOKUP($A125,Total_Rndwd_Prod_Val_BAC_N!$A$4:$M$199,5,FALSE)/10^3</f>
        <v>6.9129455545605758</v>
      </c>
      <c r="AJ125" s="2">
        <f>VLOOKUP($A125,Total_Rndwd_Prod_Val_BAC_N!$A$4:$M$199,6,FALSE)/10^3</f>
        <v>6.8731355967757102</v>
      </c>
      <c r="AK125" s="2">
        <f>VLOOKUP($A125,Total_Rndwd_Prod_Val_BAC_N!$A$4:$M$199,7,FALSE)/10^3</f>
        <v>6.7840767522910621</v>
      </c>
      <c r="AL125" s="2">
        <f>VLOOKUP($A125,Total_Rndwd_Prod_Val_BAC_N!$A$4:$M$199,8,FALSE)/10^3</f>
        <v>6.6615587132610923</v>
      </c>
      <c r="AM125" s="2">
        <f>VLOOKUP($A125,Total_Rndwd_Prod_Val_BAC_N!$A$4:$M$199,9,FALSE)/10^3</f>
        <v>6.5628233590685339</v>
      </c>
      <c r="AN125" s="2">
        <f>VLOOKUP($A125,Total_Rndwd_Prod_Val_BAC_N!$A$4:$M$199,10,FALSE)/10^3</f>
        <v>6.6611122904216655</v>
      </c>
      <c r="AO125" s="2">
        <f>VLOOKUP($A125,Total_Rndwd_Prod_Val_BAC_N!$A$4:$M$199,11,FALSE)/10^3</f>
        <v>6.7655524338697299</v>
      </c>
      <c r="AP125" s="2">
        <f>VLOOKUP($A125,Total_Rndwd_Prod_Val_BAC_N!$A$4:$M$199,12,FALSE)/10^3</f>
        <v>6.8932605009176315</v>
      </c>
      <c r="AQ125" s="2">
        <f>VLOOKUP($A125,Total_Rndwd_Prod_Val_BAC_N!$A$4:$M$199,13,FALSE)/10^3</f>
        <v>6.7238256521034367</v>
      </c>
      <c r="AS125" t="s">
        <v>149</v>
      </c>
      <c r="AT125" s="2">
        <f t="shared" si="109"/>
        <v>6.9129455545605758</v>
      </c>
      <c r="AU125" s="2">
        <f t="shared" si="110"/>
        <v>42.411680232102583</v>
      </c>
      <c r="AV125" s="2">
        <f t="shared" si="110"/>
        <v>82.841085889825578</v>
      </c>
      <c r="AW125" s="2">
        <f t="shared" si="110"/>
        <v>128.44105029538346</v>
      </c>
      <c r="AX125" s="2">
        <f t="shared" si="110"/>
        <v>175.97934133219553</v>
      </c>
      <c r="AY125" s="2">
        <f t="shared" si="110"/>
        <v>225.36313701795822</v>
      </c>
      <c r="AZ125" s="2">
        <f t="shared" si="110"/>
        <v>276.28842389369265</v>
      </c>
      <c r="BA125" s="2">
        <f t="shared" si="110"/>
        <v>327.63037795575451</v>
      </c>
      <c r="BB125" s="2">
        <f t="shared" si="110"/>
        <v>379.05929720417794</v>
      </c>
      <c r="BD125" t="s">
        <v>149</v>
      </c>
      <c r="BE125" s="2">
        <f t="shared" si="111"/>
        <v>6.9129455545605758</v>
      </c>
      <c r="BF125" s="2">
        <f t="shared" si="112"/>
        <v>41.58134939688852</v>
      </c>
      <c r="BG125" s="2">
        <f t="shared" si="103"/>
        <v>76.722705018136494</v>
      </c>
      <c r="BH125" s="2">
        <f t="shared" si="103"/>
        <v>112.01294737641898</v>
      </c>
      <c r="BI125" s="2">
        <f t="shared" si="103"/>
        <v>146.79009260952785</v>
      </c>
      <c r="BJ125" s="2">
        <f t="shared" si="103"/>
        <v>180.85926381922818</v>
      </c>
      <c r="BK125" s="2">
        <f t="shared" si="103"/>
        <v>215.22798627024105</v>
      </c>
      <c r="BL125" s="2">
        <f t="shared" si="103"/>
        <v>250.61659630345042</v>
      </c>
      <c r="BM125" s="2">
        <f t="shared" si="103"/>
        <v>285.20662690077796</v>
      </c>
      <c r="BO125" t="s">
        <v>149</v>
      </c>
      <c r="BP125" s="2">
        <f t="shared" si="113"/>
        <v>6.9129455545605758</v>
      </c>
      <c r="BQ125" s="2">
        <f t="shared" si="114"/>
        <v>42.232441673214808</v>
      </c>
      <c r="BR125" s="2">
        <f t="shared" si="104"/>
        <v>81.50611941511454</v>
      </c>
      <c r="BS125" s="2">
        <f t="shared" si="104"/>
        <v>124.70153770711688</v>
      </c>
      <c r="BT125" s="2">
        <f t="shared" si="104"/>
        <v>168.87105864561238</v>
      </c>
      <c r="BU125" s="2">
        <f t="shared" si="104"/>
        <v>214.37333092079393</v>
      </c>
      <c r="BV125" s="2">
        <f t="shared" si="104"/>
        <v>261.52348882076848</v>
      </c>
      <c r="BW125" s="2">
        <f t="shared" si="104"/>
        <v>309.89332616839766</v>
      </c>
      <c r="BX125" s="2">
        <f t="shared" si="104"/>
        <v>358.21833183282519</v>
      </c>
      <c r="BZ125" t="s">
        <v>149</v>
      </c>
      <c r="CA125" s="2">
        <f t="shared" si="115"/>
        <v>6.9129455545605758</v>
      </c>
      <c r="CB125" s="2">
        <f t="shared" si="116"/>
        <v>41.437863369578594</v>
      </c>
      <c r="CC125" s="2">
        <f t="shared" si="105"/>
        <v>75.714482508972495</v>
      </c>
      <c r="CD125" s="2">
        <f t="shared" si="105"/>
        <v>109.51234823139782</v>
      </c>
      <c r="CE125" s="2">
        <f t="shared" si="105"/>
        <v>142.72140644351074</v>
      </c>
      <c r="CF125" s="2">
        <f t="shared" si="105"/>
        <v>175.63381217020654</v>
      </c>
      <c r="CG125" s="2">
        <f t="shared" si="105"/>
        <v>209.04381376576293</v>
      </c>
      <c r="CH125" s="2">
        <f t="shared" si="105"/>
        <v>242.99928400215947</v>
      </c>
      <c r="CI125" s="2">
        <f t="shared" si="105"/>
        <v>277.29615165793342</v>
      </c>
      <c r="CK125" t="s">
        <v>149</v>
      </c>
      <c r="CL125" s="2">
        <f t="shared" si="117"/>
        <v>0</v>
      </c>
      <c r="CM125" s="2">
        <f t="shared" si="117"/>
        <v>-0.83033083521406326</v>
      </c>
      <c r="CN125" s="2">
        <f t="shared" si="117"/>
        <v>-6.1183808716890837</v>
      </c>
      <c r="CO125" s="2">
        <f t="shared" si="117"/>
        <v>-16.428102918964484</v>
      </c>
      <c r="CP125" s="2">
        <f t="shared" si="117"/>
        <v>-29.189248722667685</v>
      </c>
      <c r="CQ125" s="2">
        <f t="shared" si="117"/>
        <v>-44.503873198730048</v>
      </c>
      <c r="CR125" s="2">
        <f t="shared" si="117"/>
        <v>-61.060437623451605</v>
      </c>
      <c r="CS125" s="2">
        <f t="shared" si="117"/>
        <v>-77.01378165230409</v>
      </c>
      <c r="CT125" s="2">
        <f t="shared" si="117"/>
        <v>-93.852670303399975</v>
      </c>
      <c r="CU125" s="41">
        <f t="shared" si="65"/>
        <v>-0.24759363771216727</v>
      </c>
      <c r="CV125" t="s">
        <v>149</v>
      </c>
      <c r="CW125" s="2">
        <f t="shared" si="118"/>
        <v>0</v>
      </c>
      <c r="CX125" s="2">
        <f t="shared" si="118"/>
        <v>-0.17923855888777496</v>
      </c>
      <c r="CY125" s="2">
        <f t="shared" si="118"/>
        <v>-1.3349664747110381</v>
      </c>
      <c r="CZ125" s="2">
        <f t="shared" si="118"/>
        <v>-3.7395125882665781</v>
      </c>
      <c r="DA125" s="2">
        <f t="shared" si="118"/>
        <v>-7.1082826865831521</v>
      </c>
      <c r="DB125" s="2">
        <f t="shared" si="118"/>
        <v>-10.989806097164291</v>
      </c>
      <c r="DC125" s="2">
        <f t="shared" si="107"/>
        <v>-14.764935072924175</v>
      </c>
      <c r="DD125" s="2">
        <f t="shared" si="107"/>
        <v>-17.737051787356847</v>
      </c>
      <c r="DE125" s="2">
        <f t="shared" si="107"/>
        <v>-20.840965371352752</v>
      </c>
      <c r="DF125" s="41">
        <f t="shared" si="66"/>
        <v>-5.4980752418075887E-2</v>
      </c>
      <c r="DG125" t="s">
        <v>149</v>
      </c>
      <c r="DH125" s="2">
        <f t="shared" si="120"/>
        <v>0</v>
      </c>
      <c r="DI125" s="2">
        <f t="shared" si="120"/>
        <v>-0.97381686252398936</v>
      </c>
      <c r="DJ125" s="2">
        <f t="shared" si="120"/>
        <v>-7.1266033808530835</v>
      </c>
      <c r="DK125" s="2">
        <f t="shared" si="119"/>
        <v>-18.928702063985639</v>
      </c>
      <c r="DL125" s="2">
        <f t="shared" si="119"/>
        <v>-33.257934888684787</v>
      </c>
      <c r="DM125" s="2">
        <f t="shared" si="119"/>
        <v>-49.729324847751684</v>
      </c>
      <c r="DN125" s="2">
        <f t="shared" si="119"/>
        <v>-67.244610127929718</v>
      </c>
      <c r="DO125" s="2">
        <f t="shared" si="119"/>
        <v>-84.631093953595041</v>
      </c>
      <c r="DP125" s="2">
        <f t="shared" si="119"/>
        <v>-101.76314554624452</v>
      </c>
      <c r="DQ125" s="41">
        <f t="shared" si="67"/>
        <v>-0.26846233899766458</v>
      </c>
      <c r="DR125" s="41"/>
    </row>
    <row r="126" spans="1:122" x14ac:dyDescent="0.3">
      <c r="A126" t="s">
        <v>150</v>
      </c>
      <c r="B126" s="2">
        <f>VLOOKUP($A126,Total_Rndwd_Prod_Val_REF_N!$A$4:$M$199,5,FALSE)/10^3</f>
        <v>2690.8762526516693</v>
      </c>
      <c r="C126" s="2">
        <f>VLOOKUP($A126,Total_Rndwd_Prod_Val_REF_N!$A$4:$M$199,6,FALSE)/10^3</f>
        <v>3038.5232963661697</v>
      </c>
      <c r="D126" s="2">
        <f>VLOOKUP($A126,Total_Rndwd_Prod_Val_REF_N!$A$4:$M$199,7,FALSE)/10^3</f>
        <v>3431.8353670133847</v>
      </c>
      <c r="E126" s="2">
        <f>VLOOKUP($A126,Total_Rndwd_Prod_Val_REF_N!$A$4:$M$199,8,FALSE)/10^3</f>
        <v>3469.6222074396378</v>
      </c>
      <c r="F126" s="2">
        <f>VLOOKUP($A126,Total_Rndwd_Prod_Val_REF_N!$A$4:$M$199,9,FALSE)/10^3</f>
        <v>3515.4878264886793</v>
      </c>
      <c r="G126" s="2">
        <f>VLOOKUP($A126,Total_Rndwd_Prod_Val_REF_N!$A$4:$M$199,10,FALSE)/10^3</f>
        <v>3575.4806909734698</v>
      </c>
      <c r="H126" s="2">
        <f>VLOOKUP($A126,Total_Rndwd_Prod_Val_REF_N!$A$4:$M$199,11,FALSE)/10^3</f>
        <v>3555.8543036224723</v>
      </c>
      <c r="I126" s="2">
        <f>VLOOKUP($A126,Total_Rndwd_Prod_Val_REF_N!$A$4:$M$199,12,FALSE)/10^3</f>
        <v>3564.1158057676384</v>
      </c>
      <c r="J126" s="2">
        <f>VLOOKUP($A126,Total_Rndwd_Prod_Val_REF_N!$A$4:$M$199,13,FALSE)/10^3</f>
        <v>3518.0598940306731</v>
      </c>
      <c r="L126" t="s">
        <v>150</v>
      </c>
      <c r="M126" s="2">
        <f>VLOOKUP($A126,Total_Rndwd_Prod_Val_BF_N!$A$4:$M$199,5,FALSE)/10^3</f>
        <v>2690.8762526516693</v>
      </c>
      <c r="N126" s="2">
        <f>VLOOKUP($A126,Total_Rndwd_Prod_Val_BF_N!$A$4:$M$199,6,FALSE)/10^3</f>
        <v>2904.451741874786</v>
      </c>
      <c r="O126" s="2">
        <f>VLOOKUP($A126,Total_Rndwd_Prod_Val_BF_N!$A$4:$M$199,7,FALSE)/10^3</f>
        <v>3152.5750076784734</v>
      </c>
      <c r="P126" s="2">
        <f>VLOOKUP($A126,Total_Rndwd_Prod_Val_BF_N!$A$4:$M$199,8,FALSE)/10^3</f>
        <v>3103.3656443471268</v>
      </c>
      <c r="Q126" s="2">
        <f>VLOOKUP($A126,Total_Rndwd_Prod_Val_BF_N!$A$4:$M$199,9,FALSE)/10^3</f>
        <v>3052.8656648857391</v>
      </c>
      <c r="R126" s="2">
        <f>VLOOKUP($A126,Total_Rndwd_Prod_Val_BF_N!$A$4:$M$199,10,FALSE)/10^3</f>
        <v>3047.8740771180705</v>
      </c>
      <c r="S126" s="2">
        <f>VLOOKUP($A126,Total_Rndwd_Prod_Val_BF_N!$A$4:$M$199,11,FALSE)/10^3</f>
        <v>3038.2393061852158</v>
      </c>
      <c r="T126" s="2">
        <f>VLOOKUP($A126,Total_Rndwd_Prod_Val_BF_N!$A$4:$M$199,12,FALSE)/10^3</f>
        <v>2922.6225948466017</v>
      </c>
      <c r="U126" s="2">
        <f>VLOOKUP($A126,Total_Rndwd_Prod_Val_BF_N!$A$4:$M$199,13,FALSE)/10^3</f>
        <v>2889.4756174497616</v>
      </c>
      <c r="W126" t="s">
        <v>150</v>
      </c>
      <c r="X126" s="2">
        <f>VLOOKUP($A126,Total_Rndwd_Prod_Val_AF_N!$A$4:$M$199,5,FALSE)/10^3</f>
        <v>2690.8762526516693</v>
      </c>
      <c r="Y126" s="2">
        <f>VLOOKUP($A126,Total_Rndwd_Prod_Val_AF_N!$A$4:$M$199,6,FALSE)/10^3</f>
        <v>2873.4420256365147</v>
      </c>
      <c r="Z126" s="2">
        <f>VLOOKUP($A126,Total_Rndwd_Prod_Val_AF_N!$A$4:$M$199,7,FALSE)/10^3</f>
        <v>3116.40949423449</v>
      </c>
      <c r="AA126" s="2">
        <f>VLOOKUP($A126,Total_Rndwd_Prod_Val_AF_N!$A$4:$M$199,8,FALSE)/10^3</f>
        <v>3075.2241202973341</v>
      </c>
      <c r="AB126" s="2">
        <f>VLOOKUP($A126,Total_Rndwd_Prod_Val_AF_N!$A$4:$M$199,9,FALSE)/10^3</f>
        <v>3058.6802530314903</v>
      </c>
      <c r="AC126" s="2">
        <f>VLOOKUP($A126,Total_Rndwd_Prod_Val_AF_N!$A$4:$M$199,10,FALSE)/10^3</f>
        <v>3077.0389215501309</v>
      </c>
      <c r="AD126" s="2">
        <f>VLOOKUP($A126,Total_Rndwd_Prod_Val_AF_N!$A$4:$M$199,11,FALSE)/10^3</f>
        <v>3072.8658778303106</v>
      </c>
      <c r="AE126" s="2">
        <f>VLOOKUP($A126,Total_Rndwd_Prod_Val_AF_N!$A$4:$M$199,12,FALSE)/10^3</f>
        <v>3030.2778366791076</v>
      </c>
      <c r="AF126" s="2">
        <f>VLOOKUP($A126,Total_Rndwd_Prod_Val_AF_N!$A$4:$M$199,13,FALSE)/10^3</f>
        <v>2952.5976912831416</v>
      </c>
      <c r="AH126" t="s">
        <v>150</v>
      </c>
      <c r="AI126" s="2">
        <f>VLOOKUP($A126,Total_Rndwd_Prod_Val_BAC_N!$A$4:$M$199,5,FALSE)/10^3</f>
        <v>2690.8762526516693</v>
      </c>
      <c r="AJ126" s="2">
        <f>VLOOKUP($A126,Total_Rndwd_Prod_Val_BAC_N!$A$4:$M$199,6,FALSE)/10^3</f>
        <v>2852.2455920596094</v>
      </c>
      <c r="AK126" s="2">
        <f>VLOOKUP($A126,Total_Rndwd_Prod_Val_BAC_N!$A$4:$M$199,7,FALSE)/10^3</f>
        <v>3069.6271541776655</v>
      </c>
      <c r="AL126" s="2">
        <f>VLOOKUP($A126,Total_Rndwd_Prod_Val_BAC_N!$A$4:$M$199,8,FALSE)/10^3</f>
        <v>3034.7620441333866</v>
      </c>
      <c r="AM126" s="2">
        <f>VLOOKUP($A126,Total_Rndwd_Prod_Val_BAC_N!$A$4:$M$199,9,FALSE)/10^3</f>
        <v>3017.6838760742953</v>
      </c>
      <c r="AN126" s="2">
        <f>VLOOKUP($A126,Total_Rndwd_Prod_Val_BAC_N!$A$4:$M$199,10,FALSE)/10^3</f>
        <v>3044.1851181130464</v>
      </c>
      <c r="AO126" s="2">
        <f>VLOOKUP($A126,Total_Rndwd_Prod_Val_BAC_N!$A$4:$M$199,11,FALSE)/10^3</f>
        <v>3011.8086182868119</v>
      </c>
      <c r="AP126" s="2">
        <f>VLOOKUP($A126,Total_Rndwd_Prod_Val_BAC_N!$A$4:$M$199,12,FALSE)/10^3</f>
        <v>3002.0690423574297</v>
      </c>
      <c r="AQ126" s="2">
        <f>VLOOKUP($A126,Total_Rndwd_Prod_Val_BAC_N!$A$4:$M$199,13,FALSE)/10^3</f>
        <v>2930.3979623212954</v>
      </c>
      <c r="AS126" t="s">
        <v>150</v>
      </c>
      <c r="AT126" s="2">
        <f t="shared" si="109"/>
        <v>2690.8762526516693</v>
      </c>
      <c r="AU126" s="2">
        <f t="shared" si="110"/>
        <v>16492.904559624516</v>
      </c>
      <c r="AV126" s="2">
        <f t="shared" si="110"/>
        <v>32078.83311210258</v>
      </c>
      <c r="AW126" s="2">
        <f t="shared" si="110"/>
        <v>49275.796787595755</v>
      </c>
      <c r="AX126" s="2">
        <f t="shared" si="110"/>
        <v>66669.773443842976</v>
      </c>
      <c r="AY126" s="2">
        <f t="shared" si="110"/>
        <v>84307.205440771169</v>
      </c>
      <c r="AZ126" s="2">
        <f t="shared" si="110"/>
        <v>102164.98250828752</v>
      </c>
      <c r="BA126" s="2">
        <f t="shared" si="110"/>
        <v>119952.51552854505</v>
      </c>
      <c r="BB126" s="2">
        <f t="shared" si="110"/>
        <v>137727.03864564627</v>
      </c>
      <c r="BD126" t="s">
        <v>150</v>
      </c>
      <c r="BE126" s="2">
        <f t="shared" si="111"/>
        <v>2690.8762526516693</v>
      </c>
      <c r="BF126" s="2">
        <f t="shared" si="112"/>
        <v>16358.833005133132</v>
      </c>
      <c r="BG126" s="2">
        <f t="shared" si="103"/>
        <v>31129.214980310753</v>
      </c>
      <c r="BH126" s="2">
        <f t="shared" si="103"/>
        <v>46842.880655371773</v>
      </c>
      <c r="BI126" s="2">
        <f t="shared" si="103"/>
        <v>62309.208897646015</v>
      </c>
      <c r="BJ126" s="2">
        <f t="shared" si="103"/>
        <v>77568.54563430704</v>
      </c>
      <c r="BK126" s="2">
        <f t="shared" si="103"/>
        <v>92798.281248964544</v>
      </c>
      <c r="BL126" s="2">
        <f t="shared" si="103"/>
        <v>107873.86106855201</v>
      </c>
      <c r="BM126" s="2">
        <f t="shared" si="103"/>
        <v>122453.82706538818</v>
      </c>
      <c r="BO126" t="s">
        <v>150</v>
      </c>
      <c r="BP126" s="2">
        <f t="shared" si="113"/>
        <v>2690.8762526516693</v>
      </c>
      <c r="BQ126" s="2">
        <f t="shared" si="114"/>
        <v>16327.823288894862</v>
      </c>
      <c r="BR126" s="2">
        <f t="shared" si="104"/>
        <v>30938.00088567541</v>
      </c>
      <c r="BS126" s="2">
        <f t="shared" si="104"/>
        <v>46478.862982910701</v>
      </c>
      <c r="BT126" s="2">
        <f t="shared" si="104"/>
        <v>61838.439717131529</v>
      </c>
      <c r="BU126" s="2">
        <f t="shared" si="104"/>
        <v>77150.199650807626</v>
      </c>
      <c r="BV126" s="2">
        <f t="shared" si="104"/>
        <v>92531.221214838457</v>
      </c>
      <c r="BW126" s="2">
        <f t="shared" si="104"/>
        <v>107852.9625628388</v>
      </c>
      <c r="BX126" s="2">
        <f t="shared" si="104"/>
        <v>122926.67160083837</v>
      </c>
      <c r="BZ126" t="s">
        <v>150</v>
      </c>
      <c r="CA126" s="2">
        <f t="shared" si="115"/>
        <v>2690.8762526516693</v>
      </c>
      <c r="CB126" s="2">
        <f t="shared" si="116"/>
        <v>16306.626855317956</v>
      </c>
      <c r="CC126" s="2">
        <f t="shared" si="105"/>
        <v>30785.236377734058</v>
      </c>
      <c r="CD126" s="2">
        <f t="shared" si="105"/>
        <v>46098.507038578107</v>
      </c>
      <c r="CE126" s="2">
        <f t="shared" si="105"/>
        <v>61255.239091185955</v>
      </c>
      <c r="CF126" s="2">
        <f t="shared" si="105"/>
        <v>76370.159713596178</v>
      </c>
      <c r="CG126" s="2">
        <f t="shared" si="105"/>
        <v>91558.708804335183</v>
      </c>
      <c r="CH126" s="2">
        <f t="shared" si="105"/>
        <v>106608.01231983987</v>
      </c>
      <c r="CI126" s="2">
        <f t="shared" si="105"/>
        <v>121546.68645159088</v>
      </c>
      <c r="CK126" t="s">
        <v>150</v>
      </c>
      <c r="CL126" s="2">
        <f t="shared" si="117"/>
        <v>0</v>
      </c>
      <c r="CM126" s="2">
        <f t="shared" si="117"/>
        <v>-134.07155449138372</v>
      </c>
      <c r="CN126" s="2">
        <f t="shared" si="117"/>
        <v>-949.61813179182718</v>
      </c>
      <c r="CO126" s="2">
        <f t="shared" si="117"/>
        <v>-2432.9161322239815</v>
      </c>
      <c r="CP126" s="2">
        <f t="shared" si="117"/>
        <v>-4360.5645461969616</v>
      </c>
      <c r="CQ126" s="2">
        <f t="shared" si="117"/>
        <v>-6738.6598064641294</v>
      </c>
      <c r="CR126" s="2">
        <f t="shared" si="117"/>
        <v>-9366.7012593229738</v>
      </c>
      <c r="CS126" s="2">
        <f t="shared" si="117"/>
        <v>-12078.654459993035</v>
      </c>
      <c r="CT126" s="2">
        <f t="shared" si="117"/>
        <v>-15273.211580258096</v>
      </c>
      <c r="CU126" s="41">
        <f t="shared" si="65"/>
        <v>-0.1108947940103038</v>
      </c>
      <c r="CV126" t="s">
        <v>150</v>
      </c>
      <c r="CW126" s="2">
        <f t="shared" si="118"/>
        <v>0</v>
      </c>
      <c r="CX126" s="2">
        <f t="shared" si="118"/>
        <v>-165.08127072965362</v>
      </c>
      <c r="CY126" s="2">
        <f t="shared" si="118"/>
        <v>-1140.8322264271701</v>
      </c>
      <c r="CZ126" s="2">
        <f t="shared" si="118"/>
        <v>-2796.9338046850535</v>
      </c>
      <c r="DA126" s="2">
        <f t="shared" si="118"/>
        <v>-4831.3337267114475</v>
      </c>
      <c r="DB126" s="2">
        <f t="shared" si="118"/>
        <v>-7157.0057899635431</v>
      </c>
      <c r="DC126" s="2">
        <f t="shared" si="107"/>
        <v>-9633.7612934490608</v>
      </c>
      <c r="DD126" s="2">
        <f t="shared" si="107"/>
        <v>-12099.552965706243</v>
      </c>
      <c r="DE126" s="2">
        <f t="shared" si="107"/>
        <v>-14800.367044807906</v>
      </c>
      <c r="DF126" s="41">
        <f t="shared" si="66"/>
        <v>-0.10746159352839439</v>
      </c>
      <c r="DG126" t="s">
        <v>150</v>
      </c>
      <c r="DH126" s="2">
        <f t="shared" si="120"/>
        <v>0</v>
      </c>
      <c r="DI126" s="2">
        <f t="shared" si="120"/>
        <v>-186.27770430655983</v>
      </c>
      <c r="DJ126" s="2">
        <f t="shared" si="120"/>
        <v>-1293.5967343685224</v>
      </c>
      <c r="DK126" s="2">
        <f t="shared" si="119"/>
        <v>-3177.2897490176474</v>
      </c>
      <c r="DL126" s="2">
        <f t="shared" si="119"/>
        <v>-5414.5343526570214</v>
      </c>
      <c r="DM126" s="2">
        <f t="shared" si="119"/>
        <v>-7937.045727174991</v>
      </c>
      <c r="DN126" s="2">
        <f t="shared" si="119"/>
        <v>-10606.273703952334</v>
      </c>
      <c r="DO126" s="2">
        <f t="shared" si="119"/>
        <v>-13344.50320870518</v>
      </c>
      <c r="DP126" s="2">
        <f t="shared" si="119"/>
        <v>-16180.352194055391</v>
      </c>
      <c r="DQ126" s="41">
        <f t="shared" si="67"/>
        <v>-0.11748130471087329</v>
      </c>
      <c r="DR126" s="41"/>
    </row>
    <row r="127" spans="1:122" x14ac:dyDescent="0.3">
      <c r="A127" t="s">
        <v>151</v>
      </c>
      <c r="B127" s="2">
        <f>VLOOKUP($A127,Total_Rndwd_Prod_Val_REF_N!$A$4:$M$199,5,FALSE)/10^3</f>
        <v>2548.8862411692921</v>
      </c>
      <c r="C127" s="2">
        <f>VLOOKUP($A127,Total_Rndwd_Prod_Val_REF_N!$A$4:$M$199,6,FALSE)/10^3</f>
        <v>2981.7141798828015</v>
      </c>
      <c r="D127" s="2">
        <f>VLOOKUP($A127,Total_Rndwd_Prod_Val_REF_N!$A$4:$M$199,7,FALSE)/10^3</f>
        <v>3494.1822118504087</v>
      </c>
      <c r="E127" s="2">
        <f>VLOOKUP($A127,Total_Rndwd_Prod_Val_REF_N!$A$4:$M$199,8,FALSE)/10^3</f>
        <v>3604.3589290649343</v>
      </c>
      <c r="F127" s="2">
        <f>VLOOKUP($A127,Total_Rndwd_Prod_Val_REF_N!$A$4:$M$199,9,FALSE)/10^3</f>
        <v>3693.0259569903183</v>
      </c>
      <c r="G127" s="2">
        <f>VLOOKUP($A127,Total_Rndwd_Prod_Val_REF_N!$A$4:$M$199,10,FALSE)/10^3</f>
        <v>3760.6945582433868</v>
      </c>
      <c r="H127" s="2">
        <f>VLOOKUP($A127,Total_Rndwd_Prod_Val_REF_N!$A$4:$M$199,11,FALSE)/10^3</f>
        <v>3698.9879766013137</v>
      </c>
      <c r="I127" s="2">
        <f>VLOOKUP($A127,Total_Rndwd_Prod_Val_REF_N!$A$4:$M$199,12,FALSE)/10^3</f>
        <v>3676.2711651768577</v>
      </c>
      <c r="J127" s="2">
        <f>VLOOKUP($A127,Total_Rndwd_Prod_Val_REF_N!$A$4:$M$199,13,FALSE)/10^3</f>
        <v>3648.108627313647</v>
      </c>
      <c r="L127" t="s">
        <v>151</v>
      </c>
      <c r="M127" s="2">
        <f>VLOOKUP($A127,Total_Rndwd_Prod_Val_BF_N!$A$4:$M$199,5,FALSE)/10^3</f>
        <v>2548.8862411692921</v>
      </c>
      <c r="N127" s="2">
        <f>VLOOKUP($A127,Total_Rndwd_Prod_Val_BF_N!$A$4:$M$199,6,FALSE)/10^3</f>
        <v>2849.7397139228274</v>
      </c>
      <c r="O127" s="2">
        <f>VLOOKUP($A127,Total_Rndwd_Prod_Val_BF_N!$A$4:$M$199,7,FALSE)/10^3</f>
        <v>3188.9544961819661</v>
      </c>
      <c r="P127" s="2">
        <f>VLOOKUP($A127,Total_Rndwd_Prod_Val_BF_N!$A$4:$M$199,8,FALSE)/10^3</f>
        <v>3175.9222880216798</v>
      </c>
      <c r="Q127" s="2">
        <f>VLOOKUP($A127,Total_Rndwd_Prod_Val_BF_N!$A$4:$M$199,9,FALSE)/10^3</f>
        <v>3134.4439270540415</v>
      </c>
      <c r="R127" s="2">
        <f>VLOOKUP($A127,Total_Rndwd_Prod_Val_BF_N!$A$4:$M$199,10,FALSE)/10^3</f>
        <v>3157.4662050325514</v>
      </c>
      <c r="S127" s="2">
        <f>VLOOKUP($A127,Total_Rndwd_Prod_Val_BF_N!$A$4:$M$199,11,FALSE)/10^3</f>
        <v>3136.0580009269379</v>
      </c>
      <c r="T127" s="2">
        <f>VLOOKUP($A127,Total_Rndwd_Prod_Val_BF_N!$A$4:$M$199,12,FALSE)/10^3</f>
        <v>3078.9192595901859</v>
      </c>
      <c r="U127" s="2">
        <f>VLOOKUP($A127,Total_Rndwd_Prod_Val_BF_N!$A$4:$M$199,13,FALSE)/10^3</f>
        <v>3033.7312411894191</v>
      </c>
      <c r="W127" t="s">
        <v>151</v>
      </c>
      <c r="X127" s="2">
        <f>VLOOKUP($A127,Total_Rndwd_Prod_Val_AF_N!$A$4:$M$199,5,FALSE)/10^3</f>
        <v>2548.8862411692921</v>
      </c>
      <c r="Y127" s="2">
        <f>VLOOKUP($A127,Total_Rndwd_Prod_Val_AF_N!$A$4:$M$199,6,FALSE)/10^3</f>
        <v>2623.2794832404138</v>
      </c>
      <c r="Z127" s="2">
        <f>VLOOKUP($A127,Total_Rndwd_Prod_Val_AF_N!$A$4:$M$199,7,FALSE)/10^3</f>
        <v>2653.5174171686981</v>
      </c>
      <c r="AA127" s="2">
        <f>VLOOKUP($A127,Total_Rndwd_Prod_Val_AF_N!$A$4:$M$199,8,FALSE)/10^3</f>
        <v>2558.413779608099</v>
      </c>
      <c r="AB127" s="2">
        <f>VLOOKUP($A127,Total_Rndwd_Prod_Val_AF_N!$A$4:$M$199,9,FALSE)/10^3</f>
        <v>2409.1812507944687</v>
      </c>
      <c r="AC127" s="2">
        <f>VLOOKUP($A127,Total_Rndwd_Prod_Val_AF_N!$A$4:$M$199,10,FALSE)/10^3</f>
        <v>2213.6287088632994</v>
      </c>
      <c r="AD127" s="2">
        <f>VLOOKUP($A127,Total_Rndwd_Prod_Val_AF_N!$A$4:$M$199,11,FALSE)/10^3</f>
        <v>1976.9559568189229</v>
      </c>
      <c r="AE127" s="2">
        <f>VLOOKUP($A127,Total_Rndwd_Prod_Val_AF_N!$A$4:$M$199,12,FALSE)/10^3</f>
        <v>1918.3477307061469</v>
      </c>
      <c r="AF127" s="2">
        <f>VLOOKUP($A127,Total_Rndwd_Prod_Val_AF_N!$A$4:$M$199,13,FALSE)/10^3</f>
        <v>1860.8718594827246</v>
      </c>
      <c r="AH127" t="s">
        <v>151</v>
      </c>
      <c r="AI127" s="2">
        <f>VLOOKUP($A127,Total_Rndwd_Prod_Val_BAC_N!$A$4:$M$199,5,FALSE)/10^3</f>
        <v>2548.8862411692921</v>
      </c>
      <c r="AJ127" s="2">
        <f>VLOOKUP($A127,Total_Rndwd_Prod_Val_BAC_N!$A$4:$M$199,6,FALSE)/10^3</f>
        <v>2548.860291722312</v>
      </c>
      <c r="AK127" s="2">
        <f>VLOOKUP($A127,Total_Rndwd_Prod_Val_BAC_N!$A$4:$M$199,7,FALSE)/10^3</f>
        <v>2483.6023016468912</v>
      </c>
      <c r="AL127" s="2">
        <f>VLOOKUP($A127,Total_Rndwd_Prod_Val_BAC_N!$A$4:$M$199,8,FALSE)/10^3</f>
        <v>2341.8289700625796</v>
      </c>
      <c r="AM127" s="2">
        <f>VLOOKUP($A127,Total_Rndwd_Prod_Val_BAC_N!$A$4:$M$199,9,FALSE)/10^3</f>
        <v>2151.2894234720184</v>
      </c>
      <c r="AN127" s="2">
        <f>VLOOKUP($A127,Total_Rndwd_Prod_Val_BAC_N!$A$4:$M$199,10,FALSE)/10^3</f>
        <v>1936.0436663562307</v>
      </c>
      <c r="AO127" s="2">
        <f>VLOOKUP($A127,Total_Rndwd_Prod_Val_BAC_N!$A$4:$M$199,11,FALSE)/10^3</f>
        <v>1608.8843329783765</v>
      </c>
      <c r="AP127" s="2">
        <f>VLOOKUP($A127,Total_Rndwd_Prod_Val_BAC_N!$A$4:$M$199,12,FALSE)/10^3</f>
        <v>1344.0401969692257</v>
      </c>
      <c r="AQ127" s="2">
        <f>VLOOKUP($A127,Total_Rndwd_Prod_Val_BAC_N!$A$4:$M$199,13,FALSE)/10^3</f>
        <v>1291.6302204318331</v>
      </c>
      <c r="AS127" t="s">
        <v>151</v>
      </c>
      <c r="AT127" s="2">
        <f t="shared" si="109"/>
        <v>2548.8862411692921</v>
      </c>
      <c r="AU127" s="2">
        <f t="shared" si="110"/>
        <v>15726.145385729262</v>
      </c>
      <c r="AV127" s="2">
        <f t="shared" si="110"/>
        <v>31147.184317110878</v>
      </c>
      <c r="AW127" s="2">
        <f t="shared" si="110"/>
        <v>48728.272093577449</v>
      </c>
      <c r="AX127" s="2">
        <f t="shared" si="110"/>
        <v>66838.733766827499</v>
      </c>
      <c r="AY127" s="2">
        <f t="shared" si="110"/>
        <v>85371.532153032153</v>
      </c>
      <c r="AZ127" s="2">
        <f t="shared" si="110"/>
        <v>104113.29836260702</v>
      </c>
      <c r="BA127" s="2">
        <f t="shared" si="110"/>
        <v>122585.52143418914</v>
      </c>
      <c r="BB127" s="2">
        <f t="shared" si="110"/>
        <v>140938.71472221022</v>
      </c>
      <c r="BD127" t="s">
        <v>151</v>
      </c>
      <c r="BE127" s="2">
        <f t="shared" si="111"/>
        <v>2548.8862411692921</v>
      </c>
      <c r="BF127" s="2">
        <f t="shared" si="112"/>
        <v>15594.170919769287</v>
      </c>
      <c r="BG127" s="2">
        <f t="shared" si="103"/>
        <v>30182.084271642565</v>
      </c>
      <c r="BH127" s="2">
        <f t="shared" si="103"/>
        <v>46113.824544392104</v>
      </c>
      <c r="BI127" s="2">
        <f t="shared" si="103"/>
        <v>61951.957623532864</v>
      </c>
      <c r="BJ127" s="2">
        <f t="shared" si="103"/>
        <v>77647.199536781583</v>
      </c>
      <c r="BK127" s="2">
        <f t="shared" si="103"/>
        <v>93413.122357838714</v>
      </c>
      <c r="BL127" s="2">
        <f t="shared" si="103"/>
        <v>109036.27362113664</v>
      </c>
      <c r="BM127" s="2">
        <f t="shared" si="103"/>
        <v>124385.6819006868</v>
      </c>
      <c r="BO127" t="s">
        <v>151</v>
      </c>
      <c r="BP127" s="2">
        <f t="shared" si="113"/>
        <v>2548.8862411692921</v>
      </c>
      <c r="BQ127" s="2">
        <f t="shared" si="114"/>
        <v>15367.710689086874</v>
      </c>
      <c r="BR127" s="2">
        <f t="shared" si="104"/>
        <v>28514.346039217231</v>
      </c>
      <c r="BS127" s="2">
        <f t="shared" si="104"/>
        <v>41686.829487500123</v>
      </c>
      <c r="BT127" s="2">
        <f t="shared" si="104"/>
        <v>54329.665856726991</v>
      </c>
      <c r="BU127" s="2">
        <f t="shared" si="104"/>
        <v>66180.01956876817</v>
      </c>
      <c r="BV127" s="2">
        <f t="shared" si="104"/>
        <v>77011.490361040298</v>
      </c>
      <c r="BW127" s="2">
        <f t="shared" si="104"/>
        <v>86837.661919022124</v>
      </c>
      <c r="BX127" s="2">
        <f t="shared" si="104"/>
        <v>96371.924701329437</v>
      </c>
      <c r="BZ127" t="s">
        <v>151</v>
      </c>
      <c r="CA127" s="2">
        <f t="shared" si="115"/>
        <v>2548.8862411692921</v>
      </c>
      <c r="CB127" s="2">
        <f t="shared" si="116"/>
        <v>15293.291497568773</v>
      </c>
      <c r="CC127" s="2">
        <f t="shared" si="105"/>
        <v>27972.334966104911</v>
      </c>
      <c r="CD127" s="2">
        <f t="shared" si="105"/>
        <v>40248.573142755056</v>
      </c>
      <c r="CE127" s="2">
        <f t="shared" si="105"/>
        <v>51767.178446477388</v>
      </c>
      <c r="CF127" s="2">
        <f t="shared" si="105"/>
        <v>62308.379806721692</v>
      </c>
      <c r="CG127" s="2">
        <f t="shared" si="105"/>
        <v>71661.438805124984</v>
      </c>
      <c r="CH127" s="2">
        <f t="shared" si="105"/>
        <v>79441.016334007727</v>
      </c>
      <c r="CI127" s="2">
        <f t="shared" si="105"/>
        <v>86108.807342316461</v>
      </c>
      <c r="CK127" t="s">
        <v>151</v>
      </c>
      <c r="CL127" s="2">
        <f t="shared" si="117"/>
        <v>0</v>
      </c>
      <c r="CM127" s="2">
        <f t="shared" si="117"/>
        <v>-131.97446595997462</v>
      </c>
      <c r="CN127" s="2">
        <f t="shared" si="117"/>
        <v>-965.1000454683126</v>
      </c>
      <c r="CO127" s="2">
        <f t="shared" si="117"/>
        <v>-2614.4475491853445</v>
      </c>
      <c r="CP127" s="2">
        <f t="shared" si="117"/>
        <v>-4886.7761432946354</v>
      </c>
      <c r="CQ127" s="2">
        <f t="shared" si="117"/>
        <v>-7724.3326162505691</v>
      </c>
      <c r="CR127" s="2">
        <f t="shared" si="117"/>
        <v>-10700.176004768306</v>
      </c>
      <c r="CS127" s="2">
        <f t="shared" si="117"/>
        <v>-13549.247813052498</v>
      </c>
      <c r="CT127" s="2">
        <f t="shared" si="117"/>
        <v>-16553.032821523419</v>
      </c>
      <c r="CU127" s="41">
        <f t="shared" si="65"/>
        <v>-0.11744844455371539</v>
      </c>
      <c r="CV127" t="s">
        <v>151</v>
      </c>
      <c r="CW127" s="2">
        <f t="shared" si="118"/>
        <v>0</v>
      </c>
      <c r="CX127" s="2">
        <f t="shared" si="118"/>
        <v>-358.43469664238728</v>
      </c>
      <c r="CY127" s="2">
        <f t="shared" si="118"/>
        <v>-2632.8382778936466</v>
      </c>
      <c r="CZ127" s="2">
        <f t="shared" si="118"/>
        <v>-7041.4426060773258</v>
      </c>
      <c r="DA127" s="2">
        <f t="shared" si="118"/>
        <v>-12509.067910100508</v>
      </c>
      <c r="DB127" s="2">
        <f t="shared" si="118"/>
        <v>-19191.512584263983</v>
      </c>
      <c r="DC127" s="2">
        <f t="shared" si="107"/>
        <v>-27101.808001566722</v>
      </c>
      <c r="DD127" s="2">
        <f t="shared" si="107"/>
        <v>-35747.859515167016</v>
      </c>
      <c r="DE127" s="2">
        <f t="shared" si="107"/>
        <v>-44566.790020880784</v>
      </c>
      <c r="DF127" s="41">
        <f t="shared" si="66"/>
        <v>-0.31621396653660278</v>
      </c>
      <c r="DG127" t="s">
        <v>151</v>
      </c>
      <c r="DH127" s="2">
        <f t="shared" si="120"/>
        <v>0</v>
      </c>
      <c r="DI127" s="2">
        <f t="shared" si="120"/>
        <v>-432.85388816048908</v>
      </c>
      <c r="DJ127" s="2">
        <f t="shared" si="120"/>
        <v>-3174.849351005967</v>
      </c>
      <c r="DK127" s="2">
        <f t="shared" si="119"/>
        <v>-8479.6989508223924</v>
      </c>
      <c r="DL127" s="2">
        <f t="shared" si="119"/>
        <v>-15071.555320350111</v>
      </c>
      <c r="DM127" s="2">
        <f t="shared" si="119"/>
        <v>-23063.15234631046</v>
      </c>
      <c r="DN127" s="2">
        <f t="shared" si="119"/>
        <v>-32451.859557482036</v>
      </c>
      <c r="DO127" s="2">
        <f t="shared" si="119"/>
        <v>-43144.505100181414</v>
      </c>
      <c r="DP127" s="2">
        <f t="shared" si="119"/>
        <v>-54829.907379893761</v>
      </c>
      <c r="DQ127" s="41">
        <f t="shared" si="67"/>
        <v>-0.38903368381046571</v>
      </c>
      <c r="DR127" s="41"/>
    </row>
    <row r="128" spans="1:122" x14ac:dyDescent="0.3">
      <c r="A128" t="s">
        <v>152</v>
      </c>
      <c r="B128" s="2">
        <f>VLOOKUP($A128,Total_Rndwd_Prod_Val_REF_N!$A$4:$M$199,5,FALSE)/10^3</f>
        <v>1.1458776376886655</v>
      </c>
      <c r="C128" s="2">
        <f>VLOOKUP($A128,Total_Rndwd_Prod_Val_REF_N!$A$4:$M$199,6,FALSE)/10^3</f>
        <v>1.3120625536936856</v>
      </c>
      <c r="D128" s="2">
        <f>VLOOKUP($A128,Total_Rndwd_Prod_Val_REF_N!$A$4:$M$199,7,FALSE)/10^3</f>
        <v>1.4589924607513174</v>
      </c>
      <c r="E128" s="2">
        <f>VLOOKUP($A128,Total_Rndwd_Prod_Val_REF_N!$A$4:$M$199,8,FALSE)/10^3</f>
        <v>1.5106002372857283</v>
      </c>
      <c r="F128" s="2">
        <f>VLOOKUP($A128,Total_Rndwd_Prod_Val_REF_N!$A$4:$M$199,9,FALSE)/10^3</f>
        <v>1.5604132392393626</v>
      </c>
      <c r="G128" s="2">
        <f>VLOOKUP($A128,Total_Rndwd_Prod_Val_REF_N!$A$4:$M$199,10,FALSE)/10^3</f>
        <v>1.6029693505203815</v>
      </c>
      <c r="H128" s="2">
        <f>VLOOKUP($A128,Total_Rndwd_Prod_Val_REF_N!$A$4:$M$199,11,FALSE)/10^3</f>
        <v>1.6351468535402871</v>
      </c>
      <c r="I128" s="2">
        <f>VLOOKUP($A128,Total_Rndwd_Prod_Val_REF_N!$A$4:$M$199,12,FALSE)/10^3</f>
        <v>1.6677445089558574</v>
      </c>
      <c r="J128" s="2">
        <f>VLOOKUP($A128,Total_Rndwd_Prod_Val_REF_N!$A$4:$M$199,13,FALSE)/10^3</f>
        <v>1.6805559739033993</v>
      </c>
      <c r="L128" t="s">
        <v>152</v>
      </c>
      <c r="M128" s="2">
        <f>VLOOKUP($A128,Total_Rndwd_Prod_Val_BF_N!$A$4:$M$199,5,FALSE)/10^3</f>
        <v>1.1458776376886655</v>
      </c>
      <c r="N128" s="2">
        <f>VLOOKUP($A128,Total_Rndwd_Prod_Val_BF_N!$A$4:$M$199,6,FALSE)/10^3</f>
        <v>1.3915132048443106</v>
      </c>
      <c r="O128" s="2">
        <f>VLOOKUP($A128,Total_Rndwd_Prod_Val_BF_N!$A$4:$M$199,7,FALSE)/10^3</f>
        <v>1.6475378015429867</v>
      </c>
      <c r="P128" s="2">
        <f>VLOOKUP($A128,Total_Rndwd_Prod_Val_BF_N!$A$4:$M$199,8,FALSE)/10^3</f>
        <v>1.7226951188816728</v>
      </c>
      <c r="Q128" s="2">
        <f>VLOOKUP($A128,Total_Rndwd_Prod_Val_BF_N!$A$4:$M$199,9,FALSE)/10^3</f>
        <v>1.7266008041086838</v>
      </c>
      <c r="R128" s="2">
        <f>VLOOKUP($A128,Total_Rndwd_Prod_Val_BF_N!$A$4:$M$199,10,FALSE)/10^3</f>
        <v>1.7510303679801507</v>
      </c>
      <c r="S128" s="2">
        <f>VLOOKUP($A128,Total_Rndwd_Prod_Val_BF_N!$A$4:$M$199,11,FALSE)/10^3</f>
        <v>1.7733729099736926</v>
      </c>
      <c r="T128" s="2">
        <f>VLOOKUP($A128,Total_Rndwd_Prod_Val_BF_N!$A$4:$M$199,12,FALSE)/10^3</f>
        <v>1.7769625381181424</v>
      </c>
      <c r="U128" s="2">
        <f>VLOOKUP($A128,Total_Rndwd_Prod_Val_BF_N!$A$4:$M$199,13,FALSE)/10^3</f>
        <v>1.7965615744860841</v>
      </c>
      <c r="W128" t="s">
        <v>152</v>
      </c>
      <c r="X128" s="2">
        <f>VLOOKUP($A128,Total_Rndwd_Prod_Val_AF_N!$A$4:$M$199,5,FALSE)/10^3</f>
        <v>1.1458776376886655</v>
      </c>
      <c r="Y128" s="2">
        <f>VLOOKUP($A128,Total_Rndwd_Prod_Val_AF_N!$A$4:$M$199,6,FALSE)/10^3</f>
        <v>1.1246095158915435</v>
      </c>
      <c r="Z128" s="2">
        <f>VLOOKUP($A128,Total_Rndwd_Prod_Val_AF_N!$A$4:$M$199,7,FALSE)/10^3</f>
        <v>1.076380104988776</v>
      </c>
      <c r="AA128" s="2">
        <f>VLOOKUP($A128,Total_Rndwd_Prod_Val_AF_N!$A$4:$M$199,8,FALSE)/10^3</f>
        <v>0.88233597743750058</v>
      </c>
      <c r="AB128" s="2">
        <f>VLOOKUP($A128,Total_Rndwd_Prod_Val_AF_N!$A$4:$M$199,9,FALSE)/10^3</f>
        <v>0.85065792126680395</v>
      </c>
      <c r="AC128" s="2">
        <f>VLOOKUP($A128,Total_Rndwd_Prod_Val_AF_N!$A$4:$M$199,10,FALSE)/10^3</f>
        <v>0.89798980384115745</v>
      </c>
      <c r="AD128" s="2">
        <f>VLOOKUP($A128,Total_Rndwd_Prod_Val_AF_N!$A$4:$M$199,11,FALSE)/10^3</f>
        <v>0.93233183975689615</v>
      </c>
      <c r="AE128" s="2">
        <f>VLOOKUP($A128,Total_Rndwd_Prod_Val_AF_N!$A$4:$M$199,12,FALSE)/10^3</f>
        <v>0.98871975344120233</v>
      </c>
      <c r="AF128" s="2">
        <f>VLOOKUP($A128,Total_Rndwd_Prod_Val_AF_N!$A$4:$M$199,13,FALSE)/10^3</f>
        <v>1.01104570602995</v>
      </c>
      <c r="AH128" t="s">
        <v>152</v>
      </c>
      <c r="AI128" s="2">
        <f>VLOOKUP($A128,Total_Rndwd_Prod_Val_BAC_N!$A$4:$M$199,5,FALSE)/10^3</f>
        <v>1.1458776376886655</v>
      </c>
      <c r="AJ128" s="2">
        <f>VLOOKUP($A128,Total_Rndwd_Prod_Val_BAC_N!$A$4:$M$199,6,FALSE)/10^3</f>
        <v>1.1245045158915434</v>
      </c>
      <c r="AK128" s="2">
        <f>VLOOKUP($A128,Total_Rndwd_Prod_Val_BAC_N!$A$4:$M$199,7,FALSE)/10^3</f>
        <v>1.0523627908081807</v>
      </c>
      <c r="AL128" s="2">
        <f>VLOOKUP($A128,Total_Rndwd_Prod_Val_BAC_N!$A$4:$M$199,8,FALSE)/10^3</f>
        <v>0.87283385423062099</v>
      </c>
      <c r="AM128" s="2">
        <f>VLOOKUP($A128,Total_Rndwd_Prod_Val_BAC_N!$A$4:$M$199,9,FALSE)/10^3</f>
        <v>0.83995436060205053</v>
      </c>
      <c r="AN128" s="2">
        <f>VLOOKUP($A128,Total_Rndwd_Prod_Val_BAC_N!$A$4:$M$199,10,FALSE)/10^3</f>
        <v>0.87447320610138224</v>
      </c>
      <c r="AO128" s="2">
        <f>VLOOKUP($A128,Total_Rndwd_Prod_Val_BAC_N!$A$4:$M$199,11,FALSE)/10^3</f>
        <v>0.91738302935318783</v>
      </c>
      <c r="AP128" s="2">
        <f>VLOOKUP($A128,Total_Rndwd_Prod_Val_BAC_N!$A$4:$M$199,12,FALSE)/10^3</f>
        <v>0.96671287540453565</v>
      </c>
      <c r="AQ128" s="2">
        <f>VLOOKUP($A128,Total_Rndwd_Prod_Val_BAC_N!$A$4:$M$199,13,FALSE)/10^3</f>
        <v>1.0011202240235975</v>
      </c>
      <c r="AS128" t="s">
        <v>152</v>
      </c>
      <c r="AT128" s="2">
        <f t="shared" si="109"/>
        <v>1.1458776376886655</v>
      </c>
      <c r="AU128" s="2">
        <f t="shared" si="110"/>
        <v>7.0414507421370125</v>
      </c>
      <c r="AV128" s="2">
        <f t="shared" si="110"/>
        <v>13.748693417663073</v>
      </c>
      <c r="AW128" s="2">
        <f t="shared" si="110"/>
        <v>21.095263497954072</v>
      </c>
      <c r="AX128" s="2">
        <f t="shared" si="110"/>
        <v>28.698077686336347</v>
      </c>
      <c r="AY128" s="2">
        <f t="shared" si="110"/>
        <v>36.542699993814182</v>
      </c>
      <c r="AZ128" s="2">
        <f t="shared" si="110"/>
        <v>44.589724249435996</v>
      </c>
      <c r="BA128" s="2">
        <f t="shared" si="110"/>
        <v>52.798056172552997</v>
      </c>
      <c r="BB128" s="2">
        <f t="shared" si="110"/>
        <v>61.14959018227983</v>
      </c>
      <c r="BD128" t="s">
        <v>152</v>
      </c>
      <c r="BE128" s="2">
        <f t="shared" si="111"/>
        <v>1.1458776376886655</v>
      </c>
      <c r="BF128" s="2">
        <f t="shared" si="112"/>
        <v>7.120901393287637</v>
      </c>
      <c r="BG128" s="2">
        <f t="shared" si="103"/>
        <v>14.334492014207866</v>
      </c>
      <c r="BH128" s="2">
        <f t="shared" si="103"/>
        <v>22.647338339261488</v>
      </c>
      <c r="BI128" s="2">
        <f t="shared" si="103"/>
        <v>31.264719618896862</v>
      </c>
      <c r="BJ128" s="2">
        <f t="shared" ref="BJ128:BM138" si="121">BI128+Q128*4+R128</f>
        <v>39.922153203311744</v>
      </c>
      <c r="BK128" s="2">
        <f t="shared" si="121"/>
        <v>48.699647585206044</v>
      </c>
      <c r="BL128" s="2">
        <f t="shared" si="121"/>
        <v>57.570101763218958</v>
      </c>
      <c r="BM128" s="2">
        <f t="shared" si="121"/>
        <v>66.4745134901776</v>
      </c>
      <c r="BO128" t="s">
        <v>152</v>
      </c>
      <c r="BP128" s="2">
        <f t="shared" si="113"/>
        <v>1.1458776376886655</v>
      </c>
      <c r="BQ128" s="2">
        <f t="shared" si="114"/>
        <v>6.8539977043348701</v>
      </c>
      <c r="BR128" s="2">
        <f t="shared" si="104"/>
        <v>12.428815872889819</v>
      </c>
      <c r="BS128" s="2">
        <f t="shared" si="104"/>
        <v>17.616672270282422</v>
      </c>
      <c r="BT128" s="2">
        <f t="shared" si="104"/>
        <v>21.996674101299231</v>
      </c>
      <c r="BU128" s="2">
        <f t="shared" ref="BU128:BX138" si="122">BT128+AB128*4+AC128</f>
        <v>26.297295590207604</v>
      </c>
      <c r="BV128" s="2">
        <f t="shared" si="122"/>
        <v>30.821586645329127</v>
      </c>
      <c r="BW128" s="2">
        <f t="shared" si="122"/>
        <v>35.539633757797915</v>
      </c>
      <c r="BX128" s="2">
        <f t="shared" si="122"/>
        <v>40.505558477592672</v>
      </c>
      <c r="BZ128" t="s">
        <v>152</v>
      </c>
      <c r="CA128" s="2">
        <f t="shared" si="115"/>
        <v>1.1458776376886655</v>
      </c>
      <c r="CB128" s="2">
        <f t="shared" si="116"/>
        <v>6.8538927043348705</v>
      </c>
      <c r="CC128" s="2">
        <f t="shared" si="105"/>
        <v>12.404273558709225</v>
      </c>
      <c r="CD128" s="2">
        <f t="shared" si="105"/>
        <v>17.48655857617257</v>
      </c>
      <c r="CE128" s="2">
        <f t="shared" si="105"/>
        <v>21.817848353697105</v>
      </c>
      <c r="CF128" s="2">
        <f t="shared" ref="CF128:CI138" si="123">CE128+AM128*4+AN128</f>
        <v>26.05213900220669</v>
      </c>
      <c r="CG128" s="2">
        <f t="shared" si="123"/>
        <v>30.467414855965409</v>
      </c>
      <c r="CH128" s="2">
        <f t="shared" si="123"/>
        <v>35.103659848782691</v>
      </c>
      <c r="CI128" s="2">
        <f t="shared" si="123"/>
        <v>39.971631574424428</v>
      </c>
      <c r="CK128" t="s">
        <v>152</v>
      </c>
      <c r="CL128" s="2">
        <f t="shared" si="117"/>
        <v>0</v>
      </c>
      <c r="CM128" s="2">
        <f t="shared" si="117"/>
        <v>7.9450651150624552E-2</v>
      </c>
      <c r="CN128" s="2">
        <f t="shared" si="117"/>
        <v>0.58579859654479272</v>
      </c>
      <c r="CO128" s="2">
        <f t="shared" si="117"/>
        <v>1.5520748413074159</v>
      </c>
      <c r="CP128" s="2">
        <f t="shared" si="117"/>
        <v>2.5666419325605148</v>
      </c>
      <c r="CQ128" s="2">
        <f t="shared" si="117"/>
        <v>3.3794532094975622</v>
      </c>
      <c r="CR128" s="2">
        <f t="shared" si="117"/>
        <v>4.1099233357700484</v>
      </c>
      <c r="CS128" s="2">
        <f t="shared" si="117"/>
        <v>4.7720455906659609</v>
      </c>
      <c r="CT128" s="2">
        <f t="shared" si="117"/>
        <v>5.3249233078977696</v>
      </c>
      <c r="CU128" s="41">
        <f t="shared" si="65"/>
        <v>8.7080277922138016E-2</v>
      </c>
      <c r="CV128" t="s">
        <v>152</v>
      </c>
      <c r="CW128" s="2">
        <f t="shared" si="118"/>
        <v>0</v>
      </c>
      <c r="CX128" s="2">
        <f t="shared" si="118"/>
        <v>-0.1874530378021424</v>
      </c>
      <c r="CY128" s="2">
        <f t="shared" si="118"/>
        <v>-1.319877544773254</v>
      </c>
      <c r="CZ128" s="2">
        <f t="shared" si="118"/>
        <v>-3.4785912276716502</v>
      </c>
      <c r="DA128" s="2">
        <f t="shared" si="118"/>
        <v>-6.7014035850371165</v>
      </c>
      <c r="DB128" s="2">
        <f t="shared" si="118"/>
        <v>-10.245404403606578</v>
      </c>
      <c r="DC128" s="2">
        <f t="shared" si="107"/>
        <v>-13.768137604106869</v>
      </c>
      <c r="DD128" s="2">
        <f t="shared" si="107"/>
        <v>-17.258422414755081</v>
      </c>
      <c r="DE128" s="2">
        <f t="shared" si="107"/>
        <v>-20.644031704687158</v>
      </c>
      <c r="DF128" s="41">
        <f t="shared" si="66"/>
        <v>-0.33759885623353642</v>
      </c>
      <c r="DG128" t="s">
        <v>152</v>
      </c>
      <c r="DH128" s="2">
        <f t="shared" si="120"/>
        <v>0</v>
      </c>
      <c r="DI128" s="2">
        <f t="shared" si="120"/>
        <v>-0.18755803780214197</v>
      </c>
      <c r="DJ128" s="2">
        <f t="shared" si="120"/>
        <v>-1.3444198589538487</v>
      </c>
      <c r="DK128" s="2">
        <f t="shared" si="119"/>
        <v>-3.6087049217815022</v>
      </c>
      <c r="DL128" s="2">
        <f t="shared" si="119"/>
        <v>-6.8802293326392423</v>
      </c>
      <c r="DM128" s="2">
        <f t="shared" si="119"/>
        <v>-10.490560991607492</v>
      </c>
      <c r="DN128" s="2">
        <f t="shared" si="119"/>
        <v>-14.122309393470587</v>
      </c>
      <c r="DO128" s="2">
        <f t="shared" si="119"/>
        <v>-17.694396323770306</v>
      </c>
      <c r="DP128" s="2">
        <f t="shared" si="119"/>
        <v>-21.177958607855402</v>
      </c>
      <c r="DQ128" s="41">
        <f t="shared" si="67"/>
        <v>-0.34633034407469232</v>
      </c>
      <c r="DR128" s="41"/>
    </row>
    <row r="129" spans="1:122" x14ac:dyDescent="0.3">
      <c r="A129" t="s">
        <v>153</v>
      </c>
      <c r="B129" s="2">
        <f>VLOOKUP($A129,Total_Rndwd_Prod_Val_REF_N!$A$4:$M$199,5,FALSE)/10^3</f>
        <v>2639.8577611099531</v>
      </c>
      <c r="C129" s="2">
        <f>VLOOKUP($A129,Total_Rndwd_Prod_Val_REF_N!$A$4:$M$199,6,FALSE)/10^3</f>
        <v>2995.7965190939772</v>
      </c>
      <c r="D129" s="2">
        <f>VLOOKUP($A129,Total_Rndwd_Prod_Val_REF_N!$A$4:$M$199,7,FALSE)/10^3</f>
        <v>3393.1886510412824</v>
      </c>
      <c r="E129" s="2">
        <f>VLOOKUP($A129,Total_Rndwd_Prod_Val_REF_N!$A$4:$M$199,8,FALSE)/10^3</f>
        <v>3465.4442383736723</v>
      </c>
      <c r="F129" s="2">
        <f>VLOOKUP($A129,Total_Rndwd_Prod_Val_REF_N!$A$4:$M$199,9,FALSE)/10^3</f>
        <v>3545.8332577963943</v>
      </c>
      <c r="G129" s="2">
        <f>VLOOKUP($A129,Total_Rndwd_Prod_Val_REF_N!$A$4:$M$199,10,FALSE)/10^3</f>
        <v>3640.8057663499058</v>
      </c>
      <c r="H129" s="2">
        <f>VLOOKUP($A129,Total_Rndwd_Prod_Val_REF_N!$A$4:$M$199,11,FALSE)/10^3</f>
        <v>3641.0612700364886</v>
      </c>
      <c r="I129" s="2">
        <f>VLOOKUP($A129,Total_Rndwd_Prod_Val_REF_N!$A$4:$M$199,12,FALSE)/10^3</f>
        <v>3660.6399040993197</v>
      </c>
      <c r="J129" s="2">
        <f>VLOOKUP($A129,Total_Rndwd_Prod_Val_REF_N!$A$4:$M$199,13,FALSE)/10^3</f>
        <v>3653.6584330956571</v>
      </c>
      <c r="L129" t="s">
        <v>153</v>
      </c>
      <c r="M129" s="2">
        <f>VLOOKUP($A129,Total_Rndwd_Prod_Val_BF_N!$A$4:$M$199,5,FALSE)/10^3</f>
        <v>2639.8577611099531</v>
      </c>
      <c r="N129" s="2">
        <f>VLOOKUP($A129,Total_Rndwd_Prod_Val_BF_N!$A$4:$M$199,6,FALSE)/10^3</f>
        <v>2843.1379625897866</v>
      </c>
      <c r="O129" s="2">
        <f>VLOOKUP($A129,Total_Rndwd_Prod_Val_BF_N!$A$4:$M$199,7,FALSE)/10^3</f>
        <v>3117.9164879948771</v>
      </c>
      <c r="P129" s="2">
        <f>VLOOKUP($A129,Total_Rndwd_Prod_Val_BF_N!$A$4:$M$199,8,FALSE)/10^3</f>
        <v>3078.104794247829</v>
      </c>
      <c r="Q129" s="2">
        <f>VLOOKUP($A129,Total_Rndwd_Prod_Val_BF_N!$A$4:$M$199,9,FALSE)/10^3</f>
        <v>3037.8432329726902</v>
      </c>
      <c r="R129" s="2">
        <f>VLOOKUP($A129,Total_Rndwd_Prod_Val_BF_N!$A$4:$M$199,10,FALSE)/10^3</f>
        <v>3062.3889437651878</v>
      </c>
      <c r="S129" s="2">
        <f>VLOOKUP($A129,Total_Rndwd_Prod_Val_BF_N!$A$4:$M$199,11,FALSE)/10^3</f>
        <v>3008.6659712973574</v>
      </c>
      <c r="T129" s="2">
        <f>VLOOKUP($A129,Total_Rndwd_Prod_Val_BF_N!$A$4:$M$199,12,FALSE)/10^3</f>
        <v>2939.875431268058</v>
      </c>
      <c r="U129" s="2">
        <f>VLOOKUP($A129,Total_Rndwd_Prod_Val_BF_N!$A$4:$M$199,13,FALSE)/10^3</f>
        <v>2919.4717258910873</v>
      </c>
      <c r="W129" t="s">
        <v>153</v>
      </c>
      <c r="X129" s="2">
        <f>VLOOKUP($A129,Total_Rndwd_Prod_Val_AF_N!$A$4:$M$199,5,FALSE)/10^3</f>
        <v>2639.8577611099531</v>
      </c>
      <c r="Y129" s="2">
        <f>VLOOKUP($A129,Total_Rndwd_Prod_Val_AF_N!$A$4:$M$199,6,FALSE)/10^3</f>
        <v>3078.4837226382292</v>
      </c>
      <c r="Z129" s="2">
        <f>VLOOKUP($A129,Total_Rndwd_Prod_Val_AF_N!$A$4:$M$199,7,FALSE)/10^3</f>
        <v>3612.6053947423443</v>
      </c>
      <c r="AA129" s="2">
        <f>VLOOKUP($A129,Total_Rndwd_Prod_Val_AF_N!$A$4:$M$199,8,FALSE)/10^3</f>
        <v>3718.7315128305413</v>
      </c>
      <c r="AB129" s="2">
        <f>VLOOKUP($A129,Total_Rndwd_Prod_Val_AF_N!$A$4:$M$199,9,FALSE)/10^3</f>
        <v>3770.3225843170599</v>
      </c>
      <c r="AC129" s="2">
        <f>VLOOKUP($A129,Total_Rndwd_Prod_Val_AF_N!$A$4:$M$199,10,FALSE)/10^3</f>
        <v>3852.288388292598</v>
      </c>
      <c r="AD129" s="2">
        <f>VLOOKUP($A129,Total_Rndwd_Prod_Val_AF_N!$A$4:$M$199,11,FALSE)/10^3</f>
        <v>3858.5674728679323</v>
      </c>
      <c r="AE129" s="2">
        <f>VLOOKUP($A129,Total_Rndwd_Prod_Val_AF_N!$A$4:$M$199,12,FALSE)/10^3</f>
        <v>3860.3937646831519</v>
      </c>
      <c r="AF129" s="2">
        <f>VLOOKUP($A129,Total_Rndwd_Prod_Val_AF_N!$A$4:$M$199,13,FALSE)/10^3</f>
        <v>3856.180915934493</v>
      </c>
      <c r="AH129" t="s">
        <v>153</v>
      </c>
      <c r="AI129" s="2">
        <f>VLOOKUP($A129,Total_Rndwd_Prod_Val_BAC_N!$A$4:$M$199,5,FALSE)/10^3</f>
        <v>2639.8577611099531</v>
      </c>
      <c r="AJ129" s="2">
        <f>VLOOKUP($A129,Total_Rndwd_Prod_Val_BAC_N!$A$4:$M$199,6,FALSE)/10^3</f>
        <v>3046.9788991211358</v>
      </c>
      <c r="AK129" s="2">
        <f>VLOOKUP($A129,Total_Rndwd_Prod_Val_BAC_N!$A$4:$M$199,7,FALSE)/10^3</f>
        <v>3548.4733300229022</v>
      </c>
      <c r="AL129" s="2">
        <f>VLOOKUP($A129,Total_Rndwd_Prod_Val_BAC_N!$A$4:$M$199,8,FALSE)/10^3</f>
        <v>3634.0361310787625</v>
      </c>
      <c r="AM129" s="2">
        <f>VLOOKUP($A129,Total_Rndwd_Prod_Val_BAC_N!$A$4:$M$199,9,FALSE)/10^3</f>
        <v>3669.3754172403442</v>
      </c>
      <c r="AN129" s="2">
        <f>VLOOKUP($A129,Total_Rndwd_Prod_Val_BAC_N!$A$4:$M$199,10,FALSE)/10^3</f>
        <v>3777.1116855803803</v>
      </c>
      <c r="AO129" s="2">
        <f>VLOOKUP($A129,Total_Rndwd_Prod_Val_BAC_N!$A$4:$M$199,11,FALSE)/10^3</f>
        <v>3767.0354656204559</v>
      </c>
      <c r="AP129" s="2">
        <f>VLOOKUP($A129,Total_Rndwd_Prod_Val_BAC_N!$A$4:$M$199,12,FALSE)/10^3</f>
        <v>3784.9806120369017</v>
      </c>
      <c r="AQ129" s="2">
        <f>VLOOKUP($A129,Total_Rndwd_Prod_Val_BAC_N!$A$4:$M$199,13,FALSE)/10^3</f>
        <v>3783.2950357491491</v>
      </c>
      <c r="AS129" t="s">
        <v>153</v>
      </c>
      <c r="AT129" s="2">
        <f t="shared" si="109"/>
        <v>2639.8577611099531</v>
      </c>
      <c r="AU129" s="2">
        <f t="shared" si="110"/>
        <v>16195.085324643744</v>
      </c>
      <c r="AV129" s="2">
        <f t="shared" si="110"/>
        <v>31571.460052060931</v>
      </c>
      <c r="AW129" s="2">
        <f t="shared" si="110"/>
        <v>48609.658894599736</v>
      </c>
      <c r="AX129" s="2">
        <f t="shared" si="110"/>
        <v>66017.269105890809</v>
      </c>
      <c r="AY129" s="2">
        <f t="shared" si="110"/>
        <v>83841.407903426298</v>
      </c>
      <c r="AZ129" s="2">
        <f t="shared" si="110"/>
        <v>102045.69223886241</v>
      </c>
      <c r="BA129" s="2">
        <f t="shared" si="110"/>
        <v>120270.57722310767</v>
      </c>
      <c r="BB129" s="2">
        <f t="shared" si="110"/>
        <v>138566.7952726006</v>
      </c>
      <c r="BD129" t="s">
        <v>153</v>
      </c>
      <c r="BE129" s="2">
        <f t="shared" si="111"/>
        <v>2639.8577611099531</v>
      </c>
      <c r="BF129" s="2">
        <f t="shared" si="112"/>
        <v>16042.426768139552</v>
      </c>
      <c r="BG129" s="2">
        <f t="shared" si="112"/>
        <v>30532.895106493575</v>
      </c>
      <c r="BH129" s="2">
        <f t="shared" si="112"/>
        <v>46082.665852720907</v>
      </c>
      <c r="BI129" s="2">
        <f t="shared" si="112"/>
        <v>61432.928262684916</v>
      </c>
      <c r="BJ129" s="2">
        <f t="shared" si="121"/>
        <v>76646.690138340855</v>
      </c>
      <c r="BK129" s="2">
        <f t="shared" si="121"/>
        <v>91904.911884698973</v>
      </c>
      <c r="BL129" s="2">
        <f t="shared" si="121"/>
        <v>106879.45120115645</v>
      </c>
      <c r="BM129" s="2">
        <f t="shared" si="121"/>
        <v>121558.42465211976</v>
      </c>
      <c r="BO129" t="s">
        <v>153</v>
      </c>
      <c r="BP129" s="2">
        <f t="shared" si="113"/>
        <v>2639.8577611099531</v>
      </c>
      <c r="BQ129" s="2">
        <f t="shared" si="114"/>
        <v>16277.772528187996</v>
      </c>
      <c r="BR129" s="2">
        <f t="shared" si="114"/>
        <v>32204.312813483259</v>
      </c>
      <c r="BS129" s="2">
        <f t="shared" si="114"/>
        <v>50373.465905283178</v>
      </c>
      <c r="BT129" s="2">
        <f t="shared" si="114"/>
        <v>69018.714540922403</v>
      </c>
      <c r="BU129" s="2">
        <f t="shared" si="122"/>
        <v>87952.293266483233</v>
      </c>
      <c r="BV129" s="2">
        <f t="shared" si="122"/>
        <v>107220.01429252155</v>
      </c>
      <c r="BW129" s="2">
        <f t="shared" si="122"/>
        <v>126514.67794867643</v>
      </c>
      <c r="BX129" s="2">
        <f t="shared" si="122"/>
        <v>145812.43392334355</v>
      </c>
      <c r="BZ129" t="s">
        <v>153</v>
      </c>
      <c r="CA129" s="2">
        <f t="shared" si="115"/>
        <v>2639.8577611099531</v>
      </c>
      <c r="CB129" s="2">
        <f t="shared" si="116"/>
        <v>16246.267704670901</v>
      </c>
      <c r="CC129" s="2">
        <f t="shared" si="116"/>
        <v>31982.656631178346</v>
      </c>
      <c r="CD129" s="2">
        <f t="shared" si="116"/>
        <v>49810.586082348716</v>
      </c>
      <c r="CE129" s="2">
        <f t="shared" si="116"/>
        <v>68016.106023904111</v>
      </c>
      <c r="CF129" s="2">
        <f t="shared" si="123"/>
        <v>86470.719378445865</v>
      </c>
      <c r="CG129" s="2">
        <f t="shared" si="123"/>
        <v>105346.20158638785</v>
      </c>
      <c r="CH129" s="2">
        <f t="shared" si="123"/>
        <v>124199.32406090657</v>
      </c>
      <c r="CI129" s="2">
        <f t="shared" si="123"/>
        <v>143122.54154480333</v>
      </c>
      <c r="CK129" t="s">
        <v>153</v>
      </c>
      <c r="CL129" s="2">
        <f t="shared" si="117"/>
        <v>0</v>
      </c>
      <c r="CM129" s="2">
        <f t="shared" si="117"/>
        <v>-152.65855650419144</v>
      </c>
      <c r="CN129" s="2">
        <f t="shared" si="117"/>
        <v>-1038.5649455673556</v>
      </c>
      <c r="CO129" s="2">
        <f t="shared" si="117"/>
        <v>-2526.9930418788281</v>
      </c>
      <c r="CP129" s="2">
        <f t="shared" si="117"/>
        <v>-4584.3408432058932</v>
      </c>
      <c r="CQ129" s="2">
        <f t="shared" si="117"/>
        <v>-7194.7177650854428</v>
      </c>
      <c r="CR129" s="2">
        <f t="shared" si="117"/>
        <v>-10140.780354163435</v>
      </c>
      <c r="CS129" s="2">
        <f t="shared" si="117"/>
        <v>-13391.126021951219</v>
      </c>
      <c r="CT129" s="2">
        <f t="shared" si="117"/>
        <v>-17008.37062048084</v>
      </c>
      <c r="CU129" s="41">
        <f t="shared" si="65"/>
        <v>-0.1227449230316722</v>
      </c>
      <c r="CV129" t="s">
        <v>153</v>
      </c>
      <c r="CW129" s="2">
        <f t="shared" si="118"/>
        <v>0</v>
      </c>
      <c r="CX129" s="2">
        <f t="shared" si="118"/>
        <v>82.687203544252043</v>
      </c>
      <c r="CY129" s="2">
        <f t="shared" si="118"/>
        <v>632.8527614223276</v>
      </c>
      <c r="CZ129" s="2">
        <f t="shared" si="118"/>
        <v>1763.8070106834421</v>
      </c>
      <c r="DA129" s="2">
        <f t="shared" si="118"/>
        <v>3001.4454350315937</v>
      </c>
      <c r="DB129" s="2">
        <f t="shared" si="118"/>
        <v>4110.8853630569356</v>
      </c>
      <c r="DC129" s="2">
        <f t="shared" si="107"/>
        <v>5174.3220536591398</v>
      </c>
      <c r="DD129" s="2">
        <f t="shared" si="107"/>
        <v>6244.1007255687582</v>
      </c>
      <c r="DE129" s="2">
        <f t="shared" si="107"/>
        <v>7245.6386507429415</v>
      </c>
      <c r="DF129" s="41">
        <f t="shared" si="66"/>
        <v>5.2289862347532058E-2</v>
      </c>
      <c r="DG129" t="s">
        <v>153</v>
      </c>
      <c r="DH129" s="2">
        <f t="shared" si="120"/>
        <v>0</v>
      </c>
      <c r="DI129" s="2">
        <f t="shared" si="120"/>
        <v>51.182380027157706</v>
      </c>
      <c r="DJ129" s="2">
        <f t="shared" si="120"/>
        <v>411.19657911741524</v>
      </c>
      <c r="DK129" s="2">
        <f t="shared" si="119"/>
        <v>1200.9271877489809</v>
      </c>
      <c r="DL129" s="2">
        <f t="shared" si="119"/>
        <v>1998.8369180133013</v>
      </c>
      <c r="DM129" s="2">
        <f t="shared" si="119"/>
        <v>2629.3114750195673</v>
      </c>
      <c r="DN129" s="2">
        <f t="shared" si="119"/>
        <v>3300.5093475254398</v>
      </c>
      <c r="DO129" s="2">
        <f t="shared" si="119"/>
        <v>3928.7468377988989</v>
      </c>
      <c r="DP129" s="2">
        <f t="shared" si="119"/>
        <v>4555.7462722027267</v>
      </c>
      <c r="DQ129" s="41">
        <f t="shared" si="67"/>
        <v>3.2877618792007623E-2</v>
      </c>
      <c r="DR129" s="41"/>
    </row>
    <row r="130" spans="1:122" x14ac:dyDescent="0.3">
      <c r="A130" t="s">
        <v>154</v>
      </c>
      <c r="B130" s="2">
        <f>VLOOKUP($A130,Total_Rndwd_Prod_Val_REF_N!$A$4:$M$199,5,FALSE)/10^3</f>
        <v>23.506084283318785</v>
      </c>
      <c r="C130" s="2">
        <f>VLOOKUP($A130,Total_Rndwd_Prod_Val_REF_N!$A$4:$M$199,6,FALSE)/10^3</f>
        <v>25.644150112802226</v>
      </c>
      <c r="D130" s="2">
        <f>VLOOKUP($A130,Total_Rndwd_Prod_Val_REF_N!$A$4:$M$199,7,FALSE)/10^3</f>
        <v>27.790225363787556</v>
      </c>
      <c r="E130" s="2">
        <f>VLOOKUP($A130,Total_Rndwd_Prod_Val_REF_N!$A$4:$M$199,8,FALSE)/10^3</f>
        <v>28.009627410206132</v>
      </c>
      <c r="F130" s="2">
        <f>VLOOKUP($A130,Total_Rndwd_Prod_Val_REF_N!$A$4:$M$199,9,FALSE)/10^3</f>
        <v>28.317425082043936</v>
      </c>
      <c r="G130" s="2">
        <f>VLOOKUP($A130,Total_Rndwd_Prod_Val_REF_N!$A$4:$M$199,10,FALSE)/10^3</f>
        <v>28.783621608883053</v>
      </c>
      <c r="H130" s="2">
        <f>VLOOKUP($A130,Total_Rndwd_Prod_Val_REF_N!$A$4:$M$199,11,FALSE)/10^3</f>
        <v>29.247121878500888</v>
      </c>
      <c r="I130" s="2">
        <f>VLOOKUP($A130,Total_Rndwd_Prod_Val_REF_N!$A$4:$M$199,12,FALSE)/10^3</f>
        <v>29.707813300514385</v>
      </c>
      <c r="J130" s="2">
        <f>VLOOKUP($A130,Total_Rndwd_Prod_Val_REF_N!$A$4:$M$199,13,FALSE)/10^3</f>
        <v>29.596830289672184</v>
      </c>
      <c r="L130" t="s">
        <v>154</v>
      </c>
      <c r="M130" s="2">
        <f>VLOOKUP($A130,Total_Rndwd_Prod_Val_BF_N!$A$4:$M$199,5,FALSE)/10^3</f>
        <v>23.506084283318785</v>
      </c>
      <c r="N130" s="2">
        <f>VLOOKUP($A130,Total_Rndwd_Prod_Val_BF_N!$A$4:$M$199,6,FALSE)/10^3</f>
        <v>27.267834429010762</v>
      </c>
      <c r="O130" s="2">
        <f>VLOOKUP($A130,Total_Rndwd_Prod_Val_BF_N!$A$4:$M$199,7,FALSE)/10^3</f>
        <v>31.661762004245766</v>
      </c>
      <c r="P130" s="2">
        <f>VLOOKUP($A130,Total_Rndwd_Prod_Val_BF_N!$A$4:$M$199,8,FALSE)/10^3</f>
        <v>32.214272849080949</v>
      </c>
      <c r="Q130" s="2">
        <f>VLOOKUP($A130,Total_Rndwd_Prod_Val_BF_N!$A$4:$M$199,9,FALSE)/10^3</f>
        <v>31.535825404192128</v>
      </c>
      <c r="R130" s="2">
        <f>VLOOKUP($A130,Total_Rndwd_Prod_Val_BF_N!$A$4:$M$199,10,FALSE)/10^3</f>
        <v>31.688761826009365</v>
      </c>
      <c r="S130" s="2">
        <f>VLOOKUP($A130,Total_Rndwd_Prod_Val_BF_N!$A$4:$M$199,11,FALSE)/10^3</f>
        <v>31.599813134600836</v>
      </c>
      <c r="T130" s="2">
        <f>VLOOKUP($A130,Total_Rndwd_Prod_Val_BF_N!$A$4:$M$199,12,FALSE)/10^3</f>
        <v>31.389872256506255</v>
      </c>
      <c r="U130" s="2">
        <f>VLOOKUP($A130,Total_Rndwd_Prod_Val_BF_N!$A$4:$M$199,13,FALSE)/10^3</f>
        <v>31.715707532309089</v>
      </c>
      <c r="W130" t="s">
        <v>154</v>
      </c>
      <c r="X130" s="2">
        <f>VLOOKUP($A130,Total_Rndwd_Prod_Val_AF_N!$A$4:$M$199,5,FALSE)/10^3</f>
        <v>23.506084283318785</v>
      </c>
      <c r="Y130" s="2">
        <f>VLOOKUP($A130,Total_Rndwd_Prod_Val_AF_N!$A$4:$M$199,6,FALSE)/10^3</f>
        <v>25.746886085731916</v>
      </c>
      <c r="Z130" s="2">
        <f>VLOOKUP($A130,Total_Rndwd_Prod_Val_AF_N!$A$4:$M$199,7,FALSE)/10^3</f>
        <v>28.361676263224208</v>
      </c>
      <c r="AA130" s="2">
        <f>VLOOKUP($A130,Total_Rndwd_Prod_Val_AF_N!$A$4:$M$199,8,FALSE)/10^3</f>
        <v>28.215908494825264</v>
      </c>
      <c r="AB130" s="2">
        <f>VLOOKUP($A130,Total_Rndwd_Prod_Val_AF_N!$A$4:$M$199,9,FALSE)/10^3</f>
        <v>28.632054027049616</v>
      </c>
      <c r="AC130" s="2">
        <f>VLOOKUP($A130,Total_Rndwd_Prod_Val_AF_N!$A$4:$M$199,10,FALSE)/10^3</f>
        <v>29.020158682794385</v>
      </c>
      <c r="AD130" s="2">
        <f>VLOOKUP($A130,Total_Rndwd_Prod_Val_AF_N!$A$4:$M$199,11,FALSE)/10^3</f>
        <v>29.281259497246449</v>
      </c>
      <c r="AE130" s="2">
        <f>VLOOKUP($A130,Total_Rndwd_Prod_Val_AF_N!$A$4:$M$199,12,FALSE)/10^3</f>
        <v>29.972071274242445</v>
      </c>
      <c r="AF130" s="2">
        <f>VLOOKUP($A130,Total_Rndwd_Prod_Val_AF_N!$A$4:$M$199,13,FALSE)/10^3</f>
        <v>30.054306778204484</v>
      </c>
      <c r="AH130" t="s">
        <v>154</v>
      </c>
      <c r="AI130" s="2">
        <f>VLOOKUP($A130,Total_Rndwd_Prod_Val_BAC_N!$A$4:$M$199,5,FALSE)/10^3</f>
        <v>23.506084283318785</v>
      </c>
      <c r="AJ130" s="2">
        <f>VLOOKUP($A130,Total_Rndwd_Prod_Val_BAC_N!$A$4:$M$199,6,FALSE)/10^3</f>
        <v>26.037911772920403</v>
      </c>
      <c r="AK130" s="2">
        <f>VLOOKUP($A130,Total_Rndwd_Prod_Val_BAC_N!$A$4:$M$199,7,FALSE)/10^3</f>
        <v>28.883757608195943</v>
      </c>
      <c r="AL130" s="2">
        <f>VLOOKUP($A130,Total_Rndwd_Prod_Val_BAC_N!$A$4:$M$199,8,FALSE)/10^3</f>
        <v>28.66598918838304</v>
      </c>
      <c r="AM130" s="2">
        <f>VLOOKUP($A130,Total_Rndwd_Prod_Val_BAC_N!$A$4:$M$199,9,FALSE)/10^3</f>
        <v>29.086187544048084</v>
      </c>
      <c r="AN130" s="2">
        <f>VLOOKUP($A130,Total_Rndwd_Prod_Val_BAC_N!$A$4:$M$199,10,FALSE)/10^3</f>
        <v>29.482644793167108</v>
      </c>
      <c r="AO130" s="2">
        <f>VLOOKUP($A130,Total_Rndwd_Prod_Val_BAC_N!$A$4:$M$199,11,FALSE)/10^3</f>
        <v>29.862919194955243</v>
      </c>
      <c r="AP130" s="2">
        <f>VLOOKUP($A130,Total_Rndwd_Prod_Val_BAC_N!$A$4:$M$199,12,FALSE)/10^3</f>
        <v>30.551483765216844</v>
      </c>
      <c r="AQ130" s="2">
        <f>VLOOKUP($A130,Total_Rndwd_Prod_Val_BAC_N!$A$4:$M$199,13,FALSE)/10^3</f>
        <v>30.634337222821515</v>
      </c>
      <c r="AS130" t="s">
        <v>154</v>
      </c>
      <c r="AT130" s="2">
        <f t="shared" si="109"/>
        <v>23.506084283318785</v>
      </c>
      <c r="AU130" s="2">
        <f t="shared" si="110"/>
        <v>143.17457152939616</v>
      </c>
      <c r="AV130" s="2">
        <f t="shared" si="110"/>
        <v>273.54139734439264</v>
      </c>
      <c r="AW130" s="2">
        <f t="shared" si="110"/>
        <v>412.71192620974898</v>
      </c>
      <c r="AX130" s="2">
        <f t="shared" si="110"/>
        <v>553.06786093261735</v>
      </c>
      <c r="AY130" s="2">
        <f t="shared" si="110"/>
        <v>695.1211828696762</v>
      </c>
      <c r="AZ130" s="2">
        <f t="shared" si="110"/>
        <v>839.50279118370929</v>
      </c>
      <c r="BA130" s="2">
        <f t="shared" si="110"/>
        <v>986.19909199822723</v>
      </c>
      <c r="BB130" s="2">
        <f t="shared" si="110"/>
        <v>1134.6271754899569</v>
      </c>
      <c r="BD130" t="s">
        <v>154</v>
      </c>
      <c r="BE130" s="2">
        <f t="shared" si="111"/>
        <v>23.506084283318785</v>
      </c>
      <c r="BF130" s="2">
        <f t="shared" si="112"/>
        <v>144.79825584560467</v>
      </c>
      <c r="BG130" s="2">
        <f t="shared" si="112"/>
        <v>285.53135556589348</v>
      </c>
      <c r="BH130" s="2">
        <f t="shared" si="112"/>
        <v>444.39267643195745</v>
      </c>
      <c r="BI130" s="2">
        <f t="shared" si="112"/>
        <v>604.78559323247339</v>
      </c>
      <c r="BJ130" s="2">
        <f t="shared" si="121"/>
        <v>762.61765667525128</v>
      </c>
      <c r="BK130" s="2">
        <f t="shared" si="121"/>
        <v>920.97251711388958</v>
      </c>
      <c r="BL130" s="2">
        <f t="shared" si="121"/>
        <v>1078.7616419087992</v>
      </c>
      <c r="BM130" s="2">
        <f t="shared" si="121"/>
        <v>1236.0368384671333</v>
      </c>
      <c r="BO130" t="s">
        <v>154</v>
      </c>
      <c r="BP130" s="2">
        <f t="shared" si="113"/>
        <v>23.506084283318785</v>
      </c>
      <c r="BQ130" s="2">
        <f t="shared" si="114"/>
        <v>143.27730750232584</v>
      </c>
      <c r="BR130" s="2">
        <f t="shared" si="114"/>
        <v>274.62652810847771</v>
      </c>
      <c r="BS130" s="2">
        <f t="shared" si="114"/>
        <v>416.28914165619983</v>
      </c>
      <c r="BT130" s="2">
        <f t="shared" si="114"/>
        <v>557.78482966255058</v>
      </c>
      <c r="BU130" s="2">
        <f t="shared" si="122"/>
        <v>701.33320445354343</v>
      </c>
      <c r="BV130" s="2">
        <f t="shared" si="122"/>
        <v>846.69509868196735</v>
      </c>
      <c r="BW130" s="2">
        <f t="shared" si="122"/>
        <v>993.79220794519563</v>
      </c>
      <c r="BX130" s="2">
        <f t="shared" si="122"/>
        <v>1143.73479982037</v>
      </c>
      <c r="BZ130" t="s">
        <v>154</v>
      </c>
      <c r="CA130" s="2">
        <f t="shared" si="115"/>
        <v>23.506084283318785</v>
      </c>
      <c r="CB130" s="2">
        <f t="shared" si="116"/>
        <v>143.56833318951433</v>
      </c>
      <c r="CC130" s="2">
        <f t="shared" si="116"/>
        <v>276.60373788939188</v>
      </c>
      <c r="CD130" s="2">
        <f t="shared" si="116"/>
        <v>420.80475751055872</v>
      </c>
      <c r="CE130" s="2">
        <f t="shared" si="116"/>
        <v>564.55490180813899</v>
      </c>
      <c r="CF130" s="2">
        <f t="shared" si="123"/>
        <v>710.38229677749837</v>
      </c>
      <c r="CG130" s="2">
        <f t="shared" si="123"/>
        <v>858.17579514512204</v>
      </c>
      <c r="CH130" s="2">
        <f t="shared" si="123"/>
        <v>1008.1789556901599</v>
      </c>
      <c r="CI130" s="2">
        <f t="shared" si="123"/>
        <v>1161.019227973849</v>
      </c>
      <c r="CK130" t="s">
        <v>154</v>
      </c>
      <c r="CL130" s="2">
        <f t="shared" si="117"/>
        <v>0</v>
      </c>
      <c r="CM130" s="2">
        <f t="shared" si="117"/>
        <v>1.6236843162085108</v>
      </c>
      <c r="CN130" s="2">
        <f t="shared" si="117"/>
        <v>11.989958221500842</v>
      </c>
      <c r="CO130" s="2">
        <f t="shared" si="117"/>
        <v>31.680750222208474</v>
      </c>
      <c r="CP130" s="2">
        <f t="shared" si="117"/>
        <v>51.717732299856038</v>
      </c>
      <c r="CQ130" s="2">
        <f t="shared" si="117"/>
        <v>67.496473805575079</v>
      </c>
      <c r="CR130" s="2">
        <f t="shared" si="117"/>
        <v>81.469725930180289</v>
      </c>
      <c r="CS130" s="2">
        <f t="shared" si="117"/>
        <v>92.562549910571988</v>
      </c>
      <c r="CT130" s="2">
        <f t="shared" si="117"/>
        <v>101.40966297717637</v>
      </c>
      <c r="CU130" s="41">
        <f t="shared" si="65"/>
        <v>8.9377079244894214E-2</v>
      </c>
      <c r="CV130" t="s">
        <v>154</v>
      </c>
      <c r="CW130" s="2">
        <f t="shared" si="118"/>
        <v>0</v>
      </c>
      <c r="CX130" s="2">
        <f t="shared" si="118"/>
        <v>0.10273597292967906</v>
      </c>
      <c r="CY130" s="2">
        <f t="shared" si="118"/>
        <v>1.0851307640850791</v>
      </c>
      <c r="CZ130" s="2">
        <f t="shared" si="118"/>
        <v>3.5772154464508503</v>
      </c>
      <c r="DA130" s="2">
        <f t="shared" si="118"/>
        <v>4.7169687299332281</v>
      </c>
      <c r="DB130" s="2">
        <f t="shared" si="118"/>
        <v>6.2120215838672266</v>
      </c>
      <c r="DC130" s="2">
        <f t="shared" si="107"/>
        <v>7.1923074982580601</v>
      </c>
      <c r="DD130" s="2">
        <f t="shared" si="107"/>
        <v>7.5931159469683962</v>
      </c>
      <c r="DE130" s="2">
        <f t="shared" si="107"/>
        <v>9.1076243304130458</v>
      </c>
      <c r="DF130" s="41">
        <f t="shared" si="66"/>
        <v>8.0269753159051323E-3</v>
      </c>
      <c r="DG130" t="s">
        <v>154</v>
      </c>
      <c r="DH130" s="2">
        <f t="shared" si="120"/>
        <v>0</v>
      </c>
      <c r="DI130" s="2">
        <f t="shared" si="120"/>
        <v>0.39376166011817304</v>
      </c>
      <c r="DJ130" s="2">
        <f t="shared" si="120"/>
        <v>3.0623405449992447</v>
      </c>
      <c r="DK130" s="2">
        <f t="shared" si="119"/>
        <v>8.0928313008097348</v>
      </c>
      <c r="DL130" s="2">
        <f t="shared" si="119"/>
        <v>11.487040875521643</v>
      </c>
      <c r="DM130" s="2">
        <f t="shared" si="119"/>
        <v>15.261113907822164</v>
      </c>
      <c r="DN130" s="2">
        <f t="shared" si="119"/>
        <v>18.673003961412746</v>
      </c>
      <c r="DO130" s="2">
        <f t="shared" si="119"/>
        <v>21.979863691932678</v>
      </c>
      <c r="DP130" s="2">
        <f t="shared" si="119"/>
        <v>26.39205248389203</v>
      </c>
      <c r="DQ130" s="41">
        <f t="shared" si="67"/>
        <v>2.3260550297057148E-2</v>
      </c>
      <c r="DR130" s="41"/>
    </row>
    <row r="131" spans="1:122" x14ac:dyDescent="0.3">
      <c r="A131" t="s">
        <v>186</v>
      </c>
      <c r="B131" s="2">
        <f>VLOOKUP($A131,Total_Rndwd_Prod_Val_REF_N!$A$4:$M$199,5,FALSE)/10^3</f>
        <v>65.891539245954718</v>
      </c>
      <c r="C131" s="2">
        <f>VLOOKUP($A131,Total_Rndwd_Prod_Val_REF_N!$A$4:$M$199,6,FALSE)/10^3</f>
        <v>71.204489531560185</v>
      </c>
      <c r="D131" s="2">
        <f>VLOOKUP($A131,Total_Rndwd_Prod_Val_REF_N!$A$4:$M$199,7,FALSE)/10^3</f>
        <v>76.489188936176205</v>
      </c>
      <c r="E131" s="2">
        <f>VLOOKUP($A131,Total_Rndwd_Prod_Val_REF_N!$A$4:$M$199,8,FALSE)/10^3</f>
        <v>76.83069238578652</v>
      </c>
      <c r="F131" s="2">
        <f>VLOOKUP($A131,Total_Rndwd_Prod_Val_REF_N!$A$4:$M$199,9,FALSE)/10^3</f>
        <v>77.495418504142592</v>
      </c>
      <c r="G131" s="2">
        <f>VLOOKUP($A131,Total_Rndwd_Prod_Val_REF_N!$A$4:$M$199,10,FALSE)/10^3</f>
        <v>78.505101245223571</v>
      </c>
      <c r="H131" s="2">
        <f>VLOOKUP($A131,Total_Rndwd_Prod_Val_REF_N!$A$4:$M$199,11,FALSE)/10^3</f>
        <v>79.594737581545644</v>
      </c>
      <c r="I131" s="2">
        <f>VLOOKUP($A131,Total_Rndwd_Prod_Val_REF_N!$A$4:$M$199,12,FALSE)/10^3</f>
        <v>80.702695385797014</v>
      </c>
      <c r="J131" s="2">
        <f>VLOOKUP($A131,Total_Rndwd_Prod_Val_REF_N!$A$4:$M$199,13,FALSE)/10^3</f>
        <v>80.247096457364066</v>
      </c>
      <c r="L131" t="s">
        <v>186</v>
      </c>
      <c r="M131" s="2">
        <f>VLOOKUP($A131,Total_Rndwd_Prod_Val_BF_N!$A$4:$M$199,5,FALSE)/10^3</f>
        <v>65.891539245954718</v>
      </c>
      <c r="N131" s="2">
        <f>VLOOKUP($A131,Total_Rndwd_Prod_Val_BF_N!$A$4:$M$199,6,FALSE)/10^3</f>
        <v>75.227599906244933</v>
      </c>
      <c r="O131" s="2">
        <f>VLOOKUP($A131,Total_Rndwd_Prod_Val_BF_N!$A$4:$M$199,7,FALSE)/10^3</f>
        <v>86.127200725200012</v>
      </c>
      <c r="P131" s="2">
        <f>VLOOKUP($A131,Total_Rndwd_Prod_Val_BF_N!$A$4:$M$199,8,FALSE)/10^3</f>
        <v>87.232519448673955</v>
      </c>
      <c r="Q131" s="2">
        <f>VLOOKUP($A131,Total_Rndwd_Prod_Val_BF_N!$A$4:$M$199,9,FALSE)/10^3</f>
        <v>85.140813654872375</v>
      </c>
      <c r="R131" s="2">
        <f>VLOOKUP($A131,Total_Rndwd_Prod_Val_BF_N!$A$4:$M$199,10,FALSE)/10^3</f>
        <v>85.236540489934143</v>
      </c>
      <c r="S131" s="2">
        <f>VLOOKUP($A131,Total_Rndwd_Prod_Val_BF_N!$A$4:$M$199,11,FALSE)/10^3</f>
        <v>84.767635716599329</v>
      </c>
      <c r="T131" s="2">
        <f>VLOOKUP($A131,Total_Rndwd_Prod_Val_BF_N!$A$4:$M$199,12,FALSE)/10^3</f>
        <v>84.084459733145621</v>
      </c>
      <c r="U131" s="2">
        <f>VLOOKUP($A131,Total_Rndwd_Prod_Val_BF_N!$A$4:$M$199,13,FALSE)/10^3</f>
        <v>84.721429440146281</v>
      </c>
      <c r="W131" t="s">
        <v>186</v>
      </c>
      <c r="X131" s="2">
        <f>VLOOKUP($A131,Total_Rndwd_Prod_Val_AF_N!$A$4:$M$199,5,FALSE)/10^3</f>
        <v>65.891539245954718</v>
      </c>
      <c r="Y131" s="2">
        <f>VLOOKUP($A131,Total_Rndwd_Prod_Val_AF_N!$A$4:$M$199,6,FALSE)/10^3</f>
        <v>72.42747248775251</v>
      </c>
      <c r="Z131" s="2">
        <f>VLOOKUP($A131,Total_Rndwd_Prod_Val_AF_N!$A$4:$M$199,7,FALSE)/10^3</f>
        <v>79.779069143001578</v>
      </c>
      <c r="AA131" s="2">
        <f>VLOOKUP($A131,Total_Rndwd_Prod_Val_AF_N!$A$4:$M$199,8,FALSE)/10^3</f>
        <v>79.010191366219317</v>
      </c>
      <c r="AB131" s="2">
        <f>VLOOKUP($A131,Total_Rndwd_Prod_Val_AF_N!$A$4:$M$199,9,FALSE)/10^3</f>
        <v>80.035239392127806</v>
      </c>
      <c r="AC131" s="2">
        <f>VLOOKUP($A131,Total_Rndwd_Prod_Val_AF_N!$A$4:$M$199,10,FALSE)/10^3</f>
        <v>80.747048481943366</v>
      </c>
      <c r="AD131" s="2">
        <f>VLOOKUP($A131,Total_Rndwd_Prod_Val_AF_N!$A$4:$M$199,11,FALSE)/10^3</f>
        <v>81.367735874502742</v>
      </c>
      <c r="AE131" s="2">
        <f>VLOOKUP($A131,Total_Rndwd_Prod_Val_AF_N!$A$4:$M$199,12,FALSE)/10^3</f>
        <v>83.176829558253189</v>
      </c>
      <c r="AF131" s="2">
        <f>VLOOKUP($A131,Total_Rndwd_Prod_Val_AF_N!$A$4:$M$199,13,FALSE)/10^3</f>
        <v>83.27217975792675</v>
      </c>
      <c r="AH131" t="s">
        <v>186</v>
      </c>
      <c r="AI131" s="2">
        <f>VLOOKUP($A131,Total_Rndwd_Prod_Val_BAC_N!$A$4:$M$199,5,FALSE)/10^3</f>
        <v>65.891539245954718</v>
      </c>
      <c r="AJ131" s="2">
        <f>VLOOKUP($A131,Total_Rndwd_Prod_Val_BAC_N!$A$4:$M$199,6,FALSE)/10^3</f>
        <v>72.42525768804903</v>
      </c>
      <c r="AK131" s="2">
        <f>VLOOKUP($A131,Total_Rndwd_Prod_Val_BAC_N!$A$4:$M$199,7,FALSE)/10^3</f>
        <v>79.601601318575447</v>
      </c>
      <c r="AL131" s="2">
        <f>VLOOKUP($A131,Total_Rndwd_Prod_Val_BAC_N!$A$4:$M$199,8,FALSE)/10^3</f>
        <v>78.680015488733545</v>
      </c>
      <c r="AM131" s="2">
        <f>VLOOKUP($A131,Total_Rndwd_Prod_Val_BAC_N!$A$4:$M$199,9,FALSE)/10^3</f>
        <v>79.524902070414385</v>
      </c>
      <c r="AN131" s="2">
        <f>VLOOKUP($A131,Total_Rndwd_Prod_Val_BAC_N!$A$4:$M$199,10,FALSE)/10^3</f>
        <v>80.226150208998078</v>
      </c>
      <c r="AO131" s="2">
        <f>VLOOKUP($A131,Total_Rndwd_Prod_Val_BAC_N!$A$4:$M$199,11,FALSE)/10^3</f>
        <v>81.180486313092203</v>
      </c>
      <c r="AP131" s="2">
        <f>VLOOKUP($A131,Total_Rndwd_Prod_Val_BAC_N!$A$4:$M$199,12,FALSE)/10^3</f>
        <v>82.817203518776267</v>
      </c>
      <c r="AQ131" s="2">
        <f>VLOOKUP($A131,Total_Rndwd_Prod_Val_BAC_N!$A$4:$M$199,13,FALSE)/10^3</f>
        <v>82.920371221258023</v>
      </c>
      <c r="AS131" t="s">
        <v>186</v>
      </c>
      <c r="AT131" s="2">
        <f t="shared" si="109"/>
        <v>65.891539245954718</v>
      </c>
      <c r="AU131" s="2">
        <f t="shared" si="110"/>
        <v>400.66218576133377</v>
      </c>
      <c r="AV131" s="2">
        <f t="shared" si="110"/>
        <v>761.96933282375073</v>
      </c>
      <c r="AW131" s="2">
        <f t="shared" si="110"/>
        <v>1144.756780954242</v>
      </c>
      <c r="AX131" s="2">
        <f t="shared" si="110"/>
        <v>1529.5749690015307</v>
      </c>
      <c r="AY131" s="2">
        <f t="shared" si="110"/>
        <v>1918.0617442633247</v>
      </c>
      <c r="AZ131" s="2">
        <f t="shared" si="110"/>
        <v>2311.676886825765</v>
      </c>
      <c r="BA131" s="2">
        <f t="shared" si="110"/>
        <v>2710.7585325377445</v>
      </c>
      <c r="BB131" s="2">
        <f t="shared" si="110"/>
        <v>3113.8164105382966</v>
      </c>
      <c r="BD131" t="s">
        <v>186</v>
      </c>
      <c r="BE131" s="2">
        <f t="shared" si="111"/>
        <v>65.891539245954718</v>
      </c>
      <c r="BF131" s="2">
        <f t="shared" si="112"/>
        <v>404.68529613601856</v>
      </c>
      <c r="BG131" s="2">
        <f t="shared" si="112"/>
        <v>791.72289648619835</v>
      </c>
      <c r="BH131" s="2">
        <f t="shared" si="112"/>
        <v>1223.4642188356722</v>
      </c>
      <c r="BI131" s="2">
        <f t="shared" si="112"/>
        <v>1657.5351102852403</v>
      </c>
      <c r="BJ131" s="2">
        <f t="shared" si="121"/>
        <v>2083.334905394664</v>
      </c>
      <c r="BK131" s="2">
        <f t="shared" si="121"/>
        <v>2509.0487030709996</v>
      </c>
      <c r="BL131" s="2">
        <f t="shared" si="121"/>
        <v>2932.2037056705426</v>
      </c>
      <c r="BM131" s="2">
        <f t="shared" si="121"/>
        <v>3353.2629740432717</v>
      </c>
      <c r="BO131" t="s">
        <v>186</v>
      </c>
      <c r="BP131" s="2">
        <f t="shared" si="113"/>
        <v>65.891539245954718</v>
      </c>
      <c r="BQ131" s="2">
        <f t="shared" si="114"/>
        <v>401.88516871752608</v>
      </c>
      <c r="BR131" s="2">
        <f t="shared" si="114"/>
        <v>771.37412781153773</v>
      </c>
      <c r="BS131" s="2">
        <f t="shared" si="114"/>
        <v>1169.5005957497633</v>
      </c>
      <c r="BT131" s="2">
        <f t="shared" si="114"/>
        <v>1565.5766006067684</v>
      </c>
      <c r="BU131" s="2">
        <f t="shared" si="122"/>
        <v>1966.4646066572229</v>
      </c>
      <c r="BV131" s="2">
        <f t="shared" si="122"/>
        <v>2370.8205364594992</v>
      </c>
      <c r="BW131" s="2">
        <f t="shared" si="122"/>
        <v>2779.4683095157634</v>
      </c>
      <c r="BX131" s="2">
        <f t="shared" si="122"/>
        <v>3195.4478075067027</v>
      </c>
      <c r="BZ131" t="s">
        <v>186</v>
      </c>
      <c r="CA131" s="2">
        <f t="shared" si="115"/>
        <v>65.891539245954718</v>
      </c>
      <c r="CB131" s="2">
        <f t="shared" si="116"/>
        <v>401.88295391782265</v>
      </c>
      <c r="CC131" s="2">
        <f t="shared" si="116"/>
        <v>771.1855859885942</v>
      </c>
      <c r="CD131" s="2">
        <f t="shared" si="116"/>
        <v>1168.2720067516295</v>
      </c>
      <c r="CE131" s="2">
        <f t="shared" si="116"/>
        <v>1562.516970776978</v>
      </c>
      <c r="CF131" s="2">
        <f t="shared" si="123"/>
        <v>1960.8427292676336</v>
      </c>
      <c r="CG131" s="2">
        <f t="shared" si="123"/>
        <v>2362.9278164167181</v>
      </c>
      <c r="CH131" s="2">
        <f t="shared" si="123"/>
        <v>2770.466965187863</v>
      </c>
      <c r="CI131" s="2">
        <f t="shared" si="123"/>
        <v>3184.6561504842261</v>
      </c>
      <c r="CK131" t="s">
        <v>186</v>
      </c>
      <c r="CL131" s="2">
        <f t="shared" si="117"/>
        <v>0</v>
      </c>
      <c r="CM131" s="2">
        <f t="shared" si="117"/>
        <v>4.0231103746847907</v>
      </c>
      <c r="CN131" s="2">
        <f t="shared" si="117"/>
        <v>29.753563662447618</v>
      </c>
      <c r="CO131" s="2">
        <f t="shared" si="117"/>
        <v>78.707437881430224</v>
      </c>
      <c r="CP131" s="2">
        <f t="shared" si="117"/>
        <v>127.96014128370962</v>
      </c>
      <c r="CQ131" s="2">
        <f t="shared" si="117"/>
        <v>165.27316113133929</v>
      </c>
      <c r="CR131" s="2">
        <f t="shared" si="117"/>
        <v>197.37181624523464</v>
      </c>
      <c r="CS131" s="2">
        <f t="shared" si="117"/>
        <v>221.44517313279812</v>
      </c>
      <c r="CT131" s="2">
        <f t="shared" si="117"/>
        <v>239.44656350497507</v>
      </c>
      <c r="CU131" s="41">
        <f t="shared" si="65"/>
        <v>7.6898099288898375E-2</v>
      </c>
      <c r="CV131" t="s">
        <v>186</v>
      </c>
      <c r="CW131" s="2">
        <f t="shared" si="118"/>
        <v>0</v>
      </c>
      <c r="CX131" s="2">
        <f t="shared" si="118"/>
        <v>1.2229829561923111</v>
      </c>
      <c r="CY131" s="2">
        <f t="shared" si="118"/>
        <v>9.4047949877869996</v>
      </c>
      <c r="CZ131" s="2">
        <f t="shared" si="118"/>
        <v>24.743814795521303</v>
      </c>
      <c r="DA131" s="2">
        <f t="shared" si="118"/>
        <v>36.001631605237662</v>
      </c>
      <c r="DB131" s="2">
        <f t="shared" si="118"/>
        <v>48.402862393898204</v>
      </c>
      <c r="DC131" s="2">
        <f t="shared" si="107"/>
        <v>59.143649633734185</v>
      </c>
      <c r="DD131" s="2">
        <f t="shared" si="107"/>
        <v>68.709776978018908</v>
      </c>
      <c r="DE131" s="2">
        <f t="shared" si="107"/>
        <v>81.631396968406079</v>
      </c>
      <c r="DF131" s="41">
        <f t="shared" si="66"/>
        <v>2.6215867028041698E-2</v>
      </c>
      <c r="DG131" t="s">
        <v>186</v>
      </c>
      <c r="DH131" s="2">
        <f t="shared" si="120"/>
        <v>0</v>
      </c>
      <c r="DI131" s="2">
        <f t="shared" si="120"/>
        <v>1.220768156488873</v>
      </c>
      <c r="DJ131" s="2">
        <f t="shared" si="120"/>
        <v>9.2162531648434651</v>
      </c>
      <c r="DK131" s="2">
        <f t="shared" si="119"/>
        <v>23.515225797387529</v>
      </c>
      <c r="DL131" s="2">
        <f t="shared" si="119"/>
        <v>32.942001775447352</v>
      </c>
      <c r="DM131" s="2">
        <f t="shared" si="119"/>
        <v>42.780985004308832</v>
      </c>
      <c r="DN131" s="2">
        <f t="shared" si="119"/>
        <v>51.250929590953092</v>
      </c>
      <c r="DO131" s="2">
        <f t="shared" si="119"/>
        <v>59.708432650118539</v>
      </c>
      <c r="DP131" s="2">
        <f t="shared" si="119"/>
        <v>70.839739945929523</v>
      </c>
      <c r="DQ131" s="41">
        <f t="shared" si="67"/>
        <v>2.2750133792789409E-2</v>
      </c>
      <c r="DR131" s="41"/>
    </row>
    <row r="132" spans="1:122" x14ac:dyDescent="0.3">
      <c r="A132" t="s">
        <v>187</v>
      </c>
      <c r="B132" s="2">
        <f>VLOOKUP($A132,Total_Rndwd_Prod_Val_REF_N!$A$4:$M$199,5,FALSE)/10^3</f>
        <v>18.21187899223186</v>
      </c>
      <c r="C132" s="2">
        <f>VLOOKUP($A132,Total_Rndwd_Prod_Val_REF_N!$A$4:$M$199,6,FALSE)/10^3</f>
        <v>19.644676921936011</v>
      </c>
      <c r="D132" s="2">
        <f>VLOOKUP($A132,Total_Rndwd_Prod_Val_REF_N!$A$4:$M$199,7,FALSE)/10^3</f>
        <v>21.067930671588318</v>
      </c>
      <c r="E132" s="2">
        <f>VLOOKUP($A132,Total_Rndwd_Prod_Val_REF_N!$A$4:$M$199,8,FALSE)/10^3</f>
        <v>21.218719247664268</v>
      </c>
      <c r="F132" s="2">
        <f>VLOOKUP($A132,Total_Rndwd_Prod_Val_REF_N!$A$4:$M$199,9,FALSE)/10^3</f>
        <v>21.479508239175139</v>
      </c>
      <c r="G132" s="2">
        <f>VLOOKUP($A132,Total_Rndwd_Prod_Val_REF_N!$A$4:$M$199,10,FALSE)/10^3</f>
        <v>21.843981829530819</v>
      </c>
      <c r="H132" s="2">
        <f>VLOOKUP($A132,Total_Rndwd_Prod_Val_REF_N!$A$4:$M$199,11,FALSE)/10^3</f>
        <v>22.254502211709944</v>
      </c>
      <c r="I132" s="2">
        <f>VLOOKUP($A132,Total_Rndwd_Prod_Val_REF_N!$A$4:$M$199,12,FALSE)/10^3</f>
        <v>22.683000385466023</v>
      </c>
      <c r="J132" s="2">
        <f>VLOOKUP($A132,Total_Rndwd_Prod_Val_REF_N!$A$4:$M$199,13,FALSE)/10^3</f>
        <v>22.678581164073783</v>
      </c>
      <c r="L132" t="s">
        <v>187</v>
      </c>
      <c r="M132" s="2">
        <f>VLOOKUP($A132,Total_Rndwd_Prod_Val_BF_N!$A$4:$M$199,5,FALSE)/10^3</f>
        <v>18.21187899223186</v>
      </c>
      <c r="N132" s="2">
        <f>VLOOKUP($A132,Total_Rndwd_Prod_Val_BF_N!$A$4:$M$199,6,FALSE)/10^3</f>
        <v>20.696303227742888</v>
      </c>
      <c r="O132" s="2">
        <f>VLOOKUP($A132,Total_Rndwd_Prod_Val_BF_N!$A$4:$M$199,7,FALSE)/10^3</f>
        <v>23.573563071392513</v>
      </c>
      <c r="P132" s="2">
        <f>VLOOKUP($A132,Total_Rndwd_Prod_Val_BF_N!$A$4:$M$199,8,FALSE)/10^3</f>
        <v>23.911728825061932</v>
      </c>
      <c r="Q132" s="2">
        <f>VLOOKUP($A132,Total_Rndwd_Prod_Val_BF_N!$A$4:$M$199,9,FALSE)/10^3</f>
        <v>23.377473409861</v>
      </c>
      <c r="R132" s="2">
        <f>VLOOKUP($A132,Total_Rndwd_Prod_Val_BF_N!$A$4:$M$199,10,FALSE)/10^3</f>
        <v>23.465402167801862</v>
      </c>
      <c r="S132" s="2">
        <f>VLOOKUP($A132,Total_Rndwd_Prod_Val_BF_N!$A$4:$M$199,11,FALSE)/10^3</f>
        <v>23.433498056893864</v>
      </c>
      <c r="T132" s="2">
        <f>VLOOKUP($A132,Total_Rndwd_Prod_Val_BF_N!$A$4:$M$199,12,FALSE)/10^3</f>
        <v>23.326772484993686</v>
      </c>
      <c r="U132" s="2">
        <f>VLOOKUP($A132,Total_Rndwd_Prod_Val_BF_N!$A$4:$M$199,13,FALSE)/10^3</f>
        <v>23.587531437287456</v>
      </c>
      <c r="W132" t="s">
        <v>187</v>
      </c>
      <c r="X132" s="2">
        <f>VLOOKUP($A132,Total_Rndwd_Prod_Val_AF_N!$A$4:$M$199,5,FALSE)/10^3</f>
        <v>18.21187899223186</v>
      </c>
      <c r="Y132" s="2">
        <f>VLOOKUP($A132,Total_Rndwd_Prod_Val_AF_N!$A$4:$M$199,6,FALSE)/10^3</f>
        <v>19.953519959866107</v>
      </c>
      <c r="Z132" s="2">
        <f>VLOOKUP($A132,Total_Rndwd_Prod_Val_AF_N!$A$4:$M$199,7,FALSE)/10^3</f>
        <v>21.908088792420269</v>
      </c>
      <c r="AA132" s="2">
        <f>VLOOKUP($A132,Total_Rndwd_Prod_Val_AF_N!$A$4:$M$199,8,FALSE)/10^3</f>
        <v>21.762731162708679</v>
      </c>
      <c r="AB132" s="2">
        <f>VLOOKUP($A132,Total_Rndwd_Prod_Val_AF_N!$A$4:$M$199,9,FALSE)/10^3</f>
        <v>22.123405842859068</v>
      </c>
      <c r="AC132" s="2">
        <f>VLOOKUP($A132,Total_Rndwd_Prod_Val_AF_N!$A$4:$M$199,10,FALSE)/10^3</f>
        <v>22.397613159829117</v>
      </c>
      <c r="AD132" s="2">
        <f>VLOOKUP($A132,Total_Rndwd_Prod_Val_AF_N!$A$4:$M$199,11,FALSE)/10^3</f>
        <v>22.676667012514564</v>
      </c>
      <c r="AE132" s="2">
        <f>VLOOKUP($A132,Total_Rndwd_Prod_Val_AF_N!$A$4:$M$199,12,FALSE)/10^3</f>
        <v>23.289565568407852</v>
      </c>
      <c r="AF132" s="2">
        <f>VLOOKUP($A132,Total_Rndwd_Prod_Val_AF_N!$A$4:$M$199,13,FALSE)/10^3</f>
        <v>23.4518029686812</v>
      </c>
      <c r="AH132" t="s">
        <v>187</v>
      </c>
      <c r="AI132" s="2">
        <f>VLOOKUP($A132,Total_Rndwd_Prod_Val_BAC_N!$A$4:$M$199,5,FALSE)/10^3</f>
        <v>18.21187899223186</v>
      </c>
      <c r="AJ132" s="2">
        <f>VLOOKUP($A132,Total_Rndwd_Prod_Val_BAC_N!$A$4:$M$199,6,FALSE)/10^3</f>
        <v>19.951574817150146</v>
      </c>
      <c r="AK132" s="2">
        <f>VLOOKUP($A132,Total_Rndwd_Prod_Val_BAC_N!$A$4:$M$199,7,FALSE)/10^3</f>
        <v>21.860993189175595</v>
      </c>
      <c r="AL132" s="2">
        <f>VLOOKUP($A132,Total_Rndwd_Prod_Val_BAC_N!$A$4:$M$199,8,FALSE)/10^3</f>
        <v>21.674623564375402</v>
      </c>
      <c r="AM132" s="2">
        <f>VLOOKUP($A132,Total_Rndwd_Prod_Val_BAC_N!$A$4:$M$199,9,FALSE)/10^3</f>
        <v>21.971770551669984</v>
      </c>
      <c r="AN132" s="2">
        <f>VLOOKUP($A132,Total_Rndwd_Prod_Val_BAC_N!$A$4:$M$199,10,FALSE)/10^3</f>
        <v>22.243100494550315</v>
      </c>
      <c r="AO132" s="2">
        <f>VLOOKUP($A132,Total_Rndwd_Prod_Val_BAC_N!$A$4:$M$199,11,FALSE)/10^3</f>
        <v>22.617052231809296</v>
      </c>
      <c r="AP132" s="2">
        <f>VLOOKUP($A132,Total_Rndwd_Prod_Val_BAC_N!$A$4:$M$199,12,FALSE)/10^3</f>
        <v>23.189241077475565</v>
      </c>
      <c r="AQ132" s="2">
        <f>VLOOKUP($A132,Total_Rndwd_Prod_Val_BAC_N!$A$4:$M$199,13,FALSE)/10^3</f>
        <v>23.338301642734521</v>
      </c>
      <c r="AS132" t="s">
        <v>187</v>
      </c>
      <c r="AT132" s="2">
        <f t="shared" si="109"/>
        <v>18.21187899223186</v>
      </c>
      <c r="AU132" s="2">
        <f t="shared" si="110"/>
        <v>110.70407188309531</v>
      </c>
      <c r="AV132" s="2">
        <f t="shared" si="110"/>
        <v>210.35071024242768</v>
      </c>
      <c r="AW132" s="2">
        <f t="shared" si="110"/>
        <v>315.84115217644523</v>
      </c>
      <c r="AX132" s="2">
        <f t="shared" si="110"/>
        <v>422.19553740627742</v>
      </c>
      <c r="AY132" s="2">
        <f t="shared" si="110"/>
        <v>529.95755219250873</v>
      </c>
      <c r="AZ132" s="2">
        <f t="shared" si="110"/>
        <v>639.58798172234196</v>
      </c>
      <c r="BA132" s="2">
        <f t="shared" si="110"/>
        <v>751.28899095464772</v>
      </c>
      <c r="BB132" s="2">
        <f t="shared" si="110"/>
        <v>864.69957366058554</v>
      </c>
      <c r="BD132" t="s">
        <v>187</v>
      </c>
      <c r="BE132" s="2">
        <f t="shared" si="111"/>
        <v>18.21187899223186</v>
      </c>
      <c r="BF132" s="2">
        <f t="shared" si="112"/>
        <v>111.75569818890219</v>
      </c>
      <c r="BG132" s="2">
        <f t="shared" si="112"/>
        <v>218.11447417126624</v>
      </c>
      <c r="BH132" s="2">
        <f t="shared" si="112"/>
        <v>336.32045528189821</v>
      </c>
      <c r="BI132" s="2">
        <f t="shared" si="112"/>
        <v>455.34484399200693</v>
      </c>
      <c r="BJ132" s="2">
        <f t="shared" si="121"/>
        <v>572.32013979925273</v>
      </c>
      <c r="BK132" s="2">
        <f t="shared" si="121"/>
        <v>689.61524652735409</v>
      </c>
      <c r="BL132" s="2">
        <f t="shared" si="121"/>
        <v>806.67601123992324</v>
      </c>
      <c r="BM132" s="2">
        <f t="shared" si="121"/>
        <v>923.57063261718542</v>
      </c>
      <c r="BO132" t="s">
        <v>187</v>
      </c>
      <c r="BP132" s="2">
        <f t="shared" si="113"/>
        <v>18.21187899223186</v>
      </c>
      <c r="BQ132" s="2">
        <f t="shared" si="114"/>
        <v>111.01291492102541</v>
      </c>
      <c r="BR132" s="2">
        <f t="shared" si="114"/>
        <v>212.73508355291011</v>
      </c>
      <c r="BS132" s="2">
        <f t="shared" si="114"/>
        <v>322.13016988529989</v>
      </c>
      <c r="BT132" s="2">
        <f t="shared" si="114"/>
        <v>431.30450037899368</v>
      </c>
      <c r="BU132" s="2">
        <f t="shared" si="122"/>
        <v>542.19573691025903</v>
      </c>
      <c r="BV132" s="2">
        <f t="shared" si="122"/>
        <v>654.46285656209011</v>
      </c>
      <c r="BW132" s="2">
        <f t="shared" si="122"/>
        <v>768.45909018055625</v>
      </c>
      <c r="BX132" s="2">
        <f t="shared" si="122"/>
        <v>885.0691554228689</v>
      </c>
      <c r="BZ132" t="s">
        <v>187</v>
      </c>
      <c r="CA132" s="2">
        <f t="shared" si="115"/>
        <v>18.21187899223186</v>
      </c>
      <c r="CB132" s="2">
        <f t="shared" si="116"/>
        <v>111.01096977830944</v>
      </c>
      <c r="CC132" s="2">
        <f t="shared" si="116"/>
        <v>212.67826223608563</v>
      </c>
      <c r="CD132" s="2">
        <f t="shared" si="116"/>
        <v>321.79685855716338</v>
      </c>
      <c r="CE132" s="2">
        <f t="shared" si="116"/>
        <v>430.46712336633499</v>
      </c>
      <c r="CF132" s="2">
        <f t="shared" si="123"/>
        <v>540.59730606756523</v>
      </c>
      <c r="CG132" s="2">
        <f t="shared" si="123"/>
        <v>652.18676027757579</v>
      </c>
      <c r="CH132" s="2">
        <f t="shared" si="123"/>
        <v>765.84421028228849</v>
      </c>
      <c r="CI132" s="2">
        <f t="shared" si="123"/>
        <v>881.93947623492534</v>
      </c>
      <c r="CK132" t="s">
        <v>187</v>
      </c>
      <c r="CL132" s="2">
        <f t="shared" si="117"/>
        <v>0</v>
      </c>
      <c r="CM132" s="2">
        <f t="shared" si="117"/>
        <v>1.0516263058068773</v>
      </c>
      <c r="CN132" s="2">
        <f t="shared" si="117"/>
        <v>7.7637639288385571</v>
      </c>
      <c r="CO132" s="2">
        <f t="shared" si="117"/>
        <v>20.479303105452971</v>
      </c>
      <c r="CP132" s="2">
        <f t="shared" si="117"/>
        <v>33.149306585729505</v>
      </c>
      <c r="CQ132" s="2">
        <f t="shared" si="117"/>
        <v>42.362587606744</v>
      </c>
      <c r="CR132" s="2">
        <f t="shared" si="117"/>
        <v>50.027264805012123</v>
      </c>
      <c r="CS132" s="2">
        <f t="shared" si="117"/>
        <v>55.387020285275526</v>
      </c>
      <c r="CT132" s="2">
        <f t="shared" si="117"/>
        <v>58.871058956599882</v>
      </c>
      <c r="CU132" s="41">
        <f t="shared" ref="CU132:CU189" si="124">CT132/BB132</f>
        <v>6.8082673739941174E-2</v>
      </c>
      <c r="CV132" t="s">
        <v>187</v>
      </c>
      <c r="CW132" s="2">
        <f t="shared" si="118"/>
        <v>0</v>
      </c>
      <c r="CX132" s="2">
        <f t="shared" si="118"/>
        <v>0.30884303793010304</v>
      </c>
      <c r="CY132" s="2">
        <f t="shared" si="118"/>
        <v>2.384373310482431</v>
      </c>
      <c r="CZ132" s="2">
        <f t="shared" si="118"/>
        <v>6.2890177088546579</v>
      </c>
      <c r="DA132" s="2">
        <f t="shared" si="118"/>
        <v>9.108962972716256</v>
      </c>
      <c r="DB132" s="2">
        <f t="shared" si="118"/>
        <v>12.2381847177503</v>
      </c>
      <c r="DC132" s="2">
        <f t="shared" si="107"/>
        <v>14.874874839748145</v>
      </c>
      <c r="DD132" s="2">
        <f t="shared" si="107"/>
        <v>17.17009922590853</v>
      </c>
      <c r="DE132" s="2">
        <f t="shared" si="107"/>
        <v>20.36958176228336</v>
      </c>
      <c r="DF132" s="41">
        <f t="shared" ref="DF132:DF189" si="125">DE132/BB132</f>
        <v>2.3556831046014703E-2</v>
      </c>
      <c r="DG132" t="s">
        <v>187</v>
      </c>
      <c r="DH132" s="2">
        <f t="shared" si="120"/>
        <v>0</v>
      </c>
      <c r="DI132" s="2">
        <f t="shared" si="120"/>
        <v>0.30689789521413502</v>
      </c>
      <c r="DJ132" s="2">
        <f t="shared" si="120"/>
        <v>2.3275519936579485</v>
      </c>
      <c r="DK132" s="2">
        <f t="shared" si="119"/>
        <v>5.9557063807181407</v>
      </c>
      <c r="DL132" s="2">
        <f t="shared" si="119"/>
        <v>8.2715859600575641</v>
      </c>
      <c r="DM132" s="2">
        <f t="shared" si="119"/>
        <v>10.639753875056499</v>
      </c>
      <c r="DN132" s="2">
        <f t="shared" si="119"/>
        <v>12.598778555233821</v>
      </c>
      <c r="DO132" s="2">
        <f t="shared" si="119"/>
        <v>14.555219327640771</v>
      </c>
      <c r="DP132" s="2">
        <f t="shared" si="119"/>
        <v>17.239902574339794</v>
      </c>
      <c r="DQ132" s="41">
        <f t="shared" ref="DQ132:DQ189" si="126">DP132/BB132</f>
        <v>1.993744775582236E-2</v>
      </c>
      <c r="DR132" s="41"/>
    </row>
    <row r="133" spans="1:122" x14ac:dyDescent="0.3">
      <c r="A133" t="s">
        <v>190</v>
      </c>
      <c r="B133" s="2">
        <f>VLOOKUP($A133,Total_Rndwd_Prod_Val_REF_N!$A$4:$M$199,5,FALSE)/10^3</f>
        <v>35.550218896257547</v>
      </c>
      <c r="C133" s="2">
        <f>VLOOKUP($A133,Total_Rndwd_Prod_Val_REF_N!$A$4:$M$199,6,FALSE)/10^3</f>
        <v>40.472209519835403</v>
      </c>
      <c r="D133" s="2">
        <f>VLOOKUP($A133,Total_Rndwd_Prod_Val_REF_N!$A$4:$M$199,7,FALSE)/10^3</f>
        <v>48.019550799317578</v>
      </c>
      <c r="E133" s="2">
        <f>VLOOKUP($A133,Total_Rndwd_Prod_Val_REF_N!$A$4:$M$199,8,FALSE)/10^3</f>
        <v>48.294737228431842</v>
      </c>
      <c r="F133" s="2">
        <f>VLOOKUP($A133,Total_Rndwd_Prod_Val_REF_N!$A$4:$M$199,9,FALSE)/10^3</f>
        <v>49.897434484505347</v>
      </c>
      <c r="G133" s="2">
        <f>VLOOKUP($A133,Total_Rndwd_Prod_Val_REF_N!$A$4:$M$199,10,FALSE)/10^3</f>
        <v>51.871230130522235</v>
      </c>
      <c r="H133" s="2">
        <f>VLOOKUP($A133,Total_Rndwd_Prod_Val_REF_N!$A$4:$M$199,11,FALSE)/10^3</f>
        <v>53.498704515158508</v>
      </c>
      <c r="I133" s="2">
        <f>VLOOKUP($A133,Total_Rndwd_Prod_Val_REF_N!$A$4:$M$199,12,FALSE)/10^3</f>
        <v>55.640858582973173</v>
      </c>
      <c r="J133" s="2">
        <f>VLOOKUP($A133,Total_Rndwd_Prod_Val_REF_N!$A$4:$M$199,13,FALSE)/10^3</f>
        <v>58.333421069638867</v>
      </c>
      <c r="L133" t="s">
        <v>190</v>
      </c>
      <c r="M133" s="2">
        <f>VLOOKUP($A133,Total_Rndwd_Prod_Val_BF_N!$A$4:$M$199,5,FALSE)/10^3</f>
        <v>35.550218896257547</v>
      </c>
      <c r="N133" s="2">
        <f>VLOOKUP($A133,Total_Rndwd_Prod_Val_BF_N!$A$4:$M$199,6,FALSE)/10^3</f>
        <v>37.097422087496192</v>
      </c>
      <c r="O133" s="2">
        <f>VLOOKUP($A133,Total_Rndwd_Prod_Val_BF_N!$A$4:$M$199,7,FALSE)/10^3</f>
        <v>38.905099457238045</v>
      </c>
      <c r="P133" s="2">
        <f>VLOOKUP($A133,Total_Rndwd_Prod_Val_BF_N!$A$4:$M$199,8,FALSE)/10^3</f>
        <v>36.356245746746779</v>
      </c>
      <c r="Q133" s="2">
        <f>VLOOKUP($A133,Total_Rndwd_Prod_Val_BF_N!$A$4:$M$199,9,FALSE)/10^3</f>
        <v>36.20933589857173</v>
      </c>
      <c r="R133" s="2">
        <f>VLOOKUP($A133,Total_Rndwd_Prod_Val_BF_N!$A$4:$M$199,10,FALSE)/10^3</f>
        <v>41.664983822468642</v>
      </c>
      <c r="S133" s="2">
        <f>VLOOKUP($A133,Total_Rndwd_Prod_Val_BF_N!$A$4:$M$199,11,FALSE)/10^3</f>
        <v>41.491391711342665</v>
      </c>
      <c r="T133" s="2">
        <f>VLOOKUP($A133,Total_Rndwd_Prod_Val_BF_N!$A$4:$M$199,12,FALSE)/10^3</f>
        <v>41.450494796226323</v>
      </c>
      <c r="U133" s="2">
        <f>VLOOKUP($A133,Total_Rndwd_Prod_Val_BF_N!$A$4:$M$199,13,FALSE)/10^3</f>
        <v>41.891522092619716</v>
      </c>
      <c r="W133" t="s">
        <v>190</v>
      </c>
      <c r="X133" s="2">
        <f>VLOOKUP($A133,Total_Rndwd_Prod_Val_AF_N!$A$4:$M$199,5,FALSE)/10^3</f>
        <v>35.550218896257547</v>
      </c>
      <c r="Y133" s="2">
        <f>VLOOKUP($A133,Total_Rndwd_Prod_Val_AF_N!$A$4:$M$199,6,FALSE)/10^3</f>
        <v>41.401864965935509</v>
      </c>
      <c r="Z133" s="2">
        <f>VLOOKUP($A133,Total_Rndwd_Prod_Val_AF_N!$A$4:$M$199,7,FALSE)/10^3</f>
        <v>50.161872859113132</v>
      </c>
      <c r="AA133" s="2">
        <f>VLOOKUP($A133,Total_Rndwd_Prod_Val_AF_N!$A$4:$M$199,8,FALSE)/10^3</f>
        <v>50.537089452819309</v>
      </c>
      <c r="AB133" s="2">
        <f>VLOOKUP($A133,Total_Rndwd_Prod_Val_AF_N!$A$4:$M$199,9,FALSE)/10^3</f>
        <v>52.212687972565597</v>
      </c>
      <c r="AC133" s="2">
        <f>VLOOKUP($A133,Total_Rndwd_Prod_Val_AF_N!$A$4:$M$199,10,FALSE)/10^3</f>
        <v>54.107973689875827</v>
      </c>
      <c r="AD133" s="2">
        <f>VLOOKUP($A133,Total_Rndwd_Prod_Val_AF_N!$A$4:$M$199,11,FALSE)/10^3</f>
        <v>55.69140890740794</v>
      </c>
      <c r="AE133" s="2">
        <f>VLOOKUP($A133,Total_Rndwd_Prod_Val_AF_N!$A$4:$M$199,12,FALSE)/10^3</f>
        <v>58.05934967587902</v>
      </c>
      <c r="AF133" s="2">
        <f>VLOOKUP($A133,Total_Rndwd_Prod_Val_AF_N!$A$4:$M$199,13,FALSE)/10^3</f>
        <v>60.582971776142394</v>
      </c>
      <c r="AH133" t="s">
        <v>190</v>
      </c>
      <c r="AI133" s="2">
        <f>VLOOKUP($A133,Total_Rndwd_Prod_Val_BAC_N!$A$4:$M$199,5,FALSE)/10^3</f>
        <v>35.550218896257547</v>
      </c>
      <c r="AJ133" s="2">
        <f>VLOOKUP($A133,Total_Rndwd_Prod_Val_BAC_N!$A$4:$M$199,6,FALSE)/10^3</f>
        <v>41.123552044138385</v>
      </c>
      <c r="AK133" s="2">
        <f>VLOOKUP($A133,Total_Rndwd_Prod_Val_BAC_N!$A$4:$M$199,7,FALSE)/10^3</f>
        <v>49.629557619849159</v>
      </c>
      <c r="AL133" s="2">
        <f>VLOOKUP($A133,Total_Rndwd_Prod_Val_BAC_N!$A$4:$M$199,8,FALSE)/10^3</f>
        <v>49.946683734978336</v>
      </c>
      <c r="AM133" s="2">
        <f>VLOOKUP($A133,Total_Rndwd_Prod_Val_BAC_N!$A$4:$M$199,9,FALSE)/10^3</f>
        <v>51.455445329205169</v>
      </c>
      <c r="AN133" s="2">
        <f>VLOOKUP($A133,Total_Rndwd_Prod_Val_BAC_N!$A$4:$M$199,10,FALSE)/10^3</f>
        <v>53.400282236603424</v>
      </c>
      <c r="AO133" s="2">
        <f>VLOOKUP($A133,Total_Rndwd_Prod_Val_BAC_N!$A$4:$M$199,11,FALSE)/10^3</f>
        <v>55.074405329533185</v>
      </c>
      <c r="AP133" s="2">
        <f>VLOOKUP($A133,Total_Rndwd_Prod_Val_BAC_N!$A$4:$M$199,12,FALSE)/10^3</f>
        <v>57.4209754303713</v>
      </c>
      <c r="AQ133" s="2">
        <f>VLOOKUP($A133,Total_Rndwd_Prod_Val_BAC_N!$A$4:$M$199,13,FALSE)/10^3</f>
        <v>59.998638599501959</v>
      </c>
      <c r="AS133" t="s">
        <v>190</v>
      </c>
      <c r="AT133" s="2">
        <f t="shared" si="109"/>
        <v>35.550218896257547</v>
      </c>
      <c r="AU133" s="2">
        <f t="shared" si="110"/>
        <v>218.22330400112315</v>
      </c>
      <c r="AV133" s="2">
        <f t="shared" si="110"/>
        <v>428.13169287978235</v>
      </c>
      <c r="AW133" s="2">
        <f t="shared" si="110"/>
        <v>668.5046333054845</v>
      </c>
      <c r="AX133" s="2">
        <f t="shared" si="110"/>
        <v>911.58101670371718</v>
      </c>
      <c r="AY133" s="2">
        <f t="shared" si="110"/>
        <v>1163.0419847722608</v>
      </c>
      <c r="AZ133" s="2">
        <f t="shared" si="110"/>
        <v>1424.0256098095083</v>
      </c>
      <c r="BA133" s="2">
        <f t="shared" si="110"/>
        <v>1693.6612864531155</v>
      </c>
      <c r="BB133" s="2">
        <f t="shared" si="110"/>
        <v>1974.5581418546471</v>
      </c>
      <c r="BD133" t="s">
        <v>190</v>
      </c>
      <c r="BE133" s="2">
        <f t="shared" si="111"/>
        <v>35.550218896257547</v>
      </c>
      <c r="BF133" s="2">
        <f t="shared" si="112"/>
        <v>214.84851656878394</v>
      </c>
      <c r="BG133" s="2">
        <f t="shared" si="112"/>
        <v>402.14330437600677</v>
      </c>
      <c r="BH133" s="2">
        <f t="shared" si="112"/>
        <v>594.11994795170574</v>
      </c>
      <c r="BI133" s="2">
        <f t="shared" si="112"/>
        <v>775.75426683726459</v>
      </c>
      <c r="BJ133" s="2">
        <f t="shared" si="121"/>
        <v>962.25659425402023</v>
      </c>
      <c r="BK133" s="2">
        <f t="shared" si="121"/>
        <v>1170.4079212552374</v>
      </c>
      <c r="BL133" s="2">
        <f t="shared" si="121"/>
        <v>1377.8239828968344</v>
      </c>
      <c r="BM133" s="2">
        <f t="shared" si="121"/>
        <v>1585.5174841743594</v>
      </c>
      <c r="BO133" t="s">
        <v>190</v>
      </c>
      <c r="BP133" s="2">
        <f t="shared" si="113"/>
        <v>35.550218896257547</v>
      </c>
      <c r="BQ133" s="2">
        <f t="shared" si="114"/>
        <v>219.15295944722325</v>
      </c>
      <c r="BR133" s="2">
        <f t="shared" si="114"/>
        <v>434.92229217007844</v>
      </c>
      <c r="BS133" s="2">
        <f t="shared" si="114"/>
        <v>686.10687305935028</v>
      </c>
      <c r="BT133" s="2">
        <f t="shared" si="114"/>
        <v>940.46791884319316</v>
      </c>
      <c r="BU133" s="2">
        <f t="shared" si="122"/>
        <v>1203.4266444233313</v>
      </c>
      <c r="BV133" s="2">
        <f t="shared" si="122"/>
        <v>1475.5499480902427</v>
      </c>
      <c r="BW133" s="2">
        <f t="shared" si="122"/>
        <v>1756.3749333957535</v>
      </c>
      <c r="BX133" s="2">
        <f t="shared" si="122"/>
        <v>2049.1953038754123</v>
      </c>
      <c r="BZ133" t="s">
        <v>190</v>
      </c>
      <c r="CA133" s="2">
        <f t="shared" si="115"/>
        <v>35.550218896257547</v>
      </c>
      <c r="CB133" s="2">
        <f t="shared" si="116"/>
        <v>218.87464652542613</v>
      </c>
      <c r="CC133" s="2">
        <f t="shared" si="116"/>
        <v>432.99841232182882</v>
      </c>
      <c r="CD133" s="2">
        <f t="shared" si="116"/>
        <v>681.46332653620379</v>
      </c>
      <c r="CE133" s="2">
        <f t="shared" si="116"/>
        <v>932.70550680532233</v>
      </c>
      <c r="CF133" s="2">
        <f t="shared" si="123"/>
        <v>1191.9275703587466</v>
      </c>
      <c r="CG133" s="2">
        <f t="shared" si="123"/>
        <v>1460.6031046346934</v>
      </c>
      <c r="CH133" s="2">
        <f t="shared" si="123"/>
        <v>1738.3217013831975</v>
      </c>
      <c r="CI133" s="2">
        <f t="shared" si="123"/>
        <v>2028.0042417041846</v>
      </c>
      <c r="CK133" t="s">
        <v>190</v>
      </c>
      <c r="CL133" s="2">
        <f t="shared" si="117"/>
        <v>0</v>
      </c>
      <c r="CM133" s="2">
        <f t="shared" si="117"/>
        <v>-3.3747874323392182</v>
      </c>
      <c r="CN133" s="2">
        <f t="shared" si="117"/>
        <v>-25.988388503775582</v>
      </c>
      <c r="CO133" s="2">
        <f t="shared" si="117"/>
        <v>-74.384685353778764</v>
      </c>
      <c r="CP133" s="2">
        <f t="shared" si="117"/>
        <v>-135.82674986645259</v>
      </c>
      <c r="CQ133" s="2">
        <f t="shared" si="117"/>
        <v>-200.78539051824055</v>
      </c>
      <c r="CR133" s="2">
        <f t="shared" si="117"/>
        <v>-253.6176885542709</v>
      </c>
      <c r="CS133" s="2">
        <f t="shared" si="117"/>
        <v>-315.83730355628109</v>
      </c>
      <c r="CT133" s="2">
        <f t="shared" si="117"/>
        <v>-389.04065768028772</v>
      </c>
      <c r="CU133" s="41">
        <f t="shared" si="124"/>
        <v>-0.19702669140695586</v>
      </c>
      <c r="CV133" t="s">
        <v>190</v>
      </c>
      <c r="CW133" s="2">
        <f t="shared" si="118"/>
        <v>0</v>
      </c>
      <c r="CX133" s="2">
        <f t="shared" si="118"/>
        <v>0.92965544610009943</v>
      </c>
      <c r="CY133" s="2">
        <f t="shared" si="118"/>
        <v>6.7905992902960861</v>
      </c>
      <c r="CZ133" s="2">
        <f t="shared" si="118"/>
        <v>17.602239753865774</v>
      </c>
      <c r="DA133" s="2">
        <f t="shared" si="118"/>
        <v>28.886902139475978</v>
      </c>
      <c r="DB133" s="2">
        <f t="shared" si="118"/>
        <v>40.384659651070479</v>
      </c>
      <c r="DC133" s="2">
        <f t="shared" si="107"/>
        <v>51.524338280734355</v>
      </c>
      <c r="DD133" s="2">
        <f t="shared" si="107"/>
        <v>62.713646942637979</v>
      </c>
      <c r="DE133" s="2">
        <f t="shared" si="107"/>
        <v>74.637162020765118</v>
      </c>
      <c r="DF133" s="41">
        <f t="shared" si="125"/>
        <v>3.779942481240918E-2</v>
      </c>
      <c r="DG133" t="s">
        <v>190</v>
      </c>
      <c r="DH133" s="2">
        <f t="shared" si="120"/>
        <v>0</v>
      </c>
      <c r="DI133" s="2">
        <f t="shared" si="120"/>
        <v>0.65134252430297579</v>
      </c>
      <c r="DJ133" s="2">
        <f t="shared" si="120"/>
        <v>4.8667194420464739</v>
      </c>
      <c r="DK133" s="2">
        <f t="shared" si="119"/>
        <v>12.958693230719291</v>
      </c>
      <c r="DL133" s="2">
        <f t="shared" si="119"/>
        <v>21.124490101605147</v>
      </c>
      <c r="DM133" s="2">
        <f t="shared" si="119"/>
        <v>28.885585586485831</v>
      </c>
      <c r="DN133" s="2">
        <f t="shared" si="119"/>
        <v>36.577494825185113</v>
      </c>
      <c r="DO133" s="2">
        <f t="shared" si="119"/>
        <v>44.66041493008197</v>
      </c>
      <c r="DP133" s="2">
        <f t="shared" si="119"/>
        <v>53.446099849537404</v>
      </c>
      <c r="DQ133" s="41">
        <f t="shared" si="126"/>
        <v>2.7067372044733501E-2</v>
      </c>
      <c r="DR133" s="41"/>
    </row>
    <row r="134" spans="1:122" x14ac:dyDescent="0.3">
      <c r="A134" t="s">
        <v>191</v>
      </c>
      <c r="B134" s="2">
        <f>VLOOKUP($A134,Total_Rndwd_Prod_Val_REF_N!$A$4:$M$199,5,FALSE)/10^3</f>
        <v>51.864049837396038</v>
      </c>
      <c r="C134" s="2">
        <f>VLOOKUP($A134,Total_Rndwd_Prod_Val_REF_N!$A$4:$M$199,6,FALSE)/10^3</f>
        <v>58.529310354148038</v>
      </c>
      <c r="D134" s="2">
        <f>VLOOKUP($A134,Total_Rndwd_Prod_Val_REF_N!$A$4:$M$199,7,FALSE)/10^3</f>
        <v>66.169799738414227</v>
      </c>
      <c r="E134" s="2">
        <f>VLOOKUP($A134,Total_Rndwd_Prod_Val_REF_N!$A$4:$M$199,8,FALSE)/10^3</f>
        <v>69.253376552005619</v>
      </c>
      <c r="F134" s="2">
        <f>VLOOKUP($A134,Total_Rndwd_Prod_Val_REF_N!$A$4:$M$199,9,FALSE)/10^3</f>
        <v>72.599814935796161</v>
      </c>
      <c r="G134" s="2">
        <f>VLOOKUP($A134,Total_Rndwd_Prod_Val_REF_N!$A$4:$M$199,10,FALSE)/10^3</f>
        <v>75.990114039611456</v>
      </c>
      <c r="H134" s="2">
        <f>VLOOKUP($A134,Total_Rndwd_Prod_Val_REF_N!$A$4:$M$199,11,FALSE)/10^3</f>
        <v>77.142427761566267</v>
      </c>
      <c r="I134" s="2">
        <f>VLOOKUP($A134,Total_Rndwd_Prod_Val_REF_N!$A$4:$M$199,12,FALSE)/10^3</f>
        <v>77.987207599782181</v>
      </c>
      <c r="J134" s="2">
        <f>VLOOKUP($A134,Total_Rndwd_Prod_Val_REF_N!$A$4:$M$199,13,FALSE)/10^3</f>
        <v>77.291457690991749</v>
      </c>
      <c r="L134" t="s">
        <v>191</v>
      </c>
      <c r="M134" s="2">
        <f>VLOOKUP($A134,Total_Rndwd_Prod_Val_BF_N!$A$4:$M$199,5,FALSE)/10^3</f>
        <v>51.864049837396038</v>
      </c>
      <c r="N134" s="2">
        <f>VLOOKUP($A134,Total_Rndwd_Prod_Val_BF_N!$A$4:$M$199,6,FALSE)/10^3</f>
        <v>62.521041698052024</v>
      </c>
      <c r="O134" s="2">
        <f>VLOOKUP($A134,Total_Rndwd_Prod_Val_BF_N!$A$4:$M$199,7,FALSE)/10^3</f>
        <v>76.270117602834901</v>
      </c>
      <c r="P134" s="2">
        <f>VLOOKUP($A134,Total_Rndwd_Prod_Val_BF_N!$A$4:$M$199,8,FALSE)/10^3</f>
        <v>80.087770608354333</v>
      </c>
      <c r="Q134" s="2">
        <f>VLOOKUP($A134,Total_Rndwd_Prod_Val_BF_N!$A$4:$M$199,9,FALSE)/10^3</f>
        <v>82.917822869389639</v>
      </c>
      <c r="R134" s="2">
        <f>VLOOKUP($A134,Total_Rndwd_Prod_Val_BF_N!$A$4:$M$199,10,FALSE)/10^3</f>
        <v>85.608733446619624</v>
      </c>
      <c r="S134" s="2">
        <f>VLOOKUP($A134,Total_Rndwd_Prod_Val_BF_N!$A$4:$M$199,11,FALSE)/10^3</f>
        <v>89.459155889755564</v>
      </c>
      <c r="T134" s="2">
        <f>VLOOKUP($A134,Total_Rndwd_Prod_Val_BF_N!$A$4:$M$199,12,FALSE)/10^3</f>
        <v>90.495269967344328</v>
      </c>
      <c r="U134" s="2">
        <f>VLOOKUP($A134,Total_Rndwd_Prod_Val_BF_N!$A$4:$M$199,13,FALSE)/10^3</f>
        <v>92.783107974467157</v>
      </c>
      <c r="W134" t="s">
        <v>191</v>
      </c>
      <c r="X134" s="2">
        <f>VLOOKUP($A134,Total_Rndwd_Prod_Val_AF_N!$A$4:$M$199,5,FALSE)/10^3</f>
        <v>51.864049837396038</v>
      </c>
      <c r="Y134" s="2">
        <f>VLOOKUP($A134,Total_Rndwd_Prod_Val_AF_N!$A$4:$M$199,6,FALSE)/10^3</f>
        <v>55.635798080630892</v>
      </c>
      <c r="Z134" s="2">
        <f>VLOOKUP($A134,Total_Rndwd_Prod_Val_AF_N!$A$4:$M$199,7,FALSE)/10^3</f>
        <v>60.575533318826757</v>
      </c>
      <c r="AA134" s="2">
        <f>VLOOKUP($A134,Total_Rndwd_Prod_Val_AF_N!$A$4:$M$199,8,FALSE)/10^3</f>
        <v>62.035035720313523</v>
      </c>
      <c r="AB134" s="2">
        <f>VLOOKUP($A134,Total_Rndwd_Prod_Val_AF_N!$A$4:$M$199,9,FALSE)/10^3</f>
        <v>64.686831561452735</v>
      </c>
      <c r="AC134" s="2">
        <f>VLOOKUP($A134,Total_Rndwd_Prod_Val_AF_N!$A$4:$M$199,10,FALSE)/10^3</f>
        <v>67.7188045109786</v>
      </c>
      <c r="AD134" s="2">
        <f>VLOOKUP($A134,Total_Rndwd_Prod_Val_AF_N!$A$4:$M$199,11,FALSE)/10^3</f>
        <v>70.060083048799967</v>
      </c>
      <c r="AE134" s="2">
        <f>VLOOKUP($A134,Total_Rndwd_Prod_Val_AF_N!$A$4:$M$199,12,FALSE)/10^3</f>
        <v>71.164291642557558</v>
      </c>
      <c r="AF134" s="2">
        <f>VLOOKUP($A134,Total_Rndwd_Prod_Val_AF_N!$A$4:$M$199,13,FALSE)/10^3</f>
        <v>70.931942502361693</v>
      </c>
      <c r="AH134" t="s">
        <v>191</v>
      </c>
      <c r="AI134" s="2">
        <f>VLOOKUP($A134,Total_Rndwd_Prod_Val_BAC_N!$A$4:$M$199,5,FALSE)/10^3</f>
        <v>51.864049837396038</v>
      </c>
      <c r="AJ134" s="2">
        <f>VLOOKUP($A134,Total_Rndwd_Prod_Val_BAC_N!$A$4:$M$199,6,FALSE)/10^3</f>
        <v>59.573866053447709</v>
      </c>
      <c r="AK134" s="2">
        <f>VLOOKUP($A134,Total_Rndwd_Prod_Val_BAC_N!$A$4:$M$199,7,FALSE)/10^3</f>
        <v>69.545663154873267</v>
      </c>
      <c r="AL134" s="2">
        <f>VLOOKUP($A134,Total_Rndwd_Prod_Val_BAC_N!$A$4:$M$199,8,FALSE)/10^3</f>
        <v>72.704255241947578</v>
      </c>
      <c r="AM134" s="2">
        <f>VLOOKUP($A134,Total_Rndwd_Prod_Val_BAC_N!$A$4:$M$199,9,FALSE)/10^3</f>
        <v>75.656107002636915</v>
      </c>
      <c r="AN134" s="2">
        <f>VLOOKUP($A134,Total_Rndwd_Prod_Val_BAC_N!$A$4:$M$199,10,FALSE)/10^3</f>
        <v>79.549263316707027</v>
      </c>
      <c r="AO134" s="2">
        <f>VLOOKUP($A134,Total_Rndwd_Prod_Val_BAC_N!$A$4:$M$199,11,FALSE)/10^3</f>
        <v>81.380296727482786</v>
      </c>
      <c r="AP134" s="2">
        <f>VLOOKUP($A134,Total_Rndwd_Prod_Val_BAC_N!$A$4:$M$199,12,FALSE)/10^3</f>
        <v>82.987020112552131</v>
      </c>
      <c r="AQ134" s="2">
        <f>VLOOKUP($A134,Total_Rndwd_Prod_Val_BAC_N!$A$4:$M$199,13,FALSE)/10^3</f>
        <v>82.711715030851565</v>
      </c>
      <c r="AS134" t="s">
        <v>191</v>
      </c>
      <c r="AT134" s="2">
        <f t="shared" si="109"/>
        <v>51.864049837396038</v>
      </c>
      <c r="AU134" s="2">
        <f t="shared" si="110"/>
        <v>317.8495595411282</v>
      </c>
      <c r="AV134" s="2">
        <f t="shared" si="110"/>
        <v>618.13660069613456</v>
      </c>
      <c r="AW134" s="2">
        <f t="shared" si="110"/>
        <v>952.06917620179706</v>
      </c>
      <c r="AX134" s="2">
        <f t="shared" si="110"/>
        <v>1301.6824973456155</v>
      </c>
      <c r="AY134" s="2">
        <f t="shared" si="110"/>
        <v>1668.0718711284117</v>
      </c>
      <c r="AZ134" s="2">
        <f t="shared" si="110"/>
        <v>2049.1747550484238</v>
      </c>
      <c r="BA134" s="2">
        <f t="shared" si="110"/>
        <v>2435.7316736944713</v>
      </c>
      <c r="BB134" s="2">
        <f t="shared" si="110"/>
        <v>2824.9719617845917</v>
      </c>
      <c r="BD134" t="s">
        <v>191</v>
      </c>
      <c r="BE134" s="2">
        <f t="shared" si="111"/>
        <v>51.864049837396038</v>
      </c>
      <c r="BF134" s="2">
        <f t="shared" si="112"/>
        <v>321.84129088503221</v>
      </c>
      <c r="BG134" s="2">
        <f t="shared" si="112"/>
        <v>648.19557528007522</v>
      </c>
      <c r="BH134" s="2">
        <f t="shared" si="112"/>
        <v>1033.363816299769</v>
      </c>
      <c r="BI134" s="2">
        <f t="shared" si="112"/>
        <v>1436.6327216025761</v>
      </c>
      <c r="BJ134" s="2">
        <f t="shared" si="121"/>
        <v>1853.9127465267543</v>
      </c>
      <c r="BK134" s="2">
        <f t="shared" si="121"/>
        <v>2285.8068362029881</v>
      </c>
      <c r="BL134" s="2">
        <f t="shared" si="121"/>
        <v>2734.138729729355</v>
      </c>
      <c r="BM134" s="2">
        <f t="shared" si="121"/>
        <v>3188.9029175731994</v>
      </c>
      <c r="BO134" t="s">
        <v>191</v>
      </c>
      <c r="BP134" s="2">
        <f t="shared" si="113"/>
        <v>51.864049837396038</v>
      </c>
      <c r="BQ134" s="2">
        <f t="shared" si="114"/>
        <v>314.95604726761104</v>
      </c>
      <c r="BR134" s="2">
        <f t="shared" si="114"/>
        <v>598.07477290896134</v>
      </c>
      <c r="BS134" s="2">
        <f t="shared" si="114"/>
        <v>902.41194190458191</v>
      </c>
      <c r="BT134" s="2">
        <f t="shared" si="114"/>
        <v>1215.2389163472888</v>
      </c>
      <c r="BU134" s="2">
        <f t="shared" si="122"/>
        <v>1541.7050471040782</v>
      </c>
      <c r="BV134" s="2">
        <f t="shared" si="122"/>
        <v>1882.6403481967925</v>
      </c>
      <c r="BW134" s="2">
        <f t="shared" si="122"/>
        <v>2234.04497203455</v>
      </c>
      <c r="BX134" s="2">
        <f t="shared" si="122"/>
        <v>2589.6340811071423</v>
      </c>
      <c r="BZ134" t="s">
        <v>191</v>
      </c>
      <c r="CA134" s="2">
        <f t="shared" si="115"/>
        <v>51.864049837396038</v>
      </c>
      <c r="CB134" s="2">
        <f t="shared" si="116"/>
        <v>318.89411524042788</v>
      </c>
      <c r="CC134" s="2">
        <f t="shared" si="116"/>
        <v>626.73524260909198</v>
      </c>
      <c r="CD134" s="2">
        <f t="shared" si="116"/>
        <v>977.62215047053269</v>
      </c>
      <c r="CE134" s="2">
        <f t="shared" si="116"/>
        <v>1344.0952784409599</v>
      </c>
      <c r="CF134" s="2">
        <f t="shared" si="123"/>
        <v>1726.2689697682147</v>
      </c>
      <c r="CG134" s="2">
        <f t="shared" si="123"/>
        <v>2125.8463197625256</v>
      </c>
      <c r="CH134" s="2">
        <f t="shared" si="123"/>
        <v>2534.3545267850091</v>
      </c>
      <c r="CI134" s="2">
        <f t="shared" si="123"/>
        <v>2949.014322266069</v>
      </c>
      <c r="CK134" t="s">
        <v>191</v>
      </c>
      <c r="CL134" s="2">
        <f t="shared" si="117"/>
        <v>0</v>
      </c>
      <c r="CM134" s="2">
        <f t="shared" si="117"/>
        <v>3.9917313439040072</v>
      </c>
      <c r="CN134" s="2">
        <f t="shared" si="117"/>
        <v>30.058974583940653</v>
      </c>
      <c r="CO134" s="2">
        <f t="shared" si="117"/>
        <v>81.294640097971978</v>
      </c>
      <c r="CP134" s="2">
        <f t="shared" si="117"/>
        <v>134.95022425696061</v>
      </c>
      <c r="CQ134" s="2">
        <f t="shared" si="117"/>
        <v>185.84087539834263</v>
      </c>
      <c r="CR134" s="2">
        <f t="shared" ref="CR134:CT138" si="127">BK134-AZ134</f>
        <v>236.63208115456428</v>
      </c>
      <c r="CS134" s="2">
        <f t="shared" si="127"/>
        <v>298.40705603488368</v>
      </c>
      <c r="CT134" s="2">
        <f t="shared" si="127"/>
        <v>363.93095578860766</v>
      </c>
      <c r="CU134" s="41">
        <f t="shared" si="124"/>
        <v>0.12882639569941259</v>
      </c>
      <c r="CV134" t="s">
        <v>191</v>
      </c>
      <c r="CW134" s="2">
        <f t="shared" si="118"/>
        <v>0</v>
      </c>
      <c r="CX134" s="2">
        <f t="shared" si="118"/>
        <v>-2.8935122735171603</v>
      </c>
      <c r="CY134" s="2">
        <f t="shared" si="118"/>
        <v>-20.061827787173229</v>
      </c>
      <c r="CZ134" s="2">
        <f t="shared" si="118"/>
        <v>-49.657234297215155</v>
      </c>
      <c r="DA134" s="2">
        <f t="shared" si="118"/>
        <v>-86.443580998326752</v>
      </c>
      <c r="DB134" s="2">
        <f t="shared" si="118"/>
        <v>-126.36682402433348</v>
      </c>
      <c r="DC134" s="2">
        <f t="shared" si="107"/>
        <v>-166.53440685163127</v>
      </c>
      <c r="DD134" s="2">
        <f t="shared" si="107"/>
        <v>-201.68670165992125</v>
      </c>
      <c r="DE134" s="2">
        <f t="shared" si="107"/>
        <v>-235.33788067744945</v>
      </c>
      <c r="DF134" s="41">
        <f t="shared" si="125"/>
        <v>-8.330627130500147E-2</v>
      </c>
      <c r="DG134" t="s">
        <v>191</v>
      </c>
      <c r="DH134" s="2">
        <f t="shared" si="120"/>
        <v>0</v>
      </c>
      <c r="DI134" s="2">
        <f t="shared" si="120"/>
        <v>1.0445556992996785</v>
      </c>
      <c r="DJ134" s="2">
        <f t="shared" si="120"/>
        <v>8.5986419129574188</v>
      </c>
      <c r="DK134" s="2">
        <f t="shared" si="119"/>
        <v>25.552974268735625</v>
      </c>
      <c r="DL134" s="2">
        <f t="shared" si="119"/>
        <v>42.412781095344371</v>
      </c>
      <c r="DM134" s="2">
        <f t="shared" si="119"/>
        <v>58.197098639803016</v>
      </c>
      <c r="DN134" s="2">
        <f t="shared" si="119"/>
        <v>76.671564714101805</v>
      </c>
      <c r="DO134" s="2">
        <f t="shared" si="119"/>
        <v>98.622853090537774</v>
      </c>
      <c r="DP134" s="2">
        <f t="shared" si="119"/>
        <v>124.04236048147732</v>
      </c>
      <c r="DQ134" s="41">
        <f t="shared" si="126"/>
        <v>4.3909235971006683E-2</v>
      </c>
      <c r="DR134" s="41"/>
    </row>
    <row r="135" spans="1:122" x14ac:dyDescent="0.3">
      <c r="A135" t="s">
        <v>192</v>
      </c>
      <c r="B135" s="2">
        <f>VLOOKUP($A135,Total_Rndwd_Prod_Val_REF_N!$A$4:$M$199,5,FALSE)/10^3</f>
        <v>18.899439640228671</v>
      </c>
      <c r="C135" s="2">
        <f>VLOOKUP($A135,Total_Rndwd_Prod_Val_REF_N!$A$4:$M$199,6,FALSE)/10^3</f>
        <v>26.723805495002392</v>
      </c>
      <c r="D135" s="2">
        <f>VLOOKUP($A135,Total_Rndwd_Prod_Val_REF_N!$A$4:$M$199,7,FALSE)/10^3</f>
        <v>38.075007249580132</v>
      </c>
      <c r="E135" s="2">
        <f>VLOOKUP($A135,Total_Rndwd_Prod_Val_REF_N!$A$4:$M$199,8,FALSE)/10^3</f>
        <v>24.965000233234374</v>
      </c>
      <c r="F135" s="2">
        <f>VLOOKUP($A135,Total_Rndwd_Prod_Val_REF_N!$A$4:$M$199,9,FALSE)/10^3</f>
        <v>24.563562476508938</v>
      </c>
      <c r="G135" s="2">
        <f>VLOOKUP($A135,Total_Rndwd_Prod_Val_REF_N!$A$4:$M$199,10,FALSE)/10^3</f>
        <v>25.755733753576934</v>
      </c>
      <c r="H135" s="2">
        <f>VLOOKUP($A135,Total_Rndwd_Prod_Val_REF_N!$A$4:$M$199,11,FALSE)/10^3</f>
        <v>26.073499507359969</v>
      </c>
      <c r="I135" s="2">
        <f>VLOOKUP($A135,Total_Rndwd_Prod_Val_REF_N!$A$4:$M$199,12,FALSE)/10^3</f>
        <v>26.208829540590745</v>
      </c>
      <c r="J135" s="2">
        <f>VLOOKUP($A135,Total_Rndwd_Prod_Val_REF_N!$A$4:$M$199,13,FALSE)/10^3</f>
        <v>26.040229909137409</v>
      </c>
      <c r="L135" t="s">
        <v>192</v>
      </c>
      <c r="M135" s="2">
        <f>VLOOKUP($A135,Total_Rndwd_Prod_Val_BF_N!$A$4:$M$199,5,FALSE)/10^3</f>
        <v>18.899439640228671</v>
      </c>
      <c r="N135" s="2">
        <f>VLOOKUP($A135,Total_Rndwd_Prod_Val_BF_N!$A$4:$M$199,6,FALSE)/10^3</f>
        <v>27.348983261073897</v>
      </c>
      <c r="O135" s="2">
        <f>VLOOKUP($A135,Total_Rndwd_Prod_Val_BF_N!$A$4:$M$199,7,FALSE)/10^3</f>
        <v>39.877156621937004</v>
      </c>
      <c r="P135" s="2">
        <f>VLOOKUP($A135,Total_Rndwd_Prod_Val_BF_N!$A$4:$M$199,8,FALSE)/10^3</f>
        <v>27.720432249274115</v>
      </c>
      <c r="Q135" s="2">
        <f>VLOOKUP($A135,Total_Rndwd_Prod_Val_BF_N!$A$4:$M$199,9,FALSE)/10^3</f>
        <v>27.468525542419858</v>
      </c>
      <c r="R135" s="2">
        <f>VLOOKUP($A135,Total_Rndwd_Prod_Val_BF_N!$A$4:$M$199,10,FALSE)/10^3</f>
        <v>28.806580184954978</v>
      </c>
      <c r="S135" s="2">
        <f>VLOOKUP($A135,Total_Rndwd_Prod_Val_BF_N!$A$4:$M$199,11,FALSE)/10^3</f>
        <v>29.296534412431498</v>
      </c>
      <c r="T135" s="2">
        <f>VLOOKUP($A135,Total_Rndwd_Prod_Val_BF_N!$A$4:$M$199,12,FALSE)/10^3</f>
        <v>29.804355052134603</v>
      </c>
      <c r="U135" s="2">
        <f>VLOOKUP($A135,Total_Rndwd_Prod_Val_BF_N!$A$4:$M$199,13,FALSE)/10^3</f>
        <v>30.597860147444056</v>
      </c>
      <c r="W135" t="s">
        <v>192</v>
      </c>
      <c r="X135" s="2">
        <f>VLOOKUP($A135,Total_Rndwd_Prod_Val_AF_N!$A$4:$M$199,5,FALSE)/10^3</f>
        <v>18.899439640228671</v>
      </c>
      <c r="Y135" s="2">
        <f>VLOOKUP($A135,Total_Rndwd_Prod_Val_AF_N!$A$4:$M$199,6,FALSE)/10^3</f>
        <v>26.249213910375065</v>
      </c>
      <c r="Z135" s="2">
        <f>VLOOKUP($A135,Total_Rndwd_Prod_Val_AF_N!$A$4:$M$199,7,FALSE)/10^3</f>
        <v>36.534337955129864</v>
      </c>
      <c r="AA135" s="2">
        <f>VLOOKUP($A135,Total_Rndwd_Prod_Val_AF_N!$A$4:$M$199,8,FALSE)/10^3</f>
        <v>22.276857083101099</v>
      </c>
      <c r="AB135" s="2">
        <f>VLOOKUP($A135,Total_Rndwd_Prod_Val_AF_N!$A$4:$M$199,9,FALSE)/10^3</f>
        <v>21.71168831900227</v>
      </c>
      <c r="AC135" s="2">
        <f>VLOOKUP($A135,Total_Rndwd_Prod_Val_AF_N!$A$4:$M$199,10,FALSE)/10^3</f>
        <v>22.55012740527463</v>
      </c>
      <c r="AD135" s="2">
        <f>VLOOKUP($A135,Total_Rndwd_Prod_Val_AF_N!$A$4:$M$199,11,FALSE)/10^3</f>
        <v>23.110926945019827</v>
      </c>
      <c r="AE135" s="2">
        <f>VLOOKUP($A135,Total_Rndwd_Prod_Val_AF_N!$A$4:$M$199,12,FALSE)/10^3</f>
        <v>23.458162415373085</v>
      </c>
      <c r="AF135" s="2">
        <f>VLOOKUP($A135,Total_Rndwd_Prod_Val_AF_N!$A$4:$M$199,13,FALSE)/10^3</f>
        <v>23.450343733383253</v>
      </c>
      <c r="AH135" t="s">
        <v>192</v>
      </c>
      <c r="AI135" s="2">
        <f>VLOOKUP($A135,Total_Rndwd_Prod_Val_BAC_N!$A$4:$M$199,5,FALSE)/10^3</f>
        <v>18.899439640228671</v>
      </c>
      <c r="AJ135" s="2">
        <f>VLOOKUP($A135,Total_Rndwd_Prod_Val_BAC_N!$A$4:$M$199,6,FALSE)/10^3</f>
        <v>26.232495629150652</v>
      </c>
      <c r="AK135" s="2">
        <f>VLOOKUP($A135,Total_Rndwd_Prod_Val_BAC_N!$A$4:$M$199,7,FALSE)/10^3</f>
        <v>36.586903583016451</v>
      </c>
      <c r="AL135" s="2">
        <f>VLOOKUP($A135,Total_Rndwd_Prod_Val_BAC_N!$A$4:$M$199,8,FALSE)/10^3</f>
        <v>22.320969201223548</v>
      </c>
      <c r="AM135" s="2">
        <f>VLOOKUP($A135,Total_Rndwd_Prod_Val_BAC_N!$A$4:$M$199,9,FALSE)/10^3</f>
        <v>21.665132160743376</v>
      </c>
      <c r="AN135" s="2">
        <f>VLOOKUP($A135,Total_Rndwd_Prod_Val_BAC_N!$A$4:$M$199,10,FALSE)/10^3</f>
        <v>22.555679173514701</v>
      </c>
      <c r="AO135" s="2">
        <f>VLOOKUP($A135,Total_Rndwd_Prod_Val_BAC_N!$A$4:$M$199,11,FALSE)/10^3</f>
        <v>23.063604710499206</v>
      </c>
      <c r="AP135" s="2">
        <f>VLOOKUP($A135,Total_Rndwd_Prod_Val_BAC_N!$A$4:$M$199,12,FALSE)/10^3</f>
        <v>23.421372465191659</v>
      </c>
      <c r="AQ135" s="2">
        <f>VLOOKUP($A135,Total_Rndwd_Prod_Val_BAC_N!$A$4:$M$199,13,FALSE)/10^3</f>
        <v>23.398275919046618</v>
      </c>
      <c r="AS135" t="s">
        <v>192</v>
      </c>
      <c r="AT135" s="2">
        <f t="shared" si="109"/>
        <v>18.899439640228671</v>
      </c>
      <c r="AU135" s="2">
        <f t="shared" si="110"/>
        <v>121.22100369614576</v>
      </c>
      <c r="AV135" s="2">
        <f t="shared" si="110"/>
        <v>266.19123292573545</v>
      </c>
      <c r="AW135" s="2">
        <f t="shared" si="110"/>
        <v>443.45626215729033</v>
      </c>
      <c r="AX135" s="2">
        <f t="shared" si="110"/>
        <v>567.87982556673683</v>
      </c>
      <c r="AY135" s="2">
        <f t="shared" si="110"/>
        <v>691.88980922634948</v>
      </c>
      <c r="AZ135" s="2">
        <f t="shared" si="110"/>
        <v>820.98624374801727</v>
      </c>
      <c r="BA135" s="2">
        <f t="shared" si="110"/>
        <v>951.48907131804788</v>
      </c>
      <c r="BB135" s="2">
        <f t="shared" si="110"/>
        <v>1082.3646193895484</v>
      </c>
      <c r="BD135" t="s">
        <v>192</v>
      </c>
      <c r="BE135" s="2">
        <f t="shared" si="111"/>
        <v>18.899439640228671</v>
      </c>
      <c r="BF135" s="2">
        <f t="shared" si="112"/>
        <v>121.84618146221726</v>
      </c>
      <c r="BG135" s="2">
        <f t="shared" si="112"/>
        <v>271.11927112844984</v>
      </c>
      <c r="BH135" s="2">
        <f t="shared" si="112"/>
        <v>458.34832986547195</v>
      </c>
      <c r="BI135" s="2">
        <f t="shared" si="112"/>
        <v>596.69858440498831</v>
      </c>
      <c r="BJ135" s="2">
        <f t="shared" si="121"/>
        <v>735.37926675962274</v>
      </c>
      <c r="BK135" s="2">
        <f t="shared" si="121"/>
        <v>879.90212191187413</v>
      </c>
      <c r="BL135" s="2">
        <f t="shared" si="121"/>
        <v>1026.8926146137346</v>
      </c>
      <c r="BM135" s="2">
        <f t="shared" si="121"/>
        <v>1176.707894969717</v>
      </c>
      <c r="BO135" t="s">
        <v>192</v>
      </c>
      <c r="BP135" s="2">
        <f t="shared" si="113"/>
        <v>18.899439640228671</v>
      </c>
      <c r="BQ135" s="2">
        <f t="shared" si="114"/>
        <v>120.74641211151842</v>
      </c>
      <c r="BR135" s="2">
        <f t="shared" si="114"/>
        <v>262.27760570814854</v>
      </c>
      <c r="BS135" s="2">
        <f t="shared" si="114"/>
        <v>430.69181461176908</v>
      </c>
      <c r="BT135" s="2">
        <f t="shared" si="114"/>
        <v>541.51093126317573</v>
      </c>
      <c r="BU135" s="2">
        <f t="shared" si="122"/>
        <v>650.90781194445947</v>
      </c>
      <c r="BV135" s="2">
        <f t="shared" si="122"/>
        <v>764.21924851057781</v>
      </c>
      <c r="BW135" s="2">
        <f t="shared" si="122"/>
        <v>880.12111870603019</v>
      </c>
      <c r="BX135" s="2">
        <f t="shared" si="122"/>
        <v>997.40411210090588</v>
      </c>
      <c r="BZ135" t="s">
        <v>192</v>
      </c>
      <c r="CA135" s="2">
        <f t="shared" si="115"/>
        <v>18.899439640228671</v>
      </c>
      <c r="CB135" s="2">
        <f t="shared" si="116"/>
        <v>120.72969383029401</v>
      </c>
      <c r="CC135" s="2">
        <f t="shared" si="116"/>
        <v>262.24657992991308</v>
      </c>
      <c r="CD135" s="2">
        <f t="shared" si="116"/>
        <v>430.91516346320242</v>
      </c>
      <c r="CE135" s="2">
        <f t="shared" si="116"/>
        <v>541.86417242883999</v>
      </c>
      <c r="CF135" s="2">
        <f t="shared" si="123"/>
        <v>651.08038024532823</v>
      </c>
      <c r="CG135" s="2">
        <f t="shared" si="123"/>
        <v>764.36670164988629</v>
      </c>
      <c r="CH135" s="2">
        <f t="shared" si="123"/>
        <v>880.04249295707484</v>
      </c>
      <c r="CI135" s="2">
        <f t="shared" si="123"/>
        <v>997.12625873688808</v>
      </c>
      <c r="CK135" t="s">
        <v>192</v>
      </c>
      <c r="CL135" s="2">
        <f t="shared" ref="CL135:CQ138" si="128">BE135-AT135</f>
        <v>0</v>
      </c>
      <c r="CM135" s="2">
        <f t="shared" si="128"/>
        <v>0.62517776607150211</v>
      </c>
      <c r="CN135" s="2">
        <f t="shared" si="128"/>
        <v>4.9280382027143901</v>
      </c>
      <c r="CO135" s="2">
        <f t="shared" si="128"/>
        <v>14.892067708181628</v>
      </c>
      <c r="CP135" s="2">
        <f t="shared" si="128"/>
        <v>28.818758838251483</v>
      </c>
      <c r="CQ135" s="2">
        <f t="shared" si="128"/>
        <v>43.489457533273253</v>
      </c>
      <c r="CR135" s="2">
        <f t="shared" si="127"/>
        <v>58.91587816385686</v>
      </c>
      <c r="CS135" s="2">
        <f t="shared" si="127"/>
        <v>75.403543295686745</v>
      </c>
      <c r="CT135" s="2">
        <f t="shared" si="127"/>
        <v>94.343275580168665</v>
      </c>
      <c r="CU135" s="41">
        <f t="shared" si="124"/>
        <v>8.7164042403176573E-2</v>
      </c>
      <c r="CV135" t="s">
        <v>192</v>
      </c>
      <c r="CW135" s="2">
        <f t="shared" si="118"/>
        <v>0</v>
      </c>
      <c r="CX135" s="2">
        <f t="shared" si="118"/>
        <v>-0.47459158462733342</v>
      </c>
      <c r="CY135" s="2">
        <f t="shared" si="118"/>
        <v>-3.9136272175869067</v>
      </c>
      <c r="CZ135" s="2">
        <f t="shared" si="118"/>
        <v>-12.76444754552125</v>
      </c>
      <c r="DA135" s="2">
        <f t="shared" si="118"/>
        <v>-26.368894303561092</v>
      </c>
      <c r="DB135" s="2">
        <f t="shared" si="118"/>
        <v>-40.981997281890017</v>
      </c>
      <c r="DC135" s="2">
        <f t="shared" si="107"/>
        <v>-56.76699523743946</v>
      </c>
      <c r="DD135" s="2">
        <f t="shared" si="107"/>
        <v>-71.367952612017689</v>
      </c>
      <c r="DE135" s="2">
        <f t="shared" si="107"/>
        <v>-84.960507288642475</v>
      </c>
      <c r="DF135" s="41">
        <f t="shared" si="125"/>
        <v>-7.8495273927708428E-2</v>
      </c>
      <c r="DG135" t="s">
        <v>192</v>
      </c>
      <c r="DH135" s="2">
        <f t="shared" si="120"/>
        <v>0</v>
      </c>
      <c r="DI135" s="2">
        <f t="shared" si="120"/>
        <v>-0.49130986585174696</v>
      </c>
      <c r="DJ135" s="2">
        <f t="shared" si="120"/>
        <v>-3.9446529958223664</v>
      </c>
      <c r="DK135" s="2">
        <f t="shared" si="119"/>
        <v>-12.541098694087907</v>
      </c>
      <c r="DL135" s="2">
        <f t="shared" si="119"/>
        <v>-26.015653137896834</v>
      </c>
      <c r="DM135" s="2">
        <f t="shared" si="119"/>
        <v>-40.809428981021256</v>
      </c>
      <c r="DN135" s="2">
        <f t="shared" si="119"/>
        <v>-56.619542098130978</v>
      </c>
      <c r="DO135" s="2">
        <f t="shared" si="119"/>
        <v>-71.446578360973035</v>
      </c>
      <c r="DP135" s="2">
        <f t="shared" si="119"/>
        <v>-85.238360652660276</v>
      </c>
      <c r="DQ135" s="41">
        <f t="shared" si="126"/>
        <v>-7.8751983505091425E-2</v>
      </c>
      <c r="DR135" s="41"/>
    </row>
    <row r="136" spans="1:122" x14ac:dyDescent="0.3">
      <c r="A136" t="s">
        <v>196</v>
      </c>
      <c r="B136" s="2">
        <f>VLOOKUP($A136,Total_Rndwd_Prod_Val_REF_N!$A$4:$M$199,5,FALSE)/10^3</f>
        <v>156.44754975027254</v>
      </c>
      <c r="C136" s="2">
        <f>VLOOKUP($A136,Total_Rndwd_Prod_Val_REF_N!$A$4:$M$199,6,FALSE)/10^3</f>
        <v>170.39213952152502</v>
      </c>
      <c r="D136" s="2">
        <f>VLOOKUP($A136,Total_Rndwd_Prod_Val_REF_N!$A$4:$M$199,7,FALSE)/10^3</f>
        <v>184.48263957846427</v>
      </c>
      <c r="E136" s="2">
        <f>VLOOKUP($A136,Total_Rndwd_Prod_Val_REF_N!$A$4:$M$199,8,FALSE)/10^3</f>
        <v>185.7017563158183</v>
      </c>
      <c r="F136" s="2">
        <f>VLOOKUP($A136,Total_Rndwd_Prod_Val_REF_N!$A$4:$M$199,9,FALSE)/10^3</f>
        <v>187.72904725471471</v>
      </c>
      <c r="G136" s="2">
        <f>VLOOKUP($A136,Total_Rndwd_Prod_Val_REF_N!$A$4:$M$199,10,FALSE)/10^3</f>
        <v>190.59036927906169</v>
      </c>
      <c r="H136" s="2">
        <f>VLOOKUP($A136,Total_Rndwd_Prod_Val_REF_N!$A$4:$M$199,11,FALSE)/10^3</f>
        <v>193.46522389810036</v>
      </c>
      <c r="I136" s="2">
        <f>VLOOKUP($A136,Total_Rndwd_Prod_Val_REF_N!$A$4:$M$199,12,FALSE)/10^3</f>
        <v>196.36244289998402</v>
      </c>
      <c r="J136" s="2">
        <f>VLOOKUP($A136,Total_Rndwd_Prod_Val_REF_N!$A$4:$M$199,13,FALSE)/10^3</f>
        <v>195.48143775707356</v>
      </c>
      <c r="L136" t="s">
        <v>196</v>
      </c>
      <c r="M136" s="2">
        <f>VLOOKUP($A136,Total_Rndwd_Prod_Val_BF_N!$A$4:$M$199,5,FALSE)/10^3</f>
        <v>156.44754975027254</v>
      </c>
      <c r="N136" s="2">
        <f>VLOOKUP($A136,Total_Rndwd_Prod_Val_BF_N!$A$4:$M$199,6,FALSE)/10^3</f>
        <v>181.9803189406864</v>
      </c>
      <c r="O136" s="2">
        <f>VLOOKUP($A136,Total_Rndwd_Prod_Val_BF_N!$A$4:$M$199,7,FALSE)/10^3</f>
        <v>212.29799030960334</v>
      </c>
      <c r="P136" s="2">
        <f>VLOOKUP($A136,Total_Rndwd_Prod_Val_BF_N!$A$4:$M$199,8,FALSE)/10^3</f>
        <v>215.50196238447543</v>
      </c>
      <c r="Q136" s="2">
        <f>VLOOKUP($A136,Total_Rndwd_Prod_Val_BF_N!$A$4:$M$199,9,FALSE)/10^3</f>
        <v>210.81524303380831</v>
      </c>
      <c r="R136" s="2">
        <f>VLOOKUP($A136,Total_Rndwd_Prod_Val_BF_N!$A$4:$M$199,10,FALSE)/10^3</f>
        <v>211.58656272268414</v>
      </c>
      <c r="S136" s="2">
        <f>VLOOKUP($A136,Total_Rndwd_Prod_Val_BF_N!$A$4:$M$199,11,FALSE)/10^3</f>
        <v>210.61035103502252</v>
      </c>
      <c r="T136" s="2">
        <f>VLOOKUP($A136,Total_Rndwd_Prod_Val_BF_N!$A$4:$M$199,12,FALSE)/10^3</f>
        <v>209.15977673679808</v>
      </c>
      <c r="U136" s="2">
        <f>VLOOKUP($A136,Total_Rndwd_Prod_Val_BF_N!$A$4:$M$199,13,FALSE)/10^3</f>
        <v>210.98162347724647</v>
      </c>
      <c r="W136" t="s">
        <v>196</v>
      </c>
      <c r="X136" s="2">
        <f>VLOOKUP($A136,Total_Rndwd_Prod_Val_AF_N!$A$4:$M$199,5,FALSE)/10^3</f>
        <v>156.44754975027254</v>
      </c>
      <c r="Y136" s="2">
        <f>VLOOKUP($A136,Total_Rndwd_Prod_Val_AF_N!$A$4:$M$199,6,FALSE)/10^3</f>
        <v>172.50837288962845</v>
      </c>
      <c r="Z136" s="2">
        <f>VLOOKUP($A136,Total_Rndwd_Prod_Val_AF_N!$A$4:$M$199,7,FALSE)/10^3</f>
        <v>190.62390923122661</v>
      </c>
      <c r="AA136" s="2">
        <f>VLOOKUP($A136,Total_Rndwd_Prod_Val_AF_N!$A$4:$M$199,8,FALSE)/10^3</f>
        <v>189.1984336352522</v>
      </c>
      <c r="AB136" s="2">
        <f>VLOOKUP($A136,Total_Rndwd_Prod_Val_AF_N!$A$4:$M$199,9,FALSE)/10^3</f>
        <v>192.08039826169824</v>
      </c>
      <c r="AC136" s="2">
        <f>VLOOKUP($A136,Total_Rndwd_Prod_Val_AF_N!$A$4:$M$199,10,FALSE)/10^3</f>
        <v>194.18885783882769</v>
      </c>
      <c r="AD136" s="2">
        <f>VLOOKUP($A136,Total_Rndwd_Prod_Val_AF_N!$A$4:$M$199,11,FALSE)/10^3</f>
        <v>195.87343882986372</v>
      </c>
      <c r="AE136" s="2">
        <f>VLOOKUP($A136,Total_Rndwd_Prod_Val_AF_N!$A$4:$M$199,12,FALSE)/10^3</f>
        <v>200.44710401389281</v>
      </c>
      <c r="AF136" s="2">
        <f>VLOOKUP($A136,Total_Rndwd_Prod_Val_AF_N!$A$4:$M$199,13,FALSE)/10^3</f>
        <v>200.90305709772505</v>
      </c>
      <c r="AH136" t="s">
        <v>196</v>
      </c>
      <c r="AI136" s="2">
        <f>VLOOKUP($A136,Total_Rndwd_Prod_Val_BAC_N!$A$4:$M$199,5,FALSE)/10^3</f>
        <v>156.44754975027254</v>
      </c>
      <c r="AJ136" s="2">
        <f>VLOOKUP($A136,Total_Rndwd_Prod_Val_BAC_N!$A$4:$M$199,6,FALSE)/10^3</f>
        <v>172.47633648634223</v>
      </c>
      <c r="AK136" s="2">
        <f>VLOOKUP($A136,Total_Rndwd_Prod_Val_BAC_N!$A$4:$M$199,7,FALSE)/10^3</f>
        <v>190.15419251047354</v>
      </c>
      <c r="AL136" s="2">
        <f>VLOOKUP($A136,Total_Rndwd_Prod_Val_BAC_N!$A$4:$M$199,8,FALSE)/10^3</f>
        <v>188.32989114786054</v>
      </c>
      <c r="AM136" s="2">
        <f>VLOOKUP($A136,Total_Rndwd_Prod_Val_BAC_N!$A$4:$M$199,9,FALSE)/10^3</f>
        <v>190.80989313684864</v>
      </c>
      <c r="AN136" s="2">
        <f>VLOOKUP($A136,Total_Rndwd_Prod_Val_BAC_N!$A$4:$M$199,10,FALSE)/10^3</f>
        <v>192.90053113451546</v>
      </c>
      <c r="AO136" s="2">
        <f>VLOOKUP($A136,Total_Rndwd_Prod_Val_BAC_N!$A$4:$M$199,11,FALSE)/10^3</f>
        <v>195.37474059766279</v>
      </c>
      <c r="AP136" s="2">
        <f>VLOOKUP($A136,Total_Rndwd_Prod_Val_BAC_N!$A$4:$M$199,12,FALSE)/10^3</f>
        <v>199.53622117167137</v>
      </c>
      <c r="AQ136" s="2">
        <f>VLOOKUP($A136,Total_Rndwd_Prod_Val_BAC_N!$A$4:$M$199,13,FALSE)/10^3</f>
        <v>199.98250609392156</v>
      </c>
      <c r="AS136" t="s">
        <v>196</v>
      </c>
      <c r="AT136" s="2">
        <f t="shared" si="109"/>
        <v>156.44754975027254</v>
      </c>
      <c r="AU136" s="2">
        <f t="shared" si="110"/>
        <v>952.62988827288768</v>
      </c>
      <c r="AV136" s="2">
        <f t="shared" si="110"/>
        <v>1818.6810859374523</v>
      </c>
      <c r="AW136" s="2">
        <f t="shared" si="110"/>
        <v>2742.3134005671277</v>
      </c>
      <c r="AX136" s="2">
        <f t="shared" si="110"/>
        <v>3672.8494730851157</v>
      </c>
      <c r="AY136" s="2">
        <f t="shared" si="110"/>
        <v>4614.3560313830367</v>
      </c>
      <c r="AZ136" s="2">
        <f t="shared" si="110"/>
        <v>5570.1827323973839</v>
      </c>
      <c r="BA136" s="2">
        <f t="shared" si="110"/>
        <v>6540.4060708897696</v>
      </c>
      <c r="BB136" s="2">
        <f t="shared" si="110"/>
        <v>7521.3372802467793</v>
      </c>
      <c r="BD136" t="s">
        <v>196</v>
      </c>
      <c r="BE136" s="2">
        <f t="shared" si="111"/>
        <v>156.44754975027254</v>
      </c>
      <c r="BF136" s="2">
        <f t="shared" si="112"/>
        <v>964.21806769204909</v>
      </c>
      <c r="BG136" s="2">
        <f t="shared" si="112"/>
        <v>1904.4373337643981</v>
      </c>
      <c r="BH136" s="2">
        <f t="shared" si="112"/>
        <v>2969.131257387287</v>
      </c>
      <c r="BI136" s="2">
        <f t="shared" si="112"/>
        <v>4041.9543499589968</v>
      </c>
      <c r="BJ136" s="2">
        <f t="shared" si="121"/>
        <v>5096.801884816914</v>
      </c>
      <c r="BK136" s="2">
        <f t="shared" si="121"/>
        <v>6153.7584867426731</v>
      </c>
      <c r="BL136" s="2">
        <f t="shared" si="121"/>
        <v>7205.3596676195612</v>
      </c>
      <c r="BM136" s="2">
        <f t="shared" si="121"/>
        <v>8252.9803980439992</v>
      </c>
      <c r="BO136" t="s">
        <v>196</v>
      </c>
      <c r="BP136" s="2">
        <f t="shared" si="113"/>
        <v>156.44754975027254</v>
      </c>
      <c r="BQ136" s="2">
        <f t="shared" si="114"/>
        <v>954.74612164099108</v>
      </c>
      <c r="BR136" s="2">
        <f t="shared" si="114"/>
        <v>1835.4035224307315</v>
      </c>
      <c r="BS136" s="2">
        <f t="shared" si="114"/>
        <v>2787.09759299089</v>
      </c>
      <c r="BT136" s="2">
        <f t="shared" si="114"/>
        <v>3735.9717257935968</v>
      </c>
      <c r="BU136" s="2">
        <f t="shared" si="122"/>
        <v>4698.4821766792174</v>
      </c>
      <c r="BV136" s="2">
        <f t="shared" si="122"/>
        <v>5671.1110468643919</v>
      </c>
      <c r="BW136" s="2">
        <f t="shared" si="122"/>
        <v>6655.0519061977393</v>
      </c>
      <c r="BX136" s="2">
        <f t="shared" si="122"/>
        <v>7657.7433793510354</v>
      </c>
      <c r="BZ136" t="s">
        <v>196</v>
      </c>
      <c r="CA136" s="2">
        <f t="shared" si="115"/>
        <v>156.44754975027254</v>
      </c>
      <c r="CB136" s="2">
        <f t="shared" si="116"/>
        <v>954.71408523770492</v>
      </c>
      <c r="CC136" s="2">
        <f t="shared" si="116"/>
        <v>1834.7736236935475</v>
      </c>
      <c r="CD136" s="2">
        <f t="shared" si="116"/>
        <v>2783.7202848833022</v>
      </c>
      <c r="CE136" s="2">
        <f t="shared" si="116"/>
        <v>3727.8497426115928</v>
      </c>
      <c r="CF136" s="2">
        <f t="shared" si="123"/>
        <v>4683.9898462935025</v>
      </c>
      <c r="CG136" s="2">
        <f t="shared" si="123"/>
        <v>5650.966711429227</v>
      </c>
      <c r="CH136" s="2">
        <f t="shared" si="123"/>
        <v>6632.0018949915493</v>
      </c>
      <c r="CI136" s="2">
        <f t="shared" si="123"/>
        <v>7630.1292857721564</v>
      </c>
      <c r="CK136" t="s">
        <v>196</v>
      </c>
      <c r="CL136" s="2">
        <f t="shared" si="128"/>
        <v>0</v>
      </c>
      <c r="CM136" s="2">
        <f t="shared" si="128"/>
        <v>11.588179419161406</v>
      </c>
      <c r="CN136" s="2">
        <f t="shared" si="128"/>
        <v>85.75624782694581</v>
      </c>
      <c r="CO136" s="2">
        <f t="shared" si="128"/>
        <v>226.81785682015925</v>
      </c>
      <c r="CP136" s="2">
        <f t="shared" si="128"/>
        <v>369.10487687388104</v>
      </c>
      <c r="CQ136" s="2">
        <f t="shared" si="128"/>
        <v>482.44585343387735</v>
      </c>
      <c r="CR136" s="2">
        <f t="shared" si="127"/>
        <v>583.57575434528917</v>
      </c>
      <c r="CS136" s="2">
        <f t="shared" si="127"/>
        <v>664.95359672979157</v>
      </c>
      <c r="CT136" s="2">
        <f t="shared" si="127"/>
        <v>731.64311779721993</v>
      </c>
      <c r="CU136" s="41">
        <f t="shared" si="124"/>
        <v>9.7275669277420609E-2</v>
      </c>
      <c r="CV136" t="s">
        <v>196</v>
      </c>
      <c r="CW136" s="2">
        <f t="shared" si="118"/>
        <v>0</v>
      </c>
      <c r="CX136" s="2">
        <f t="shared" si="118"/>
        <v>2.1162333681033942</v>
      </c>
      <c r="CY136" s="2">
        <f t="shared" si="118"/>
        <v>16.722436493279247</v>
      </c>
      <c r="CZ136" s="2">
        <f t="shared" si="118"/>
        <v>44.784192423762306</v>
      </c>
      <c r="DA136" s="2">
        <f t="shared" si="118"/>
        <v>63.122252708481028</v>
      </c>
      <c r="DB136" s="2">
        <f t="shared" si="118"/>
        <v>84.126145296180766</v>
      </c>
      <c r="DC136" s="2">
        <f t="shared" si="107"/>
        <v>100.92831446700802</v>
      </c>
      <c r="DD136" s="2">
        <f t="shared" si="107"/>
        <v>114.64583530796972</v>
      </c>
      <c r="DE136" s="2">
        <f t="shared" si="107"/>
        <v>136.4060991042561</v>
      </c>
      <c r="DF136" s="41">
        <f t="shared" si="125"/>
        <v>1.8135883822481703E-2</v>
      </c>
      <c r="DG136" t="s">
        <v>196</v>
      </c>
      <c r="DH136" s="2">
        <f t="shared" si="120"/>
        <v>0</v>
      </c>
      <c r="DI136" s="2">
        <f t="shared" si="120"/>
        <v>2.084196964817238</v>
      </c>
      <c r="DJ136" s="2">
        <f t="shared" si="120"/>
        <v>16.092537756095226</v>
      </c>
      <c r="DK136" s="2">
        <f t="shared" si="119"/>
        <v>41.406884316174455</v>
      </c>
      <c r="DL136" s="2">
        <f t="shared" si="119"/>
        <v>55.000269526477041</v>
      </c>
      <c r="DM136" s="2">
        <f t="shared" si="119"/>
        <v>69.633814910465844</v>
      </c>
      <c r="DN136" s="2">
        <f t="shared" si="119"/>
        <v>80.783979031843046</v>
      </c>
      <c r="DO136" s="2">
        <f t="shared" si="119"/>
        <v>91.595824101779726</v>
      </c>
      <c r="DP136" s="2">
        <f t="shared" si="119"/>
        <v>108.79200552537714</v>
      </c>
      <c r="DQ136" s="41">
        <f t="shared" si="126"/>
        <v>1.446444980084813E-2</v>
      </c>
      <c r="DR136" s="78"/>
    </row>
    <row r="137" spans="1:122" x14ac:dyDescent="0.3">
      <c r="A137" t="s">
        <v>197</v>
      </c>
      <c r="B137" s="2">
        <f>VLOOKUP($A137,Total_Rndwd_Prod_Val_REF_N!$A$4:$M$199,5,FALSE)/10^3</f>
        <v>2.5612172836960378E-2</v>
      </c>
      <c r="C137" s="2">
        <f>VLOOKUP($A137,Total_Rndwd_Prod_Val_REF_N!$A$4:$M$199,6,FALSE)/10^3</f>
        <v>4.7089224657178762E-2</v>
      </c>
      <c r="D137" s="2">
        <f>VLOOKUP($A137,Total_Rndwd_Prod_Val_REF_N!$A$4:$M$199,7,FALSE)/10^3</f>
        <v>6.1707640366968679E-2</v>
      </c>
      <c r="E137" s="2">
        <f>VLOOKUP($A137,Total_Rndwd_Prod_Val_REF_N!$A$4:$M$199,8,FALSE)/10^3</f>
        <v>6.1430040778178548E-2</v>
      </c>
      <c r="F137" s="2">
        <f>VLOOKUP($A137,Total_Rndwd_Prod_Val_REF_N!$A$4:$M$199,9,FALSE)/10^3</f>
        <v>7.3131239445571913E-2</v>
      </c>
      <c r="G137" s="2">
        <f>VLOOKUP($A137,Total_Rndwd_Prod_Val_REF_N!$A$4:$M$199,10,FALSE)/10^3</f>
        <v>7.2933947440349797E-2</v>
      </c>
      <c r="H137" s="2">
        <f>VLOOKUP($A137,Total_Rndwd_Prod_Val_REF_N!$A$4:$M$199,11,FALSE)/10^3</f>
        <v>7.6639320010974774E-2</v>
      </c>
      <c r="I137" s="2">
        <f>VLOOKUP($A137,Total_Rndwd_Prod_Val_REF_N!$A$4:$M$199,12,FALSE)/10^3</f>
        <v>7.5987787364944687E-2</v>
      </c>
      <c r="J137" s="2">
        <f>VLOOKUP($A137,Total_Rndwd_Prod_Val_REF_N!$A$4:$M$199,13,FALSE)/10^3</f>
        <v>8.5970821863205996E-2</v>
      </c>
      <c r="L137" t="s">
        <v>197</v>
      </c>
      <c r="M137" s="2">
        <f>VLOOKUP($A137,Total_Rndwd_Prod_Val_BF_N!$A$4:$M$199,5,FALSE)/10^3</f>
        <v>2.5612172836960378E-2</v>
      </c>
      <c r="N137" s="2">
        <f>VLOOKUP($A137,Total_Rndwd_Prod_Val_BF_N!$A$4:$M$199,6,FALSE)/10^3</f>
        <v>4.9020018195483163E-2</v>
      </c>
      <c r="O137" s="2">
        <f>VLOOKUP($A137,Total_Rndwd_Prod_Val_BF_N!$A$4:$M$199,7,FALSE)/10^3</f>
        <v>5.39604659339981E-2</v>
      </c>
      <c r="P137" s="2">
        <f>VLOOKUP($A137,Total_Rndwd_Prod_Val_BF_N!$A$4:$M$199,8,FALSE)/10^3</f>
        <v>6.6390664761803247E-2</v>
      </c>
      <c r="Q137" s="2">
        <f>VLOOKUP($A137,Total_Rndwd_Prod_Val_BF_N!$A$4:$M$199,9,FALSE)/10^3</f>
        <v>6.5669689090253169E-2</v>
      </c>
      <c r="R137" s="2">
        <f>VLOOKUP($A137,Total_Rndwd_Prod_Val_BF_N!$A$4:$M$199,10,FALSE)/10^3</f>
        <v>6.5278407287798851E-2</v>
      </c>
      <c r="S137" s="2">
        <f>VLOOKUP($A137,Total_Rndwd_Prod_Val_BF_N!$A$4:$M$199,11,FALSE)/10^3</f>
        <v>7.7945761219740339E-2</v>
      </c>
      <c r="T137" s="2">
        <f>VLOOKUP($A137,Total_Rndwd_Prod_Val_BF_N!$A$4:$M$199,12,FALSE)/10^3</f>
        <v>7.5876101302589316E-2</v>
      </c>
      <c r="U137" s="2">
        <f>VLOOKUP($A137,Total_Rndwd_Prod_Val_BF_N!$A$4:$M$199,13,FALSE)/10^3</f>
        <v>7.5202307221250417E-2</v>
      </c>
      <c r="W137" t="s">
        <v>197</v>
      </c>
      <c r="X137" s="2">
        <f>VLOOKUP($A137,Total_Rndwd_Prod_Val_AF_N!$A$4:$M$199,5,FALSE)/10^3</f>
        <v>2.5612172836960378E-2</v>
      </c>
      <c r="Y137" s="2">
        <f>VLOOKUP($A137,Total_Rndwd_Prod_Val_AF_N!$A$4:$M$199,6,FALSE)/10^3</f>
        <v>2.7562172836960379E-2</v>
      </c>
      <c r="Z137" s="2">
        <f>VLOOKUP($A137,Total_Rndwd_Prod_Val_AF_N!$A$4:$M$199,7,FALSE)/10^3</f>
        <v>5.1675087017555667E-2</v>
      </c>
      <c r="AA137" s="2">
        <f>VLOOKUP($A137,Total_Rndwd_Prod_Val_AF_N!$A$4:$M$199,8,FALSE)/10^3</f>
        <v>5.1647672611243679E-2</v>
      </c>
      <c r="AB137" s="2">
        <f>VLOOKUP($A137,Total_Rndwd_Prod_Val_AF_N!$A$4:$M$199,9,FALSE)/10^3</f>
        <v>5.136190450214758E-2</v>
      </c>
      <c r="AC137" s="2">
        <f>VLOOKUP($A137,Total_Rndwd_Prod_Val_AF_N!$A$4:$M$199,10,FALSE)/10^3</f>
        <v>6.3531741402580499E-2</v>
      </c>
      <c r="AD137" s="2">
        <f>VLOOKUP($A137,Total_Rndwd_Prod_Val_AF_N!$A$4:$M$199,11,FALSE)/10^3</f>
        <v>6.8059889256718645E-2</v>
      </c>
      <c r="AE137" s="2">
        <f>VLOOKUP($A137,Total_Rndwd_Prod_Val_AF_N!$A$4:$M$199,12,FALSE)/10^3</f>
        <v>6.7020942042463783E-2</v>
      </c>
      <c r="AF137" s="2">
        <f>VLOOKUP($A137,Total_Rndwd_Prod_Val_AF_N!$A$4:$M$199,13,FALSE)/10^3</f>
        <v>6.5809606569610865E-2</v>
      </c>
      <c r="AH137" t="s">
        <v>197</v>
      </c>
      <c r="AI137" s="2">
        <f>VLOOKUP($A137,Total_Rndwd_Prod_Val_BAC_N!$A$4:$M$199,5,FALSE)/10^3</f>
        <v>2.5612172836960378E-2</v>
      </c>
      <c r="AJ137" s="2">
        <f>VLOOKUP($A137,Total_Rndwd_Prod_Val_BAC_N!$A$4:$M$199,6,FALSE)/10^3</f>
        <v>2.7462172836960376E-2</v>
      </c>
      <c r="AK137" s="2">
        <f>VLOOKUP($A137,Total_Rndwd_Prod_Val_BAC_N!$A$4:$M$199,7,FALSE)/10^3</f>
        <v>4.1969230449280505E-2</v>
      </c>
      <c r="AL137" s="2">
        <f>VLOOKUP($A137,Total_Rndwd_Prod_Val_BAC_N!$A$4:$M$199,8,FALSE)/10^3</f>
        <v>5.1163107016684507E-2</v>
      </c>
      <c r="AM137" s="2">
        <f>VLOOKUP($A137,Total_Rndwd_Prod_Val_BAC_N!$A$4:$M$199,9,FALSE)/10^3</f>
        <v>6.3112759062034757E-2</v>
      </c>
      <c r="AN137" s="2">
        <f>VLOOKUP($A137,Total_Rndwd_Prod_Val_BAC_N!$A$4:$M$199,10,FALSE)/10^3</f>
        <v>6.2903958887445682E-2</v>
      </c>
      <c r="AO137" s="2">
        <f>VLOOKUP($A137,Total_Rndwd_Prod_Val_BAC_N!$A$4:$M$199,11,FALSE)/10^3</f>
        <v>6.2079578853010221E-2</v>
      </c>
      <c r="AP137" s="2">
        <f>VLOOKUP($A137,Total_Rndwd_Prod_Val_BAC_N!$A$4:$M$199,12,FALSE)/10^3</f>
        <v>6.1617021618117523E-2</v>
      </c>
      <c r="AQ137" s="2">
        <f>VLOOKUP($A137,Total_Rndwd_Prod_Val_BAC_N!$A$4:$M$199,13,FALSE)/10^3</f>
        <v>7.215458217557856E-2</v>
      </c>
      <c r="AS137" t="s">
        <v>197</v>
      </c>
      <c r="AT137" s="2">
        <f t="shared" si="109"/>
        <v>2.5612172836960378E-2</v>
      </c>
      <c r="AU137" s="2">
        <f t="shared" si="110"/>
        <v>0.17515008884198066</v>
      </c>
      <c r="AV137" s="2">
        <f t="shared" si="110"/>
        <v>0.42521462783766439</v>
      </c>
      <c r="AW137" s="2">
        <f t="shared" si="110"/>
        <v>0.73347523008371773</v>
      </c>
      <c r="AX137" s="2">
        <f t="shared" si="110"/>
        <v>1.0523266326420038</v>
      </c>
      <c r="AY137" s="2">
        <f t="shared" si="110"/>
        <v>1.4177855378646413</v>
      </c>
      <c r="AZ137" s="2">
        <f t="shared" si="110"/>
        <v>1.7861606476370153</v>
      </c>
      <c r="BA137" s="2">
        <f t="shared" si="110"/>
        <v>2.1687057150458591</v>
      </c>
      <c r="BB137" s="2">
        <f t="shared" si="110"/>
        <v>2.558627686368844</v>
      </c>
      <c r="BD137" t="s">
        <v>197</v>
      </c>
      <c r="BE137" s="2">
        <f t="shared" si="111"/>
        <v>2.5612172836960378E-2</v>
      </c>
      <c r="BF137" s="2">
        <f t="shared" si="112"/>
        <v>0.17708088238028505</v>
      </c>
      <c r="BG137" s="2">
        <f t="shared" si="112"/>
        <v>0.42712142109621581</v>
      </c>
      <c r="BH137" s="2">
        <f t="shared" si="112"/>
        <v>0.70935394959401143</v>
      </c>
      <c r="BI137" s="2">
        <f t="shared" si="112"/>
        <v>1.0405862977314775</v>
      </c>
      <c r="BJ137" s="2">
        <f t="shared" si="121"/>
        <v>1.3685434613802889</v>
      </c>
      <c r="BK137" s="2">
        <f t="shared" si="121"/>
        <v>1.7076028517512247</v>
      </c>
      <c r="BL137" s="2">
        <f t="shared" si="121"/>
        <v>2.0952619979327753</v>
      </c>
      <c r="BM137" s="2">
        <f t="shared" si="121"/>
        <v>2.4739687103643826</v>
      </c>
      <c r="BO137" t="s">
        <v>197</v>
      </c>
      <c r="BP137" s="2">
        <f t="shared" si="113"/>
        <v>2.5612172836960378E-2</v>
      </c>
      <c r="BQ137" s="2">
        <f t="shared" si="114"/>
        <v>0.15562303702176228</v>
      </c>
      <c r="BR137" s="2">
        <f t="shared" si="114"/>
        <v>0.31754681538715951</v>
      </c>
      <c r="BS137" s="2">
        <f t="shared" si="114"/>
        <v>0.5758948360686259</v>
      </c>
      <c r="BT137" s="2">
        <f t="shared" si="114"/>
        <v>0.83384743101574821</v>
      </c>
      <c r="BU137" s="2">
        <f t="shared" si="122"/>
        <v>1.1028267904269189</v>
      </c>
      <c r="BV137" s="2">
        <f t="shared" si="122"/>
        <v>1.4250136452939595</v>
      </c>
      <c r="BW137" s="2">
        <f t="shared" si="122"/>
        <v>1.7642741443632977</v>
      </c>
      <c r="BX137" s="2">
        <f t="shared" si="122"/>
        <v>2.0981675191027636</v>
      </c>
      <c r="BZ137" t="s">
        <v>197</v>
      </c>
      <c r="CA137" s="2">
        <f t="shared" si="115"/>
        <v>2.5612172836960378E-2</v>
      </c>
      <c r="CB137" s="2">
        <f t="shared" si="116"/>
        <v>0.15552303702176226</v>
      </c>
      <c r="CC137" s="2">
        <f t="shared" si="116"/>
        <v>0.30734095881888429</v>
      </c>
      <c r="CD137" s="2">
        <f t="shared" si="116"/>
        <v>0.52638098763269081</v>
      </c>
      <c r="CE137" s="2">
        <f t="shared" si="116"/>
        <v>0.79414617476146354</v>
      </c>
      <c r="CF137" s="2">
        <f t="shared" si="123"/>
        <v>1.1095011698970481</v>
      </c>
      <c r="CG137" s="2">
        <f t="shared" si="123"/>
        <v>1.4231965842998409</v>
      </c>
      <c r="CH137" s="2">
        <f t="shared" si="123"/>
        <v>1.7331319213299994</v>
      </c>
      <c r="CI137" s="2">
        <f t="shared" si="123"/>
        <v>2.051754589978048</v>
      </c>
      <c r="CK137" t="s">
        <v>197</v>
      </c>
      <c r="CL137" s="2">
        <f t="shared" si="128"/>
        <v>0</v>
      </c>
      <c r="CM137" s="2">
        <f t="shared" si="128"/>
        <v>1.9307935383043873E-3</v>
      </c>
      <c r="CN137" s="2">
        <f t="shared" si="128"/>
        <v>1.9067932585514202E-3</v>
      </c>
      <c r="CO137" s="2">
        <f t="shared" si="128"/>
        <v>-2.4121280489706298E-2</v>
      </c>
      <c r="CP137" s="2">
        <f t="shared" si="128"/>
        <v>-1.1740334910526284E-2</v>
      </c>
      <c r="CQ137" s="2">
        <f t="shared" si="128"/>
        <v>-4.9242076484352415E-2</v>
      </c>
      <c r="CR137" s="2">
        <f t="shared" si="127"/>
        <v>-7.8557795885790593E-2</v>
      </c>
      <c r="CS137" s="2">
        <f t="shared" si="127"/>
        <v>-7.3443717113083729E-2</v>
      </c>
      <c r="CT137" s="2">
        <f t="shared" si="127"/>
        <v>-8.4658976004461373E-2</v>
      </c>
      <c r="CU137" s="41">
        <f t="shared" si="124"/>
        <v>-3.3087649467518972E-2</v>
      </c>
      <c r="CV137" t="s">
        <v>197</v>
      </c>
      <c r="CW137" s="2">
        <f t="shared" si="118"/>
        <v>0</v>
      </c>
      <c r="CX137" s="2">
        <f t="shared" si="118"/>
        <v>-1.9527051820218383E-2</v>
      </c>
      <c r="CY137" s="2">
        <f t="shared" si="118"/>
        <v>-0.10766781245050489</v>
      </c>
      <c r="CZ137" s="2">
        <f t="shared" si="118"/>
        <v>-0.15758039401509183</v>
      </c>
      <c r="DA137" s="2">
        <f t="shared" si="118"/>
        <v>-0.21847920162625556</v>
      </c>
      <c r="DB137" s="2">
        <f t="shared" si="118"/>
        <v>-0.31495874743772245</v>
      </c>
      <c r="DC137" s="2">
        <f t="shared" si="107"/>
        <v>-0.36114700234305586</v>
      </c>
      <c r="DD137" s="2">
        <f t="shared" si="107"/>
        <v>-0.40443157068256141</v>
      </c>
      <c r="DE137" s="2">
        <f t="shared" si="107"/>
        <v>-0.46046016726608041</v>
      </c>
      <c r="DF137" s="41">
        <f t="shared" si="125"/>
        <v>-0.17996372419449458</v>
      </c>
      <c r="DG137" t="s">
        <v>197</v>
      </c>
      <c r="DH137" s="2">
        <f t="shared" si="120"/>
        <v>0</v>
      </c>
      <c r="DI137" s="2">
        <f t="shared" si="120"/>
        <v>-1.96270518202184E-2</v>
      </c>
      <c r="DJ137" s="2">
        <f t="shared" si="120"/>
        <v>-0.1178736690187801</v>
      </c>
      <c r="DK137" s="2">
        <f t="shared" si="119"/>
        <v>-0.20709424245102692</v>
      </c>
      <c r="DL137" s="2">
        <f t="shared" si="119"/>
        <v>-0.25818045788054023</v>
      </c>
      <c r="DM137" s="2">
        <f t="shared" si="119"/>
        <v>-0.30828436796759329</v>
      </c>
      <c r="DN137" s="2">
        <f t="shared" si="119"/>
        <v>-0.36296406333717446</v>
      </c>
      <c r="DO137" s="2">
        <f t="shared" si="119"/>
        <v>-0.43557379371585969</v>
      </c>
      <c r="DP137" s="2">
        <f t="shared" si="119"/>
        <v>-0.50687309639079592</v>
      </c>
      <c r="DQ137" s="41">
        <f t="shared" si="126"/>
        <v>-0.19810349864154742</v>
      </c>
      <c r="DR137" s="41"/>
    </row>
    <row r="138" spans="1:122" x14ac:dyDescent="0.3">
      <c r="A138" t="s">
        <v>199</v>
      </c>
      <c r="B138" s="2">
        <f>VLOOKUP($A138,Total_Rndwd_Prod_Val_REF_N!$A$4:$M$199,5,FALSE)/10^3</f>
        <v>1.8919841436481097</v>
      </c>
      <c r="C138" s="2">
        <f>VLOOKUP($A138,Total_Rndwd_Prod_Val_REF_N!$A$4:$M$199,6,FALSE)/10^3</f>
        <v>2.0213908064935513</v>
      </c>
      <c r="D138" s="2">
        <f>VLOOKUP($A138,Total_Rndwd_Prod_Val_REF_N!$A$4:$M$199,7,FALSE)/10^3</f>
        <v>2.1580226832052771</v>
      </c>
      <c r="E138" s="2">
        <f>VLOOKUP($A138,Total_Rndwd_Prod_Val_REF_N!$A$4:$M$199,8,FALSE)/10^3</f>
        <v>2.171340709548172</v>
      </c>
      <c r="F138" s="2">
        <f>VLOOKUP($A138,Total_Rndwd_Prod_Val_REF_N!$A$4:$M$199,9,FALSE)/10^3</f>
        <v>2.1994276793785175</v>
      </c>
      <c r="G138" s="2">
        <f>VLOOKUP($A138,Total_Rndwd_Prod_Val_REF_N!$A$4:$M$199,10,FALSE)/10^3</f>
        <v>2.2222949174179196</v>
      </c>
      <c r="H138" s="2">
        <f>VLOOKUP($A138,Total_Rndwd_Prod_Val_REF_N!$A$4:$M$199,11,FALSE)/10^3</f>
        <v>2.2684173693842156</v>
      </c>
      <c r="I138" s="2">
        <f>VLOOKUP($A138,Total_Rndwd_Prod_Val_REF_N!$A$4:$M$199,12,FALSE)/10^3</f>
        <v>2.3129778025905399</v>
      </c>
      <c r="J138" s="2">
        <f>VLOOKUP($A138,Total_Rndwd_Prod_Val_REF_N!$A$4:$M$199,13,FALSE)/10^3</f>
        <v>2.283014166194524</v>
      </c>
      <c r="L138" t="s">
        <v>199</v>
      </c>
      <c r="M138" s="2">
        <f>VLOOKUP($A138,Total_Rndwd_Prod_Val_BF_N!$A$4:$M$199,5,FALSE)/10^3</f>
        <v>1.8919841436481097</v>
      </c>
      <c r="N138" s="2">
        <f>VLOOKUP($A138,Total_Rndwd_Prod_Val_BF_N!$A$4:$M$199,6,FALSE)/10^3</f>
        <v>2.1561825409389059</v>
      </c>
      <c r="O138" s="2">
        <f>VLOOKUP($A138,Total_Rndwd_Prod_Val_BF_N!$A$4:$M$199,7,FALSE)/10^3</f>
        <v>2.4639904170369791</v>
      </c>
      <c r="P138" s="2">
        <f>VLOOKUP($A138,Total_Rndwd_Prod_Val_BF_N!$A$4:$M$199,8,FALSE)/10^3</f>
        <v>2.4998768518123899</v>
      </c>
      <c r="Q138" s="2">
        <f>VLOOKUP($A138,Total_Rndwd_Prod_Val_BF_N!$A$4:$M$199,9,FALSE)/10^3</f>
        <v>2.5231795207469867</v>
      </c>
      <c r="R138" s="2">
        <f>VLOOKUP($A138,Total_Rndwd_Prod_Val_BF_N!$A$4:$M$199,10,FALSE)/10^3</f>
        <v>2.5102373781450797</v>
      </c>
      <c r="S138" s="2">
        <f>VLOOKUP($A138,Total_Rndwd_Prod_Val_BF_N!$A$4:$M$199,11,FALSE)/10^3</f>
        <v>2.6174467385247282</v>
      </c>
      <c r="T138" s="2">
        <f>VLOOKUP($A138,Total_Rndwd_Prod_Val_BF_N!$A$4:$M$199,12,FALSE)/10^3</f>
        <v>2.4959614161865935</v>
      </c>
      <c r="U138" s="2">
        <f>VLOOKUP($A138,Total_Rndwd_Prod_Val_BF_N!$A$4:$M$199,13,FALSE)/10^3</f>
        <v>2.5409636902328985</v>
      </c>
      <c r="W138" t="s">
        <v>199</v>
      </c>
      <c r="X138" s="2">
        <f>VLOOKUP($A138,Total_Rndwd_Prod_Val_AF_N!$A$4:$M$199,5,FALSE)/10^3</f>
        <v>1.8919841436481097</v>
      </c>
      <c r="Y138" s="2">
        <f>VLOOKUP($A138,Total_Rndwd_Prod_Val_AF_N!$A$4:$M$199,6,FALSE)/10^3</f>
        <v>2.0686676868163785</v>
      </c>
      <c r="Z138" s="2">
        <f>VLOOKUP($A138,Total_Rndwd_Prod_Val_AF_N!$A$4:$M$199,7,FALSE)/10^3</f>
        <v>2.2502666014052886</v>
      </c>
      <c r="AA138" s="2">
        <f>VLOOKUP($A138,Total_Rndwd_Prod_Val_AF_N!$A$4:$M$199,8,FALSE)/10^3</f>
        <v>2.2634132333724053</v>
      </c>
      <c r="AB138" s="2">
        <f>VLOOKUP($A138,Total_Rndwd_Prod_Val_AF_N!$A$4:$M$199,9,FALSE)/10^3</f>
        <v>2.3027451604723295</v>
      </c>
      <c r="AC138" s="2">
        <f>VLOOKUP($A138,Total_Rndwd_Prod_Val_AF_N!$A$4:$M$199,10,FALSE)/10^3</f>
        <v>2.3434556814316392</v>
      </c>
      <c r="AD138" s="2">
        <f>VLOOKUP($A138,Total_Rndwd_Prod_Val_AF_N!$A$4:$M$199,11,FALSE)/10^3</f>
        <v>2.4219922918218812</v>
      </c>
      <c r="AE138" s="2">
        <f>VLOOKUP($A138,Total_Rndwd_Prod_Val_AF_N!$A$4:$M$199,12,FALSE)/10^3</f>
        <v>2.4210588674593483</v>
      </c>
      <c r="AF138" s="2">
        <f>VLOOKUP($A138,Total_Rndwd_Prod_Val_AF_N!$A$4:$M$199,13,FALSE)/10^3</f>
        <v>2.4010133822133368</v>
      </c>
      <c r="AH138" t="s">
        <v>199</v>
      </c>
      <c r="AI138" s="2">
        <f>VLOOKUP($A138,Total_Rndwd_Prod_Val_BAC_N!$A$4:$M$199,5,FALSE)/10^3</f>
        <v>1.8919841436481097</v>
      </c>
      <c r="AJ138" s="2">
        <f>VLOOKUP($A138,Total_Rndwd_Prod_Val_BAC_N!$A$4:$M$199,6,FALSE)/10^3</f>
        <v>2.0653907744543418</v>
      </c>
      <c r="AK138" s="2">
        <f>VLOOKUP($A138,Total_Rndwd_Prod_Val_BAC_N!$A$4:$M$199,7,FALSE)/10^3</f>
        <v>2.2511447391291437</v>
      </c>
      <c r="AL138" s="2">
        <f>VLOOKUP($A138,Total_Rndwd_Prod_Val_BAC_N!$A$4:$M$199,8,FALSE)/10^3</f>
        <v>2.262713837735737</v>
      </c>
      <c r="AM138" s="2">
        <f>VLOOKUP($A138,Total_Rndwd_Prod_Val_BAC_N!$A$4:$M$199,9,FALSE)/10^3</f>
        <v>2.3027059624747581</v>
      </c>
      <c r="AN138" s="2">
        <f>VLOOKUP($A138,Total_Rndwd_Prod_Val_BAC_N!$A$4:$M$199,10,FALSE)/10^3</f>
        <v>2.309805444894264</v>
      </c>
      <c r="AO138" s="2">
        <f>VLOOKUP($A138,Total_Rndwd_Prod_Val_BAC_N!$A$4:$M$199,11,FALSE)/10^3</f>
        <v>2.343926833172898</v>
      </c>
      <c r="AP138" s="2">
        <f>VLOOKUP($A138,Total_Rndwd_Prod_Val_BAC_N!$A$4:$M$199,12,FALSE)/10^3</f>
        <v>2.4018878864932867</v>
      </c>
      <c r="AQ138" s="2">
        <f>VLOOKUP($A138,Total_Rndwd_Prod_Val_BAC_N!$A$4:$M$199,13,FALSE)/10^3</f>
        <v>2.391855977413984</v>
      </c>
      <c r="AS138" t="s">
        <v>199</v>
      </c>
      <c r="AT138" s="2">
        <f t="shared" si="109"/>
        <v>1.8919841436481097</v>
      </c>
      <c r="AU138" s="2">
        <f t="shared" ref="AU138:BB150" si="129">AT138+B138*4+C138</f>
        <v>11.4813115247341</v>
      </c>
      <c r="AV138" s="2">
        <f t="shared" si="129"/>
        <v>21.724897433913583</v>
      </c>
      <c r="AW138" s="2">
        <f t="shared" si="129"/>
        <v>32.528328876282863</v>
      </c>
      <c r="AX138" s="2">
        <f t="shared" si="129"/>
        <v>43.413119393854068</v>
      </c>
      <c r="AY138" s="2">
        <f t="shared" si="129"/>
        <v>54.433125028786058</v>
      </c>
      <c r="AZ138" s="2">
        <f t="shared" si="129"/>
        <v>65.590722067841952</v>
      </c>
      <c r="BA138" s="2">
        <f t="shared" si="129"/>
        <v>76.977369347969358</v>
      </c>
      <c r="BB138" s="2">
        <f t="shared" si="129"/>
        <v>88.512294724526029</v>
      </c>
      <c r="BD138" t="s">
        <v>199</v>
      </c>
      <c r="BE138" s="2">
        <f t="shared" si="111"/>
        <v>1.8919841436481097</v>
      </c>
      <c r="BF138" s="2">
        <f t="shared" si="112"/>
        <v>11.616103259179454</v>
      </c>
      <c r="BG138" s="2">
        <f t="shared" si="112"/>
        <v>22.704823839972054</v>
      </c>
      <c r="BH138" s="2">
        <f t="shared" si="112"/>
        <v>35.060662359932358</v>
      </c>
      <c r="BI138" s="2">
        <f t="shared" si="112"/>
        <v>47.583349287928904</v>
      </c>
      <c r="BJ138" s="2">
        <f t="shared" si="121"/>
        <v>60.186304749061932</v>
      </c>
      <c r="BK138" s="2">
        <f t="shared" si="121"/>
        <v>72.844701000166992</v>
      </c>
      <c r="BL138" s="2">
        <f t="shared" si="121"/>
        <v>85.810449370452488</v>
      </c>
      <c r="BM138" s="2">
        <f t="shared" si="121"/>
        <v>98.335258725431757</v>
      </c>
      <c r="BO138" t="s">
        <v>199</v>
      </c>
      <c r="BP138" s="2">
        <f t="shared" si="113"/>
        <v>1.8919841436481097</v>
      </c>
      <c r="BQ138" s="2">
        <f t="shared" si="114"/>
        <v>11.528588405056926</v>
      </c>
      <c r="BR138" s="2">
        <f t="shared" si="114"/>
        <v>22.05352575372773</v>
      </c>
      <c r="BS138" s="2">
        <f t="shared" si="114"/>
        <v>33.31800539272129</v>
      </c>
      <c r="BT138" s="2">
        <f t="shared" si="114"/>
        <v>44.674403486683239</v>
      </c>
      <c r="BU138" s="2">
        <f t="shared" si="122"/>
        <v>56.228839810004196</v>
      </c>
      <c r="BV138" s="2">
        <f t="shared" si="122"/>
        <v>68.024654827552638</v>
      </c>
      <c r="BW138" s="2">
        <f t="shared" si="122"/>
        <v>80.133682862299509</v>
      </c>
      <c r="BX138" s="2">
        <f t="shared" si="122"/>
        <v>92.218931714350234</v>
      </c>
      <c r="BZ138" t="s">
        <v>199</v>
      </c>
      <c r="CA138" s="2">
        <f t="shared" si="115"/>
        <v>1.8919841436481097</v>
      </c>
      <c r="CB138" s="2">
        <f t="shared" si="116"/>
        <v>11.52531149269489</v>
      </c>
      <c r="CC138" s="2">
        <f t="shared" si="116"/>
        <v>22.038019329641401</v>
      </c>
      <c r="CD138" s="2">
        <f t="shared" si="116"/>
        <v>33.305312123893714</v>
      </c>
      <c r="CE138" s="2">
        <f t="shared" si="116"/>
        <v>44.658873437311421</v>
      </c>
      <c r="CF138" s="2">
        <f t="shared" si="123"/>
        <v>56.179502732104723</v>
      </c>
      <c r="CG138" s="2">
        <f t="shared" si="123"/>
        <v>67.762651344854675</v>
      </c>
      <c r="CH138" s="2">
        <f t="shared" si="123"/>
        <v>79.540246564039549</v>
      </c>
      <c r="CI138" s="2">
        <f t="shared" si="123"/>
        <v>91.539654087426683</v>
      </c>
      <c r="CK138" t="s">
        <v>199</v>
      </c>
      <c r="CL138" s="2">
        <f t="shared" si="128"/>
        <v>0</v>
      </c>
      <c r="CM138" s="2">
        <f t="shared" si="128"/>
        <v>0.13479173444535419</v>
      </c>
      <c r="CN138" s="2">
        <f t="shared" si="128"/>
        <v>0.97992640605847114</v>
      </c>
      <c r="CO138" s="2">
        <f t="shared" si="128"/>
        <v>2.5323334836494951</v>
      </c>
      <c r="CP138" s="2">
        <f t="shared" si="128"/>
        <v>4.1702298940748364</v>
      </c>
      <c r="CQ138" s="2">
        <f t="shared" si="128"/>
        <v>5.7531797202758739</v>
      </c>
      <c r="CR138" s="2">
        <f t="shared" si="127"/>
        <v>7.2539789323250403</v>
      </c>
      <c r="CS138" s="2">
        <f t="shared" si="127"/>
        <v>8.8330800224831307</v>
      </c>
      <c r="CT138" s="2">
        <f t="shared" si="127"/>
        <v>9.8229640009057277</v>
      </c>
      <c r="CU138" s="41">
        <f t="shared" si="124"/>
        <v>0.11097852599435393</v>
      </c>
      <c r="CV138" t="s">
        <v>199</v>
      </c>
      <c r="CW138" s="2">
        <f t="shared" si="118"/>
        <v>0</v>
      </c>
      <c r="CX138" s="2">
        <f t="shared" si="118"/>
        <v>4.7276880322826287E-2</v>
      </c>
      <c r="CY138" s="2">
        <f t="shared" si="118"/>
        <v>0.32862831981414686</v>
      </c>
      <c r="CZ138" s="2">
        <f t="shared" si="118"/>
        <v>0.78967651643842629</v>
      </c>
      <c r="DA138" s="2">
        <f t="shared" si="118"/>
        <v>1.2612840928291718</v>
      </c>
      <c r="DB138" s="2">
        <f t="shared" si="118"/>
        <v>1.7957147812181375</v>
      </c>
      <c r="DC138" s="2">
        <f t="shared" si="107"/>
        <v>2.4339327597106859</v>
      </c>
      <c r="DD138" s="2">
        <f t="shared" si="107"/>
        <v>3.1563135143301508</v>
      </c>
      <c r="DE138" s="2">
        <f t="shared" si="107"/>
        <v>3.7066369898242044</v>
      </c>
      <c r="DF138" s="41">
        <f t="shared" si="125"/>
        <v>4.1877086130918326E-2</v>
      </c>
      <c r="DG138" t="s">
        <v>199</v>
      </c>
      <c r="DH138" s="2">
        <f t="shared" si="120"/>
        <v>0</v>
      </c>
      <c r="DI138" s="2">
        <f t="shared" si="120"/>
        <v>4.3999967960790087E-2</v>
      </c>
      <c r="DJ138" s="2">
        <f t="shared" si="120"/>
        <v>0.3131218957278179</v>
      </c>
      <c r="DK138" s="2">
        <f t="shared" si="119"/>
        <v>0.77698324761085047</v>
      </c>
      <c r="DL138" s="2">
        <f t="shared" si="119"/>
        <v>1.2457540434573531</v>
      </c>
      <c r="DM138" s="2">
        <f t="shared" si="119"/>
        <v>1.7463777033186645</v>
      </c>
      <c r="DN138" s="2">
        <f t="shared" si="119"/>
        <v>2.1719292770127225</v>
      </c>
      <c r="DO138" s="2">
        <f t="shared" si="119"/>
        <v>2.5628772160701914</v>
      </c>
      <c r="DP138" s="2">
        <f t="shared" si="119"/>
        <v>3.0273593629006541</v>
      </c>
      <c r="DQ138" s="41">
        <f t="shared" si="126"/>
        <v>3.4202698871638196E-2</v>
      </c>
      <c r="DR138" s="41"/>
    </row>
    <row r="139" spans="1:122" x14ac:dyDescent="0.3">
      <c r="A139" s="9" t="s">
        <v>57</v>
      </c>
      <c r="B139" s="10">
        <f t="shared" ref="B139:J139" si="130">SUM(B140:B150)</f>
        <v>4972.6620461930388</v>
      </c>
      <c r="C139" s="10">
        <f t="shared" si="130"/>
        <v>5356.8065173140794</v>
      </c>
      <c r="D139" s="10">
        <f t="shared" si="130"/>
        <v>5733.7321950489695</v>
      </c>
      <c r="E139" s="10">
        <f t="shared" si="130"/>
        <v>5516.9249293880084</v>
      </c>
      <c r="F139" s="10">
        <f t="shared" si="130"/>
        <v>5309.6976877989882</v>
      </c>
      <c r="G139" s="10">
        <f t="shared" si="130"/>
        <v>5126.8603996797929</v>
      </c>
      <c r="H139" s="10">
        <f t="shared" si="130"/>
        <v>4761.3553138769012</v>
      </c>
      <c r="I139" s="10">
        <f t="shared" si="130"/>
        <v>4457.5658427925564</v>
      </c>
      <c r="J139" s="10">
        <f t="shared" si="130"/>
        <v>4181.2903117464057</v>
      </c>
      <c r="L139" s="9" t="s">
        <v>57</v>
      </c>
      <c r="M139" s="10">
        <f t="shared" ref="M139:U139" si="131">SUM(M140:M150)</f>
        <v>4972.6620461930388</v>
      </c>
      <c r="N139" s="10">
        <f t="shared" si="131"/>
        <v>5224.8974399145818</v>
      </c>
      <c r="O139" s="10">
        <f t="shared" si="131"/>
        <v>5459.0671622201526</v>
      </c>
      <c r="P139" s="10">
        <f t="shared" si="131"/>
        <v>5083.3881071790329</v>
      </c>
      <c r="Q139" s="10">
        <f t="shared" si="131"/>
        <v>4687.0262183713876</v>
      </c>
      <c r="R139" s="10">
        <f t="shared" si="131"/>
        <v>4436.1447181553058</v>
      </c>
      <c r="S139" s="10">
        <f t="shared" si="131"/>
        <v>4145.0088646361328</v>
      </c>
      <c r="T139" s="10">
        <f t="shared" si="131"/>
        <v>3845.4170644028591</v>
      </c>
      <c r="U139" s="10">
        <f t="shared" si="131"/>
        <v>3623.051614516256</v>
      </c>
      <c r="W139" s="9" t="s">
        <v>57</v>
      </c>
      <c r="X139" s="10">
        <f t="shared" ref="X139:AF139" si="132">SUM(X140:X150)</f>
        <v>4972.6620461930388</v>
      </c>
      <c r="Y139" s="10">
        <f t="shared" si="132"/>
        <v>5587.7535403011307</v>
      </c>
      <c r="Z139" s="10">
        <f t="shared" si="132"/>
        <v>6284.6655839269843</v>
      </c>
      <c r="AA139" s="10">
        <f t="shared" si="132"/>
        <v>6141.5008161161195</v>
      </c>
      <c r="AB139" s="10">
        <f t="shared" si="132"/>
        <v>5829.404341055244</v>
      </c>
      <c r="AC139" s="10">
        <f t="shared" si="132"/>
        <v>5599.4634495701366</v>
      </c>
      <c r="AD139" s="10">
        <f t="shared" si="132"/>
        <v>5211.7939222036666</v>
      </c>
      <c r="AE139" s="10">
        <f t="shared" si="132"/>
        <v>4852.306870213567</v>
      </c>
      <c r="AF139" s="10">
        <f t="shared" si="132"/>
        <v>4553.4490995787874</v>
      </c>
      <c r="AH139" s="9" t="s">
        <v>57</v>
      </c>
      <c r="AI139" s="10">
        <f t="shared" ref="AI139:AQ139" si="133">SUM(AI140:AI150)</f>
        <v>4972.6620461930388</v>
      </c>
      <c r="AJ139" s="10">
        <f t="shared" si="133"/>
        <v>5517.9176888831471</v>
      </c>
      <c r="AK139" s="10">
        <f t="shared" si="133"/>
        <v>6166.5298368962876</v>
      </c>
      <c r="AL139" s="10">
        <f t="shared" si="133"/>
        <v>5989.4583338745088</v>
      </c>
      <c r="AM139" s="10">
        <f t="shared" si="133"/>
        <v>5658.0171737379933</v>
      </c>
      <c r="AN139" s="10">
        <f t="shared" si="133"/>
        <v>5487.7133300026535</v>
      </c>
      <c r="AO139" s="10">
        <f t="shared" si="133"/>
        <v>5086.2540876700887</v>
      </c>
      <c r="AP139" s="10">
        <f t="shared" si="133"/>
        <v>4757.3444929874349</v>
      </c>
      <c r="AQ139" s="10">
        <f t="shared" si="133"/>
        <v>4469.127305617948</v>
      </c>
      <c r="AS139" s="9" t="s">
        <v>57</v>
      </c>
      <c r="AT139" s="10">
        <f t="shared" ref="AT139:BB139" si="134">SUM(AT140:AT150)</f>
        <v>4972.6620461930388</v>
      </c>
      <c r="AU139" s="10">
        <f t="shared" si="134"/>
        <v>30220.116748279281</v>
      </c>
      <c r="AV139" s="10">
        <f t="shared" si="134"/>
        <v>57381.075012584566</v>
      </c>
      <c r="AW139" s="10">
        <f t="shared" si="134"/>
        <v>85832.928722168464</v>
      </c>
      <c r="AX139" s="10">
        <f t="shared" si="134"/>
        <v>113210.32612751948</v>
      </c>
      <c r="AY139" s="10">
        <f t="shared" si="134"/>
        <v>139575.97727839518</v>
      </c>
      <c r="AZ139" s="10">
        <f t="shared" si="134"/>
        <v>164844.77419099133</v>
      </c>
      <c r="BA139" s="10">
        <f t="shared" si="134"/>
        <v>188347.76128929149</v>
      </c>
      <c r="BB139" s="10">
        <f t="shared" si="134"/>
        <v>210359.31497220809</v>
      </c>
      <c r="BD139" s="9" t="s">
        <v>57</v>
      </c>
      <c r="BE139" s="10">
        <f t="shared" ref="BE139:BM139" si="135">SUM(BE140:BE150)</f>
        <v>4972.6620461930388</v>
      </c>
      <c r="BF139" s="10">
        <f t="shared" si="135"/>
        <v>30088.207670879779</v>
      </c>
      <c r="BG139" s="10">
        <f t="shared" si="135"/>
        <v>56446.864592758277</v>
      </c>
      <c r="BH139" s="10">
        <f t="shared" si="135"/>
        <v>83366.521348817914</v>
      </c>
      <c r="BI139" s="10">
        <f t="shared" si="135"/>
        <v>108387.09999590543</v>
      </c>
      <c r="BJ139" s="10">
        <f t="shared" si="135"/>
        <v>131571.34958754628</v>
      </c>
      <c r="BK139" s="10">
        <f t="shared" si="135"/>
        <v>153460.93732480358</v>
      </c>
      <c r="BL139" s="10">
        <f t="shared" si="135"/>
        <v>173886.38984775101</v>
      </c>
      <c r="BM139" s="10">
        <f t="shared" si="135"/>
        <v>192891.1097198787</v>
      </c>
      <c r="BO139" s="9" t="s">
        <v>57</v>
      </c>
      <c r="BP139" s="10">
        <f t="shared" ref="BP139:BX139" si="136">SUM(BP140:BP150)</f>
        <v>4972.6620461930388</v>
      </c>
      <c r="BQ139" s="10">
        <f t="shared" si="136"/>
        <v>30451.063771266323</v>
      </c>
      <c r="BR139" s="10">
        <f t="shared" si="136"/>
        <v>59086.743516397837</v>
      </c>
      <c r="BS139" s="10">
        <f t="shared" si="136"/>
        <v>90366.906668221913</v>
      </c>
      <c r="BT139" s="10">
        <f t="shared" si="136"/>
        <v>120762.31427374161</v>
      </c>
      <c r="BU139" s="10">
        <f t="shared" si="136"/>
        <v>149679.39508753276</v>
      </c>
      <c r="BV139" s="10">
        <f t="shared" si="136"/>
        <v>177289.04280801697</v>
      </c>
      <c r="BW139" s="10">
        <f t="shared" si="136"/>
        <v>202988.52536704516</v>
      </c>
      <c r="BX139" s="10">
        <f t="shared" si="136"/>
        <v>226951.2019474782</v>
      </c>
      <c r="BZ139" s="9" t="s">
        <v>57</v>
      </c>
      <c r="CA139" s="10">
        <f t="shared" ref="CA139:CI139" si="137">SUM(CA140:CA150)</f>
        <v>4972.6620461930388</v>
      </c>
      <c r="CB139" s="10">
        <f t="shared" si="137"/>
        <v>30381.227919848345</v>
      </c>
      <c r="CC139" s="10">
        <f t="shared" si="137"/>
        <v>58619.42851227722</v>
      </c>
      <c r="CD139" s="10">
        <f t="shared" si="137"/>
        <v>89275.006193736903</v>
      </c>
      <c r="CE139" s="10">
        <f t="shared" si="137"/>
        <v>118890.85670297293</v>
      </c>
      <c r="CF139" s="10">
        <f t="shared" si="137"/>
        <v>147010.63872792755</v>
      </c>
      <c r="CG139" s="10">
        <f t="shared" si="137"/>
        <v>174047.74613560826</v>
      </c>
      <c r="CH139" s="10">
        <f t="shared" si="137"/>
        <v>199150.10697927605</v>
      </c>
      <c r="CI139" s="10">
        <f t="shared" si="137"/>
        <v>222648.61225684374</v>
      </c>
      <c r="CK139" s="9" t="s">
        <v>57</v>
      </c>
      <c r="CL139" s="10">
        <f t="shared" ref="CL139:CT139" si="138">SUM(CL140:CL150)</f>
        <v>0</v>
      </c>
      <c r="CM139" s="10">
        <f t="shared" si="138"/>
        <v>-131.90907739949984</v>
      </c>
      <c r="CN139" s="10">
        <f t="shared" si="138"/>
        <v>-934.21041982630254</v>
      </c>
      <c r="CO139" s="10">
        <f t="shared" si="138"/>
        <v>-2466.4073733505456</v>
      </c>
      <c r="CP139" s="10">
        <f t="shared" si="138"/>
        <v>-4823.2261316140412</v>
      </c>
      <c r="CQ139" s="10">
        <f t="shared" si="138"/>
        <v>-8004.6276908489372</v>
      </c>
      <c r="CR139" s="10">
        <f t="shared" si="138"/>
        <v>-11383.836866187658</v>
      </c>
      <c r="CS139" s="10">
        <f t="shared" si="138"/>
        <v>-14461.371441540439</v>
      </c>
      <c r="CT139" s="10">
        <f t="shared" si="138"/>
        <v>-17468.205252329382</v>
      </c>
      <c r="CU139" s="78">
        <f t="shared" si="124"/>
        <v>-8.3039846629264877E-2</v>
      </c>
      <c r="CV139" s="9" t="s">
        <v>57</v>
      </c>
      <c r="CW139" s="10">
        <f t="shared" ref="CW139:DE139" si="139">SUM(CW140:CW150)</f>
        <v>0</v>
      </c>
      <c r="CX139" s="10">
        <f t="shared" si="139"/>
        <v>230.94702298704837</v>
      </c>
      <c r="CY139" s="10">
        <f t="shared" si="139"/>
        <v>1705.6685038132698</v>
      </c>
      <c r="CZ139" s="10">
        <f t="shared" si="139"/>
        <v>4533.9779460534501</v>
      </c>
      <c r="DA139" s="10">
        <f t="shared" si="139"/>
        <v>7551.9881462221538</v>
      </c>
      <c r="DB139" s="10">
        <f t="shared" si="139"/>
        <v>10103.417809137509</v>
      </c>
      <c r="DC139" s="10">
        <f t="shared" si="139"/>
        <v>12444.268617025646</v>
      </c>
      <c r="DD139" s="10">
        <f t="shared" si="139"/>
        <v>14640.764077753693</v>
      </c>
      <c r="DE139" s="10">
        <f t="shared" si="139"/>
        <v>16591.886975270103</v>
      </c>
      <c r="DF139" s="78">
        <f t="shared" si="125"/>
        <v>7.88740302632292E-2</v>
      </c>
      <c r="DG139" s="9" t="s">
        <v>57</v>
      </c>
      <c r="DH139" s="10">
        <f t="shared" ref="DH139:DP139" si="140">SUM(DH140:DH150)</f>
        <v>0</v>
      </c>
      <c r="DI139" s="10">
        <f t="shared" si="140"/>
        <v>161.11117156906414</v>
      </c>
      <c r="DJ139" s="10">
        <f t="shared" si="140"/>
        <v>1238.3534996926514</v>
      </c>
      <c r="DK139" s="10">
        <f t="shared" si="140"/>
        <v>3442.0774715684252</v>
      </c>
      <c r="DL139" s="10">
        <f t="shared" si="140"/>
        <v>5680.5305754534456</v>
      </c>
      <c r="DM139" s="10">
        <f t="shared" si="140"/>
        <v>7434.6614495323265</v>
      </c>
      <c r="DN139" s="10">
        <f t="shared" si="140"/>
        <v>9202.9719446169584</v>
      </c>
      <c r="DO139" s="10">
        <f t="shared" si="140"/>
        <v>10802.345689984582</v>
      </c>
      <c r="DP139" s="10">
        <f t="shared" si="140"/>
        <v>12289.297284635644</v>
      </c>
      <c r="DQ139" s="78">
        <f t="shared" si="126"/>
        <v>5.8420504393918861E-2</v>
      </c>
      <c r="DR139" s="41"/>
    </row>
    <row r="140" spans="1:122" x14ac:dyDescent="0.3">
      <c r="A140" t="s">
        <v>59</v>
      </c>
      <c r="B140" s="2">
        <f>VLOOKUP($A140,Total_Rndwd_Prod_Val_REF_N!$A$4:$M$199,5,FALSE)/10^3</f>
        <v>2338.5560968388145</v>
      </c>
      <c r="C140" s="2">
        <f>VLOOKUP($A140,Total_Rndwd_Prod_Val_REF_N!$A$4:$M$199,6,FALSE)/10^3</f>
        <v>2576.621193662173</v>
      </c>
      <c r="D140" s="2">
        <f>VLOOKUP($A140,Total_Rndwd_Prod_Val_REF_N!$A$4:$M$199,7,FALSE)/10^3</f>
        <v>2838.9850109305289</v>
      </c>
      <c r="E140" s="2">
        <f>VLOOKUP($A140,Total_Rndwd_Prod_Val_REF_N!$A$4:$M$199,8,FALSE)/10^3</f>
        <v>2834.0397806976894</v>
      </c>
      <c r="F140" s="2">
        <f>VLOOKUP($A140,Total_Rndwd_Prod_Val_REF_N!$A$4:$M$199,9,FALSE)/10^3</f>
        <v>2827.9226955236018</v>
      </c>
      <c r="G140" s="2">
        <f>VLOOKUP($A140,Total_Rndwd_Prod_Val_REF_N!$A$4:$M$199,10,FALSE)/10^3</f>
        <v>2828.379856322133</v>
      </c>
      <c r="H140" s="2">
        <f>VLOOKUP($A140,Total_Rndwd_Prod_Val_REF_N!$A$4:$M$199,11,FALSE)/10^3</f>
        <v>2716.8131398284709</v>
      </c>
      <c r="I140" s="2">
        <f>VLOOKUP($A140,Total_Rndwd_Prod_Val_REF_N!$A$4:$M$199,12,FALSE)/10^3</f>
        <v>2625.3290790250571</v>
      </c>
      <c r="J140" s="2">
        <f>VLOOKUP($A140,Total_Rndwd_Prod_Val_REF_N!$A$4:$M$199,13,FALSE)/10^3</f>
        <v>2526.1301850688492</v>
      </c>
      <c r="L140" t="s">
        <v>59</v>
      </c>
      <c r="M140" s="2">
        <f>VLOOKUP($A140,Total_Rndwd_Prod_Val_BF_N!$A$4:$M$199,5,FALSE)/10^3</f>
        <v>2338.5560968388145</v>
      </c>
      <c r="N140" s="2">
        <f>VLOOKUP($A140,Total_Rndwd_Prod_Val_BF_N!$A$4:$M$199,6,FALSE)/10^3</f>
        <v>2298.9323575334333</v>
      </c>
      <c r="O140" s="2">
        <f>VLOOKUP($A140,Total_Rndwd_Prod_Val_BF_N!$A$4:$M$199,7,FALSE)/10^3</f>
        <v>2267.2199678096254</v>
      </c>
      <c r="P140" s="2">
        <f>VLOOKUP($A140,Total_Rndwd_Prod_Val_BF_N!$A$4:$M$199,8,FALSE)/10^3</f>
        <v>2198.9541019244184</v>
      </c>
      <c r="Q140" s="2">
        <f>VLOOKUP($A140,Total_Rndwd_Prod_Val_BF_N!$A$4:$M$199,9,FALSE)/10^3</f>
        <v>2113.9878822897758</v>
      </c>
      <c r="R140" s="2">
        <f>VLOOKUP($A140,Total_Rndwd_Prod_Val_BF_N!$A$4:$M$199,10,FALSE)/10^3</f>
        <v>2109.332541792443</v>
      </c>
      <c r="S140" s="2">
        <f>VLOOKUP($A140,Total_Rndwd_Prod_Val_BF_N!$A$4:$M$199,11,FALSE)/10^3</f>
        <v>2061.6586415298293</v>
      </c>
      <c r="T140" s="2">
        <f>VLOOKUP($A140,Total_Rndwd_Prod_Val_BF_N!$A$4:$M$199,12,FALSE)/10^3</f>
        <v>1977.0082808212881</v>
      </c>
      <c r="U140" s="2">
        <f>VLOOKUP($A140,Total_Rndwd_Prod_Val_BF_N!$A$4:$M$199,13,FALSE)/10^3</f>
        <v>1924.0762858156163</v>
      </c>
      <c r="W140" t="s">
        <v>59</v>
      </c>
      <c r="X140" s="2">
        <f>VLOOKUP($A140,Total_Rndwd_Prod_Val_AF_N!$A$4:$M$199,5,FALSE)/10^3</f>
        <v>2338.5560968388145</v>
      </c>
      <c r="Y140" s="2">
        <f>VLOOKUP($A140,Total_Rndwd_Prod_Val_AF_N!$A$4:$M$199,6,FALSE)/10^3</f>
        <v>2692.4697380338475</v>
      </c>
      <c r="Z140" s="2">
        <f>VLOOKUP($A140,Total_Rndwd_Prod_Val_AF_N!$A$4:$M$199,7,FALSE)/10^3</f>
        <v>3127.8936575237003</v>
      </c>
      <c r="AA140" s="2">
        <f>VLOOKUP($A140,Total_Rndwd_Prod_Val_AF_N!$A$4:$M$199,8,FALSE)/10^3</f>
        <v>3181.8830941454403</v>
      </c>
      <c r="AB140" s="2">
        <f>VLOOKUP($A140,Total_Rndwd_Prod_Val_AF_N!$A$4:$M$199,9,FALSE)/10^3</f>
        <v>3136.1069254816771</v>
      </c>
      <c r="AC140" s="2">
        <f>VLOOKUP($A140,Total_Rndwd_Prod_Val_AF_N!$A$4:$M$199,10,FALSE)/10^3</f>
        <v>3124.3950439855448</v>
      </c>
      <c r="AD140" s="2">
        <f>VLOOKUP($A140,Total_Rndwd_Prod_Val_AF_N!$A$4:$M$199,11,FALSE)/10^3</f>
        <v>3020.1624425679015</v>
      </c>
      <c r="AE140" s="2">
        <f>VLOOKUP($A140,Total_Rndwd_Prod_Val_AF_N!$A$4:$M$199,12,FALSE)/10^3</f>
        <v>2898.6475556799023</v>
      </c>
      <c r="AF140" s="2">
        <f>VLOOKUP($A140,Total_Rndwd_Prod_Val_AF_N!$A$4:$M$199,13,FALSE)/10^3</f>
        <v>2791.2505584914015</v>
      </c>
      <c r="AH140" t="s">
        <v>59</v>
      </c>
      <c r="AI140" s="2">
        <f>VLOOKUP($A140,Total_Rndwd_Prod_Val_BAC_N!$A$4:$M$199,5,FALSE)/10^3</f>
        <v>2338.5560968388145</v>
      </c>
      <c r="AJ140" s="2">
        <f>VLOOKUP($A140,Total_Rndwd_Prod_Val_BAC_N!$A$4:$M$199,6,FALSE)/10^3</f>
        <v>2658.5848047549289</v>
      </c>
      <c r="AK140" s="2">
        <f>VLOOKUP($A140,Total_Rndwd_Prod_Val_BAC_N!$A$4:$M$199,7,FALSE)/10^3</f>
        <v>3067.4391905780585</v>
      </c>
      <c r="AL140" s="2">
        <f>VLOOKUP($A140,Total_Rndwd_Prod_Val_BAC_N!$A$4:$M$199,8,FALSE)/10^3</f>
        <v>3099.561262418059</v>
      </c>
      <c r="AM140" s="2">
        <f>VLOOKUP($A140,Total_Rndwd_Prod_Val_BAC_N!$A$4:$M$199,9,FALSE)/10^3</f>
        <v>3037.2112031288261</v>
      </c>
      <c r="AN140" s="2">
        <f>VLOOKUP($A140,Total_Rndwd_Prod_Val_BAC_N!$A$4:$M$199,10,FALSE)/10^3</f>
        <v>3059.78922437457</v>
      </c>
      <c r="AO140" s="2">
        <f>VLOOKUP($A140,Total_Rndwd_Prod_Val_BAC_N!$A$4:$M$199,11,FALSE)/10^3</f>
        <v>2936.0115073170887</v>
      </c>
      <c r="AP140" s="2">
        <f>VLOOKUP($A140,Total_Rndwd_Prod_Val_BAC_N!$A$4:$M$199,12,FALSE)/10^3</f>
        <v>2834.1420053381175</v>
      </c>
      <c r="AQ140" s="2">
        <f>VLOOKUP($A140,Total_Rndwd_Prod_Val_BAC_N!$A$4:$M$199,13,FALSE)/10^3</f>
        <v>2731.7641402462928</v>
      </c>
      <c r="AS140" t="s">
        <v>59</v>
      </c>
      <c r="AT140" s="2">
        <f t="shared" si="109"/>
        <v>2338.5560968388145</v>
      </c>
      <c r="AU140" s="2">
        <f t="shared" si="129"/>
        <v>14269.401677856245</v>
      </c>
      <c r="AV140" s="2">
        <f t="shared" si="129"/>
        <v>27414.871463435466</v>
      </c>
      <c r="AW140" s="2">
        <f t="shared" si="129"/>
        <v>41604.851287855272</v>
      </c>
      <c r="AX140" s="2">
        <f t="shared" si="129"/>
        <v>55768.933106169628</v>
      </c>
      <c r="AY140" s="2">
        <f t="shared" si="129"/>
        <v>69909.003744586167</v>
      </c>
      <c r="AZ140" s="2">
        <f t="shared" si="129"/>
        <v>83939.336309703169</v>
      </c>
      <c r="BA140" s="2">
        <f t="shared" si="129"/>
        <v>97431.917948042115</v>
      </c>
      <c r="BB140" s="2">
        <f t="shared" si="129"/>
        <v>110459.36444921119</v>
      </c>
      <c r="BD140" t="s">
        <v>59</v>
      </c>
      <c r="BE140" s="2">
        <f t="shared" ref="BE140:BE150" si="141">M140</f>
        <v>2338.5560968388145</v>
      </c>
      <c r="BF140" s="2">
        <f t="shared" ref="BF140:BM150" si="142">BE140+M140*4+N140</f>
        <v>13991.712841727505</v>
      </c>
      <c r="BG140" s="2">
        <f t="shared" si="142"/>
        <v>25454.662239670866</v>
      </c>
      <c r="BH140" s="2">
        <f t="shared" si="142"/>
        <v>36722.496212833787</v>
      </c>
      <c r="BI140" s="2">
        <f t="shared" si="142"/>
        <v>47632.300502821236</v>
      </c>
      <c r="BJ140" s="2">
        <f t="shared" si="142"/>
        <v>58197.58457377278</v>
      </c>
      <c r="BK140" s="2">
        <f t="shared" si="142"/>
        <v>68696.573382472372</v>
      </c>
      <c r="BL140" s="2">
        <f t="shared" si="142"/>
        <v>78920.216229412981</v>
      </c>
      <c r="BM140" s="2">
        <f t="shared" si="142"/>
        <v>88752.32563851375</v>
      </c>
      <c r="BO140" t="s">
        <v>59</v>
      </c>
      <c r="BP140" s="2">
        <f t="shared" ref="BP140:BP150" si="143">X140</f>
        <v>2338.5560968388145</v>
      </c>
      <c r="BQ140" s="2">
        <f t="shared" ref="BQ140:BX150" si="144">BP140+X140*4+Y140</f>
        <v>14385.25022222792</v>
      </c>
      <c r="BR140" s="2">
        <f t="shared" si="144"/>
        <v>28283.022831887014</v>
      </c>
      <c r="BS140" s="2">
        <f t="shared" si="144"/>
        <v>43976.480556127259</v>
      </c>
      <c r="BT140" s="2">
        <f t="shared" si="144"/>
        <v>59840.119858190694</v>
      </c>
      <c r="BU140" s="2">
        <f t="shared" si="144"/>
        <v>75508.942604102936</v>
      </c>
      <c r="BV140" s="2">
        <f t="shared" si="144"/>
        <v>91026.685222613014</v>
      </c>
      <c r="BW140" s="2">
        <f t="shared" si="144"/>
        <v>106005.98254856451</v>
      </c>
      <c r="BX140" s="2">
        <f t="shared" si="144"/>
        <v>120391.82332977552</v>
      </c>
      <c r="BZ140" t="s">
        <v>59</v>
      </c>
      <c r="CA140" s="2">
        <f t="shared" ref="CA140:CA150" si="145">AI140</f>
        <v>2338.5560968388145</v>
      </c>
      <c r="CB140" s="2">
        <f t="shared" ref="CB140:CI150" si="146">CA140+AI140*4+AJ140</f>
        <v>14351.365288949</v>
      </c>
      <c r="CC140" s="2">
        <f t="shared" si="146"/>
        <v>28053.143698546774</v>
      </c>
      <c r="CD140" s="2">
        <f t="shared" si="146"/>
        <v>43422.461723277062</v>
      </c>
      <c r="CE140" s="2">
        <f t="shared" si="146"/>
        <v>58857.917976078126</v>
      </c>
      <c r="CF140" s="2">
        <f t="shared" si="146"/>
        <v>74066.552012968008</v>
      </c>
      <c r="CG140" s="2">
        <f t="shared" si="146"/>
        <v>89241.720417783377</v>
      </c>
      <c r="CH140" s="2">
        <f t="shared" si="146"/>
        <v>103819.90845238985</v>
      </c>
      <c r="CI140" s="2">
        <f t="shared" si="146"/>
        <v>117888.24061398862</v>
      </c>
      <c r="CK140" t="s">
        <v>59</v>
      </c>
      <c r="CL140" s="2">
        <f t="shared" ref="CL140:CT150" si="147">BE140-AT140</f>
        <v>0</v>
      </c>
      <c r="CM140" s="2">
        <f t="shared" si="147"/>
        <v>-277.68883612874015</v>
      </c>
      <c r="CN140" s="2">
        <f t="shared" si="147"/>
        <v>-1960.2092237645993</v>
      </c>
      <c r="CO140" s="2">
        <f t="shared" si="147"/>
        <v>-4882.3550750214854</v>
      </c>
      <c r="CP140" s="2">
        <f t="shared" si="147"/>
        <v>-8136.6326033483929</v>
      </c>
      <c r="CQ140" s="2">
        <f t="shared" si="147"/>
        <v>-11711.419170813388</v>
      </c>
      <c r="CR140" s="2">
        <f t="shared" si="147"/>
        <v>-15242.762927230797</v>
      </c>
      <c r="CS140" s="2">
        <f t="shared" si="147"/>
        <v>-18511.701718629134</v>
      </c>
      <c r="CT140" s="2">
        <f t="shared" si="147"/>
        <v>-21707.038810697442</v>
      </c>
      <c r="CU140" s="41">
        <f t="shared" si="124"/>
        <v>-0.19651605745638939</v>
      </c>
      <c r="CV140" t="s">
        <v>59</v>
      </c>
      <c r="CW140" s="2">
        <f t="shared" si="118"/>
        <v>0</v>
      </c>
      <c r="CX140" s="2">
        <f t="shared" si="118"/>
        <v>115.84854437167451</v>
      </c>
      <c r="CY140" s="2">
        <f t="shared" si="118"/>
        <v>868.15136845154848</v>
      </c>
      <c r="CZ140" s="2">
        <f t="shared" si="118"/>
        <v>2371.6292682719868</v>
      </c>
      <c r="DA140" s="2">
        <f t="shared" si="118"/>
        <v>4071.1867520210653</v>
      </c>
      <c r="DB140" s="2">
        <f t="shared" si="118"/>
        <v>5599.9388595167693</v>
      </c>
      <c r="DC140" s="2">
        <f t="shared" si="107"/>
        <v>7087.3489129098452</v>
      </c>
      <c r="DD140" s="2">
        <f t="shared" si="107"/>
        <v>8574.0646005223971</v>
      </c>
      <c r="DE140" s="2">
        <f t="shared" si="107"/>
        <v>9932.4588805643289</v>
      </c>
      <c r="DF140" s="41">
        <f t="shared" si="125"/>
        <v>8.9919572958716748E-2</v>
      </c>
      <c r="DG140" t="s">
        <v>59</v>
      </c>
      <c r="DH140" s="2">
        <f t="shared" ref="DH140:DP150" si="148">CA140-AT140</f>
        <v>0</v>
      </c>
      <c r="DI140" s="2">
        <f t="shared" si="148"/>
        <v>81.963611092754945</v>
      </c>
      <c r="DJ140" s="2">
        <f t="shared" si="148"/>
        <v>638.27223511130796</v>
      </c>
      <c r="DK140" s="2">
        <f t="shared" si="148"/>
        <v>1817.6104354217896</v>
      </c>
      <c r="DL140" s="2">
        <f t="shared" si="148"/>
        <v>3088.9848699084978</v>
      </c>
      <c r="DM140" s="2">
        <f t="shared" si="148"/>
        <v>4157.5482683818409</v>
      </c>
      <c r="DN140" s="2">
        <f t="shared" si="148"/>
        <v>5302.3841080802085</v>
      </c>
      <c r="DO140" s="2">
        <f t="shared" si="148"/>
        <v>6387.9905043477338</v>
      </c>
      <c r="DP140" s="2">
        <f t="shared" si="148"/>
        <v>7428.8761647774227</v>
      </c>
      <c r="DQ140" s="41">
        <f t="shared" si="126"/>
        <v>6.7254380846933012E-2</v>
      </c>
      <c r="DR140" s="41"/>
    </row>
    <row r="141" spans="1:122" x14ac:dyDescent="0.3">
      <c r="A141" t="s">
        <v>155</v>
      </c>
      <c r="B141" s="2">
        <f>VLOOKUP($A141,Total_Rndwd_Prod_Val_REF_N!$A$4:$M$199,5,FALSE)/10^3</f>
        <v>6.9472852511685362E-2</v>
      </c>
      <c r="C141" s="2">
        <f>VLOOKUP($A141,Total_Rndwd_Prod_Val_REF_N!$A$4:$M$199,6,FALSE)/10^3</f>
        <v>9.017167138211539E-2</v>
      </c>
      <c r="D141" s="2">
        <f>VLOOKUP($A141,Total_Rndwd_Prod_Val_REF_N!$A$4:$M$199,7,FALSE)/10^3</f>
        <v>0.11445991175443707</v>
      </c>
      <c r="E141" s="2">
        <f>VLOOKUP($A141,Total_Rndwd_Prod_Val_REF_N!$A$4:$M$199,8,FALSE)/10^3</f>
        <v>0.11373231216564693</v>
      </c>
      <c r="F141" s="2">
        <f>VLOOKUP($A141,Total_Rndwd_Prod_Val_REF_N!$A$4:$M$199,9,FALSE)/10^3</f>
        <v>0.11303645322072017</v>
      </c>
      <c r="G141" s="2">
        <f>VLOOKUP($A141,Total_Rndwd_Prod_Val_REF_N!$A$4:$M$199,10,FALSE)/10^3</f>
        <v>0.11251916121549806</v>
      </c>
      <c r="H141" s="2">
        <f>VLOOKUP($A141,Total_Rndwd_Prod_Val_REF_N!$A$4:$M$199,11,FALSE)/10^3</f>
        <v>0.11279491731122883</v>
      </c>
      <c r="I141" s="2">
        <f>VLOOKUP($A141,Total_Rndwd_Prod_Val_REF_N!$A$4:$M$199,12,FALSE)/10^3</f>
        <v>0.11078338466519877</v>
      </c>
      <c r="J141" s="2">
        <f>VLOOKUP($A141,Total_Rndwd_Prod_Val_REF_N!$A$4:$M$199,13,FALSE)/10^3</f>
        <v>0.100640920413714</v>
      </c>
      <c r="L141" t="s">
        <v>155</v>
      </c>
      <c r="M141" s="2">
        <f>VLOOKUP($A141,Total_Rndwd_Prod_Val_BF_N!$A$4:$M$199,5,FALSE)/10^3</f>
        <v>6.9472852511685362E-2</v>
      </c>
      <c r="N141" s="2">
        <f>VLOOKUP($A141,Total_Rndwd_Prod_Val_BF_N!$A$4:$M$199,6,FALSE)/10^3</f>
        <v>0.10270090605784571</v>
      </c>
      <c r="O141" s="2">
        <f>VLOOKUP($A141,Total_Rndwd_Prod_Val_BF_N!$A$4:$M$199,7,FALSE)/10^3</f>
        <v>0.13583823607121251</v>
      </c>
      <c r="P141" s="2">
        <f>VLOOKUP($A141,Total_Rndwd_Prod_Val_BF_N!$A$4:$M$199,8,FALSE)/10^3</f>
        <v>0.12544293614927163</v>
      </c>
      <c r="Q141" s="2">
        <f>VLOOKUP($A141,Total_Rndwd_Prod_Val_BF_N!$A$4:$M$199,9,FALSE)/10^3</f>
        <v>0.12310196047772155</v>
      </c>
      <c r="R141" s="2">
        <f>VLOOKUP($A141,Total_Rndwd_Prod_Val_BF_N!$A$4:$M$199,10,FALSE)/10^3</f>
        <v>0.12244067867526726</v>
      </c>
      <c r="S141" s="2">
        <f>VLOOKUP($A141,Total_Rndwd_Prod_Val_BF_N!$A$4:$M$199,11,FALSE)/10^3</f>
        <v>0.12161097499488861</v>
      </c>
      <c r="T141" s="2">
        <f>VLOOKUP($A141,Total_Rndwd_Prod_Val_BF_N!$A$4:$M$199,12,FALSE)/10^3</f>
        <v>0.11810131507773758</v>
      </c>
      <c r="U141" s="2">
        <f>VLOOKUP($A141,Total_Rndwd_Prod_Val_BF_N!$A$4:$M$199,13,FALSE)/10^3</f>
        <v>0.11638752099639868</v>
      </c>
      <c r="W141" t="s">
        <v>155</v>
      </c>
      <c r="X141" s="2">
        <f>VLOOKUP($A141,Total_Rndwd_Prod_Val_AF_N!$A$4:$M$199,5,FALSE)/10^3</f>
        <v>6.9472852511685362E-2</v>
      </c>
      <c r="Y141" s="2">
        <f>VLOOKUP($A141,Total_Rndwd_Prod_Val_AF_N!$A$4:$M$199,6,FALSE)/10^3</f>
        <v>9.2859734786537251E-2</v>
      </c>
      <c r="Z141" s="2">
        <f>VLOOKUP($A141,Total_Rndwd_Prod_Val_AF_N!$A$4:$M$199,7,FALSE)/10^3</f>
        <v>0.12027441601734418</v>
      </c>
      <c r="AA141" s="2">
        <f>VLOOKUP($A141,Total_Rndwd_Prod_Val_AF_N!$A$4:$M$199,8,FALSE)/10^3</f>
        <v>0.12901544274845811</v>
      </c>
      <c r="AB141" s="2">
        <f>VLOOKUP($A141,Total_Rndwd_Prod_Val_AF_N!$A$4:$M$199,9,FALSE)/10^3</f>
        <v>0.12762967463936201</v>
      </c>
      <c r="AC141" s="2">
        <f>VLOOKUP($A141,Total_Rndwd_Prod_Val_AF_N!$A$4:$M$199,10,FALSE)/10^3</f>
        <v>0.12684245392747481</v>
      </c>
      <c r="AD141" s="2">
        <f>VLOOKUP($A141,Total_Rndwd_Prod_Val_AF_N!$A$4:$M$199,11,FALSE)/10^3</f>
        <v>0.11962254416929285</v>
      </c>
      <c r="AE141" s="2">
        <f>VLOOKUP($A141,Total_Rndwd_Prod_Val_AF_N!$A$4:$M$199,12,FALSE)/10^3</f>
        <v>0.11678359695503798</v>
      </c>
      <c r="AF141" s="2">
        <f>VLOOKUP($A141,Total_Rndwd_Prod_Val_AF_N!$A$4:$M$199,13,FALSE)/10^3</f>
        <v>0.11395226148218507</v>
      </c>
      <c r="AH141" t="s">
        <v>155</v>
      </c>
      <c r="AI141" s="2">
        <f>VLOOKUP($A141,Total_Rndwd_Prod_Val_BAC_N!$A$4:$M$199,5,FALSE)/10^3</f>
        <v>6.9472852511685362E-2</v>
      </c>
      <c r="AJ141" s="2">
        <f>VLOOKUP($A141,Total_Rndwd_Prod_Val_BAC_N!$A$4:$M$199,6,FALSE)/10^3</f>
        <v>9.2259734786537248E-2</v>
      </c>
      <c r="AK141" s="2">
        <f>VLOOKUP($A141,Total_Rndwd_Prod_Val_BAC_N!$A$4:$M$199,7,FALSE)/10^3</f>
        <v>0.11167817592396317</v>
      </c>
      <c r="AL141" s="2">
        <f>VLOOKUP($A141,Total_Rndwd_Prod_Val_BAC_N!$A$4:$M$199,8,FALSE)/10^3</f>
        <v>0.11155817592396319</v>
      </c>
      <c r="AM141" s="2">
        <f>VLOOKUP($A141,Total_Rndwd_Prod_Val_BAC_N!$A$4:$M$199,9,FALSE)/10^3</f>
        <v>0.11748503044950312</v>
      </c>
      <c r="AN141" s="2">
        <f>VLOOKUP($A141,Total_Rndwd_Prod_Val_BAC_N!$A$4:$M$199,10,FALSE)/10^3</f>
        <v>0.11718623027491405</v>
      </c>
      <c r="AO141" s="2">
        <f>VLOOKUP($A141,Total_Rndwd_Prod_Val_BAC_N!$A$4:$M$199,11,FALSE)/10^3</f>
        <v>0.11456185024047859</v>
      </c>
      <c r="AP141" s="2">
        <f>VLOOKUP($A141,Total_Rndwd_Prod_Val_BAC_N!$A$4:$M$199,12,FALSE)/10^3</f>
        <v>0.1124792930055859</v>
      </c>
      <c r="AQ141" s="2">
        <f>VLOOKUP($A141,Total_Rndwd_Prod_Val_BAC_N!$A$4:$M$199,13,FALSE)/10^3</f>
        <v>0.10981979595072681</v>
      </c>
      <c r="AS141" t="s">
        <v>155</v>
      </c>
      <c r="AT141" s="2">
        <f t="shared" si="109"/>
        <v>6.9472852511685362E-2</v>
      </c>
      <c r="AU141" s="2">
        <f t="shared" si="129"/>
        <v>0.43753593394054219</v>
      </c>
      <c r="AV141" s="2">
        <f t="shared" si="129"/>
        <v>0.91268253122344078</v>
      </c>
      <c r="AW141" s="2">
        <f t="shared" si="129"/>
        <v>1.484254490406836</v>
      </c>
      <c r="AX141" s="2">
        <f t="shared" si="129"/>
        <v>2.052220192290144</v>
      </c>
      <c r="AY141" s="2">
        <f t="shared" si="129"/>
        <v>2.6168851663885229</v>
      </c>
      <c r="AZ141" s="2">
        <f t="shared" si="129"/>
        <v>3.1797567285617441</v>
      </c>
      <c r="BA141" s="2">
        <f t="shared" si="129"/>
        <v>3.7417197824718582</v>
      </c>
      <c r="BB141" s="2">
        <f t="shared" si="129"/>
        <v>4.2854942415463677</v>
      </c>
      <c r="BD141" t="s">
        <v>155</v>
      </c>
      <c r="BE141" s="2">
        <f t="shared" si="141"/>
        <v>6.9472852511685362E-2</v>
      </c>
      <c r="BF141" s="2">
        <f t="shared" si="142"/>
        <v>0.45006516861627249</v>
      </c>
      <c r="BG141" s="2">
        <f t="shared" si="142"/>
        <v>0.99670702891886775</v>
      </c>
      <c r="BH141" s="2">
        <f t="shared" si="142"/>
        <v>1.6655029093529896</v>
      </c>
      <c r="BI141" s="2">
        <f t="shared" si="142"/>
        <v>2.2903766144277977</v>
      </c>
      <c r="BJ141" s="2">
        <f t="shared" si="142"/>
        <v>2.9052251350139513</v>
      </c>
      <c r="BK141" s="2">
        <f t="shared" si="142"/>
        <v>3.5165988247099094</v>
      </c>
      <c r="BL141" s="2">
        <f t="shared" si="142"/>
        <v>4.1211440397672012</v>
      </c>
      <c r="BM141" s="2">
        <f t="shared" si="142"/>
        <v>4.7099368210745505</v>
      </c>
      <c r="BO141" t="s">
        <v>155</v>
      </c>
      <c r="BP141" s="2">
        <f t="shared" si="143"/>
        <v>6.9472852511685362E-2</v>
      </c>
      <c r="BQ141" s="2">
        <f t="shared" si="144"/>
        <v>0.44022399734496404</v>
      </c>
      <c r="BR141" s="2">
        <f t="shared" si="144"/>
        <v>0.93193735250845711</v>
      </c>
      <c r="BS141" s="2">
        <f t="shared" si="144"/>
        <v>1.5420504593262918</v>
      </c>
      <c r="BT141" s="2">
        <f t="shared" si="144"/>
        <v>2.1857419049594862</v>
      </c>
      <c r="BU141" s="2">
        <f t="shared" si="144"/>
        <v>2.8231030574444089</v>
      </c>
      <c r="BV141" s="2">
        <f t="shared" si="144"/>
        <v>3.4500954173236011</v>
      </c>
      <c r="BW141" s="2">
        <f t="shared" si="144"/>
        <v>4.0453691909558103</v>
      </c>
      <c r="BX141" s="2">
        <f t="shared" si="144"/>
        <v>4.6264558402581475</v>
      </c>
      <c r="BZ141" t="s">
        <v>155</v>
      </c>
      <c r="CA141" s="2">
        <f t="shared" si="145"/>
        <v>6.9472852511685362E-2</v>
      </c>
      <c r="CB141" s="2">
        <f t="shared" si="146"/>
        <v>0.43962399734496405</v>
      </c>
      <c r="CC141" s="2">
        <f t="shared" si="146"/>
        <v>0.92034111241507621</v>
      </c>
      <c r="CD141" s="2">
        <f t="shared" si="146"/>
        <v>1.4786119920348921</v>
      </c>
      <c r="CE141" s="2">
        <f t="shared" si="146"/>
        <v>2.042329726180248</v>
      </c>
      <c r="CF141" s="2">
        <f t="shared" si="146"/>
        <v>2.6294560782531744</v>
      </c>
      <c r="CG141" s="2">
        <f t="shared" si="146"/>
        <v>3.2127628495933092</v>
      </c>
      <c r="CH141" s="2">
        <f t="shared" si="146"/>
        <v>3.7834895435608096</v>
      </c>
      <c r="CI141" s="2">
        <f t="shared" si="146"/>
        <v>4.3432265115338797</v>
      </c>
      <c r="CK141" t="s">
        <v>155</v>
      </c>
      <c r="CL141" s="2">
        <f t="shared" si="147"/>
        <v>0</v>
      </c>
      <c r="CM141" s="2">
        <f t="shared" si="147"/>
        <v>1.2529234675730305E-2</v>
      </c>
      <c r="CN141" s="2">
        <f t="shared" si="147"/>
        <v>8.402449769542697E-2</v>
      </c>
      <c r="CO141" s="2">
        <f t="shared" si="147"/>
        <v>0.18124841894615362</v>
      </c>
      <c r="CP141" s="2">
        <f t="shared" si="147"/>
        <v>0.23815642213765376</v>
      </c>
      <c r="CQ141" s="2">
        <f t="shared" si="147"/>
        <v>0.28833996862542843</v>
      </c>
      <c r="CR141" s="2">
        <f t="shared" si="147"/>
        <v>0.33684209614816529</v>
      </c>
      <c r="CS141" s="2">
        <f t="shared" si="147"/>
        <v>0.37942425729534301</v>
      </c>
      <c r="CT141" s="2">
        <f t="shared" si="147"/>
        <v>0.42444257952818276</v>
      </c>
      <c r="CU141" s="41">
        <f t="shared" si="124"/>
        <v>9.9041687050553093E-2</v>
      </c>
      <c r="CV141" t="s">
        <v>155</v>
      </c>
      <c r="CW141" s="2">
        <f t="shared" si="118"/>
        <v>0</v>
      </c>
      <c r="CX141" s="2">
        <f t="shared" si="118"/>
        <v>2.6880634044218477E-3</v>
      </c>
      <c r="CY141" s="2">
        <f t="shared" si="118"/>
        <v>1.9254821285016321E-2</v>
      </c>
      <c r="CZ141" s="2">
        <f t="shared" si="118"/>
        <v>5.779596891945582E-2</v>
      </c>
      <c r="DA141" s="2">
        <f t="shared" si="118"/>
        <v>0.13352171266934221</v>
      </c>
      <c r="DB141" s="2">
        <f t="shared" si="118"/>
        <v>0.20621789105588606</v>
      </c>
      <c r="DC141" s="2">
        <f t="shared" si="107"/>
        <v>0.27033868876185707</v>
      </c>
      <c r="DD141" s="2">
        <f t="shared" si="107"/>
        <v>0.30364940848395205</v>
      </c>
      <c r="DE141" s="2">
        <f t="shared" si="107"/>
        <v>0.34096159871177978</v>
      </c>
      <c r="DF141" s="41">
        <f t="shared" si="125"/>
        <v>7.9561791357990019E-2</v>
      </c>
      <c r="DG141" t="s">
        <v>155</v>
      </c>
      <c r="DH141" s="2">
        <f t="shared" si="148"/>
        <v>0</v>
      </c>
      <c r="DI141" s="2">
        <f t="shared" si="148"/>
        <v>2.0880634044218582E-3</v>
      </c>
      <c r="DJ141" s="2">
        <f t="shared" si="148"/>
        <v>7.6585811916354274E-3</v>
      </c>
      <c r="DK141" s="2">
        <f t="shared" si="148"/>
        <v>-5.6424983719438604E-3</v>
      </c>
      <c r="DL141" s="2">
        <f t="shared" si="148"/>
        <v>-9.8904661098959679E-3</v>
      </c>
      <c r="DM141" s="2">
        <f t="shared" si="148"/>
        <v>1.2570911864651535E-2</v>
      </c>
      <c r="DN141" s="2">
        <f t="shared" si="148"/>
        <v>3.3006121031565083E-2</v>
      </c>
      <c r="DO141" s="2">
        <f t="shared" si="148"/>
        <v>4.1769761088951363E-2</v>
      </c>
      <c r="DP141" s="2">
        <f t="shared" si="148"/>
        <v>5.7732269987512019E-2</v>
      </c>
      <c r="DQ141" s="41">
        <f t="shared" si="126"/>
        <v>1.3471554675728614E-2</v>
      </c>
      <c r="DR141" s="41"/>
    </row>
    <row r="142" spans="1:122" x14ac:dyDescent="0.3">
      <c r="A142" t="s">
        <v>156</v>
      </c>
      <c r="B142" s="2">
        <f>VLOOKUP($A142,Total_Rndwd_Prod_Val_REF_N!$A$4:$M$199,5,FALSE)/10^3</f>
        <v>44.815669229776951</v>
      </c>
      <c r="C142" s="2">
        <f>VLOOKUP($A142,Total_Rndwd_Prod_Val_REF_N!$A$4:$M$199,6,FALSE)/10^3</f>
        <v>53.283253566982275</v>
      </c>
      <c r="D142" s="2">
        <f>VLOOKUP($A142,Total_Rndwd_Prod_Val_REF_N!$A$4:$M$199,7,FALSE)/10^3</f>
        <v>63.356949259971337</v>
      </c>
      <c r="E142" s="2">
        <f>VLOOKUP($A142,Total_Rndwd_Prod_Val_REF_N!$A$4:$M$199,8,FALSE)/10^3</f>
        <v>63.144532099916496</v>
      </c>
      <c r="F142" s="2">
        <f>VLOOKUP($A142,Total_Rndwd_Prod_Val_REF_N!$A$4:$M$199,9,FALSE)/10^3</f>
        <v>62.91454237200022</v>
      </c>
      <c r="G142" s="2">
        <f>VLOOKUP($A142,Total_Rndwd_Prod_Val_REF_N!$A$4:$M$199,10,FALSE)/10^3</f>
        <v>62.817588329833221</v>
      </c>
      <c r="H142" s="2">
        <f>VLOOKUP($A142,Total_Rndwd_Prod_Val_REF_N!$A$4:$M$199,11,FALSE)/10^3</f>
        <v>60.174689545883396</v>
      </c>
      <c r="I142" s="2">
        <f>VLOOKUP($A142,Total_Rndwd_Prod_Val_REF_N!$A$4:$M$199,12,FALSE)/10^3</f>
        <v>58.04950756589087</v>
      </c>
      <c r="J142" s="2">
        <f>VLOOKUP($A142,Total_Rndwd_Prod_Val_REF_N!$A$4:$M$199,13,FALSE)/10^3</f>
        <v>56.22701604354819</v>
      </c>
      <c r="L142" t="s">
        <v>156</v>
      </c>
      <c r="M142" s="2">
        <f>VLOOKUP($A142,Total_Rndwd_Prod_Val_BF_N!$A$4:$M$199,5,FALSE)/10^3</f>
        <v>44.815669229776951</v>
      </c>
      <c r="N142" s="2">
        <f>VLOOKUP($A142,Total_Rndwd_Prod_Val_BF_N!$A$4:$M$199,6,FALSE)/10^3</f>
        <v>50.006185584346802</v>
      </c>
      <c r="O142" s="2">
        <f>VLOOKUP($A142,Total_Rndwd_Prod_Val_BF_N!$A$4:$M$199,7,FALSE)/10^3</f>
        <v>55.924884977477703</v>
      </c>
      <c r="P142" s="2">
        <f>VLOOKUP($A142,Total_Rndwd_Prod_Val_BF_N!$A$4:$M$199,8,FALSE)/10^3</f>
        <v>54.314641644767605</v>
      </c>
      <c r="Q142" s="2">
        <f>VLOOKUP($A142,Total_Rndwd_Prod_Val_BF_N!$A$4:$M$199,9,FALSE)/10^3</f>
        <v>51.995436453892779</v>
      </c>
      <c r="R142" s="2">
        <f>VLOOKUP($A142,Total_Rndwd_Prod_Val_BF_N!$A$4:$M$199,10,FALSE)/10^3</f>
        <v>50.826222760121077</v>
      </c>
      <c r="S142" s="2">
        <f>VLOOKUP($A142,Total_Rndwd_Prod_Val_BF_N!$A$4:$M$199,11,FALSE)/10^3</f>
        <v>49.576108307877426</v>
      </c>
      <c r="T142" s="2">
        <f>VLOOKUP($A142,Total_Rndwd_Prod_Val_BF_N!$A$4:$M$199,12,FALSE)/10^3</f>
        <v>48.903008721264349</v>
      </c>
      <c r="U142" s="2">
        <f>VLOOKUP($A142,Total_Rndwd_Prod_Val_BF_N!$A$4:$M$199,13,FALSE)/10^3</f>
        <v>48.396728097657913</v>
      </c>
      <c r="W142" t="s">
        <v>156</v>
      </c>
      <c r="X142" s="2">
        <f>VLOOKUP($A142,Total_Rndwd_Prod_Val_AF_N!$A$4:$M$199,5,FALSE)/10^3</f>
        <v>44.815669229776951</v>
      </c>
      <c r="Y142" s="2">
        <f>VLOOKUP($A142,Total_Rndwd_Prod_Val_AF_N!$A$4:$M$199,6,FALSE)/10^3</f>
        <v>55.156015442020426</v>
      </c>
      <c r="Z142" s="2">
        <f>VLOOKUP($A142,Total_Rndwd_Prod_Val_AF_N!$A$4:$M$199,7,FALSE)/10^3</f>
        <v>68.46138275132455</v>
      </c>
      <c r="AA142" s="2">
        <f>VLOOKUP($A142,Total_Rndwd_Prod_Val_AF_N!$A$4:$M$199,8,FALSE)/10^3</f>
        <v>69.541469382992304</v>
      </c>
      <c r="AB142" s="2">
        <f>VLOOKUP($A142,Total_Rndwd_Prod_Val_AF_N!$A$4:$M$199,9,FALSE)/10^3</f>
        <v>68.337719627084624</v>
      </c>
      <c r="AC142" s="2">
        <f>VLOOKUP($A142,Total_Rndwd_Prod_Val_AF_N!$A$4:$M$199,10,FALSE)/10^3</f>
        <v>67.914257673677128</v>
      </c>
      <c r="AD142" s="2">
        <f>VLOOKUP($A142,Total_Rndwd_Prod_Val_AF_N!$A$4:$M$199,11,FALSE)/10^3</f>
        <v>65.382280514379758</v>
      </c>
      <c r="AE142" s="2">
        <f>VLOOKUP($A142,Total_Rndwd_Prod_Val_AF_N!$A$4:$M$199,12,FALSE)/10^3</f>
        <v>62.460960975545675</v>
      </c>
      <c r="AF142" s="2">
        <f>VLOOKUP($A142,Total_Rndwd_Prod_Val_AF_N!$A$4:$M$199,13,FALSE)/10^3</f>
        <v>60.061010838452013</v>
      </c>
      <c r="AH142" t="s">
        <v>156</v>
      </c>
      <c r="AI142" s="2">
        <f>VLOOKUP($A142,Total_Rndwd_Prod_Val_BAC_N!$A$4:$M$199,5,FALSE)/10^3</f>
        <v>44.815669229776951</v>
      </c>
      <c r="AJ142" s="2">
        <f>VLOOKUP($A142,Total_Rndwd_Prod_Val_BAC_N!$A$4:$M$199,6,FALSE)/10^3</f>
        <v>54.442538538290563</v>
      </c>
      <c r="AK142" s="2">
        <f>VLOOKUP($A142,Total_Rndwd_Prod_Val_BAC_N!$A$4:$M$199,7,FALSE)/10^3</f>
        <v>67.119298629987412</v>
      </c>
      <c r="AL142" s="2">
        <f>VLOOKUP($A142,Total_Rndwd_Prod_Val_BAC_N!$A$4:$M$199,8,FALSE)/10^3</f>
        <v>67.722627347932473</v>
      </c>
      <c r="AM142" s="2">
        <f>VLOOKUP($A142,Total_Rndwd_Prod_Val_BAC_N!$A$4:$M$199,9,FALSE)/10^3</f>
        <v>66.166934372937888</v>
      </c>
      <c r="AN142" s="2">
        <f>VLOOKUP($A142,Total_Rndwd_Prod_Val_BAC_N!$A$4:$M$199,10,FALSE)/10^3</f>
        <v>66.534272439556915</v>
      </c>
      <c r="AO142" s="2">
        <f>VLOOKUP($A142,Total_Rndwd_Prod_Val_BAC_N!$A$4:$M$199,11,FALSE)/10^3</f>
        <v>63.580024437549554</v>
      </c>
      <c r="AP142" s="2">
        <f>VLOOKUP($A142,Total_Rndwd_Prod_Val_BAC_N!$A$4:$M$199,12,FALSE)/10^3</f>
        <v>61.113841315955874</v>
      </c>
      <c r="AQ142" s="2">
        <f>VLOOKUP($A142,Total_Rndwd_Prod_Val_BAC_N!$A$4:$M$199,13,FALSE)/10^3</f>
        <v>58.943742434587897</v>
      </c>
      <c r="AS142" t="s">
        <v>156</v>
      </c>
      <c r="AT142" s="2">
        <f t="shared" si="109"/>
        <v>44.815669229776951</v>
      </c>
      <c r="AU142" s="2">
        <f t="shared" si="129"/>
        <v>277.36159971586704</v>
      </c>
      <c r="AV142" s="2">
        <f t="shared" si="129"/>
        <v>553.85156324376749</v>
      </c>
      <c r="AW142" s="2">
        <f t="shared" si="129"/>
        <v>870.42389238356941</v>
      </c>
      <c r="AX142" s="2">
        <f t="shared" si="129"/>
        <v>1185.9165631552355</v>
      </c>
      <c r="AY142" s="2">
        <f t="shared" si="129"/>
        <v>1500.3923209730694</v>
      </c>
      <c r="AZ142" s="2">
        <f t="shared" si="129"/>
        <v>1811.8373638382857</v>
      </c>
      <c r="BA142" s="2">
        <f t="shared" si="129"/>
        <v>2110.5856295877102</v>
      </c>
      <c r="BB142" s="2">
        <f t="shared" si="129"/>
        <v>2399.0106758948218</v>
      </c>
      <c r="BD142" t="s">
        <v>156</v>
      </c>
      <c r="BE142" s="2">
        <f t="shared" si="141"/>
        <v>44.815669229776951</v>
      </c>
      <c r="BF142" s="2">
        <f t="shared" si="142"/>
        <v>274.08453173323153</v>
      </c>
      <c r="BG142" s="2">
        <f t="shared" si="142"/>
        <v>530.03415904809651</v>
      </c>
      <c r="BH142" s="2">
        <f t="shared" si="142"/>
        <v>808.04834060277494</v>
      </c>
      <c r="BI142" s="2">
        <f t="shared" si="142"/>
        <v>1077.3023436357382</v>
      </c>
      <c r="BJ142" s="2">
        <f t="shared" si="142"/>
        <v>1336.1103122114303</v>
      </c>
      <c r="BK142" s="2">
        <f t="shared" si="142"/>
        <v>1588.9913115597919</v>
      </c>
      <c r="BL142" s="2">
        <f t="shared" si="142"/>
        <v>1836.1987535125659</v>
      </c>
      <c r="BM142" s="2">
        <f t="shared" si="142"/>
        <v>2080.2075164952812</v>
      </c>
      <c r="BO142" t="s">
        <v>156</v>
      </c>
      <c r="BP142" s="2">
        <f t="shared" si="143"/>
        <v>44.815669229776951</v>
      </c>
      <c r="BQ142" s="2">
        <f t="shared" si="144"/>
        <v>279.23436159090517</v>
      </c>
      <c r="BR142" s="2">
        <f t="shared" si="144"/>
        <v>568.31980611031145</v>
      </c>
      <c r="BS142" s="2">
        <f t="shared" si="144"/>
        <v>911.70680649860196</v>
      </c>
      <c r="BT142" s="2">
        <f t="shared" si="144"/>
        <v>1258.2104036576559</v>
      </c>
      <c r="BU142" s="2">
        <f t="shared" si="144"/>
        <v>1599.4755398396715</v>
      </c>
      <c r="BV142" s="2">
        <f t="shared" si="144"/>
        <v>1936.5148510487597</v>
      </c>
      <c r="BW142" s="2">
        <f t="shared" si="144"/>
        <v>2260.5049340818246</v>
      </c>
      <c r="BX142" s="2">
        <f t="shared" si="144"/>
        <v>2570.4097888224592</v>
      </c>
      <c r="BZ142" t="s">
        <v>156</v>
      </c>
      <c r="CA142" s="2">
        <f t="shared" si="145"/>
        <v>44.815669229776951</v>
      </c>
      <c r="CB142" s="2">
        <f t="shared" si="146"/>
        <v>278.52088468717534</v>
      </c>
      <c r="CC142" s="2">
        <f t="shared" si="146"/>
        <v>563.41033747032498</v>
      </c>
      <c r="CD142" s="2">
        <f t="shared" si="146"/>
        <v>899.61015933820704</v>
      </c>
      <c r="CE142" s="2">
        <f t="shared" si="146"/>
        <v>1236.6676031028749</v>
      </c>
      <c r="CF142" s="2">
        <f t="shared" si="146"/>
        <v>1567.8696130341832</v>
      </c>
      <c r="CG142" s="2">
        <f t="shared" si="146"/>
        <v>1897.5867272299604</v>
      </c>
      <c r="CH142" s="2">
        <f t="shared" si="146"/>
        <v>2213.0206662961145</v>
      </c>
      <c r="CI142" s="2">
        <f t="shared" si="146"/>
        <v>2516.4197739945257</v>
      </c>
      <c r="CK142" t="s">
        <v>156</v>
      </c>
      <c r="CL142" s="2">
        <f t="shared" si="147"/>
        <v>0</v>
      </c>
      <c r="CM142" s="2">
        <f t="shared" si="147"/>
        <v>-3.2770679826355149</v>
      </c>
      <c r="CN142" s="2">
        <f t="shared" si="147"/>
        <v>-23.817404195670974</v>
      </c>
      <c r="CO142" s="2">
        <f t="shared" si="147"/>
        <v>-62.375551780794467</v>
      </c>
      <c r="CP142" s="2">
        <f t="shared" si="147"/>
        <v>-108.61421951949728</v>
      </c>
      <c r="CQ142" s="2">
        <f t="shared" si="147"/>
        <v>-164.28200876163919</v>
      </c>
      <c r="CR142" s="2">
        <f t="shared" si="147"/>
        <v>-222.84605227849374</v>
      </c>
      <c r="CS142" s="2">
        <f t="shared" si="147"/>
        <v>-274.3868760751443</v>
      </c>
      <c r="CT142" s="2">
        <f t="shared" si="147"/>
        <v>-318.80315939954062</v>
      </c>
      <c r="CU142" s="41">
        <f t="shared" si="124"/>
        <v>-0.13288942921466085</v>
      </c>
      <c r="CV142" t="s">
        <v>156</v>
      </c>
      <c r="CW142" s="2">
        <f t="shared" si="118"/>
        <v>0</v>
      </c>
      <c r="CX142" s="2">
        <f t="shared" si="118"/>
        <v>1.8727618750381225</v>
      </c>
      <c r="CY142" s="2">
        <f t="shared" si="118"/>
        <v>14.46824286654396</v>
      </c>
      <c r="CZ142" s="2">
        <f t="shared" si="118"/>
        <v>41.282914115032554</v>
      </c>
      <c r="DA142" s="2">
        <f t="shared" si="118"/>
        <v>72.29384050242038</v>
      </c>
      <c r="DB142" s="2">
        <f t="shared" si="118"/>
        <v>99.08321886660201</v>
      </c>
      <c r="DC142" s="2">
        <f t="shared" si="107"/>
        <v>124.67748721047406</v>
      </c>
      <c r="DD142" s="2">
        <f t="shared" si="107"/>
        <v>149.91930449411439</v>
      </c>
      <c r="DE142" s="2">
        <f t="shared" si="107"/>
        <v>171.39911292763736</v>
      </c>
      <c r="DF142" s="41">
        <f t="shared" si="125"/>
        <v>7.1445748303602757E-2</v>
      </c>
      <c r="DG142" t="s">
        <v>156</v>
      </c>
      <c r="DH142" s="2">
        <f t="shared" si="148"/>
        <v>0</v>
      </c>
      <c r="DI142" s="2">
        <f t="shared" si="148"/>
        <v>1.1592849713082956</v>
      </c>
      <c r="DJ142" s="2">
        <f t="shared" si="148"/>
        <v>9.5587742265574889</v>
      </c>
      <c r="DK142" s="2">
        <f t="shared" si="148"/>
        <v>29.186266954637631</v>
      </c>
      <c r="DL142" s="2">
        <f t="shared" si="148"/>
        <v>50.751039947639356</v>
      </c>
      <c r="DM142" s="2">
        <f t="shared" si="148"/>
        <v>67.477292061113758</v>
      </c>
      <c r="DN142" s="2">
        <f t="shared" si="148"/>
        <v>85.749363391674706</v>
      </c>
      <c r="DO142" s="2">
        <f t="shared" si="148"/>
        <v>102.43503670840437</v>
      </c>
      <c r="DP142" s="2">
        <f t="shared" si="148"/>
        <v>117.4090980997039</v>
      </c>
      <c r="DQ142" s="41">
        <f t="shared" si="126"/>
        <v>4.8940631769348319E-2</v>
      </c>
      <c r="DR142" s="41"/>
    </row>
    <row r="143" spans="1:122" x14ac:dyDescent="0.3">
      <c r="A143" t="s">
        <v>157</v>
      </c>
      <c r="B143" s="2">
        <f>VLOOKUP($A143,Total_Rndwd_Prod_Val_REF_N!$A$4:$M$199,5,FALSE)/10^3</f>
        <v>0.1965289554496506</v>
      </c>
      <c r="C143" s="2">
        <f>VLOOKUP($A143,Total_Rndwd_Prod_Val_REF_N!$A$4:$M$199,6,FALSE)/10^3</f>
        <v>0.22460559875104152</v>
      </c>
      <c r="D143" s="2">
        <f>VLOOKUP($A143,Total_Rndwd_Prod_Val_REF_N!$A$4:$M$199,7,FALSE)/10^3</f>
        <v>0.25191962086316544</v>
      </c>
      <c r="E143" s="2">
        <f>VLOOKUP($A143,Total_Rndwd_Prod_Val_REF_N!$A$4:$M$199,8,FALSE)/10^3</f>
        <v>0.25208206611269013</v>
      </c>
      <c r="F143" s="2">
        <f>VLOOKUP($A143,Total_Rndwd_Prod_Val_REF_N!$A$4:$M$199,9,FALSE)/10^3</f>
        <v>0.26016019509760541</v>
      </c>
      <c r="G143" s="2">
        <f>VLOOKUP($A143,Total_Rndwd_Prod_Val_REF_N!$A$4:$M$199,10,FALSE)/10^3</f>
        <v>0.26002998304016228</v>
      </c>
      <c r="H143" s="2">
        <f>VLOOKUP($A143,Total_Rndwd_Prod_Val_REF_N!$A$4:$M$199,11,FALSE)/10^3</f>
        <v>0.26220888871894138</v>
      </c>
      <c r="I143" s="2">
        <f>VLOOKUP($A143,Total_Rndwd_Prod_Val_REF_N!$A$4:$M$199,12,FALSE)/10^3</f>
        <v>0.26681047075003633</v>
      </c>
      <c r="J143" s="2">
        <f>VLOOKUP($A143,Total_Rndwd_Prod_Val_REF_N!$A$4:$M$199,13,FALSE)/10^3</f>
        <v>0.25750621649538946</v>
      </c>
      <c r="L143" t="s">
        <v>157</v>
      </c>
      <c r="M143" s="2">
        <f>VLOOKUP($A143,Total_Rndwd_Prod_Val_BF_N!$A$4:$M$199,5,FALSE)/10^3</f>
        <v>0.1965289554496506</v>
      </c>
      <c r="N143" s="2">
        <f>VLOOKUP($A143,Total_Rndwd_Prod_Val_BF_N!$A$4:$M$199,6,FALSE)/10^3</f>
        <v>0.23493465185923373</v>
      </c>
      <c r="O143" s="2">
        <f>VLOOKUP($A143,Total_Rndwd_Prod_Val_BF_N!$A$4:$M$199,7,FALSE)/10^3</f>
        <v>0.29011957038180902</v>
      </c>
      <c r="P143" s="2">
        <f>VLOOKUP($A143,Total_Rndwd_Prod_Val_BF_N!$A$4:$M$199,8,FALSE)/10^3</f>
        <v>0.29019098253665926</v>
      </c>
      <c r="Q143" s="2">
        <f>VLOOKUP($A143,Total_Rndwd_Prod_Val_BF_N!$A$4:$M$199,9,FALSE)/10^3</f>
        <v>0.28500966695858432</v>
      </c>
      <c r="R143" s="2">
        <f>VLOOKUP($A143,Total_Rndwd_Prod_Val_BF_N!$A$4:$M$199,10,FALSE)/10^3</f>
        <v>0.28305529007146712</v>
      </c>
      <c r="S143" s="2">
        <f>VLOOKUP($A143,Total_Rndwd_Prod_Val_BF_N!$A$4:$M$199,11,FALSE)/10^3</f>
        <v>0.29504105233860617</v>
      </c>
      <c r="T143" s="2">
        <f>VLOOKUP($A143,Total_Rndwd_Prod_Val_BF_N!$A$4:$M$199,12,FALSE)/10^3</f>
        <v>0.28065323438737083</v>
      </c>
      <c r="U143" s="2">
        <f>VLOOKUP($A143,Total_Rndwd_Prod_Val_BF_N!$A$4:$M$199,13,FALSE)/10^3</f>
        <v>0.28225994063006909</v>
      </c>
      <c r="W143" t="s">
        <v>157</v>
      </c>
      <c r="X143" s="2">
        <f>VLOOKUP($A143,Total_Rndwd_Prod_Val_AF_N!$A$4:$M$199,5,FALSE)/10^3</f>
        <v>0.1965289554496506</v>
      </c>
      <c r="Y143" s="2">
        <f>VLOOKUP($A143,Total_Rndwd_Prod_Val_AF_N!$A$4:$M$199,6,FALSE)/10^3</f>
        <v>0.23223209757969659</v>
      </c>
      <c r="Z143" s="2">
        <f>VLOOKUP($A143,Total_Rndwd_Prod_Val_AF_N!$A$4:$M$199,7,FALSE)/10^3</f>
        <v>0.26057422235481065</v>
      </c>
      <c r="AA143" s="2">
        <f>VLOOKUP($A143,Total_Rndwd_Prod_Val_AF_N!$A$4:$M$199,8,FALSE)/10^3</f>
        <v>0.26814896056654264</v>
      </c>
      <c r="AB143" s="2">
        <f>VLOOKUP($A143,Total_Rndwd_Prod_Val_AF_N!$A$4:$M$199,9,FALSE)/10^3</f>
        <v>0.27836277819098049</v>
      </c>
      <c r="AC143" s="2">
        <f>VLOOKUP($A143,Total_Rndwd_Prod_Val_AF_N!$A$4:$M$199,10,FALSE)/10^3</f>
        <v>0.27786335036022125</v>
      </c>
      <c r="AD143" s="2">
        <f>VLOOKUP($A143,Total_Rndwd_Prod_Val_AF_N!$A$4:$M$199,11,FALSE)/10^3</f>
        <v>0.28384278415764536</v>
      </c>
      <c r="AE143" s="2">
        <f>VLOOKUP($A143,Total_Rndwd_Prod_Val_AF_N!$A$4:$M$199,12,FALSE)/10^3</f>
        <v>0.2820143648008418</v>
      </c>
      <c r="AF143" s="2">
        <f>VLOOKUP($A143,Total_Rndwd_Prod_Val_AF_N!$A$4:$M$199,13,FALSE)/10^3</f>
        <v>0.27716811573688571</v>
      </c>
      <c r="AH143" t="s">
        <v>157</v>
      </c>
      <c r="AI143" s="2">
        <f>VLOOKUP($A143,Total_Rndwd_Prod_Val_BAC_N!$A$4:$M$199,5,FALSE)/10^3</f>
        <v>0.1965289554496506</v>
      </c>
      <c r="AJ143" s="2">
        <f>VLOOKUP($A143,Total_Rndwd_Prod_Val_BAC_N!$A$4:$M$199,6,FALSE)/10^3</f>
        <v>0.22208651372631366</v>
      </c>
      <c r="AK143" s="2">
        <f>VLOOKUP($A143,Total_Rndwd_Prod_Val_BAC_N!$A$4:$M$199,7,FALSE)/10^3</f>
        <v>0.25832861911013816</v>
      </c>
      <c r="AL143" s="2">
        <f>VLOOKUP($A143,Total_Rndwd_Prod_Val_BAC_N!$A$4:$M$199,8,FALSE)/10^3</f>
        <v>0.25518286348352498</v>
      </c>
      <c r="AM143" s="2">
        <f>VLOOKUP($A143,Total_Rndwd_Prod_Val_BAC_N!$A$4:$M$199,9,FALSE)/10^3</f>
        <v>0.2656141034767921</v>
      </c>
      <c r="AN143" s="2">
        <f>VLOOKUP($A143,Total_Rndwd_Prod_Val_BAC_N!$A$4:$M$199,10,FALSE)/10^3</f>
        <v>0.27289774269373823</v>
      </c>
      <c r="AO143" s="2">
        <f>VLOOKUP($A143,Total_Rndwd_Prod_Val_BAC_N!$A$4:$M$199,11,FALSE)/10^3</f>
        <v>0.27469800345237405</v>
      </c>
      <c r="AP143" s="2">
        <f>VLOOKUP($A143,Total_Rndwd_Prod_Val_BAC_N!$A$4:$M$199,12,FALSE)/10^3</f>
        <v>0.27852987386855443</v>
      </c>
      <c r="AQ143" s="2">
        <f>VLOOKUP($A143,Total_Rndwd_Prod_Val_BAC_N!$A$4:$M$199,13,FALSE)/10^3</f>
        <v>0.27361384740253025</v>
      </c>
      <c r="AS143" t="s">
        <v>157</v>
      </c>
      <c r="AT143" s="2">
        <f t="shared" si="109"/>
        <v>0.1965289554496506</v>
      </c>
      <c r="AU143" s="2">
        <f t="shared" si="129"/>
        <v>1.2072503759992945</v>
      </c>
      <c r="AV143" s="2">
        <f t="shared" si="129"/>
        <v>2.3575923918666257</v>
      </c>
      <c r="AW143" s="2">
        <f t="shared" si="129"/>
        <v>3.6173529414319776</v>
      </c>
      <c r="AX143" s="2">
        <f t="shared" si="129"/>
        <v>4.8858414009803441</v>
      </c>
      <c r="AY143" s="2">
        <f t="shared" si="129"/>
        <v>6.186512164410928</v>
      </c>
      <c r="AZ143" s="2">
        <f t="shared" si="129"/>
        <v>7.4888409852905182</v>
      </c>
      <c r="BA143" s="2">
        <f t="shared" si="129"/>
        <v>8.8044870109163202</v>
      </c>
      <c r="BB143" s="2">
        <f t="shared" si="129"/>
        <v>10.129235110411855</v>
      </c>
      <c r="BD143" t="s">
        <v>157</v>
      </c>
      <c r="BE143" s="2">
        <f t="shared" si="141"/>
        <v>0.1965289554496506</v>
      </c>
      <c r="BF143" s="2">
        <f t="shared" si="142"/>
        <v>1.2175794291074866</v>
      </c>
      <c r="BG143" s="2">
        <f t="shared" si="142"/>
        <v>2.4474376069262309</v>
      </c>
      <c r="BH143" s="2">
        <f t="shared" si="142"/>
        <v>3.8981068709901261</v>
      </c>
      <c r="BI143" s="2">
        <f t="shared" si="142"/>
        <v>5.3438804680953469</v>
      </c>
      <c r="BJ143" s="2">
        <f t="shared" si="142"/>
        <v>6.7669744260011511</v>
      </c>
      <c r="BK143" s="2">
        <f t="shared" si="142"/>
        <v>8.1942366386256253</v>
      </c>
      <c r="BL143" s="2">
        <f t="shared" si="142"/>
        <v>9.6550540823674211</v>
      </c>
      <c r="BM143" s="2">
        <f t="shared" si="142"/>
        <v>11.059926960546974</v>
      </c>
      <c r="BO143" t="s">
        <v>157</v>
      </c>
      <c r="BP143" s="2">
        <f t="shared" si="143"/>
        <v>0.1965289554496506</v>
      </c>
      <c r="BQ143" s="2">
        <f t="shared" si="144"/>
        <v>1.2148768748279495</v>
      </c>
      <c r="BR143" s="2">
        <f t="shared" si="144"/>
        <v>2.4043794875015467</v>
      </c>
      <c r="BS143" s="2">
        <f t="shared" si="144"/>
        <v>3.7148253374873321</v>
      </c>
      <c r="BT143" s="2">
        <f t="shared" si="144"/>
        <v>5.0657839579444834</v>
      </c>
      <c r="BU143" s="2">
        <f t="shared" si="144"/>
        <v>6.4570984210686273</v>
      </c>
      <c r="BV143" s="2">
        <f t="shared" si="144"/>
        <v>7.8523946066671577</v>
      </c>
      <c r="BW143" s="2">
        <f t="shared" si="144"/>
        <v>9.2697801080985816</v>
      </c>
      <c r="BX143" s="2">
        <f t="shared" si="144"/>
        <v>10.675005683038835</v>
      </c>
      <c r="BZ143" t="s">
        <v>157</v>
      </c>
      <c r="CA143" s="2">
        <f t="shared" si="145"/>
        <v>0.1965289554496506</v>
      </c>
      <c r="CB143" s="2">
        <f t="shared" si="146"/>
        <v>1.2047312909745667</v>
      </c>
      <c r="CC143" s="2">
        <f t="shared" si="146"/>
        <v>2.3514059649899597</v>
      </c>
      <c r="CD143" s="2">
        <f t="shared" si="146"/>
        <v>3.6399033049140375</v>
      </c>
      <c r="CE143" s="2">
        <f t="shared" si="146"/>
        <v>4.926248862324929</v>
      </c>
      <c r="CF143" s="2">
        <f t="shared" si="146"/>
        <v>6.2616030189258352</v>
      </c>
      <c r="CG143" s="2">
        <f t="shared" si="146"/>
        <v>7.6278919931531624</v>
      </c>
      <c r="CH143" s="2">
        <f t="shared" si="146"/>
        <v>9.0052138808312137</v>
      </c>
      <c r="CI143" s="2">
        <f t="shared" si="146"/>
        <v>10.39294722370796</v>
      </c>
      <c r="CK143" t="s">
        <v>157</v>
      </c>
      <c r="CL143" s="2">
        <f t="shared" si="147"/>
        <v>0</v>
      </c>
      <c r="CM143" s="2">
        <f t="shared" si="147"/>
        <v>1.0329053108192099E-2</v>
      </c>
      <c r="CN143" s="2">
        <f t="shared" si="147"/>
        <v>8.9845215059605188E-2</v>
      </c>
      <c r="CO143" s="2">
        <f t="shared" si="147"/>
        <v>0.28075392955814849</v>
      </c>
      <c r="CP143" s="2">
        <f t="shared" si="147"/>
        <v>0.45803906711500275</v>
      </c>
      <c r="CQ143" s="2">
        <f t="shared" si="147"/>
        <v>0.58046226159022307</v>
      </c>
      <c r="CR143" s="2">
        <f t="shared" si="147"/>
        <v>0.70539565333510712</v>
      </c>
      <c r="CS143" s="2">
        <f t="shared" si="147"/>
        <v>0.85056707145110089</v>
      </c>
      <c r="CT143" s="2">
        <f t="shared" si="147"/>
        <v>0.93069185013511913</v>
      </c>
      <c r="CU143" s="41">
        <f t="shared" si="124"/>
        <v>9.1881750200314694E-2</v>
      </c>
      <c r="CV143" t="s">
        <v>157</v>
      </c>
      <c r="CW143" s="2">
        <f t="shared" si="118"/>
        <v>0</v>
      </c>
      <c r="CX143" s="2">
        <f t="shared" si="118"/>
        <v>7.6264988286549595E-3</v>
      </c>
      <c r="CY143" s="2">
        <f t="shared" si="118"/>
        <v>4.6787095634921005E-2</v>
      </c>
      <c r="CZ143" s="2">
        <f t="shared" si="118"/>
        <v>9.7472396055354515E-2</v>
      </c>
      <c r="DA143" s="2">
        <f t="shared" si="118"/>
        <v>0.1799425569641393</v>
      </c>
      <c r="DB143" s="2">
        <f t="shared" si="118"/>
        <v>0.27058625665769931</v>
      </c>
      <c r="DC143" s="2">
        <f t="shared" si="107"/>
        <v>0.36355362137663949</v>
      </c>
      <c r="DD143" s="2">
        <f t="shared" si="107"/>
        <v>0.46529309718226131</v>
      </c>
      <c r="DE143" s="2">
        <f t="shared" si="107"/>
        <v>0.5457705726269797</v>
      </c>
      <c r="DF143" s="41">
        <f t="shared" si="125"/>
        <v>5.3880729065710141E-2</v>
      </c>
      <c r="DG143" t="s">
        <v>157</v>
      </c>
      <c r="DH143" s="2">
        <f t="shared" si="148"/>
        <v>0</v>
      </c>
      <c r="DI143" s="2">
        <f t="shared" si="148"/>
        <v>-2.5190850247278629E-3</v>
      </c>
      <c r="DJ143" s="2">
        <f t="shared" si="148"/>
        <v>-6.1864268766660402E-3</v>
      </c>
      <c r="DK143" s="2">
        <f t="shared" si="148"/>
        <v>2.2550363482059854E-2</v>
      </c>
      <c r="DL143" s="2">
        <f t="shared" si="148"/>
        <v>4.0407461344584839E-2</v>
      </c>
      <c r="DM143" s="2">
        <f t="shared" si="148"/>
        <v>7.5090854514907157E-2</v>
      </c>
      <c r="DN143" s="2">
        <f t="shared" si="148"/>
        <v>0.13905100786264413</v>
      </c>
      <c r="DO143" s="2">
        <f t="shared" si="148"/>
        <v>0.20072686991489341</v>
      </c>
      <c r="DP143" s="2">
        <f t="shared" si="148"/>
        <v>0.26371211329610489</v>
      </c>
      <c r="DQ143" s="41">
        <f t="shared" si="126"/>
        <v>2.6034750938403517E-2</v>
      </c>
      <c r="DR143" s="41"/>
    </row>
    <row r="144" spans="1:122" x14ac:dyDescent="0.3">
      <c r="A144" t="s">
        <v>158</v>
      </c>
      <c r="B144" s="2">
        <f>VLOOKUP($A144,Total_Rndwd_Prod_Val_REF_N!$A$4:$M$199,5,FALSE)/10^3</f>
        <v>0.88902164303080256</v>
      </c>
      <c r="C144" s="2">
        <f>VLOOKUP($A144,Total_Rndwd_Prod_Val_REF_N!$A$4:$M$199,6,FALSE)/10^3</f>
        <v>0.93728428280902876</v>
      </c>
      <c r="D144" s="2">
        <f>VLOOKUP($A144,Total_Rndwd_Prod_Val_REF_N!$A$4:$M$199,7,FALSE)/10^3</f>
        <v>0.98482856248357276</v>
      </c>
      <c r="E144" s="2">
        <f>VLOOKUP($A144,Total_Rndwd_Prod_Val_REF_N!$A$4:$M$199,8,FALSE)/10^3</f>
        <v>0.99854803036173168</v>
      </c>
      <c r="F144" s="2">
        <f>VLOOKUP($A144,Total_Rndwd_Prod_Val_REF_N!$A$4:$M$199,9,FALSE)/10^3</f>
        <v>1.0178527570679734</v>
      </c>
      <c r="G144" s="2">
        <f>VLOOKUP($A144,Total_Rndwd_Prod_Val_REF_N!$A$4:$M$199,10,FALSE)/10^3</f>
        <v>1.0283285072331612</v>
      </c>
      <c r="H144" s="2">
        <f>VLOOKUP($A144,Total_Rndwd_Prod_Val_REF_N!$A$4:$M$199,11,FALSE)/10^3</f>
        <v>1.0409777450196804</v>
      </c>
      <c r="I144" s="2">
        <f>VLOOKUP($A144,Total_Rndwd_Prod_Val_REF_N!$A$4:$M$199,12,FALSE)/10^3</f>
        <v>1.0521913502192961</v>
      </c>
      <c r="J144" s="2">
        <f>VLOOKUP($A144,Total_Rndwd_Prod_Val_REF_N!$A$4:$M$199,13,FALSE)/10^3</f>
        <v>1.0350717239848544</v>
      </c>
      <c r="L144" t="s">
        <v>158</v>
      </c>
      <c r="M144" s="2">
        <f>VLOOKUP($A144,Total_Rndwd_Prod_Val_BF_N!$A$4:$M$199,5,FALSE)/10^3</f>
        <v>0.88902164303080256</v>
      </c>
      <c r="N144" s="2">
        <f>VLOOKUP($A144,Total_Rndwd_Prod_Val_BF_N!$A$4:$M$199,6,FALSE)/10^3</f>
        <v>0.90111685992600565</v>
      </c>
      <c r="O144" s="2">
        <f>VLOOKUP($A144,Total_Rndwd_Prod_Val_BF_N!$A$4:$M$199,7,FALSE)/10^3</f>
        <v>0.93248252104719287</v>
      </c>
      <c r="P144" s="2">
        <f>VLOOKUP($A144,Total_Rndwd_Prod_Val_BF_N!$A$4:$M$199,8,FALSE)/10^3</f>
        <v>0.94754266876917104</v>
      </c>
      <c r="Q144" s="2">
        <f>VLOOKUP($A144,Total_Rndwd_Prod_Val_BF_N!$A$4:$M$199,9,FALSE)/10^3</f>
        <v>0.94166582216677985</v>
      </c>
      <c r="R144" s="2">
        <f>VLOOKUP($A144,Total_Rndwd_Prod_Val_BF_N!$A$4:$M$199,10,FALSE)/10^3</f>
        <v>0.95559666886494299</v>
      </c>
      <c r="S144" s="2">
        <f>VLOOKUP($A144,Total_Rndwd_Prod_Val_BF_N!$A$4:$M$199,11,FALSE)/10^3</f>
        <v>0.96314977385184353</v>
      </c>
      <c r="T144" s="2">
        <f>VLOOKUP($A144,Total_Rndwd_Prod_Val_BF_N!$A$4:$M$199,12,FALSE)/10^3</f>
        <v>0.93419579786652396</v>
      </c>
      <c r="U144" s="2">
        <f>VLOOKUP($A144,Total_Rndwd_Prod_Val_BF_N!$A$4:$M$199,13,FALSE)/10^3</f>
        <v>0.95078279064312077</v>
      </c>
      <c r="W144" t="s">
        <v>158</v>
      </c>
      <c r="X144" s="2">
        <f>VLOOKUP($A144,Total_Rndwd_Prod_Val_AF_N!$A$4:$M$199,5,FALSE)/10^3</f>
        <v>0.88902164303080256</v>
      </c>
      <c r="Y144" s="2">
        <f>VLOOKUP($A144,Total_Rndwd_Prod_Val_AF_N!$A$4:$M$199,6,FALSE)/10^3</f>
        <v>0.97143772160376463</v>
      </c>
      <c r="Z144" s="2">
        <f>VLOOKUP($A144,Total_Rndwd_Prod_Val_AF_N!$A$4:$M$199,7,FALSE)/10^3</f>
        <v>1.0647295300165669</v>
      </c>
      <c r="AA144" s="2">
        <f>VLOOKUP($A144,Total_Rndwd_Prod_Val_AF_N!$A$4:$M$199,8,FALSE)/10^3</f>
        <v>1.0750773909896738</v>
      </c>
      <c r="AB144" s="2">
        <f>VLOOKUP($A144,Total_Rndwd_Prod_Val_AF_N!$A$4:$M$199,9,FALSE)/10^3</f>
        <v>1.0862635841109336</v>
      </c>
      <c r="AC144" s="2">
        <f>VLOOKUP($A144,Total_Rndwd_Prod_Val_AF_N!$A$4:$M$199,10,FALSE)/10^3</f>
        <v>1.1050112725735803</v>
      </c>
      <c r="AD144" s="2">
        <f>VLOOKUP($A144,Total_Rndwd_Prod_Val_AF_N!$A$4:$M$199,11,FALSE)/10^3</f>
        <v>1.1260564181719404</v>
      </c>
      <c r="AE144" s="2">
        <f>VLOOKUP($A144,Total_Rndwd_Prod_Val_AF_N!$A$4:$M$199,12,FALSE)/10^3</f>
        <v>1.1301769028706108</v>
      </c>
      <c r="AF144" s="2">
        <f>VLOOKUP($A144,Total_Rndwd_Prod_Val_AF_N!$A$4:$M$199,13,FALSE)/10^3</f>
        <v>1.1168064047426987</v>
      </c>
      <c r="AH144" t="s">
        <v>158</v>
      </c>
      <c r="AI144" s="2">
        <f>VLOOKUP($A144,Total_Rndwd_Prod_Val_BAC_N!$A$4:$M$199,5,FALSE)/10^3</f>
        <v>0.88902164303080256</v>
      </c>
      <c r="AJ144" s="2">
        <f>VLOOKUP($A144,Total_Rndwd_Prod_Val_BAC_N!$A$4:$M$199,6,FALSE)/10^3</f>
        <v>0.96734743617185082</v>
      </c>
      <c r="AK144" s="2">
        <f>VLOOKUP($A144,Total_Rndwd_Prod_Val_BAC_N!$A$4:$M$199,7,FALSE)/10^3</f>
        <v>1.0462678823897964</v>
      </c>
      <c r="AL144" s="2">
        <f>VLOOKUP($A144,Total_Rndwd_Prod_Val_BAC_N!$A$4:$M$199,8,FALSE)/10^3</f>
        <v>1.0538010723665054</v>
      </c>
      <c r="AM144" s="2">
        <f>VLOOKUP($A144,Total_Rndwd_Prod_Val_BAC_N!$A$4:$M$199,9,FALSE)/10^3</f>
        <v>1.0742133200098416</v>
      </c>
      <c r="AN144" s="2">
        <f>VLOOKUP($A144,Total_Rndwd_Prod_Val_BAC_N!$A$4:$M$199,10,FALSE)/10^3</f>
        <v>1.0807073986183231</v>
      </c>
      <c r="AO144" s="2">
        <f>VLOOKUP($A144,Total_Rndwd_Prod_Val_BAC_N!$A$4:$M$199,11,FALSE)/10^3</f>
        <v>1.1022768567613976</v>
      </c>
      <c r="AP144" s="2">
        <f>VLOOKUP($A144,Total_Rndwd_Prod_Val_BAC_N!$A$4:$M$199,12,FALSE)/10^3</f>
        <v>1.1182079210060363</v>
      </c>
      <c r="AQ144" s="2">
        <f>VLOOKUP($A144,Total_Rndwd_Prod_Val_BAC_N!$A$4:$M$199,13,FALSE)/10^3</f>
        <v>1.1051178680739879</v>
      </c>
      <c r="AS144" t="s">
        <v>158</v>
      </c>
      <c r="AT144" s="2">
        <f t="shared" si="109"/>
        <v>0.88902164303080256</v>
      </c>
      <c r="AU144" s="2">
        <f t="shared" si="129"/>
        <v>5.3823924979630418</v>
      </c>
      <c r="AV144" s="2">
        <f t="shared" si="129"/>
        <v>10.11635819168273</v>
      </c>
      <c r="AW144" s="2">
        <f t="shared" si="129"/>
        <v>15.054220471978754</v>
      </c>
      <c r="AX144" s="2">
        <f t="shared" si="129"/>
        <v>20.066265350493655</v>
      </c>
      <c r="AY144" s="2">
        <f t="shared" si="129"/>
        <v>25.16600488599871</v>
      </c>
      <c r="AZ144" s="2">
        <f t="shared" si="129"/>
        <v>30.320296659951037</v>
      </c>
      <c r="BA144" s="2">
        <f t="shared" si="129"/>
        <v>35.536398990249054</v>
      </c>
      <c r="BB144" s="2">
        <f t="shared" si="129"/>
        <v>40.780236115111094</v>
      </c>
      <c r="BD144" t="s">
        <v>158</v>
      </c>
      <c r="BE144" s="2">
        <f t="shared" si="141"/>
        <v>0.88902164303080256</v>
      </c>
      <c r="BF144" s="2">
        <f t="shared" si="142"/>
        <v>5.3462250750800191</v>
      </c>
      <c r="BG144" s="2">
        <f t="shared" si="142"/>
        <v>9.8831750358312345</v>
      </c>
      <c r="BH144" s="2">
        <f t="shared" si="142"/>
        <v>14.560647788789176</v>
      </c>
      <c r="BI144" s="2">
        <f t="shared" si="142"/>
        <v>19.292484286032639</v>
      </c>
      <c r="BJ144" s="2">
        <f t="shared" si="142"/>
        <v>24.014744243564699</v>
      </c>
      <c r="BK144" s="2">
        <f t="shared" si="142"/>
        <v>28.800280692876314</v>
      </c>
      <c r="BL144" s="2">
        <f t="shared" si="142"/>
        <v>33.587075586150206</v>
      </c>
      <c r="BM144" s="2">
        <f t="shared" si="142"/>
        <v>38.274641568259419</v>
      </c>
      <c r="BO144" t="s">
        <v>158</v>
      </c>
      <c r="BP144" s="2">
        <f t="shared" si="143"/>
        <v>0.88902164303080256</v>
      </c>
      <c r="BQ144" s="2">
        <f t="shared" si="144"/>
        <v>5.4165459367577782</v>
      </c>
      <c r="BR144" s="2">
        <f t="shared" si="144"/>
        <v>10.367026353189404</v>
      </c>
      <c r="BS144" s="2">
        <f t="shared" si="144"/>
        <v>15.701021864245345</v>
      </c>
      <c r="BT144" s="2">
        <f t="shared" si="144"/>
        <v>21.087595012314974</v>
      </c>
      <c r="BU144" s="2">
        <f t="shared" si="144"/>
        <v>26.537660621332289</v>
      </c>
      <c r="BV144" s="2">
        <f t="shared" si="144"/>
        <v>32.083762129798551</v>
      </c>
      <c r="BW144" s="2">
        <f t="shared" si="144"/>
        <v>37.718164705356919</v>
      </c>
      <c r="BX144" s="2">
        <f t="shared" si="144"/>
        <v>43.355678721582059</v>
      </c>
      <c r="BZ144" t="s">
        <v>158</v>
      </c>
      <c r="CA144" s="2">
        <f t="shared" si="145"/>
        <v>0.88902164303080256</v>
      </c>
      <c r="CB144" s="2">
        <f t="shared" si="146"/>
        <v>5.4124556513258639</v>
      </c>
      <c r="CC144" s="2">
        <f t="shared" si="146"/>
        <v>10.328113278403064</v>
      </c>
      <c r="CD144" s="2">
        <f t="shared" si="146"/>
        <v>15.566985880328756</v>
      </c>
      <c r="CE144" s="2">
        <f t="shared" si="146"/>
        <v>20.85640348980462</v>
      </c>
      <c r="CF144" s="2">
        <f t="shared" si="146"/>
        <v>26.233964168462307</v>
      </c>
      <c r="CG144" s="2">
        <f t="shared" si="146"/>
        <v>31.659070619696998</v>
      </c>
      <c r="CH144" s="2">
        <f t="shared" si="146"/>
        <v>37.186385967748627</v>
      </c>
      <c r="CI144" s="2">
        <f t="shared" si="146"/>
        <v>42.76433551984676</v>
      </c>
      <c r="CK144" t="s">
        <v>158</v>
      </c>
      <c r="CL144" s="2">
        <f t="shared" si="147"/>
        <v>0</v>
      </c>
      <c r="CM144" s="2">
        <f t="shared" si="147"/>
        <v>-3.616742288302266E-2</v>
      </c>
      <c r="CN144" s="2">
        <f t="shared" si="147"/>
        <v>-0.23318315585149563</v>
      </c>
      <c r="CO144" s="2">
        <f t="shared" si="147"/>
        <v>-0.49357268318957814</v>
      </c>
      <c r="CP144" s="2">
        <f t="shared" si="147"/>
        <v>-0.77378106446101569</v>
      </c>
      <c r="CQ144" s="2">
        <f t="shared" si="147"/>
        <v>-1.1512606424340106</v>
      </c>
      <c r="CR144" s="2">
        <f t="shared" si="147"/>
        <v>-1.5200159670747233</v>
      </c>
      <c r="CS144" s="2">
        <f t="shared" si="147"/>
        <v>-1.9493234040988483</v>
      </c>
      <c r="CT144" s="2">
        <f t="shared" si="147"/>
        <v>-2.5055945468516754</v>
      </c>
      <c r="CU144" s="41">
        <f t="shared" si="124"/>
        <v>-6.1441393810940409E-2</v>
      </c>
      <c r="CV144" t="s">
        <v>158</v>
      </c>
      <c r="CW144" s="2">
        <f t="shared" si="118"/>
        <v>0</v>
      </c>
      <c r="CX144" s="2">
        <f t="shared" si="118"/>
        <v>3.4153438794736424E-2</v>
      </c>
      <c r="CY144" s="2">
        <f t="shared" si="118"/>
        <v>0.25066816150667393</v>
      </c>
      <c r="CZ144" s="2">
        <f t="shared" si="118"/>
        <v>0.64680139226659072</v>
      </c>
      <c r="DA144" s="2">
        <f t="shared" si="118"/>
        <v>1.0213296618213192</v>
      </c>
      <c r="DB144" s="2">
        <f t="shared" si="118"/>
        <v>1.3716557353335794</v>
      </c>
      <c r="DC144" s="2">
        <f t="shared" si="107"/>
        <v>1.7634654698475138</v>
      </c>
      <c r="DD144" s="2">
        <f t="shared" si="107"/>
        <v>2.1817657151078649</v>
      </c>
      <c r="DE144" s="2">
        <f t="shared" si="107"/>
        <v>2.5754426064709648</v>
      </c>
      <c r="DF144" s="41">
        <f t="shared" si="125"/>
        <v>6.315418574824376E-2</v>
      </c>
      <c r="DG144" t="s">
        <v>158</v>
      </c>
      <c r="DH144" s="2">
        <f t="shared" si="148"/>
        <v>0</v>
      </c>
      <c r="DI144" s="2">
        <f t="shared" si="148"/>
        <v>3.006315336282217E-2</v>
      </c>
      <c r="DJ144" s="2">
        <f t="shared" si="148"/>
        <v>0.21175508672033416</v>
      </c>
      <c r="DK144" s="2">
        <f t="shared" si="148"/>
        <v>0.51276540835000262</v>
      </c>
      <c r="DL144" s="2">
        <f t="shared" si="148"/>
        <v>0.79013813931096522</v>
      </c>
      <c r="DM144" s="2">
        <f t="shared" si="148"/>
        <v>1.0679592824635975</v>
      </c>
      <c r="DN144" s="2">
        <f t="shared" si="148"/>
        <v>1.3387739597459607</v>
      </c>
      <c r="DO144" s="2">
        <f t="shared" si="148"/>
        <v>1.649986977499573</v>
      </c>
      <c r="DP144" s="2">
        <f t="shared" si="148"/>
        <v>1.9840994047356659</v>
      </c>
      <c r="DQ144" s="41">
        <f t="shared" si="126"/>
        <v>4.8653455539960914E-2</v>
      </c>
      <c r="DR144" s="41"/>
    </row>
    <row r="145" spans="1:122" x14ac:dyDescent="0.3">
      <c r="A145" t="s">
        <v>61</v>
      </c>
      <c r="B145" s="2">
        <f>VLOOKUP($A145,Total_Rndwd_Prod_Val_REF_N!$A$4:$M$199,5,FALSE)/10^3</f>
        <v>1962.8889249160504</v>
      </c>
      <c r="C145" s="2">
        <f>VLOOKUP($A145,Total_Rndwd_Prod_Val_REF_N!$A$4:$M$199,6,FALSE)/10^3</f>
        <v>1980.2613986349781</v>
      </c>
      <c r="D145" s="2">
        <f>VLOOKUP($A145,Total_Rndwd_Prod_Val_REF_N!$A$4:$M$199,7,FALSE)/10^3</f>
        <v>1943.2544298204095</v>
      </c>
      <c r="E145" s="2">
        <f>VLOOKUP($A145,Total_Rndwd_Prod_Val_REF_N!$A$4:$M$199,8,FALSE)/10^3</f>
        <v>1743.7675958405036</v>
      </c>
      <c r="F145" s="2">
        <f>VLOOKUP($A145,Total_Rndwd_Prod_Val_REF_N!$A$4:$M$199,9,FALSE)/10^3</f>
        <v>1553.0277387168701</v>
      </c>
      <c r="G145" s="2">
        <f>VLOOKUP($A145,Total_Rndwd_Prod_Val_REF_N!$A$4:$M$199,10,FALSE)/10^3</f>
        <v>1375.9337483478355</v>
      </c>
      <c r="H145" s="2">
        <f>VLOOKUP($A145,Total_Rndwd_Prod_Val_REF_N!$A$4:$M$199,11,FALSE)/10^3</f>
        <v>1157.338657070922</v>
      </c>
      <c r="I145" s="2">
        <f>VLOOKUP($A145,Total_Rndwd_Prod_Val_REF_N!$A$4:$M$199,12,FALSE)/10^3</f>
        <v>973.38101488645384</v>
      </c>
      <c r="J145" s="2">
        <f>VLOOKUP($A145,Total_Rndwd_Prod_Val_REF_N!$A$4:$M$199,13,FALSE)/10^3</f>
        <v>829.28322445031495</v>
      </c>
      <c r="L145" t="s">
        <v>61</v>
      </c>
      <c r="M145" s="2">
        <f>VLOOKUP($A145,Total_Rndwd_Prod_Val_BF_N!$A$4:$M$199,5,FALSE)/10^3</f>
        <v>1962.8889249160504</v>
      </c>
      <c r="N145" s="2">
        <f>VLOOKUP($A145,Total_Rndwd_Prod_Val_BF_N!$A$4:$M$199,6,FALSE)/10^3</f>
        <v>2072.8514761561078</v>
      </c>
      <c r="O145" s="2">
        <f>VLOOKUP($A145,Total_Rndwd_Prod_Val_BF_N!$A$4:$M$199,7,FALSE)/10^3</f>
        <v>2102.3109816678243</v>
      </c>
      <c r="P145" s="2">
        <f>VLOOKUP($A145,Total_Rndwd_Prod_Val_BF_N!$A$4:$M$199,8,FALSE)/10^3</f>
        <v>1823.5277864545812</v>
      </c>
      <c r="Q145" s="2">
        <f>VLOOKUP($A145,Total_Rndwd_Prod_Val_BF_N!$A$4:$M$199,9,FALSE)/10^3</f>
        <v>1563.0292927881101</v>
      </c>
      <c r="R145" s="2">
        <f>VLOOKUP($A145,Total_Rndwd_Prod_Val_BF_N!$A$4:$M$199,10,FALSE)/10^3</f>
        <v>1326.7892145603571</v>
      </c>
      <c r="S145" s="2">
        <f>VLOOKUP($A145,Total_Rndwd_Prod_Val_BF_N!$A$4:$M$199,11,FALSE)/10^3</f>
        <v>1111.993137383088</v>
      </c>
      <c r="T145" s="2">
        <f>VLOOKUP($A145,Total_Rndwd_Prod_Val_BF_N!$A$4:$M$199,12,FALSE)/10^3</f>
        <v>934.85619633159774</v>
      </c>
      <c r="U145" s="2">
        <f>VLOOKUP($A145,Total_Rndwd_Prod_Val_BF_N!$A$4:$M$199,13,FALSE)/10^3</f>
        <v>787.88120484998547</v>
      </c>
      <c r="W145" t="s">
        <v>61</v>
      </c>
      <c r="X145" s="2">
        <f>VLOOKUP($A145,Total_Rndwd_Prod_Val_AF_N!$A$4:$M$199,5,FALSE)/10^3</f>
        <v>1962.8889249160504</v>
      </c>
      <c r="Y145" s="2">
        <f>VLOOKUP($A145,Total_Rndwd_Prod_Val_AF_N!$A$4:$M$199,6,FALSE)/10^3</f>
        <v>2070.408403542081</v>
      </c>
      <c r="Z145" s="2">
        <f>VLOOKUP($A145,Total_Rndwd_Prod_Val_AF_N!$A$4:$M$199,7,FALSE)/10^3</f>
        <v>2135.6872037112253</v>
      </c>
      <c r="AA145" s="2">
        <f>VLOOKUP($A145,Total_Rndwd_Prod_Val_AF_N!$A$4:$M$199,8,FALSE)/10^3</f>
        <v>1939.5544678537628</v>
      </c>
      <c r="AB145" s="2">
        <f>VLOOKUP($A145,Total_Rndwd_Prod_Val_AF_N!$A$4:$M$199,9,FALSE)/10^3</f>
        <v>1694.820644414767</v>
      </c>
      <c r="AC145" s="2">
        <f>VLOOKUP($A145,Total_Rndwd_Prod_Val_AF_N!$A$4:$M$199,10,FALSE)/10^3</f>
        <v>1488.3680527542119</v>
      </c>
      <c r="AD145" s="2">
        <f>VLOOKUP($A145,Total_Rndwd_Prod_Val_AF_N!$A$4:$M$199,11,FALSE)/10^3</f>
        <v>1240.6540666808683</v>
      </c>
      <c r="AE145" s="2">
        <f>VLOOKUP($A145,Total_Rndwd_Prod_Val_AF_N!$A$4:$M$199,12,FALSE)/10^3</f>
        <v>1036.4882125290492</v>
      </c>
      <c r="AF145" s="2">
        <f>VLOOKUP($A145,Total_Rndwd_Prod_Val_AF_N!$A$4:$M$199,13,FALSE)/10^3</f>
        <v>878.75741107497004</v>
      </c>
      <c r="AH145" t="s">
        <v>61</v>
      </c>
      <c r="AI145" s="2">
        <f>VLOOKUP($A145,Total_Rndwd_Prod_Val_BAC_N!$A$4:$M$199,5,FALSE)/10^3</f>
        <v>1962.8889249160504</v>
      </c>
      <c r="AJ145" s="2">
        <f>VLOOKUP($A145,Total_Rndwd_Prod_Val_BAC_N!$A$4:$M$199,6,FALSE)/10^3</f>
        <v>2043.2038279358517</v>
      </c>
      <c r="AK145" s="2">
        <f>VLOOKUP($A145,Total_Rndwd_Prod_Val_BAC_N!$A$4:$M$199,7,FALSE)/10^3</f>
        <v>2095.2385336831107</v>
      </c>
      <c r="AL145" s="2">
        <f>VLOOKUP($A145,Total_Rndwd_Prod_Val_BAC_N!$A$4:$M$199,8,FALSE)/10^3</f>
        <v>1893.2724462984429</v>
      </c>
      <c r="AM145" s="2">
        <f>VLOOKUP($A145,Total_Rndwd_Prod_Val_BAC_N!$A$4:$M$199,9,FALSE)/10^3</f>
        <v>1650.458490561889</v>
      </c>
      <c r="AN145" s="2">
        <f>VLOOKUP($A145,Total_Rndwd_Prod_Val_BAC_N!$A$4:$M$199,10,FALSE)/10^3</f>
        <v>1459.4394503939036</v>
      </c>
      <c r="AO145" s="2">
        <f>VLOOKUP($A145,Total_Rndwd_Prod_Val_BAC_N!$A$4:$M$199,11,FALSE)/10^3</f>
        <v>1220.7988945901679</v>
      </c>
      <c r="AP145" s="2">
        <f>VLOOKUP($A145,Total_Rndwd_Prod_Val_BAC_N!$A$4:$M$199,12,FALSE)/10^3</f>
        <v>1023.3059019380884</v>
      </c>
      <c r="AQ145" s="2">
        <f>VLOOKUP($A145,Total_Rndwd_Prod_Val_BAC_N!$A$4:$M$199,13,FALSE)/10^3</f>
        <v>869.54738822782758</v>
      </c>
      <c r="AS145" t="s">
        <v>61</v>
      </c>
      <c r="AT145" s="2">
        <f t="shared" si="109"/>
        <v>1962.8889249160504</v>
      </c>
      <c r="AU145" s="2">
        <f t="shared" si="129"/>
        <v>11794.706023215231</v>
      </c>
      <c r="AV145" s="2">
        <f t="shared" si="129"/>
        <v>21659.006047575553</v>
      </c>
      <c r="AW145" s="2">
        <f t="shared" si="129"/>
        <v>31175.791362697695</v>
      </c>
      <c r="AX145" s="2">
        <f t="shared" si="129"/>
        <v>39703.889484776577</v>
      </c>
      <c r="AY145" s="2">
        <f t="shared" si="129"/>
        <v>47291.934187991894</v>
      </c>
      <c r="AZ145" s="2">
        <f t="shared" si="129"/>
        <v>53953.007838454156</v>
      </c>
      <c r="BA145" s="2">
        <f t="shared" si="129"/>
        <v>59555.743481624297</v>
      </c>
      <c r="BB145" s="2">
        <f t="shared" si="129"/>
        <v>64278.550765620428</v>
      </c>
      <c r="BD145" t="s">
        <v>61</v>
      </c>
      <c r="BE145" s="2">
        <f t="shared" si="141"/>
        <v>1962.8889249160504</v>
      </c>
      <c r="BF145" s="2">
        <f t="shared" si="142"/>
        <v>11887.296100736359</v>
      </c>
      <c r="BG145" s="2">
        <f t="shared" si="142"/>
        <v>22281.012987028618</v>
      </c>
      <c r="BH145" s="2">
        <f t="shared" si="142"/>
        <v>32513.784700154498</v>
      </c>
      <c r="BI145" s="2">
        <f t="shared" si="142"/>
        <v>41370.925138760933</v>
      </c>
      <c r="BJ145" s="2">
        <f t="shared" si="142"/>
        <v>48949.831524473731</v>
      </c>
      <c r="BK145" s="2">
        <f t="shared" si="142"/>
        <v>55368.981520098248</v>
      </c>
      <c r="BL145" s="2">
        <f t="shared" si="142"/>
        <v>60751.810265962195</v>
      </c>
      <c r="BM145" s="2">
        <f t="shared" si="142"/>
        <v>65279.116256138564</v>
      </c>
      <c r="BO145" t="s">
        <v>61</v>
      </c>
      <c r="BP145" s="2">
        <f t="shared" si="143"/>
        <v>1962.8889249160504</v>
      </c>
      <c r="BQ145" s="2">
        <f t="shared" si="144"/>
        <v>11884.853028122332</v>
      </c>
      <c r="BR145" s="2">
        <f t="shared" si="144"/>
        <v>22302.173846001882</v>
      </c>
      <c r="BS145" s="2">
        <f t="shared" si="144"/>
        <v>32784.47712870055</v>
      </c>
      <c r="BT145" s="2">
        <f t="shared" si="144"/>
        <v>42237.515644530366</v>
      </c>
      <c r="BU145" s="2">
        <f t="shared" si="144"/>
        <v>50505.166274943644</v>
      </c>
      <c r="BV145" s="2">
        <f t="shared" si="144"/>
        <v>57699.292552641353</v>
      </c>
      <c r="BW145" s="2">
        <f t="shared" si="144"/>
        <v>63698.397031893874</v>
      </c>
      <c r="BX145" s="2">
        <f t="shared" si="144"/>
        <v>68723.107293085035</v>
      </c>
      <c r="BZ145" t="s">
        <v>61</v>
      </c>
      <c r="CA145" s="2">
        <f t="shared" si="145"/>
        <v>1962.8889249160504</v>
      </c>
      <c r="CB145" s="2">
        <f t="shared" si="146"/>
        <v>11857.648452516103</v>
      </c>
      <c r="CC145" s="2">
        <f t="shared" si="146"/>
        <v>22125.702297942622</v>
      </c>
      <c r="CD145" s="2">
        <f t="shared" si="146"/>
        <v>32399.928878973511</v>
      </c>
      <c r="CE145" s="2">
        <f t="shared" si="146"/>
        <v>41623.477154729175</v>
      </c>
      <c r="CF145" s="2">
        <f t="shared" si="146"/>
        <v>49684.750567370633</v>
      </c>
      <c r="CG145" s="2">
        <f t="shared" si="146"/>
        <v>56743.307263536415</v>
      </c>
      <c r="CH145" s="2">
        <f t="shared" si="146"/>
        <v>62649.808743835179</v>
      </c>
      <c r="CI145" s="2">
        <f t="shared" si="146"/>
        <v>67612.579739815366</v>
      </c>
      <c r="CK145" t="s">
        <v>61</v>
      </c>
      <c r="CL145" s="2">
        <f t="shared" si="147"/>
        <v>0</v>
      </c>
      <c r="CM145" s="2">
        <f t="shared" si="147"/>
        <v>92.590077521128478</v>
      </c>
      <c r="CN145" s="2">
        <f t="shared" si="147"/>
        <v>622.00693945306557</v>
      </c>
      <c r="CO145" s="2">
        <f t="shared" si="147"/>
        <v>1337.9933374568027</v>
      </c>
      <c r="CP145" s="2">
        <f t="shared" si="147"/>
        <v>1667.035653984356</v>
      </c>
      <c r="CQ145" s="2">
        <f t="shared" si="147"/>
        <v>1657.8973364818376</v>
      </c>
      <c r="CR145" s="2">
        <f t="shared" si="147"/>
        <v>1415.9736816440927</v>
      </c>
      <c r="CS145" s="2">
        <f t="shared" si="147"/>
        <v>1196.0667843378978</v>
      </c>
      <c r="CT145" s="2">
        <f t="shared" si="147"/>
        <v>1000.5654905181364</v>
      </c>
      <c r="CU145" s="41">
        <f t="shared" si="124"/>
        <v>1.5566086643218032E-2</v>
      </c>
      <c r="CV145" t="s">
        <v>61</v>
      </c>
      <c r="CW145" s="2">
        <f t="shared" si="118"/>
        <v>0</v>
      </c>
      <c r="CX145" s="2">
        <f t="shared" si="118"/>
        <v>90.147004907101291</v>
      </c>
      <c r="CY145" s="2">
        <f t="shared" si="118"/>
        <v>643.16779842632968</v>
      </c>
      <c r="CZ145" s="2">
        <f t="shared" si="118"/>
        <v>1608.6857660028545</v>
      </c>
      <c r="DA145" s="2">
        <f t="shared" si="118"/>
        <v>2533.6261597537887</v>
      </c>
      <c r="DB145" s="2">
        <f t="shared" si="118"/>
        <v>3213.2320869517498</v>
      </c>
      <c r="DC145" s="2">
        <f t="shared" si="107"/>
        <v>3746.2847141871971</v>
      </c>
      <c r="DD145" s="2">
        <f t="shared" si="107"/>
        <v>4142.653550269577</v>
      </c>
      <c r="DE145" s="2">
        <f t="shared" si="107"/>
        <v>4444.5565274646069</v>
      </c>
      <c r="DF145" s="41">
        <f t="shared" si="125"/>
        <v>6.9145251013372114E-2</v>
      </c>
      <c r="DG145" t="s">
        <v>61</v>
      </c>
      <c r="DH145" s="2">
        <f t="shared" si="148"/>
        <v>0</v>
      </c>
      <c r="DI145" s="2">
        <f t="shared" si="148"/>
        <v>62.942429300872391</v>
      </c>
      <c r="DJ145" s="2">
        <f t="shared" si="148"/>
        <v>466.6962503670693</v>
      </c>
      <c r="DK145" s="2">
        <f t="shared" si="148"/>
        <v>1224.1375162758159</v>
      </c>
      <c r="DL145" s="2">
        <f t="shared" si="148"/>
        <v>1919.5876699525979</v>
      </c>
      <c r="DM145" s="2">
        <f t="shared" si="148"/>
        <v>2392.8163793787389</v>
      </c>
      <c r="DN145" s="2">
        <f t="shared" si="148"/>
        <v>2790.2994250822594</v>
      </c>
      <c r="DO145" s="2">
        <f t="shared" si="148"/>
        <v>3094.0652622108828</v>
      </c>
      <c r="DP145" s="2">
        <f t="shared" si="148"/>
        <v>3334.0289741949382</v>
      </c>
      <c r="DQ145" s="41">
        <f t="shared" si="126"/>
        <v>5.1868452765088682E-2</v>
      </c>
      <c r="DR145" s="41"/>
    </row>
    <row r="146" spans="1:122" x14ac:dyDescent="0.3">
      <c r="A146" t="s">
        <v>159</v>
      </c>
      <c r="B146" s="2">
        <f>VLOOKUP($A146,Total_Rndwd_Prod_Val_REF_N!$A$4:$M$199,5,FALSE)/10^3</f>
        <v>409.1210436542865</v>
      </c>
      <c r="C146" s="2">
        <f>VLOOKUP($A146,Total_Rndwd_Prod_Val_REF_N!$A$4:$M$199,6,FALSE)/10^3</f>
        <v>489.45736962776243</v>
      </c>
      <c r="D146" s="2">
        <f>VLOOKUP($A146,Total_Rndwd_Prod_Val_REF_N!$A$4:$M$199,7,FALSE)/10^3</f>
        <v>584.62759849552617</v>
      </c>
      <c r="E146" s="2">
        <f>VLOOKUP($A146,Total_Rndwd_Prod_Val_REF_N!$A$4:$M$199,8,FALSE)/10^3</f>
        <v>583.76334112132542</v>
      </c>
      <c r="F146" s="2">
        <f>VLOOKUP($A146,Total_Rndwd_Prod_Val_REF_N!$A$4:$M$199,9,FALSE)/10^3</f>
        <v>584.48904636738814</v>
      </c>
      <c r="G146" s="2">
        <f>VLOOKUP($A146,Total_Rndwd_Prod_Val_REF_N!$A$4:$M$199,10,FALSE)/10^3</f>
        <v>587.99213946872965</v>
      </c>
      <c r="H146" s="2">
        <f>VLOOKUP($A146,Total_Rndwd_Prod_Val_REF_N!$A$4:$M$199,11,FALSE)/10^3</f>
        <v>574.7787274305125</v>
      </c>
      <c r="I146" s="2">
        <f>VLOOKUP($A146,Total_Rndwd_Prod_Val_REF_N!$A$4:$M$199,12,FALSE)/10^3</f>
        <v>564.83589656383401</v>
      </c>
      <c r="J146" s="2">
        <f>VLOOKUP($A146,Total_Rndwd_Prod_Val_REF_N!$A$4:$M$199,13,FALSE)/10^3</f>
        <v>549.33919723645079</v>
      </c>
      <c r="L146" t="s">
        <v>159</v>
      </c>
      <c r="M146" s="2">
        <f>VLOOKUP($A146,Total_Rndwd_Prod_Val_BF_N!$A$4:$M$199,5,FALSE)/10^3</f>
        <v>409.1210436542865</v>
      </c>
      <c r="N146" s="2">
        <f>VLOOKUP($A146,Total_Rndwd_Prod_Val_BF_N!$A$4:$M$199,6,FALSE)/10^3</f>
        <v>543.95404585216386</v>
      </c>
      <c r="O146" s="2">
        <f>VLOOKUP($A146,Total_Rndwd_Prod_Val_BF_N!$A$4:$M$199,7,FALSE)/10^3</f>
        <v>725.33062787453878</v>
      </c>
      <c r="P146" s="2">
        <f>VLOOKUP($A146,Total_Rndwd_Prod_Val_BF_N!$A$4:$M$199,8,FALSE)/10^3</f>
        <v>718.0651784991602</v>
      </c>
      <c r="Q146" s="2">
        <f>VLOOKUP($A146,Total_Rndwd_Prod_Val_BF_N!$A$4:$M$199,9,FALSE)/10^3</f>
        <v>692.31860178604722</v>
      </c>
      <c r="R146" s="2">
        <f>VLOOKUP($A146,Total_Rndwd_Prod_Val_BF_N!$A$4:$M$199,10,FALSE)/10^3</f>
        <v>694.79223056754165</v>
      </c>
      <c r="S146" s="2">
        <f>VLOOKUP($A146,Total_Rndwd_Prod_Val_BF_N!$A$4:$M$199,11,FALSE)/10^3</f>
        <v>683.71840748679051</v>
      </c>
      <c r="T146" s="2">
        <f>VLOOKUP($A146,Total_Rndwd_Prod_Val_BF_N!$A$4:$M$199,12,FALSE)/10^3</f>
        <v>665.15202864165678</v>
      </c>
      <c r="U146" s="2">
        <f>VLOOKUP($A146,Total_Rndwd_Prod_Val_BF_N!$A$4:$M$199,13,FALSE)/10^3</f>
        <v>657.44222108889358</v>
      </c>
      <c r="W146" t="s">
        <v>159</v>
      </c>
      <c r="X146" s="2">
        <f>VLOOKUP($A146,Total_Rndwd_Prod_Val_AF_N!$A$4:$M$199,5,FALSE)/10^3</f>
        <v>409.1210436542865</v>
      </c>
      <c r="Y146" s="2">
        <f>VLOOKUP($A146,Total_Rndwd_Prod_Val_AF_N!$A$4:$M$199,6,FALSE)/10^3</f>
        <v>509.66532164868619</v>
      </c>
      <c r="Z146" s="2">
        <f>VLOOKUP($A146,Total_Rndwd_Prod_Val_AF_N!$A$4:$M$199,7,FALSE)/10^3</f>
        <v>640.21513065548243</v>
      </c>
      <c r="AA146" s="2">
        <f>VLOOKUP($A146,Total_Rndwd_Prod_Val_AF_N!$A$4:$M$199,8,FALSE)/10^3</f>
        <v>645.2256842355539</v>
      </c>
      <c r="AB146" s="2">
        <f>VLOOKUP($A146,Total_Rndwd_Prod_Val_AF_N!$A$4:$M$199,9,FALSE)/10^3</f>
        <v>641.13261752885626</v>
      </c>
      <c r="AC146" s="2">
        <f>VLOOKUP($A146,Total_Rndwd_Prod_Val_AF_N!$A$4:$M$199,10,FALSE)/10^3</f>
        <v>642.0074311155206</v>
      </c>
      <c r="AD146" s="2">
        <f>VLOOKUP($A146,Total_Rndwd_Prod_Val_AF_N!$A$4:$M$199,11,FALSE)/10^3</f>
        <v>628.36608387704018</v>
      </c>
      <c r="AE146" s="2">
        <f>VLOOKUP($A146,Total_Rndwd_Prod_Val_AF_N!$A$4:$M$199,12,FALSE)/10^3</f>
        <v>616.72571036963564</v>
      </c>
      <c r="AF146" s="2">
        <f>VLOOKUP($A146,Total_Rndwd_Prod_Val_AF_N!$A$4:$M$199,13,FALSE)/10^3</f>
        <v>602.05416125899296</v>
      </c>
      <c r="AH146" t="s">
        <v>159</v>
      </c>
      <c r="AI146" s="2">
        <f>VLOOKUP($A146,Total_Rndwd_Prod_Val_BAC_N!$A$4:$M$199,5,FALSE)/10^3</f>
        <v>409.1210436542865</v>
      </c>
      <c r="AJ146" s="2">
        <f>VLOOKUP($A146,Total_Rndwd_Prod_Val_BAC_N!$A$4:$M$199,6,FALSE)/10^3</f>
        <v>504.93514957267183</v>
      </c>
      <c r="AK146" s="2">
        <f>VLOOKUP($A146,Total_Rndwd_Prod_Val_BAC_N!$A$4:$M$199,7,FALSE)/10^3</f>
        <v>630.31251946771999</v>
      </c>
      <c r="AL146" s="2">
        <f>VLOOKUP($A146,Total_Rndwd_Prod_Val_BAC_N!$A$4:$M$199,8,FALSE)/10^3</f>
        <v>631.34258025935492</v>
      </c>
      <c r="AM146" s="2">
        <f>VLOOKUP($A146,Total_Rndwd_Prod_Val_BAC_N!$A$4:$M$199,9,FALSE)/10^3</f>
        <v>623.95940836430191</v>
      </c>
      <c r="AN146" s="2">
        <f>VLOOKUP($A146,Total_Rndwd_Prod_Val_BAC_N!$A$4:$M$199,10,FALSE)/10^3</f>
        <v>630.30193594685409</v>
      </c>
      <c r="AO146" s="2">
        <f>VLOOKUP($A146,Total_Rndwd_Prod_Val_BAC_N!$A$4:$M$199,11,FALSE)/10^3</f>
        <v>614.9704539213227</v>
      </c>
      <c r="AP146" s="2">
        <f>VLOOKUP($A146,Total_Rndwd_Prod_Val_BAC_N!$A$4:$M$199,12,FALSE)/10^3</f>
        <v>605.31492270929812</v>
      </c>
      <c r="AQ146" s="2">
        <f>VLOOKUP($A146,Total_Rndwd_Prod_Val_BAC_N!$A$4:$M$199,13,FALSE)/10^3</f>
        <v>591.38505452503534</v>
      </c>
      <c r="AS146" t="s">
        <v>159</v>
      </c>
      <c r="AT146" s="2">
        <f t="shared" si="109"/>
        <v>409.1210436542865</v>
      </c>
      <c r="AU146" s="2">
        <f t="shared" si="129"/>
        <v>2535.062587899195</v>
      </c>
      <c r="AV146" s="2">
        <f t="shared" si="129"/>
        <v>5077.5196649057707</v>
      </c>
      <c r="AW146" s="2">
        <f t="shared" si="129"/>
        <v>7999.7934000092009</v>
      </c>
      <c r="AX146" s="2">
        <f t="shared" si="129"/>
        <v>10919.33581086189</v>
      </c>
      <c r="AY146" s="2">
        <f t="shared" si="129"/>
        <v>13845.284135800173</v>
      </c>
      <c r="AZ146" s="2">
        <f t="shared" si="129"/>
        <v>16772.031421105603</v>
      </c>
      <c r="BA146" s="2">
        <f t="shared" si="129"/>
        <v>19635.982227391487</v>
      </c>
      <c r="BB146" s="2">
        <f t="shared" si="129"/>
        <v>22444.665010883273</v>
      </c>
      <c r="BD146" t="s">
        <v>159</v>
      </c>
      <c r="BE146" s="2">
        <f t="shared" si="141"/>
        <v>409.1210436542865</v>
      </c>
      <c r="BF146" s="2">
        <f t="shared" si="142"/>
        <v>2589.5592641235962</v>
      </c>
      <c r="BG146" s="2">
        <f t="shared" si="142"/>
        <v>5490.7060754067898</v>
      </c>
      <c r="BH146" s="2">
        <f t="shared" si="142"/>
        <v>9110.0937654041045</v>
      </c>
      <c r="BI146" s="2">
        <f t="shared" si="142"/>
        <v>12674.673081186793</v>
      </c>
      <c r="BJ146" s="2">
        <f t="shared" si="142"/>
        <v>16138.739718898523</v>
      </c>
      <c r="BK146" s="2">
        <f t="shared" si="142"/>
        <v>19601.627048655482</v>
      </c>
      <c r="BL146" s="2">
        <f t="shared" si="142"/>
        <v>23001.652707244299</v>
      </c>
      <c r="BM146" s="2">
        <f t="shared" si="142"/>
        <v>26319.703042899822</v>
      </c>
      <c r="BO146" t="s">
        <v>159</v>
      </c>
      <c r="BP146" s="2">
        <f t="shared" si="143"/>
        <v>409.1210436542865</v>
      </c>
      <c r="BQ146" s="2">
        <f t="shared" si="144"/>
        <v>2555.2705399201186</v>
      </c>
      <c r="BR146" s="2">
        <f t="shared" si="144"/>
        <v>5234.1469571703456</v>
      </c>
      <c r="BS146" s="2">
        <f t="shared" si="144"/>
        <v>8440.2331640278298</v>
      </c>
      <c r="BT146" s="2">
        <f t="shared" si="144"/>
        <v>11662.268518498902</v>
      </c>
      <c r="BU146" s="2">
        <f t="shared" si="144"/>
        <v>14868.806419729848</v>
      </c>
      <c r="BV146" s="2">
        <f t="shared" si="144"/>
        <v>18065.202228068971</v>
      </c>
      <c r="BW146" s="2">
        <f t="shared" si="144"/>
        <v>21195.392273946767</v>
      </c>
      <c r="BX146" s="2">
        <f t="shared" si="144"/>
        <v>24264.349276684301</v>
      </c>
      <c r="BZ146" t="s">
        <v>159</v>
      </c>
      <c r="CA146" s="2">
        <f t="shared" si="145"/>
        <v>409.1210436542865</v>
      </c>
      <c r="CB146" s="2">
        <f t="shared" si="146"/>
        <v>2550.5403678441044</v>
      </c>
      <c r="CC146" s="2">
        <f t="shared" si="146"/>
        <v>5200.5934856025124</v>
      </c>
      <c r="CD146" s="2">
        <f t="shared" si="146"/>
        <v>8353.186143732748</v>
      </c>
      <c r="CE146" s="2">
        <f t="shared" si="146"/>
        <v>11502.515873134471</v>
      </c>
      <c r="CF146" s="2">
        <f t="shared" si="146"/>
        <v>14628.655442538533</v>
      </c>
      <c r="CG146" s="2">
        <f t="shared" si="146"/>
        <v>17764.833640247274</v>
      </c>
      <c r="CH146" s="2">
        <f t="shared" si="146"/>
        <v>20830.030378641863</v>
      </c>
      <c r="CI146" s="2">
        <f t="shared" si="146"/>
        <v>23842.67512400409</v>
      </c>
      <c r="CK146" t="s">
        <v>159</v>
      </c>
      <c r="CL146" s="2">
        <f t="shared" si="147"/>
        <v>0</v>
      </c>
      <c r="CM146" s="2">
        <f t="shared" si="147"/>
        <v>54.496676224401199</v>
      </c>
      <c r="CN146" s="2">
        <f t="shared" si="147"/>
        <v>413.18641050101905</v>
      </c>
      <c r="CO146" s="2">
        <f t="shared" si="147"/>
        <v>1110.3003653949036</v>
      </c>
      <c r="CP146" s="2">
        <f t="shared" si="147"/>
        <v>1755.3372703249024</v>
      </c>
      <c r="CQ146" s="2">
        <f t="shared" si="147"/>
        <v>2293.45558309835</v>
      </c>
      <c r="CR146" s="2">
        <f t="shared" si="147"/>
        <v>2829.5956275498793</v>
      </c>
      <c r="CS146" s="2">
        <f t="shared" si="147"/>
        <v>3365.6704798528117</v>
      </c>
      <c r="CT146" s="2">
        <f t="shared" si="147"/>
        <v>3875.0380320165496</v>
      </c>
      <c r="CU146" s="41">
        <f t="shared" si="124"/>
        <v>0.17264851269277437</v>
      </c>
      <c r="CV146" t="s">
        <v>159</v>
      </c>
      <c r="CW146" s="2">
        <f t="shared" si="118"/>
        <v>0</v>
      </c>
      <c r="CX146" s="2">
        <f t="shared" si="118"/>
        <v>20.207952020923585</v>
      </c>
      <c r="CY146" s="2">
        <f t="shared" si="118"/>
        <v>156.62729226457486</v>
      </c>
      <c r="CZ146" s="2">
        <f t="shared" si="118"/>
        <v>440.43976401862892</v>
      </c>
      <c r="DA146" s="2">
        <f t="shared" si="118"/>
        <v>742.93270763701184</v>
      </c>
      <c r="DB146" s="2">
        <f t="shared" si="118"/>
        <v>1023.5222839296748</v>
      </c>
      <c r="DC146" s="2">
        <f t="shared" si="107"/>
        <v>1293.1708069633678</v>
      </c>
      <c r="DD146" s="2">
        <f t="shared" si="107"/>
        <v>1559.4100465552801</v>
      </c>
      <c r="DE146" s="2">
        <f t="shared" si="107"/>
        <v>1819.6842658010282</v>
      </c>
      <c r="DF146" s="41">
        <f t="shared" si="125"/>
        <v>8.107424481134716E-2</v>
      </c>
      <c r="DG146" t="s">
        <v>159</v>
      </c>
      <c r="DH146" s="2">
        <f t="shared" si="148"/>
        <v>0</v>
      </c>
      <c r="DI146" s="2">
        <f t="shared" si="148"/>
        <v>15.477779944909344</v>
      </c>
      <c r="DJ146" s="2">
        <f t="shared" si="148"/>
        <v>123.07382069674168</v>
      </c>
      <c r="DK146" s="2">
        <f t="shared" si="148"/>
        <v>353.39274372354703</v>
      </c>
      <c r="DL146" s="2">
        <f t="shared" si="148"/>
        <v>583.18006227258047</v>
      </c>
      <c r="DM146" s="2">
        <f t="shared" si="148"/>
        <v>783.37130673835964</v>
      </c>
      <c r="DN146" s="2">
        <f t="shared" si="148"/>
        <v>992.80221914167123</v>
      </c>
      <c r="DO146" s="2">
        <f t="shared" si="148"/>
        <v>1194.0481512503757</v>
      </c>
      <c r="DP146" s="2">
        <f t="shared" si="148"/>
        <v>1398.0101131208176</v>
      </c>
      <c r="DQ146" s="41">
        <f t="shared" si="126"/>
        <v>6.2286967189883718E-2</v>
      </c>
      <c r="DR146" s="41"/>
    </row>
    <row r="147" spans="1:122" x14ac:dyDescent="0.3">
      <c r="A147" t="s">
        <v>160</v>
      </c>
      <c r="B147" s="2">
        <f>VLOOKUP($A147,Total_Rndwd_Prod_Val_REF_N!$A$4:$M$199,5,FALSE)/10^3</f>
        <v>1.8511712564829232</v>
      </c>
      <c r="C147" s="2">
        <f>VLOOKUP($A147,Total_Rndwd_Prod_Val_REF_N!$A$4:$M$199,6,FALSE)/10^3</f>
        <v>2.0817693286698047</v>
      </c>
      <c r="D147" s="2">
        <f>VLOOKUP($A147,Total_Rndwd_Prod_Val_REF_N!$A$4:$M$199,7,FALSE)/10^3</f>
        <v>2.3129278410656275</v>
      </c>
      <c r="E147" s="2">
        <f>VLOOKUP($A147,Total_Rndwd_Prod_Val_REF_N!$A$4:$M$199,8,FALSE)/10^3</f>
        <v>2.3145202240499674</v>
      </c>
      <c r="F147" s="2">
        <f>VLOOKUP($A147,Total_Rndwd_Prod_Val_REF_N!$A$4:$M$199,9,FALSE)/10^3</f>
        <v>2.3303728442908276</v>
      </c>
      <c r="G147" s="2">
        <f>VLOOKUP($A147,Total_Rndwd_Prod_Val_REF_N!$A$4:$M$199,10,FALSE)/10^3</f>
        <v>2.35776391149798</v>
      </c>
      <c r="H147" s="2">
        <f>VLOOKUP($A147,Total_Rndwd_Prod_Val_REF_N!$A$4:$M$199,11,FALSE)/10^3</f>
        <v>2.3918338195129825</v>
      </c>
      <c r="I147" s="2">
        <f>VLOOKUP($A147,Total_Rndwd_Prod_Val_REF_N!$A$4:$M$199,12,FALSE)/10^3</f>
        <v>2.4291292124308224</v>
      </c>
      <c r="J147" s="2">
        <f>VLOOKUP($A147,Total_Rndwd_Prod_Val_REF_N!$A$4:$M$199,13,FALSE)/10^3</f>
        <v>2.387282861041141</v>
      </c>
      <c r="L147" t="s">
        <v>160</v>
      </c>
      <c r="M147" s="2">
        <f>VLOOKUP($A147,Total_Rndwd_Prod_Val_BF_N!$A$4:$M$199,5,FALSE)/10^3</f>
        <v>1.8511712564829232</v>
      </c>
      <c r="N147" s="2">
        <f>VLOOKUP($A147,Total_Rndwd_Prod_Val_BF_N!$A$4:$M$199,6,FALSE)/10^3</f>
        <v>2.2804594634368214</v>
      </c>
      <c r="O147" s="2">
        <f>VLOOKUP($A147,Total_Rndwd_Prod_Val_BF_N!$A$4:$M$199,7,FALSE)/10^3</f>
        <v>2.7868360133174175</v>
      </c>
      <c r="P147" s="2">
        <f>VLOOKUP($A147,Total_Rndwd_Prod_Val_BF_N!$A$4:$M$199,8,FALSE)/10^3</f>
        <v>2.8161977788813748</v>
      </c>
      <c r="Q147" s="2">
        <f>VLOOKUP($A147,Total_Rndwd_Prod_Val_BF_N!$A$4:$M$199,9,FALSE)/10^3</f>
        <v>2.7283387046628906</v>
      </c>
      <c r="R147" s="2">
        <f>VLOOKUP($A147,Total_Rndwd_Prod_Val_BF_N!$A$4:$M$199,10,FALSE)/10^3</f>
        <v>2.7082749390236409</v>
      </c>
      <c r="S147" s="2">
        <f>VLOOKUP($A147,Total_Rndwd_Prod_Val_BF_N!$A$4:$M$199,11,FALSE)/10^3</f>
        <v>2.702154453102235</v>
      </c>
      <c r="T147" s="2">
        <f>VLOOKUP($A147,Total_Rndwd_Prod_Val_BF_N!$A$4:$M$199,12,FALSE)/10^3</f>
        <v>2.6214913059902374</v>
      </c>
      <c r="U147" s="2">
        <f>VLOOKUP($A147,Total_Rndwd_Prod_Val_BF_N!$A$4:$M$199,13,FALSE)/10^3</f>
        <v>2.6306074244868007</v>
      </c>
      <c r="W147" t="s">
        <v>160</v>
      </c>
      <c r="X147" s="2">
        <f>VLOOKUP($A147,Total_Rndwd_Prod_Val_AF_N!$A$4:$M$199,5,FALSE)/10^3</f>
        <v>1.8511712564829232</v>
      </c>
      <c r="Y147" s="2">
        <f>VLOOKUP($A147,Total_Rndwd_Prod_Val_AF_N!$A$4:$M$199,6,FALSE)/10^3</f>
        <v>2.1559374750386353</v>
      </c>
      <c r="Z147" s="2">
        <f>VLOOKUP($A147,Total_Rndwd_Prod_Val_AF_N!$A$4:$M$199,7,FALSE)/10^3</f>
        <v>2.4980679143531748</v>
      </c>
      <c r="AA147" s="2">
        <f>VLOOKUP($A147,Total_Rndwd_Prod_Val_AF_N!$A$4:$M$199,8,FALSE)/10^3</f>
        <v>2.4417555968569107</v>
      </c>
      <c r="AB147" s="2">
        <f>VLOOKUP($A147,Total_Rndwd_Prod_Val_AF_N!$A$4:$M$199,9,FALSE)/10^3</f>
        <v>2.475315813289737</v>
      </c>
      <c r="AC147" s="2">
        <f>VLOOKUP($A147,Total_Rndwd_Prod_Val_AF_N!$A$4:$M$199,10,FALSE)/10^3</f>
        <v>2.4913891618836068</v>
      </c>
      <c r="AD147" s="2">
        <f>VLOOKUP($A147,Total_Rndwd_Prod_Val_AF_N!$A$4:$M$199,11,FALSE)/10^3</f>
        <v>2.5302759469665204</v>
      </c>
      <c r="AE147" s="2">
        <f>VLOOKUP($A147,Total_Rndwd_Prod_Val_AF_N!$A$4:$M$199,12,FALSE)/10^3</f>
        <v>2.5817966591329422</v>
      </c>
      <c r="AF147" s="2">
        <f>VLOOKUP($A147,Total_Rndwd_Prod_Val_AF_N!$A$4:$M$199,13,FALSE)/10^3</f>
        <v>2.5549485587656311</v>
      </c>
      <c r="AH147" t="s">
        <v>160</v>
      </c>
      <c r="AI147" s="2">
        <f>VLOOKUP($A147,Total_Rndwd_Prod_Val_BAC_N!$A$4:$M$199,5,FALSE)/10^3</f>
        <v>1.8511712564829232</v>
      </c>
      <c r="AJ147" s="2">
        <f>VLOOKUP($A147,Total_Rndwd_Prod_Val_BAC_N!$A$4:$M$199,6,FALSE)/10^3</f>
        <v>2.1440770914817424</v>
      </c>
      <c r="AK147" s="2">
        <f>VLOOKUP($A147,Total_Rndwd_Prod_Val_BAC_N!$A$4:$M$199,7,FALSE)/10^3</f>
        <v>2.475491103157264</v>
      </c>
      <c r="AL147" s="2">
        <f>VLOOKUP($A147,Total_Rndwd_Prod_Val_BAC_N!$A$4:$M$199,8,FALSE)/10^3</f>
        <v>2.422174063425576</v>
      </c>
      <c r="AM147" s="2">
        <f>VLOOKUP($A147,Total_Rndwd_Prod_Val_BAC_N!$A$4:$M$199,9,FALSE)/10^3</f>
        <v>2.4503773156118824</v>
      </c>
      <c r="AN147" s="2">
        <f>VLOOKUP($A147,Total_Rndwd_Prod_Val_BAC_N!$A$4:$M$199,10,FALSE)/10^3</f>
        <v>2.459410121399292</v>
      </c>
      <c r="AO147" s="2">
        <f>VLOOKUP($A147,Total_Rndwd_Prod_Val_BAC_N!$A$4:$M$199,11,FALSE)/10^3</f>
        <v>2.4875011637132802</v>
      </c>
      <c r="AP147" s="2">
        <f>VLOOKUP($A147,Total_Rndwd_Prod_Val_BAC_N!$A$4:$M$199,12,FALSE)/10^3</f>
        <v>2.5595831863360803</v>
      </c>
      <c r="AQ147" s="2">
        <f>VLOOKUP($A147,Total_Rndwd_Prod_Val_BAC_N!$A$4:$M$199,13,FALSE)/10^3</f>
        <v>2.5323657537625643</v>
      </c>
      <c r="AS147" t="s">
        <v>160</v>
      </c>
      <c r="AT147" s="2">
        <f t="shared" si="109"/>
        <v>1.8511712564829232</v>
      </c>
      <c r="AU147" s="2">
        <f t="shared" si="129"/>
        <v>11.33762561108442</v>
      </c>
      <c r="AV147" s="2">
        <f t="shared" si="129"/>
        <v>21.977630766829265</v>
      </c>
      <c r="AW147" s="2">
        <f t="shared" si="129"/>
        <v>33.543862355141741</v>
      </c>
      <c r="AX147" s="2">
        <f t="shared" si="129"/>
        <v>45.13231609563244</v>
      </c>
      <c r="AY147" s="2">
        <f t="shared" si="129"/>
        <v>56.811571384293735</v>
      </c>
      <c r="AZ147" s="2">
        <f t="shared" si="129"/>
        <v>68.634460849798643</v>
      </c>
      <c r="BA147" s="2">
        <f t="shared" si="129"/>
        <v>80.630925340281394</v>
      </c>
      <c r="BB147" s="2">
        <f t="shared" si="129"/>
        <v>92.734725051045828</v>
      </c>
      <c r="BD147" t="s">
        <v>160</v>
      </c>
      <c r="BE147" s="2">
        <f t="shared" si="141"/>
        <v>1.8511712564829232</v>
      </c>
      <c r="BF147" s="2">
        <f t="shared" si="142"/>
        <v>11.536315745851438</v>
      </c>
      <c r="BG147" s="2">
        <f t="shared" si="142"/>
        <v>23.444989612916139</v>
      </c>
      <c r="BH147" s="2">
        <f t="shared" si="142"/>
        <v>37.408531445067183</v>
      </c>
      <c r="BI147" s="2">
        <f t="shared" si="142"/>
        <v>51.401661265255569</v>
      </c>
      <c r="BJ147" s="2">
        <f t="shared" si="142"/>
        <v>65.023291022930778</v>
      </c>
      <c r="BK147" s="2">
        <f t="shared" si="142"/>
        <v>78.558545232127585</v>
      </c>
      <c r="BL147" s="2">
        <f t="shared" si="142"/>
        <v>91.988654350526758</v>
      </c>
      <c r="BM147" s="2">
        <f t="shared" si="142"/>
        <v>105.1052269989745</v>
      </c>
      <c r="BO147" t="s">
        <v>160</v>
      </c>
      <c r="BP147" s="2">
        <f t="shared" si="143"/>
        <v>1.8511712564829232</v>
      </c>
      <c r="BQ147" s="2">
        <f t="shared" si="144"/>
        <v>11.411793757453252</v>
      </c>
      <c r="BR147" s="2">
        <f t="shared" si="144"/>
        <v>22.533611571960968</v>
      </c>
      <c r="BS147" s="2">
        <f t="shared" si="144"/>
        <v>34.967638826230576</v>
      </c>
      <c r="BT147" s="2">
        <f t="shared" si="144"/>
        <v>47.209977026947961</v>
      </c>
      <c r="BU147" s="2">
        <f t="shared" si="144"/>
        <v>59.602629441990516</v>
      </c>
      <c r="BV147" s="2">
        <f t="shared" si="144"/>
        <v>72.098462036491469</v>
      </c>
      <c r="BW147" s="2">
        <f t="shared" si="144"/>
        <v>84.801362483490493</v>
      </c>
      <c r="BX147" s="2">
        <f t="shared" si="144"/>
        <v>97.683497678787887</v>
      </c>
      <c r="BZ147" t="s">
        <v>160</v>
      </c>
      <c r="CA147" s="2">
        <f t="shared" si="145"/>
        <v>1.8511712564829232</v>
      </c>
      <c r="CB147" s="2">
        <f t="shared" si="146"/>
        <v>11.399933373896358</v>
      </c>
      <c r="CC147" s="2">
        <f t="shared" si="146"/>
        <v>22.451732842980594</v>
      </c>
      <c r="CD147" s="2">
        <f t="shared" si="146"/>
        <v>34.775871319035218</v>
      </c>
      <c r="CE147" s="2">
        <f t="shared" si="146"/>
        <v>46.914944888349403</v>
      </c>
      <c r="CF147" s="2">
        <f t="shared" si="146"/>
        <v>59.175864272196229</v>
      </c>
      <c r="CG147" s="2">
        <f t="shared" si="146"/>
        <v>71.501005921506675</v>
      </c>
      <c r="CH147" s="2">
        <f t="shared" si="146"/>
        <v>84.010593762695876</v>
      </c>
      <c r="CI147" s="2">
        <f t="shared" si="146"/>
        <v>96.781292261802761</v>
      </c>
      <c r="CK147" t="s">
        <v>160</v>
      </c>
      <c r="CL147" s="2">
        <f t="shared" si="147"/>
        <v>0</v>
      </c>
      <c r="CM147" s="2">
        <f t="shared" si="147"/>
        <v>0.19869013476701802</v>
      </c>
      <c r="CN147" s="2">
        <f t="shared" si="147"/>
        <v>1.4673588460868743</v>
      </c>
      <c r="CO147" s="2">
        <f t="shared" si="147"/>
        <v>3.8646690899254423</v>
      </c>
      <c r="CP147" s="2">
        <f t="shared" si="147"/>
        <v>6.2693451696231293</v>
      </c>
      <c r="CQ147" s="2">
        <f t="shared" si="147"/>
        <v>8.2117196386370424</v>
      </c>
      <c r="CR147" s="2">
        <f t="shared" si="147"/>
        <v>9.9240843823289424</v>
      </c>
      <c r="CS147" s="2">
        <f t="shared" si="147"/>
        <v>11.357729010245365</v>
      </c>
      <c r="CT147" s="2">
        <f t="shared" si="147"/>
        <v>12.370501947928673</v>
      </c>
      <c r="CU147" s="41">
        <f t="shared" si="124"/>
        <v>0.13339665309968116</v>
      </c>
      <c r="CV147" t="s">
        <v>160</v>
      </c>
      <c r="CW147" s="2">
        <f t="shared" si="118"/>
        <v>0</v>
      </c>
      <c r="CX147" s="2">
        <f t="shared" si="118"/>
        <v>7.4168146368831955E-2</v>
      </c>
      <c r="CY147" s="2">
        <f t="shared" si="118"/>
        <v>0.55598080513170345</v>
      </c>
      <c r="CZ147" s="2">
        <f t="shared" si="118"/>
        <v>1.4237764710888356</v>
      </c>
      <c r="DA147" s="2">
        <f t="shared" si="118"/>
        <v>2.0776609313155205</v>
      </c>
      <c r="DB147" s="2">
        <f t="shared" si="118"/>
        <v>2.7910580576967803</v>
      </c>
      <c r="DC147" s="2">
        <f t="shared" si="107"/>
        <v>3.4640011866928262</v>
      </c>
      <c r="DD147" s="2">
        <f t="shared" si="107"/>
        <v>4.1704371432090994</v>
      </c>
      <c r="DE147" s="2">
        <f t="shared" si="107"/>
        <v>4.9487726277420592</v>
      </c>
      <c r="DF147" s="41">
        <f t="shared" si="125"/>
        <v>5.3364827738670788E-2</v>
      </c>
      <c r="DG147" t="s">
        <v>160</v>
      </c>
      <c r="DH147" s="2">
        <f t="shared" si="148"/>
        <v>0</v>
      </c>
      <c r="DI147" s="2">
        <f t="shared" si="148"/>
        <v>6.2307762811938616E-2</v>
      </c>
      <c r="DJ147" s="2">
        <f t="shared" si="148"/>
        <v>0.47410207615132904</v>
      </c>
      <c r="DK147" s="2">
        <f t="shared" si="148"/>
        <v>1.2320089638934775</v>
      </c>
      <c r="DL147" s="2">
        <f t="shared" si="148"/>
        <v>1.7826287927169631</v>
      </c>
      <c r="DM147" s="2">
        <f t="shared" si="148"/>
        <v>2.3642928879024936</v>
      </c>
      <c r="DN147" s="2">
        <f t="shared" si="148"/>
        <v>2.8665450717080319</v>
      </c>
      <c r="DO147" s="2">
        <f t="shared" si="148"/>
        <v>3.3796684224144826</v>
      </c>
      <c r="DP147" s="2">
        <f t="shared" si="148"/>
        <v>4.0465672107569333</v>
      </c>
      <c r="DQ147" s="41">
        <f t="shared" si="126"/>
        <v>4.36359433699674E-2</v>
      </c>
      <c r="DR147" s="41"/>
    </row>
    <row r="148" spans="1:122" x14ac:dyDescent="0.3">
      <c r="A148" t="s">
        <v>161</v>
      </c>
      <c r="B148" s="2">
        <f>VLOOKUP($A148,Total_Rndwd_Prod_Val_REF_N!$A$4:$M$199,5,FALSE)/10^3</f>
        <v>209.10153301469154</v>
      </c>
      <c r="C148" s="2">
        <f>VLOOKUP($A148,Total_Rndwd_Prod_Val_REF_N!$A$4:$M$199,6,FALSE)/10^3</f>
        <v>247.31672338347769</v>
      </c>
      <c r="D148" s="2">
        <f>VLOOKUP($A148,Total_Rndwd_Prod_Val_REF_N!$A$4:$M$199,7,FALSE)/10^3</f>
        <v>291.80466299253175</v>
      </c>
      <c r="E148" s="2">
        <f>VLOOKUP($A148,Total_Rndwd_Prod_Val_REF_N!$A$4:$M$199,8,FALSE)/10^3</f>
        <v>279.96462526480968</v>
      </c>
      <c r="F148" s="2">
        <f>VLOOKUP($A148,Total_Rndwd_Prod_Val_REF_N!$A$4:$M$199,9,FALSE)/10^3</f>
        <v>268.82115171621388</v>
      </c>
      <c r="G148" s="2">
        <f>VLOOKUP($A148,Total_Rndwd_Prod_Val_REF_N!$A$4:$M$199,10,FALSE)/10^3</f>
        <v>259.01132525967449</v>
      </c>
      <c r="H148" s="2">
        <f>VLOOKUP($A148,Total_Rndwd_Prod_Val_REF_N!$A$4:$M$199,11,FALSE)/10^3</f>
        <v>239.5679960239473</v>
      </c>
      <c r="I148" s="2">
        <f>VLOOKUP($A148,Total_Rndwd_Prod_Val_REF_N!$A$4:$M$199,12,FALSE)/10^3</f>
        <v>223.30829575407171</v>
      </c>
      <c r="J148" s="2">
        <f>VLOOKUP($A148,Total_Rndwd_Prod_Val_REF_N!$A$4:$M$199,13,FALSE)/10^3</f>
        <v>208.03092204927179</v>
      </c>
      <c r="L148" t="s">
        <v>161</v>
      </c>
      <c r="M148" s="2">
        <f>VLOOKUP($A148,Total_Rndwd_Prod_Val_BF_N!$A$4:$M$199,5,FALSE)/10^3</f>
        <v>209.10153301469154</v>
      </c>
      <c r="N148" s="2">
        <f>VLOOKUP($A148,Total_Rndwd_Prod_Val_BF_N!$A$4:$M$199,6,FALSE)/10^3</f>
        <v>248.60117738026008</v>
      </c>
      <c r="O148" s="2">
        <f>VLOOKUP($A148,Total_Rndwd_Prod_Val_BF_N!$A$4:$M$199,7,FALSE)/10^3</f>
        <v>294.85617417243918</v>
      </c>
      <c r="P148" s="2">
        <f>VLOOKUP($A148,Total_Rndwd_Prod_Val_BF_N!$A$4:$M$199,8,FALSE)/10^3</f>
        <v>274.46765394553069</v>
      </c>
      <c r="Q148" s="2">
        <f>VLOOKUP($A148,Total_Rndwd_Prod_Val_BF_N!$A$4:$M$199,9,FALSE)/10^3</f>
        <v>251.68446081140499</v>
      </c>
      <c r="R148" s="2">
        <f>VLOOKUP($A148,Total_Rndwd_Prod_Val_BF_N!$A$4:$M$199,10,FALSE)/10^3</f>
        <v>240.26903198876738</v>
      </c>
      <c r="S148" s="2">
        <f>VLOOKUP($A148,Total_Rndwd_Prod_Val_BF_N!$A$4:$M$199,11,FALSE)/10^3</f>
        <v>223.94023175619958</v>
      </c>
      <c r="T148" s="2">
        <f>VLOOKUP($A148,Total_Rndwd_Prod_Val_BF_N!$A$4:$M$199,12,FALSE)/10^3</f>
        <v>205.76912718843892</v>
      </c>
      <c r="U148" s="2">
        <f>VLOOKUP($A148,Total_Rndwd_Prod_Val_BF_N!$A$4:$M$199,13,FALSE)/10^3</f>
        <v>191.53678629997</v>
      </c>
      <c r="W148" t="s">
        <v>161</v>
      </c>
      <c r="X148" s="2">
        <f>VLOOKUP($A148,Total_Rndwd_Prod_Val_AF_N!$A$4:$M$199,5,FALSE)/10^3</f>
        <v>209.10153301469154</v>
      </c>
      <c r="Y148" s="2">
        <f>VLOOKUP($A148,Total_Rndwd_Prod_Val_AF_N!$A$4:$M$199,6,FALSE)/10^3</f>
        <v>249.89136069693512</v>
      </c>
      <c r="Z148" s="2">
        <f>VLOOKUP($A148,Total_Rndwd_Prod_Val_AF_N!$A$4:$M$199,7,FALSE)/10^3</f>
        <v>299.93078219993271</v>
      </c>
      <c r="AA148" s="2">
        <f>VLOOKUP($A148,Total_Rndwd_Prod_Val_AF_N!$A$4:$M$199,8,FALSE)/10^3</f>
        <v>292.3144058537876</v>
      </c>
      <c r="AB148" s="2">
        <f>VLOOKUP($A148,Total_Rndwd_Prod_Val_AF_N!$A$4:$M$199,9,FALSE)/10^3</f>
        <v>275.57959620627076</v>
      </c>
      <c r="AC148" s="2">
        <f>VLOOKUP($A148,Total_Rndwd_Prod_Val_AF_N!$A$4:$M$199,10,FALSE)/10^3</f>
        <v>263.11105068150152</v>
      </c>
      <c r="AD148" s="2">
        <f>VLOOKUP($A148,Total_Rndwd_Prod_Val_AF_N!$A$4:$M$199,11,FALSE)/10^3</f>
        <v>243.50993786920986</v>
      </c>
      <c r="AE148" s="2">
        <f>VLOOKUP($A148,Total_Rndwd_Prod_Val_AF_N!$A$4:$M$199,12,FALSE)/10^3</f>
        <v>224.29552469339492</v>
      </c>
      <c r="AF148" s="2">
        <f>VLOOKUP($A148,Total_Rndwd_Prod_Val_AF_N!$A$4:$M$199,13,FALSE)/10^3</f>
        <v>207.90098370865448</v>
      </c>
      <c r="AH148" t="s">
        <v>161</v>
      </c>
      <c r="AI148" s="2">
        <f>VLOOKUP($A148,Total_Rndwd_Prod_Val_BAC_N!$A$4:$M$199,5,FALSE)/10^3</f>
        <v>209.10153301469154</v>
      </c>
      <c r="AJ148" s="2">
        <f>VLOOKUP($A148,Total_Rndwd_Prod_Val_BAC_N!$A$4:$M$199,6,FALSE)/10^3</f>
        <v>246.65531429352598</v>
      </c>
      <c r="AK148" s="2">
        <f>VLOOKUP($A148,Total_Rndwd_Prod_Val_BAC_N!$A$4:$M$199,7,FALSE)/10^3</f>
        <v>294.08007026809116</v>
      </c>
      <c r="AL148" s="2">
        <f>VLOOKUP($A148,Total_Rndwd_Prod_Val_BAC_N!$A$4:$M$199,8,FALSE)/10^3</f>
        <v>284.767424335214</v>
      </c>
      <c r="AM148" s="2">
        <f>VLOOKUP($A148,Total_Rndwd_Prod_Val_BAC_N!$A$4:$M$199,9,FALSE)/10^3</f>
        <v>267.01999372948188</v>
      </c>
      <c r="AN148" s="2">
        <f>VLOOKUP($A148,Total_Rndwd_Prod_Val_BAC_N!$A$4:$M$199,10,FALSE)/10^3</f>
        <v>258.22106873368261</v>
      </c>
      <c r="AO148" s="2">
        <f>VLOOKUP($A148,Total_Rndwd_Prod_Val_BAC_N!$A$4:$M$199,11,FALSE)/10^3</f>
        <v>237.49830186514401</v>
      </c>
      <c r="AP148" s="2">
        <f>VLOOKUP($A148,Total_Rndwd_Prod_Val_BAC_N!$A$4:$M$199,12,FALSE)/10^3</f>
        <v>220.0060795746621</v>
      </c>
      <c r="AQ148" s="2">
        <f>VLOOKUP($A148,Total_Rndwd_Prod_Val_BAC_N!$A$4:$M$199,13,FALSE)/10^3</f>
        <v>204.28479054473723</v>
      </c>
      <c r="AS148" t="s">
        <v>161</v>
      </c>
      <c r="AT148" s="2">
        <f t="shared" si="109"/>
        <v>209.10153301469154</v>
      </c>
      <c r="AU148" s="2">
        <f t="shared" si="129"/>
        <v>1292.8243884569354</v>
      </c>
      <c r="AV148" s="2">
        <f t="shared" si="129"/>
        <v>2573.8959449833778</v>
      </c>
      <c r="AW148" s="2">
        <f t="shared" si="129"/>
        <v>4021.0792222183145</v>
      </c>
      <c r="AX148" s="2">
        <f t="shared" si="129"/>
        <v>5409.7588749937668</v>
      </c>
      <c r="AY148" s="2">
        <f t="shared" si="129"/>
        <v>6744.0548071182966</v>
      </c>
      <c r="AZ148" s="2">
        <f t="shared" si="129"/>
        <v>8019.6681041809425</v>
      </c>
      <c r="BA148" s="2">
        <f t="shared" si="129"/>
        <v>9201.2483840308032</v>
      </c>
      <c r="BB148" s="2">
        <f t="shared" si="129"/>
        <v>10302.512489096363</v>
      </c>
      <c r="BD148" t="s">
        <v>161</v>
      </c>
      <c r="BE148" s="2">
        <f t="shared" si="141"/>
        <v>209.10153301469154</v>
      </c>
      <c r="BF148" s="2">
        <f t="shared" si="142"/>
        <v>1294.1088424537179</v>
      </c>
      <c r="BG148" s="2">
        <f t="shared" si="142"/>
        <v>2583.3697261471975</v>
      </c>
      <c r="BH148" s="2">
        <f t="shared" si="142"/>
        <v>4037.2620767824851</v>
      </c>
      <c r="BI148" s="2">
        <f t="shared" si="142"/>
        <v>5386.8171533760133</v>
      </c>
      <c r="BJ148" s="2">
        <f t="shared" si="142"/>
        <v>6633.8240286104001</v>
      </c>
      <c r="BK148" s="2">
        <f t="shared" si="142"/>
        <v>7818.8403883216697</v>
      </c>
      <c r="BL148" s="2">
        <f t="shared" si="142"/>
        <v>8920.3704425349079</v>
      </c>
      <c r="BM148" s="2">
        <f t="shared" si="142"/>
        <v>9934.9837375886345</v>
      </c>
      <c r="BO148" t="s">
        <v>161</v>
      </c>
      <c r="BP148" s="2">
        <f t="shared" si="143"/>
        <v>209.10153301469154</v>
      </c>
      <c r="BQ148" s="2">
        <f t="shared" si="144"/>
        <v>1295.3990257703929</v>
      </c>
      <c r="BR148" s="2">
        <f t="shared" si="144"/>
        <v>2594.8952507580661</v>
      </c>
      <c r="BS148" s="2">
        <f t="shared" si="144"/>
        <v>4086.932785411585</v>
      </c>
      <c r="BT148" s="2">
        <f t="shared" si="144"/>
        <v>5531.7700050330068</v>
      </c>
      <c r="BU148" s="2">
        <f t="shared" si="144"/>
        <v>6897.1994405395908</v>
      </c>
      <c r="BV148" s="2">
        <f t="shared" si="144"/>
        <v>8193.1535811348076</v>
      </c>
      <c r="BW148" s="2">
        <f t="shared" si="144"/>
        <v>9391.4888573050412</v>
      </c>
      <c r="BX148" s="2">
        <f t="shared" si="144"/>
        <v>10496.571939787274</v>
      </c>
      <c r="BZ148" t="s">
        <v>161</v>
      </c>
      <c r="CA148" s="2">
        <f t="shared" si="145"/>
        <v>209.10153301469154</v>
      </c>
      <c r="CB148" s="2">
        <f t="shared" si="146"/>
        <v>1292.1629793669836</v>
      </c>
      <c r="CC148" s="2">
        <f t="shared" si="146"/>
        <v>2572.8643068091787</v>
      </c>
      <c r="CD148" s="2">
        <f t="shared" si="146"/>
        <v>4033.9520122167573</v>
      </c>
      <c r="CE148" s="2">
        <f t="shared" si="146"/>
        <v>5440.0417032870955</v>
      </c>
      <c r="CF148" s="2">
        <f t="shared" si="146"/>
        <v>6766.3427469387061</v>
      </c>
      <c r="CG148" s="2">
        <f t="shared" si="146"/>
        <v>8036.7253237385803</v>
      </c>
      <c r="CH148" s="2">
        <f t="shared" si="146"/>
        <v>9206.7246107738174</v>
      </c>
      <c r="CI148" s="2">
        <f t="shared" si="146"/>
        <v>10291.033719617204</v>
      </c>
      <c r="CK148" t="s">
        <v>161</v>
      </c>
      <c r="CL148" s="2">
        <f t="shared" si="147"/>
        <v>0</v>
      </c>
      <c r="CM148" s="2">
        <f t="shared" si="147"/>
        <v>1.2844539967825312</v>
      </c>
      <c r="CN148" s="2">
        <f t="shared" si="147"/>
        <v>9.4737811638196945</v>
      </c>
      <c r="CO148" s="2">
        <f t="shared" si="147"/>
        <v>16.182854564170611</v>
      </c>
      <c r="CP148" s="2">
        <f t="shared" si="147"/>
        <v>-22.941721617753501</v>
      </c>
      <c r="CQ148" s="2">
        <f t="shared" si="147"/>
        <v>-110.2307785078965</v>
      </c>
      <c r="CR148" s="2">
        <f t="shared" si="147"/>
        <v>-200.82771585927276</v>
      </c>
      <c r="CS148" s="2">
        <f t="shared" si="147"/>
        <v>-280.87794149589536</v>
      </c>
      <c r="CT148" s="2">
        <f t="shared" si="147"/>
        <v>-367.52875150772888</v>
      </c>
      <c r="CU148" s="41">
        <f t="shared" si="124"/>
        <v>-3.5673701138115771E-2</v>
      </c>
      <c r="CV148" t="s">
        <v>161</v>
      </c>
      <c r="CW148" s="2">
        <f t="shared" si="118"/>
        <v>0</v>
      </c>
      <c r="CX148" s="2">
        <f t="shared" si="118"/>
        <v>2.5746373134575151</v>
      </c>
      <c r="CY148" s="2">
        <f t="shared" si="118"/>
        <v>20.99930577468831</v>
      </c>
      <c r="CZ148" s="2">
        <f t="shared" si="118"/>
        <v>65.853563193270475</v>
      </c>
      <c r="DA148" s="2">
        <f t="shared" si="118"/>
        <v>122.01113003924002</v>
      </c>
      <c r="DB148" s="2">
        <f t="shared" si="118"/>
        <v>153.1446334212942</v>
      </c>
      <c r="DC148" s="2">
        <f t="shared" si="107"/>
        <v>173.48547695386515</v>
      </c>
      <c r="DD148" s="2">
        <f t="shared" si="107"/>
        <v>190.24047327423796</v>
      </c>
      <c r="DE148" s="2">
        <f t="shared" si="107"/>
        <v>194.05945069091104</v>
      </c>
      <c r="DF148" s="41">
        <f t="shared" si="125"/>
        <v>1.8836128652723629E-2</v>
      </c>
      <c r="DG148" t="s">
        <v>161</v>
      </c>
      <c r="DH148" s="2">
        <f t="shared" si="148"/>
        <v>0</v>
      </c>
      <c r="DI148" s="2">
        <f t="shared" si="148"/>
        <v>-0.66140908995180325</v>
      </c>
      <c r="DJ148" s="2">
        <f t="shared" si="148"/>
        <v>-1.0316381741990881</v>
      </c>
      <c r="DK148" s="2">
        <f t="shared" si="148"/>
        <v>12.87278999844284</v>
      </c>
      <c r="DL148" s="2">
        <f t="shared" si="148"/>
        <v>30.282828293328748</v>
      </c>
      <c r="DM148" s="2">
        <f t="shared" si="148"/>
        <v>22.28793982040952</v>
      </c>
      <c r="DN148" s="2">
        <f t="shared" si="148"/>
        <v>17.057219557637836</v>
      </c>
      <c r="DO148" s="2">
        <f t="shared" si="148"/>
        <v>5.4762267430141947</v>
      </c>
      <c r="DP148" s="2">
        <f t="shared" si="148"/>
        <v>-11.478769479159382</v>
      </c>
      <c r="DQ148" s="41">
        <f t="shared" si="126"/>
        <v>-1.1141718577199404E-3</v>
      </c>
      <c r="DR148" s="38"/>
    </row>
    <row r="149" spans="1:122" x14ac:dyDescent="0.3">
      <c r="A149" t="s">
        <v>162</v>
      </c>
      <c r="B149" s="2">
        <f>VLOOKUP($A149,Total_Rndwd_Prod_Val_REF_N!$A$4:$M$199,5,FALSE)/10^3</f>
        <v>6.2769705023370731E-2</v>
      </c>
      <c r="C149" s="2">
        <f>VLOOKUP($A149,Total_Rndwd_Prod_Val_REF_N!$A$4:$M$199,6,FALSE)/10^3</f>
        <v>8.5260523893800746E-2</v>
      </c>
      <c r="D149" s="2">
        <f>VLOOKUP($A149,Total_Rndwd_Prod_Val_REF_N!$A$4:$M$199,7,FALSE)/10^3</f>
        <v>9.5590323128696489E-2</v>
      </c>
      <c r="E149" s="2">
        <f>VLOOKUP($A149,Total_Rndwd_Prod_Val_REF_N!$A$4:$M$199,8,FALSE)/10^3</f>
        <v>0.10435316467733229</v>
      </c>
      <c r="F149" s="2">
        <f>VLOOKUP($A149,Total_Rndwd_Prod_Val_REF_N!$A$4:$M$199,9,FALSE)/10^3</f>
        <v>0.10370730573240552</v>
      </c>
      <c r="G149" s="2">
        <f>VLOOKUP($A149,Total_Rndwd_Prod_Val_REF_N!$A$4:$M$199,10,FALSE)/10^3</f>
        <v>0.10355001372718342</v>
      </c>
      <c r="H149" s="2">
        <f>VLOOKUP($A149,Total_Rndwd_Prod_Val_REF_N!$A$4:$M$199,11,FALSE)/10^3</f>
        <v>0.10573576982291422</v>
      </c>
      <c r="I149" s="2">
        <f>VLOOKUP($A149,Total_Rndwd_Prod_Val_REF_N!$A$4:$M$199,12,FALSE)/10^3</f>
        <v>0.10545423717688414</v>
      </c>
      <c r="J149" s="2">
        <f>VLOOKUP($A149,Total_Rndwd_Prod_Val_REF_N!$A$4:$M$199,13,FALSE)/10^3</f>
        <v>0.1026302140628253</v>
      </c>
      <c r="L149" t="s">
        <v>162</v>
      </c>
      <c r="M149" s="2">
        <f>VLOOKUP($A149,Total_Rndwd_Prod_Val_BF_N!$A$4:$M$199,5,FALSE)/10^3</f>
        <v>6.2769705023370731E-2</v>
      </c>
      <c r="N149" s="2">
        <f>VLOOKUP($A149,Total_Rndwd_Prod_Val_BF_N!$A$4:$M$199,6,FALSE)/10^3</f>
        <v>9.327131743210515E-2</v>
      </c>
      <c r="O149" s="2">
        <f>VLOOKUP($A149,Total_Rndwd_Prod_Val_BF_N!$A$4:$M$199,7,FALSE)/10^3</f>
        <v>0.11132176517062008</v>
      </c>
      <c r="P149" s="2">
        <f>VLOOKUP($A149,Total_Rndwd_Prod_Val_BF_N!$A$4:$M$199,8,FALSE)/10^3</f>
        <v>0.12511378866095696</v>
      </c>
      <c r="Q149" s="2">
        <f>VLOOKUP($A149,Total_Rndwd_Prod_Val_BF_N!$A$4:$M$199,9,FALSE)/10^3</f>
        <v>0.12039281298940691</v>
      </c>
      <c r="R149" s="2">
        <f>VLOOKUP($A149,Total_Rndwd_Prod_Val_BF_N!$A$4:$M$199,10,FALSE)/10^3</f>
        <v>0.11880153118695261</v>
      </c>
      <c r="S149" s="2">
        <f>VLOOKUP($A149,Total_Rndwd_Prod_Val_BF_N!$A$4:$M$199,11,FALSE)/10^3</f>
        <v>0.11725182750657395</v>
      </c>
      <c r="T149" s="2">
        <f>VLOOKUP($A149,Total_Rndwd_Prod_Val_BF_N!$A$4:$M$199,12,FALSE)/10^3</f>
        <v>0.11648060872684889</v>
      </c>
      <c r="U149" s="2">
        <f>VLOOKUP($A149,Total_Rndwd_Prod_Val_BF_N!$A$4:$M$199,13,FALSE)/10^3</f>
        <v>0.12541725578293594</v>
      </c>
      <c r="W149" t="s">
        <v>162</v>
      </c>
      <c r="X149" s="2">
        <f>VLOOKUP($A149,Total_Rndwd_Prod_Val_AF_N!$A$4:$M$199,5,FALSE)/10^3</f>
        <v>6.2769705023370731E-2</v>
      </c>
      <c r="Y149" s="2">
        <f>VLOOKUP($A149,Total_Rndwd_Prod_Val_AF_N!$A$4:$M$199,6,FALSE)/10^3</f>
        <v>8.0670146160796666E-2</v>
      </c>
      <c r="Z149" s="2">
        <f>VLOOKUP($A149,Total_Rndwd_Prod_Val_AF_N!$A$4:$M$199,7,FALSE)/10^3</f>
        <v>0.11202526852902954</v>
      </c>
      <c r="AA149" s="2">
        <f>VLOOKUP($A149,Total_Rndwd_Prod_Val_AF_N!$A$4:$M$199,8,FALSE)/10^3</f>
        <v>0.10982785412271755</v>
      </c>
      <c r="AB149" s="2">
        <f>VLOOKUP($A149,Total_Rndwd_Prod_Val_AF_N!$A$4:$M$199,9,FALSE)/10^3</f>
        <v>0.10944208601362143</v>
      </c>
      <c r="AC149" s="2">
        <f>VLOOKUP($A149,Total_Rndwd_Prod_Val_AF_N!$A$4:$M$199,10,FALSE)/10^3</f>
        <v>0.10885486530173423</v>
      </c>
      <c r="AD149" s="2">
        <f>VLOOKUP($A149,Total_Rndwd_Prod_Val_AF_N!$A$4:$M$199,11,FALSE)/10^3</f>
        <v>0.11107339668097821</v>
      </c>
      <c r="AE149" s="2">
        <f>VLOOKUP($A149,Total_Rndwd_Prod_Val_AF_N!$A$4:$M$199,12,FALSE)/10^3</f>
        <v>0.11103444946672336</v>
      </c>
      <c r="AF149" s="2">
        <f>VLOOKUP($A149,Total_Rndwd_Prod_Val_AF_N!$A$4:$M$199,13,FALSE)/10^3</f>
        <v>0.11836355513129636</v>
      </c>
      <c r="AH149" t="s">
        <v>162</v>
      </c>
      <c r="AI149" s="2">
        <f>VLOOKUP($A149,Total_Rndwd_Prod_Val_BAC_N!$A$4:$M$199,5,FALSE)/10^3</f>
        <v>6.2769705023370731E-2</v>
      </c>
      <c r="AJ149" s="2">
        <f>VLOOKUP($A149,Total_Rndwd_Prod_Val_BAC_N!$A$4:$M$199,6,FALSE)/10^3</f>
        <v>7.1269705023370739E-2</v>
      </c>
      <c r="AK149" s="2">
        <f>VLOOKUP($A149,Total_Rndwd_Prod_Val_BAC_N!$A$4:$M$199,7,FALSE)/10^3</f>
        <v>9.3808587298222626E-2</v>
      </c>
      <c r="AL149" s="2">
        <f>VLOOKUP($A149,Total_Rndwd_Prod_Val_BAC_N!$A$4:$M$199,8,FALSE)/10^3</f>
        <v>9.1288587298222604E-2</v>
      </c>
      <c r="AM149" s="2">
        <f>VLOOKUP($A149,Total_Rndwd_Prod_Val_BAC_N!$A$4:$M$199,9,FALSE)/10^3</f>
        <v>0.10823588296118851</v>
      </c>
      <c r="AN149" s="2">
        <f>VLOOKUP($A149,Total_Rndwd_Prod_Val_BAC_N!$A$4:$M$199,10,FALSE)/10^3</f>
        <v>0.10762708278659944</v>
      </c>
      <c r="AO149" s="2">
        <f>VLOOKUP($A149,Total_Rndwd_Prod_Val_BAC_N!$A$4:$M$199,11,FALSE)/10^3</f>
        <v>0.1096711438895899</v>
      </c>
      <c r="AP149" s="2">
        <f>VLOOKUP($A149,Total_Rndwd_Prod_Val_BAC_N!$A$4:$M$199,12,FALSE)/10^3</f>
        <v>0.11004858665469722</v>
      </c>
      <c r="AQ149" s="2">
        <f>VLOOKUP($A149,Total_Rndwd_Prod_Val_BAC_N!$A$4:$M$199,13,FALSE)/10^3</f>
        <v>0.10786908959983811</v>
      </c>
      <c r="AS149" t="s">
        <v>162</v>
      </c>
      <c r="AT149" s="2">
        <f t="shared" si="109"/>
        <v>6.2769705023370731E-2</v>
      </c>
      <c r="AU149" s="2">
        <f t="shared" si="129"/>
        <v>0.39910904901065442</v>
      </c>
      <c r="AV149" s="2">
        <f t="shared" si="129"/>
        <v>0.83574146771455393</v>
      </c>
      <c r="AW149" s="2">
        <f t="shared" si="129"/>
        <v>1.3224559249066723</v>
      </c>
      <c r="AX149" s="2">
        <f t="shared" si="129"/>
        <v>1.8435758893484071</v>
      </c>
      <c r="AY149" s="2">
        <f t="shared" si="129"/>
        <v>2.3619551260052125</v>
      </c>
      <c r="AZ149" s="2">
        <f t="shared" si="129"/>
        <v>2.8818909507368602</v>
      </c>
      <c r="BA149" s="2">
        <f t="shared" si="129"/>
        <v>3.4102882672054013</v>
      </c>
      <c r="BB149" s="2">
        <f t="shared" si="129"/>
        <v>3.9347354299757633</v>
      </c>
      <c r="BD149" t="s">
        <v>162</v>
      </c>
      <c r="BE149" s="2">
        <f t="shared" si="141"/>
        <v>6.2769705023370731E-2</v>
      </c>
      <c r="BF149" s="2">
        <f t="shared" si="142"/>
        <v>0.40711984254895883</v>
      </c>
      <c r="BG149" s="2">
        <f t="shared" si="142"/>
        <v>0.89152687744799952</v>
      </c>
      <c r="BH149" s="2">
        <f t="shared" si="142"/>
        <v>1.4619277267914368</v>
      </c>
      <c r="BI149" s="2">
        <f t="shared" si="142"/>
        <v>2.0827756944246714</v>
      </c>
      <c r="BJ149" s="2">
        <f t="shared" si="142"/>
        <v>2.6831484775692518</v>
      </c>
      <c r="BK149" s="2">
        <f t="shared" si="142"/>
        <v>3.275606429823636</v>
      </c>
      <c r="BL149" s="2">
        <f t="shared" si="142"/>
        <v>3.8610943485767808</v>
      </c>
      <c r="BM149" s="2">
        <f t="shared" si="142"/>
        <v>4.4524340392671125</v>
      </c>
      <c r="BO149" t="s">
        <v>162</v>
      </c>
      <c r="BP149" s="2">
        <f t="shared" si="143"/>
        <v>6.2769705023370731E-2</v>
      </c>
      <c r="BQ149" s="2">
        <f t="shared" si="144"/>
        <v>0.39451867127765033</v>
      </c>
      <c r="BR149" s="2">
        <f t="shared" si="144"/>
        <v>0.8292245244498665</v>
      </c>
      <c r="BS149" s="2">
        <f t="shared" si="144"/>
        <v>1.3871534526887022</v>
      </c>
      <c r="BT149" s="2">
        <f t="shared" si="144"/>
        <v>1.9359069551931938</v>
      </c>
      <c r="BU149" s="2">
        <f t="shared" si="144"/>
        <v>2.4825301645494138</v>
      </c>
      <c r="BV149" s="2">
        <f t="shared" si="144"/>
        <v>3.0290230224373289</v>
      </c>
      <c r="BW149" s="2">
        <f t="shared" si="144"/>
        <v>3.5843510586279654</v>
      </c>
      <c r="BX149" s="2">
        <f t="shared" si="144"/>
        <v>4.1468524116261545</v>
      </c>
      <c r="BZ149" t="s">
        <v>162</v>
      </c>
      <c r="CA149" s="2">
        <f t="shared" si="145"/>
        <v>6.2769705023370731E-2</v>
      </c>
      <c r="CB149" s="2">
        <f t="shared" si="146"/>
        <v>0.38511823014022439</v>
      </c>
      <c r="CC149" s="2">
        <f t="shared" si="146"/>
        <v>0.76400563753192996</v>
      </c>
      <c r="CD149" s="2">
        <f t="shared" si="146"/>
        <v>1.2305285740230429</v>
      </c>
      <c r="CE149" s="2">
        <f t="shared" si="146"/>
        <v>1.7039188061771218</v>
      </c>
      <c r="CF149" s="2">
        <f t="shared" si="146"/>
        <v>2.2444894208084749</v>
      </c>
      <c r="CG149" s="2">
        <f t="shared" si="146"/>
        <v>2.784668895844463</v>
      </c>
      <c r="CH149" s="2">
        <f t="shared" si="146"/>
        <v>3.3334020580575197</v>
      </c>
      <c r="CI149" s="2">
        <f t="shared" si="146"/>
        <v>3.8814654942761466</v>
      </c>
      <c r="CK149" t="s">
        <v>162</v>
      </c>
      <c r="CL149" s="2">
        <f t="shared" si="147"/>
        <v>0</v>
      </c>
      <c r="CM149" s="2">
        <f t="shared" si="147"/>
        <v>8.0107935383044171E-3</v>
      </c>
      <c r="CN149" s="2">
        <f t="shared" si="147"/>
        <v>5.578540973344559E-2</v>
      </c>
      <c r="CO149" s="2">
        <f t="shared" si="147"/>
        <v>0.13947180188476449</v>
      </c>
      <c r="CP149" s="2">
        <f t="shared" si="147"/>
        <v>0.23919980507626426</v>
      </c>
      <c r="CQ149" s="2">
        <f t="shared" si="147"/>
        <v>0.32119335156403928</v>
      </c>
      <c r="CR149" s="2">
        <f t="shared" si="147"/>
        <v>0.39371547908677584</v>
      </c>
      <c r="CS149" s="2">
        <f t="shared" si="147"/>
        <v>0.45080608137137945</v>
      </c>
      <c r="CT149" s="2">
        <f t="shared" si="147"/>
        <v>0.51769860929134914</v>
      </c>
      <c r="CU149" s="41">
        <f t="shared" si="124"/>
        <v>0.1315713898696711</v>
      </c>
      <c r="CV149" t="s">
        <v>162</v>
      </c>
      <c r="CW149" s="2">
        <f t="shared" si="118"/>
        <v>0</v>
      </c>
      <c r="CX149" s="2">
        <f t="shared" si="118"/>
        <v>-4.5903777330040807E-3</v>
      </c>
      <c r="CY149" s="2">
        <f t="shared" si="118"/>
        <v>-6.5169432646874359E-3</v>
      </c>
      <c r="CZ149" s="2">
        <f t="shared" si="118"/>
        <v>6.4697527782029862E-2</v>
      </c>
      <c r="DA149" s="2">
        <f t="shared" si="118"/>
        <v>9.2331065844786675E-2</v>
      </c>
      <c r="DB149" s="2">
        <f t="shared" si="118"/>
        <v>0.12057503854420126</v>
      </c>
      <c r="DC149" s="2">
        <f t="shared" si="107"/>
        <v>0.14713207170046871</v>
      </c>
      <c r="DD149" s="2">
        <f t="shared" si="107"/>
        <v>0.17406279142256409</v>
      </c>
      <c r="DE149" s="2">
        <f t="shared" si="107"/>
        <v>0.21211698165039117</v>
      </c>
      <c r="DF149" s="41">
        <f t="shared" si="125"/>
        <v>5.3908829558000991E-2</v>
      </c>
      <c r="DG149" t="s">
        <v>162</v>
      </c>
      <c r="DH149" s="2">
        <f t="shared" si="148"/>
        <v>0</v>
      </c>
      <c r="DI149" s="2">
        <f t="shared" si="148"/>
        <v>-1.3990818870430022E-2</v>
      </c>
      <c r="DJ149" s="2">
        <f t="shared" si="148"/>
        <v>-7.1735830182623972E-2</v>
      </c>
      <c r="DK149" s="2">
        <f t="shared" si="148"/>
        <v>-9.1927350883629355E-2</v>
      </c>
      <c r="DL149" s="2">
        <f t="shared" si="148"/>
        <v>-0.13965708317128533</v>
      </c>
      <c r="DM149" s="2">
        <f t="shared" si="148"/>
        <v>-0.1174657051967376</v>
      </c>
      <c r="DN149" s="2">
        <f t="shared" si="148"/>
        <v>-9.7222054892397214E-2</v>
      </c>
      <c r="DO149" s="2">
        <f t="shared" si="148"/>
        <v>-7.688620914788169E-2</v>
      </c>
      <c r="DP149" s="2">
        <f t="shared" si="148"/>
        <v>-5.3269935699616688E-2</v>
      </c>
      <c r="DQ149" s="41">
        <f t="shared" si="126"/>
        <v>-1.3538378030144918E-2</v>
      </c>
      <c r="DR149" s="41"/>
    </row>
    <row r="150" spans="1:122" x14ac:dyDescent="0.3">
      <c r="A150" t="s">
        <v>163</v>
      </c>
      <c r="B150" s="2">
        <f>VLOOKUP($A150,Total_Rndwd_Prod_Val_REF_N!$A$4:$M$199,5,FALSE)/10^3</f>
        <v>5.109814126921461</v>
      </c>
      <c r="C150" s="2">
        <f>VLOOKUP($A150,Total_Rndwd_Prod_Val_REF_N!$A$4:$M$199,6,FALSE)/10^3</f>
        <v>6.447487033200753</v>
      </c>
      <c r="D150" s="2">
        <f>VLOOKUP($A150,Total_Rndwd_Prod_Val_REF_N!$A$4:$M$199,7,FALSE)/10^3</f>
        <v>7.9438172907070106</v>
      </c>
      <c r="E150" s="2">
        <f>VLOOKUP($A150,Total_Rndwd_Prod_Val_REF_N!$A$4:$M$199,8,FALSE)/10^3</f>
        <v>8.4618185663957259</v>
      </c>
      <c r="F150" s="2">
        <f>VLOOKUP($A150,Total_Rndwd_Prod_Val_REF_N!$A$4:$M$199,9,FALSE)/10^3</f>
        <v>8.697383547505801</v>
      </c>
      <c r="G150" s="2">
        <f>VLOOKUP($A150,Total_Rndwd_Prod_Val_REF_N!$A$4:$M$199,10,FALSE)/10^3</f>
        <v>8.863550374873034</v>
      </c>
      <c r="H150" s="2">
        <f>VLOOKUP($A150,Total_Rndwd_Prod_Val_REF_N!$A$4:$M$199,11,FALSE)/10^3</f>
        <v>8.7685528367805929</v>
      </c>
      <c r="I150" s="2">
        <f>VLOOKUP($A150,Total_Rndwd_Prod_Val_REF_N!$A$4:$M$199,12,FALSE)/10^3</f>
        <v>8.6976803420065814</v>
      </c>
      <c r="J150" s="2">
        <f>VLOOKUP($A150,Total_Rndwd_Prod_Val_REF_N!$A$4:$M$199,13,FALSE)/10^3</f>
        <v>8.3966349619732288</v>
      </c>
      <c r="L150" t="s">
        <v>163</v>
      </c>
      <c r="M150" s="2">
        <f>VLOOKUP($A150,Total_Rndwd_Prod_Val_BF_N!$A$4:$M$199,5,FALSE)/10^3</f>
        <v>5.109814126921461</v>
      </c>
      <c r="N150" s="2">
        <f>VLOOKUP($A150,Total_Rndwd_Prod_Val_BF_N!$A$4:$M$199,6,FALSE)/10^3</f>
        <v>6.9397142095580984</v>
      </c>
      <c r="O150" s="2">
        <f>VLOOKUP($A150,Total_Rndwd_Prod_Val_BF_N!$A$4:$M$199,7,FALSE)/10^3</f>
        <v>9.1679276122599553</v>
      </c>
      <c r="P150" s="2">
        <f>VLOOKUP($A150,Total_Rndwd_Prod_Val_BF_N!$A$4:$M$199,8,FALSE)/10^3</f>
        <v>9.7542565555769087</v>
      </c>
      <c r="Q150" s="2">
        <f>VLOOKUP($A150,Total_Rndwd_Prod_Val_BF_N!$A$4:$M$199,9,FALSE)/10^3</f>
        <v>9.8120352749014863</v>
      </c>
      <c r="R150" s="2">
        <f>VLOOKUP($A150,Total_Rndwd_Prod_Val_BF_N!$A$4:$M$199,10,FALSE)/10^3</f>
        <v>9.9473073782532531</v>
      </c>
      <c r="S150" s="2">
        <f>VLOOKUP($A150,Total_Rndwd_Prod_Val_BF_N!$A$4:$M$199,11,FALSE)/10^3</f>
        <v>9.9231300905537854</v>
      </c>
      <c r="T150" s="2">
        <f>VLOOKUP($A150,Total_Rndwd_Prod_Val_BF_N!$A$4:$M$199,12,FALSE)/10^3</f>
        <v>9.6575004365643569</v>
      </c>
      <c r="U150" s="2">
        <f>VLOOKUP($A150,Total_Rndwd_Prod_Val_BF_N!$A$4:$M$199,13,FALSE)/10^3</f>
        <v>9.6129334315935271</v>
      </c>
      <c r="W150" t="s">
        <v>163</v>
      </c>
      <c r="X150" s="2">
        <f>VLOOKUP($A150,Total_Rndwd_Prod_Val_AF_N!$A$4:$M$199,5,FALSE)/10^3</f>
        <v>5.109814126921461</v>
      </c>
      <c r="Y150" s="2">
        <f>VLOOKUP($A150,Total_Rndwd_Prod_Val_AF_N!$A$4:$M$199,6,FALSE)/10^3</f>
        <v>6.6295637623904593</v>
      </c>
      <c r="Z150" s="2">
        <f>VLOOKUP($A150,Total_Rndwd_Prod_Val_AF_N!$A$4:$M$199,7,FALSE)/10^3</f>
        <v>8.4217557340493503</v>
      </c>
      <c r="AA150" s="2">
        <f>VLOOKUP($A150,Total_Rndwd_Prod_Val_AF_N!$A$4:$M$199,8,FALSE)/10^3</f>
        <v>8.9578693992986036</v>
      </c>
      <c r="AB150" s="2">
        <f>VLOOKUP($A150,Total_Rndwd_Prod_Val_AF_N!$A$4:$M$199,9,FALSE)/10^3</f>
        <v>9.3498238603444221</v>
      </c>
      <c r="AC150" s="2">
        <f>VLOOKUP($A150,Total_Rndwd_Prod_Val_AF_N!$A$4:$M$199,10,FALSE)/10^3</f>
        <v>9.5576522556350234</v>
      </c>
      <c r="AD150" s="2">
        <f>VLOOKUP($A150,Total_Rndwd_Prod_Val_AF_N!$A$4:$M$199,11,FALSE)/10^3</f>
        <v>9.5482396041194768</v>
      </c>
      <c r="AE150" s="2">
        <f>VLOOKUP($A150,Total_Rndwd_Prod_Val_AF_N!$A$4:$M$199,12,FALSE)/10^3</f>
        <v>9.4670999928131963</v>
      </c>
      <c r="AF150" s="2">
        <f>VLOOKUP($A150,Total_Rndwd_Prod_Val_AF_N!$A$4:$M$199,13,FALSE)/10^3</f>
        <v>9.2437353104578222</v>
      </c>
      <c r="AH150" t="s">
        <v>163</v>
      </c>
      <c r="AI150" s="2">
        <f>VLOOKUP($A150,Total_Rndwd_Prod_Val_BAC_N!$A$4:$M$199,5,FALSE)/10^3</f>
        <v>5.109814126921461</v>
      </c>
      <c r="AJ150" s="2">
        <f>VLOOKUP($A150,Total_Rndwd_Prod_Val_BAC_N!$A$4:$M$199,6,FALSE)/10^3</f>
        <v>6.5990133066876995</v>
      </c>
      <c r="AK150" s="2">
        <f>VLOOKUP($A150,Total_Rndwd_Prod_Val_BAC_N!$A$4:$M$199,7,FALSE)/10^3</f>
        <v>8.3546499014421851</v>
      </c>
      <c r="AL150" s="2">
        <f>VLOOKUP($A150,Total_Rndwd_Prod_Val_BAC_N!$A$4:$M$199,8,FALSE)/10^3</f>
        <v>8.8579884530073176</v>
      </c>
      <c r="AM150" s="2">
        <f>VLOOKUP($A150,Total_Rndwd_Prod_Val_BAC_N!$A$4:$M$199,9,FALSE)/10^3</f>
        <v>9.185217928046967</v>
      </c>
      <c r="AN150" s="2">
        <f>VLOOKUP($A150,Total_Rndwd_Prod_Val_BAC_N!$A$4:$M$199,10,FALSE)/10^3</f>
        <v>9.3895495383133323</v>
      </c>
      <c r="AO150" s="2">
        <f>VLOOKUP($A150,Total_Rndwd_Prod_Val_BAC_N!$A$4:$M$199,11,FALSE)/10^3</f>
        <v>9.3061965207587463</v>
      </c>
      <c r="AP150" s="2">
        <f>VLOOKUP($A150,Total_Rndwd_Prod_Val_BAC_N!$A$4:$M$199,12,FALSE)/10^3</f>
        <v>9.2828932504414645</v>
      </c>
      <c r="AQ150" s="2">
        <f>VLOOKUP($A150,Total_Rndwd_Prod_Val_BAC_N!$A$4:$M$199,13,FALSE)/10^3</f>
        <v>9.0734032846770916</v>
      </c>
      <c r="AS150" t="s">
        <v>163</v>
      </c>
      <c r="AT150" s="2">
        <f t="shared" si="109"/>
        <v>5.109814126921461</v>
      </c>
      <c r="AU150" s="2">
        <f t="shared" si="129"/>
        <v>31.996557667808055</v>
      </c>
      <c r="AV150" s="2">
        <f t="shared" si="129"/>
        <v>65.730323091318084</v>
      </c>
      <c r="AW150" s="2">
        <f t="shared" si="129"/>
        <v>105.96741082054184</v>
      </c>
      <c r="AX150" s="2">
        <f t="shared" si="129"/>
        <v>148.51206863363055</v>
      </c>
      <c r="AY150" s="2">
        <f t="shared" si="129"/>
        <v>192.16515319852678</v>
      </c>
      <c r="AZ150" s="2">
        <f t="shared" si="129"/>
        <v>236.38790753479952</v>
      </c>
      <c r="BA150" s="2">
        <f t="shared" si="129"/>
        <v>280.15979922392853</v>
      </c>
      <c r="BB150" s="2">
        <f t="shared" si="129"/>
        <v>323.34715555392808</v>
      </c>
      <c r="BD150" t="s">
        <v>163</v>
      </c>
      <c r="BE150" s="2">
        <f t="shared" si="141"/>
        <v>5.109814126921461</v>
      </c>
      <c r="BF150" s="2">
        <f t="shared" si="142"/>
        <v>32.488784844165401</v>
      </c>
      <c r="BG150" s="2">
        <f t="shared" si="142"/>
        <v>69.415569294657757</v>
      </c>
      <c r="BH150" s="2">
        <f t="shared" si="142"/>
        <v>115.84153629927448</v>
      </c>
      <c r="BI150" s="2">
        <f t="shared" si="142"/>
        <v>164.67059779648361</v>
      </c>
      <c r="BJ150" s="2">
        <f t="shared" si="142"/>
        <v>213.86604627434281</v>
      </c>
      <c r="BK150" s="2">
        <f t="shared" si="142"/>
        <v>263.57840587790963</v>
      </c>
      <c r="BL150" s="2">
        <f t="shared" si="142"/>
        <v>312.92842667668913</v>
      </c>
      <c r="BM150" s="2">
        <f t="shared" si="142"/>
        <v>361.17136185454012</v>
      </c>
      <c r="BO150" t="s">
        <v>163</v>
      </c>
      <c r="BP150" s="2">
        <f t="shared" si="143"/>
        <v>5.109814126921461</v>
      </c>
      <c r="BQ150" s="2">
        <f t="shared" si="144"/>
        <v>32.178634396997765</v>
      </c>
      <c r="BR150" s="2">
        <f t="shared" si="144"/>
        <v>67.118645180608951</v>
      </c>
      <c r="BS150" s="2">
        <f t="shared" si="144"/>
        <v>109.76353751610495</v>
      </c>
      <c r="BT150" s="2">
        <f t="shared" si="144"/>
        <v>154.94483897364378</v>
      </c>
      <c r="BU150" s="2">
        <f t="shared" si="144"/>
        <v>201.90178667065649</v>
      </c>
      <c r="BV150" s="2">
        <f t="shared" si="144"/>
        <v>249.68063529731609</v>
      </c>
      <c r="BW150" s="2">
        <f t="shared" si="144"/>
        <v>297.34069370660717</v>
      </c>
      <c r="BX150" s="2">
        <f t="shared" si="144"/>
        <v>344.45282898831783</v>
      </c>
      <c r="BZ150" t="s">
        <v>163</v>
      </c>
      <c r="CA150" s="2">
        <f t="shared" si="145"/>
        <v>5.109814126921461</v>
      </c>
      <c r="CB150" s="2">
        <f t="shared" si="146"/>
        <v>32.148083941295006</v>
      </c>
      <c r="CC150" s="2">
        <f t="shared" si="146"/>
        <v>66.898787069487994</v>
      </c>
      <c r="CD150" s="2">
        <f t="shared" si="146"/>
        <v>109.17537512826405</v>
      </c>
      <c r="CE150" s="2">
        <f t="shared" si="146"/>
        <v>153.79254686834028</v>
      </c>
      <c r="CF150" s="2">
        <f t="shared" si="146"/>
        <v>199.92296811884148</v>
      </c>
      <c r="CG150" s="2">
        <f t="shared" si="146"/>
        <v>246.78736279285357</v>
      </c>
      <c r="CH150" s="2">
        <f t="shared" si="146"/>
        <v>293.29504212633003</v>
      </c>
      <c r="CI150" s="2">
        <f t="shared" si="146"/>
        <v>339.50001841277299</v>
      </c>
      <c r="CK150" t="s">
        <v>163</v>
      </c>
      <c r="CL150" s="2">
        <f t="shared" si="147"/>
        <v>0</v>
      </c>
      <c r="CM150" s="2">
        <f t="shared" si="147"/>
        <v>0.49222717635734625</v>
      </c>
      <c r="CN150" s="2">
        <f t="shared" si="147"/>
        <v>3.6852462033396733</v>
      </c>
      <c r="CO150" s="2">
        <f t="shared" si="147"/>
        <v>9.8741254787326369</v>
      </c>
      <c r="CP150" s="2">
        <f t="shared" si="147"/>
        <v>16.158529162853057</v>
      </c>
      <c r="CQ150" s="2">
        <f t="shared" si="147"/>
        <v>21.700893075816026</v>
      </c>
      <c r="CR150" s="2">
        <f t="shared" si="147"/>
        <v>27.190498343110107</v>
      </c>
      <c r="CS150" s="2">
        <f t="shared" si="147"/>
        <v>32.768627452760597</v>
      </c>
      <c r="CT150" s="2">
        <f t="shared" si="147"/>
        <v>37.824206300612047</v>
      </c>
      <c r="CU150" s="41">
        <f t="shared" si="124"/>
        <v>0.11697708067298491</v>
      </c>
      <c r="CV150" t="s">
        <v>163</v>
      </c>
      <c r="CW150" s="2">
        <f t="shared" si="118"/>
        <v>0</v>
      </c>
      <c r="CX150" s="2">
        <f t="shared" si="118"/>
        <v>0.18207672918970985</v>
      </c>
      <c r="CY150" s="2">
        <f t="shared" si="118"/>
        <v>1.3883220892908668</v>
      </c>
      <c r="CZ150" s="2">
        <f t="shared" si="118"/>
        <v>3.7961266955631032</v>
      </c>
      <c r="DA150" s="2">
        <f t="shared" si="118"/>
        <v>6.432770340013235</v>
      </c>
      <c r="DB150" s="2">
        <f t="shared" si="118"/>
        <v>9.7366334721297108</v>
      </c>
      <c r="DC150" s="2">
        <f t="shared" si="107"/>
        <v>13.292727762516563</v>
      </c>
      <c r="DD150" s="2">
        <f t="shared" si="107"/>
        <v>17.180894482678639</v>
      </c>
      <c r="DE150" s="2">
        <f t="shared" si="107"/>
        <v>21.105673434389757</v>
      </c>
      <c r="DF150" s="41">
        <f t="shared" si="125"/>
        <v>6.5272488320589961E-2</v>
      </c>
      <c r="DG150" t="s">
        <v>163</v>
      </c>
      <c r="DH150" s="2">
        <f t="shared" si="148"/>
        <v>0</v>
      </c>
      <c r="DI150" s="2">
        <f t="shared" si="148"/>
        <v>0.15152627348695091</v>
      </c>
      <c r="DJ150" s="2">
        <f t="shared" si="148"/>
        <v>1.1684639781699104</v>
      </c>
      <c r="DK150" s="2">
        <f t="shared" si="148"/>
        <v>3.2079643077222073</v>
      </c>
      <c r="DL150" s="2">
        <f t="shared" si="148"/>
        <v>5.280478234709733</v>
      </c>
      <c r="DM150" s="2">
        <f t="shared" si="148"/>
        <v>7.7578149203147007</v>
      </c>
      <c r="DN150" s="2">
        <f t="shared" si="148"/>
        <v>10.399455258054047</v>
      </c>
      <c r="DO150" s="2">
        <f t="shared" si="148"/>
        <v>13.135242902401501</v>
      </c>
      <c r="DP150" s="2">
        <f t="shared" si="148"/>
        <v>16.152862858844912</v>
      </c>
      <c r="DQ150" s="41">
        <f t="shared" si="126"/>
        <v>4.9955172270414253E-2</v>
      </c>
      <c r="DR150" s="41"/>
    </row>
    <row r="151" spans="1:122" x14ac:dyDescent="0.3">
      <c r="A151" s="9" t="s">
        <v>63</v>
      </c>
      <c r="B151" s="36">
        <f>SUM(B152:B188)</f>
        <v>40453.533405313385</v>
      </c>
      <c r="C151" s="36">
        <f t="shared" ref="C151:J151" si="149">SUM(C152:C188)</f>
        <v>46157.649638289775</v>
      </c>
      <c r="D151" s="36">
        <f t="shared" si="149"/>
        <v>52294.500599360683</v>
      </c>
      <c r="E151" s="36">
        <f t="shared" si="149"/>
        <v>52509.126903449593</v>
      </c>
      <c r="F151" s="36">
        <f t="shared" si="149"/>
        <v>53097.971637070797</v>
      </c>
      <c r="G151" s="36">
        <f t="shared" si="149"/>
        <v>53358.055213510263</v>
      </c>
      <c r="H151" s="36">
        <f t="shared" si="149"/>
        <v>52747.862872752834</v>
      </c>
      <c r="I151" s="36">
        <f t="shared" si="149"/>
        <v>52146.883785874888</v>
      </c>
      <c r="J151" s="36">
        <f t="shared" si="149"/>
        <v>51189.049130357838</v>
      </c>
      <c r="L151" s="9" t="s">
        <v>63</v>
      </c>
      <c r="M151" s="36">
        <f t="shared" ref="M151:U151" si="150">SUM(M152:M188)</f>
        <v>40453.533405313385</v>
      </c>
      <c r="N151" s="36">
        <f t="shared" si="150"/>
        <v>49732.375568832824</v>
      </c>
      <c r="O151" s="36">
        <f t="shared" si="150"/>
        <v>60762.928154166271</v>
      </c>
      <c r="P151" s="36">
        <f t="shared" si="150"/>
        <v>60694.656672063451</v>
      </c>
      <c r="Q151" s="36">
        <f t="shared" si="150"/>
        <v>60648.975241620581</v>
      </c>
      <c r="R151" s="36">
        <f t="shared" si="150"/>
        <v>60566.989508670194</v>
      </c>
      <c r="S151" s="36">
        <f t="shared" si="150"/>
        <v>59898.229709842235</v>
      </c>
      <c r="T151" s="36">
        <f t="shared" si="150"/>
        <v>58746.713156054546</v>
      </c>
      <c r="U151" s="36">
        <f t="shared" si="150"/>
        <v>58322.182583512382</v>
      </c>
      <c r="W151" s="9" t="s">
        <v>63</v>
      </c>
      <c r="X151" s="36">
        <f t="shared" ref="X151:AF151" si="151">SUM(X152:X188)</f>
        <v>40453.533405313385</v>
      </c>
      <c r="Y151" s="36">
        <f t="shared" si="151"/>
        <v>47226.02465364711</v>
      </c>
      <c r="Z151" s="36">
        <f t="shared" si="151"/>
        <v>54955.532047287299</v>
      </c>
      <c r="AA151" s="36">
        <f t="shared" si="151"/>
        <v>55792.143761218344</v>
      </c>
      <c r="AB151" s="36">
        <f t="shared" si="151"/>
        <v>56135.38334818821</v>
      </c>
      <c r="AC151" s="36">
        <f t="shared" si="151"/>
        <v>55766.02936178766</v>
      </c>
      <c r="AD151" s="36">
        <f t="shared" si="151"/>
        <v>55076.571796747019</v>
      </c>
      <c r="AE151" s="36">
        <f t="shared" si="151"/>
        <v>54219.862989992529</v>
      </c>
      <c r="AF151" s="36">
        <f t="shared" si="151"/>
        <v>53125.939450254213</v>
      </c>
      <c r="AH151" s="9" t="s">
        <v>63</v>
      </c>
      <c r="AI151" s="36">
        <f t="shared" ref="AI151:AQ151" si="152">SUM(AI152:AI188)</f>
        <v>40453.533405313385</v>
      </c>
      <c r="AJ151" s="36">
        <f t="shared" si="152"/>
        <v>47316.065789139131</v>
      </c>
      <c r="AK151" s="36">
        <f t="shared" si="152"/>
        <v>55464.275190110275</v>
      </c>
      <c r="AL151" s="36">
        <f t="shared" si="152"/>
        <v>55939.367906891785</v>
      </c>
      <c r="AM151" s="36">
        <f t="shared" si="152"/>
        <v>56295.293727707525</v>
      </c>
      <c r="AN151" s="36">
        <f t="shared" si="152"/>
        <v>56376.356765076765</v>
      </c>
      <c r="AO151" s="36">
        <f t="shared" si="152"/>
        <v>55452.157335245742</v>
      </c>
      <c r="AP151" s="36">
        <f t="shared" si="152"/>
        <v>54862.85314251361</v>
      </c>
      <c r="AQ151" s="36">
        <f t="shared" si="152"/>
        <v>53814.510348570395</v>
      </c>
      <c r="AS151" s="9" t="s">
        <v>63</v>
      </c>
      <c r="AT151" s="36">
        <f t="shared" ref="AT151:BB151" si="153">SUM(AT152:AT188)</f>
        <v>40453.533405313385</v>
      </c>
      <c r="AU151" s="36">
        <f t="shared" si="153"/>
        <v>248425.31666485677</v>
      </c>
      <c r="AV151" s="36">
        <f t="shared" si="153"/>
        <v>485350.41581737652</v>
      </c>
      <c r="AW151" s="36">
        <f t="shared" si="153"/>
        <v>747037.54511826881</v>
      </c>
      <c r="AX151" s="36">
        <f t="shared" si="153"/>
        <v>1010172.0243691381</v>
      </c>
      <c r="AY151" s="36">
        <f t="shared" si="153"/>
        <v>1275921.9661309316</v>
      </c>
      <c r="AZ151" s="36">
        <f t="shared" si="153"/>
        <v>1542102.0498577254</v>
      </c>
      <c r="BA151" s="36">
        <f t="shared" si="153"/>
        <v>1805240.3851346113</v>
      </c>
      <c r="BB151" s="36">
        <f t="shared" si="153"/>
        <v>2065016.9694084693</v>
      </c>
      <c r="BD151" s="9" t="s">
        <v>63</v>
      </c>
      <c r="BE151" s="36">
        <f t="shared" ref="BE151:BM151" si="154">SUM(BE152:BE188)</f>
        <v>40453.533405313385</v>
      </c>
      <c r="BF151" s="36">
        <f t="shared" si="154"/>
        <v>252000.04259539978</v>
      </c>
      <c r="BG151" s="36">
        <f t="shared" si="154"/>
        <v>511692.47302489739</v>
      </c>
      <c r="BH151" s="36">
        <f t="shared" si="154"/>
        <v>815438.84231362608</v>
      </c>
      <c r="BI151" s="36">
        <f t="shared" si="154"/>
        <v>1118866.4442435</v>
      </c>
      <c r="BJ151" s="36">
        <f t="shared" si="154"/>
        <v>1422029.3347186525</v>
      </c>
      <c r="BK151" s="36">
        <f t="shared" si="154"/>
        <v>1724195.5224631762</v>
      </c>
      <c r="BL151" s="36">
        <f t="shared" si="154"/>
        <v>2022535.1544585992</v>
      </c>
      <c r="BM151" s="36">
        <f t="shared" si="154"/>
        <v>2315844.1896663303</v>
      </c>
      <c r="BO151" s="9" t="s">
        <v>63</v>
      </c>
      <c r="BP151" s="36">
        <f t="shared" ref="BP151:BX151" si="155">SUM(BP152:BP188)</f>
        <v>40453.533405313385</v>
      </c>
      <c r="BQ151" s="36">
        <f t="shared" si="155"/>
        <v>249493.69168021411</v>
      </c>
      <c r="BR151" s="36">
        <f t="shared" si="155"/>
        <v>493353.32234208978</v>
      </c>
      <c r="BS151" s="36">
        <f t="shared" si="155"/>
        <v>768967.59429245733</v>
      </c>
      <c r="BT151" s="36">
        <f t="shared" si="155"/>
        <v>1048271.552685519</v>
      </c>
      <c r="BU151" s="36">
        <f t="shared" si="155"/>
        <v>1328579.1154400592</v>
      </c>
      <c r="BV151" s="36">
        <f t="shared" si="155"/>
        <v>1606719.8046839572</v>
      </c>
      <c r="BW151" s="36">
        <f t="shared" si="155"/>
        <v>1881245.9548609375</v>
      </c>
      <c r="BX151" s="36">
        <f t="shared" si="155"/>
        <v>2151251.3462711624</v>
      </c>
      <c r="BZ151" s="9" t="s">
        <v>63</v>
      </c>
      <c r="CA151" s="36">
        <f t="shared" ref="CA151:CI151" si="156">SUM(CA152:CA188)</f>
        <v>40453.533405313385</v>
      </c>
      <c r="CB151" s="36">
        <f t="shared" si="156"/>
        <v>249583.73281570608</v>
      </c>
      <c r="CC151" s="36">
        <f t="shared" si="156"/>
        <v>494312.27116237296</v>
      </c>
      <c r="CD151" s="36">
        <f t="shared" si="156"/>
        <v>772108.73982970568</v>
      </c>
      <c r="CE151" s="36">
        <f t="shared" si="156"/>
        <v>1052161.5051849806</v>
      </c>
      <c r="CF151" s="36">
        <f t="shared" si="156"/>
        <v>1333719.0368608877</v>
      </c>
      <c r="CG151" s="36">
        <f t="shared" si="156"/>
        <v>1614676.6212564397</v>
      </c>
      <c r="CH151" s="36">
        <f t="shared" si="156"/>
        <v>1891348.1037399368</v>
      </c>
      <c r="CI151" s="36">
        <f t="shared" si="156"/>
        <v>2164614.0266585615</v>
      </c>
      <c r="CK151" s="9" t="s">
        <v>63</v>
      </c>
      <c r="CL151" s="36">
        <f t="shared" ref="CL151:CT151" si="157">SUM(CL152:CL188)</f>
        <v>0</v>
      </c>
      <c r="CM151" s="36">
        <f t="shared" si="157"/>
        <v>3574.7259305430512</v>
      </c>
      <c r="CN151" s="36">
        <f t="shared" si="157"/>
        <v>26342.057207520837</v>
      </c>
      <c r="CO151" s="36">
        <f t="shared" si="157"/>
        <v>68401.297195357009</v>
      </c>
      <c r="CP151" s="36">
        <f t="shared" si="157"/>
        <v>108694.41987436231</v>
      </c>
      <c r="CQ151" s="36">
        <f t="shared" si="157"/>
        <v>146107.36858772131</v>
      </c>
      <c r="CR151" s="36">
        <f t="shared" si="157"/>
        <v>182093.4726054504</v>
      </c>
      <c r="CS151" s="36">
        <f t="shared" si="157"/>
        <v>217294.7693239876</v>
      </c>
      <c r="CT151" s="36">
        <f t="shared" si="157"/>
        <v>250827.22025786078</v>
      </c>
      <c r="CU151" s="38">
        <f t="shared" si="124"/>
        <v>0.1214649680722532</v>
      </c>
      <c r="CV151" s="9" t="s">
        <v>63</v>
      </c>
      <c r="CW151" s="36">
        <f t="shared" ref="CW151:DE151" si="158">SUM(CW152:CW188)</f>
        <v>0</v>
      </c>
      <c r="CX151" s="36">
        <f t="shared" si="158"/>
        <v>1068.3750153573274</v>
      </c>
      <c r="CY151" s="36">
        <f t="shared" si="158"/>
        <v>8002.9065247132203</v>
      </c>
      <c r="CZ151" s="36">
        <f t="shared" si="158"/>
        <v>21930.049174188374</v>
      </c>
      <c r="DA151" s="36">
        <f t="shared" si="158"/>
        <v>38099.528316380791</v>
      </c>
      <c r="DB151" s="36">
        <f t="shared" si="158"/>
        <v>52657.14930912781</v>
      </c>
      <c r="DC151" s="36">
        <f t="shared" si="158"/>
        <v>64617.754826231627</v>
      </c>
      <c r="DD151" s="36">
        <f t="shared" si="158"/>
        <v>76005.56972632611</v>
      </c>
      <c r="DE151" s="36">
        <f t="shared" si="158"/>
        <v>86234.376862693171</v>
      </c>
      <c r="DF151" s="38">
        <f t="shared" si="125"/>
        <v>4.1759645630125394E-2</v>
      </c>
      <c r="DG151" s="9" t="s">
        <v>63</v>
      </c>
      <c r="DH151" s="36">
        <f t="shared" ref="DH151:DP151" si="159">SUM(DH152:DH188)</f>
        <v>0</v>
      </c>
      <c r="DI151" s="36">
        <f t="shared" si="159"/>
        <v>1158.4161508493451</v>
      </c>
      <c r="DJ151" s="36">
        <f t="shared" si="159"/>
        <v>8961.8553449963292</v>
      </c>
      <c r="DK151" s="36">
        <f t="shared" si="159"/>
        <v>25071.194711436838</v>
      </c>
      <c r="DL151" s="36">
        <f t="shared" si="159"/>
        <v>41989.480815842304</v>
      </c>
      <c r="DM151" s="36">
        <f t="shared" si="159"/>
        <v>57797.070729955769</v>
      </c>
      <c r="DN151" s="36">
        <f t="shared" si="159"/>
        <v>72574.57139871463</v>
      </c>
      <c r="DO151" s="36">
        <f t="shared" si="159"/>
        <v>86107.718605325004</v>
      </c>
      <c r="DP151" s="36">
        <f t="shared" si="159"/>
        <v>99597.057250092592</v>
      </c>
      <c r="DQ151" s="38">
        <f t="shared" si="126"/>
        <v>4.8230624118610746E-2</v>
      </c>
      <c r="DR151" s="41"/>
    </row>
    <row r="152" spans="1:122" x14ac:dyDescent="0.3">
      <c r="A152" t="s">
        <v>164</v>
      </c>
      <c r="B152" s="2">
        <f>VLOOKUP($A152,Total_Rndwd_Prod_Val_REF_N!$A$4:$M$199,5,FALSE)/10^3</f>
        <v>29.100465407191123</v>
      </c>
      <c r="C152" s="2">
        <f>VLOOKUP($A152,Total_Rndwd_Prod_Val_REF_N!$A$4:$M$199,6,FALSE)/10^3</f>
        <v>33.301089785154467</v>
      </c>
      <c r="D152" s="2">
        <f>VLOOKUP($A152,Total_Rndwd_Prod_Val_REF_N!$A$4:$M$199,7,FALSE)/10^3</f>
        <v>37.620138730214997</v>
      </c>
      <c r="E152" s="2">
        <f>VLOOKUP($A152,Total_Rndwd_Prod_Val_REF_N!$A$4:$M$199,8,FALSE)/10^3</f>
        <v>37.882663912433266</v>
      </c>
      <c r="F152" s="2">
        <f>VLOOKUP($A152,Total_Rndwd_Prod_Val_REF_N!$A$4:$M$199,9,FALSE)/10^3</f>
        <v>38.359156211841437</v>
      </c>
      <c r="G152" s="2">
        <f>VLOOKUP($A152,Total_Rndwd_Prod_Val_REF_N!$A$4:$M$199,10,FALSE)/10^3</f>
        <v>39.096120222717623</v>
      </c>
      <c r="H152" s="2">
        <f>VLOOKUP($A152,Total_Rndwd_Prod_Val_REF_N!$A$4:$M$199,11,FALSE)/10^3</f>
        <v>25.140502007362162</v>
      </c>
      <c r="I152" s="2">
        <f>VLOOKUP($A152,Total_Rndwd_Prod_Val_REF_N!$A$4:$M$199,12,FALSE)/10^3</f>
        <v>25.818559425965326</v>
      </c>
      <c r="J152" s="2">
        <f>VLOOKUP($A152,Total_Rndwd_Prod_Val_REF_N!$A$4:$M$199,13,FALSE)/10^3</f>
        <v>24.954282431053535</v>
      </c>
      <c r="L152" t="s">
        <v>164</v>
      </c>
      <c r="M152" s="2">
        <f>VLOOKUP($A152,Total_Rndwd_Prod_Val_BF_N!$A$4:$M$199,5,FALSE)/10^3</f>
        <v>29.100465407191123</v>
      </c>
      <c r="N152" s="2">
        <f>VLOOKUP($A152,Total_Rndwd_Prod_Val_BF_N!$A$4:$M$199,6,FALSE)/10^3</f>
        <v>34.982456395954991</v>
      </c>
      <c r="O152" s="2">
        <f>VLOOKUP($A152,Total_Rndwd_Prod_Val_BF_N!$A$4:$M$199,7,FALSE)/10^3</f>
        <v>41.086881501358839</v>
      </c>
      <c r="P152" s="2">
        <f>VLOOKUP($A152,Total_Rndwd_Prod_Val_BF_N!$A$4:$M$199,8,FALSE)/10^3</f>
        <v>39.360946760141672</v>
      </c>
      <c r="Q152" s="2">
        <f>VLOOKUP($A152,Total_Rndwd_Prod_Val_BF_N!$A$4:$M$199,9,FALSE)/10^3</f>
        <v>36.574495644135247</v>
      </c>
      <c r="R152" s="2">
        <f>VLOOKUP($A152,Total_Rndwd_Prod_Val_BF_N!$A$4:$M$199,10,FALSE)/10^3</f>
        <v>37.464351728829698</v>
      </c>
      <c r="S152" s="2">
        <f>VLOOKUP($A152,Total_Rndwd_Prod_Val_BF_N!$A$4:$M$199,11,FALSE)/10^3</f>
        <v>38.451959937377794</v>
      </c>
      <c r="T152" s="2">
        <f>VLOOKUP($A152,Total_Rndwd_Prod_Val_BF_N!$A$4:$M$199,12,FALSE)/10^3</f>
        <v>37.896595269697286</v>
      </c>
      <c r="U152" s="2">
        <f>VLOOKUP($A152,Total_Rndwd_Prod_Val_BF_N!$A$4:$M$199,13,FALSE)/10^3</f>
        <v>39.466301239413127</v>
      </c>
      <c r="W152" t="s">
        <v>164</v>
      </c>
      <c r="X152" s="2">
        <f>VLOOKUP($A152,Total_Rndwd_Prod_Val_AF_N!$A$4:$M$199,5,FALSE)/10^3</f>
        <v>29.100465407191123</v>
      </c>
      <c r="Y152" s="2">
        <f>VLOOKUP($A152,Total_Rndwd_Prod_Val_AF_N!$A$4:$M$199,6,FALSE)/10^3</f>
        <v>34.453680779624818</v>
      </c>
      <c r="Z152" s="2">
        <f>VLOOKUP($A152,Total_Rndwd_Prod_Val_AF_N!$A$4:$M$199,7,FALSE)/10^3</f>
        <v>40.626264903597153</v>
      </c>
      <c r="AA152" s="2">
        <f>VLOOKUP($A152,Total_Rndwd_Prod_Val_AF_N!$A$4:$M$199,8,FALSE)/10^3</f>
        <v>40.23817212338632</v>
      </c>
      <c r="AB152" s="2">
        <f>VLOOKUP($A152,Total_Rndwd_Prod_Val_AF_N!$A$4:$M$199,9,FALSE)/10^3</f>
        <v>40.976500867597956</v>
      </c>
      <c r="AC152" s="2">
        <f>VLOOKUP($A152,Total_Rndwd_Prod_Val_AF_N!$A$4:$M$199,10,FALSE)/10^3</f>
        <v>41.545409036839082</v>
      </c>
      <c r="AD152" s="2">
        <f>VLOOKUP($A152,Total_Rndwd_Prod_Val_AF_N!$A$4:$M$199,11,FALSE)/10^3</f>
        <v>42.198993476578707</v>
      </c>
      <c r="AE152" s="2">
        <f>VLOOKUP($A152,Total_Rndwd_Prod_Val_AF_N!$A$4:$M$199,12,FALSE)/10^3</f>
        <v>28.355598022775457</v>
      </c>
      <c r="AF152" s="2">
        <f>VLOOKUP($A152,Total_Rndwd_Prod_Val_AF_N!$A$4:$M$199,13,FALSE)/10^3</f>
        <v>27.867454739781323</v>
      </c>
      <c r="AH152" t="s">
        <v>164</v>
      </c>
      <c r="AI152" s="2">
        <f>VLOOKUP($A152,Total_Rndwd_Prod_Val_BAC_N!$A$4:$M$199,5,FALSE)/10^3</f>
        <v>29.100465407191123</v>
      </c>
      <c r="AJ152" s="2">
        <f>VLOOKUP($A152,Total_Rndwd_Prod_Val_BAC_N!$A$4:$M$199,6,FALSE)/10^3</f>
        <v>34.361528832238406</v>
      </c>
      <c r="AK152" s="2">
        <f>VLOOKUP($A152,Total_Rndwd_Prod_Val_BAC_N!$A$4:$M$199,7,FALSE)/10^3</f>
        <v>40.325401955242704</v>
      </c>
      <c r="AL152" s="2">
        <f>VLOOKUP($A152,Total_Rndwd_Prod_Val_BAC_N!$A$4:$M$199,8,FALSE)/10^3</f>
        <v>39.792583558236814</v>
      </c>
      <c r="AM152" s="2">
        <f>VLOOKUP($A152,Total_Rndwd_Prod_Val_BAC_N!$A$4:$M$199,9,FALSE)/10^3</f>
        <v>40.425787815251475</v>
      </c>
      <c r="AN152" s="2">
        <f>VLOOKUP($A152,Total_Rndwd_Prod_Val_BAC_N!$A$4:$M$199,10,FALSE)/10^3</f>
        <v>40.889508093016737</v>
      </c>
      <c r="AO152" s="2">
        <f>VLOOKUP($A152,Total_Rndwd_Prod_Val_BAC_N!$A$4:$M$199,11,FALSE)/10^3</f>
        <v>41.403215554108073</v>
      </c>
      <c r="AP152" s="2">
        <f>VLOOKUP($A152,Total_Rndwd_Prod_Val_BAC_N!$A$4:$M$199,12,FALSE)/10^3</f>
        <v>27.850368572679141</v>
      </c>
      <c r="AQ152" s="2">
        <f>VLOOKUP($A152,Total_Rndwd_Prod_Val_BAC_N!$A$4:$M$199,13,FALSE)/10^3</f>
        <v>27.356849054258259</v>
      </c>
      <c r="AS152" t="s">
        <v>164</v>
      </c>
      <c r="AT152" s="2">
        <f>B152</f>
        <v>29.100465407191123</v>
      </c>
      <c r="AU152" s="2">
        <f t="shared" ref="AU152:BB167" si="160">AT152+B152*4+C152</f>
        <v>178.80341682111006</v>
      </c>
      <c r="AV152" s="2">
        <f t="shared" si="160"/>
        <v>349.62791469194292</v>
      </c>
      <c r="AW152" s="2">
        <f t="shared" si="160"/>
        <v>537.99113352523614</v>
      </c>
      <c r="AX152" s="2">
        <f t="shared" si="160"/>
        <v>727.88094538681059</v>
      </c>
      <c r="AY152" s="2">
        <f t="shared" si="160"/>
        <v>920.41369045689407</v>
      </c>
      <c r="AZ152" s="2">
        <f t="shared" si="160"/>
        <v>1101.9386733551266</v>
      </c>
      <c r="BA152" s="2">
        <f t="shared" si="160"/>
        <v>1228.3192408105406</v>
      </c>
      <c r="BB152" s="2">
        <f t="shared" si="160"/>
        <v>1356.5477609454554</v>
      </c>
      <c r="BD152" t="s">
        <v>164</v>
      </c>
      <c r="BE152" s="2">
        <f>M152</f>
        <v>29.100465407191123</v>
      </c>
      <c r="BF152" s="2">
        <f t="shared" ref="BF152:BM167" si="161">BE152+M152*4+N152</f>
        <v>180.48478343191059</v>
      </c>
      <c r="BG152" s="2">
        <f t="shared" si="161"/>
        <v>361.50149051708939</v>
      </c>
      <c r="BH152" s="2">
        <f t="shared" si="161"/>
        <v>565.20996328266642</v>
      </c>
      <c r="BI152" s="2">
        <f t="shared" si="161"/>
        <v>759.22824596736837</v>
      </c>
      <c r="BJ152" s="2">
        <f t="shared" si="161"/>
        <v>942.99058027273907</v>
      </c>
      <c r="BK152" s="2">
        <f t="shared" si="161"/>
        <v>1131.2999471254357</v>
      </c>
      <c r="BL152" s="2">
        <f t="shared" si="161"/>
        <v>1323.0043821446443</v>
      </c>
      <c r="BM152" s="2">
        <f t="shared" si="161"/>
        <v>1514.0570644628465</v>
      </c>
      <c r="BO152" t="s">
        <v>164</v>
      </c>
      <c r="BP152" s="2">
        <f>X152</f>
        <v>29.100465407191123</v>
      </c>
      <c r="BQ152" s="2">
        <f t="shared" ref="BQ152:BX167" si="162">BP152+X152*4+Y152</f>
        <v>179.95600781558042</v>
      </c>
      <c r="BR152" s="2">
        <f t="shared" si="162"/>
        <v>358.3969958376768</v>
      </c>
      <c r="BS152" s="2">
        <f t="shared" si="162"/>
        <v>561.14022757545172</v>
      </c>
      <c r="BT152" s="2">
        <f t="shared" si="162"/>
        <v>763.06941693659496</v>
      </c>
      <c r="BU152" s="2">
        <f t="shared" si="162"/>
        <v>968.52082944382585</v>
      </c>
      <c r="BV152" s="2">
        <f t="shared" si="162"/>
        <v>1176.9014590677607</v>
      </c>
      <c r="BW152" s="2">
        <f t="shared" si="162"/>
        <v>1374.053030996851</v>
      </c>
      <c r="BX152" s="2">
        <f t="shared" si="162"/>
        <v>1515.3428778277341</v>
      </c>
      <c r="BZ152" t="s">
        <v>164</v>
      </c>
      <c r="CA152" s="2">
        <f>AI152</f>
        <v>29.100465407191123</v>
      </c>
      <c r="CB152" s="2">
        <f t="shared" ref="CB152:CI167" si="163">CA152+AI152*4+AJ152</f>
        <v>179.86385586819401</v>
      </c>
      <c r="CC152" s="2">
        <f t="shared" si="163"/>
        <v>357.63537315239034</v>
      </c>
      <c r="CD152" s="2">
        <f t="shared" si="163"/>
        <v>558.72956453159804</v>
      </c>
      <c r="CE152" s="2">
        <f t="shared" si="163"/>
        <v>758.32568657979675</v>
      </c>
      <c r="CF152" s="2">
        <f t="shared" si="163"/>
        <v>960.91834593381941</v>
      </c>
      <c r="CG152" s="2">
        <f t="shared" si="163"/>
        <v>1165.8795938599944</v>
      </c>
      <c r="CH152" s="2">
        <f t="shared" si="163"/>
        <v>1359.3428246491058</v>
      </c>
      <c r="CI152" s="2">
        <f t="shared" si="163"/>
        <v>1498.1011479940805</v>
      </c>
      <c r="CK152" t="s">
        <v>164</v>
      </c>
      <c r="CL152" s="2">
        <f t="shared" ref="CL152:CT167" si="164">BE152-AT152</f>
        <v>0</v>
      </c>
      <c r="CM152" s="2">
        <f t="shared" si="164"/>
        <v>1.6813666108005236</v>
      </c>
      <c r="CN152" s="2">
        <f t="shared" si="164"/>
        <v>11.873575825146474</v>
      </c>
      <c r="CO152" s="2">
        <f t="shared" si="164"/>
        <v>27.218829757430285</v>
      </c>
      <c r="CP152" s="2">
        <f t="shared" si="164"/>
        <v>31.347300580557771</v>
      </c>
      <c r="CQ152" s="2">
        <f t="shared" si="164"/>
        <v>22.576889815844993</v>
      </c>
      <c r="CR152" s="2">
        <f t="shared" si="164"/>
        <v>29.361273770309026</v>
      </c>
      <c r="CS152" s="2">
        <f t="shared" si="164"/>
        <v>94.685141334103719</v>
      </c>
      <c r="CT152" s="2">
        <f t="shared" si="164"/>
        <v>157.50930351739112</v>
      </c>
      <c r="CU152" s="41">
        <f t="shared" si="124"/>
        <v>0.1161104002763706</v>
      </c>
      <c r="CV152" t="s">
        <v>164</v>
      </c>
      <c r="CW152" s="2">
        <f t="shared" si="118"/>
        <v>0</v>
      </c>
      <c r="CX152" s="2">
        <f t="shared" si="118"/>
        <v>1.1525909944703585</v>
      </c>
      <c r="CY152" s="2">
        <f t="shared" si="118"/>
        <v>8.7690811457338782</v>
      </c>
      <c r="CZ152" s="2">
        <f t="shared" si="118"/>
        <v>23.149094050215581</v>
      </c>
      <c r="DA152" s="2">
        <f t="shared" si="118"/>
        <v>35.188471549784367</v>
      </c>
      <c r="DB152" s="2">
        <f t="shared" si="118"/>
        <v>48.107138986931773</v>
      </c>
      <c r="DC152" s="2">
        <f t="shared" si="107"/>
        <v>74.962785712634059</v>
      </c>
      <c r="DD152" s="2">
        <f t="shared" si="107"/>
        <v>145.73379018631044</v>
      </c>
      <c r="DE152" s="2">
        <f t="shared" si="107"/>
        <v>158.79511688227876</v>
      </c>
      <c r="DF152" s="41">
        <f t="shared" si="125"/>
        <v>0.11705825733080374</v>
      </c>
      <c r="DG152" t="s">
        <v>164</v>
      </c>
      <c r="DH152" s="2">
        <f t="shared" ref="DH152:DP180" si="165">CA152-AT152</f>
        <v>0</v>
      </c>
      <c r="DI152" s="2">
        <f t="shared" si="165"/>
        <v>1.0604390470839462</v>
      </c>
      <c r="DJ152" s="2">
        <f t="shared" si="165"/>
        <v>8.0074584604474239</v>
      </c>
      <c r="DK152" s="2">
        <f t="shared" si="165"/>
        <v>20.738431006361907</v>
      </c>
      <c r="DL152" s="2">
        <f t="shared" si="165"/>
        <v>30.444741192986157</v>
      </c>
      <c r="DM152" s="2">
        <f t="shared" si="165"/>
        <v>40.504655476925336</v>
      </c>
      <c r="DN152" s="2">
        <f t="shared" si="165"/>
        <v>63.94092050486779</v>
      </c>
      <c r="DO152" s="2">
        <f t="shared" si="165"/>
        <v>131.02358383856517</v>
      </c>
      <c r="DP152" s="2">
        <f t="shared" si="165"/>
        <v>141.55338704862515</v>
      </c>
      <c r="DQ152" s="41">
        <f t="shared" si="126"/>
        <v>0.10434825158678419</v>
      </c>
      <c r="DR152" s="41"/>
    </row>
    <row r="153" spans="1:122" x14ac:dyDescent="0.3">
      <c r="A153" t="s">
        <v>65</v>
      </c>
      <c r="B153" s="2">
        <f>VLOOKUP($A153,Total_Rndwd_Prod_Val_REF_N!$A$4:$M$199,5,FALSE)/10^3</f>
        <v>1058.9127226600824</v>
      </c>
      <c r="C153" s="2">
        <f>VLOOKUP($A153,Total_Rndwd_Prod_Val_REF_N!$A$4:$M$199,6,FALSE)/10^3</f>
        <v>1171.9623455250753</v>
      </c>
      <c r="D153" s="2">
        <f>VLOOKUP($A153,Total_Rndwd_Prod_Val_REF_N!$A$4:$M$199,7,FALSE)/10^3</f>
        <v>1283.3433787819836</v>
      </c>
      <c r="E153" s="2">
        <f>VLOOKUP($A153,Total_Rndwd_Prod_Val_REF_N!$A$4:$M$199,8,FALSE)/10^3</f>
        <v>1268.0595262377349</v>
      </c>
      <c r="F153" s="2">
        <f>VLOOKUP($A153,Total_Rndwd_Prod_Val_REF_N!$A$4:$M$199,9,FALSE)/10^3</f>
        <v>1254.2532896560083</v>
      </c>
      <c r="G153" s="2">
        <f>VLOOKUP($A153,Total_Rndwd_Prod_Val_REF_N!$A$4:$M$199,10,FALSE)/10^3</f>
        <v>1245.1750091600431</v>
      </c>
      <c r="H153" s="2">
        <f>VLOOKUP($A153,Total_Rndwd_Prod_Val_REF_N!$A$4:$M$199,11,FALSE)/10^3</f>
        <v>1195.0906357503416</v>
      </c>
      <c r="I153" s="2">
        <f>VLOOKUP($A153,Total_Rndwd_Prod_Val_REF_N!$A$4:$M$199,12,FALSE)/10^3</f>
        <v>1154.5836096807316</v>
      </c>
      <c r="J153" s="2">
        <f>VLOOKUP($A153,Total_Rndwd_Prod_Val_REF_N!$A$4:$M$199,13,FALSE)/10^3</f>
        <v>1109.0457949623203</v>
      </c>
      <c r="L153" t="s">
        <v>65</v>
      </c>
      <c r="M153" s="2">
        <f>VLOOKUP($A153,Total_Rndwd_Prod_Val_BF_N!$A$4:$M$199,5,FALSE)/10^3</f>
        <v>1058.9127226600824</v>
      </c>
      <c r="N153" s="2">
        <f>VLOOKUP($A153,Total_Rndwd_Prod_Val_BF_N!$A$4:$M$199,6,FALSE)/10^3</f>
        <v>1169.8259663713307</v>
      </c>
      <c r="O153" s="2">
        <f>VLOOKUP($A153,Total_Rndwd_Prod_Val_BF_N!$A$4:$M$199,7,FALSE)/10^3</f>
        <v>1271.0596926220521</v>
      </c>
      <c r="P153" s="2">
        <f>VLOOKUP($A153,Total_Rndwd_Prod_Val_BF_N!$A$4:$M$199,8,FALSE)/10^3</f>
        <v>1213.4773267348912</v>
      </c>
      <c r="Q153" s="2">
        <f>VLOOKUP($A153,Total_Rndwd_Prod_Val_BF_N!$A$4:$M$199,9,FALSE)/10^3</f>
        <v>1139.9001129802809</v>
      </c>
      <c r="R153" s="2">
        <f>VLOOKUP($A153,Total_Rndwd_Prod_Val_BF_N!$A$4:$M$199,10,FALSE)/10^3</f>
        <v>1099.5529247680538</v>
      </c>
      <c r="S153" s="2">
        <f>VLOOKUP($A153,Total_Rndwd_Prod_Val_BF_N!$A$4:$M$199,11,FALSE)/10^3</f>
        <v>1045.9189204683119</v>
      </c>
      <c r="T153" s="2">
        <f>VLOOKUP($A153,Total_Rndwd_Prod_Val_BF_N!$A$4:$M$199,12,FALSE)/10^3</f>
        <v>983.15764814050658</v>
      </c>
      <c r="U153" s="2">
        <f>VLOOKUP($A153,Total_Rndwd_Prod_Val_BF_N!$A$4:$M$199,13,FALSE)/10^3</f>
        <v>938.875214097975</v>
      </c>
      <c r="W153" t="s">
        <v>65</v>
      </c>
      <c r="X153" s="2">
        <f>VLOOKUP($A153,Total_Rndwd_Prod_Val_AF_N!$A$4:$M$199,5,FALSE)/10^3</f>
        <v>1058.9127226600824</v>
      </c>
      <c r="Y153" s="2">
        <f>VLOOKUP($A153,Total_Rndwd_Prod_Val_AF_N!$A$4:$M$199,6,FALSE)/10^3</f>
        <v>1196.5787363812824</v>
      </c>
      <c r="Z153" s="2">
        <f>VLOOKUP($A153,Total_Rndwd_Prod_Val_AF_N!$A$4:$M$199,7,FALSE)/10^3</f>
        <v>1346.1278927038793</v>
      </c>
      <c r="AA153" s="2">
        <f>VLOOKUP($A153,Total_Rndwd_Prod_Val_AF_N!$A$4:$M$199,8,FALSE)/10^3</f>
        <v>1339.9239677525834</v>
      </c>
      <c r="AB153" s="2">
        <f>VLOOKUP($A153,Total_Rndwd_Prod_Val_AF_N!$A$4:$M$199,9,FALSE)/10^3</f>
        <v>1303.9208704767991</v>
      </c>
      <c r="AC153" s="2">
        <f>VLOOKUP($A153,Total_Rndwd_Prod_Val_AF_N!$A$4:$M$199,10,FALSE)/10^3</f>
        <v>1281.0118124418302</v>
      </c>
      <c r="AD153" s="2">
        <f>VLOOKUP($A153,Total_Rndwd_Prod_Val_AF_N!$A$4:$M$199,11,FALSE)/10^3</f>
        <v>1226.217076598484</v>
      </c>
      <c r="AE153" s="2">
        <f>VLOOKUP($A153,Total_Rndwd_Prod_Val_AF_N!$A$4:$M$199,12,FALSE)/10^3</f>
        <v>1173.6748034828508</v>
      </c>
      <c r="AF153" s="2">
        <f>VLOOKUP($A153,Total_Rndwd_Prod_Val_AF_N!$A$4:$M$199,13,FALSE)/10^3</f>
        <v>1123.4601441241191</v>
      </c>
      <c r="AH153" t="s">
        <v>65</v>
      </c>
      <c r="AI153" s="2">
        <f>VLOOKUP($A153,Total_Rndwd_Prod_Val_BAC_N!$A$4:$M$199,5,FALSE)/10^3</f>
        <v>1058.9127226600824</v>
      </c>
      <c r="AJ153" s="2">
        <f>VLOOKUP($A153,Total_Rndwd_Prod_Val_BAC_N!$A$4:$M$199,6,FALSE)/10^3</f>
        <v>1183.5674054529597</v>
      </c>
      <c r="AK153" s="2">
        <f>VLOOKUP($A153,Total_Rndwd_Prod_Val_BAC_N!$A$4:$M$199,7,FALSE)/10^3</f>
        <v>1323.9042130711657</v>
      </c>
      <c r="AL153" s="2">
        <f>VLOOKUP($A153,Total_Rndwd_Prod_Val_BAC_N!$A$4:$M$199,8,FALSE)/10^3</f>
        <v>1309.9072118197278</v>
      </c>
      <c r="AM153" s="2">
        <f>VLOOKUP($A153,Total_Rndwd_Prod_Val_BAC_N!$A$4:$M$199,9,FALSE)/10^3</f>
        <v>1269.1089488999357</v>
      </c>
      <c r="AN153" s="2">
        <f>VLOOKUP($A153,Total_Rndwd_Prod_Val_BAC_N!$A$4:$M$199,10,FALSE)/10^3</f>
        <v>1260.7775946901857</v>
      </c>
      <c r="AO153" s="2">
        <f>VLOOKUP($A153,Total_Rndwd_Prod_Val_BAC_N!$A$4:$M$199,11,FALSE)/10^3</f>
        <v>1201.9936246506181</v>
      </c>
      <c r="AP153" s="2">
        <f>VLOOKUP($A153,Total_Rndwd_Prod_Val_BAC_N!$A$4:$M$199,12,FALSE)/10^3</f>
        <v>1155.9731906297523</v>
      </c>
      <c r="AQ153" s="2">
        <f>VLOOKUP($A153,Total_Rndwd_Prod_Val_BAC_N!$A$4:$M$199,13,FALSE)/10^3</f>
        <v>1108.4376423508927</v>
      </c>
      <c r="AS153" t="s">
        <v>65</v>
      </c>
      <c r="AT153" s="2">
        <f t="shared" ref="AT153:AT188" si="166">B153</f>
        <v>1058.9127226600824</v>
      </c>
      <c r="AU153" s="2">
        <f t="shared" si="160"/>
        <v>6466.5259588254867</v>
      </c>
      <c r="AV153" s="2">
        <f t="shared" si="160"/>
        <v>12437.718719707771</v>
      </c>
      <c r="AW153" s="2">
        <f t="shared" si="160"/>
        <v>18839.151761073441</v>
      </c>
      <c r="AX153" s="2">
        <f t="shared" si="160"/>
        <v>25165.643155680387</v>
      </c>
      <c r="AY153" s="2">
        <f t="shared" si="160"/>
        <v>31427.831323464463</v>
      </c>
      <c r="AZ153" s="2">
        <f t="shared" si="160"/>
        <v>37603.621995854977</v>
      </c>
      <c r="BA153" s="2">
        <f t="shared" si="160"/>
        <v>43538.568148537073</v>
      </c>
      <c r="BB153" s="2">
        <f t="shared" si="160"/>
        <v>49265.948382222326</v>
      </c>
      <c r="BD153" t="s">
        <v>65</v>
      </c>
      <c r="BE153" s="2">
        <f t="shared" ref="BE153:BE188" si="167">M153</f>
        <v>1058.9127226600824</v>
      </c>
      <c r="BF153" s="2">
        <f t="shared" si="161"/>
        <v>6464.3895796717425</v>
      </c>
      <c r="BG153" s="2">
        <f t="shared" si="161"/>
        <v>12414.753137779117</v>
      </c>
      <c r="BH153" s="2">
        <f t="shared" si="161"/>
        <v>18712.469235002216</v>
      </c>
      <c r="BI153" s="2">
        <f t="shared" si="161"/>
        <v>24706.278654922062</v>
      </c>
      <c r="BJ153" s="2">
        <f t="shared" si="161"/>
        <v>30365.432031611239</v>
      </c>
      <c r="BK153" s="2">
        <f t="shared" si="161"/>
        <v>35809.562651151769</v>
      </c>
      <c r="BL153" s="2">
        <f t="shared" si="161"/>
        <v>40976.395981165522</v>
      </c>
      <c r="BM153" s="2">
        <f t="shared" si="161"/>
        <v>45847.901787825525</v>
      </c>
      <c r="BO153" t="s">
        <v>65</v>
      </c>
      <c r="BP153" s="2">
        <f t="shared" ref="BP153:BP188" si="168">X153</f>
        <v>1058.9127226600824</v>
      </c>
      <c r="BQ153" s="2">
        <f t="shared" si="162"/>
        <v>6491.1423496816942</v>
      </c>
      <c r="BR153" s="2">
        <f t="shared" si="162"/>
        <v>12623.585187910703</v>
      </c>
      <c r="BS153" s="2">
        <f t="shared" si="162"/>
        <v>19348.020726478804</v>
      </c>
      <c r="BT153" s="2">
        <f t="shared" si="162"/>
        <v>26011.637467965938</v>
      </c>
      <c r="BU153" s="2">
        <f t="shared" si="162"/>
        <v>32508.332762314963</v>
      </c>
      <c r="BV153" s="2">
        <f t="shared" si="162"/>
        <v>38858.59708868077</v>
      </c>
      <c r="BW153" s="2">
        <f t="shared" si="162"/>
        <v>44937.140198557558</v>
      </c>
      <c r="BX153" s="2">
        <f t="shared" si="162"/>
        <v>50755.299556613078</v>
      </c>
      <c r="BZ153" t="s">
        <v>65</v>
      </c>
      <c r="CA153" s="2">
        <f t="shared" ref="CA153:CA188" si="169">AI153</f>
        <v>1058.9127226600824</v>
      </c>
      <c r="CB153" s="2">
        <f t="shared" si="163"/>
        <v>6478.1310187533718</v>
      </c>
      <c r="CC153" s="2">
        <f t="shared" si="163"/>
        <v>12536.304853636377</v>
      </c>
      <c r="CD153" s="2">
        <f t="shared" si="163"/>
        <v>19141.828917740768</v>
      </c>
      <c r="CE153" s="2">
        <f t="shared" si="163"/>
        <v>25650.566713919616</v>
      </c>
      <c r="CF153" s="2">
        <f t="shared" si="163"/>
        <v>31987.780104209545</v>
      </c>
      <c r="CG153" s="2">
        <f t="shared" si="163"/>
        <v>38232.884107620906</v>
      </c>
      <c r="CH153" s="2">
        <f t="shared" si="163"/>
        <v>44196.831796853134</v>
      </c>
      <c r="CI153" s="2">
        <f t="shared" si="163"/>
        <v>49929.16220172304</v>
      </c>
      <c r="CK153" t="s">
        <v>65</v>
      </c>
      <c r="CL153" s="2">
        <f t="shared" si="164"/>
        <v>0</v>
      </c>
      <c r="CM153" s="2">
        <f t="shared" si="164"/>
        <v>-2.1363791537442012</v>
      </c>
      <c r="CN153" s="2">
        <f t="shared" si="164"/>
        <v>-22.965581928654501</v>
      </c>
      <c r="CO153" s="2">
        <f t="shared" si="164"/>
        <v>-126.68252607122486</v>
      </c>
      <c r="CP153" s="2">
        <f t="shared" si="164"/>
        <v>-459.36450075832545</v>
      </c>
      <c r="CQ153" s="2">
        <f t="shared" si="164"/>
        <v>-1062.399291853224</v>
      </c>
      <c r="CR153" s="2">
        <f t="shared" si="164"/>
        <v>-1794.0593447032079</v>
      </c>
      <c r="CS153" s="2">
        <f t="shared" si="164"/>
        <v>-2562.172167371551</v>
      </c>
      <c r="CT153" s="2">
        <f t="shared" si="164"/>
        <v>-3418.0465943968011</v>
      </c>
      <c r="CU153" s="41">
        <f t="shared" si="124"/>
        <v>-6.9379494491375857E-2</v>
      </c>
      <c r="CV153" t="s">
        <v>65</v>
      </c>
      <c r="CW153" s="2">
        <f t="shared" si="118"/>
        <v>0</v>
      </c>
      <c r="CX153" s="2">
        <f t="shared" si="118"/>
        <v>24.616390856207545</v>
      </c>
      <c r="CY153" s="2">
        <f t="shared" si="118"/>
        <v>185.86646820293208</v>
      </c>
      <c r="CZ153" s="2">
        <f t="shared" si="118"/>
        <v>508.86896540536327</v>
      </c>
      <c r="DA153" s="2">
        <f t="shared" si="118"/>
        <v>845.99431228555113</v>
      </c>
      <c r="DB153" s="2">
        <f t="shared" si="118"/>
        <v>1080.5014388505006</v>
      </c>
      <c r="DC153" s="2">
        <f t="shared" si="107"/>
        <v>1254.9750928257927</v>
      </c>
      <c r="DD153" s="2">
        <f t="shared" si="107"/>
        <v>1398.5720500204843</v>
      </c>
      <c r="DE153" s="2">
        <f t="shared" si="107"/>
        <v>1489.3511743907511</v>
      </c>
      <c r="DF153" s="41">
        <f t="shared" si="125"/>
        <v>3.0230843479066877E-2</v>
      </c>
      <c r="DG153" t="s">
        <v>65</v>
      </c>
      <c r="DH153" s="2">
        <f t="shared" si="165"/>
        <v>0</v>
      </c>
      <c r="DI153" s="2">
        <f t="shared" si="165"/>
        <v>11.605059927885122</v>
      </c>
      <c r="DJ153" s="2">
        <f t="shared" si="165"/>
        <v>98.586133928605705</v>
      </c>
      <c r="DK153" s="2">
        <f t="shared" si="165"/>
        <v>302.67715666732693</v>
      </c>
      <c r="DL153" s="2">
        <f t="shared" si="165"/>
        <v>484.92355823922844</v>
      </c>
      <c r="DM153" s="2">
        <f t="shared" si="165"/>
        <v>559.94878074508233</v>
      </c>
      <c r="DN153" s="2">
        <f t="shared" si="165"/>
        <v>629.26211176592915</v>
      </c>
      <c r="DO153" s="2">
        <f t="shared" si="165"/>
        <v>658.26364831606043</v>
      </c>
      <c r="DP153" s="2">
        <f t="shared" si="165"/>
        <v>663.21381950071373</v>
      </c>
      <c r="DQ153" s="41">
        <f t="shared" si="126"/>
        <v>1.3461911143073321E-2</v>
      </c>
      <c r="DR153" s="41"/>
    </row>
    <row r="154" spans="1:122" x14ac:dyDescent="0.3">
      <c r="A154" t="s">
        <v>165</v>
      </c>
      <c r="B154" s="2">
        <f>VLOOKUP($A154,Total_Rndwd_Prod_Val_REF_N!$A$4:$M$199,5,FALSE)/10^3</f>
        <v>325.86011836153199</v>
      </c>
      <c r="C154" s="2">
        <f>VLOOKUP($A154,Total_Rndwd_Prod_Val_REF_N!$A$4:$M$199,6,FALSE)/10^3</f>
        <v>246.44288136015433</v>
      </c>
      <c r="D154" s="2">
        <f>VLOOKUP($A154,Total_Rndwd_Prod_Val_REF_N!$A$4:$M$199,7,FALSE)/10^3</f>
        <v>164.61053785072764</v>
      </c>
      <c r="E154" s="2">
        <f>VLOOKUP($A154,Total_Rndwd_Prod_Val_REF_N!$A$4:$M$199,8,FALSE)/10^3</f>
        <v>123.67375005583287</v>
      </c>
      <c r="F154" s="2">
        <f>VLOOKUP($A154,Total_Rndwd_Prod_Val_REF_N!$A$4:$M$199,9,FALSE)/10^3</f>
        <v>82.534990321673092</v>
      </c>
      <c r="G154" s="2">
        <f>VLOOKUP($A154,Total_Rndwd_Prod_Val_REF_N!$A$4:$M$199,10,FALSE)/10^3</f>
        <v>41.217673867890881</v>
      </c>
      <c r="H154" s="2">
        <f>VLOOKUP($A154,Total_Rndwd_Prod_Val_REF_N!$A$4:$M$199,11,FALSE)/10^3</f>
        <v>2.8379946167728747E-2</v>
      </c>
      <c r="I154" s="2">
        <f>VLOOKUP($A154,Total_Rndwd_Prod_Val_REF_N!$A$4:$M$199,12,FALSE)/10^3</f>
        <v>2.8489946167728746E-2</v>
      </c>
      <c r="J154" s="2">
        <f>VLOOKUP($A154,Total_Rndwd_Prod_Val_REF_N!$A$4:$M$199,13,FALSE)/10^3</f>
        <v>2.7609946167728751E-2</v>
      </c>
      <c r="L154" t="s">
        <v>165</v>
      </c>
      <c r="M154" s="2">
        <f>VLOOKUP($A154,Total_Rndwd_Prod_Val_BF_N!$A$4:$M$199,5,FALSE)/10^3</f>
        <v>325.86011836153199</v>
      </c>
      <c r="N154" s="2">
        <f>VLOOKUP($A154,Total_Rndwd_Prod_Val_BF_N!$A$4:$M$199,6,FALSE)/10^3</f>
        <v>265.16820946228489</v>
      </c>
      <c r="O154" s="2">
        <f>VLOOKUP($A154,Total_Rndwd_Prod_Val_BF_N!$A$4:$M$199,7,FALSE)/10^3</f>
        <v>197.98034521788685</v>
      </c>
      <c r="P154" s="2">
        <f>VLOOKUP($A154,Total_Rndwd_Prod_Val_BF_N!$A$4:$M$199,8,FALSE)/10^3</f>
        <v>140.5074170284912</v>
      </c>
      <c r="Q154" s="2">
        <f>VLOOKUP($A154,Total_Rndwd_Prod_Val_BF_N!$A$4:$M$199,9,FALSE)/10^3</f>
        <v>83.660040283191108</v>
      </c>
      <c r="R154" s="2">
        <f>VLOOKUP($A154,Total_Rndwd_Prod_Val_BF_N!$A$4:$M$199,10,FALSE)/10^3</f>
        <v>24.174580550966482</v>
      </c>
      <c r="S154" s="2">
        <f>VLOOKUP($A154,Total_Rndwd_Prod_Val_BF_N!$A$4:$M$199,11,FALSE)/10^3</f>
        <v>1.5149975530785788E-2</v>
      </c>
      <c r="T154" s="2">
        <f>VLOOKUP($A154,Total_Rndwd_Prod_Val_BF_N!$A$4:$M$199,12,FALSE)/10^3</f>
        <v>1.4649975530785788E-2</v>
      </c>
      <c r="U154" s="2">
        <f>VLOOKUP($A154,Total_Rndwd_Prod_Val_BF_N!$A$4:$M$199,13,FALSE)/10^3</f>
        <v>1.4549975530785794E-2</v>
      </c>
      <c r="W154" t="s">
        <v>165</v>
      </c>
      <c r="X154" s="2">
        <f>VLOOKUP($A154,Total_Rndwd_Prod_Val_AF_N!$A$4:$M$199,5,FALSE)/10^3</f>
        <v>325.86011836153199</v>
      </c>
      <c r="Y154" s="2">
        <f>VLOOKUP($A154,Total_Rndwd_Prod_Val_AF_N!$A$4:$M$199,6,FALSE)/10^3</f>
        <v>254.78883569873315</v>
      </c>
      <c r="Z154" s="2">
        <f>VLOOKUP($A154,Total_Rndwd_Prod_Val_AF_N!$A$4:$M$199,7,FALSE)/10^3</f>
        <v>179.00983262939641</v>
      </c>
      <c r="AA154" s="2">
        <f>VLOOKUP($A154,Total_Rndwd_Prod_Val_AF_N!$A$4:$M$199,8,FALSE)/10^3</f>
        <v>133.4901016234974</v>
      </c>
      <c r="AB154" s="2">
        <f>VLOOKUP($A154,Total_Rndwd_Prod_Val_AF_N!$A$4:$M$199,9,FALSE)/10^3</f>
        <v>84.218120638052525</v>
      </c>
      <c r="AC154" s="2">
        <f>VLOOKUP($A154,Total_Rndwd_Prod_Val_AF_N!$A$4:$M$199,10,FALSE)/10^3</f>
        <v>33.234096555643092</v>
      </c>
      <c r="AD154" s="2">
        <f>VLOOKUP($A154,Total_Rndwd_Prod_Val_AF_N!$A$4:$M$199,11,FALSE)/10^3</f>
        <v>1.8829965743100103E-2</v>
      </c>
      <c r="AE154" s="2">
        <f>VLOOKUP($A154,Total_Rndwd_Prod_Val_AF_N!$A$4:$M$199,12,FALSE)/10^3</f>
        <v>1.9179965743100106E-2</v>
      </c>
      <c r="AF154" s="2">
        <f>VLOOKUP($A154,Total_Rndwd_Prod_Val_AF_N!$A$4:$M$199,13,FALSE)/10^3</f>
        <v>1.8829965743100103E-2</v>
      </c>
      <c r="AH154" t="s">
        <v>165</v>
      </c>
      <c r="AI154" s="2">
        <f>VLOOKUP($A154,Total_Rndwd_Prod_Val_BAC_N!$A$4:$M$199,5,FALSE)/10^3</f>
        <v>325.86011836153199</v>
      </c>
      <c r="AJ154" s="2">
        <f>VLOOKUP($A154,Total_Rndwd_Prod_Val_BAC_N!$A$4:$M$199,6,FALSE)/10^3</f>
        <v>252.40355055126929</v>
      </c>
      <c r="AK154" s="2">
        <f>VLOOKUP($A154,Total_Rndwd_Prod_Val_BAC_N!$A$4:$M$199,7,FALSE)/10^3</f>
        <v>176.2364439259365</v>
      </c>
      <c r="AL154" s="2">
        <f>VLOOKUP($A154,Total_Rndwd_Prod_Val_BAC_N!$A$4:$M$199,8,FALSE)/10^3</f>
        <v>131.47432149165994</v>
      </c>
      <c r="AM154" s="2">
        <f>VLOOKUP($A154,Total_Rndwd_Prod_Val_BAC_N!$A$4:$M$199,9,FALSE)/10^3</f>
        <v>83.481198270632476</v>
      </c>
      <c r="AN154" s="2">
        <f>VLOOKUP($A154,Total_Rndwd_Prod_Val_BAC_N!$A$4:$M$199,10,FALSE)/10^3</f>
        <v>36.643732654162072</v>
      </c>
      <c r="AO154" s="2">
        <f>VLOOKUP($A154,Total_Rndwd_Prod_Val_BAC_N!$A$4:$M$199,11,FALSE)/10^3</f>
        <v>2.4119955955414434E-2</v>
      </c>
      <c r="AP154" s="2">
        <f>VLOOKUP($A154,Total_Rndwd_Prod_Val_BAC_N!$A$4:$M$199,12,FALSE)/10^3</f>
        <v>2.4479955955414419E-2</v>
      </c>
      <c r="AQ154" s="2">
        <f>VLOOKUP($A154,Total_Rndwd_Prod_Val_BAC_N!$A$4:$M$199,13,FALSE)/10^3</f>
        <v>2.402995595541443E-2</v>
      </c>
      <c r="AS154" t="s">
        <v>165</v>
      </c>
      <c r="AT154" s="2">
        <f t="shared" si="166"/>
        <v>325.86011836153199</v>
      </c>
      <c r="AU154" s="2">
        <f t="shared" si="160"/>
        <v>1875.7434731678143</v>
      </c>
      <c r="AV154" s="2">
        <f t="shared" si="160"/>
        <v>3026.1255364591593</v>
      </c>
      <c r="AW154" s="2">
        <f t="shared" si="160"/>
        <v>3808.2414379179027</v>
      </c>
      <c r="AX154" s="2">
        <f t="shared" si="160"/>
        <v>4385.4714284629072</v>
      </c>
      <c r="AY154" s="2">
        <f t="shared" si="160"/>
        <v>4756.8290636174906</v>
      </c>
      <c r="AZ154" s="2">
        <f t="shared" si="160"/>
        <v>4921.7281390352218</v>
      </c>
      <c r="BA154" s="2">
        <f t="shared" si="160"/>
        <v>4921.8701487660601</v>
      </c>
      <c r="BB154" s="2">
        <f t="shared" si="160"/>
        <v>4922.0117184968994</v>
      </c>
      <c r="BD154" t="s">
        <v>165</v>
      </c>
      <c r="BE154" s="2">
        <f t="shared" si="167"/>
        <v>325.86011836153199</v>
      </c>
      <c r="BF154" s="2">
        <f t="shared" si="161"/>
        <v>1894.4688012699448</v>
      </c>
      <c r="BG154" s="2">
        <f t="shared" si="161"/>
        <v>3153.1219843369709</v>
      </c>
      <c r="BH154" s="2">
        <f t="shared" si="161"/>
        <v>4085.5507822370096</v>
      </c>
      <c r="BI154" s="2">
        <f t="shared" si="161"/>
        <v>4731.2404906341653</v>
      </c>
      <c r="BJ154" s="2">
        <f t="shared" si="161"/>
        <v>5090.0552323178963</v>
      </c>
      <c r="BK154" s="2">
        <f t="shared" si="161"/>
        <v>5186.7687044972936</v>
      </c>
      <c r="BL154" s="2">
        <f t="shared" si="161"/>
        <v>5186.8439543749473</v>
      </c>
      <c r="BM154" s="2">
        <f t="shared" si="161"/>
        <v>5186.9171042526013</v>
      </c>
      <c r="BO154" t="s">
        <v>165</v>
      </c>
      <c r="BP154" s="2">
        <f t="shared" si="168"/>
        <v>325.86011836153199</v>
      </c>
      <c r="BQ154" s="2">
        <f t="shared" si="162"/>
        <v>1884.0894275063931</v>
      </c>
      <c r="BR154" s="2">
        <f t="shared" si="162"/>
        <v>3082.2546029307223</v>
      </c>
      <c r="BS154" s="2">
        <f t="shared" si="162"/>
        <v>3931.7840350718056</v>
      </c>
      <c r="BT154" s="2">
        <f t="shared" si="162"/>
        <v>4549.9625622038484</v>
      </c>
      <c r="BU154" s="2">
        <f t="shared" si="162"/>
        <v>4920.069141311702</v>
      </c>
      <c r="BV154" s="2">
        <f t="shared" si="162"/>
        <v>5053.0243575000177</v>
      </c>
      <c r="BW154" s="2">
        <f t="shared" si="162"/>
        <v>5053.1188573287336</v>
      </c>
      <c r="BX154" s="2">
        <f t="shared" si="162"/>
        <v>5053.2144071574494</v>
      </c>
      <c r="BZ154" t="s">
        <v>165</v>
      </c>
      <c r="CA154" s="2">
        <f t="shared" si="169"/>
        <v>325.86011836153199</v>
      </c>
      <c r="CB154" s="2">
        <f t="shared" si="163"/>
        <v>1881.7041423589292</v>
      </c>
      <c r="CC154" s="2">
        <f t="shared" si="163"/>
        <v>3067.5547884899424</v>
      </c>
      <c r="CD154" s="2">
        <f t="shared" si="163"/>
        <v>3903.9748856853485</v>
      </c>
      <c r="CE154" s="2">
        <f t="shared" si="163"/>
        <v>4513.3533699226209</v>
      </c>
      <c r="CF154" s="2">
        <f t="shared" si="163"/>
        <v>4883.9218956593122</v>
      </c>
      <c r="CG154" s="2">
        <f t="shared" si="163"/>
        <v>5030.5209462319153</v>
      </c>
      <c r="CH154" s="2">
        <f t="shared" si="163"/>
        <v>5030.6419060116923</v>
      </c>
      <c r="CI154" s="2">
        <f t="shared" si="163"/>
        <v>5030.7638557914697</v>
      </c>
      <c r="CK154" t="s">
        <v>165</v>
      </c>
      <c r="CL154" s="2">
        <f t="shared" si="164"/>
        <v>0</v>
      </c>
      <c r="CM154" s="2">
        <f t="shared" si="164"/>
        <v>18.725328102130561</v>
      </c>
      <c r="CN154" s="2">
        <f t="shared" si="164"/>
        <v>126.99644787781153</v>
      </c>
      <c r="CO154" s="2">
        <f t="shared" si="164"/>
        <v>277.30934431910691</v>
      </c>
      <c r="CP154" s="2">
        <f t="shared" si="164"/>
        <v>345.76906217125816</v>
      </c>
      <c r="CQ154" s="2">
        <f t="shared" si="164"/>
        <v>333.22616870040565</v>
      </c>
      <c r="CR154" s="2">
        <f t="shared" si="164"/>
        <v>265.04056546207175</v>
      </c>
      <c r="CS154" s="2">
        <f t="shared" si="164"/>
        <v>264.97380560888723</v>
      </c>
      <c r="CT154" s="2">
        <f t="shared" si="164"/>
        <v>264.9053857557019</v>
      </c>
      <c r="CU154" s="41">
        <f t="shared" si="124"/>
        <v>5.3820551617174854E-2</v>
      </c>
      <c r="CV154" t="s">
        <v>165</v>
      </c>
      <c r="CW154" s="2">
        <f t="shared" si="118"/>
        <v>0</v>
      </c>
      <c r="CX154" s="2">
        <f t="shared" si="118"/>
        <v>8.3459543385788493</v>
      </c>
      <c r="CY154" s="2">
        <f t="shared" si="118"/>
        <v>56.129066471562965</v>
      </c>
      <c r="CZ154" s="2">
        <f t="shared" si="118"/>
        <v>123.54259715390299</v>
      </c>
      <c r="DA154" s="2">
        <f t="shared" si="118"/>
        <v>164.49113374094122</v>
      </c>
      <c r="DB154" s="2">
        <f t="shared" si="118"/>
        <v>163.24007769421132</v>
      </c>
      <c r="DC154" s="2">
        <f t="shared" si="107"/>
        <v>131.29621846479586</v>
      </c>
      <c r="DD154" s="2">
        <f t="shared" si="107"/>
        <v>131.24870856267353</v>
      </c>
      <c r="DE154" s="2">
        <f t="shared" si="107"/>
        <v>131.20268866054994</v>
      </c>
      <c r="DF154" s="41">
        <f t="shared" si="125"/>
        <v>2.6656313752259221E-2</v>
      </c>
      <c r="DG154" t="s">
        <v>165</v>
      </c>
      <c r="DH154" s="2">
        <f t="shared" si="165"/>
        <v>0</v>
      </c>
      <c r="DI154" s="2">
        <f t="shared" si="165"/>
        <v>5.9606691911149028</v>
      </c>
      <c r="DJ154" s="2">
        <f t="shared" si="165"/>
        <v>41.429252030783118</v>
      </c>
      <c r="DK154" s="2">
        <f t="shared" si="165"/>
        <v>95.733447767445796</v>
      </c>
      <c r="DL154" s="2">
        <f t="shared" si="165"/>
        <v>127.88194145971374</v>
      </c>
      <c r="DM154" s="2">
        <f t="shared" si="165"/>
        <v>127.09283204182157</v>
      </c>
      <c r="DN154" s="2">
        <f t="shared" si="165"/>
        <v>108.7928071966935</v>
      </c>
      <c r="DO154" s="2">
        <f t="shared" si="165"/>
        <v>108.77175724563222</v>
      </c>
      <c r="DP154" s="2">
        <f t="shared" si="165"/>
        <v>108.75213729457028</v>
      </c>
      <c r="DQ154" s="41">
        <f t="shared" si="126"/>
        <v>2.2095058588723022E-2</v>
      </c>
      <c r="DR154" s="41"/>
    </row>
    <row r="155" spans="1:122" x14ac:dyDescent="0.3">
      <c r="A155" t="s">
        <v>166</v>
      </c>
      <c r="B155" s="2">
        <f>VLOOKUP($A155,Total_Rndwd_Prod_Val_REF_N!$A$4:$M$199,5,FALSE)/10^3</f>
        <v>181.69374985145211</v>
      </c>
      <c r="C155" s="2">
        <f>VLOOKUP($A155,Total_Rndwd_Prod_Val_REF_N!$A$4:$M$199,6,FALSE)/10^3</f>
        <v>234.30673288830044</v>
      </c>
      <c r="D155" s="2">
        <f>VLOOKUP($A155,Total_Rndwd_Prod_Val_REF_N!$A$4:$M$199,7,FALSE)/10^3</f>
        <v>303.19284074429481</v>
      </c>
      <c r="E155" s="2">
        <f>VLOOKUP($A155,Total_Rndwd_Prod_Val_REF_N!$A$4:$M$199,8,FALSE)/10^3</f>
        <v>318.00732669410411</v>
      </c>
      <c r="F155" s="2">
        <f>VLOOKUP($A155,Total_Rndwd_Prod_Val_REF_N!$A$4:$M$199,9,FALSE)/10^3</f>
        <v>332.14284440252879</v>
      </c>
      <c r="G155" s="2">
        <f>VLOOKUP($A155,Total_Rndwd_Prod_Val_REF_N!$A$4:$M$199,10,FALSE)/10^3</f>
        <v>347.75799017308873</v>
      </c>
      <c r="H155" s="2">
        <f>VLOOKUP($A155,Total_Rndwd_Prod_Val_REF_N!$A$4:$M$199,11,FALSE)/10^3</f>
        <v>348.98758058802161</v>
      </c>
      <c r="I155" s="2">
        <f>VLOOKUP($A155,Total_Rndwd_Prod_Val_REF_N!$A$4:$M$199,12,FALSE)/10^3</f>
        <v>351.9076545531417</v>
      </c>
      <c r="J155" s="2">
        <f>VLOOKUP($A155,Total_Rndwd_Prod_Val_REF_N!$A$4:$M$199,13,FALSE)/10^3</f>
        <v>347.00196076961379</v>
      </c>
      <c r="L155" t="s">
        <v>166</v>
      </c>
      <c r="M155" s="2">
        <f>VLOOKUP($A155,Total_Rndwd_Prod_Val_BF_N!$A$4:$M$199,5,FALSE)/10^3</f>
        <v>181.69374985145211</v>
      </c>
      <c r="N155" s="2">
        <f>VLOOKUP($A155,Total_Rndwd_Prod_Val_BF_N!$A$4:$M$199,6,FALSE)/10^3</f>
        <v>240.69829395585859</v>
      </c>
      <c r="O155" s="2">
        <f>VLOOKUP($A155,Total_Rndwd_Prod_Val_BF_N!$A$4:$M$199,7,FALSE)/10^3</f>
        <v>316.36104491770652</v>
      </c>
      <c r="P155" s="2">
        <f>VLOOKUP($A155,Total_Rndwd_Prod_Val_BF_N!$A$4:$M$199,8,FALSE)/10^3</f>
        <v>329.59775352816786</v>
      </c>
      <c r="Q155" s="2">
        <f>VLOOKUP($A155,Total_Rndwd_Prod_Val_BF_N!$A$4:$M$199,9,FALSE)/10^3</f>
        <v>333.36068712195583</v>
      </c>
      <c r="R155" s="2">
        <f>VLOOKUP($A155,Total_Rndwd_Prod_Val_BF_N!$A$4:$M$199,10,FALSE)/10^3</f>
        <v>347.64214125504623</v>
      </c>
      <c r="S155" s="2">
        <f>VLOOKUP($A155,Total_Rndwd_Prod_Val_BF_N!$A$4:$M$199,11,FALSE)/10^3</f>
        <v>350.47775111273535</v>
      </c>
      <c r="T155" s="2">
        <f>VLOOKUP($A155,Total_Rndwd_Prod_Val_BF_N!$A$4:$M$199,12,FALSE)/10^3</f>
        <v>349.69228127371099</v>
      </c>
      <c r="U155" s="2">
        <f>VLOOKUP($A155,Total_Rndwd_Prod_Val_BF_N!$A$4:$M$199,13,FALSE)/10^3</f>
        <v>353.05138817069798</v>
      </c>
      <c r="W155" t="s">
        <v>166</v>
      </c>
      <c r="X155" s="2">
        <f>VLOOKUP($A155,Total_Rndwd_Prod_Val_AF_N!$A$4:$M$199,5,FALSE)/10^3</f>
        <v>181.69374985145211</v>
      </c>
      <c r="Y155" s="2">
        <f>VLOOKUP($A155,Total_Rndwd_Prod_Val_AF_N!$A$4:$M$199,6,FALSE)/10^3</f>
        <v>222.92435750602883</v>
      </c>
      <c r="Z155" s="2">
        <f>VLOOKUP($A155,Total_Rndwd_Prod_Val_AF_N!$A$4:$M$199,7,FALSE)/10^3</f>
        <v>272.29113068763269</v>
      </c>
      <c r="AA155" s="2">
        <f>VLOOKUP($A155,Total_Rndwd_Prod_Val_AF_N!$A$4:$M$199,8,FALSE)/10^3</f>
        <v>279.72333788019353</v>
      </c>
      <c r="AB155" s="2">
        <f>VLOOKUP($A155,Total_Rndwd_Prod_Val_AF_N!$A$4:$M$199,9,FALSE)/10^3</f>
        <v>288.4020031275918</v>
      </c>
      <c r="AC155" s="2">
        <f>VLOOKUP($A155,Total_Rndwd_Prod_Val_AF_N!$A$4:$M$199,10,FALSE)/10^3</f>
        <v>299.6031106349858</v>
      </c>
      <c r="AD155" s="2">
        <f>VLOOKUP($A155,Total_Rndwd_Prod_Val_AF_N!$A$4:$M$199,11,FALSE)/10^3</f>
        <v>301.6223163478362</v>
      </c>
      <c r="AE155" s="2">
        <f>VLOOKUP($A155,Total_Rndwd_Prod_Val_AF_N!$A$4:$M$199,12,FALSE)/10^3</f>
        <v>303.12735139526438</v>
      </c>
      <c r="AF155" s="2">
        <f>VLOOKUP($A155,Total_Rndwd_Prod_Val_AF_N!$A$4:$M$199,13,FALSE)/10^3</f>
        <v>299.62068149898505</v>
      </c>
      <c r="AH155" t="s">
        <v>166</v>
      </c>
      <c r="AI155" s="2">
        <f>VLOOKUP($A155,Total_Rndwd_Prod_Val_BAC_N!$A$4:$M$199,5,FALSE)/10^3</f>
        <v>181.69374985145211</v>
      </c>
      <c r="AJ155" s="2">
        <f>VLOOKUP($A155,Total_Rndwd_Prod_Val_BAC_N!$A$4:$M$199,6,FALSE)/10^3</f>
        <v>214.60244248330253</v>
      </c>
      <c r="AK155" s="2">
        <f>VLOOKUP($A155,Total_Rndwd_Prod_Val_BAC_N!$A$4:$M$199,7,FALSE)/10^3</f>
        <v>252.76318241369083</v>
      </c>
      <c r="AL155" s="2">
        <f>VLOOKUP($A155,Total_Rndwd_Prod_Val_BAC_N!$A$4:$M$199,8,FALSE)/10^3</f>
        <v>259.75454958573152</v>
      </c>
      <c r="AM155" s="2">
        <f>VLOOKUP($A155,Total_Rndwd_Prod_Val_BAC_N!$A$4:$M$199,9,FALSE)/10^3</f>
        <v>266.29483385735932</v>
      </c>
      <c r="AN155" s="2">
        <f>VLOOKUP($A155,Total_Rndwd_Prod_Val_BAC_N!$A$4:$M$199,10,FALSE)/10^3</f>
        <v>277.13324703655223</v>
      </c>
      <c r="AO155" s="2">
        <f>VLOOKUP($A155,Total_Rndwd_Prod_Val_BAC_N!$A$4:$M$199,11,FALSE)/10^3</f>
        <v>277.41188018382257</v>
      </c>
      <c r="AP155" s="2">
        <f>VLOOKUP($A155,Total_Rndwd_Prod_Val_BAC_N!$A$4:$M$199,12,FALSE)/10^3</f>
        <v>279.8936477874106</v>
      </c>
      <c r="AQ155" s="2">
        <f>VLOOKUP($A155,Total_Rndwd_Prod_Val_BAC_N!$A$4:$M$199,13,FALSE)/10^3</f>
        <v>276.63553287747271</v>
      </c>
      <c r="AS155" t="s">
        <v>166</v>
      </c>
      <c r="AT155" s="2">
        <f t="shared" si="166"/>
        <v>181.69374985145211</v>
      </c>
      <c r="AU155" s="2">
        <f t="shared" si="160"/>
        <v>1142.775482145561</v>
      </c>
      <c r="AV155" s="2">
        <f t="shared" si="160"/>
        <v>2383.1952544430574</v>
      </c>
      <c r="AW155" s="2">
        <f t="shared" si="160"/>
        <v>3913.9739441143406</v>
      </c>
      <c r="AX155" s="2">
        <f t="shared" si="160"/>
        <v>5518.1460952932857</v>
      </c>
      <c r="AY155" s="2">
        <f t="shared" si="160"/>
        <v>7194.4754630764901</v>
      </c>
      <c r="AZ155" s="2">
        <f t="shared" si="160"/>
        <v>8934.4950043568679</v>
      </c>
      <c r="BA155" s="2">
        <f t="shared" si="160"/>
        <v>10682.352981262096</v>
      </c>
      <c r="BB155" s="2">
        <f t="shared" si="160"/>
        <v>12436.985560244277</v>
      </c>
      <c r="BD155" t="s">
        <v>166</v>
      </c>
      <c r="BE155" s="2">
        <f t="shared" si="167"/>
        <v>181.69374985145211</v>
      </c>
      <c r="BF155" s="2">
        <f t="shared" si="161"/>
        <v>1149.1670432131191</v>
      </c>
      <c r="BG155" s="2">
        <f t="shared" si="161"/>
        <v>2428.3212639542598</v>
      </c>
      <c r="BH155" s="2">
        <f t="shared" si="161"/>
        <v>4023.3631971532536</v>
      </c>
      <c r="BI155" s="2">
        <f t="shared" si="161"/>
        <v>5675.1148983878811</v>
      </c>
      <c r="BJ155" s="2">
        <f t="shared" si="161"/>
        <v>7356.1997881307507</v>
      </c>
      <c r="BK155" s="2">
        <f t="shared" si="161"/>
        <v>9097.2461042636714</v>
      </c>
      <c r="BL155" s="2">
        <f t="shared" si="161"/>
        <v>10848.849389988323</v>
      </c>
      <c r="BM155" s="2">
        <f t="shared" si="161"/>
        <v>12600.669903253865</v>
      </c>
      <c r="BO155" t="s">
        <v>166</v>
      </c>
      <c r="BP155" s="2">
        <f t="shared" si="168"/>
        <v>181.69374985145211</v>
      </c>
      <c r="BQ155" s="2">
        <f t="shared" si="162"/>
        <v>1131.3931067632893</v>
      </c>
      <c r="BR155" s="2">
        <f t="shared" si="162"/>
        <v>2295.3816674750374</v>
      </c>
      <c r="BS155" s="2">
        <f t="shared" si="162"/>
        <v>3664.2695281057618</v>
      </c>
      <c r="BT155" s="2">
        <f t="shared" si="162"/>
        <v>5071.5648827541281</v>
      </c>
      <c r="BU155" s="2">
        <f t="shared" si="162"/>
        <v>6524.7760058994809</v>
      </c>
      <c r="BV155" s="2">
        <f t="shared" si="162"/>
        <v>8024.8107647872603</v>
      </c>
      <c r="BW155" s="2">
        <f t="shared" si="162"/>
        <v>9534.4273815738688</v>
      </c>
      <c r="BX155" s="2">
        <f t="shared" si="162"/>
        <v>11046.557468653911</v>
      </c>
      <c r="BZ155" t="s">
        <v>166</v>
      </c>
      <c r="CA155" s="2">
        <f t="shared" si="169"/>
        <v>181.69374985145211</v>
      </c>
      <c r="CB155" s="2">
        <f t="shared" si="163"/>
        <v>1123.0711917405631</v>
      </c>
      <c r="CC155" s="2">
        <f t="shared" si="163"/>
        <v>2234.2441440874641</v>
      </c>
      <c r="CD155" s="2">
        <f t="shared" si="163"/>
        <v>3505.0514233279591</v>
      </c>
      <c r="CE155" s="2">
        <f t="shared" si="163"/>
        <v>4810.3644555282453</v>
      </c>
      <c r="CF155" s="2">
        <f t="shared" si="163"/>
        <v>6152.6770379942354</v>
      </c>
      <c r="CG155" s="2">
        <f t="shared" si="163"/>
        <v>7538.621906324267</v>
      </c>
      <c r="CH155" s="2">
        <f t="shared" si="163"/>
        <v>8928.163074846967</v>
      </c>
      <c r="CI155" s="2">
        <f t="shared" si="163"/>
        <v>10324.373198874084</v>
      </c>
      <c r="CK155" t="s">
        <v>166</v>
      </c>
      <c r="CL155" s="2">
        <f t="shared" si="164"/>
        <v>0</v>
      </c>
      <c r="CM155" s="2">
        <f t="shared" si="164"/>
        <v>6.3915610675580865</v>
      </c>
      <c r="CN155" s="2">
        <f t="shared" si="164"/>
        <v>45.126009511202483</v>
      </c>
      <c r="CO155" s="2">
        <f t="shared" si="164"/>
        <v>109.38925303891301</v>
      </c>
      <c r="CP155" s="2">
        <f t="shared" si="164"/>
        <v>156.96880309459539</v>
      </c>
      <c r="CQ155" s="2">
        <f t="shared" si="164"/>
        <v>161.72432505426059</v>
      </c>
      <c r="CR155" s="2">
        <f t="shared" si="164"/>
        <v>162.75109990680357</v>
      </c>
      <c r="CS155" s="2">
        <f t="shared" si="164"/>
        <v>166.49640872622695</v>
      </c>
      <c r="CT155" s="2">
        <f t="shared" si="164"/>
        <v>163.6843430095887</v>
      </c>
      <c r="CU155" s="41">
        <f t="shared" si="124"/>
        <v>1.3161094560792732E-2</v>
      </c>
      <c r="CV155" t="s">
        <v>166</v>
      </c>
      <c r="CW155" s="2">
        <f t="shared" si="118"/>
        <v>0</v>
      </c>
      <c r="CX155" s="2">
        <f t="shared" si="118"/>
        <v>-11.382375382271675</v>
      </c>
      <c r="CY155" s="2">
        <f t="shared" si="118"/>
        <v>-87.81358696801999</v>
      </c>
      <c r="CZ155" s="2">
        <f t="shared" si="118"/>
        <v>-249.70441600857885</v>
      </c>
      <c r="DA155" s="2">
        <f t="shared" si="118"/>
        <v>-446.5812125391576</v>
      </c>
      <c r="DB155" s="2">
        <f t="shared" si="118"/>
        <v>-669.69945717700921</v>
      </c>
      <c r="DC155" s="2">
        <f t="shared" si="107"/>
        <v>-909.6842395696076</v>
      </c>
      <c r="DD155" s="2">
        <f t="shared" si="107"/>
        <v>-1147.9255996882275</v>
      </c>
      <c r="DE155" s="2">
        <f t="shared" si="107"/>
        <v>-1390.4280915903655</v>
      </c>
      <c r="DF155" s="41">
        <f t="shared" si="125"/>
        <v>-0.11179783757528589</v>
      </c>
      <c r="DG155" t="s">
        <v>166</v>
      </c>
      <c r="DH155" s="2">
        <f t="shared" si="165"/>
        <v>0</v>
      </c>
      <c r="DI155" s="2">
        <f t="shared" si="165"/>
        <v>-19.704290404997892</v>
      </c>
      <c r="DJ155" s="2">
        <f t="shared" si="165"/>
        <v>-148.9511103555933</v>
      </c>
      <c r="DK155" s="2">
        <f t="shared" si="165"/>
        <v>-408.92252078638148</v>
      </c>
      <c r="DL155" s="2">
        <f t="shared" si="165"/>
        <v>-707.78163976504038</v>
      </c>
      <c r="DM155" s="2">
        <f t="shared" si="165"/>
        <v>-1041.7984250822547</v>
      </c>
      <c r="DN155" s="2">
        <f t="shared" si="165"/>
        <v>-1395.8730980326009</v>
      </c>
      <c r="DO155" s="2">
        <f t="shared" si="165"/>
        <v>-1754.1899064151294</v>
      </c>
      <c r="DP155" s="2">
        <f t="shared" si="165"/>
        <v>-2112.612361370193</v>
      </c>
      <c r="DQ155" s="41">
        <f t="shared" si="126"/>
        <v>-0.16986530627834057</v>
      </c>
      <c r="DR155" s="41"/>
    </row>
    <row r="156" spans="1:122" x14ac:dyDescent="0.3">
      <c r="A156" t="s">
        <v>167</v>
      </c>
      <c r="B156" s="2">
        <f>VLOOKUP($A156,Total_Rndwd_Prod_Val_REF_N!$A$4:$M$199,5,FALSE)/10^3</f>
        <v>226.50475453273739</v>
      </c>
      <c r="C156" s="2">
        <f>VLOOKUP($A156,Total_Rndwd_Prod_Val_REF_N!$A$4:$M$199,6,FALSE)/10^3</f>
        <v>275.59974356762899</v>
      </c>
      <c r="D156" s="2">
        <f>VLOOKUP($A156,Total_Rndwd_Prod_Val_REF_N!$A$4:$M$199,7,FALSE)/10^3</f>
        <v>332.03418729979978</v>
      </c>
      <c r="E156" s="2">
        <f>VLOOKUP($A156,Total_Rndwd_Prod_Val_REF_N!$A$4:$M$199,8,FALSE)/10^3</f>
        <v>350.91282696379096</v>
      </c>
      <c r="F156" s="2">
        <f>VLOOKUP($A156,Total_Rndwd_Prod_Val_REF_N!$A$4:$M$199,9,FALSE)/10^3</f>
        <v>367.77676430421712</v>
      </c>
      <c r="G156" s="2">
        <f>VLOOKUP($A156,Total_Rndwd_Prod_Val_REF_N!$A$4:$M$199,10,FALSE)/10^3</f>
        <v>385.5507067730145</v>
      </c>
      <c r="H156" s="2">
        <f>VLOOKUP($A156,Total_Rndwd_Prod_Val_REF_N!$A$4:$M$199,11,FALSE)/10^3</f>
        <v>388.51949947516908</v>
      </c>
      <c r="I156" s="2">
        <f>VLOOKUP($A156,Total_Rndwd_Prod_Val_REF_N!$A$4:$M$199,12,FALSE)/10^3</f>
        <v>393.54645935057425</v>
      </c>
      <c r="J156" s="2">
        <f>VLOOKUP($A156,Total_Rndwd_Prod_Val_REF_N!$A$4:$M$199,13,FALSE)/10^3</f>
        <v>391.87012528630316</v>
      </c>
      <c r="L156" t="s">
        <v>167</v>
      </c>
      <c r="M156" s="2">
        <f>VLOOKUP($A156,Total_Rndwd_Prod_Val_BF_N!$A$4:$M$199,5,FALSE)/10^3</f>
        <v>226.50475453273739</v>
      </c>
      <c r="N156" s="2">
        <f>VLOOKUP($A156,Total_Rndwd_Prod_Val_BF_N!$A$4:$M$199,6,FALSE)/10^3</f>
        <v>301.00239720200886</v>
      </c>
      <c r="O156" s="2">
        <f>VLOOKUP($A156,Total_Rndwd_Prod_Val_BF_N!$A$4:$M$199,7,FALSE)/10^3</f>
        <v>394.57567144369341</v>
      </c>
      <c r="P156" s="2">
        <f>VLOOKUP($A156,Total_Rndwd_Prod_Val_BF_N!$A$4:$M$199,8,FALSE)/10^3</f>
        <v>417.18914763686519</v>
      </c>
      <c r="Q156" s="2">
        <f>VLOOKUP($A156,Total_Rndwd_Prod_Val_BF_N!$A$4:$M$199,9,FALSE)/10^3</f>
        <v>431.36617965701163</v>
      </c>
      <c r="R156" s="2">
        <f>VLOOKUP($A156,Total_Rndwd_Prod_Val_BF_N!$A$4:$M$199,10,FALSE)/10^3</f>
        <v>450.07444200382469</v>
      </c>
      <c r="S156" s="2">
        <f>VLOOKUP($A156,Total_Rndwd_Prod_Val_BF_N!$A$4:$M$199,11,FALSE)/10^3</f>
        <v>456.79708220528164</v>
      </c>
      <c r="T156" s="2">
        <f>VLOOKUP($A156,Total_Rndwd_Prod_Val_BF_N!$A$4:$M$199,12,FALSE)/10^3</f>
        <v>454.99244912533118</v>
      </c>
      <c r="U156" s="2">
        <f>VLOOKUP($A156,Total_Rndwd_Prod_Val_BF_N!$A$4:$M$199,13,FALSE)/10^3</f>
        <v>463.15378931737774</v>
      </c>
      <c r="W156" t="s">
        <v>167</v>
      </c>
      <c r="X156" s="2">
        <f>VLOOKUP($A156,Total_Rndwd_Prod_Val_AF_N!$A$4:$M$199,5,FALSE)/10^3</f>
        <v>226.50475453273739</v>
      </c>
      <c r="Y156" s="2">
        <f>VLOOKUP($A156,Total_Rndwd_Prod_Val_AF_N!$A$4:$M$199,6,FALSE)/10^3</f>
        <v>290.21644610202247</v>
      </c>
      <c r="Z156" s="2">
        <f>VLOOKUP($A156,Total_Rndwd_Prod_Val_AF_N!$A$4:$M$199,7,FALSE)/10^3</f>
        <v>370.89653005142213</v>
      </c>
      <c r="AA156" s="2">
        <f>VLOOKUP($A156,Total_Rndwd_Prod_Val_AF_N!$A$4:$M$199,8,FALSE)/10^3</f>
        <v>391.76747016670987</v>
      </c>
      <c r="AB156" s="2">
        <f>VLOOKUP($A156,Total_Rndwd_Prod_Val_AF_N!$A$4:$M$199,9,FALSE)/10^3</f>
        <v>414.72751415983544</v>
      </c>
      <c r="AC156" s="2">
        <f>VLOOKUP($A156,Total_Rndwd_Prod_Val_AF_N!$A$4:$M$199,10,FALSE)/10^3</f>
        <v>432.11317057681583</v>
      </c>
      <c r="AD156" s="2">
        <f>VLOOKUP($A156,Total_Rndwd_Prod_Val_AF_N!$A$4:$M$199,11,FALSE)/10^3</f>
        <v>436.68851202344541</v>
      </c>
      <c r="AE156" s="2">
        <f>VLOOKUP($A156,Total_Rndwd_Prod_Val_AF_N!$A$4:$M$199,12,FALSE)/10^3</f>
        <v>441.63454150915527</v>
      </c>
      <c r="AF156" s="2">
        <f>VLOOKUP($A156,Total_Rndwd_Prod_Val_AF_N!$A$4:$M$199,13,FALSE)/10^3</f>
        <v>442.15094200128607</v>
      </c>
      <c r="AH156" t="s">
        <v>167</v>
      </c>
      <c r="AI156" s="2">
        <f>VLOOKUP($A156,Total_Rndwd_Prod_Val_BAC_N!$A$4:$M$199,5,FALSE)/10^3</f>
        <v>226.50475453273739</v>
      </c>
      <c r="AJ156" s="2">
        <f>VLOOKUP($A156,Total_Rndwd_Prod_Val_BAC_N!$A$4:$M$199,6,FALSE)/10^3</f>
        <v>286.02345988035438</v>
      </c>
      <c r="AK156" s="2">
        <f>VLOOKUP($A156,Total_Rndwd_Prod_Val_BAC_N!$A$4:$M$199,7,FALSE)/10^3</f>
        <v>361.77632214937108</v>
      </c>
      <c r="AL156" s="2">
        <f>VLOOKUP($A156,Total_Rndwd_Prod_Val_BAC_N!$A$4:$M$199,8,FALSE)/10^3</f>
        <v>381.65217459855143</v>
      </c>
      <c r="AM156" s="2">
        <f>VLOOKUP($A156,Total_Rndwd_Prod_Val_BAC_N!$A$4:$M$199,9,FALSE)/10^3</f>
        <v>400.93873312815828</v>
      </c>
      <c r="AN156" s="2">
        <f>VLOOKUP($A156,Total_Rndwd_Prod_Val_BAC_N!$A$4:$M$199,10,FALSE)/10^3</f>
        <v>422.29217232761272</v>
      </c>
      <c r="AO156" s="2">
        <f>VLOOKUP($A156,Total_Rndwd_Prod_Val_BAC_N!$A$4:$M$199,11,FALSE)/10^3</f>
        <v>424.63349640575075</v>
      </c>
      <c r="AP156" s="2">
        <f>VLOOKUP($A156,Total_Rndwd_Prod_Val_BAC_N!$A$4:$M$199,12,FALSE)/10^3</f>
        <v>431.38356132815767</v>
      </c>
      <c r="AQ156" s="2">
        <f>VLOOKUP($A156,Total_Rndwd_Prod_Val_BAC_N!$A$4:$M$199,13,FALSE)/10^3</f>
        <v>432.27518914780228</v>
      </c>
      <c r="AS156" t="s">
        <v>167</v>
      </c>
      <c r="AT156" s="2">
        <f t="shared" si="166"/>
        <v>226.50475453273739</v>
      </c>
      <c r="AU156" s="2">
        <f t="shared" si="160"/>
        <v>1408.123516231316</v>
      </c>
      <c r="AV156" s="2">
        <f t="shared" si="160"/>
        <v>2842.5566778016318</v>
      </c>
      <c r="AW156" s="2">
        <f t="shared" si="160"/>
        <v>4521.6062539646227</v>
      </c>
      <c r="AX156" s="2">
        <f t="shared" si="160"/>
        <v>6293.0343261240032</v>
      </c>
      <c r="AY156" s="2">
        <f t="shared" si="160"/>
        <v>8149.6920901138856</v>
      </c>
      <c r="AZ156" s="2">
        <f t="shared" si="160"/>
        <v>10080.414416681113</v>
      </c>
      <c r="BA156" s="2">
        <f t="shared" si="160"/>
        <v>12028.038873932364</v>
      </c>
      <c r="BB156" s="2">
        <f t="shared" si="160"/>
        <v>13994.094836620965</v>
      </c>
      <c r="BD156" t="s">
        <v>167</v>
      </c>
      <c r="BE156" s="2">
        <f t="shared" si="167"/>
        <v>226.50475453273739</v>
      </c>
      <c r="BF156" s="2">
        <f t="shared" si="161"/>
        <v>1433.5261698656959</v>
      </c>
      <c r="BG156" s="2">
        <f t="shared" si="161"/>
        <v>3032.1114301174248</v>
      </c>
      <c r="BH156" s="2">
        <f t="shared" si="161"/>
        <v>5027.603263529064</v>
      </c>
      <c r="BI156" s="2">
        <f t="shared" si="161"/>
        <v>7127.7260337335365</v>
      </c>
      <c r="BJ156" s="2">
        <f t="shared" si="161"/>
        <v>9303.2651943654073</v>
      </c>
      <c r="BK156" s="2">
        <f t="shared" si="161"/>
        <v>11560.360044585987</v>
      </c>
      <c r="BL156" s="2">
        <f t="shared" si="161"/>
        <v>13842.540822532445</v>
      </c>
      <c r="BM156" s="2">
        <f t="shared" si="161"/>
        <v>16125.664408351146</v>
      </c>
      <c r="BO156" t="s">
        <v>167</v>
      </c>
      <c r="BP156" s="2">
        <f t="shared" si="168"/>
        <v>226.50475453273739</v>
      </c>
      <c r="BQ156" s="2">
        <f t="shared" si="162"/>
        <v>1422.7402187657094</v>
      </c>
      <c r="BR156" s="2">
        <f t="shared" si="162"/>
        <v>2954.5025332252217</v>
      </c>
      <c r="BS156" s="2">
        <f t="shared" si="162"/>
        <v>4829.8561235976204</v>
      </c>
      <c r="BT156" s="2">
        <f t="shared" si="162"/>
        <v>6811.6535184242957</v>
      </c>
      <c r="BU156" s="2">
        <f t="shared" si="162"/>
        <v>8902.6767456404541</v>
      </c>
      <c r="BV156" s="2">
        <f t="shared" si="162"/>
        <v>11067.817939971163</v>
      </c>
      <c r="BW156" s="2">
        <f t="shared" si="162"/>
        <v>13256.206529574099</v>
      </c>
      <c r="BX156" s="2">
        <f t="shared" si="162"/>
        <v>15464.895637612006</v>
      </c>
      <c r="BZ156" t="s">
        <v>167</v>
      </c>
      <c r="CA156" s="2">
        <f t="shared" si="169"/>
        <v>226.50475453273739</v>
      </c>
      <c r="CB156" s="2">
        <f t="shared" si="163"/>
        <v>1418.5472325440414</v>
      </c>
      <c r="CC156" s="2">
        <f t="shared" si="163"/>
        <v>2924.41739421483</v>
      </c>
      <c r="CD156" s="2">
        <f t="shared" si="163"/>
        <v>4753.1748574108651</v>
      </c>
      <c r="CE156" s="2">
        <f t="shared" si="163"/>
        <v>6680.7222889332297</v>
      </c>
      <c r="CF156" s="2">
        <f t="shared" si="163"/>
        <v>8706.7693937734748</v>
      </c>
      <c r="CG156" s="2">
        <f t="shared" si="163"/>
        <v>10820.571579489677</v>
      </c>
      <c r="CH156" s="2">
        <f t="shared" si="163"/>
        <v>12950.489126440838</v>
      </c>
      <c r="CI156" s="2">
        <f t="shared" si="163"/>
        <v>15108.29856090127</v>
      </c>
      <c r="CK156" t="s">
        <v>167</v>
      </c>
      <c r="CL156" s="2">
        <f t="shared" si="164"/>
        <v>0</v>
      </c>
      <c r="CM156" s="2">
        <f t="shared" si="164"/>
        <v>25.402653634379931</v>
      </c>
      <c r="CN156" s="2">
        <f t="shared" si="164"/>
        <v>189.55475231579294</v>
      </c>
      <c r="CO156" s="2">
        <f t="shared" si="164"/>
        <v>505.99700956444121</v>
      </c>
      <c r="CP156" s="2">
        <f t="shared" si="164"/>
        <v>834.6917076095333</v>
      </c>
      <c r="CQ156" s="2">
        <f t="shared" si="164"/>
        <v>1153.5731042515217</v>
      </c>
      <c r="CR156" s="2">
        <f t="shared" si="164"/>
        <v>1479.9456279048736</v>
      </c>
      <c r="CS156" s="2">
        <f t="shared" si="164"/>
        <v>1814.5019486000801</v>
      </c>
      <c r="CT156" s="2">
        <f t="shared" si="164"/>
        <v>2131.5695717301805</v>
      </c>
      <c r="CU156" s="41">
        <f t="shared" si="124"/>
        <v>0.15231921725670344</v>
      </c>
      <c r="CV156" t="s">
        <v>167</v>
      </c>
      <c r="CW156" s="2">
        <f t="shared" si="118"/>
        <v>0</v>
      </c>
      <c r="CX156" s="2">
        <f t="shared" si="118"/>
        <v>14.616702534393426</v>
      </c>
      <c r="CY156" s="2">
        <f t="shared" si="118"/>
        <v>111.94585542358982</v>
      </c>
      <c r="CZ156" s="2">
        <f t="shared" ref="CZ156:DE188" si="170">BS156-AW156</f>
        <v>308.24986963299762</v>
      </c>
      <c r="DA156" s="2">
        <f t="shared" si="170"/>
        <v>518.61919230029253</v>
      </c>
      <c r="DB156" s="2">
        <f t="shared" si="170"/>
        <v>752.98465552656853</v>
      </c>
      <c r="DC156" s="2">
        <f t="shared" si="170"/>
        <v>987.40352329004963</v>
      </c>
      <c r="DD156" s="2">
        <f t="shared" si="170"/>
        <v>1228.1676556417351</v>
      </c>
      <c r="DE156" s="2">
        <f t="shared" si="170"/>
        <v>1470.8008009910409</v>
      </c>
      <c r="DF156" s="41">
        <f t="shared" si="125"/>
        <v>0.10510153162190393</v>
      </c>
      <c r="DG156" t="s">
        <v>167</v>
      </c>
      <c r="DH156" s="2">
        <f t="shared" si="165"/>
        <v>0</v>
      </c>
      <c r="DI156" s="2">
        <f t="shared" si="165"/>
        <v>10.423716312725446</v>
      </c>
      <c r="DJ156" s="2">
        <f t="shared" si="165"/>
        <v>81.860716413198134</v>
      </c>
      <c r="DK156" s="2">
        <f t="shared" si="165"/>
        <v>231.56860344624238</v>
      </c>
      <c r="DL156" s="2">
        <f t="shared" si="165"/>
        <v>387.68796280922652</v>
      </c>
      <c r="DM156" s="2">
        <f t="shared" si="165"/>
        <v>557.07730365958923</v>
      </c>
      <c r="DN156" s="2">
        <f t="shared" si="165"/>
        <v>740.15716280856395</v>
      </c>
      <c r="DO156" s="2">
        <f t="shared" si="165"/>
        <v>922.45025250847357</v>
      </c>
      <c r="DP156" s="2">
        <f t="shared" si="165"/>
        <v>1114.2037242803053</v>
      </c>
      <c r="DQ156" s="41">
        <f t="shared" si="126"/>
        <v>7.9619563629407461E-2</v>
      </c>
      <c r="DR156" s="41"/>
    </row>
    <row r="157" spans="1:122" x14ac:dyDescent="0.3">
      <c r="A157" t="s">
        <v>169</v>
      </c>
      <c r="B157" s="2">
        <f>VLOOKUP($A157,Total_Rndwd_Prod_Val_REF_N!$A$4:$M$199,5,FALSE)/10^3</f>
        <v>204.42454044550848</v>
      </c>
      <c r="C157" s="2">
        <f>VLOOKUP($A157,Total_Rndwd_Prod_Val_REF_N!$A$4:$M$199,6,FALSE)/10^3</f>
        <v>222.90993266487999</v>
      </c>
      <c r="D157" s="2">
        <f>VLOOKUP($A157,Total_Rndwd_Prod_Val_REF_N!$A$4:$M$199,7,FALSE)/10^3</f>
        <v>232.69527048854079</v>
      </c>
      <c r="E157" s="2">
        <f>VLOOKUP($A157,Total_Rndwd_Prod_Val_REF_N!$A$4:$M$199,8,FALSE)/10^3</f>
        <v>234.9525902048735</v>
      </c>
      <c r="F157" s="2">
        <f>VLOOKUP($A157,Total_Rndwd_Prod_Val_REF_N!$A$4:$M$199,9,FALSE)/10^3</f>
        <v>237.90316136546792</v>
      </c>
      <c r="G157" s="2">
        <f>VLOOKUP($A157,Total_Rndwd_Prod_Val_REF_N!$A$4:$M$199,10,FALSE)/10^3</f>
        <v>242.06295783805757</v>
      </c>
      <c r="H157" s="2">
        <f>VLOOKUP($A157,Total_Rndwd_Prod_Val_REF_N!$A$4:$M$199,11,FALSE)/10^3</f>
        <v>236.36478714265243</v>
      </c>
      <c r="I157" s="2">
        <f>VLOOKUP($A157,Total_Rndwd_Prod_Val_REF_N!$A$4:$M$199,12,FALSE)/10^3</f>
        <v>232.40687091106608</v>
      </c>
      <c r="J157" s="2">
        <f>VLOOKUP($A157,Total_Rndwd_Prod_Val_REF_N!$A$4:$M$199,13,FALSE)/10^3</f>
        <v>226.13186964002776</v>
      </c>
      <c r="L157" t="s">
        <v>169</v>
      </c>
      <c r="M157" s="2">
        <f>VLOOKUP($A157,Total_Rndwd_Prod_Val_BF_N!$A$4:$M$199,5,FALSE)/10^3</f>
        <v>204.42454044550848</v>
      </c>
      <c r="N157" s="2">
        <f>VLOOKUP($A157,Total_Rndwd_Prod_Val_BF_N!$A$4:$M$199,6,FALSE)/10^3</f>
        <v>240.72612140946308</v>
      </c>
      <c r="O157" s="2">
        <f>VLOOKUP($A157,Total_Rndwd_Prod_Val_BF_N!$A$4:$M$199,7,FALSE)/10^3</f>
        <v>276.28367215242872</v>
      </c>
      <c r="P157" s="2">
        <f>VLOOKUP($A157,Total_Rndwd_Prod_Val_BF_N!$A$4:$M$199,8,FALSE)/10^3</f>
        <v>273.3356427198749</v>
      </c>
      <c r="Q157" s="2">
        <f>VLOOKUP($A157,Total_Rndwd_Prod_Val_BF_N!$A$4:$M$199,9,FALSE)/10^3</f>
        <v>261.95625056823536</v>
      </c>
      <c r="R157" s="2">
        <f>VLOOKUP($A157,Total_Rndwd_Prod_Val_BF_N!$A$4:$M$199,10,FALSE)/10^3</f>
        <v>264.26405865520843</v>
      </c>
      <c r="S157" s="2">
        <f>VLOOKUP($A157,Total_Rndwd_Prod_Val_BF_N!$A$4:$M$199,11,FALSE)/10^3</f>
        <v>259.80049397152874</v>
      </c>
      <c r="T157" s="2">
        <f>VLOOKUP($A157,Total_Rndwd_Prod_Val_BF_N!$A$4:$M$199,12,FALSE)/10^3</f>
        <v>251.51360336928636</v>
      </c>
      <c r="U157" s="2">
        <f>VLOOKUP($A157,Total_Rndwd_Prod_Val_BF_N!$A$4:$M$199,13,FALSE)/10^3</f>
        <v>248.30013435517853</v>
      </c>
      <c r="W157" t="s">
        <v>169</v>
      </c>
      <c r="X157" s="2">
        <f>VLOOKUP($A157,Total_Rndwd_Prod_Val_AF_N!$A$4:$M$199,5,FALSE)/10^3</f>
        <v>204.42454044550848</v>
      </c>
      <c r="Y157" s="2">
        <f>VLOOKUP($A157,Total_Rndwd_Prod_Val_AF_N!$A$4:$M$199,6,FALSE)/10^3</f>
        <v>231.31302694111423</v>
      </c>
      <c r="Z157" s="2">
        <f>VLOOKUP($A157,Total_Rndwd_Prod_Val_AF_N!$A$4:$M$199,7,FALSE)/10^3</f>
        <v>260.82687962222303</v>
      </c>
      <c r="AA157" s="2">
        <f>VLOOKUP($A157,Total_Rndwd_Prod_Val_AF_N!$A$4:$M$199,8,FALSE)/10^3</f>
        <v>266.98782795090887</v>
      </c>
      <c r="AB157" s="2">
        <f>VLOOKUP($A157,Total_Rndwd_Prod_Val_AF_N!$A$4:$M$199,9,FALSE)/10^3</f>
        <v>266.74576670382794</v>
      </c>
      <c r="AC157" s="2">
        <f>VLOOKUP($A157,Total_Rndwd_Prod_Val_AF_N!$A$4:$M$199,10,FALSE)/10^3</f>
        <v>269.38695073358952</v>
      </c>
      <c r="AD157" s="2">
        <f>VLOOKUP($A157,Total_Rndwd_Prod_Val_AF_N!$A$4:$M$199,11,FALSE)/10^3</f>
        <v>263.68680162738258</v>
      </c>
      <c r="AE157" s="2">
        <f>VLOOKUP($A157,Total_Rndwd_Prod_Val_AF_N!$A$4:$M$199,12,FALSE)/10^3</f>
        <v>258.10924491002532</v>
      </c>
      <c r="AF157" s="2">
        <f>VLOOKUP($A157,Total_Rndwd_Prod_Val_AF_N!$A$4:$M$199,13,FALSE)/10^3</f>
        <v>251.74567833386803</v>
      </c>
      <c r="AH157" t="s">
        <v>169</v>
      </c>
      <c r="AI157" s="2">
        <f>VLOOKUP($A157,Total_Rndwd_Prod_Val_BAC_N!$A$4:$M$199,5,FALSE)/10^3</f>
        <v>204.42454044550848</v>
      </c>
      <c r="AJ157" s="2">
        <f>VLOOKUP($A157,Total_Rndwd_Prod_Val_BAC_N!$A$4:$M$199,6,FALSE)/10^3</f>
        <v>229.23408111455791</v>
      </c>
      <c r="AK157" s="2">
        <f>VLOOKUP($A157,Total_Rndwd_Prod_Val_BAC_N!$A$4:$M$199,7,FALSE)/10^3</f>
        <v>255.55241685150321</v>
      </c>
      <c r="AL157" s="2">
        <f>VLOOKUP($A157,Total_Rndwd_Prod_Val_BAC_N!$A$4:$M$199,8,FALSE)/10^3</f>
        <v>259.54165688039518</v>
      </c>
      <c r="AM157" s="2">
        <f>VLOOKUP($A157,Total_Rndwd_Prod_Val_BAC_N!$A$4:$M$199,9,FALSE)/10^3</f>
        <v>257.7085494044008</v>
      </c>
      <c r="AN157" s="2">
        <f>VLOOKUP($A157,Total_Rndwd_Prod_Val_BAC_N!$A$4:$M$199,10,FALSE)/10^3</f>
        <v>263.56357335974599</v>
      </c>
      <c r="AO157" s="2">
        <f>VLOOKUP($A157,Total_Rndwd_Prod_Val_BAC_N!$A$4:$M$199,11,FALSE)/10^3</f>
        <v>256.60917549528818</v>
      </c>
      <c r="AP157" s="2">
        <f>VLOOKUP($A157,Total_Rndwd_Prod_Val_BAC_N!$A$4:$M$199,12,FALSE)/10^3</f>
        <v>252.39331307506549</v>
      </c>
      <c r="AQ157" s="2">
        <f>VLOOKUP($A157,Total_Rndwd_Prod_Val_BAC_N!$A$4:$M$199,13,FALSE)/10^3</f>
        <v>246.51641566099664</v>
      </c>
      <c r="AS157" t="s">
        <v>169</v>
      </c>
      <c r="AT157" s="2">
        <f t="shared" si="166"/>
        <v>204.42454044550848</v>
      </c>
      <c r="AU157" s="2">
        <f t="shared" si="160"/>
        <v>1245.0326348924223</v>
      </c>
      <c r="AV157" s="2">
        <f t="shared" si="160"/>
        <v>2369.3676360404829</v>
      </c>
      <c r="AW157" s="2">
        <f t="shared" si="160"/>
        <v>3535.1013081995197</v>
      </c>
      <c r="AX157" s="2">
        <f t="shared" si="160"/>
        <v>4712.8148303844819</v>
      </c>
      <c r="AY157" s="2">
        <f t="shared" si="160"/>
        <v>5906.4904336844111</v>
      </c>
      <c r="AZ157" s="2">
        <f t="shared" si="160"/>
        <v>7111.1070521792944</v>
      </c>
      <c r="BA157" s="2">
        <f t="shared" si="160"/>
        <v>8288.9730716609702</v>
      </c>
      <c r="BB157" s="2">
        <f t="shared" si="160"/>
        <v>9444.7324249452631</v>
      </c>
      <c r="BD157" t="s">
        <v>169</v>
      </c>
      <c r="BE157" s="2">
        <f t="shared" si="167"/>
        <v>204.42454044550848</v>
      </c>
      <c r="BF157" s="2">
        <f t="shared" si="161"/>
        <v>1262.8488236370054</v>
      </c>
      <c r="BG157" s="2">
        <f t="shared" si="161"/>
        <v>2502.0369814272863</v>
      </c>
      <c r="BH157" s="2">
        <f t="shared" si="161"/>
        <v>3880.5073127568762</v>
      </c>
      <c r="BI157" s="2">
        <f t="shared" si="161"/>
        <v>5235.8061342046112</v>
      </c>
      <c r="BJ157" s="2">
        <f t="shared" si="161"/>
        <v>6547.8951951327617</v>
      </c>
      <c r="BK157" s="2">
        <f t="shared" si="161"/>
        <v>7864.7519237251236</v>
      </c>
      <c r="BL157" s="2">
        <f t="shared" si="161"/>
        <v>9155.4675029805258</v>
      </c>
      <c r="BM157" s="2">
        <f t="shared" si="161"/>
        <v>10409.822050812851</v>
      </c>
      <c r="BO157" t="s">
        <v>169</v>
      </c>
      <c r="BP157" s="2">
        <f t="shared" si="168"/>
        <v>204.42454044550848</v>
      </c>
      <c r="BQ157" s="2">
        <f t="shared" si="162"/>
        <v>1253.4357291686565</v>
      </c>
      <c r="BR157" s="2">
        <f t="shared" si="162"/>
        <v>2439.5147165553362</v>
      </c>
      <c r="BS157" s="2">
        <f t="shared" si="162"/>
        <v>3749.8100629951373</v>
      </c>
      <c r="BT157" s="2">
        <f t="shared" si="162"/>
        <v>5084.5071415026005</v>
      </c>
      <c r="BU157" s="2">
        <f t="shared" si="162"/>
        <v>6420.8771590515016</v>
      </c>
      <c r="BV157" s="2">
        <f t="shared" si="162"/>
        <v>7762.1117636132431</v>
      </c>
      <c r="BW157" s="2">
        <f t="shared" si="162"/>
        <v>9074.968215032799</v>
      </c>
      <c r="BX157" s="2">
        <f t="shared" si="162"/>
        <v>10359.150873006767</v>
      </c>
      <c r="BZ157" t="s">
        <v>169</v>
      </c>
      <c r="CA157" s="2">
        <f t="shared" si="169"/>
        <v>204.42454044550848</v>
      </c>
      <c r="CB157" s="2">
        <f t="shared" si="163"/>
        <v>1251.3567833421002</v>
      </c>
      <c r="CC157" s="2">
        <f t="shared" si="163"/>
        <v>2423.8455246518351</v>
      </c>
      <c r="CD157" s="2">
        <f t="shared" si="163"/>
        <v>3705.5968489382435</v>
      </c>
      <c r="CE157" s="2">
        <f t="shared" si="163"/>
        <v>5001.4720258642246</v>
      </c>
      <c r="CF157" s="2">
        <f t="shared" si="163"/>
        <v>6295.8697968415745</v>
      </c>
      <c r="CG157" s="2">
        <f t="shared" si="163"/>
        <v>7606.733265775847</v>
      </c>
      <c r="CH157" s="2">
        <f t="shared" si="163"/>
        <v>8885.5632808320643</v>
      </c>
      <c r="CI157" s="2">
        <f t="shared" si="163"/>
        <v>10141.652948793324</v>
      </c>
      <c r="CK157" t="s">
        <v>169</v>
      </c>
      <c r="CL157" s="2">
        <f t="shared" si="164"/>
        <v>0</v>
      </c>
      <c r="CM157" s="2">
        <f t="shared" si="164"/>
        <v>17.816188744583087</v>
      </c>
      <c r="CN157" s="2">
        <f t="shared" si="164"/>
        <v>132.66934538680334</v>
      </c>
      <c r="CO157" s="2">
        <f t="shared" si="164"/>
        <v>345.40600455735648</v>
      </c>
      <c r="CP157" s="2">
        <f t="shared" si="164"/>
        <v>522.99130382012936</v>
      </c>
      <c r="CQ157" s="2">
        <f t="shared" si="164"/>
        <v>641.40476144835065</v>
      </c>
      <c r="CR157" s="2">
        <f t="shared" si="164"/>
        <v>753.64487154582912</v>
      </c>
      <c r="CS157" s="2">
        <f t="shared" si="164"/>
        <v>866.49443131955559</v>
      </c>
      <c r="CT157" s="2">
        <f t="shared" si="164"/>
        <v>965.08962586758753</v>
      </c>
      <c r="CU157" s="41">
        <f t="shared" si="124"/>
        <v>0.10218284462126313</v>
      </c>
      <c r="CV157" t="s">
        <v>169</v>
      </c>
      <c r="CW157" s="2">
        <f t="shared" ref="CW157:CY188" si="171">BP157-AT157</f>
        <v>0</v>
      </c>
      <c r="CX157" s="2">
        <f t="shared" si="171"/>
        <v>8.403094276234242</v>
      </c>
      <c r="CY157" s="2">
        <f t="shared" si="171"/>
        <v>70.147080514853315</v>
      </c>
      <c r="CZ157" s="2">
        <f t="shared" si="170"/>
        <v>214.70875479561755</v>
      </c>
      <c r="DA157" s="2">
        <f t="shared" si="170"/>
        <v>371.6923111181186</v>
      </c>
      <c r="DB157" s="2">
        <f t="shared" si="170"/>
        <v>514.38672536709055</v>
      </c>
      <c r="DC157" s="2">
        <f t="shared" si="170"/>
        <v>651.00471143394861</v>
      </c>
      <c r="DD157" s="2">
        <f t="shared" si="170"/>
        <v>785.99514337182882</v>
      </c>
      <c r="DE157" s="2">
        <f t="shared" si="170"/>
        <v>914.41844806150402</v>
      </c>
      <c r="DF157" s="41">
        <f t="shared" si="125"/>
        <v>9.6817824679326855E-2</v>
      </c>
      <c r="DG157" t="s">
        <v>169</v>
      </c>
      <c r="DH157" s="2">
        <f t="shared" si="165"/>
        <v>0</v>
      </c>
      <c r="DI157" s="2">
        <f t="shared" si="165"/>
        <v>6.3241484496779776</v>
      </c>
      <c r="DJ157" s="2">
        <f t="shared" si="165"/>
        <v>54.477888611352228</v>
      </c>
      <c r="DK157" s="2">
        <f t="shared" si="165"/>
        <v>170.49554073872378</v>
      </c>
      <c r="DL157" s="2">
        <f t="shared" si="165"/>
        <v>288.65719547974277</v>
      </c>
      <c r="DM157" s="2">
        <f t="shared" si="165"/>
        <v>389.37936315716343</v>
      </c>
      <c r="DN157" s="2">
        <f t="shared" si="165"/>
        <v>495.62621359655259</v>
      </c>
      <c r="DO157" s="2">
        <f t="shared" si="165"/>
        <v>596.5902091710941</v>
      </c>
      <c r="DP157" s="2">
        <f t="shared" si="165"/>
        <v>696.92052384806084</v>
      </c>
      <c r="DQ157" s="41">
        <f t="shared" si="126"/>
        <v>7.3789334889717617E-2</v>
      </c>
      <c r="DR157" s="41"/>
    </row>
    <row r="158" spans="1:122" x14ac:dyDescent="0.3">
      <c r="A158" t="s">
        <v>66</v>
      </c>
      <c r="B158" s="2">
        <f>VLOOKUP($A158,Total_Rndwd_Prod_Val_REF_N!$A$4:$M$199,5,FALSE)/10^3</f>
        <v>906.29883740253115</v>
      </c>
      <c r="C158" s="2">
        <f>VLOOKUP($A158,Total_Rndwd_Prod_Val_REF_N!$A$4:$M$199,6,FALSE)/10^3</f>
        <v>1004.7343735423492</v>
      </c>
      <c r="D158" s="2">
        <f>VLOOKUP($A158,Total_Rndwd_Prod_Val_REF_N!$A$4:$M$199,7,FALSE)/10^3</f>
        <v>1085.4670631757913</v>
      </c>
      <c r="E158" s="2">
        <f>VLOOKUP($A158,Total_Rndwd_Prod_Val_REF_N!$A$4:$M$199,8,FALSE)/10^3</f>
        <v>1024.7402975825989</v>
      </c>
      <c r="F158" s="2">
        <f>VLOOKUP($A158,Total_Rndwd_Prod_Val_REF_N!$A$4:$M$199,9,FALSE)/10^3</f>
        <v>990.7431413512013</v>
      </c>
      <c r="G158" s="2">
        <f>VLOOKUP($A158,Total_Rndwd_Prod_Val_REF_N!$A$4:$M$199,10,FALSE)/10^3</f>
        <v>947.0750044274165</v>
      </c>
      <c r="H158" s="2">
        <f>VLOOKUP($A158,Total_Rndwd_Prod_Val_REF_N!$A$4:$M$199,11,FALSE)/10^3</f>
        <v>846.69068262421808</v>
      </c>
      <c r="I158" s="2">
        <f>VLOOKUP($A158,Total_Rndwd_Prod_Val_REF_N!$A$4:$M$199,12,FALSE)/10^3</f>
        <v>751.47824709051008</v>
      </c>
      <c r="J158" s="2">
        <f>VLOOKUP($A158,Total_Rndwd_Prod_Val_REF_N!$A$4:$M$199,13,FALSE)/10^3</f>
        <v>775.72727419477872</v>
      </c>
      <c r="L158" t="s">
        <v>66</v>
      </c>
      <c r="M158" s="2">
        <f>VLOOKUP($A158,Total_Rndwd_Prod_Val_BF_N!$A$4:$M$199,5,FALSE)/10^3</f>
        <v>906.29883740253115</v>
      </c>
      <c r="N158" s="2">
        <f>VLOOKUP($A158,Total_Rndwd_Prod_Val_BF_N!$A$4:$M$199,6,FALSE)/10^3</f>
        <v>1128.0911614200238</v>
      </c>
      <c r="O158" s="2">
        <f>VLOOKUP($A158,Total_Rndwd_Prod_Val_BF_N!$A$4:$M$199,7,FALSE)/10^3</f>
        <v>1361.8714742999916</v>
      </c>
      <c r="P158" s="2">
        <f>VLOOKUP($A158,Total_Rndwd_Prod_Val_BF_N!$A$4:$M$199,8,FALSE)/10^3</f>
        <v>1197.4521389424722</v>
      </c>
      <c r="Q158" s="2">
        <f>VLOOKUP($A158,Total_Rndwd_Prod_Val_BF_N!$A$4:$M$199,9,FALSE)/10^3</f>
        <v>1065.1895600434023</v>
      </c>
      <c r="R158" s="2">
        <f>VLOOKUP($A158,Total_Rndwd_Prod_Val_BF_N!$A$4:$M$199,10,FALSE)/10^3</f>
        <v>998.85571117432551</v>
      </c>
      <c r="S158" s="2">
        <f>VLOOKUP($A158,Total_Rndwd_Prod_Val_BF_N!$A$4:$M$199,11,FALSE)/10^3</f>
        <v>925.84858696280446</v>
      </c>
      <c r="T158" s="2">
        <f>VLOOKUP($A158,Total_Rndwd_Prod_Val_BF_N!$A$4:$M$199,12,FALSE)/10^3</f>
        <v>792.30179581621042</v>
      </c>
      <c r="U158" s="2">
        <f>VLOOKUP($A158,Total_Rndwd_Prod_Val_BF_N!$A$4:$M$199,13,FALSE)/10^3</f>
        <v>649.47542670708299</v>
      </c>
      <c r="W158" t="s">
        <v>66</v>
      </c>
      <c r="X158" s="2">
        <f>VLOOKUP($A158,Total_Rndwd_Prod_Val_AF_N!$A$4:$M$199,5,FALSE)/10^3</f>
        <v>906.29883740253115</v>
      </c>
      <c r="Y158" s="2">
        <f>VLOOKUP($A158,Total_Rndwd_Prod_Val_AF_N!$A$4:$M$199,6,FALSE)/10^3</f>
        <v>1056.1726355270164</v>
      </c>
      <c r="Z158" s="2">
        <f>VLOOKUP($A158,Total_Rndwd_Prod_Val_AF_N!$A$4:$M$199,7,FALSE)/10^3</f>
        <v>1205.2834316427595</v>
      </c>
      <c r="AA158" s="2">
        <f>VLOOKUP($A158,Total_Rndwd_Prod_Val_AF_N!$A$4:$M$199,8,FALSE)/10^3</f>
        <v>1114.7335813774832</v>
      </c>
      <c r="AB158" s="2">
        <f>VLOOKUP($A158,Total_Rndwd_Prod_Val_AF_N!$A$4:$M$199,9,FALSE)/10^3</f>
        <v>1045.106835888987</v>
      </c>
      <c r="AC158" s="2">
        <f>VLOOKUP($A158,Total_Rndwd_Prod_Val_AF_N!$A$4:$M$199,10,FALSE)/10^3</f>
        <v>1002.0900899849393</v>
      </c>
      <c r="AD158" s="2">
        <f>VLOOKUP($A158,Total_Rndwd_Prod_Val_AF_N!$A$4:$M$199,11,FALSE)/10^3</f>
        <v>904.67330309002887</v>
      </c>
      <c r="AE158" s="2">
        <f>VLOOKUP($A158,Total_Rndwd_Prod_Val_AF_N!$A$4:$M$199,12,FALSE)/10^3</f>
        <v>795.35800893919645</v>
      </c>
      <c r="AF158" s="2">
        <f>VLOOKUP($A158,Total_Rndwd_Prod_Val_AF_N!$A$4:$M$199,13,FALSE)/10^3</f>
        <v>641.37164903523069</v>
      </c>
      <c r="AH158" t="s">
        <v>66</v>
      </c>
      <c r="AI158" s="2">
        <f>VLOOKUP($A158,Total_Rndwd_Prod_Val_BAC_N!$A$4:$M$199,5,FALSE)/10^3</f>
        <v>906.29883740253115</v>
      </c>
      <c r="AJ158" s="2">
        <f>VLOOKUP($A158,Total_Rndwd_Prod_Val_BAC_N!$A$4:$M$199,6,FALSE)/10^3</f>
        <v>1041.1456762122714</v>
      </c>
      <c r="AK158" s="2">
        <f>VLOOKUP($A158,Total_Rndwd_Prod_Val_BAC_N!$A$4:$M$199,7,FALSE)/10^3</f>
        <v>1180.6777510993684</v>
      </c>
      <c r="AL158" s="2">
        <f>VLOOKUP($A158,Total_Rndwd_Prod_Val_BAC_N!$A$4:$M$199,8,FALSE)/10^3</f>
        <v>1092.0025940703395</v>
      </c>
      <c r="AM158" s="2">
        <f>VLOOKUP($A158,Total_Rndwd_Prod_Val_BAC_N!$A$4:$M$199,9,FALSE)/10^3</f>
        <v>1026.0292389486972</v>
      </c>
      <c r="AN158" s="2">
        <f>VLOOKUP($A158,Total_Rndwd_Prod_Val_BAC_N!$A$4:$M$199,10,FALSE)/10^3</f>
        <v>990.60068907747848</v>
      </c>
      <c r="AO158" s="2">
        <f>VLOOKUP($A158,Total_Rndwd_Prod_Val_BAC_N!$A$4:$M$199,11,FALSE)/10^3</f>
        <v>890.18593575051841</v>
      </c>
      <c r="AP158" s="2">
        <f>VLOOKUP($A158,Total_Rndwd_Prod_Val_BAC_N!$A$4:$M$199,12,FALSE)/10^3</f>
        <v>785.67172174860377</v>
      </c>
      <c r="AQ158" s="2">
        <f>VLOOKUP($A158,Total_Rndwd_Prod_Val_BAC_N!$A$4:$M$199,13,FALSE)/10^3</f>
        <v>635.13589876558342</v>
      </c>
      <c r="AS158" t="s">
        <v>66</v>
      </c>
      <c r="AT158" s="2">
        <f t="shared" si="166"/>
        <v>906.29883740253115</v>
      </c>
      <c r="AU158" s="2">
        <f t="shared" si="160"/>
        <v>5536.2285605550051</v>
      </c>
      <c r="AV158" s="2">
        <f t="shared" si="160"/>
        <v>10640.633117900194</v>
      </c>
      <c r="AW158" s="2">
        <f t="shared" si="160"/>
        <v>16007.241668185958</v>
      </c>
      <c r="AX158" s="2">
        <f t="shared" si="160"/>
        <v>21096.945999867556</v>
      </c>
      <c r="AY158" s="2">
        <f t="shared" si="160"/>
        <v>26006.993569699778</v>
      </c>
      <c r="AZ158" s="2">
        <f t="shared" si="160"/>
        <v>30641.984270033663</v>
      </c>
      <c r="BA158" s="2">
        <f t="shared" si="160"/>
        <v>34780.225247621049</v>
      </c>
      <c r="BB158" s="2">
        <f t="shared" si="160"/>
        <v>38561.865510177871</v>
      </c>
      <c r="BD158" t="s">
        <v>66</v>
      </c>
      <c r="BE158" s="2">
        <f t="shared" si="167"/>
        <v>906.29883740253115</v>
      </c>
      <c r="BF158" s="2">
        <f t="shared" si="161"/>
        <v>5659.5853484326799</v>
      </c>
      <c r="BG158" s="2">
        <f t="shared" si="161"/>
        <v>11533.821468412767</v>
      </c>
      <c r="BH158" s="2">
        <f t="shared" si="161"/>
        <v>18178.759504555208</v>
      </c>
      <c r="BI158" s="2">
        <f t="shared" si="161"/>
        <v>24033.757620368498</v>
      </c>
      <c r="BJ158" s="2">
        <f t="shared" si="161"/>
        <v>29293.371571716434</v>
      </c>
      <c r="BK158" s="2">
        <f t="shared" si="161"/>
        <v>34214.643003376543</v>
      </c>
      <c r="BL158" s="2">
        <f t="shared" si="161"/>
        <v>38710.339147043967</v>
      </c>
      <c r="BM158" s="2">
        <f t="shared" si="161"/>
        <v>42529.021757015893</v>
      </c>
      <c r="BO158" t="s">
        <v>66</v>
      </c>
      <c r="BP158" s="2">
        <f t="shared" si="168"/>
        <v>906.29883740253115</v>
      </c>
      <c r="BQ158" s="2">
        <f t="shared" si="162"/>
        <v>5587.6668225396725</v>
      </c>
      <c r="BR158" s="2">
        <f t="shared" si="162"/>
        <v>11017.640796290498</v>
      </c>
      <c r="BS158" s="2">
        <f t="shared" si="162"/>
        <v>16953.508104239019</v>
      </c>
      <c r="BT158" s="2">
        <f t="shared" si="162"/>
        <v>22457.549265637939</v>
      </c>
      <c r="BU158" s="2">
        <f t="shared" si="162"/>
        <v>27640.066699178828</v>
      </c>
      <c r="BV158" s="2">
        <f t="shared" si="162"/>
        <v>32553.100362208614</v>
      </c>
      <c r="BW158" s="2">
        <f t="shared" si="162"/>
        <v>36967.151583507926</v>
      </c>
      <c r="BX158" s="2">
        <f t="shared" si="162"/>
        <v>40789.955268299942</v>
      </c>
      <c r="BZ158" t="s">
        <v>66</v>
      </c>
      <c r="CA158" s="2">
        <f t="shared" si="169"/>
        <v>906.29883740253115</v>
      </c>
      <c r="CB158" s="2">
        <f t="shared" si="163"/>
        <v>5572.6398632249275</v>
      </c>
      <c r="CC158" s="2">
        <f t="shared" si="163"/>
        <v>10917.900319173381</v>
      </c>
      <c r="CD158" s="2">
        <f t="shared" si="163"/>
        <v>16732.613917641193</v>
      </c>
      <c r="CE158" s="2">
        <f t="shared" si="163"/>
        <v>22126.653532871245</v>
      </c>
      <c r="CF158" s="2">
        <f t="shared" si="163"/>
        <v>27221.371177743513</v>
      </c>
      <c r="CG158" s="2">
        <f t="shared" si="163"/>
        <v>32073.959869803948</v>
      </c>
      <c r="CH158" s="2">
        <f t="shared" si="163"/>
        <v>36420.375334554621</v>
      </c>
      <c r="CI158" s="2">
        <f t="shared" si="163"/>
        <v>40198.198120314621</v>
      </c>
      <c r="CK158" t="s">
        <v>66</v>
      </c>
      <c r="CL158" s="2">
        <f t="shared" si="164"/>
        <v>0</v>
      </c>
      <c r="CM158" s="2">
        <f t="shared" si="164"/>
        <v>123.35678787767483</v>
      </c>
      <c r="CN158" s="2">
        <f t="shared" si="164"/>
        <v>893.18835051257338</v>
      </c>
      <c r="CO158" s="2">
        <f t="shared" si="164"/>
        <v>2171.5178363692503</v>
      </c>
      <c r="CP158" s="2">
        <f t="shared" si="164"/>
        <v>2936.8116205009428</v>
      </c>
      <c r="CQ158" s="2">
        <f t="shared" si="164"/>
        <v>3286.378002016656</v>
      </c>
      <c r="CR158" s="2">
        <f t="shared" si="164"/>
        <v>3572.6587333428797</v>
      </c>
      <c r="CS158" s="2">
        <f t="shared" si="164"/>
        <v>3930.1138994229186</v>
      </c>
      <c r="CT158" s="2">
        <f t="shared" si="164"/>
        <v>3967.1562468380216</v>
      </c>
      <c r="CU158" s="41">
        <f t="shared" si="124"/>
        <v>0.10287770558690802</v>
      </c>
      <c r="CV158" t="s">
        <v>66</v>
      </c>
      <c r="CW158" s="2">
        <f t="shared" si="171"/>
        <v>0</v>
      </c>
      <c r="CX158" s="2">
        <f t="shared" si="171"/>
        <v>51.438261984667406</v>
      </c>
      <c r="CY158" s="2">
        <f t="shared" si="171"/>
        <v>377.00767839030414</v>
      </c>
      <c r="CZ158" s="2">
        <f t="shared" si="170"/>
        <v>946.26643605306162</v>
      </c>
      <c r="DA158" s="2">
        <f t="shared" si="170"/>
        <v>1360.6032657703836</v>
      </c>
      <c r="DB158" s="2">
        <f t="shared" si="170"/>
        <v>1633.0731294790494</v>
      </c>
      <c r="DC158" s="2">
        <f t="shared" si="170"/>
        <v>1911.1160921749506</v>
      </c>
      <c r="DD158" s="2">
        <f t="shared" si="170"/>
        <v>2186.9263358868775</v>
      </c>
      <c r="DE158" s="2">
        <f t="shared" si="170"/>
        <v>2228.0897581220706</v>
      </c>
      <c r="DF158" s="41">
        <f t="shared" si="125"/>
        <v>5.7779615395785175E-2</v>
      </c>
      <c r="DG158" t="s">
        <v>66</v>
      </c>
      <c r="DH158" s="2">
        <f t="shared" si="165"/>
        <v>0</v>
      </c>
      <c r="DI158" s="2">
        <f t="shared" si="165"/>
        <v>36.411302669922406</v>
      </c>
      <c r="DJ158" s="2">
        <f t="shared" si="165"/>
        <v>277.26720127318731</v>
      </c>
      <c r="DK158" s="2">
        <f t="shared" si="165"/>
        <v>725.37224945523485</v>
      </c>
      <c r="DL158" s="2">
        <f t="shared" si="165"/>
        <v>1029.7075330036896</v>
      </c>
      <c r="DM158" s="2">
        <f t="shared" si="165"/>
        <v>1214.3776080437347</v>
      </c>
      <c r="DN158" s="2">
        <f t="shared" si="165"/>
        <v>1431.975599770285</v>
      </c>
      <c r="DO158" s="2">
        <f t="shared" si="165"/>
        <v>1640.1500869335723</v>
      </c>
      <c r="DP158" s="2">
        <f t="shared" si="165"/>
        <v>1636.3326101367493</v>
      </c>
      <c r="DQ158" s="41">
        <f t="shared" si="126"/>
        <v>4.2433958743641746E-2</v>
      </c>
      <c r="DR158" s="41"/>
    </row>
    <row r="159" spans="1:122" x14ac:dyDescent="0.3">
      <c r="A159" t="s">
        <v>171</v>
      </c>
      <c r="B159" s="2">
        <f>VLOOKUP($A159,Total_Rndwd_Prod_Val_REF_N!$A$4:$M$199,5,FALSE)/10^3</f>
        <v>111.75629882407632</v>
      </c>
      <c r="C159" s="2">
        <f>VLOOKUP($A159,Total_Rndwd_Prod_Val_REF_N!$A$4:$M$199,6,FALSE)/10^3</f>
        <v>117.35804758842831</v>
      </c>
      <c r="D159" s="2">
        <f>VLOOKUP($A159,Total_Rndwd_Prod_Val_REF_N!$A$4:$M$199,7,FALSE)/10^3</f>
        <v>141.71623475400173</v>
      </c>
      <c r="E159" s="2">
        <f>VLOOKUP($A159,Total_Rndwd_Prod_Val_REF_N!$A$4:$M$199,8,FALSE)/10^3</f>
        <v>133.86774679166311</v>
      </c>
      <c r="F159" s="2">
        <f>VLOOKUP($A159,Total_Rndwd_Prod_Val_REF_N!$A$4:$M$199,9,FALSE)/10^3</f>
        <v>130.43826281297768</v>
      </c>
      <c r="G159" s="2">
        <f>VLOOKUP($A159,Total_Rndwd_Prod_Val_REF_N!$A$4:$M$199,10,FALSE)/10^3</f>
        <v>127.24113048258913</v>
      </c>
      <c r="H159" s="2">
        <f>VLOOKUP($A159,Total_Rndwd_Prod_Val_REF_N!$A$4:$M$199,11,FALSE)/10^3</f>
        <v>120.7824319186569</v>
      </c>
      <c r="I159" s="2">
        <f>VLOOKUP($A159,Total_Rndwd_Prod_Val_REF_N!$A$4:$M$199,12,FALSE)/10^3</f>
        <v>114.84247588565627</v>
      </c>
      <c r="J159" s="2">
        <f>VLOOKUP($A159,Total_Rndwd_Prod_Val_REF_N!$A$4:$M$199,13,FALSE)/10^3</f>
        <v>104.47691973321862</v>
      </c>
      <c r="L159" t="s">
        <v>171</v>
      </c>
      <c r="M159" s="2">
        <f>VLOOKUP($A159,Total_Rndwd_Prod_Val_BF_N!$A$4:$M$199,5,FALSE)/10^3</f>
        <v>111.75629882407632</v>
      </c>
      <c r="N159" s="2">
        <f>VLOOKUP($A159,Total_Rndwd_Prod_Val_BF_N!$A$4:$M$199,6,FALSE)/10^3</f>
        <v>134.4772276698379</v>
      </c>
      <c r="O159" s="2">
        <f>VLOOKUP($A159,Total_Rndwd_Prod_Val_BF_N!$A$4:$M$199,7,FALSE)/10^3</f>
        <v>173.64839877324226</v>
      </c>
      <c r="P159" s="2">
        <f>VLOOKUP($A159,Total_Rndwd_Prod_Val_BF_N!$A$4:$M$199,8,FALSE)/10^3</f>
        <v>167.53228013673825</v>
      </c>
      <c r="Q159" s="2">
        <f>VLOOKUP($A159,Total_Rndwd_Prod_Val_BF_N!$A$4:$M$199,9,FALSE)/10^3</f>
        <v>157.34299626252928</v>
      </c>
      <c r="R159" s="2">
        <f>VLOOKUP($A159,Total_Rndwd_Prod_Val_BF_N!$A$4:$M$199,10,FALSE)/10^3</f>
        <v>151.38102370878252</v>
      </c>
      <c r="S159" s="2">
        <f>VLOOKUP($A159,Total_Rndwd_Prod_Val_BF_N!$A$4:$M$199,11,FALSE)/10^3</f>
        <v>145.89386645821062</v>
      </c>
      <c r="T159" s="2">
        <f>VLOOKUP($A159,Total_Rndwd_Prod_Val_BF_N!$A$4:$M$199,12,FALSE)/10^3</f>
        <v>131.99846256717899</v>
      </c>
      <c r="U159" s="2">
        <f>VLOOKUP($A159,Total_Rndwd_Prod_Val_BF_N!$A$4:$M$199,13,FALSE)/10^3</f>
        <v>122.93336749925241</v>
      </c>
      <c r="W159" t="s">
        <v>171</v>
      </c>
      <c r="X159" s="2">
        <f>VLOOKUP($A159,Total_Rndwd_Prod_Val_AF_N!$A$4:$M$199,5,FALSE)/10^3</f>
        <v>111.75629882407632</v>
      </c>
      <c r="Y159" s="2">
        <f>VLOOKUP($A159,Total_Rndwd_Prod_Val_AF_N!$A$4:$M$199,6,FALSE)/10^3</f>
        <v>123.80844144489176</v>
      </c>
      <c r="Z159" s="2">
        <f>VLOOKUP($A159,Total_Rndwd_Prod_Val_AF_N!$A$4:$M$199,7,FALSE)/10^3</f>
        <v>154.53873592030612</v>
      </c>
      <c r="AA159" s="2">
        <f>VLOOKUP($A159,Total_Rndwd_Prod_Val_AF_N!$A$4:$M$199,8,FALSE)/10^3</f>
        <v>147.60651973413525</v>
      </c>
      <c r="AB159" s="2">
        <f>VLOOKUP($A159,Total_Rndwd_Prod_Val_AF_N!$A$4:$M$199,9,FALSE)/10^3</f>
        <v>143.04477936928691</v>
      </c>
      <c r="AC159" s="2">
        <f>VLOOKUP($A159,Total_Rndwd_Prod_Val_AF_N!$A$4:$M$199,10,FALSE)/10^3</f>
        <v>138.80037003197023</v>
      </c>
      <c r="AD159" s="2">
        <f>VLOOKUP($A159,Total_Rndwd_Prod_Val_AF_N!$A$4:$M$199,11,FALSE)/10^3</f>
        <v>132.97801956482419</v>
      </c>
      <c r="AE159" s="2">
        <f>VLOOKUP($A159,Total_Rndwd_Prod_Val_AF_N!$A$4:$M$199,12,FALSE)/10^3</f>
        <v>124.68867104240719</v>
      </c>
      <c r="AF159" s="2">
        <f>VLOOKUP($A159,Total_Rndwd_Prod_Val_AF_N!$A$4:$M$199,13,FALSE)/10^3</f>
        <v>113.90620481385548</v>
      </c>
      <c r="AH159" t="s">
        <v>171</v>
      </c>
      <c r="AI159" s="2">
        <f>VLOOKUP($A159,Total_Rndwd_Prod_Val_BAC_N!$A$4:$M$199,5,FALSE)/10^3</f>
        <v>111.75629882407632</v>
      </c>
      <c r="AJ159" s="2">
        <f>VLOOKUP($A159,Total_Rndwd_Prod_Val_BAC_N!$A$4:$M$199,6,FALSE)/10^3</f>
        <v>122.40804095511139</v>
      </c>
      <c r="AK159" s="2">
        <f>VLOOKUP($A159,Total_Rndwd_Prod_Val_BAC_N!$A$4:$M$199,7,FALSE)/10^3</f>
        <v>152.26816173570387</v>
      </c>
      <c r="AL159" s="2">
        <f>VLOOKUP($A159,Total_Rndwd_Prod_Val_BAC_N!$A$4:$M$199,8,FALSE)/10^3</f>
        <v>144.71886883619021</v>
      </c>
      <c r="AM159" s="2">
        <f>VLOOKUP($A159,Total_Rndwd_Prod_Val_BAC_N!$A$4:$M$199,9,FALSE)/10^3</f>
        <v>139.94876698919234</v>
      </c>
      <c r="AN159" s="2">
        <f>VLOOKUP($A159,Total_Rndwd_Prod_Val_BAC_N!$A$4:$M$199,10,FALSE)/10^3</f>
        <v>136.02408926849145</v>
      </c>
      <c r="AO159" s="2">
        <f>VLOOKUP($A159,Total_Rndwd_Prod_Val_BAC_N!$A$4:$M$199,11,FALSE)/10^3</f>
        <v>128.65361284695837</v>
      </c>
      <c r="AP159" s="2">
        <f>VLOOKUP($A159,Total_Rndwd_Prod_Val_BAC_N!$A$4:$M$199,12,FALSE)/10^3</f>
        <v>122.63129562220556</v>
      </c>
      <c r="AQ159" s="2">
        <f>VLOOKUP($A159,Total_Rndwd_Prod_Val_BAC_N!$A$4:$M$199,13,FALSE)/10^3</f>
        <v>112.05211635553616</v>
      </c>
      <c r="AS159" t="s">
        <v>171</v>
      </c>
      <c r="AT159" s="2">
        <f t="shared" si="166"/>
        <v>111.75629882407632</v>
      </c>
      <c r="AU159" s="2">
        <f t="shared" si="160"/>
        <v>676.13954170880993</v>
      </c>
      <c r="AV159" s="2">
        <f t="shared" si="160"/>
        <v>1287.2879668165249</v>
      </c>
      <c r="AW159" s="2">
        <f t="shared" si="160"/>
        <v>1988.020652624195</v>
      </c>
      <c r="AX159" s="2">
        <f t="shared" si="160"/>
        <v>2653.9299026038252</v>
      </c>
      <c r="AY159" s="2">
        <f t="shared" si="160"/>
        <v>3302.924084338325</v>
      </c>
      <c r="AZ159" s="2">
        <f t="shared" si="160"/>
        <v>3932.6710381873386</v>
      </c>
      <c r="BA159" s="2">
        <f t="shared" si="160"/>
        <v>4530.6432417476226</v>
      </c>
      <c r="BB159" s="2">
        <f t="shared" si="160"/>
        <v>5094.4900650234667</v>
      </c>
      <c r="BD159" t="s">
        <v>171</v>
      </c>
      <c r="BE159" s="2">
        <f t="shared" si="167"/>
        <v>111.75629882407632</v>
      </c>
      <c r="BF159" s="2">
        <f t="shared" si="161"/>
        <v>693.25872179021951</v>
      </c>
      <c r="BG159" s="2">
        <f t="shared" si="161"/>
        <v>1404.8160312428133</v>
      </c>
      <c r="BH159" s="2">
        <f t="shared" si="161"/>
        <v>2266.9419064725207</v>
      </c>
      <c r="BI159" s="2">
        <f t="shared" si="161"/>
        <v>3094.4140232820027</v>
      </c>
      <c r="BJ159" s="2">
        <f t="shared" si="161"/>
        <v>3875.1670320409021</v>
      </c>
      <c r="BK159" s="2">
        <f t="shared" si="161"/>
        <v>4626.5849933342433</v>
      </c>
      <c r="BL159" s="2">
        <f t="shared" si="161"/>
        <v>5342.1589217342644</v>
      </c>
      <c r="BM159" s="2">
        <f t="shared" si="161"/>
        <v>5993.086139502233</v>
      </c>
      <c r="BO159" t="s">
        <v>171</v>
      </c>
      <c r="BP159" s="2">
        <f t="shared" si="168"/>
        <v>111.75629882407632</v>
      </c>
      <c r="BQ159" s="2">
        <f t="shared" si="162"/>
        <v>682.58993556527332</v>
      </c>
      <c r="BR159" s="2">
        <f t="shared" si="162"/>
        <v>1332.3624372651466</v>
      </c>
      <c r="BS159" s="2">
        <f t="shared" si="162"/>
        <v>2098.1239006805063</v>
      </c>
      <c r="BT159" s="2">
        <f t="shared" si="162"/>
        <v>2831.594758986334</v>
      </c>
      <c r="BU159" s="2">
        <f t="shared" si="162"/>
        <v>3542.5742464954515</v>
      </c>
      <c r="BV159" s="2">
        <f t="shared" si="162"/>
        <v>4230.7537461881566</v>
      </c>
      <c r="BW159" s="2">
        <f t="shared" si="162"/>
        <v>4887.3544954898598</v>
      </c>
      <c r="BX159" s="2">
        <f t="shared" si="162"/>
        <v>5500.0153844733441</v>
      </c>
      <c r="BZ159" t="s">
        <v>171</v>
      </c>
      <c r="CA159" s="2">
        <f t="shared" si="169"/>
        <v>111.75629882407632</v>
      </c>
      <c r="CB159" s="2">
        <f t="shared" si="163"/>
        <v>681.18953507549293</v>
      </c>
      <c r="CC159" s="2">
        <f t="shared" si="163"/>
        <v>1323.0898606316423</v>
      </c>
      <c r="CD159" s="2">
        <f t="shared" si="163"/>
        <v>2076.881376410648</v>
      </c>
      <c r="CE159" s="2">
        <f t="shared" si="163"/>
        <v>2795.7056187446015</v>
      </c>
      <c r="CF159" s="2">
        <f t="shared" si="163"/>
        <v>3491.5247759698623</v>
      </c>
      <c r="CG159" s="2">
        <f t="shared" si="163"/>
        <v>4164.274745890787</v>
      </c>
      <c r="CH159" s="2">
        <f t="shared" si="163"/>
        <v>4801.520492900826</v>
      </c>
      <c r="CI159" s="2">
        <f t="shared" si="163"/>
        <v>5404.0977917451837</v>
      </c>
      <c r="CK159" t="s">
        <v>171</v>
      </c>
      <c r="CL159" s="2">
        <f t="shared" si="164"/>
        <v>0</v>
      </c>
      <c r="CM159" s="2">
        <f t="shared" si="164"/>
        <v>17.119180081409581</v>
      </c>
      <c r="CN159" s="2">
        <f t="shared" si="164"/>
        <v>117.52806442628844</v>
      </c>
      <c r="CO159" s="2">
        <f t="shared" si="164"/>
        <v>278.9212538483257</v>
      </c>
      <c r="CP159" s="2">
        <f t="shared" si="164"/>
        <v>440.48412067817753</v>
      </c>
      <c r="CQ159" s="2">
        <f t="shared" si="164"/>
        <v>572.24294770257711</v>
      </c>
      <c r="CR159" s="2">
        <f t="shared" si="164"/>
        <v>693.91395514690475</v>
      </c>
      <c r="CS159" s="2">
        <f t="shared" si="164"/>
        <v>811.51567998664177</v>
      </c>
      <c r="CT159" s="2">
        <f t="shared" si="164"/>
        <v>898.59607447876624</v>
      </c>
      <c r="CU159" s="41">
        <f t="shared" si="124"/>
        <v>0.17638587238556663</v>
      </c>
      <c r="CV159" t="s">
        <v>171</v>
      </c>
      <c r="CW159" s="2">
        <f t="shared" si="171"/>
        <v>0</v>
      </c>
      <c r="CX159" s="2">
        <f t="shared" si="171"/>
        <v>6.4503938564633927</v>
      </c>
      <c r="CY159" s="2">
        <f t="shared" si="171"/>
        <v>45.074470448621696</v>
      </c>
      <c r="CZ159" s="2">
        <f t="shared" si="170"/>
        <v>110.10324805631126</v>
      </c>
      <c r="DA159" s="2">
        <f t="shared" si="170"/>
        <v>177.66485638250879</v>
      </c>
      <c r="DB159" s="2">
        <f t="shared" si="170"/>
        <v>239.65016215712649</v>
      </c>
      <c r="DC159" s="2">
        <f t="shared" si="170"/>
        <v>298.082708000818</v>
      </c>
      <c r="DD159" s="2">
        <f t="shared" si="170"/>
        <v>356.7112537422372</v>
      </c>
      <c r="DE159" s="2">
        <f t="shared" si="170"/>
        <v>405.52531944987732</v>
      </c>
      <c r="DF159" s="41">
        <f t="shared" si="125"/>
        <v>7.9600767549638823E-2</v>
      </c>
      <c r="DG159" t="s">
        <v>171</v>
      </c>
      <c r="DH159" s="2">
        <f t="shared" si="165"/>
        <v>0</v>
      </c>
      <c r="DI159" s="2">
        <f t="shared" si="165"/>
        <v>5.0499933666829975</v>
      </c>
      <c r="DJ159" s="2">
        <f t="shared" si="165"/>
        <v>35.80189381511741</v>
      </c>
      <c r="DK159" s="2">
        <f t="shared" si="165"/>
        <v>88.860723786453036</v>
      </c>
      <c r="DL159" s="2">
        <f t="shared" si="165"/>
        <v>141.77571614077624</v>
      </c>
      <c r="DM159" s="2">
        <f t="shared" si="165"/>
        <v>188.6006916315373</v>
      </c>
      <c r="DN159" s="2">
        <f t="shared" si="165"/>
        <v>231.60370770344844</v>
      </c>
      <c r="DO159" s="2">
        <f t="shared" si="165"/>
        <v>270.87725115320336</v>
      </c>
      <c r="DP159" s="2">
        <f t="shared" si="165"/>
        <v>309.60772672171697</v>
      </c>
      <c r="DQ159" s="41">
        <f t="shared" si="126"/>
        <v>6.0773055353929878E-2</v>
      </c>
      <c r="DR159" s="41"/>
    </row>
    <row r="160" spans="1:122" x14ac:dyDescent="0.3">
      <c r="A160" t="s">
        <v>68</v>
      </c>
      <c r="B160" s="2">
        <f>VLOOKUP($A160,Total_Rndwd_Prod_Val_REF_N!$A$4:$M$199,5,FALSE)/10^3</f>
        <v>4304.7164683163774</v>
      </c>
      <c r="C160" s="2">
        <f>VLOOKUP($A160,Total_Rndwd_Prod_Val_REF_N!$A$4:$M$199,6,FALSE)/10^3</f>
        <v>5079.3139787842192</v>
      </c>
      <c r="D160" s="2">
        <f>VLOOKUP($A160,Total_Rndwd_Prod_Val_REF_N!$A$4:$M$199,7,FALSE)/10^3</f>
        <v>5952.3079646800343</v>
      </c>
      <c r="E160" s="2">
        <f>VLOOKUP($A160,Total_Rndwd_Prod_Val_REF_N!$A$4:$M$199,8,FALSE)/10^3</f>
        <v>6124.5498513087605</v>
      </c>
      <c r="F160" s="2">
        <f>VLOOKUP($A160,Total_Rndwd_Prod_Val_REF_N!$A$4:$M$199,9,FALSE)/10^3</f>
        <v>6221.5063900881687</v>
      </c>
      <c r="G160" s="2">
        <f>VLOOKUP($A160,Total_Rndwd_Prod_Val_REF_N!$A$4:$M$199,10,FALSE)/10^3</f>
        <v>6372.0347087076634</v>
      </c>
      <c r="H160" s="2">
        <f>VLOOKUP($A160,Total_Rndwd_Prod_Val_REF_N!$A$4:$M$199,11,FALSE)/10^3</f>
        <v>6478.5792858439081</v>
      </c>
      <c r="I160" s="2">
        <f>VLOOKUP($A160,Total_Rndwd_Prod_Val_REF_N!$A$4:$M$199,12,FALSE)/10^3</f>
        <v>6602.6046961556585</v>
      </c>
      <c r="J160" s="2">
        <f>VLOOKUP($A160,Total_Rndwd_Prod_Val_REF_N!$A$4:$M$199,13,FALSE)/10^3</f>
        <v>6578.5490453060593</v>
      </c>
      <c r="L160" t="s">
        <v>68</v>
      </c>
      <c r="M160" s="2">
        <f>VLOOKUP($A160,Total_Rndwd_Prod_Val_BF_N!$A$4:$M$199,5,FALSE)/10^3</f>
        <v>4304.7164683163774</v>
      </c>
      <c r="N160" s="2">
        <f>VLOOKUP($A160,Total_Rndwd_Prod_Val_BF_N!$A$4:$M$199,6,FALSE)/10^3</f>
        <v>5459.3163620592113</v>
      </c>
      <c r="O160" s="2">
        <f>VLOOKUP($A160,Total_Rndwd_Prod_Val_BF_N!$A$4:$M$199,7,FALSE)/10^3</f>
        <v>6883.1458885215307</v>
      </c>
      <c r="P160" s="2">
        <f>VLOOKUP($A160,Total_Rndwd_Prod_Val_BF_N!$A$4:$M$199,8,FALSE)/10^3</f>
        <v>7068.4690952423543</v>
      </c>
      <c r="Q160" s="2">
        <f>VLOOKUP($A160,Total_Rndwd_Prod_Val_BF_N!$A$4:$M$199,9,FALSE)/10^3</f>
        <v>7153.3418051738072</v>
      </c>
      <c r="R160" s="2">
        <f>VLOOKUP($A160,Total_Rndwd_Prod_Val_BF_N!$A$4:$M$199,10,FALSE)/10^3</f>
        <v>7453.4462395182063</v>
      </c>
      <c r="S160" s="2">
        <f>VLOOKUP($A160,Total_Rndwd_Prod_Val_BF_N!$A$4:$M$199,11,FALSE)/10^3</f>
        <v>7514.852993441883</v>
      </c>
      <c r="T160" s="2">
        <f>VLOOKUP($A160,Total_Rndwd_Prod_Val_BF_N!$A$4:$M$199,12,FALSE)/10^3</f>
        <v>7566.589764542201</v>
      </c>
      <c r="U160" s="2">
        <f>VLOOKUP($A160,Total_Rndwd_Prod_Val_BF_N!$A$4:$M$199,13,FALSE)/10^3</f>
        <v>7623.5070334557295</v>
      </c>
      <c r="W160" t="s">
        <v>68</v>
      </c>
      <c r="X160" s="2">
        <f>VLOOKUP($A160,Total_Rndwd_Prod_Val_AF_N!$A$4:$M$199,5,FALSE)/10^3</f>
        <v>4304.7164683163774</v>
      </c>
      <c r="Y160" s="2">
        <f>VLOOKUP($A160,Total_Rndwd_Prod_Val_AF_N!$A$4:$M$199,6,FALSE)/10^3</f>
        <v>5286.4444032569536</v>
      </c>
      <c r="Z160" s="2">
        <f>VLOOKUP($A160,Total_Rndwd_Prod_Val_AF_N!$A$4:$M$199,7,FALSE)/10^3</f>
        <v>6468.6707067307871</v>
      </c>
      <c r="AA160" s="2">
        <f>VLOOKUP($A160,Total_Rndwd_Prod_Val_AF_N!$A$4:$M$199,8,FALSE)/10^3</f>
        <v>6642.7074568619737</v>
      </c>
      <c r="AB160" s="2">
        <f>VLOOKUP($A160,Total_Rndwd_Prod_Val_AF_N!$A$4:$M$199,9,FALSE)/10^3</f>
        <v>6782.4279484607887</v>
      </c>
      <c r="AC160" s="2">
        <f>VLOOKUP($A160,Total_Rndwd_Prod_Val_AF_N!$A$4:$M$199,10,FALSE)/10^3</f>
        <v>6981.879934401979</v>
      </c>
      <c r="AD160" s="2">
        <f>VLOOKUP($A160,Total_Rndwd_Prod_Val_AF_N!$A$4:$M$199,11,FALSE)/10^3</f>
        <v>7076.1768963815748</v>
      </c>
      <c r="AE160" s="2">
        <f>VLOOKUP($A160,Total_Rndwd_Prod_Val_AF_N!$A$4:$M$199,12,FALSE)/10^3</f>
        <v>7106.1171285043392</v>
      </c>
      <c r="AF160" s="2">
        <f>VLOOKUP($A160,Total_Rndwd_Prod_Val_AF_N!$A$4:$M$199,13,FALSE)/10^3</f>
        <v>7087.0243306786988</v>
      </c>
      <c r="AH160" t="s">
        <v>68</v>
      </c>
      <c r="AI160" s="2">
        <f>VLOOKUP($A160,Total_Rndwd_Prod_Val_BAC_N!$A$4:$M$199,5,FALSE)/10^3</f>
        <v>4304.7164683163774</v>
      </c>
      <c r="AJ160" s="2">
        <f>VLOOKUP($A160,Total_Rndwd_Prod_Val_BAC_N!$A$4:$M$199,6,FALSE)/10^3</f>
        <v>5216.3686464635566</v>
      </c>
      <c r="AK160" s="2">
        <f>VLOOKUP($A160,Total_Rndwd_Prod_Val_BAC_N!$A$4:$M$199,7,FALSE)/10^3</f>
        <v>6331.0095783532415</v>
      </c>
      <c r="AL160" s="2">
        <f>VLOOKUP($A160,Total_Rndwd_Prod_Val_BAC_N!$A$4:$M$199,8,FALSE)/10^3</f>
        <v>6530.6773827886309</v>
      </c>
      <c r="AM160" s="2">
        <f>VLOOKUP($A160,Total_Rndwd_Prod_Val_BAC_N!$A$4:$M$199,9,FALSE)/10^3</f>
        <v>6618.0140200708784</v>
      </c>
      <c r="AN160" s="2">
        <f>VLOOKUP($A160,Total_Rndwd_Prod_Val_BAC_N!$A$4:$M$199,10,FALSE)/10^3</f>
        <v>6845.5912997440819</v>
      </c>
      <c r="AO160" s="2">
        <f>VLOOKUP($A160,Total_Rndwd_Prod_Val_BAC_N!$A$4:$M$199,11,FALSE)/10^3</f>
        <v>6957.1120397531677</v>
      </c>
      <c r="AP160" s="2">
        <f>VLOOKUP($A160,Total_Rndwd_Prod_Val_BAC_N!$A$4:$M$199,12,FALSE)/10^3</f>
        <v>6993.4620737437781</v>
      </c>
      <c r="AQ160" s="2">
        <f>VLOOKUP($A160,Total_Rndwd_Prod_Val_BAC_N!$A$4:$M$199,13,FALSE)/10^3</f>
        <v>6982.1855536978301</v>
      </c>
      <c r="AS160" t="s">
        <v>68</v>
      </c>
      <c r="AT160" s="2">
        <f t="shared" si="166"/>
        <v>4304.7164683163774</v>
      </c>
      <c r="AU160" s="2">
        <f t="shared" si="160"/>
        <v>26602.896320366108</v>
      </c>
      <c r="AV160" s="2">
        <f t="shared" si="160"/>
        <v>52872.460200183021</v>
      </c>
      <c r="AW160" s="2">
        <f t="shared" si="160"/>
        <v>82806.241910211931</v>
      </c>
      <c r="AX160" s="2">
        <f t="shared" si="160"/>
        <v>113525.94770553515</v>
      </c>
      <c r="AY160" s="2">
        <f t="shared" si="160"/>
        <v>144784.00797459547</v>
      </c>
      <c r="AZ160" s="2">
        <f t="shared" si="160"/>
        <v>176750.72609527005</v>
      </c>
      <c r="BA160" s="2">
        <f t="shared" si="160"/>
        <v>209267.64793480135</v>
      </c>
      <c r="BB160" s="2">
        <f t="shared" si="160"/>
        <v>242256.61576473003</v>
      </c>
      <c r="BD160" t="s">
        <v>68</v>
      </c>
      <c r="BE160" s="2">
        <f t="shared" si="167"/>
        <v>4304.7164683163774</v>
      </c>
      <c r="BF160" s="2">
        <f t="shared" si="161"/>
        <v>26982.898703641098</v>
      </c>
      <c r="BG160" s="2">
        <f t="shared" si="161"/>
        <v>55703.310040399476</v>
      </c>
      <c r="BH160" s="2">
        <f t="shared" si="161"/>
        <v>90304.362689727946</v>
      </c>
      <c r="BI160" s="2">
        <f t="shared" si="161"/>
        <v>125731.58087587118</v>
      </c>
      <c r="BJ160" s="2">
        <f t="shared" si="161"/>
        <v>161798.3943360846</v>
      </c>
      <c r="BK160" s="2">
        <f t="shared" si="161"/>
        <v>199127.03228759932</v>
      </c>
      <c r="BL160" s="2">
        <f t="shared" si="161"/>
        <v>236753.03402590906</v>
      </c>
      <c r="BM160" s="2">
        <f t="shared" si="161"/>
        <v>274642.90011753357</v>
      </c>
      <c r="BO160" t="s">
        <v>68</v>
      </c>
      <c r="BP160" s="2">
        <f t="shared" si="168"/>
        <v>4304.7164683163774</v>
      </c>
      <c r="BQ160" s="2">
        <f t="shared" si="162"/>
        <v>26810.02674483884</v>
      </c>
      <c r="BR160" s="2">
        <f t="shared" si="162"/>
        <v>54424.475064597442</v>
      </c>
      <c r="BS160" s="2">
        <f t="shared" si="162"/>
        <v>86941.865348382562</v>
      </c>
      <c r="BT160" s="2">
        <f t="shared" si="162"/>
        <v>120295.12312429123</v>
      </c>
      <c r="BU160" s="2">
        <f t="shared" si="162"/>
        <v>154406.71485253636</v>
      </c>
      <c r="BV160" s="2">
        <f t="shared" si="162"/>
        <v>189410.41148652585</v>
      </c>
      <c r="BW160" s="2">
        <f t="shared" si="162"/>
        <v>224821.23620055651</v>
      </c>
      <c r="BX160" s="2">
        <f t="shared" si="162"/>
        <v>260332.72904525255</v>
      </c>
      <c r="BZ160" t="s">
        <v>68</v>
      </c>
      <c r="CA160" s="2">
        <f t="shared" si="169"/>
        <v>4304.7164683163774</v>
      </c>
      <c r="CB160" s="2">
        <f t="shared" si="163"/>
        <v>26739.950988045446</v>
      </c>
      <c r="CC160" s="2">
        <f t="shared" si="163"/>
        <v>53936.435152252918</v>
      </c>
      <c r="CD160" s="2">
        <f t="shared" si="163"/>
        <v>85791.150848454519</v>
      </c>
      <c r="CE160" s="2">
        <f t="shared" si="163"/>
        <v>118531.87439967993</v>
      </c>
      <c r="CF160" s="2">
        <f t="shared" si="163"/>
        <v>151849.52177970755</v>
      </c>
      <c r="CG160" s="2">
        <f t="shared" si="163"/>
        <v>186188.99901843705</v>
      </c>
      <c r="CH160" s="2">
        <f t="shared" si="163"/>
        <v>221010.90925119352</v>
      </c>
      <c r="CI160" s="2">
        <f t="shared" si="163"/>
        <v>255966.94309986648</v>
      </c>
      <c r="CK160" t="s">
        <v>68</v>
      </c>
      <c r="CL160" s="2">
        <f t="shared" si="164"/>
        <v>0</v>
      </c>
      <c r="CM160" s="2">
        <f t="shared" si="164"/>
        <v>380.00238327499028</v>
      </c>
      <c r="CN160" s="2">
        <f t="shared" si="164"/>
        <v>2830.849840216455</v>
      </c>
      <c r="CO160" s="2">
        <f t="shared" si="164"/>
        <v>7498.1207795160153</v>
      </c>
      <c r="CP160" s="2">
        <f t="shared" si="164"/>
        <v>12205.633170336034</v>
      </c>
      <c r="CQ160" s="2">
        <f t="shared" si="164"/>
        <v>17014.386361489131</v>
      </c>
      <c r="CR160" s="2">
        <f t="shared" si="164"/>
        <v>22376.30619232927</v>
      </c>
      <c r="CS160" s="2">
        <f t="shared" si="164"/>
        <v>27485.386091107706</v>
      </c>
      <c r="CT160" s="2">
        <f t="shared" si="164"/>
        <v>32386.284352803545</v>
      </c>
      <c r="CU160" s="41">
        <f t="shared" si="124"/>
        <v>0.13368586137707716</v>
      </c>
      <c r="CV160" t="s">
        <v>68</v>
      </c>
      <c r="CW160" s="2">
        <f t="shared" si="171"/>
        <v>0</v>
      </c>
      <c r="CX160" s="2">
        <f t="shared" si="171"/>
        <v>207.13042447273256</v>
      </c>
      <c r="CY160" s="2">
        <f t="shared" si="171"/>
        <v>1552.014864414421</v>
      </c>
      <c r="CZ160" s="2">
        <f t="shared" si="170"/>
        <v>4135.6234381706308</v>
      </c>
      <c r="DA160" s="2">
        <f t="shared" si="170"/>
        <v>6769.1754187560873</v>
      </c>
      <c r="DB160" s="2">
        <f t="shared" si="170"/>
        <v>9622.7068779408874</v>
      </c>
      <c r="DC160" s="2">
        <f t="shared" si="170"/>
        <v>12659.6853912558</v>
      </c>
      <c r="DD160" s="2">
        <f t="shared" si="170"/>
        <v>15553.588265755156</v>
      </c>
      <c r="DE160" s="2">
        <f t="shared" si="170"/>
        <v>18076.113280522521</v>
      </c>
      <c r="DF160" s="41">
        <f t="shared" si="125"/>
        <v>7.4615560955731838E-2</v>
      </c>
      <c r="DG160" t="s">
        <v>68</v>
      </c>
      <c r="DH160" s="2">
        <f t="shared" si="165"/>
        <v>0</v>
      </c>
      <c r="DI160" s="2">
        <f t="shared" si="165"/>
        <v>137.05466767933831</v>
      </c>
      <c r="DJ160" s="2">
        <f t="shared" si="165"/>
        <v>1063.974952069897</v>
      </c>
      <c r="DK160" s="2">
        <f t="shared" si="165"/>
        <v>2984.9089382425882</v>
      </c>
      <c r="DL160" s="2">
        <f t="shared" si="165"/>
        <v>5005.9266941447859</v>
      </c>
      <c r="DM160" s="2">
        <f t="shared" si="165"/>
        <v>7065.5138051120739</v>
      </c>
      <c r="DN160" s="2">
        <f t="shared" si="165"/>
        <v>9438.2729231670091</v>
      </c>
      <c r="DO160" s="2">
        <f t="shared" si="165"/>
        <v>11743.261316392163</v>
      </c>
      <c r="DP160" s="2">
        <f t="shared" si="165"/>
        <v>13710.327335136448</v>
      </c>
      <c r="DQ160" s="41">
        <f t="shared" si="126"/>
        <v>5.6594232904051509E-2</v>
      </c>
      <c r="DR160" s="41"/>
    </row>
    <row r="161" spans="1:122" x14ac:dyDescent="0.3">
      <c r="A161" t="s">
        <v>70</v>
      </c>
      <c r="B161" s="2">
        <f>VLOOKUP($A161,Total_Rndwd_Prod_Val_REF_N!$A$4:$M$199,5,FALSE)/10^3</f>
        <v>1673.2498035542249</v>
      </c>
      <c r="C161" s="2">
        <f>VLOOKUP($A161,Total_Rndwd_Prod_Val_REF_N!$A$4:$M$199,6,FALSE)/10^3</f>
        <v>1887.5173484486302</v>
      </c>
      <c r="D161" s="2">
        <f>VLOOKUP($A161,Total_Rndwd_Prod_Val_REF_N!$A$4:$M$199,7,FALSE)/10^3</f>
        <v>2072.5264130868472</v>
      </c>
      <c r="E161" s="2">
        <f>VLOOKUP($A161,Total_Rndwd_Prod_Val_REF_N!$A$4:$M$199,8,FALSE)/10^3</f>
        <v>2069.0550817325025</v>
      </c>
      <c r="F161" s="2">
        <f>VLOOKUP($A161,Total_Rndwd_Prod_Val_REF_N!$A$4:$M$199,9,FALSE)/10^3</f>
        <v>2091.8630648268827</v>
      </c>
      <c r="G161" s="2">
        <f>VLOOKUP($A161,Total_Rndwd_Prod_Val_REF_N!$A$4:$M$199,10,FALSE)/10^3</f>
        <v>2131.1467891564635</v>
      </c>
      <c r="H161" s="2">
        <f>VLOOKUP($A161,Total_Rndwd_Prod_Val_REF_N!$A$4:$M$199,11,FALSE)/10^3</f>
        <v>2093.7520634623716</v>
      </c>
      <c r="I161" s="2">
        <f>VLOOKUP($A161,Total_Rndwd_Prod_Val_REF_N!$A$4:$M$199,12,FALSE)/10^3</f>
        <v>2056.6758969857628</v>
      </c>
      <c r="J161" s="2">
        <f>VLOOKUP($A161,Total_Rndwd_Prod_Val_REF_N!$A$4:$M$199,13,FALSE)/10^3</f>
        <v>1976.7368068637657</v>
      </c>
      <c r="L161" t="s">
        <v>70</v>
      </c>
      <c r="M161" s="2">
        <f>VLOOKUP($A161,Total_Rndwd_Prod_Val_BF_N!$A$4:$M$199,5,FALSE)/10^3</f>
        <v>1673.2498035542249</v>
      </c>
      <c r="N161" s="2">
        <f>VLOOKUP($A161,Total_Rndwd_Prod_Val_BF_N!$A$4:$M$199,6,FALSE)/10^3</f>
        <v>2063.3145560136845</v>
      </c>
      <c r="O161" s="2">
        <f>VLOOKUP($A161,Total_Rndwd_Prod_Val_BF_N!$A$4:$M$199,7,FALSE)/10^3</f>
        <v>2486.87200369829</v>
      </c>
      <c r="P161" s="2">
        <f>VLOOKUP($A161,Total_Rndwd_Prod_Val_BF_N!$A$4:$M$199,8,FALSE)/10^3</f>
        <v>2481.6857257927049</v>
      </c>
      <c r="Q161" s="2">
        <f>VLOOKUP($A161,Total_Rndwd_Prod_Val_BF_N!$A$4:$M$199,9,FALSE)/10^3</f>
        <v>2416.4592919780989</v>
      </c>
      <c r="R161" s="2">
        <f>VLOOKUP($A161,Total_Rndwd_Prod_Val_BF_N!$A$4:$M$199,10,FALSE)/10^3</f>
        <v>2446.8087218241239</v>
      </c>
      <c r="S161" s="2">
        <f>VLOOKUP($A161,Total_Rndwd_Prod_Val_BF_N!$A$4:$M$199,11,FALSE)/10^3</f>
        <v>2403.0568367758151</v>
      </c>
      <c r="T161" s="2">
        <f>VLOOKUP($A161,Total_Rndwd_Prod_Val_BF_N!$A$4:$M$199,12,FALSE)/10^3</f>
        <v>2324.5381012705284</v>
      </c>
      <c r="U161" s="2">
        <f>VLOOKUP($A161,Total_Rndwd_Prod_Val_BF_N!$A$4:$M$199,13,FALSE)/10^3</f>
        <v>2288.1358221963023</v>
      </c>
      <c r="W161" t="s">
        <v>70</v>
      </c>
      <c r="X161" s="2">
        <f>VLOOKUP($A161,Total_Rndwd_Prod_Val_AF_N!$A$4:$M$199,5,FALSE)/10^3</f>
        <v>1673.2498035542249</v>
      </c>
      <c r="Y161" s="2">
        <f>VLOOKUP($A161,Total_Rndwd_Prod_Val_AF_N!$A$4:$M$199,6,FALSE)/10^3</f>
        <v>1968.7169917275749</v>
      </c>
      <c r="Z161" s="2">
        <f>VLOOKUP($A161,Total_Rndwd_Prod_Val_AF_N!$A$4:$M$199,7,FALSE)/10^3</f>
        <v>2267.1550166360785</v>
      </c>
      <c r="AA161" s="2">
        <f>VLOOKUP($A161,Total_Rndwd_Prod_Val_AF_N!$A$4:$M$199,8,FALSE)/10^3</f>
        <v>2265.7999810088841</v>
      </c>
      <c r="AB161" s="2">
        <f>VLOOKUP($A161,Total_Rndwd_Prod_Val_AF_N!$A$4:$M$199,9,FALSE)/10^3</f>
        <v>2272.4407977375026</v>
      </c>
      <c r="AC161" s="2">
        <f>VLOOKUP($A161,Total_Rndwd_Prod_Val_AF_N!$A$4:$M$199,10,FALSE)/10^3</f>
        <v>2296.7505109026906</v>
      </c>
      <c r="AD161" s="2">
        <f>VLOOKUP($A161,Total_Rndwd_Prod_Val_AF_N!$A$4:$M$199,11,FALSE)/10^3</f>
        <v>2256.3998917157528</v>
      </c>
      <c r="AE161" s="2">
        <f>VLOOKUP($A161,Total_Rndwd_Prod_Val_AF_N!$A$4:$M$199,12,FALSE)/10^3</f>
        <v>2216.7165963019393</v>
      </c>
      <c r="AF161" s="2">
        <f>VLOOKUP($A161,Total_Rndwd_Prod_Val_AF_N!$A$4:$M$199,13,FALSE)/10^3</f>
        <v>2161.2126539687843</v>
      </c>
      <c r="AH161" t="s">
        <v>70</v>
      </c>
      <c r="AI161" s="2">
        <f>VLOOKUP($A161,Total_Rndwd_Prod_Val_BAC_N!$A$4:$M$199,5,FALSE)/10^3</f>
        <v>1673.2498035542249</v>
      </c>
      <c r="AJ161" s="2">
        <f>VLOOKUP($A161,Total_Rndwd_Prod_Val_BAC_N!$A$4:$M$199,6,FALSE)/10^3</f>
        <v>1941.5961104137557</v>
      </c>
      <c r="AK161" s="2">
        <f>VLOOKUP($A161,Total_Rndwd_Prod_Val_BAC_N!$A$4:$M$199,7,FALSE)/10^3</f>
        <v>2213.3734048371048</v>
      </c>
      <c r="AL161" s="2">
        <f>VLOOKUP($A161,Total_Rndwd_Prod_Val_BAC_N!$A$4:$M$199,8,FALSE)/10^3</f>
        <v>2208.4394885343504</v>
      </c>
      <c r="AM161" s="2">
        <f>VLOOKUP($A161,Total_Rndwd_Prod_Val_BAC_N!$A$4:$M$199,9,FALSE)/10^3</f>
        <v>2203.7812468577649</v>
      </c>
      <c r="AN161" s="2">
        <f>VLOOKUP($A161,Total_Rndwd_Prod_Val_BAC_N!$A$4:$M$199,10,FALSE)/10^3</f>
        <v>2248.3552256973026</v>
      </c>
      <c r="AO161" s="2">
        <f>VLOOKUP($A161,Total_Rndwd_Prod_Val_BAC_N!$A$4:$M$199,11,FALSE)/10^3</f>
        <v>2199.5259132026754</v>
      </c>
      <c r="AP161" s="2">
        <f>VLOOKUP($A161,Total_Rndwd_Prod_Val_BAC_N!$A$4:$M$199,12,FALSE)/10^3</f>
        <v>2169.8957594296908</v>
      </c>
      <c r="AQ161" s="2">
        <f>VLOOKUP($A161,Total_Rndwd_Prod_Val_BAC_N!$A$4:$M$199,13,FALSE)/10^3</f>
        <v>2115.1459211217448</v>
      </c>
      <c r="AS161" t="s">
        <v>70</v>
      </c>
      <c r="AT161" s="2">
        <f t="shared" si="166"/>
        <v>1673.2498035542249</v>
      </c>
      <c r="AU161" s="2">
        <f t="shared" si="160"/>
        <v>10253.766366219754</v>
      </c>
      <c r="AV161" s="2">
        <f t="shared" si="160"/>
        <v>19876.362173101123</v>
      </c>
      <c r="AW161" s="2">
        <f t="shared" si="160"/>
        <v>30235.522907181014</v>
      </c>
      <c r="AX161" s="2">
        <f t="shared" si="160"/>
        <v>40603.606298937906</v>
      </c>
      <c r="AY161" s="2">
        <f t="shared" si="160"/>
        <v>51102.205347401898</v>
      </c>
      <c r="AZ161" s="2">
        <f t="shared" si="160"/>
        <v>61720.54456749012</v>
      </c>
      <c r="BA161" s="2">
        <f t="shared" si="160"/>
        <v>72152.228718325365</v>
      </c>
      <c r="BB161" s="2">
        <f t="shared" si="160"/>
        <v>82355.669113132171</v>
      </c>
      <c r="BD161" t="s">
        <v>70</v>
      </c>
      <c r="BE161" s="2">
        <f t="shared" si="167"/>
        <v>1673.2498035542249</v>
      </c>
      <c r="BF161" s="2">
        <f t="shared" si="161"/>
        <v>10429.56357378481</v>
      </c>
      <c r="BG161" s="2">
        <f t="shared" si="161"/>
        <v>21169.693801537836</v>
      </c>
      <c r="BH161" s="2">
        <f t="shared" si="161"/>
        <v>33598.867542123699</v>
      </c>
      <c r="BI161" s="2">
        <f t="shared" si="161"/>
        <v>45942.069737272614</v>
      </c>
      <c r="BJ161" s="2">
        <f t="shared" si="161"/>
        <v>58054.715627009136</v>
      </c>
      <c r="BK161" s="2">
        <f t="shared" si="161"/>
        <v>70245.00735108144</v>
      </c>
      <c r="BL161" s="2">
        <f t="shared" si="161"/>
        <v>82181.772799455241</v>
      </c>
      <c r="BM161" s="2">
        <f t="shared" si="161"/>
        <v>93768.06102673366</v>
      </c>
      <c r="BO161" t="s">
        <v>70</v>
      </c>
      <c r="BP161" s="2">
        <f t="shared" si="168"/>
        <v>1673.2498035542249</v>
      </c>
      <c r="BQ161" s="2">
        <f t="shared" si="162"/>
        <v>10334.966009498699</v>
      </c>
      <c r="BR161" s="2">
        <f t="shared" si="162"/>
        <v>20476.988993045077</v>
      </c>
      <c r="BS161" s="2">
        <f t="shared" si="162"/>
        <v>31811.409040598275</v>
      </c>
      <c r="BT161" s="2">
        <f t="shared" si="162"/>
        <v>43147.049762371309</v>
      </c>
      <c r="BU161" s="2">
        <f t="shared" si="162"/>
        <v>54533.563464224011</v>
      </c>
      <c r="BV161" s="2">
        <f t="shared" si="162"/>
        <v>65976.965399550536</v>
      </c>
      <c r="BW161" s="2">
        <f t="shared" si="162"/>
        <v>77219.281562715478</v>
      </c>
      <c r="BX161" s="2">
        <f t="shared" si="162"/>
        <v>88247.360601892025</v>
      </c>
      <c r="BZ161" t="s">
        <v>70</v>
      </c>
      <c r="CA161" s="2">
        <f t="shared" si="169"/>
        <v>1673.2498035542249</v>
      </c>
      <c r="CB161" s="2">
        <f t="shared" si="163"/>
        <v>10307.845128184879</v>
      </c>
      <c r="CC161" s="2">
        <f t="shared" si="163"/>
        <v>20287.602974677007</v>
      </c>
      <c r="CD161" s="2">
        <f t="shared" si="163"/>
        <v>31349.536082559775</v>
      </c>
      <c r="CE161" s="2">
        <f t="shared" si="163"/>
        <v>42387.075283554936</v>
      </c>
      <c r="CF161" s="2">
        <f t="shared" si="163"/>
        <v>53450.555496683301</v>
      </c>
      <c r="CG161" s="2">
        <f t="shared" si="163"/>
        <v>64643.502312675184</v>
      </c>
      <c r="CH161" s="2">
        <f t="shared" si="163"/>
        <v>75611.501724915579</v>
      </c>
      <c r="CI161" s="2">
        <f t="shared" si="163"/>
        <v>86406.23068375609</v>
      </c>
      <c r="CK161" t="s">
        <v>70</v>
      </c>
      <c r="CL161" s="2">
        <f t="shared" si="164"/>
        <v>0</v>
      </c>
      <c r="CM161" s="2">
        <f t="shared" si="164"/>
        <v>175.79720756505594</v>
      </c>
      <c r="CN161" s="2">
        <f t="shared" si="164"/>
        <v>1293.3316284367138</v>
      </c>
      <c r="CO161" s="2">
        <f t="shared" si="164"/>
        <v>3363.3446349426849</v>
      </c>
      <c r="CP161" s="2">
        <f t="shared" si="164"/>
        <v>5338.4634383347075</v>
      </c>
      <c r="CQ161" s="2">
        <f t="shared" si="164"/>
        <v>6952.5102796072388</v>
      </c>
      <c r="CR161" s="2">
        <f t="shared" si="164"/>
        <v>8524.4627835913197</v>
      </c>
      <c r="CS161" s="2">
        <f t="shared" si="164"/>
        <v>10029.544081129876</v>
      </c>
      <c r="CT161" s="2">
        <f t="shared" si="164"/>
        <v>11412.391913601488</v>
      </c>
      <c r="CU161" s="41">
        <f t="shared" si="124"/>
        <v>0.1385744543939563</v>
      </c>
      <c r="CV161" t="s">
        <v>70</v>
      </c>
      <c r="CW161" s="2">
        <f t="shared" si="171"/>
        <v>0</v>
      </c>
      <c r="CX161" s="2">
        <f t="shared" si="171"/>
        <v>81.199643278945587</v>
      </c>
      <c r="CY161" s="2">
        <f t="shared" si="171"/>
        <v>600.62681994395462</v>
      </c>
      <c r="CZ161" s="2">
        <f t="shared" si="170"/>
        <v>1575.8861334172616</v>
      </c>
      <c r="DA161" s="2">
        <f t="shared" si="170"/>
        <v>2543.4434634334029</v>
      </c>
      <c r="DB161" s="2">
        <f t="shared" si="170"/>
        <v>3431.3581168221135</v>
      </c>
      <c r="DC161" s="2">
        <f t="shared" si="170"/>
        <v>4256.4208320604157</v>
      </c>
      <c r="DD161" s="2">
        <f t="shared" si="170"/>
        <v>5067.052844390113</v>
      </c>
      <c r="DE161" s="2">
        <f t="shared" si="170"/>
        <v>5891.6914887598541</v>
      </c>
      <c r="DF161" s="41">
        <f t="shared" si="125"/>
        <v>7.1539598332525531E-2</v>
      </c>
      <c r="DG161" t="s">
        <v>70</v>
      </c>
      <c r="DH161" s="2">
        <f t="shared" si="165"/>
        <v>0</v>
      </c>
      <c r="DI161" s="2">
        <f t="shared" si="165"/>
        <v>54.078761965125523</v>
      </c>
      <c r="DJ161" s="2">
        <f t="shared" si="165"/>
        <v>411.24080157588469</v>
      </c>
      <c r="DK161" s="2">
        <f t="shared" si="165"/>
        <v>1114.0131753787609</v>
      </c>
      <c r="DL161" s="2">
        <f t="shared" si="165"/>
        <v>1783.4689846170295</v>
      </c>
      <c r="DM161" s="2">
        <f t="shared" si="165"/>
        <v>2348.350149281403</v>
      </c>
      <c r="DN161" s="2">
        <f t="shared" si="165"/>
        <v>2922.9577451850637</v>
      </c>
      <c r="DO161" s="2">
        <f t="shared" si="165"/>
        <v>3459.2730065902142</v>
      </c>
      <c r="DP161" s="2">
        <f t="shared" si="165"/>
        <v>4050.5615706239187</v>
      </c>
      <c r="DQ161" s="41">
        <f t="shared" si="126"/>
        <v>4.9183761291036965E-2</v>
      </c>
      <c r="DR161" s="41"/>
    </row>
    <row r="162" spans="1:122" x14ac:dyDescent="0.3">
      <c r="A162" t="s">
        <v>72</v>
      </c>
      <c r="B162" s="2">
        <f>VLOOKUP($A162,Total_Rndwd_Prod_Val_REF_N!$A$4:$M$199,5,FALSE)/10^3</f>
        <v>3722.3281349555928</v>
      </c>
      <c r="C162" s="2">
        <f>VLOOKUP($A162,Total_Rndwd_Prod_Val_REF_N!$A$4:$M$199,6,FALSE)/10^3</f>
        <v>4015.9079956327569</v>
      </c>
      <c r="D162" s="2">
        <f>VLOOKUP($A162,Total_Rndwd_Prod_Val_REF_N!$A$4:$M$199,7,FALSE)/10^3</f>
        <v>4296.2201686047219</v>
      </c>
      <c r="E162" s="2">
        <f>VLOOKUP($A162,Total_Rndwd_Prod_Val_REF_N!$A$4:$M$199,8,FALSE)/10^3</f>
        <v>4147.6036143077126</v>
      </c>
      <c r="F162" s="2">
        <f>VLOOKUP($A162,Total_Rndwd_Prod_Val_REF_N!$A$4:$M$199,9,FALSE)/10^3</f>
        <v>3990.1929834759926</v>
      </c>
      <c r="G162" s="2">
        <f>VLOOKUP($A162,Total_Rndwd_Prod_Val_REF_N!$A$4:$M$199,10,FALSE)/10^3</f>
        <v>3853.3512993335839</v>
      </c>
      <c r="H162" s="2">
        <f>VLOOKUP($A162,Total_Rndwd_Prod_Val_REF_N!$A$4:$M$199,11,FALSE)/10^3</f>
        <v>3568.6722382292951</v>
      </c>
      <c r="I162" s="2">
        <f>VLOOKUP($A162,Total_Rndwd_Prod_Val_REF_N!$A$4:$M$199,12,FALSE)/10^3</f>
        <v>3285.2523051908706</v>
      </c>
      <c r="J162" s="2">
        <f>VLOOKUP($A162,Total_Rndwd_Prod_Val_REF_N!$A$4:$M$199,13,FALSE)/10^3</f>
        <v>3016.2309609804161</v>
      </c>
      <c r="L162" t="s">
        <v>72</v>
      </c>
      <c r="M162" s="2">
        <f>VLOOKUP($A162,Total_Rndwd_Prod_Val_BF_N!$A$4:$M$199,5,FALSE)/10^3</f>
        <v>3722.3281349555928</v>
      </c>
      <c r="N162" s="2">
        <f>VLOOKUP($A162,Total_Rndwd_Prod_Val_BF_N!$A$4:$M$199,6,FALSE)/10^3</f>
        <v>4364.4420111552045</v>
      </c>
      <c r="O162" s="2">
        <f>VLOOKUP($A162,Total_Rndwd_Prod_Val_BF_N!$A$4:$M$199,7,FALSE)/10^3</f>
        <v>5060.6752383632929</v>
      </c>
      <c r="P162" s="2">
        <f>VLOOKUP($A162,Total_Rndwd_Prod_Val_BF_N!$A$4:$M$199,8,FALSE)/10^3</f>
        <v>4988.2345226444977</v>
      </c>
      <c r="Q162" s="2">
        <f>VLOOKUP($A162,Total_Rndwd_Prod_Val_BF_N!$A$4:$M$199,9,FALSE)/10^3</f>
        <v>4750.8911654270451</v>
      </c>
      <c r="R162" s="2">
        <f>VLOOKUP($A162,Total_Rndwd_Prod_Val_BF_N!$A$4:$M$199,10,FALSE)/10^3</f>
        <v>4580.6243555672572</v>
      </c>
      <c r="S162" s="2">
        <f>VLOOKUP($A162,Total_Rndwd_Prod_Val_BF_N!$A$4:$M$199,11,FALSE)/10^3</f>
        <v>4240.8915525522298</v>
      </c>
      <c r="T162" s="2">
        <f>VLOOKUP($A162,Total_Rndwd_Prod_Val_BF_N!$A$4:$M$199,12,FALSE)/10^3</f>
        <v>3935.0260587637076</v>
      </c>
      <c r="U162" s="2">
        <f>VLOOKUP($A162,Total_Rndwd_Prod_Val_BF_N!$A$4:$M$199,13,FALSE)/10^3</f>
        <v>3653.0220324320676</v>
      </c>
      <c r="W162" t="s">
        <v>72</v>
      </c>
      <c r="X162" s="2">
        <f>VLOOKUP($A162,Total_Rndwd_Prod_Val_AF_N!$A$4:$M$199,5,FALSE)/10^3</f>
        <v>3722.3281349555928</v>
      </c>
      <c r="Y162" s="2">
        <f>VLOOKUP($A162,Total_Rndwd_Prod_Val_AF_N!$A$4:$M$199,6,FALSE)/10^3</f>
        <v>4136.7693682451754</v>
      </c>
      <c r="Z162" s="2">
        <f>VLOOKUP($A162,Total_Rndwd_Prod_Val_AF_N!$A$4:$M$199,7,FALSE)/10^3</f>
        <v>4608.1354490236927</v>
      </c>
      <c r="AA162" s="2">
        <f>VLOOKUP($A162,Total_Rndwd_Prod_Val_AF_N!$A$4:$M$199,8,FALSE)/10^3</f>
        <v>4563.1801976836769</v>
      </c>
      <c r="AB162" s="2">
        <f>VLOOKUP($A162,Total_Rndwd_Prod_Val_AF_N!$A$4:$M$199,9,FALSE)/10^3</f>
        <v>4368.1720742421485</v>
      </c>
      <c r="AC162" s="2">
        <f>VLOOKUP($A162,Total_Rndwd_Prod_Val_AF_N!$A$4:$M$199,10,FALSE)/10^3</f>
        <v>4183.1681340876921</v>
      </c>
      <c r="AD162" s="2">
        <f>VLOOKUP($A162,Total_Rndwd_Prod_Val_AF_N!$A$4:$M$199,11,FALSE)/10^3</f>
        <v>3869.8109828682918</v>
      </c>
      <c r="AE162" s="2">
        <f>VLOOKUP($A162,Total_Rndwd_Prod_Val_AF_N!$A$4:$M$199,12,FALSE)/10^3</f>
        <v>3576.3935305139789</v>
      </c>
      <c r="AF162" s="2">
        <f>VLOOKUP($A162,Total_Rndwd_Prod_Val_AF_N!$A$4:$M$199,13,FALSE)/10^3</f>
        <v>3290.6584756484335</v>
      </c>
      <c r="AH162" t="s">
        <v>72</v>
      </c>
      <c r="AI162" s="2">
        <f>VLOOKUP($A162,Total_Rndwd_Prod_Val_BAC_N!$A$4:$M$199,5,FALSE)/10^3</f>
        <v>3722.3281349555928</v>
      </c>
      <c r="AJ162" s="2">
        <f>VLOOKUP($A162,Total_Rndwd_Prod_Val_BAC_N!$A$4:$M$199,6,FALSE)/10^3</f>
        <v>4105.4067816555189</v>
      </c>
      <c r="AK162" s="2">
        <f>VLOOKUP($A162,Total_Rndwd_Prod_Val_BAC_N!$A$4:$M$199,7,FALSE)/10^3</f>
        <v>4544.6443589216515</v>
      </c>
      <c r="AL162" s="2">
        <f>VLOOKUP($A162,Total_Rndwd_Prod_Val_BAC_N!$A$4:$M$199,8,FALSE)/10^3</f>
        <v>4472.3466434655711</v>
      </c>
      <c r="AM162" s="2">
        <f>VLOOKUP($A162,Total_Rndwd_Prod_Val_BAC_N!$A$4:$M$199,9,FALSE)/10^3</f>
        <v>4260.0690752461132</v>
      </c>
      <c r="AN162" s="2">
        <f>VLOOKUP($A162,Total_Rndwd_Prod_Val_BAC_N!$A$4:$M$199,10,FALSE)/10^3</f>
        <v>4097.0910424162457</v>
      </c>
      <c r="AO162" s="2">
        <f>VLOOKUP($A162,Total_Rndwd_Prod_Val_BAC_N!$A$4:$M$199,11,FALSE)/10^3</f>
        <v>3796.6419217062098</v>
      </c>
      <c r="AP162" s="2">
        <f>VLOOKUP($A162,Total_Rndwd_Prod_Val_BAC_N!$A$4:$M$199,12,FALSE)/10^3</f>
        <v>3515.002681740204</v>
      </c>
      <c r="AQ162" s="2">
        <f>VLOOKUP($A162,Total_Rndwd_Prod_Val_BAC_N!$A$4:$M$199,13,FALSE)/10^3</f>
        <v>3240.3762265211822</v>
      </c>
      <c r="AS162" t="s">
        <v>72</v>
      </c>
      <c r="AT162" s="2">
        <f t="shared" si="166"/>
        <v>3722.3281349555928</v>
      </c>
      <c r="AU162" s="2">
        <f t="shared" si="160"/>
        <v>22627.548670410717</v>
      </c>
      <c r="AV162" s="2">
        <f t="shared" si="160"/>
        <v>42987.400821546464</v>
      </c>
      <c r="AW162" s="2">
        <f t="shared" si="160"/>
        <v>64319.885110273062</v>
      </c>
      <c r="AX162" s="2">
        <f t="shared" si="160"/>
        <v>84900.492550979907</v>
      </c>
      <c r="AY162" s="2">
        <f t="shared" si="160"/>
        <v>104714.61578421747</v>
      </c>
      <c r="AZ162" s="2">
        <f t="shared" si="160"/>
        <v>123696.6932197811</v>
      </c>
      <c r="BA162" s="2">
        <f t="shared" si="160"/>
        <v>141256.63447788914</v>
      </c>
      <c r="BB162" s="2">
        <f t="shared" si="160"/>
        <v>157413.87465963303</v>
      </c>
      <c r="BD162" t="s">
        <v>72</v>
      </c>
      <c r="BE162" s="2">
        <f t="shared" si="167"/>
        <v>3722.3281349555928</v>
      </c>
      <c r="BF162" s="2">
        <f t="shared" si="161"/>
        <v>22976.082685933165</v>
      </c>
      <c r="BG162" s="2">
        <f t="shared" si="161"/>
        <v>45494.525968917274</v>
      </c>
      <c r="BH162" s="2">
        <f t="shared" si="161"/>
        <v>70725.461445014953</v>
      </c>
      <c r="BI162" s="2">
        <f t="shared" si="161"/>
        <v>95429.290701019985</v>
      </c>
      <c r="BJ162" s="2">
        <f t="shared" si="161"/>
        <v>119013.47971829542</v>
      </c>
      <c r="BK162" s="2">
        <f t="shared" si="161"/>
        <v>141576.86869311667</v>
      </c>
      <c r="BL162" s="2">
        <f t="shared" si="161"/>
        <v>162475.4609620893</v>
      </c>
      <c r="BM162" s="2">
        <f t="shared" si="161"/>
        <v>181868.58722957619</v>
      </c>
      <c r="BO162" t="s">
        <v>72</v>
      </c>
      <c r="BP162" s="2">
        <f t="shared" si="168"/>
        <v>3722.3281349555928</v>
      </c>
      <c r="BQ162" s="2">
        <f t="shared" si="162"/>
        <v>22748.410043023137</v>
      </c>
      <c r="BR162" s="2">
        <f t="shared" si="162"/>
        <v>43903.622965027527</v>
      </c>
      <c r="BS162" s="2">
        <f t="shared" si="162"/>
        <v>66899.344958805974</v>
      </c>
      <c r="BT162" s="2">
        <f t="shared" si="162"/>
        <v>89520.237823782823</v>
      </c>
      <c r="BU162" s="2">
        <f t="shared" si="162"/>
        <v>111176.09425483912</v>
      </c>
      <c r="BV162" s="2">
        <f t="shared" si="162"/>
        <v>131778.57777405818</v>
      </c>
      <c r="BW162" s="2">
        <f t="shared" si="162"/>
        <v>150834.21523604533</v>
      </c>
      <c r="BX162" s="2">
        <f t="shared" si="162"/>
        <v>168430.4478337497</v>
      </c>
      <c r="BZ162" t="s">
        <v>72</v>
      </c>
      <c r="CA162" s="2">
        <f t="shared" si="169"/>
        <v>3722.3281349555928</v>
      </c>
      <c r="CB162" s="2">
        <f t="shared" si="163"/>
        <v>22717.04745643348</v>
      </c>
      <c r="CC162" s="2">
        <f t="shared" si="163"/>
        <v>43683.31894197721</v>
      </c>
      <c r="CD162" s="2">
        <f t="shared" si="163"/>
        <v>66334.243021129383</v>
      </c>
      <c r="CE162" s="2">
        <f t="shared" si="163"/>
        <v>88483.698670237776</v>
      </c>
      <c r="CF162" s="2">
        <f t="shared" si="163"/>
        <v>109621.06601363847</v>
      </c>
      <c r="CG162" s="2">
        <f t="shared" si="163"/>
        <v>129806.07210500966</v>
      </c>
      <c r="CH162" s="2">
        <f t="shared" si="163"/>
        <v>148507.6424735747</v>
      </c>
      <c r="CI162" s="2">
        <f t="shared" si="163"/>
        <v>165808.0294270567</v>
      </c>
      <c r="CK162" t="s">
        <v>72</v>
      </c>
      <c r="CL162" s="2">
        <f t="shared" si="164"/>
        <v>0</v>
      </c>
      <c r="CM162" s="2">
        <f t="shared" si="164"/>
        <v>348.53401552244759</v>
      </c>
      <c r="CN162" s="2">
        <f t="shared" si="164"/>
        <v>2507.1251473708107</v>
      </c>
      <c r="CO162" s="2">
        <f t="shared" si="164"/>
        <v>6405.5763347418906</v>
      </c>
      <c r="CP162" s="2">
        <f t="shared" si="164"/>
        <v>10528.798150040078</v>
      </c>
      <c r="CQ162" s="2">
        <f t="shared" si="164"/>
        <v>14298.863934077948</v>
      </c>
      <c r="CR162" s="2">
        <f t="shared" si="164"/>
        <v>17880.175473335577</v>
      </c>
      <c r="CS162" s="2">
        <f t="shared" si="164"/>
        <v>21218.826484200166</v>
      </c>
      <c r="CT162" s="2">
        <f t="shared" si="164"/>
        <v>24454.712569943164</v>
      </c>
      <c r="CU162" s="41">
        <f t="shared" si="124"/>
        <v>0.15535296760098297</v>
      </c>
      <c r="CV162" t="s">
        <v>72</v>
      </c>
      <c r="CW162" s="2">
        <f t="shared" si="171"/>
        <v>0</v>
      </c>
      <c r="CX162" s="2">
        <f t="shared" si="171"/>
        <v>120.86137261242038</v>
      </c>
      <c r="CY162" s="2">
        <f t="shared" si="171"/>
        <v>916.22214348106354</v>
      </c>
      <c r="CZ162" s="2">
        <f t="shared" si="170"/>
        <v>2579.4598485329116</v>
      </c>
      <c r="DA162" s="2">
        <f t="shared" si="170"/>
        <v>4619.7452728029166</v>
      </c>
      <c r="DB162" s="2">
        <f t="shared" si="170"/>
        <v>6461.4784706216451</v>
      </c>
      <c r="DC162" s="2">
        <f t="shared" si="170"/>
        <v>8081.8845542770869</v>
      </c>
      <c r="DD162" s="2">
        <f t="shared" si="170"/>
        <v>9577.5807581561967</v>
      </c>
      <c r="DE162" s="2">
        <f t="shared" si="170"/>
        <v>11016.573174116667</v>
      </c>
      <c r="DF162" s="41">
        <f t="shared" si="125"/>
        <v>6.9984765942247271E-2</v>
      </c>
      <c r="DG162" t="s">
        <v>72</v>
      </c>
      <c r="DH162" s="2">
        <f t="shared" si="165"/>
        <v>0</v>
      </c>
      <c r="DI162" s="2">
        <f t="shared" si="165"/>
        <v>89.498786022762943</v>
      </c>
      <c r="DJ162" s="2">
        <f t="shared" si="165"/>
        <v>695.91812043074606</v>
      </c>
      <c r="DK162" s="2">
        <f t="shared" si="165"/>
        <v>2014.3579108563208</v>
      </c>
      <c r="DL162" s="2">
        <f t="shared" si="165"/>
        <v>3583.2061192578694</v>
      </c>
      <c r="DM162" s="2">
        <f t="shared" si="165"/>
        <v>4906.450229420996</v>
      </c>
      <c r="DN162" s="2">
        <f t="shared" si="165"/>
        <v>6109.3788852285652</v>
      </c>
      <c r="DO162" s="2">
        <f t="shared" si="165"/>
        <v>7251.0079956855625</v>
      </c>
      <c r="DP162" s="2">
        <f t="shared" si="165"/>
        <v>8394.1547674236645</v>
      </c>
      <c r="DQ162" s="41">
        <f t="shared" si="126"/>
        <v>5.3325380533157336E-2</v>
      </c>
      <c r="DR162" s="41"/>
    </row>
    <row r="163" spans="1:122" x14ac:dyDescent="0.3">
      <c r="A163" t="s">
        <v>172</v>
      </c>
      <c r="B163" s="2">
        <f>VLOOKUP($A163,Total_Rndwd_Prod_Val_REF_N!$A$4:$M$199,5,FALSE)/10^3</f>
        <v>51.742902873054625</v>
      </c>
      <c r="C163" s="2">
        <f>VLOOKUP($A163,Total_Rndwd_Prod_Val_REF_N!$A$4:$M$199,6,FALSE)/10^3</f>
        <v>55.849967687437157</v>
      </c>
      <c r="D163" s="2">
        <f>VLOOKUP($A163,Total_Rndwd_Prod_Val_REF_N!$A$4:$M$199,7,FALSE)/10^3</f>
        <v>58.647588146645894</v>
      </c>
      <c r="E163" s="2">
        <f>VLOOKUP($A163,Total_Rndwd_Prod_Val_REF_N!$A$4:$M$199,8,FALSE)/10^3</f>
        <v>60.475148789351096</v>
      </c>
      <c r="F163" s="2">
        <f>VLOOKUP($A163,Total_Rndwd_Prod_Val_REF_N!$A$4:$M$199,9,FALSE)/10^3</f>
        <v>63.019002971855954</v>
      </c>
      <c r="G163" s="2">
        <f>VLOOKUP($A163,Total_Rndwd_Prod_Val_REF_N!$A$4:$M$199,10,FALSE)/10^3</f>
        <v>65.12509238080095</v>
      </c>
      <c r="H163" s="2">
        <f>VLOOKUP($A163,Total_Rndwd_Prod_Val_REF_N!$A$4:$M$199,11,FALSE)/10^3</f>
        <v>65.34023321685379</v>
      </c>
      <c r="I163" s="2">
        <f>VLOOKUP($A163,Total_Rndwd_Prod_Val_REF_N!$A$4:$M$199,12,FALSE)/10^3</f>
        <v>65.286417624609484</v>
      </c>
      <c r="J163" s="2">
        <f>VLOOKUP($A163,Total_Rndwd_Prod_Val_REF_N!$A$4:$M$199,13,FALSE)/10^3</f>
        <v>63.007489694655931</v>
      </c>
      <c r="L163" t="s">
        <v>172</v>
      </c>
      <c r="M163" s="2">
        <f>VLOOKUP($A163,Total_Rndwd_Prod_Val_BF_N!$A$4:$M$199,5,FALSE)/10^3</f>
        <v>51.742902873054625</v>
      </c>
      <c r="N163" s="2">
        <f>VLOOKUP($A163,Total_Rndwd_Prod_Val_BF_N!$A$4:$M$199,6,FALSE)/10^3</f>
        <v>56.785980321863171</v>
      </c>
      <c r="O163" s="2">
        <f>VLOOKUP($A163,Total_Rndwd_Prod_Val_BF_N!$A$4:$M$199,7,FALSE)/10^3</f>
        <v>59.222591542576133</v>
      </c>
      <c r="P163" s="2">
        <f>VLOOKUP($A163,Total_Rndwd_Prod_Val_BF_N!$A$4:$M$199,8,FALSE)/10^3</f>
        <v>53.024399888359468</v>
      </c>
      <c r="Q163" s="2">
        <f>VLOOKUP($A163,Total_Rndwd_Prod_Val_BF_N!$A$4:$M$199,9,FALSE)/10^3</f>
        <v>52.32653762899043</v>
      </c>
      <c r="R163" s="2">
        <f>VLOOKUP($A163,Total_Rndwd_Prod_Val_BF_N!$A$4:$M$199,10,FALSE)/10^3</f>
        <v>53.949624405542231</v>
      </c>
      <c r="S163" s="2">
        <f>VLOOKUP($A163,Total_Rndwd_Prod_Val_BF_N!$A$4:$M$199,11,FALSE)/10^3</f>
        <v>54.672044656333334</v>
      </c>
      <c r="T163" s="2">
        <f>VLOOKUP($A163,Total_Rndwd_Prod_Val_BF_N!$A$4:$M$199,12,FALSE)/10^3</f>
        <v>53.054022698820027</v>
      </c>
      <c r="U163" s="2">
        <f>VLOOKUP($A163,Total_Rndwd_Prod_Val_BF_N!$A$4:$M$199,13,FALSE)/10^3</f>
        <v>53.023637665351295</v>
      </c>
      <c r="W163" t="s">
        <v>172</v>
      </c>
      <c r="X163" s="2">
        <f>VLOOKUP($A163,Total_Rndwd_Prod_Val_AF_N!$A$4:$M$199,5,FALSE)/10^3</f>
        <v>51.742902873054625</v>
      </c>
      <c r="Y163" s="2">
        <f>VLOOKUP($A163,Total_Rndwd_Prod_Val_AF_N!$A$4:$M$199,6,FALSE)/10^3</f>
        <v>58.558843872502578</v>
      </c>
      <c r="Z163" s="2">
        <f>VLOOKUP($A163,Total_Rndwd_Prod_Val_AF_N!$A$4:$M$199,7,FALSE)/10^3</f>
        <v>65.488389690123</v>
      </c>
      <c r="AA163" s="2">
        <f>VLOOKUP($A163,Total_Rndwd_Prod_Val_AF_N!$A$4:$M$199,8,FALSE)/10^3</f>
        <v>66.675417826386308</v>
      </c>
      <c r="AB163" s="2">
        <f>VLOOKUP($A163,Total_Rndwd_Prod_Val_AF_N!$A$4:$M$199,9,FALSE)/10^3</f>
        <v>69.646429161852993</v>
      </c>
      <c r="AC163" s="2">
        <f>VLOOKUP($A163,Total_Rndwd_Prod_Val_AF_N!$A$4:$M$199,10,FALSE)/10^3</f>
        <v>71.579944700983248</v>
      </c>
      <c r="AD163" s="2">
        <f>VLOOKUP($A163,Total_Rndwd_Prod_Val_AF_N!$A$4:$M$199,11,FALSE)/10^3</f>
        <v>71.647337252875104</v>
      </c>
      <c r="AE163" s="2">
        <f>VLOOKUP($A163,Total_Rndwd_Prod_Val_AF_N!$A$4:$M$199,12,FALSE)/10^3</f>
        <v>71.459125703142803</v>
      </c>
      <c r="AF163" s="2">
        <f>VLOOKUP($A163,Total_Rndwd_Prod_Val_AF_N!$A$4:$M$199,13,FALSE)/10^3</f>
        <v>69.280310009142241</v>
      </c>
      <c r="AH163" t="s">
        <v>172</v>
      </c>
      <c r="AI163" s="2">
        <f>VLOOKUP($A163,Total_Rndwd_Prod_Val_BAC_N!$A$4:$M$199,5,FALSE)/10^3</f>
        <v>51.742902873054625</v>
      </c>
      <c r="AJ163" s="2">
        <f>VLOOKUP($A163,Total_Rndwd_Prod_Val_BAC_N!$A$4:$M$199,6,FALSE)/10^3</f>
        <v>58.065995434844972</v>
      </c>
      <c r="AK163" s="2">
        <f>VLOOKUP($A163,Total_Rndwd_Prod_Val_BAC_N!$A$4:$M$199,7,FALSE)/10^3</f>
        <v>64.382074107130748</v>
      </c>
      <c r="AL163" s="2">
        <f>VLOOKUP($A163,Total_Rndwd_Prod_Val_BAC_N!$A$4:$M$199,8,FALSE)/10^3</f>
        <v>65.405912890485084</v>
      </c>
      <c r="AM163" s="2">
        <f>VLOOKUP($A163,Total_Rndwd_Prod_Val_BAC_N!$A$4:$M$199,9,FALSE)/10^3</f>
        <v>68.146180902723287</v>
      </c>
      <c r="AN163" s="2">
        <f>VLOOKUP($A163,Total_Rndwd_Prod_Val_BAC_N!$A$4:$M$199,10,FALSE)/10^3</f>
        <v>70.035487675134021</v>
      </c>
      <c r="AO163" s="2">
        <f>VLOOKUP($A163,Total_Rndwd_Prod_Val_BAC_N!$A$4:$M$199,11,FALSE)/10^3</f>
        <v>70.072896255337241</v>
      </c>
      <c r="AP163" s="2">
        <f>VLOOKUP($A163,Total_Rndwd_Prod_Val_BAC_N!$A$4:$M$199,12,FALSE)/10^3</f>
        <v>70.247656400933337</v>
      </c>
      <c r="AQ163" s="2">
        <f>VLOOKUP($A163,Total_Rndwd_Prod_Val_BAC_N!$A$4:$M$199,13,FALSE)/10^3</f>
        <v>68.148907275813443</v>
      </c>
      <c r="AS163" t="s">
        <v>172</v>
      </c>
      <c r="AT163" s="2">
        <f t="shared" si="166"/>
        <v>51.742902873054625</v>
      </c>
      <c r="AU163" s="2">
        <f t="shared" si="160"/>
        <v>314.56448205271033</v>
      </c>
      <c r="AV163" s="2">
        <f t="shared" si="160"/>
        <v>596.61194094910491</v>
      </c>
      <c r="AW163" s="2">
        <f t="shared" si="160"/>
        <v>891.67744232503958</v>
      </c>
      <c r="AX163" s="2">
        <f t="shared" si="160"/>
        <v>1196.5970404543</v>
      </c>
      <c r="AY163" s="2">
        <f t="shared" si="160"/>
        <v>1513.7981447225247</v>
      </c>
      <c r="AZ163" s="2">
        <f t="shared" si="160"/>
        <v>1839.6387474625822</v>
      </c>
      <c r="BA163" s="2">
        <f t="shared" si="160"/>
        <v>2166.2860979546067</v>
      </c>
      <c r="BB163" s="2">
        <f t="shared" si="160"/>
        <v>2490.4392581477005</v>
      </c>
      <c r="BD163" t="s">
        <v>172</v>
      </c>
      <c r="BE163" s="2">
        <f t="shared" si="167"/>
        <v>51.742902873054625</v>
      </c>
      <c r="BF163" s="2">
        <f t="shared" si="161"/>
        <v>315.50049468713632</v>
      </c>
      <c r="BG163" s="2">
        <f t="shared" si="161"/>
        <v>601.86700751716512</v>
      </c>
      <c r="BH163" s="2">
        <f t="shared" si="161"/>
        <v>891.78177357582911</v>
      </c>
      <c r="BI163" s="2">
        <f t="shared" si="161"/>
        <v>1156.2059107582575</v>
      </c>
      <c r="BJ163" s="2">
        <f t="shared" si="161"/>
        <v>1419.4616856797613</v>
      </c>
      <c r="BK163" s="2">
        <f t="shared" si="161"/>
        <v>1689.9322279582636</v>
      </c>
      <c r="BL163" s="2">
        <f t="shared" si="161"/>
        <v>1961.6744292824171</v>
      </c>
      <c r="BM163" s="2">
        <f t="shared" si="161"/>
        <v>2226.9141577430482</v>
      </c>
      <c r="BO163" t="s">
        <v>172</v>
      </c>
      <c r="BP163" s="2">
        <f t="shared" si="168"/>
        <v>51.742902873054625</v>
      </c>
      <c r="BQ163" s="2">
        <f t="shared" si="162"/>
        <v>317.27335823777571</v>
      </c>
      <c r="BR163" s="2">
        <f t="shared" si="162"/>
        <v>616.99712341790894</v>
      </c>
      <c r="BS163" s="2">
        <f t="shared" si="162"/>
        <v>945.6261000047873</v>
      </c>
      <c r="BT163" s="2">
        <f t="shared" si="162"/>
        <v>1281.9742004721854</v>
      </c>
      <c r="BU163" s="2">
        <f t="shared" si="162"/>
        <v>1632.1398618205808</v>
      </c>
      <c r="BV163" s="2">
        <f t="shared" si="162"/>
        <v>1990.1069778773888</v>
      </c>
      <c r="BW163" s="2">
        <f t="shared" si="162"/>
        <v>2348.1554525920324</v>
      </c>
      <c r="BX163" s="2">
        <f t="shared" si="162"/>
        <v>2703.272265413746</v>
      </c>
      <c r="BZ163" t="s">
        <v>172</v>
      </c>
      <c r="CA163" s="2">
        <f t="shared" si="169"/>
        <v>51.742902873054625</v>
      </c>
      <c r="CB163" s="2">
        <f t="shared" si="163"/>
        <v>316.78050980011812</v>
      </c>
      <c r="CC163" s="2">
        <f t="shared" si="163"/>
        <v>613.42656564662877</v>
      </c>
      <c r="CD163" s="2">
        <f t="shared" si="163"/>
        <v>936.36077496563689</v>
      </c>
      <c r="CE163" s="2">
        <f t="shared" si="163"/>
        <v>1266.1306074303004</v>
      </c>
      <c r="CF163" s="2">
        <f t="shared" si="163"/>
        <v>1608.7508187163276</v>
      </c>
      <c r="CG163" s="2">
        <f t="shared" si="163"/>
        <v>1958.9656656722009</v>
      </c>
      <c r="CH163" s="2">
        <f t="shared" si="163"/>
        <v>2309.5049070944833</v>
      </c>
      <c r="CI163" s="2">
        <f t="shared" si="163"/>
        <v>2658.6444399740303</v>
      </c>
      <c r="CK163" t="s">
        <v>172</v>
      </c>
      <c r="CL163" s="2">
        <f t="shared" si="164"/>
        <v>0</v>
      </c>
      <c r="CM163" s="2">
        <f t="shared" si="164"/>
        <v>0.93601263442599247</v>
      </c>
      <c r="CN163" s="2">
        <f t="shared" si="164"/>
        <v>5.2550665680602151</v>
      </c>
      <c r="CO163" s="2">
        <f t="shared" si="164"/>
        <v>0.10433125078952799</v>
      </c>
      <c r="CP163" s="2">
        <f t="shared" si="164"/>
        <v>-40.391129696042526</v>
      </c>
      <c r="CQ163" s="2">
        <f t="shared" si="164"/>
        <v>-94.336459042763408</v>
      </c>
      <c r="CR163" s="2">
        <f t="shared" si="164"/>
        <v>-149.70651950431852</v>
      </c>
      <c r="CS163" s="2">
        <f t="shared" si="164"/>
        <v>-204.61166867218958</v>
      </c>
      <c r="CT163" s="2">
        <f t="shared" si="164"/>
        <v>-263.52510040465222</v>
      </c>
      <c r="CU163" s="41">
        <f t="shared" si="124"/>
        <v>-0.10581470700098615</v>
      </c>
      <c r="CV163" t="s">
        <v>172</v>
      </c>
      <c r="CW163" s="2">
        <f t="shared" si="171"/>
        <v>0</v>
      </c>
      <c r="CX163" s="2">
        <f t="shared" si="171"/>
        <v>2.7088761850653782</v>
      </c>
      <c r="CY163" s="2">
        <f t="shared" si="171"/>
        <v>20.385182468804032</v>
      </c>
      <c r="CZ163" s="2">
        <f t="shared" si="170"/>
        <v>53.948657679747726</v>
      </c>
      <c r="DA163" s="2">
        <f t="shared" si="170"/>
        <v>85.377160017885444</v>
      </c>
      <c r="DB163" s="2">
        <f t="shared" si="170"/>
        <v>118.34171709805605</v>
      </c>
      <c r="DC163" s="2">
        <f t="shared" si="170"/>
        <v>150.46823041480661</v>
      </c>
      <c r="DD163" s="2">
        <f t="shared" si="170"/>
        <v>181.86935463742566</v>
      </c>
      <c r="DE163" s="2">
        <f t="shared" si="170"/>
        <v>212.83300726604557</v>
      </c>
      <c r="DF163" s="41">
        <f t="shared" si="125"/>
        <v>8.5460027410723977E-2</v>
      </c>
      <c r="DG163" t="s">
        <v>172</v>
      </c>
      <c r="DH163" s="2">
        <f t="shared" si="165"/>
        <v>0</v>
      </c>
      <c r="DI163" s="2">
        <f t="shared" si="165"/>
        <v>2.216027747407793</v>
      </c>
      <c r="DJ163" s="2">
        <f t="shared" si="165"/>
        <v>16.814624697523868</v>
      </c>
      <c r="DK163" s="2">
        <f t="shared" si="165"/>
        <v>44.683332640597314</v>
      </c>
      <c r="DL163" s="2">
        <f t="shared" si="165"/>
        <v>69.533566976000429</v>
      </c>
      <c r="DM163" s="2">
        <f t="shared" si="165"/>
        <v>94.952673993802819</v>
      </c>
      <c r="DN163" s="2">
        <f t="shared" si="165"/>
        <v>119.32691820961873</v>
      </c>
      <c r="DO163" s="2">
        <f t="shared" si="165"/>
        <v>143.21880913987661</v>
      </c>
      <c r="DP163" s="2">
        <f t="shared" si="165"/>
        <v>168.20518182632986</v>
      </c>
      <c r="DQ163" s="41">
        <f t="shared" si="126"/>
        <v>6.7540367136452409E-2</v>
      </c>
      <c r="DR163" s="41"/>
    </row>
    <row r="164" spans="1:122" x14ac:dyDescent="0.3">
      <c r="A164" t="s">
        <v>173</v>
      </c>
      <c r="B164" s="2">
        <f>VLOOKUP($A164,Total_Rndwd_Prod_Val_REF_N!$A$4:$M$199,5,FALSE)/10^3</f>
        <v>187.5738999208354</v>
      </c>
      <c r="C164" s="2">
        <f>VLOOKUP($A164,Total_Rndwd_Prod_Val_REF_N!$A$4:$M$199,6,FALSE)/10^3</f>
        <v>247.64085563132372</v>
      </c>
      <c r="D164" s="2">
        <f>VLOOKUP($A164,Total_Rndwd_Prod_Val_REF_N!$A$4:$M$199,7,FALSE)/10^3</f>
        <v>228.72140692435963</v>
      </c>
      <c r="E164" s="2">
        <f>VLOOKUP($A164,Total_Rndwd_Prod_Val_REF_N!$A$4:$M$199,8,FALSE)/10^3</f>
        <v>231.22004288527521</v>
      </c>
      <c r="F164" s="2">
        <f>VLOOKUP($A164,Total_Rndwd_Prod_Val_REF_N!$A$4:$M$199,9,FALSE)/10^3</f>
        <v>234.54243037053152</v>
      </c>
      <c r="G164" s="2">
        <f>VLOOKUP($A164,Total_Rndwd_Prod_Val_REF_N!$A$4:$M$199,10,FALSE)/10^3</f>
        <v>239.16315392033317</v>
      </c>
      <c r="H164" s="2">
        <f>VLOOKUP($A164,Total_Rndwd_Prod_Val_REF_N!$A$4:$M$199,11,FALSE)/10^3</f>
        <v>236.90730640801641</v>
      </c>
      <c r="I164" s="2">
        <f>VLOOKUP($A164,Total_Rndwd_Prod_Val_REF_N!$A$4:$M$199,12,FALSE)/10^3</f>
        <v>237.77350961209351</v>
      </c>
      <c r="J164" s="2">
        <f>VLOOKUP($A164,Total_Rndwd_Prod_Val_REF_N!$A$4:$M$199,13,FALSE)/10^3</f>
        <v>230.59649645180988</v>
      </c>
      <c r="L164" t="s">
        <v>173</v>
      </c>
      <c r="M164" s="2">
        <f>VLOOKUP($A164,Total_Rndwd_Prod_Val_BF_N!$A$4:$M$199,5,FALSE)/10^3</f>
        <v>187.5738999208354</v>
      </c>
      <c r="N164" s="2">
        <f>VLOOKUP($A164,Total_Rndwd_Prod_Val_BF_N!$A$4:$M$199,6,FALSE)/10^3</f>
        <v>238.49940238928093</v>
      </c>
      <c r="O164" s="2">
        <f>VLOOKUP($A164,Total_Rndwd_Prod_Val_BF_N!$A$4:$M$199,7,FALSE)/10^3</f>
        <v>297.72247179702958</v>
      </c>
      <c r="P164" s="2">
        <f>VLOOKUP($A164,Total_Rndwd_Prod_Val_BF_N!$A$4:$M$199,8,FALSE)/10^3</f>
        <v>303.52894087191055</v>
      </c>
      <c r="Q164" s="2">
        <f>VLOOKUP($A164,Total_Rndwd_Prod_Val_BF_N!$A$4:$M$199,9,FALSE)/10^3</f>
        <v>296.30709997120806</v>
      </c>
      <c r="R164" s="2">
        <f>VLOOKUP($A164,Total_Rndwd_Prod_Val_BF_N!$A$4:$M$199,10,FALSE)/10^3</f>
        <v>299.26491742861509</v>
      </c>
      <c r="S164" s="2">
        <f>VLOOKUP($A164,Total_Rndwd_Prod_Val_BF_N!$A$4:$M$199,11,FALSE)/10^3</f>
        <v>305.45735739618891</v>
      </c>
      <c r="T164" s="2">
        <f>VLOOKUP($A164,Total_Rndwd_Prod_Val_BF_N!$A$4:$M$199,12,FALSE)/10^3</f>
        <v>290.71269530454452</v>
      </c>
      <c r="U164" s="2">
        <f>VLOOKUP($A164,Total_Rndwd_Prod_Val_BF_N!$A$4:$M$199,13,FALSE)/10^3</f>
        <v>291.60497493140599</v>
      </c>
      <c r="W164" t="s">
        <v>173</v>
      </c>
      <c r="X164" s="2">
        <f>VLOOKUP($A164,Total_Rndwd_Prod_Val_AF_N!$A$4:$M$199,5,FALSE)/10^3</f>
        <v>187.5738999208354</v>
      </c>
      <c r="Y164" s="2">
        <f>VLOOKUP($A164,Total_Rndwd_Prod_Val_AF_N!$A$4:$M$199,6,FALSE)/10^3</f>
        <v>259.80081983847975</v>
      </c>
      <c r="Z164" s="2">
        <f>VLOOKUP($A164,Total_Rndwd_Prod_Val_AF_N!$A$4:$M$199,7,FALSE)/10^3</f>
        <v>256.20788944878967</v>
      </c>
      <c r="AA164" s="2">
        <f>VLOOKUP($A164,Total_Rndwd_Prod_Val_AF_N!$A$4:$M$199,8,FALSE)/10^3</f>
        <v>258.48977815194002</v>
      </c>
      <c r="AB164" s="2">
        <f>VLOOKUP($A164,Total_Rndwd_Prod_Val_AF_N!$A$4:$M$199,9,FALSE)/10^3</f>
        <v>262.71158754118409</v>
      </c>
      <c r="AC164" s="2">
        <f>VLOOKUP($A164,Total_Rndwd_Prod_Val_AF_N!$A$4:$M$199,10,FALSE)/10^3</f>
        <v>268.28035894103607</v>
      </c>
      <c r="AD164" s="2">
        <f>VLOOKUP($A164,Total_Rndwd_Prod_Val_AF_N!$A$4:$M$199,11,FALSE)/10^3</f>
        <v>270.77724067116708</v>
      </c>
      <c r="AE164" s="2">
        <f>VLOOKUP($A164,Total_Rndwd_Prod_Val_AF_N!$A$4:$M$199,12,FALSE)/10^3</f>
        <v>266.96782778934192</v>
      </c>
      <c r="AF164" s="2">
        <f>VLOOKUP($A164,Total_Rndwd_Prod_Val_AF_N!$A$4:$M$199,13,FALSE)/10^3</f>
        <v>260.87707403602957</v>
      </c>
      <c r="AH164" t="s">
        <v>173</v>
      </c>
      <c r="AI164" s="2">
        <f>VLOOKUP($A164,Total_Rndwd_Prod_Val_BAC_N!$A$4:$M$199,5,FALSE)/10^3</f>
        <v>187.5738999208354</v>
      </c>
      <c r="AJ164" s="2">
        <f>VLOOKUP($A164,Total_Rndwd_Prod_Val_BAC_N!$A$4:$M$199,6,FALSE)/10^3</f>
        <v>256.55781296279559</v>
      </c>
      <c r="AK164" s="2">
        <f>VLOOKUP($A164,Total_Rndwd_Prod_Val_BAC_N!$A$4:$M$199,7,FALSE)/10^3</f>
        <v>251.19726694190865</v>
      </c>
      <c r="AL164" s="2">
        <f>VLOOKUP($A164,Total_Rndwd_Prod_Val_BAC_N!$A$4:$M$199,8,FALSE)/10^3</f>
        <v>253.57360298339418</v>
      </c>
      <c r="AM164" s="2">
        <f>VLOOKUP($A164,Total_Rndwd_Prod_Val_BAC_N!$A$4:$M$199,9,FALSE)/10^3</f>
        <v>256.20452592164742</v>
      </c>
      <c r="AN164" s="2">
        <f>VLOOKUP($A164,Total_Rndwd_Prod_Val_BAC_N!$A$4:$M$199,10,FALSE)/10^3</f>
        <v>260.91850636186172</v>
      </c>
      <c r="AO164" s="2">
        <f>VLOOKUP($A164,Total_Rndwd_Prod_Val_BAC_N!$A$4:$M$199,11,FALSE)/10^3</f>
        <v>258.30413562690381</v>
      </c>
      <c r="AP164" s="2">
        <f>VLOOKUP($A164,Total_Rndwd_Prod_Val_BAC_N!$A$4:$M$199,12,FALSE)/10^3</f>
        <v>260.16973724271668</v>
      </c>
      <c r="AQ164" s="2">
        <f>VLOOKUP($A164,Total_Rndwd_Prod_Val_BAC_N!$A$4:$M$199,13,FALSE)/10^3</f>
        <v>254.0780149284769</v>
      </c>
      <c r="AS164" t="s">
        <v>173</v>
      </c>
      <c r="AT164" s="2">
        <f t="shared" si="166"/>
        <v>187.5738999208354</v>
      </c>
      <c r="AU164" s="2">
        <f t="shared" si="160"/>
        <v>1185.5103552355008</v>
      </c>
      <c r="AV164" s="2">
        <f t="shared" si="160"/>
        <v>2404.7951846851552</v>
      </c>
      <c r="AW164" s="2">
        <f t="shared" si="160"/>
        <v>3550.9008552678688</v>
      </c>
      <c r="AX164" s="2">
        <f t="shared" si="160"/>
        <v>4710.323457179501</v>
      </c>
      <c r="AY164" s="2">
        <f t="shared" si="160"/>
        <v>5887.6563325819607</v>
      </c>
      <c r="AZ164" s="2">
        <f t="shared" si="160"/>
        <v>7081.2162546713098</v>
      </c>
      <c r="BA164" s="2">
        <f t="shared" si="160"/>
        <v>8266.6189899154688</v>
      </c>
      <c r="BB164" s="2">
        <f t="shared" si="160"/>
        <v>9448.3095248156533</v>
      </c>
      <c r="BD164" t="s">
        <v>173</v>
      </c>
      <c r="BE164" s="2">
        <f t="shared" si="167"/>
        <v>187.5738999208354</v>
      </c>
      <c r="BF164" s="2">
        <f t="shared" si="161"/>
        <v>1176.3689019934579</v>
      </c>
      <c r="BG164" s="2">
        <f t="shared" si="161"/>
        <v>2428.0889833476112</v>
      </c>
      <c r="BH164" s="2">
        <f t="shared" si="161"/>
        <v>3922.50781140764</v>
      </c>
      <c r="BI164" s="2">
        <f t="shared" si="161"/>
        <v>5432.9306748664903</v>
      </c>
      <c r="BJ164" s="2">
        <f t="shared" si="161"/>
        <v>6917.4239921799381</v>
      </c>
      <c r="BK164" s="2">
        <f t="shared" si="161"/>
        <v>8419.9410192905871</v>
      </c>
      <c r="BL164" s="2">
        <f t="shared" si="161"/>
        <v>9932.4831441798869</v>
      </c>
      <c r="BM164" s="2">
        <f t="shared" si="161"/>
        <v>11386.938900329471</v>
      </c>
      <c r="BO164" t="s">
        <v>173</v>
      </c>
      <c r="BP164" s="2">
        <f t="shared" si="168"/>
        <v>187.5738999208354</v>
      </c>
      <c r="BQ164" s="2">
        <f t="shared" si="162"/>
        <v>1197.6703194426568</v>
      </c>
      <c r="BR164" s="2">
        <f t="shared" si="162"/>
        <v>2493.0814882453651</v>
      </c>
      <c r="BS164" s="2">
        <f t="shared" si="162"/>
        <v>3776.4028241924639</v>
      </c>
      <c r="BT164" s="2">
        <f t="shared" si="162"/>
        <v>5073.0735243414074</v>
      </c>
      <c r="BU164" s="2">
        <f t="shared" si="162"/>
        <v>6392.2002334471799</v>
      </c>
      <c r="BV164" s="2">
        <f t="shared" si="162"/>
        <v>7736.0989098824912</v>
      </c>
      <c r="BW164" s="2">
        <f t="shared" si="162"/>
        <v>9086.1757003565017</v>
      </c>
      <c r="BX164" s="2">
        <f t="shared" si="162"/>
        <v>10414.924085549897</v>
      </c>
      <c r="BZ164" t="s">
        <v>173</v>
      </c>
      <c r="CA164" s="2">
        <f t="shared" si="169"/>
        <v>187.5738999208354</v>
      </c>
      <c r="CB164" s="2">
        <f t="shared" si="163"/>
        <v>1194.4273125669727</v>
      </c>
      <c r="CC164" s="2">
        <f t="shared" si="163"/>
        <v>2471.8558313600638</v>
      </c>
      <c r="CD164" s="2">
        <f t="shared" si="163"/>
        <v>3730.2185021110927</v>
      </c>
      <c r="CE164" s="2">
        <f t="shared" si="163"/>
        <v>5000.7174399663172</v>
      </c>
      <c r="CF164" s="2">
        <f t="shared" si="163"/>
        <v>6286.4540500147687</v>
      </c>
      <c r="CG164" s="2">
        <f t="shared" si="163"/>
        <v>7588.4322110891198</v>
      </c>
      <c r="CH164" s="2">
        <f t="shared" si="163"/>
        <v>8881.8184908394524</v>
      </c>
      <c r="CI164" s="2">
        <f t="shared" si="163"/>
        <v>10176.575454738795</v>
      </c>
      <c r="CK164" t="s">
        <v>173</v>
      </c>
      <c r="CL164" s="2">
        <f t="shared" si="164"/>
        <v>0</v>
      </c>
      <c r="CM164" s="2">
        <f t="shared" si="164"/>
        <v>-9.1414532420428714</v>
      </c>
      <c r="CN164" s="2">
        <f t="shared" si="164"/>
        <v>23.293798662456084</v>
      </c>
      <c r="CO164" s="2">
        <f t="shared" si="164"/>
        <v>371.60695613977123</v>
      </c>
      <c r="CP164" s="2">
        <f t="shared" si="164"/>
        <v>722.60721768698932</v>
      </c>
      <c r="CQ164" s="2">
        <f t="shared" si="164"/>
        <v>1029.7676595979774</v>
      </c>
      <c r="CR164" s="2">
        <f t="shared" si="164"/>
        <v>1338.7247646192773</v>
      </c>
      <c r="CS164" s="2">
        <f t="shared" si="164"/>
        <v>1665.8641542644182</v>
      </c>
      <c r="CT164" s="2">
        <f t="shared" si="164"/>
        <v>1938.6293755138176</v>
      </c>
      <c r="CU164" s="41">
        <f t="shared" si="124"/>
        <v>0.20518267002388899</v>
      </c>
      <c r="CV164" t="s">
        <v>173</v>
      </c>
      <c r="CW164" s="2">
        <f t="shared" si="171"/>
        <v>0</v>
      </c>
      <c r="CX164" s="2">
        <f t="shared" si="171"/>
        <v>12.159964207156008</v>
      </c>
      <c r="CY164" s="2">
        <f t="shared" si="171"/>
        <v>88.286303560209944</v>
      </c>
      <c r="CZ164" s="2">
        <f t="shared" si="170"/>
        <v>225.50196892459508</v>
      </c>
      <c r="DA164" s="2">
        <f t="shared" si="170"/>
        <v>362.75006716190637</v>
      </c>
      <c r="DB164" s="2">
        <f t="shared" si="170"/>
        <v>504.54390086521926</v>
      </c>
      <c r="DC164" s="2">
        <f t="shared" si="170"/>
        <v>654.88265521118137</v>
      </c>
      <c r="DD164" s="2">
        <f t="shared" si="170"/>
        <v>819.55671044103292</v>
      </c>
      <c r="DE164" s="2">
        <f t="shared" si="170"/>
        <v>966.61456073424415</v>
      </c>
      <c r="DF164" s="41">
        <f t="shared" si="125"/>
        <v>0.10230555616276805</v>
      </c>
      <c r="DG164" t="s">
        <v>173</v>
      </c>
      <c r="DH164" s="2">
        <f t="shared" si="165"/>
        <v>0</v>
      </c>
      <c r="DI164" s="2">
        <f t="shared" si="165"/>
        <v>8.9169573314718491</v>
      </c>
      <c r="DJ164" s="2">
        <f t="shared" si="165"/>
        <v>67.060646674908639</v>
      </c>
      <c r="DK164" s="2">
        <f t="shared" si="165"/>
        <v>179.31764684322388</v>
      </c>
      <c r="DL164" s="2">
        <f t="shared" si="165"/>
        <v>290.3939827868162</v>
      </c>
      <c r="DM164" s="2">
        <f t="shared" si="165"/>
        <v>398.79771743280799</v>
      </c>
      <c r="DN164" s="2">
        <f t="shared" si="165"/>
        <v>507.21595641781005</v>
      </c>
      <c r="DO164" s="2">
        <f t="shared" si="165"/>
        <v>615.19950092398358</v>
      </c>
      <c r="DP164" s="2">
        <f t="shared" si="165"/>
        <v>728.26592992314181</v>
      </c>
      <c r="DQ164" s="41">
        <f t="shared" si="126"/>
        <v>7.7078966137844762E-2</v>
      </c>
      <c r="DR164" s="41"/>
    </row>
    <row r="165" spans="1:122" x14ac:dyDescent="0.3">
      <c r="A165" t="s">
        <v>174</v>
      </c>
      <c r="B165" s="2">
        <f>VLOOKUP($A165,Total_Rndwd_Prod_Val_REF_N!$A$4:$M$199,5,FALSE)/10^3</f>
        <v>21.512253810432068</v>
      </c>
      <c r="C165" s="2">
        <f>VLOOKUP($A165,Total_Rndwd_Prod_Val_REF_N!$A$4:$M$199,6,FALSE)/10^3</f>
        <v>18.629107987924733</v>
      </c>
      <c r="D165" s="2">
        <f>VLOOKUP($A165,Total_Rndwd_Prod_Val_REF_N!$A$4:$M$199,7,FALSE)/10^3</f>
        <v>15.513532590691989</v>
      </c>
      <c r="E165" s="2">
        <f>VLOOKUP($A165,Total_Rndwd_Prod_Val_REF_N!$A$4:$M$199,8,FALSE)/10^3</f>
        <v>14.327605035953836</v>
      </c>
      <c r="F165" s="2">
        <f>VLOOKUP($A165,Total_Rndwd_Prod_Val_REF_N!$A$4:$M$199,9,FALSE)/10^3</f>
        <v>13.181131106490922</v>
      </c>
      <c r="G165" s="2">
        <f>VLOOKUP($A165,Total_Rndwd_Prod_Val_REF_N!$A$4:$M$199,10,FALSE)/10^3</f>
        <v>12.383059667547503</v>
      </c>
      <c r="H165" s="2">
        <f>VLOOKUP($A165,Total_Rndwd_Prod_Val_REF_N!$A$4:$M$199,11,FALSE)/10^3</f>
        <v>11.773368827833881</v>
      </c>
      <c r="I165" s="2">
        <f>VLOOKUP($A165,Total_Rndwd_Prod_Val_REF_N!$A$4:$M$199,12,FALSE)/10^3</f>
        <v>10.618868119475721</v>
      </c>
      <c r="J165" s="2">
        <f>VLOOKUP($A165,Total_Rndwd_Prod_Val_REF_N!$A$4:$M$199,13,FALSE)/10^3</f>
        <v>8.8202171387305484</v>
      </c>
      <c r="L165" t="s">
        <v>174</v>
      </c>
      <c r="M165" s="2">
        <f>VLOOKUP($A165,Total_Rndwd_Prod_Val_BF_N!$A$4:$M$199,5,FALSE)/10^3</f>
        <v>21.512253810432068</v>
      </c>
      <c r="N165" s="2">
        <f>VLOOKUP($A165,Total_Rndwd_Prod_Val_BF_N!$A$4:$M$199,6,FALSE)/10^3</f>
        <v>20.423099530320648</v>
      </c>
      <c r="O165" s="2">
        <f>VLOOKUP($A165,Total_Rndwd_Prod_Val_BF_N!$A$4:$M$199,7,FALSE)/10^3</f>
        <v>18.437780073086053</v>
      </c>
      <c r="P165" s="2">
        <f>VLOOKUP($A165,Total_Rndwd_Prod_Val_BF_N!$A$4:$M$199,8,FALSE)/10^3</f>
        <v>17.116070173495867</v>
      </c>
      <c r="Q165" s="2">
        <f>VLOOKUP($A165,Total_Rndwd_Prod_Val_BF_N!$A$4:$M$199,9,FALSE)/10^3</f>
        <v>15.402061611263795</v>
      </c>
      <c r="R165" s="2">
        <f>VLOOKUP($A165,Total_Rndwd_Prod_Val_BF_N!$A$4:$M$199,10,FALSE)/10^3</f>
        <v>14.378016110875809</v>
      </c>
      <c r="S165" s="2">
        <f>VLOOKUP($A165,Total_Rndwd_Prod_Val_BF_N!$A$4:$M$199,11,FALSE)/10^3</f>
        <v>14.048671689316183</v>
      </c>
      <c r="T165" s="2">
        <f>VLOOKUP($A165,Total_Rndwd_Prod_Val_BF_N!$A$4:$M$199,12,FALSE)/10^3</f>
        <v>11.562987407492383</v>
      </c>
      <c r="U165" s="2">
        <f>VLOOKUP($A165,Total_Rndwd_Prod_Val_BF_N!$A$4:$M$199,13,FALSE)/10^3</f>
        <v>9.591218479317293</v>
      </c>
      <c r="W165" t="s">
        <v>174</v>
      </c>
      <c r="X165" s="2">
        <f>VLOOKUP($A165,Total_Rndwd_Prod_Val_AF_N!$A$4:$M$199,5,FALSE)/10^3</f>
        <v>21.512253810432068</v>
      </c>
      <c r="Y165" s="2">
        <f>VLOOKUP($A165,Total_Rndwd_Prod_Val_AF_N!$A$4:$M$199,6,FALSE)/10^3</f>
        <v>19.449023333969087</v>
      </c>
      <c r="Z165" s="2">
        <f>VLOOKUP($A165,Total_Rndwd_Prod_Val_AF_N!$A$4:$M$199,7,FALSE)/10^3</f>
        <v>17.012325139943176</v>
      </c>
      <c r="AA165" s="2">
        <f>VLOOKUP($A165,Total_Rndwd_Prod_Val_AF_N!$A$4:$M$199,8,FALSE)/10^3</f>
        <v>15.868417937419059</v>
      </c>
      <c r="AB165" s="2">
        <f>VLOOKUP($A165,Total_Rndwd_Prod_Val_AF_N!$A$4:$M$199,9,FALSE)/10^3</f>
        <v>14.366463308652731</v>
      </c>
      <c r="AC165" s="2">
        <f>VLOOKUP($A165,Total_Rndwd_Prod_Val_AF_N!$A$4:$M$199,10,FALSE)/10^3</f>
        <v>14.112128194024603</v>
      </c>
      <c r="AD165" s="2">
        <f>VLOOKUP($A165,Total_Rndwd_Prod_Val_AF_N!$A$4:$M$199,11,FALSE)/10^3</f>
        <v>13.012237525071857</v>
      </c>
      <c r="AE165" s="2">
        <f>VLOOKUP($A165,Total_Rndwd_Prod_Val_AF_N!$A$4:$M$199,12,FALSE)/10^3</f>
        <v>11.16266456654952</v>
      </c>
      <c r="AF165" s="2">
        <f>VLOOKUP($A165,Total_Rndwd_Prod_Val_AF_N!$A$4:$M$199,13,FALSE)/10^3</f>
        <v>8.9623675249683679</v>
      </c>
      <c r="AH165" t="s">
        <v>174</v>
      </c>
      <c r="AI165" s="2">
        <f>VLOOKUP($A165,Total_Rndwd_Prod_Val_BAC_N!$A$4:$M$199,5,FALSE)/10^3</f>
        <v>21.512253810432068</v>
      </c>
      <c r="AJ165" s="2">
        <f>VLOOKUP($A165,Total_Rndwd_Prod_Val_BAC_N!$A$4:$M$199,6,FALSE)/10^3</f>
        <v>19.223280911461814</v>
      </c>
      <c r="AK165" s="2">
        <f>VLOOKUP($A165,Total_Rndwd_Prod_Val_BAC_N!$A$4:$M$199,7,FALSE)/10^3</f>
        <v>16.708460379627063</v>
      </c>
      <c r="AL165" s="2">
        <f>VLOOKUP($A165,Total_Rndwd_Prod_Val_BAC_N!$A$4:$M$199,8,FALSE)/10^3</f>
        <v>15.524732315062607</v>
      </c>
      <c r="AM165" s="2">
        <f>VLOOKUP($A165,Total_Rndwd_Prod_Val_BAC_N!$A$4:$M$199,9,FALSE)/10^3</f>
        <v>14.065069925931592</v>
      </c>
      <c r="AN165" s="2">
        <f>VLOOKUP($A165,Total_Rndwd_Prod_Val_BAC_N!$A$4:$M$199,10,FALSE)/10^3</f>
        <v>13.803392059173383</v>
      </c>
      <c r="AO165" s="2">
        <f>VLOOKUP($A165,Total_Rndwd_Prod_Val_BAC_N!$A$4:$M$199,11,FALSE)/10^3</f>
        <v>12.36864114092041</v>
      </c>
      <c r="AP165" s="2">
        <f>VLOOKUP($A165,Total_Rndwd_Prod_Val_BAC_N!$A$4:$M$199,12,FALSE)/10^3</f>
        <v>10.920240103537068</v>
      </c>
      <c r="AQ165" s="2">
        <f>VLOOKUP($A165,Total_Rndwd_Prod_Val_BAC_N!$A$4:$M$199,13,FALSE)/10^3</f>
        <v>8.7204508493131367</v>
      </c>
      <c r="AS165" t="s">
        <v>174</v>
      </c>
      <c r="AT165" s="2">
        <f t="shared" si="166"/>
        <v>21.512253810432068</v>
      </c>
      <c r="AU165" s="2">
        <f t="shared" si="160"/>
        <v>126.19037704008508</v>
      </c>
      <c r="AV165" s="2">
        <f t="shared" si="160"/>
        <v>216.22034158247601</v>
      </c>
      <c r="AW165" s="2">
        <f t="shared" si="160"/>
        <v>292.6020769811978</v>
      </c>
      <c r="AX165" s="2">
        <f t="shared" si="160"/>
        <v>363.09362823150406</v>
      </c>
      <c r="AY165" s="2">
        <f t="shared" si="160"/>
        <v>428.20121232501526</v>
      </c>
      <c r="AZ165" s="2">
        <f t="shared" si="160"/>
        <v>489.50681982303917</v>
      </c>
      <c r="BA165" s="2">
        <f t="shared" si="160"/>
        <v>547.21916325385041</v>
      </c>
      <c r="BB165" s="2">
        <f t="shared" si="160"/>
        <v>598.51485287048388</v>
      </c>
      <c r="BD165" t="s">
        <v>174</v>
      </c>
      <c r="BE165" s="2">
        <f t="shared" si="167"/>
        <v>21.512253810432068</v>
      </c>
      <c r="BF165" s="2">
        <f t="shared" si="161"/>
        <v>127.98436858248098</v>
      </c>
      <c r="BG165" s="2">
        <f t="shared" si="161"/>
        <v>228.11454677684964</v>
      </c>
      <c r="BH165" s="2">
        <f t="shared" si="161"/>
        <v>318.98173724268969</v>
      </c>
      <c r="BI165" s="2">
        <f t="shared" si="161"/>
        <v>402.84807954793695</v>
      </c>
      <c r="BJ165" s="2">
        <f t="shared" si="161"/>
        <v>478.83434210386793</v>
      </c>
      <c r="BK165" s="2">
        <f t="shared" si="161"/>
        <v>550.39507823668737</v>
      </c>
      <c r="BL165" s="2">
        <f t="shared" si="161"/>
        <v>618.15275240144456</v>
      </c>
      <c r="BM165" s="2">
        <f t="shared" si="161"/>
        <v>673.99592051073137</v>
      </c>
      <c r="BO165" t="s">
        <v>174</v>
      </c>
      <c r="BP165" s="2">
        <f t="shared" si="168"/>
        <v>21.512253810432068</v>
      </c>
      <c r="BQ165" s="2">
        <f t="shared" si="162"/>
        <v>127.01029238612944</v>
      </c>
      <c r="BR165" s="2">
        <f t="shared" si="162"/>
        <v>221.81871086194897</v>
      </c>
      <c r="BS165" s="2">
        <f t="shared" si="162"/>
        <v>305.73642935914074</v>
      </c>
      <c r="BT165" s="2">
        <f t="shared" si="162"/>
        <v>383.57656441746968</v>
      </c>
      <c r="BU165" s="2">
        <f t="shared" si="162"/>
        <v>455.15454584610518</v>
      </c>
      <c r="BV165" s="2">
        <f t="shared" si="162"/>
        <v>524.61529614727544</v>
      </c>
      <c r="BW165" s="2">
        <f t="shared" si="162"/>
        <v>587.82691081411247</v>
      </c>
      <c r="BX165" s="2">
        <f t="shared" si="162"/>
        <v>641.43993660527894</v>
      </c>
      <c r="BZ165" t="s">
        <v>174</v>
      </c>
      <c r="CA165" s="2">
        <f t="shared" si="169"/>
        <v>21.512253810432068</v>
      </c>
      <c r="CB165" s="2">
        <f t="shared" si="163"/>
        <v>126.78454996362215</v>
      </c>
      <c r="CC165" s="2">
        <f t="shared" si="163"/>
        <v>220.38613398909649</v>
      </c>
      <c r="CD165" s="2">
        <f t="shared" si="163"/>
        <v>302.74470782266735</v>
      </c>
      <c r="CE165" s="2">
        <f t="shared" si="163"/>
        <v>378.90870700884938</v>
      </c>
      <c r="CF165" s="2">
        <f t="shared" si="163"/>
        <v>448.97237877174916</v>
      </c>
      <c r="CG165" s="2">
        <f t="shared" si="163"/>
        <v>516.5545881493631</v>
      </c>
      <c r="CH165" s="2">
        <f t="shared" si="163"/>
        <v>576.94939281658174</v>
      </c>
      <c r="CI165" s="2">
        <f t="shared" si="163"/>
        <v>629.35080408004308</v>
      </c>
      <c r="CK165" t="s">
        <v>174</v>
      </c>
      <c r="CL165" s="2">
        <f t="shared" si="164"/>
        <v>0</v>
      </c>
      <c r="CM165" s="2">
        <f t="shared" si="164"/>
        <v>1.7939915423959008</v>
      </c>
      <c r="CN165" s="2">
        <f t="shared" si="164"/>
        <v>11.894205194373626</v>
      </c>
      <c r="CO165" s="2">
        <f t="shared" si="164"/>
        <v>26.379660261491892</v>
      </c>
      <c r="CP165" s="2">
        <f t="shared" si="164"/>
        <v>39.754451316432892</v>
      </c>
      <c r="CQ165" s="2">
        <f t="shared" si="164"/>
        <v>50.633129778852663</v>
      </c>
      <c r="CR165" s="2">
        <f t="shared" si="164"/>
        <v>60.888258413648202</v>
      </c>
      <c r="CS165" s="2">
        <f t="shared" si="164"/>
        <v>70.933589147594148</v>
      </c>
      <c r="CT165" s="2">
        <f t="shared" si="164"/>
        <v>75.481067640247488</v>
      </c>
      <c r="CU165" s="41">
        <f t="shared" si="124"/>
        <v>0.12611394233282508</v>
      </c>
      <c r="CV165" t="s">
        <v>174</v>
      </c>
      <c r="CW165" s="2">
        <f t="shared" si="171"/>
        <v>0</v>
      </c>
      <c r="CX165" s="2">
        <f t="shared" si="171"/>
        <v>0.81991534604435401</v>
      </c>
      <c r="CY165" s="2">
        <f t="shared" si="171"/>
        <v>5.598369279472962</v>
      </c>
      <c r="CZ165" s="2">
        <f t="shared" si="170"/>
        <v>13.134352377942946</v>
      </c>
      <c r="DA165" s="2">
        <f t="shared" si="170"/>
        <v>20.482936185965627</v>
      </c>
      <c r="DB165" s="2">
        <f t="shared" si="170"/>
        <v>26.953333521089917</v>
      </c>
      <c r="DC165" s="2">
        <f t="shared" si="170"/>
        <v>35.108476324236278</v>
      </c>
      <c r="DD165" s="2">
        <f t="shared" si="170"/>
        <v>40.607747560262055</v>
      </c>
      <c r="DE165" s="2">
        <f t="shared" si="170"/>
        <v>42.925083734795066</v>
      </c>
      <c r="DF165" s="41">
        <f t="shared" si="125"/>
        <v>7.1719329151024219E-2</v>
      </c>
      <c r="DG165" t="s">
        <v>174</v>
      </c>
      <c r="DH165" s="2">
        <f t="shared" si="165"/>
        <v>0</v>
      </c>
      <c r="DI165" s="2">
        <f t="shared" si="165"/>
        <v>0.59417292353707296</v>
      </c>
      <c r="DJ165" s="2">
        <f t="shared" si="165"/>
        <v>4.1657924066204828</v>
      </c>
      <c r="DK165" s="2">
        <f t="shared" si="165"/>
        <v>10.142630841469554</v>
      </c>
      <c r="DL165" s="2">
        <f t="shared" si="165"/>
        <v>15.81507877734532</v>
      </c>
      <c r="DM165" s="2">
        <f t="shared" si="165"/>
        <v>20.771166446733901</v>
      </c>
      <c r="DN165" s="2">
        <f t="shared" si="165"/>
        <v>27.047768326323933</v>
      </c>
      <c r="DO165" s="2">
        <f t="shared" si="165"/>
        <v>29.730229562731324</v>
      </c>
      <c r="DP165" s="2">
        <f t="shared" si="165"/>
        <v>30.835951209559198</v>
      </c>
      <c r="DQ165" s="41">
        <f t="shared" si="126"/>
        <v>5.1520778576621171E-2</v>
      </c>
      <c r="DR165" s="41"/>
    </row>
    <row r="166" spans="1:122" x14ac:dyDescent="0.3">
      <c r="A166" t="s">
        <v>175</v>
      </c>
      <c r="B166" s="2">
        <f>VLOOKUP($A166,Total_Rndwd_Prod_Val_REF_N!$A$4:$M$199,5,FALSE)/10^3</f>
        <v>219.38694194811842</v>
      </c>
      <c r="C166" s="2">
        <f>VLOOKUP($A166,Total_Rndwd_Prod_Val_REF_N!$A$4:$M$199,6,FALSE)/10^3</f>
        <v>222.81709173783281</v>
      </c>
      <c r="D166" s="2">
        <f>VLOOKUP($A166,Total_Rndwd_Prod_Val_REF_N!$A$4:$M$199,7,FALSE)/10^3</f>
        <v>220.6719705806056</v>
      </c>
      <c r="E166" s="2">
        <f>VLOOKUP($A166,Total_Rndwd_Prod_Val_REF_N!$A$4:$M$199,8,FALSE)/10^3</f>
        <v>213.75265452543894</v>
      </c>
      <c r="F166" s="2">
        <f>VLOOKUP($A166,Total_Rndwd_Prod_Val_REF_N!$A$4:$M$199,9,FALSE)/10^3</f>
        <v>209.13737762887723</v>
      </c>
      <c r="G166" s="2">
        <f>VLOOKUP($A166,Total_Rndwd_Prod_Val_REF_N!$A$4:$M$199,10,FALSE)/10^3</f>
        <v>204.72179422192883</v>
      </c>
      <c r="H166" s="2">
        <f>VLOOKUP($A166,Total_Rndwd_Prod_Val_REF_N!$A$4:$M$199,11,FALSE)/10^3</f>
        <v>192.39604004407195</v>
      </c>
      <c r="I166" s="2">
        <f>VLOOKUP($A166,Total_Rndwd_Prod_Val_REF_N!$A$4:$M$199,12,FALSE)/10^3</f>
        <v>180.54053149974999</v>
      </c>
      <c r="J166" s="2">
        <f>VLOOKUP($A166,Total_Rndwd_Prod_Val_REF_N!$A$4:$M$199,13,FALSE)/10^3</f>
        <v>163.34206085110111</v>
      </c>
      <c r="L166" t="s">
        <v>175</v>
      </c>
      <c r="M166" s="2">
        <f>VLOOKUP($A166,Total_Rndwd_Prod_Val_BF_N!$A$4:$M$199,5,FALSE)/10^3</f>
        <v>219.38694194811842</v>
      </c>
      <c r="N166" s="2">
        <f>VLOOKUP($A166,Total_Rndwd_Prod_Val_BF_N!$A$4:$M$199,6,FALSE)/10^3</f>
        <v>234.02990089062055</v>
      </c>
      <c r="O166" s="2">
        <f>VLOOKUP($A166,Total_Rndwd_Prod_Val_BF_N!$A$4:$M$199,7,FALSE)/10^3</f>
        <v>244.6796169273008</v>
      </c>
      <c r="P166" s="2">
        <f>VLOOKUP($A166,Total_Rndwd_Prod_Val_BF_N!$A$4:$M$199,8,FALSE)/10^3</f>
        <v>232.55620651112372</v>
      </c>
      <c r="Q166" s="2">
        <f>VLOOKUP($A166,Total_Rndwd_Prod_Val_BF_N!$A$4:$M$199,9,FALSE)/10^3</f>
        <v>222.78727828539041</v>
      </c>
      <c r="R166" s="2">
        <f>VLOOKUP($A166,Total_Rndwd_Prod_Val_BF_N!$A$4:$M$199,10,FALSE)/10^3</f>
        <v>214.92550632460285</v>
      </c>
      <c r="S166" s="2">
        <f>VLOOKUP($A166,Total_Rndwd_Prod_Val_BF_N!$A$4:$M$199,11,FALSE)/10^3</f>
        <v>201.20494139091119</v>
      </c>
      <c r="T166" s="2">
        <f>VLOOKUP($A166,Total_Rndwd_Prod_Val_BF_N!$A$4:$M$199,12,FALSE)/10^3</f>
        <v>182.88764120151589</v>
      </c>
      <c r="U166" s="2">
        <f>VLOOKUP($A166,Total_Rndwd_Prod_Val_BF_N!$A$4:$M$199,13,FALSE)/10^3</f>
        <v>162.26374840086135</v>
      </c>
      <c r="W166" t="s">
        <v>175</v>
      </c>
      <c r="X166" s="2">
        <f>VLOOKUP($A166,Total_Rndwd_Prod_Val_AF_N!$A$4:$M$199,5,FALSE)/10^3</f>
        <v>219.38694194811842</v>
      </c>
      <c r="Y166" s="2">
        <f>VLOOKUP($A166,Total_Rndwd_Prod_Val_AF_N!$A$4:$M$199,6,FALSE)/10^3</f>
        <v>226.92584588542434</v>
      </c>
      <c r="Z166" s="2">
        <f>VLOOKUP($A166,Total_Rndwd_Prod_Val_AF_N!$A$4:$M$199,7,FALSE)/10^3</f>
        <v>228.32097509533597</v>
      </c>
      <c r="AA166" s="2">
        <f>VLOOKUP($A166,Total_Rndwd_Prod_Val_AF_N!$A$4:$M$199,8,FALSE)/10^3</f>
        <v>219.26279568694537</v>
      </c>
      <c r="AB166" s="2">
        <f>VLOOKUP($A166,Total_Rndwd_Prod_Val_AF_N!$A$4:$M$199,9,FALSE)/10^3</f>
        <v>211.3439922919394</v>
      </c>
      <c r="AC166" s="2">
        <f>VLOOKUP($A166,Total_Rndwd_Prod_Val_AF_N!$A$4:$M$199,10,FALSE)/10^3</f>
        <v>204.21803858958205</v>
      </c>
      <c r="AD166" s="2">
        <f>VLOOKUP($A166,Total_Rndwd_Prod_Val_AF_N!$A$4:$M$199,11,FALSE)/10^3</f>
        <v>191.38242449613011</v>
      </c>
      <c r="AE166" s="2">
        <f>VLOOKUP($A166,Total_Rndwd_Prod_Val_AF_N!$A$4:$M$199,12,FALSE)/10^3</f>
        <v>175.84041048791761</v>
      </c>
      <c r="AF166" s="2">
        <f>VLOOKUP($A166,Total_Rndwd_Prod_Val_AF_N!$A$4:$M$199,13,FALSE)/10^3</f>
        <v>154.66681354328853</v>
      </c>
      <c r="AH166" t="s">
        <v>175</v>
      </c>
      <c r="AI166" s="2">
        <f>VLOOKUP($A166,Total_Rndwd_Prod_Val_BAC_N!$A$4:$M$199,5,FALSE)/10^3</f>
        <v>219.38694194811842</v>
      </c>
      <c r="AJ166" s="2">
        <f>VLOOKUP($A166,Total_Rndwd_Prod_Val_BAC_N!$A$4:$M$199,6,FALSE)/10^3</f>
        <v>223.69466349598662</v>
      </c>
      <c r="AK166" s="2">
        <f>VLOOKUP($A166,Total_Rndwd_Prod_Val_BAC_N!$A$4:$M$199,7,FALSE)/10^3</f>
        <v>224.09328252854954</v>
      </c>
      <c r="AL166" s="2">
        <f>VLOOKUP($A166,Total_Rndwd_Prod_Val_BAC_N!$A$4:$M$199,8,FALSE)/10^3</f>
        <v>215.38128152554694</v>
      </c>
      <c r="AM166" s="2">
        <f>VLOOKUP($A166,Total_Rndwd_Prod_Val_BAC_N!$A$4:$M$199,9,FALSE)/10^3</f>
        <v>206.99298636972625</v>
      </c>
      <c r="AN166" s="2">
        <f>VLOOKUP($A166,Total_Rndwd_Prod_Val_BAC_N!$A$4:$M$199,10,FALSE)/10^3</f>
        <v>200.64441053473288</v>
      </c>
      <c r="AO166" s="2">
        <f>VLOOKUP($A166,Total_Rndwd_Prod_Val_BAC_N!$A$4:$M$199,11,FALSE)/10^3</f>
        <v>187.32576435937182</v>
      </c>
      <c r="AP166" s="2">
        <f>VLOOKUP($A166,Total_Rndwd_Prod_Val_BAC_N!$A$4:$M$199,12,FALSE)/10^3</f>
        <v>172.96755704992236</v>
      </c>
      <c r="AQ166" s="2">
        <f>VLOOKUP($A166,Total_Rndwd_Prod_Val_BAC_N!$A$4:$M$199,13,FALSE)/10^3</f>
        <v>152.44823938459717</v>
      </c>
      <c r="AS166" t="s">
        <v>175</v>
      </c>
      <c r="AT166" s="2">
        <f t="shared" si="166"/>
        <v>219.38694194811842</v>
      </c>
      <c r="AU166" s="2">
        <f t="shared" si="160"/>
        <v>1319.751801478425</v>
      </c>
      <c r="AV166" s="2">
        <f t="shared" si="160"/>
        <v>2431.6921390103616</v>
      </c>
      <c r="AW166" s="2">
        <f t="shared" si="160"/>
        <v>3528.1326758582231</v>
      </c>
      <c r="AX166" s="2">
        <f t="shared" si="160"/>
        <v>4592.2806715888564</v>
      </c>
      <c r="AY166" s="2">
        <f t="shared" si="160"/>
        <v>5633.5519763262937</v>
      </c>
      <c r="AZ166" s="2">
        <f t="shared" si="160"/>
        <v>6644.8351932580808</v>
      </c>
      <c r="BA166" s="2">
        <f t="shared" si="160"/>
        <v>7594.9598849341182</v>
      </c>
      <c r="BB166" s="2">
        <f t="shared" si="160"/>
        <v>8480.4640717842194</v>
      </c>
      <c r="BD166" t="s">
        <v>175</v>
      </c>
      <c r="BE166" s="2">
        <f t="shared" si="167"/>
        <v>219.38694194811842</v>
      </c>
      <c r="BF166" s="2">
        <f t="shared" si="161"/>
        <v>1330.9646106312127</v>
      </c>
      <c r="BG166" s="2">
        <f t="shared" si="161"/>
        <v>2511.7638311209957</v>
      </c>
      <c r="BH166" s="2">
        <f t="shared" si="161"/>
        <v>3723.0385053413229</v>
      </c>
      <c r="BI166" s="2">
        <f t="shared" si="161"/>
        <v>4876.0506096712079</v>
      </c>
      <c r="BJ166" s="2">
        <f t="shared" si="161"/>
        <v>5982.1252291373721</v>
      </c>
      <c r="BK166" s="2">
        <f t="shared" si="161"/>
        <v>7043.0321958266941</v>
      </c>
      <c r="BL166" s="2">
        <f t="shared" si="161"/>
        <v>8030.7396025918551</v>
      </c>
      <c r="BM166" s="2">
        <f t="shared" si="161"/>
        <v>8924.5539157987805</v>
      </c>
      <c r="BO166" t="s">
        <v>175</v>
      </c>
      <c r="BP166" s="2">
        <f t="shared" si="168"/>
        <v>219.38694194811842</v>
      </c>
      <c r="BQ166" s="2">
        <f t="shared" si="162"/>
        <v>1323.8605556260163</v>
      </c>
      <c r="BR166" s="2">
        <f t="shared" si="162"/>
        <v>2459.8849142630497</v>
      </c>
      <c r="BS166" s="2">
        <f t="shared" si="162"/>
        <v>3592.431610331339</v>
      </c>
      <c r="BT166" s="2">
        <f t="shared" si="162"/>
        <v>4680.8267853710604</v>
      </c>
      <c r="BU166" s="2">
        <f t="shared" si="162"/>
        <v>5730.4207931284</v>
      </c>
      <c r="BV166" s="2">
        <f t="shared" si="162"/>
        <v>6738.6753719828575</v>
      </c>
      <c r="BW166" s="2">
        <f t="shared" si="162"/>
        <v>7680.0454804552955</v>
      </c>
      <c r="BX166" s="2">
        <f t="shared" si="162"/>
        <v>8538.073935950255</v>
      </c>
      <c r="BZ166" t="s">
        <v>175</v>
      </c>
      <c r="CA166" s="2">
        <f t="shared" si="169"/>
        <v>219.38694194811842</v>
      </c>
      <c r="CB166" s="2">
        <f t="shared" si="163"/>
        <v>1320.6293732365787</v>
      </c>
      <c r="CC166" s="2">
        <f t="shared" si="163"/>
        <v>2439.5013097490746</v>
      </c>
      <c r="CD166" s="2">
        <f t="shared" si="163"/>
        <v>3551.2557213888194</v>
      </c>
      <c r="CE166" s="2">
        <f t="shared" si="163"/>
        <v>4619.7738338607332</v>
      </c>
      <c r="CF166" s="2">
        <f t="shared" si="163"/>
        <v>5648.3901898743707</v>
      </c>
      <c r="CG166" s="2">
        <f t="shared" si="163"/>
        <v>6638.2935963726741</v>
      </c>
      <c r="CH166" s="2">
        <f t="shared" si="163"/>
        <v>7560.5642108600832</v>
      </c>
      <c r="CI166" s="2">
        <f t="shared" si="163"/>
        <v>8404.88267844437</v>
      </c>
      <c r="CK166" t="s">
        <v>175</v>
      </c>
      <c r="CL166" s="2">
        <f t="shared" si="164"/>
        <v>0</v>
      </c>
      <c r="CM166" s="2">
        <f t="shared" si="164"/>
        <v>11.212809152787713</v>
      </c>
      <c r="CN166" s="2">
        <f t="shared" si="164"/>
        <v>80.071692110634103</v>
      </c>
      <c r="CO166" s="2">
        <f t="shared" si="164"/>
        <v>194.90582948309975</v>
      </c>
      <c r="CP166" s="2">
        <f t="shared" si="164"/>
        <v>283.76993808235147</v>
      </c>
      <c r="CQ166" s="2">
        <f t="shared" si="164"/>
        <v>348.57325281107842</v>
      </c>
      <c r="CR166" s="2">
        <f t="shared" si="164"/>
        <v>398.19700256861324</v>
      </c>
      <c r="CS166" s="2">
        <f t="shared" si="164"/>
        <v>435.77971765773691</v>
      </c>
      <c r="CT166" s="2">
        <f t="shared" si="164"/>
        <v>444.08984401456109</v>
      </c>
      <c r="CU166" s="41">
        <f t="shared" si="124"/>
        <v>5.2366219614338662E-2</v>
      </c>
      <c r="CV166" t="s">
        <v>175</v>
      </c>
      <c r="CW166" s="2">
        <f t="shared" si="171"/>
        <v>0</v>
      </c>
      <c r="CX166" s="2">
        <f t="shared" si="171"/>
        <v>4.1087541475912985</v>
      </c>
      <c r="CY166" s="2">
        <f t="shared" si="171"/>
        <v>28.192775252688079</v>
      </c>
      <c r="CZ166" s="2">
        <f t="shared" si="170"/>
        <v>64.298934473115878</v>
      </c>
      <c r="DA166" s="2">
        <f t="shared" si="170"/>
        <v>88.546113782203975</v>
      </c>
      <c r="DB166" s="2">
        <f t="shared" si="170"/>
        <v>96.868816802106267</v>
      </c>
      <c r="DC166" s="2">
        <f t="shared" si="170"/>
        <v>93.840178724776706</v>
      </c>
      <c r="DD166" s="2">
        <f t="shared" si="170"/>
        <v>85.085595521177311</v>
      </c>
      <c r="DE166" s="2">
        <f t="shared" si="170"/>
        <v>57.60986416603555</v>
      </c>
      <c r="DF166" s="41">
        <f t="shared" si="125"/>
        <v>6.7932442939900237E-3</v>
      </c>
      <c r="DG166" t="s">
        <v>175</v>
      </c>
      <c r="DH166" s="2">
        <f t="shared" si="165"/>
        <v>0</v>
      </c>
      <c r="DI166" s="2">
        <f t="shared" si="165"/>
        <v>0.87757175815363553</v>
      </c>
      <c r="DJ166" s="2">
        <f t="shared" si="165"/>
        <v>7.8091707387129645</v>
      </c>
      <c r="DK166" s="2">
        <f t="shared" si="165"/>
        <v>23.123045530596301</v>
      </c>
      <c r="DL166" s="2">
        <f t="shared" si="165"/>
        <v>27.493162271876827</v>
      </c>
      <c r="DM166" s="2">
        <f t="shared" si="165"/>
        <v>14.838213548076965</v>
      </c>
      <c r="DN166" s="2">
        <f t="shared" si="165"/>
        <v>-6.5415968854067614</v>
      </c>
      <c r="DO166" s="2">
        <f t="shared" si="165"/>
        <v>-34.395674074035014</v>
      </c>
      <c r="DP166" s="2">
        <f t="shared" si="165"/>
        <v>-75.581393339849456</v>
      </c>
      <c r="DQ166" s="41">
        <f t="shared" si="126"/>
        <v>-8.9124124222541221E-3</v>
      </c>
      <c r="DR166" s="41"/>
    </row>
    <row r="167" spans="1:122" x14ac:dyDescent="0.3">
      <c r="A167" t="s">
        <v>74</v>
      </c>
      <c r="B167" s="2">
        <f>VLOOKUP($A167,Total_Rndwd_Prod_Val_REF_N!$A$4:$M$199,5,FALSE)/10^3</f>
        <v>467.77762407717398</v>
      </c>
      <c r="C167" s="2">
        <f>VLOOKUP($A167,Total_Rndwd_Prod_Val_REF_N!$A$4:$M$199,6,FALSE)/10^3</f>
        <v>539.37421262382588</v>
      </c>
      <c r="D167" s="2">
        <f>VLOOKUP($A167,Total_Rndwd_Prod_Val_REF_N!$A$4:$M$199,7,FALSE)/10^3</f>
        <v>609.08285654970393</v>
      </c>
      <c r="E167" s="2">
        <f>VLOOKUP($A167,Total_Rndwd_Prod_Val_REF_N!$A$4:$M$199,8,FALSE)/10^3</f>
        <v>625.69976582276536</v>
      </c>
      <c r="F167" s="2">
        <f>VLOOKUP($A167,Total_Rndwd_Prod_Val_REF_N!$A$4:$M$199,9,FALSE)/10^3</f>
        <v>645.08525932125144</v>
      </c>
      <c r="G167" s="2">
        <f>VLOOKUP($A167,Total_Rndwd_Prod_Val_REF_N!$A$4:$M$199,10,FALSE)/10^3</f>
        <v>666.40571650162167</v>
      </c>
      <c r="H167" s="2">
        <f>VLOOKUP($A167,Total_Rndwd_Prod_Val_REF_N!$A$4:$M$199,11,FALSE)/10^3</f>
        <v>674.30864255983545</v>
      </c>
      <c r="I167" s="2">
        <f>VLOOKUP($A167,Total_Rndwd_Prod_Val_REF_N!$A$4:$M$199,12,FALSE)/10^3</f>
        <v>667.86480623244483</v>
      </c>
      <c r="J167" s="2">
        <f>VLOOKUP($A167,Total_Rndwd_Prod_Val_REF_N!$A$4:$M$199,13,FALSE)/10^3</f>
        <v>643.60111909375667</v>
      </c>
      <c r="L167" t="s">
        <v>74</v>
      </c>
      <c r="M167" s="2">
        <f>VLOOKUP($A167,Total_Rndwd_Prod_Val_BF_N!$A$4:$M$199,5,FALSE)/10^3</f>
        <v>467.77762407717398</v>
      </c>
      <c r="N167" s="2">
        <f>VLOOKUP($A167,Total_Rndwd_Prod_Val_BF_N!$A$4:$M$199,6,FALSE)/10^3</f>
        <v>540.42267850241547</v>
      </c>
      <c r="O167" s="2">
        <f>VLOOKUP($A167,Total_Rndwd_Prod_Val_BF_N!$A$4:$M$199,7,FALSE)/10^3</f>
        <v>604.45130419272164</v>
      </c>
      <c r="P167" s="2">
        <f>VLOOKUP($A167,Total_Rndwd_Prod_Val_BF_N!$A$4:$M$199,8,FALSE)/10^3</f>
        <v>579.4974008393807</v>
      </c>
      <c r="Q167" s="2">
        <f>VLOOKUP($A167,Total_Rndwd_Prod_Val_BF_N!$A$4:$M$199,9,FALSE)/10^3</f>
        <v>553.220890276153</v>
      </c>
      <c r="R167" s="2">
        <f>VLOOKUP($A167,Total_Rndwd_Prod_Val_BF_N!$A$4:$M$199,10,FALSE)/10^3</f>
        <v>568.71775936330698</v>
      </c>
      <c r="S167" s="2">
        <f>VLOOKUP($A167,Total_Rndwd_Prod_Val_BF_N!$A$4:$M$199,11,FALSE)/10^3</f>
        <v>575.69560873331943</v>
      </c>
      <c r="T167" s="2">
        <f>VLOOKUP($A167,Total_Rndwd_Prod_Val_BF_N!$A$4:$M$199,12,FALSE)/10^3</f>
        <v>570.99872083855075</v>
      </c>
      <c r="U167" s="2">
        <f>VLOOKUP($A167,Total_Rndwd_Prod_Val_BF_N!$A$4:$M$199,13,FALSE)/10^3</f>
        <v>576.27758776150381</v>
      </c>
      <c r="W167" t="s">
        <v>74</v>
      </c>
      <c r="X167" s="2">
        <f>VLOOKUP($A167,Total_Rndwd_Prod_Val_AF_N!$A$4:$M$199,5,FALSE)/10^3</f>
        <v>467.77762407717398</v>
      </c>
      <c r="Y167" s="2">
        <f>VLOOKUP($A167,Total_Rndwd_Prod_Val_AF_N!$A$4:$M$199,6,FALSE)/10^3</f>
        <v>562.68127805282893</v>
      </c>
      <c r="Z167" s="2">
        <f>VLOOKUP($A167,Total_Rndwd_Prod_Val_AF_N!$A$4:$M$199,7,FALSE)/10^3</f>
        <v>672.58102721516389</v>
      </c>
      <c r="AA167" s="2">
        <f>VLOOKUP($A167,Total_Rndwd_Prod_Val_AF_N!$A$4:$M$199,8,FALSE)/10^3</f>
        <v>681.43349300646355</v>
      </c>
      <c r="AB167" s="2">
        <f>VLOOKUP($A167,Total_Rndwd_Prod_Val_AF_N!$A$4:$M$199,9,FALSE)/10^3</f>
        <v>700.3903066208552</v>
      </c>
      <c r="AC167" s="2">
        <f>VLOOKUP($A167,Total_Rndwd_Prod_Val_AF_N!$A$4:$M$199,10,FALSE)/10^3</f>
        <v>719.40205597333545</v>
      </c>
      <c r="AD167" s="2">
        <f>VLOOKUP($A167,Total_Rndwd_Prod_Val_AF_N!$A$4:$M$199,11,FALSE)/10^3</f>
        <v>727.60996761608556</v>
      </c>
      <c r="AE167" s="2">
        <f>VLOOKUP($A167,Total_Rndwd_Prod_Val_AF_N!$A$4:$M$199,12,FALSE)/10^3</f>
        <v>726.02880565301143</v>
      </c>
      <c r="AF167" s="2">
        <f>VLOOKUP($A167,Total_Rndwd_Prod_Val_AF_N!$A$4:$M$199,13,FALSE)/10^3</f>
        <v>704.02953441217778</v>
      </c>
      <c r="AH167" t="s">
        <v>74</v>
      </c>
      <c r="AI167" s="2">
        <f>VLOOKUP($A167,Total_Rndwd_Prod_Val_BAC_N!$A$4:$M$199,5,FALSE)/10^3</f>
        <v>467.77762407717398</v>
      </c>
      <c r="AJ167" s="2">
        <f>VLOOKUP($A167,Total_Rndwd_Prod_Val_BAC_N!$A$4:$M$199,6,FALSE)/10^3</f>
        <v>558.36635372560158</v>
      </c>
      <c r="AK167" s="2">
        <f>VLOOKUP($A167,Total_Rndwd_Prod_Val_BAC_N!$A$4:$M$199,7,FALSE)/10^3</f>
        <v>661.52128495828242</v>
      </c>
      <c r="AL167" s="2">
        <f>VLOOKUP($A167,Total_Rndwd_Prod_Val_BAC_N!$A$4:$M$199,8,FALSE)/10^3</f>
        <v>670.75318635329495</v>
      </c>
      <c r="AM167" s="2">
        <f>VLOOKUP($A167,Total_Rndwd_Prod_Val_BAC_N!$A$4:$M$199,9,FALSE)/10^3</f>
        <v>686.52544128390218</v>
      </c>
      <c r="AN167" s="2">
        <f>VLOOKUP($A167,Total_Rndwd_Prod_Val_BAC_N!$A$4:$M$199,10,FALSE)/10^3</f>
        <v>708.17216207871422</v>
      </c>
      <c r="AO167" s="2">
        <f>VLOOKUP($A167,Total_Rndwd_Prod_Val_BAC_N!$A$4:$M$199,11,FALSE)/10^3</f>
        <v>715.06563387000608</v>
      </c>
      <c r="AP167" s="2">
        <f>VLOOKUP($A167,Total_Rndwd_Prod_Val_BAC_N!$A$4:$M$199,12,FALSE)/10^3</f>
        <v>714.49792910799556</v>
      </c>
      <c r="AQ167" s="2">
        <f>VLOOKUP($A167,Total_Rndwd_Prod_Val_BAC_N!$A$4:$M$199,13,FALSE)/10^3</f>
        <v>693.66112149537912</v>
      </c>
      <c r="AS167" t="s">
        <v>74</v>
      </c>
      <c r="AT167" s="2">
        <f t="shared" si="166"/>
        <v>467.77762407717398</v>
      </c>
      <c r="AU167" s="2">
        <f t="shared" si="160"/>
        <v>2878.2623330096958</v>
      </c>
      <c r="AV167" s="2">
        <f t="shared" si="160"/>
        <v>5644.8420400547029</v>
      </c>
      <c r="AW167" s="2">
        <f t="shared" si="160"/>
        <v>8706.8732320762829</v>
      </c>
      <c r="AX167" s="2">
        <f t="shared" si="160"/>
        <v>11854.757554688596</v>
      </c>
      <c r="AY167" s="2">
        <f t="shared" si="160"/>
        <v>15101.504308475223</v>
      </c>
      <c r="AZ167" s="2">
        <f t="shared" si="160"/>
        <v>18441.435817041543</v>
      </c>
      <c r="BA167" s="2">
        <f t="shared" si="160"/>
        <v>21806.535193513333</v>
      </c>
      <c r="BB167" s="2">
        <f t="shared" si="160"/>
        <v>25121.595537536869</v>
      </c>
      <c r="BD167" t="s">
        <v>74</v>
      </c>
      <c r="BE167" s="2">
        <f t="shared" si="167"/>
        <v>467.77762407717398</v>
      </c>
      <c r="BF167" s="2">
        <f t="shared" si="161"/>
        <v>2879.3107988882857</v>
      </c>
      <c r="BG167" s="2">
        <f t="shared" si="161"/>
        <v>5645.4528170906688</v>
      </c>
      <c r="BH167" s="2">
        <f t="shared" si="161"/>
        <v>8642.7554347009354</v>
      </c>
      <c r="BI167" s="2">
        <f t="shared" si="161"/>
        <v>11513.96592833461</v>
      </c>
      <c r="BJ167" s="2">
        <f t="shared" si="161"/>
        <v>14295.56724880253</v>
      </c>
      <c r="BK167" s="2">
        <f t="shared" si="161"/>
        <v>17146.133894989078</v>
      </c>
      <c r="BL167" s="2">
        <f t="shared" si="161"/>
        <v>20019.915050760905</v>
      </c>
      <c r="BM167" s="2">
        <f t="shared" si="161"/>
        <v>22880.187521876611</v>
      </c>
      <c r="BO167" t="s">
        <v>74</v>
      </c>
      <c r="BP167" s="2">
        <f t="shared" si="168"/>
        <v>467.77762407717398</v>
      </c>
      <c r="BQ167" s="2">
        <f t="shared" si="162"/>
        <v>2901.569398438699</v>
      </c>
      <c r="BR167" s="2">
        <f t="shared" si="162"/>
        <v>5824.8755378651786</v>
      </c>
      <c r="BS167" s="2">
        <f t="shared" si="162"/>
        <v>9196.6331397322974</v>
      </c>
      <c r="BT167" s="2">
        <f t="shared" si="162"/>
        <v>12622.757418379006</v>
      </c>
      <c r="BU167" s="2">
        <f t="shared" si="162"/>
        <v>16143.720700835762</v>
      </c>
      <c r="BV167" s="2">
        <f t="shared" si="162"/>
        <v>19748.938892345188</v>
      </c>
      <c r="BW167" s="2">
        <f t="shared" si="162"/>
        <v>23385.407568462542</v>
      </c>
      <c r="BX167" s="2">
        <f t="shared" si="162"/>
        <v>26993.552325486766</v>
      </c>
      <c r="BZ167" t="s">
        <v>74</v>
      </c>
      <c r="CA167" s="2">
        <f t="shared" si="169"/>
        <v>467.77762407717398</v>
      </c>
      <c r="CB167" s="2">
        <f t="shared" si="163"/>
        <v>2897.2544741114716</v>
      </c>
      <c r="CC167" s="2">
        <f t="shared" si="163"/>
        <v>5792.2411739721601</v>
      </c>
      <c r="CD167" s="2">
        <f t="shared" si="163"/>
        <v>9109.0795001585848</v>
      </c>
      <c r="CE167" s="2">
        <f t="shared" si="163"/>
        <v>12478.617686855667</v>
      </c>
      <c r="CF167" s="2">
        <f t="shared" si="163"/>
        <v>15932.891614069989</v>
      </c>
      <c r="CG167" s="2">
        <f t="shared" si="163"/>
        <v>19480.645896254853</v>
      </c>
      <c r="CH167" s="2">
        <f t="shared" si="163"/>
        <v>23055.406360842873</v>
      </c>
      <c r="CI167" s="2">
        <f t="shared" si="163"/>
        <v>26607.059198770236</v>
      </c>
      <c r="CK167" t="s">
        <v>74</v>
      </c>
      <c r="CL167" s="2">
        <f t="shared" si="164"/>
        <v>0</v>
      </c>
      <c r="CM167" s="2">
        <f t="shared" si="164"/>
        <v>1.0484658785899228</v>
      </c>
      <c r="CN167" s="2">
        <f t="shared" si="164"/>
        <v>0.61077703596583888</v>
      </c>
      <c r="CO167" s="2">
        <f t="shared" si="164"/>
        <v>-64.117797375347436</v>
      </c>
      <c r="CP167" s="2">
        <f t="shared" si="164"/>
        <v>-340.79162635398643</v>
      </c>
      <c r="CQ167" s="2">
        <f t="shared" si="164"/>
        <v>-805.93705967269307</v>
      </c>
      <c r="CR167" s="2">
        <f t="shared" si="164"/>
        <v>-1295.3019220524657</v>
      </c>
      <c r="CS167" s="2">
        <f t="shared" si="164"/>
        <v>-1786.6201427524284</v>
      </c>
      <c r="CT167" s="2">
        <f t="shared" si="164"/>
        <v>-2241.4080156602577</v>
      </c>
      <c r="CU167" s="41">
        <f t="shared" si="124"/>
        <v>-8.9222358998302068E-2</v>
      </c>
      <c r="CV167" t="s">
        <v>74</v>
      </c>
      <c r="CW167" s="2">
        <f t="shared" si="171"/>
        <v>0</v>
      </c>
      <c r="CX167" s="2">
        <f t="shared" si="171"/>
        <v>23.30706542900316</v>
      </c>
      <c r="CY167" s="2">
        <f t="shared" si="171"/>
        <v>180.03349781047564</v>
      </c>
      <c r="CZ167" s="2">
        <f t="shared" si="170"/>
        <v>489.75990765601455</v>
      </c>
      <c r="DA167" s="2">
        <f t="shared" si="170"/>
        <v>767.99986369040926</v>
      </c>
      <c r="DB167" s="2">
        <f t="shared" si="170"/>
        <v>1042.2163923605385</v>
      </c>
      <c r="DC167" s="2">
        <f t="shared" si="170"/>
        <v>1307.5030753036444</v>
      </c>
      <c r="DD167" s="2">
        <f t="shared" si="170"/>
        <v>1578.8723749492092</v>
      </c>
      <c r="DE167" s="2">
        <f t="shared" si="170"/>
        <v>1871.9567879498973</v>
      </c>
      <c r="DF167" s="41">
        <f t="shared" si="125"/>
        <v>7.4515839774301193E-2</v>
      </c>
      <c r="DG167" t="s">
        <v>74</v>
      </c>
      <c r="DH167" s="2">
        <f t="shared" si="165"/>
        <v>0</v>
      </c>
      <c r="DI167" s="2">
        <f t="shared" si="165"/>
        <v>18.992141101775815</v>
      </c>
      <c r="DJ167" s="2">
        <f t="shared" si="165"/>
        <v>147.39913391745722</v>
      </c>
      <c r="DK167" s="2">
        <f t="shared" si="165"/>
        <v>402.2062680823019</v>
      </c>
      <c r="DL167" s="2">
        <f t="shared" si="165"/>
        <v>623.86013216707033</v>
      </c>
      <c r="DM167" s="2">
        <f t="shared" si="165"/>
        <v>831.38730559476608</v>
      </c>
      <c r="DN167" s="2">
        <f t="shared" si="165"/>
        <v>1039.2100792133097</v>
      </c>
      <c r="DO167" s="2">
        <f t="shared" si="165"/>
        <v>1248.8711673295402</v>
      </c>
      <c r="DP167" s="2">
        <f t="shared" si="165"/>
        <v>1485.463661233367</v>
      </c>
      <c r="DQ167" s="41">
        <f t="shared" si="126"/>
        <v>5.9130944092057235E-2</v>
      </c>
      <c r="DR167" s="41"/>
    </row>
    <row r="168" spans="1:122" x14ac:dyDescent="0.3">
      <c r="A168" t="s">
        <v>176</v>
      </c>
      <c r="B168" s="2">
        <f>VLOOKUP($A168,Total_Rndwd_Prod_Val_REF_N!$A$4:$M$199,5,FALSE)/10^3</f>
        <v>20.604893307475074</v>
      </c>
      <c r="C168" s="2">
        <f>VLOOKUP($A168,Total_Rndwd_Prod_Val_REF_N!$A$4:$M$199,6,FALSE)/10^3</f>
        <v>24.065275216610761</v>
      </c>
      <c r="D168" s="2">
        <f>VLOOKUP($A168,Total_Rndwd_Prod_Val_REF_N!$A$4:$M$199,7,FALSE)/10^3</f>
        <v>27.692892128996434</v>
      </c>
      <c r="E168" s="2">
        <f>VLOOKUP($A168,Total_Rndwd_Prod_Val_REF_N!$A$4:$M$199,8,FALSE)/10^3</f>
        <v>28.358203873233101</v>
      </c>
      <c r="F168" s="2">
        <f>VLOOKUP($A168,Total_Rndwd_Prod_Val_REF_N!$A$4:$M$199,9,FALSE)/10^3</f>
        <v>29.179821340163336</v>
      </c>
      <c r="G168" s="2">
        <f>VLOOKUP($A168,Total_Rndwd_Prod_Val_REF_N!$A$4:$M$199,10,FALSE)/10^3</f>
        <v>30.217283080515386</v>
      </c>
      <c r="H168" s="2">
        <f>VLOOKUP($A168,Total_Rndwd_Prod_Val_REF_N!$A$4:$M$199,11,FALSE)/10^3</f>
        <v>30.9839970428492</v>
      </c>
      <c r="I168" s="2">
        <f>VLOOKUP($A168,Total_Rndwd_Prod_Val_REF_N!$A$4:$M$199,12,FALSE)/10^3</f>
        <v>31.738476225392532</v>
      </c>
      <c r="J168" s="2">
        <f>VLOOKUP($A168,Total_Rndwd_Prod_Val_REF_N!$A$4:$M$199,13,FALSE)/10^3</f>
        <v>31.391473449538157</v>
      </c>
      <c r="L168" t="s">
        <v>176</v>
      </c>
      <c r="M168" s="2">
        <f>VLOOKUP($A168,Total_Rndwd_Prod_Val_BF_N!$A$4:$M$199,5,FALSE)/10^3</f>
        <v>20.604893307475074</v>
      </c>
      <c r="N168" s="2">
        <f>VLOOKUP($A168,Total_Rndwd_Prod_Val_BF_N!$A$4:$M$199,6,FALSE)/10^3</f>
        <v>24.21665479647864</v>
      </c>
      <c r="O168" s="2">
        <f>VLOOKUP($A168,Total_Rndwd_Prod_Val_BF_N!$A$4:$M$199,7,FALSE)/10^3</f>
        <v>28.318814180433016</v>
      </c>
      <c r="P168" s="2">
        <f>VLOOKUP($A168,Total_Rndwd_Prod_Val_BF_N!$A$4:$M$199,8,FALSE)/10^3</f>
        <v>28.182096043198104</v>
      </c>
      <c r="Q168" s="2">
        <f>VLOOKUP($A168,Total_Rndwd_Prod_Val_BF_N!$A$4:$M$199,9,FALSE)/10^3</f>
        <v>26.568142173933477</v>
      </c>
      <c r="R168" s="2">
        <f>VLOOKUP($A168,Total_Rndwd_Prod_Val_BF_N!$A$4:$M$199,10,FALSE)/10^3</f>
        <v>25.616765308949823</v>
      </c>
      <c r="S168" s="2">
        <f>VLOOKUP($A168,Total_Rndwd_Prod_Val_BF_N!$A$4:$M$199,11,FALSE)/10^3</f>
        <v>24.019065896384028</v>
      </c>
      <c r="T168" s="2">
        <f>VLOOKUP($A168,Total_Rndwd_Prod_Val_BF_N!$A$4:$M$199,12,FALSE)/10^3</f>
        <v>22.548148655544697</v>
      </c>
      <c r="U168" s="2">
        <f>VLOOKUP($A168,Total_Rndwd_Prod_Val_BF_N!$A$4:$M$199,13,FALSE)/10^3</f>
        <v>23.569262996373947</v>
      </c>
      <c r="W168" t="s">
        <v>176</v>
      </c>
      <c r="X168" s="2">
        <f>VLOOKUP($A168,Total_Rndwd_Prod_Val_AF_N!$A$4:$M$199,5,FALSE)/10^3</f>
        <v>20.604893307475074</v>
      </c>
      <c r="Y168" s="2">
        <f>VLOOKUP($A168,Total_Rndwd_Prod_Val_AF_N!$A$4:$M$199,6,FALSE)/10^3</f>
        <v>24.609701389443288</v>
      </c>
      <c r="Z168" s="2">
        <f>VLOOKUP($A168,Total_Rndwd_Prod_Val_AF_N!$A$4:$M$199,7,FALSE)/10^3</f>
        <v>29.194709314569284</v>
      </c>
      <c r="AA168" s="2">
        <f>VLOOKUP($A168,Total_Rndwd_Prod_Val_AF_N!$A$4:$M$199,8,FALSE)/10^3</f>
        <v>29.352398332020602</v>
      </c>
      <c r="AB168" s="2">
        <f>VLOOKUP($A168,Total_Rndwd_Prod_Val_AF_N!$A$4:$M$199,9,FALSE)/10^3</f>
        <v>30.314648827685428</v>
      </c>
      <c r="AC168" s="2">
        <f>VLOOKUP($A168,Total_Rndwd_Prod_Val_AF_N!$A$4:$M$199,10,FALSE)/10^3</f>
        <v>31.174670465077298</v>
      </c>
      <c r="AD168" s="2">
        <f>VLOOKUP($A168,Total_Rndwd_Prod_Val_AF_N!$A$4:$M$199,11,FALSE)/10^3</f>
        <v>31.808159233732134</v>
      </c>
      <c r="AE168" s="2">
        <f>VLOOKUP($A168,Total_Rndwd_Prod_Val_AF_N!$A$4:$M$199,12,FALSE)/10^3</f>
        <v>32.846658525100722</v>
      </c>
      <c r="AF168" s="2">
        <f>VLOOKUP($A168,Total_Rndwd_Prod_Val_AF_N!$A$4:$M$199,13,FALSE)/10^3</f>
        <v>32.937469756161434</v>
      </c>
      <c r="AH168" t="s">
        <v>176</v>
      </c>
      <c r="AI168" s="2">
        <f>VLOOKUP($A168,Total_Rndwd_Prod_Val_BAC_N!$A$4:$M$199,5,FALSE)/10^3</f>
        <v>20.604893307475074</v>
      </c>
      <c r="AJ168" s="2">
        <f>VLOOKUP($A168,Total_Rndwd_Prod_Val_BAC_N!$A$4:$M$199,6,FALSE)/10^3</f>
        <v>24.524070873074322</v>
      </c>
      <c r="AK168" s="2">
        <f>VLOOKUP($A168,Total_Rndwd_Prod_Val_BAC_N!$A$4:$M$199,7,FALSE)/10^3</f>
        <v>28.956978111566119</v>
      </c>
      <c r="AL168" s="2">
        <f>VLOOKUP($A168,Total_Rndwd_Prod_Val_BAC_N!$A$4:$M$199,8,FALSE)/10^3</f>
        <v>29.051702643601221</v>
      </c>
      <c r="AM168" s="2">
        <f>VLOOKUP($A168,Total_Rndwd_Prod_Val_BAC_N!$A$4:$M$199,9,FALSE)/10^3</f>
        <v>29.892363404077379</v>
      </c>
      <c r="AN168" s="2">
        <f>VLOOKUP($A168,Total_Rndwd_Prod_Val_BAC_N!$A$4:$M$199,10,FALSE)/10^3</f>
        <v>30.736302566821397</v>
      </c>
      <c r="AO168" s="2">
        <f>VLOOKUP($A168,Total_Rndwd_Prod_Val_BAC_N!$A$4:$M$199,11,FALSE)/10^3</f>
        <v>31.43842733811524</v>
      </c>
      <c r="AP168" s="2">
        <f>VLOOKUP($A168,Total_Rndwd_Prod_Val_BAC_N!$A$4:$M$199,12,FALSE)/10^3</f>
        <v>32.478408970469225</v>
      </c>
      <c r="AQ168" s="2">
        <f>VLOOKUP($A168,Total_Rndwd_Prod_Val_BAC_N!$A$4:$M$199,13,FALSE)/10^3</f>
        <v>32.573598945948916</v>
      </c>
      <c r="AS168" t="s">
        <v>176</v>
      </c>
      <c r="AT168" s="2">
        <f t="shared" si="166"/>
        <v>20.604893307475074</v>
      </c>
      <c r="AU168" s="2">
        <f t="shared" ref="AU168:BB188" si="172">AT168+B168*4+C168</f>
        <v>127.08974175398612</v>
      </c>
      <c r="AV168" s="2">
        <f t="shared" si="172"/>
        <v>251.0437347494256</v>
      </c>
      <c r="AW168" s="2">
        <f t="shared" si="172"/>
        <v>390.17350713864442</v>
      </c>
      <c r="AX168" s="2">
        <f t="shared" si="172"/>
        <v>532.78614397174022</v>
      </c>
      <c r="AY168" s="2">
        <f t="shared" si="172"/>
        <v>679.72271241290889</v>
      </c>
      <c r="AZ168" s="2">
        <f t="shared" si="172"/>
        <v>831.57584177781962</v>
      </c>
      <c r="BA168" s="2">
        <f t="shared" si="172"/>
        <v>987.25030617460902</v>
      </c>
      <c r="BB168" s="2">
        <f t="shared" si="172"/>
        <v>1145.5956845257172</v>
      </c>
      <c r="BD168" t="s">
        <v>176</v>
      </c>
      <c r="BE168" s="2">
        <f t="shared" si="167"/>
        <v>20.604893307475074</v>
      </c>
      <c r="BF168" s="2">
        <f t="shared" ref="BF168:BM188" si="173">BE168+M168*4+N168</f>
        <v>127.241121333854</v>
      </c>
      <c r="BG168" s="2">
        <f t="shared" si="173"/>
        <v>252.42655470020156</v>
      </c>
      <c r="BH168" s="2">
        <f t="shared" si="173"/>
        <v>393.8839074651317</v>
      </c>
      <c r="BI168" s="2">
        <f t="shared" si="173"/>
        <v>533.1804338118576</v>
      </c>
      <c r="BJ168" s="2">
        <f t="shared" si="173"/>
        <v>665.06976781654134</v>
      </c>
      <c r="BK168" s="2">
        <f t="shared" si="173"/>
        <v>791.5558949487247</v>
      </c>
      <c r="BL168" s="2">
        <f t="shared" si="173"/>
        <v>910.18030718980549</v>
      </c>
      <c r="BM168" s="2">
        <f t="shared" si="173"/>
        <v>1023.9421648083583</v>
      </c>
      <c r="BO168" t="s">
        <v>176</v>
      </c>
      <c r="BP168" s="2">
        <f t="shared" si="168"/>
        <v>20.604893307475074</v>
      </c>
      <c r="BQ168" s="2">
        <f t="shared" ref="BQ168:BX188" si="174">BP168+X168*4+Y168</f>
        <v>127.63416792681865</v>
      </c>
      <c r="BR168" s="2">
        <f t="shared" si="174"/>
        <v>255.26768279916107</v>
      </c>
      <c r="BS168" s="2">
        <f t="shared" si="174"/>
        <v>401.3989183894588</v>
      </c>
      <c r="BT168" s="2">
        <f t="shared" si="174"/>
        <v>549.12316054522671</v>
      </c>
      <c r="BU168" s="2">
        <f t="shared" si="174"/>
        <v>701.55642632104571</v>
      </c>
      <c r="BV168" s="2">
        <f t="shared" si="174"/>
        <v>858.06326741508701</v>
      </c>
      <c r="BW168" s="2">
        <f t="shared" si="174"/>
        <v>1018.1425628751163</v>
      </c>
      <c r="BX168" s="2">
        <f t="shared" si="174"/>
        <v>1182.4666667316806</v>
      </c>
      <c r="BZ168" t="s">
        <v>176</v>
      </c>
      <c r="CA168" s="2">
        <f t="shared" si="169"/>
        <v>20.604893307475074</v>
      </c>
      <c r="CB168" s="2">
        <f t="shared" ref="CB168:CI188" si="175">CA168+AI168*4+AJ168</f>
        <v>127.54853741044968</v>
      </c>
      <c r="CC168" s="2">
        <f t="shared" si="175"/>
        <v>254.60179901431309</v>
      </c>
      <c r="CD168" s="2">
        <f t="shared" si="175"/>
        <v>399.48141410417878</v>
      </c>
      <c r="CE168" s="2">
        <f t="shared" si="175"/>
        <v>545.58058808266105</v>
      </c>
      <c r="CF168" s="2">
        <f t="shared" si="175"/>
        <v>695.88634426579199</v>
      </c>
      <c r="CG168" s="2">
        <f t="shared" si="175"/>
        <v>850.26998187119284</v>
      </c>
      <c r="CH168" s="2">
        <f t="shared" si="175"/>
        <v>1008.502100194123</v>
      </c>
      <c r="CI168" s="2">
        <f t="shared" si="175"/>
        <v>1170.989335021949</v>
      </c>
      <c r="CK168" t="s">
        <v>176</v>
      </c>
      <c r="CL168" s="2">
        <f t="shared" ref="CL168:CT188" si="176">BE168-AT168</f>
        <v>0</v>
      </c>
      <c r="CM168" s="2">
        <f t="shared" si="176"/>
        <v>0.15137957986787853</v>
      </c>
      <c r="CN168" s="2">
        <f t="shared" si="176"/>
        <v>1.3828199507759678</v>
      </c>
      <c r="CO168" s="2">
        <f t="shared" si="176"/>
        <v>3.7104003264872745</v>
      </c>
      <c r="CP168" s="2">
        <f t="shared" si="176"/>
        <v>0.39428984011738066</v>
      </c>
      <c r="CQ168" s="2">
        <f t="shared" si="176"/>
        <v>-14.652944596367547</v>
      </c>
      <c r="CR168" s="2">
        <f t="shared" si="176"/>
        <v>-40.01994682909492</v>
      </c>
      <c r="CS168" s="2">
        <f t="shared" si="176"/>
        <v>-77.069998984803533</v>
      </c>
      <c r="CT168" s="2">
        <f t="shared" si="176"/>
        <v>-121.6535197173589</v>
      </c>
      <c r="CU168" s="41">
        <f t="shared" si="124"/>
        <v>-0.10619236905359339</v>
      </c>
      <c r="CV168" t="s">
        <v>176</v>
      </c>
      <c r="CW168" s="2">
        <f t="shared" si="171"/>
        <v>0</v>
      </c>
      <c r="CX168" s="2">
        <f t="shared" si="171"/>
        <v>0.54442617283253014</v>
      </c>
      <c r="CY168" s="2">
        <f t="shared" si="171"/>
        <v>4.2239480497354691</v>
      </c>
      <c r="CZ168" s="2">
        <f t="shared" si="170"/>
        <v>11.225411250814375</v>
      </c>
      <c r="DA168" s="2">
        <f t="shared" si="170"/>
        <v>16.337016573486494</v>
      </c>
      <c r="DB168" s="2">
        <f t="shared" si="170"/>
        <v>21.833713908136815</v>
      </c>
      <c r="DC168" s="2">
        <f t="shared" si="170"/>
        <v>26.487425637267393</v>
      </c>
      <c r="DD168" s="2">
        <f t="shared" si="170"/>
        <v>30.892256700507232</v>
      </c>
      <c r="DE168" s="2">
        <f t="shared" si="170"/>
        <v>36.870982205963401</v>
      </c>
      <c r="DF168" s="41">
        <f t="shared" si="125"/>
        <v>3.2184986993232426E-2</v>
      </c>
      <c r="DG168" t="s">
        <v>176</v>
      </c>
      <c r="DH168" s="2">
        <f t="shared" si="165"/>
        <v>0</v>
      </c>
      <c r="DI168" s="2">
        <f t="shared" si="165"/>
        <v>0.45879565646356468</v>
      </c>
      <c r="DJ168" s="2">
        <f t="shared" si="165"/>
        <v>3.5580642648874914</v>
      </c>
      <c r="DK168" s="2">
        <f t="shared" si="165"/>
        <v>9.3079069655343574</v>
      </c>
      <c r="DL168" s="2">
        <f t="shared" si="165"/>
        <v>12.794444110920836</v>
      </c>
      <c r="DM168" s="2">
        <f t="shared" si="165"/>
        <v>16.1636318528831</v>
      </c>
      <c r="DN168" s="2">
        <f t="shared" si="165"/>
        <v>18.694140093373221</v>
      </c>
      <c r="DO168" s="2">
        <f t="shared" si="165"/>
        <v>21.251794019514023</v>
      </c>
      <c r="DP168" s="2">
        <f t="shared" si="165"/>
        <v>25.393650496231885</v>
      </c>
      <c r="DQ168" s="41">
        <f t="shared" si="126"/>
        <v>2.2166328696275592E-2</v>
      </c>
      <c r="DR168" s="41"/>
    </row>
    <row r="169" spans="1:122" x14ac:dyDescent="0.3">
      <c r="A169" t="s">
        <v>177</v>
      </c>
      <c r="B169" s="2">
        <f>VLOOKUP($A169,Total_Rndwd_Prod_Val_REF_N!$A$4:$M$199,5,FALSE)/10^3</f>
        <v>27.921283120520705</v>
      </c>
      <c r="C169" s="2">
        <f>VLOOKUP($A169,Total_Rndwd_Prod_Val_REF_N!$A$4:$M$199,6,FALSE)/10^3</f>
        <v>33.048881853230945</v>
      </c>
      <c r="D169" s="2">
        <f>VLOOKUP($A169,Total_Rndwd_Prod_Val_REF_N!$A$4:$M$199,7,FALSE)/10^3</f>
        <v>40.273188539290231</v>
      </c>
      <c r="E169" s="2">
        <f>VLOOKUP($A169,Total_Rndwd_Prod_Val_REF_N!$A$4:$M$199,8,FALSE)/10^3</f>
        <v>44.064093540136717</v>
      </c>
      <c r="F169" s="2">
        <f>VLOOKUP($A169,Total_Rndwd_Prod_Val_REF_N!$A$4:$M$199,9,FALSE)/10^3</f>
        <v>50.400075133230068</v>
      </c>
      <c r="G169" s="2">
        <f>VLOOKUP($A169,Total_Rndwd_Prod_Val_REF_N!$A$4:$M$199,10,FALSE)/10^3</f>
        <v>57.133646637488191</v>
      </c>
      <c r="H169" s="2">
        <f>VLOOKUP($A169,Total_Rndwd_Prod_Val_REF_N!$A$4:$M$199,11,FALSE)/10^3</f>
        <v>58.118884670334019</v>
      </c>
      <c r="I169" s="2">
        <f>VLOOKUP($A169,Total_Rndwd_Prod_Val_REF_N!$A$4:$M$199,12,FALSE)/10^3</f>
        <v>59.670156544025616</v>
      </c>
      <c r="J169" s="2">
        <f>VLOOKUP($A169,Total_Rndwd_Prod_Val_REF_N!$A$4:$M$199,13,FALSE)/10^3</f>
        <v>60.463302282917986</v>
      </c>
      <c r="L169" t="s">
        <v>177</v>
      </c>
      <c r="M169" s="2">
        <f>VLOOKUP($A169,Total_Rndwd_Prod_Val_BF_N!$A$4:$M$199,5,FALSE)/10^3</f>
        <v>27.921283120520705</v>
      </c>
      <c r="N169" s="2">
        <f>VLOOKUP($A169,Total_Rndwd_Prod_Val_BF_N!$A$4:$M$199,6,FALSE)/10^3</f>
        <v>33.912163175229949</v>
      </c>
      <c r="O169" s="2">
        <f>VLOOKUP($A169,Total_Rndwd_Prod_Val_BF_N!$A$4:$M$199,7,FALSE)/10^3</f>
        <v>38.397480141641452</v>
      </c>
      <c r="P169" s="2">
        <f>VLOOKUP($A169,Total_Rndwd_Prod_Val_BF_N!$A$4:$M$199,8,FALSE)/10^3</f>
        <v>38.83696452920514</v>
      </c>
      <c r="Q169" s="2">
        <f>VLOOKUP($A169,Total_Rndwd_Prod_Val_BF_N!$A$4:$M$199,9,FALSE)/10^3</f>
        <v>37.370257843926389</v>
      </c>
      <c r="R169" s="2">
        <f>VLOOKUP($A169,Total_Rndwd_Prod_Val_BF_N!$A$4:$M$199,10,FALSE)/10^3</f>
        <v>37.942667465903142</v>
      </c>
      <c r="S169" s="2">
        <f>VLOOKUP($A169,Total_Rndwd_Prod_Val_BF_N!$A$4:$M$199,11,FALSE)/10^3</f>
        <v>37.674001856861828</v>
      </c>
      <c r="T169" s="2">
        <f>VLOOKUP($A169,Total_Rndwd_Prod_Val_BF_N!$A$4:$M$199,12,FALSE)/10^3</f>
        <v>36.91964638946061</v>
      </c>
      <c r="U169" s="2">
        <f>VLOOKUP($A169,Total_Rndwd_Prod_Val_BF_N!$A$4:$M$199,13,FALSE)/10^3</f>
        <v>37.087642680230658</v>
      </c>
      <c r="W169" t="s">
        <v>177</v>
      </c>
      <c r="X169" s="2">
        <f>VLOOKUP($A169,Total_Rndwd_Prod_Val_AF_N!$A$4:$M$199,5,FALSE)/10^3</f>
        <v>27.921283120520705</v>
      </c>
      <c r="Y169" s="2">
        <f>VLOOKUP($A169,Total_Rndwd_Prod_Val_AF_N!$A$4:$M$199,6,FALSE)/10^3</f>
        <v>34.324076921529212</v>
      </c>
      <c r="Z169" s="2">
        <f>VLOOKUP($A169,Total_Rndwd_Prod_Val_AF_N!$A$4:$M$199,7,FALSE)/10^3</f>
        <v>43.643413043553132</v>
      </c>
      <c r="AA169" s="2">
        <f>VLOOKUP($A169,Total_Rndwd_Prod_Val_AF_N!$A$4:$M$199,8,FALSE)/10^3</f>
        <v>47.500848229582111</v>
      </c>
      <c r="AB169" s="2">
        <f>VLOOKUP($A169,Total_Rndwd_Prod_Val_AF_N!$A$4:$M$199,9,FALSE)/10^3</f>
        <v>54.226842908617442</v>
      </c>
      <c r="AC169" s="2">
        <f>VLOOKUP($A169,Total_Rndwd_Prod_Val_AF_N!$A$4:$M$199,10,FALSE)/10^3</f>
        <v>63.637310693022407</v>
      </c>
      <c r="AD169" s="2">
        <f>VLOOKUP($A169,Total_Rndwd_Prod_Val_AF_N!$A$4:$M$199,11,FALSE)/10^3</f>
        <v>64.804579324973403</v>
      </c>
      <c r="AE169" s="2">
        <f>VLOOKUP($A169,Total_Rndwd_Prod_Val_AF_N!$A$4:$M$199,12,FALSE)/10^3</f>
        <v>66.5883928672921</v>
      </c>
      <c r="AF169" s="2">
        <f>VLOOKUP($A169,Total_Rndwd_Prod_Val_AF_N!$A$4:$M$199,13,FALSE)/10^3</f>
        <v>67.979349215524209</v>
      </c>
      <c r="AH169" t="s">
        <v>177</v>
      </c>
      <c r="AI169" s="2">
        <f>VLOOKUP($A169,Total_Rndwd_Prod_Val_BAC_N!$A$4:$M$199,5,FALSE)/10^3</f>
        <v>27.921283120520705</v>
      </c>
      <c r="AJ169" s="2">
        <f>VLOOKUP($A169,Total_Rndwd_Prod_Val_BAC_N!$A$4:$M$199,6,FALSE)/10^3</f>
        <v>34.127376921529212</v>
      </c>
      <c r="AK169" s="2">
        <f>VLOOKUP($A169,Total_Rndwd_Prod_Val_BAC_N!$A$4:$M$199,7,FALSE)/10^3</f>
        <v>43.214692249491023</v>
      </c>
      <c r="AL169" s="2">
        <f>VLOOKUP($A169,Total_Rndwd_Prod_Val_BAC_N!$A$4:$M$199,8,FALSE)/10^3</f>
        <v>46.803186659093704</v>
      </c>
      <c r="AM169" s="2">
        <f>VLOOKUP($A169,Total_Rndwd_Prod_Val_BAC_N!$A$4:$M$199,9,FALSE)/10^3</f>
        <v>53.204106705565003</v>
      </c>
      <c r="AN169" s="2">
        <f>VLOOKUP($A169,Total_Rndwd_Prod_Val_BAC_N!$A$4:$M$199,10,FALSE)/10^3</f>
        <v>62.213594316696245</v>
      </c>
      <c r="AO169" s="2">
        <f>VLOOKUP($A169,Total_Rndwd_Prod_Val_BAC_N!$A$4:$M$199,11,FALSE)/10^3</f>
        <v>63.138285630080098</v>
      </c>
      <c r="AP169" s="2">
        <f>VLOOKUP($A169,Total_Rndwd_Prod_Val_BAC_N!$A$4:$M$199,12,FALSE)/10^3</f>
        <v>65.068192469395171</v>
      </c>
      <c r="AQ169" s="2">
        <f>VLOOKUP($A169,Total_Rndwd_Prod_Val_BAC_N!$A$4:$M$199,13,FALSE)/10^3</f>
        <v>66.488641670726793</v>
      </c>
      <c r="AS169" t="s">
        <v>177</v>
      </c>
      <c r="AT169" s="2">
        <f t="shared" si="166"/>
        <v>27.921283120520705</v>
      </c>
      <c r="AU169" s="2">
        <f t="shared" si="172"/>
        <v>172.65529745583447</v>
      </c>
      <c r="AV169" s="2">
        <f t="shared" si="172"/>
        <v>345.12401340804848</v>
      </c>
      <c r="AW169" s="2">
        <f t="shared" si="172"/>
        <v>550.28086110534616</v>
      </c>
      <c r="AX169" s="2">
        <f t="shared" si="172"/>
        <v>776.93731039912313</v>
      </c>
      <c r="AY169" s="2">
        <f t="shared" si="172"/>
        <v>1035.6712575695317</v>
      </c>
      <c r="AZ169" s="2">
        <f t="shared" si="172"/>
        <v>1322.3247287898184</v>
      </c>
      <c r="BA169" s="2">
        <f t="shared" si="172"/>
        <v>1614.47042401518</v>
      </c>
      <c r="BB169" s="2">
        <f t="shared" si="172"/>
        <v>1913.6143524742006</v>
      </c>
      <c r="BD169" t="s">
        <v>177</v>
      </c>
      <c r="BE169" s="2">
        <f t="shared" si="167"/>
        <v>27.921283120520705</v>
      </c>
      <c r="BF169" s="2">
        <f t="shared" si="173"/>
        <v>173.51857877783348</v>
      </c>
      <c r="BG169" s="2">
        <f t="shared" si="173"/>
        <v>347.56471162039469</v>
      </c>
      <c r="BH169" s="2">
        <f t="shared" si="173"/>
        <v>539.99159671616565</v>
      </c>
      <c r="BI169" s="2">
        <f t="shared" si="173"/>
        <v>732.70971267691266</v>
      </c>
      <c r="BJ169" s="2">
        <f t="shared" si="173"/>
        <v>920.13341151852137</v>
      </c>
      <c r="BK169" s="2">
        <f t="shared" si="173"/>
        <v>1109.5780832389958</v>
      </c>
      <c r="BL169" s="2">
        <f t="shared" si="173"/>
        <v>1297.1937370559037</v>
      </c>
      <c r="BM169" s="2">
        <f t="shared" si="173"/>
        <v>1481.9599652939769</v>
      </c>
      <c r="BO169" t="s">
        <v>177</v>
      </c>
      <c r="BP169" s="2">
        <f t="shared" si="168"/>
        <v>27.921283120520705</v>
      </c>
      <c r="BQ169" s="2">
        <f t="shared" si="174"/>
        <v>173.93049252413275</v>
      </c>
      <c r="BR169" s="2">
        <f t="shared" si="174"/>
        <v>354.87021325380277</v>
      </c>
      <c r="BS169" s="2">
        <f t="shared" si="174"/>
        <v>576.94471365759739</v>
      </c>
      <c r="BT169" s="2">
        <f t="shared" si="174"/>
        <v>821.17494948454328</v>
      </c>
      <c r="BU169" s="2">
        <f t="shared" si="174"/>
        <v>1101.7196318120355</v>
      </c>
      <c r="BV169" s="2">
        <f t="shared" si="174"/>
        <v>1421.0734539090986</v>
      </c>
      <c r="BW169" s="2">
        <f t="shared" si="174"/>
        <v>1746.8801640762845</v>
      </c>
      <c r="BX169" s="2">
        <f t="shared" si="174"/>
        <v>2081.2130847609769</v>
      </c>
      <c r="BZ169" t="s">
        <v>177</v>
      </c>
      <c r="CA169" s="2">
        <f t="shared" si="169"/>
        <v>27.921283120520705</v>
      </c>
      <c r="CB169" s="2">
        <f t="shared" si="175"/>
        <v>173.73379252413275</v>
      </c>
      <c r="CC169" s="2">
        <f t="shared" si="175"/>
        <v>353.45799245974058</v>
      </c>
      <c r="CD169" s="2">
        <f t="shared" si="175"/>
        <v>573.11994811679835</v>
      </c>
      <c r="CE169" s="2">
        <f t="shared" si="175"/>
        <v>813.53680145873818</v>
      </c>
      <c r="CF169" s="2">
        <f t="shared" si="175"/>
        <v>1088.5668225976945</v>
      </c>
      <c r="CG169" s="2">
        <f t="shared" si="175"/>
        <v>1400.5594854945596</v>
      </c>
      <c r="CH169" s="2">
        <f t="shared" si="175"/>
        <v>1718.180820484275</v>
      </c>
      <c r="CI169" s="2">
        <f t="shared" si="175"/>
        <v>2044.9422320325825</v>
      </c>
      <c r="CK169" t="s">
        <v>177</v>
      </c>
      <c r="CL169" s="2">
        <f t="shared" si="176"/>
        <v>0</v>
      </c>
      <c r="CM169" s="2">
        <f t="shared" si="176"/>
        <v>0.8632813219990112</v>
      </c>
      <c r="CN169" s="2">
        <f t="shared" si="176"/>
        <v>2.4406982123462058</v>
      </c>
      <c r="CO169" s="2">
        <f t="shared" si="176"/>
        <v>-10.289264389180516</v>
      </c>
      <c r="CP169" s="2">
        <f t="shared" si="176"/>
        <v>-44.227597722210476</v>
      </c>
      <c r="CQ169" s="2">
        <f t="shared" si="176"/>
        <v>-115.53784605101032</v>
      </c>
      <c r="CR169" s="2">
        <f t="shared" si="176"/>
        <v>-212.74664555082268</v>
      </c>
      <c r="CS169" s="2">
        <f t="shared" si="176"/>
        <v>-317.27668695927628</v>
      </c>
      <c r="CT169" s="2">
        <f t="shared" si="176"/>
        <v>-431.65438718022369</v>
      </c>
      <c r="CU169" s="41">
        <f t="shared" si="124"/>
        <v>-0.22557020782276102</v>
      </c>
      <c r="CV169" t="s">
        <v>177</v>
      </c>
      <c r="CW169" s="2">
        <f t="shared" si="171"/>
        <v>0</v>
      </c>
      <c r="CX169" s="2">
        <f t="shared" si="171"/>
        <v>1.2751950682982738</v>
      </c>
      <c r="CY169" s="2">
        <f t="shared" si="171"/>
        <v>9.7461998457542904</v>
      </c>
      <c r="CZ169" s="2">
        <f t="shared" si="170"/>
        <v>26.663852552251228</v>
      </c>
      <c r="DA169" s="2">
        <f t="shared" si="170"/>
        <v>44.237639085420142</v>
      </c>
      <c r="DB169" s="2">
        <f t="shared" si="170"/>
        <v>66.048374242503769</v>
      </c>
      <c r="DC169" s="2">
        <f t="shared" si="170"/>
        <v>98.748725119280152</v>
      </c>
      <c r="DD169" s="2">
        <f t="shared" si="170"/>
        <v>132.40974006110446</v>
      </c>
      <c r="DE169" s="2">
        <f t="shared" si="170"/>
        <v>167.59873228677634</v>
      </c>
      <c r="DF169" s="41">
        <f t="shared" si="125"/>
        <v>8.7582292675679491E-2</v>
      </c>
      <c r="DG169" t="s">
        <v>177</v>
      </c>
      <c r="DH169" s="2">
        <f t="shared" si="165"/>
        <v>0</v>
      </c>
      <c r="DI169" s="2">
        <f t="shared" si="165"/>
        <v>1.078495068298281</v>
      </c>
      <c r="DJ169" s="2">
        <f t="shared" si="165"/>
        <v>8.3339790516920971</v>
      </c>
      <c r="DK169" s="2">
        <f t="shared" si="165"/>
        <v>22.839087011452193</v>
      </c>
      <c r="DL169" s="2">
        <f t="shared" si="165"/>
        <v>36.599491059615048</v>
      </c>
      <c r="DM169" s="2">
        <f t="shared" si="165"/>
        <v>52.895565028162764</v>
      </c>
      <c r="DN169" s="2">
        <f t="shared" si="165"/>
        <v>78.23475670474113</v>
      </c>
      <c r="DO169" s="2">
        <f t="shared" si="165"/>
        <v>103.71039646909503</v>
      </c>
      <c r="DP169" s="2">
        <f t="shared" si="165"/>
        <v>131.32787955838194</v>
      </c>
      <c r="DQ169" s="41">
        <f t="shared" si="126"/>
        <v>6.8628184873604253E-2</v>
      </c>
      <c r="DR169" s="41"/>
    </row>
    <row r="170" spans="1:122" x14ac:dyDescent="0.3">
      <c r="A170" t="s">
        <v>178</v>
      </c>
      <c r="B170" s="2">
        <f>VLOOKUP($A170,Total_Rndwd_Prod_Val_REF_N!$A$4:$M$199,5,FALSE)/10^3</f>
        <v>68.927901754059079</v>
      </c>
      <c r="C170" s="2">
        <f>VLOOKUP($A170,Total_Rndwd_Prod_Val_REF_N!$A$4:$M$199,6,FALSE)/10^3</f>
        <v>51.9756993598021</v>
      </c>
      <c r="D170" s="2">
        <f>VLOOKUP($A170,Total_Rndwd_Prod_Val_REF_N!$A$4:$M$199,7,FALSE)/10^3</f>
        <v>43.162573816639693</v>
      </c>
      <c r="E170" s="2">
        <f>VLOOKUP($A170,Total_Rndwd_Prod_Val_REF_N!$A$4:$M$199,8,FALSE)/10^3</f>
        <v>59.814120068063609</v>
      </c>
      <c r="F170" s="2">
        <f>VLOOKUP($A170,Total_Rndwd_Prod_Val_REF_N!$A$4:$M$199,9,FALSE)/10^3</f>
        <v>55.579815446060792</v>
      </c>
      <c r="G170" s="2">
        <f>VLOOKUP($A170,Total_Rndwd_Prod_Val_REF_N!$A$4:$M$199,10,FALSE)/10^3</f>
        <v>53.403185115970217</v>
      </c>
      <c r="H170" s="2">
        <f>VLOOKUP($A170,Total_Rndwd_Prod_Val_REF_N!$A$4:$M$199,11,FALSE)/10^3</f>
        <v>47.220428670028966</v>
      </c>
      <c r="I170" s="2">
        <f>VLOOKUP($A170,Total_Rndwd_Prod_Val_REF_N!$A$4:$M$199,12,FALSE)/10^3</f>
        <v>12.395716578068161</v>
      </c>
      <c r="J170" s="2">
        <f>VLOOKUP($A170,Total_Rndwd_Prod_Val_REF_N!$A$4:$M$199,13,FALSE)/10^3</f>
        <v>7.6278751276116035</v>
      </c>
      <c r="L170" t="s">
        <v>178</v>
      </c>
      <c r="M170" s="2">
        <f>VLOOKUP($A170,Total_Rndwd_Prod_Val_BF_N!$A$4:$M$199,5,FALSE)/10^3</f>
        <v>68.927901754059079</v>
      </c>
      <c r="N170" s="2">
        <f>VLOOKUP($A170,Total_Rndwd_Prod_Val_BF_N!$A$4:$M$199,6,FALSE)/10^3</f>
        <v>62.024261840059857</v>
      </c>
      <c r="O170" s="2">
        <f>VLOOKUP($A170,Total_Rndwd_Prod_Val_BF_N!$A$4:$M$199,7,FALSE)/10^3</f>
        <v>60.71944148925482</v>
      </c>
      <c r="P170" s="2">
        <f>VLOOKUP($A170,Total_Rndwd_Prod_Val_BF_N!$A$4:$M$199,8,FALSE)/10^3</f>
        <v>76.336365517325973</v>
      </c>
      <c r="Q170" s="2">
        <f>VLOOKUP($A170,Total_Rndwd_Prod_Val_BF_N!$A$4:$M$199,9,FALSE)/10^3</f>
        <v>67.20789686845076</v>
      </c>
      <c r="R170" s="2">
        <f>VLOOKUP($A170,Total_Rndwd_Prod_Val_BF_N!$A$4:$M$199,10,FALSE)/10^3</f>
        <v>60.117144057426131</v>
      </c>
      <c r="S170" s="2">
        <f>VLOOKUP($A170,Total_Rndwd_Prod_Val_BF_N!$A$4:$M$199,11,FALSE)/10^3</f>
        <v>16.222593798365423</v>
      </c>
      <c r="T170" s="2">
        <f>VLOOKUP($A170,Total_Rndwd_Prod_Val_BF_N!$A$4:$M$199,12,FALSE)/10^3</f>
        <v>11.942660052696578</v>
      </c>
      <c r="U170" s="2">
        <f>VLOOKUP($A170,Total_Rndwd_Prod_Val_BF_N!$A$4:$M$199,13,FALSE)/10^3</f>
        <v>6.7831985924523375</v>
      </c>
      <c r="W170" t="s">
        <v>178</v>
      </c>
      <c r="X170" s="2">
        <f>VLOOKUP($A170,Total_Rndwd_Prod_Val_AF_N!$A$4:$M$199,5,FALSE)/10^3</f>
        <v>68.927901754059079</v>
      </c>
      <c r="Y170" s="2">
        <f>VLOOKUP($A170,Total_Rndwd_Prod_Val_AF_N!$A$4:$M$199,6,FALSE)/10^3</f>
        <v>55.070448595233884</v>
      </c>
      <c r="Z170" s="2">
        <f>VLOOKUP($A170,Total_Rndwd_Prod_Val_AF_N!$A$4:$M$199,7,FALSE)/10^3</f>
        <v>48.665714470943662</v>
      </c>
      <c r="AA170" s="2">
        <f>VLOOKUP($A170,Total_Rndwd_Prod_Val_AF_N!$A$4:$M$199,8,FALSE)/10^3</f>
        <v>63.462183665983765</v>
      </c>
      <c r="AB170" s="2">
        <f>VLOOKUP($A170,Total_Rndwd_Prod_Val_AF_N!$A$4:$M$199,9,FALSE)/10^3</f>
        <v>59.144089501586919</v>
      </c>
      <c r="AC170" s="2">
        <f>VLOOKUP($A170,Total_Rndwd_Prod_Val_AF_N!$A$4:$M$199,10,FALSE)/10^3</f>
        <v>56.358089296308172</v>
      </c>
      <c r="AD170" s="2">
        <f>VLOOKUP($A170,Total_Rndwd_Prod_Val_AF_N!$A$4:$M$199,11,FALSE)/10^3</f>
        <v>49.322529569413092</v>
      </c>
      <c r="AE170" s="2">
        <f>VLOOKUP($A170,Total_Rndwd_Prod_Val_AF_N!$A$4:$M$199,12,FALSE)/10^3</f>
        <v>13.061556671051173</v>
      </c>
      <c r="AF170" s="2">
        <f>VLOOKUP($A170,Total_Rndwd_Prod_Val_AF_N!$A$4:$M$199,13,FALSE)/10^3</f>
        <v>8.1210952254884621</v>
      </c>
      <c r="AH170" t="s">
        <v>178</v>
      </c>
      <c r="AI170" s="2">
        <f>VLOOKUP($A170,Total_Rndwd_Prod_Val_BAC_N!$A$4:$M$199,5,FALSE)/10^3</f>
        <v>68.927901754059079</v>
      </c>
      <c r="AJ170" s="2">
        <f>VLOOKUP($A170,Total_Rndwd_Prod_Val_BAC_N!$A$4:$M$199,6,FALSE)/10^3</f>
        <v>54.660421168762262</v>
      </c>
      <c r="AK170" s="2">
        <f>VLOOKUP($A170,Total_Rndwd_Prod_Val_BAC_N!$A$4:$M$199,7,FALSE)/10^3</f>
        <v>48.202229189221555</v>
      </c>
      <c r="AL170" s="2">
        <f>VLOOKUP($A170,Total_Rndwd_Prod_Val_BAC_N!$A$4:$M$199,8,FALSE)/10^3</f>
        <v>62.855315294481365</v>
      </c>
      <c r="AM170" s="2">
        <f>VLOOKUP($A170,Total_Rndwd_Prod_Val_BAC_N!$A$4:$M$199,9,FALSE)/10^3</f>
        <v>58.404020875838143</v>
      </c>
      <c r="AN170" s="2">
        <f>VLOOKUP($A170,Total_Rndwd_Prod_Val_BAC_N!$A$4:$M$199,10,FALSE)/10^3</f>
        <v>55.728008826873257</v>
      </c>
      <c r="AO170" s="2">
        <f>VLOOKUP($A170,Total_Rndwd_Prod_Val_BAC_N!$A$4:$M$199,11,FALSE)/10^3</f>
        <v>48.977884451720392</v>
      </c>
      <c r="AP170" s="2">
        <f>VLOOKUP($A170,Total_Rndwd_Prod_Val_BAC_N!$A$4:$M$199,12,FALSE)/10^3</f>
        <v>12.977096651475804</v>
      </c>
      <c r="AQ170" s="2">
        <f>VLOOKUP($A170,Total_Rndwd_Prod_Val_BAC_N!$A$4:$M$199,13,FALSE)/10^3</f>
        <v>8.0740652010192466</v>
      </c>
      <c r="AS170" t="s">
        <v>178</v>
      </c>
      <c r="AT170" s="2">
        <f t="shared" si="166"/>
        <v>68.927901754059079</v>
      </c>
      <c r="AU170" s="2">
        <f t="shared" si="172"/>
        <v>396.61520813009747</v>
      </c>
      <c r="AV170" s="2">
        <f t="shared" si="172"/>
        <v>647.68057938594552</v>
      </c>
      <c r="AW170" s="2">
        <f t="shared" si="172"/>
        <v>880.14499472056787</v>
      </c>
      <c r="AX170" s="2">
        <f t="shared" si="172"/>
        <v>1174.9812904388832</v>
      </c>
      <c r="AY170" s="2">
        <f t="shared" si="172"/>
        <v>1450.7037373390967</v>
      </c>
      <c r="AZ170" s="2">
        <f t="shared" si="172"/>
        <v>1711.5369064730066</v>
      </c>
      <c r="BA170" s="2">
        <f t="shared" si="172"/>
        <v>1912.8143377311908</v>
      </c>
      <c r="BB170" s="2">
        <f t="shared" si="172"/>
        <v>1970.025079171075</v>
      </c>
      <c r="BD170" t="s">
        <v>178</v>
      </c>
      <c r="BE170" s="2">
        <f t="shared" si="167"/>
        <v>68.927901754059079</v>
      </c>
      <c r="BF170" s="2">
        <f t="shared" si="173"/>
        <v>406.66377061035524</v>
      </c>
      <c r="BG170" s="2">
        <f t="shared" si="173"/>
        <v>715.48025945984944</v>
      </c>
      <c r="BH170" s="2">
        <f t="shared" si="173"/>
        <v>1034.6943909341946</v>
      </c>
      <c r="BI170" s="2">
        <f t="shared" si="173"/>
        <v>1407.2477498719493</v>
      </c>
      <c r="BJ170" s="2">
        <f t="shared" si="173"/>
        <v>1736.1964814031785</v>
      </c>
      <c r="BK170" s="2">
        <f t="shared" si="173"/>
        <v>1992.8876514312483</v>
      </c>
      <c r="BL170" s="2">
        <f t="shared" si="173"/>
        <v>2069.7206866774068</v>
      </c>
      <c r="BM170" s="2">
        <f t="shared" si="173"/>
        <v>2124.2745254806455</v>
      </c>
      <c r="BO170" t="s">
        <v>178</v>
      </c>
      <c r="BP170" s="2">
        <f t="shared" si="168"/>
        <v>68.927901754059079</v>
      </c>
      <c r="BQ170" s="2">
        <f t="shared" si="174"/>
        <v>399.70995736552925</v>
      </c>
      <c r="BR170" s="2">
        <f t="shared" si="174"/>
        <v>668.65746621740846</v>
      </c>
      <c r="BS170" s="2">
        <f t="shared" si="174"/>
        <v>926.78250776716686</v>
      </c>
      <c r="BT170" s="2">
        <f t="shared" si="174"/>
        <v>1239.7753319326889</v>
      </c>
      <c r="BU170" s="2">
        <f t="shared" si="174"/>
        <v>1532.7097792353447</v>
      </c>
      <c r="BV170" s="2">
        <f t="shared" si="174"/>
        <v>1807.4646659899904</v>
      </c>
      <c r="BW170" s="2">
        <f t="shared" si="174"/>
        <v>2017.8163409386939</v>
      </c>
      <c r="BX170" s="2">
        <f t="shared" si="174"/>
        <v>2078.183662848387</v>
      </c>
      <c r="BZ170" t="s">
        <v>178</v>
      </c>
      <c r="CA170" s="2">
        <f t="shared" si="169"/>
        <v>68.927901754059079</v>
      </c>
      <c r="CB170" s="2">
        <f t="shared" si="175"/>
        <v>399.29992993905762</v>
      </c>
      <c r="CC170" s="2">
        <f t="shared" si="175"/>
        <v>666.14384380332831</v>
      </c>
      <c r="CD170" s="2">
        <f t="shared" si="175"/>
        <v>921.80807585469586</v>
      </c>
      <c r="CE170" s="2">
        <f t="shared" si="175"/>
        <v>1231.6333579084594</v>
      </c>
      <c r="CF170" s="2">
        <f t="shared" si="175"/>
        <v>1520.9774502386852</v>
      </c>
      <c r="CG170" s="2">
        <f t="shared" si="175"/>
        <v>1792.8673699978985</v>
      </c>
      <c r="CH170" s="2">
        <f t="shared" si="175"/>
        <v>2001.7560044562561</v>
      </c>
      <c r="CI170" s="2">
        <f t="shared" si="175"/>
        <v>2061.7384562631783</v>
      </c>
      <c r="CK170" t="s">
        <v>178</v>
      </c>
      <c r="CL170" s="2">
        <f t="shared" si="176"/>
        <v>0</v>
      </c>
      <c r="CM170" s="2">
        <f t="shared" si="176"/>
        <v>10.048562480257772</v>
      </c>
      <c r="CN170" s="2">
        <f t="shared" si="176"/>
        <v>67.799680073903914</v>
      </c>
      <c r="CO170" s="2">
        <f t="shared" si="176"/>
        <v>154.54939621362678</v>
      </c>
      <c r="CP170" s="2">
        <f t="shared" si="176"/>
        <v>232.26645943306607</v>
      </c>
      <c r="CQ170" s="2">
        <f t="shared" si="176"/>
        <v>285.49274406408176</v>
      </c>
      <c r="CR170" s="2">
        <f t="shared" si="176"/>
        <v>281.35074495824165</v>
      </c>
      <c r="CS170" s="2">
        <f t="shared" si="176"/>
        <v>156.90634894621599</v>
      </c>
      <c r="CT170" s="2">
        <f t="shared" si="176"/>
        <v>154.24944630957043</v>
      </c>
      <c r="CU170" s="41">
        <f t="shared" si="124"/>
        <v>7.8298214545813691E-2</v>
      </c>
      <c r="CV170" t="s">
        <v>178</v>
      </c>
      <c r="CW170" s="2">
        <f t="shared" si="171"/>
        <v>0</v>
      </c>
      <c r="CX170" s="2">
        <f t="shared" si="171"/>
        <v>3.0947492354317774</v>
      </c>
      <c r="CY170" s="2">
        <f t="shared" si="171"/>
        <v>20.976886831462934</v>
      </c>
      <c r="CZ170" s="2">
        <f t="shared" si="170"/>
        <v>46.637513046598997</v>
      </c>
      <c r="DA170" s="2">
        <f t="shared" si="170"/>
        <v>64.794041493805707</v>
      </c>
      <c r="DB170" s="2">
        <f t="shared" si="170"/>
        <v>82.006041896248007</v>
      </c>
      <c r="DC170" s="2">
        <f t="shared" si="170"/>
        <v>95.92775951698377</v>
      </c>
      <c r="DD170" s="2">
        <f t="shared" si="170"/>
        <v>105.00200320750309</v>
      </c>
      <c r="DE170" s="2">
        <f t="shared" si="170"/>
        <v>108.15858367731198</v>
      </c>
      <c r="DF170" s="41">
        <f t="shared" si="125"/>
        <v>5.4902135419931677E-2</v>
      </c>
      <c r="DG170" t="s">
        <v>178</v>
      </c>
      <c r="DH170" s="2">
        <f t="shared" si="165"/>
        <v>0</v>
      </c>
      <c r="DI170" s="2">
        <f t="shared" si="165"/>
        <v>2.6847218089601483</v>
      </c>
      <c r="DJ170" s="2">
        <f t="shared" si="165"/>
        <v>18.463264417382788</v>
      </c>
      <c r="DK170" s="2">
        <f t="shared" si="165"/>
        <v>41.663081134127992</v>
      </c>
      <c r="DL170" s="2">
        <f t="shared" si="165"/>
        <v>56.652067469576195</v>
      </c>
      <c r="DM170" s="2">
        <f t="shared" si="165"/>
        <v>70.273712899588418</v>
      </c>
      <c r="DN170" s="2">
        <f t="shared" si="165"/>
        <v>81.330463524891911</v>
      </c>
      <c r="DO170" s="2">
        <f t="shared" si="165"/>
        <v>88.941666725065261</v>
      </c>
      <c r="DP170" s="2">
        <f t="shared" si="165"/>
        <v>91.713377092103201</v>
      </c>
      <c r="DQ170" s="41">
        <f t="shared" si="126"/>
        <v>4.6554421089244874E-2</v>
      </c>
      <c r="DR170" s="41"/>
    </row>
    <row r="171" spans="1:122" x14ac:dyDescent="0.3">
      <c r="A171" t="s">
        <v>76</v>
      </c>
      <c r="B171" s="2">
        <f>VLOOKUP($A171,Total_Rndwd_Prod_Val_REF_N!$A$4:$M$199,5,FALSE)/10^3</f>
        <v>638.44396204675843</v>
      </c>
      <c r="C171" s="2">
        <f>VLOOKUP($A171,Total_Rndwd_Prod_Val_REF_N!$A$4:$M$199,6,FALSE)/10^3</f>
        <v>793.71357141348255</v>
      </c>
      <c r="D171" s="2">
        <f>VLOOKUP($A171,Total_Rndwd_Prod_Val_REF_N!$A$4:$M$199,7,FALSE)/10^3</f>
        <v>993.66965328287949</v>
      </c>
      <c r="E171" s="2">
        <f>VLOOKUP($A171,Total_Rndwd_Prod_Val_REF_N!$A$4:$M$199,8,FALSE)/10^3</f>
        <v>1062.0365829622162</v>
      </c>
      <c r="F171" s="2">
        <f>VLOOKUP($A171,Total_Rndwd_Prod_Val_REF_N!$A$4:$M$199,9,FALSE)/10^3</f>
        <v>1097.5677574689828</v>
      </c>
      <c r="G171" s="2">
        <f>VLOOKUP($A171,Total_Rndwd_Prod_Val_REF_N!$A$4:$M$199,10,FALSE)/10^3</f>
        <v>1135.7531347099414</v>
      </c>
      <c r="H171" s="2">
        <f>VLOOKUP($A171,Total_Rndwd_Prod_Val_REF_N!$A$4:$M$199,11,FALSE)/10^3</f>
        <v>1122.9518986555543</v>
      </c>
      <c r="I171" s="2">
        <f>VLOOKUP($A171,Total_Rndwd_Prod_Val_REF_N!$A$4:$M$199,12,FALSE)/10^3</f>
        <v>1115.8987755693968</v>
      </c>
      <c r="J171" s="2">
        <f>VLOOKUP($A171,Total_Rndwd_Prod_Val_REF_N!$A$4:$M$199,13,FALSE)/10^3</f>
        <v>1102.4303179904514</v>
      </c>
      <c r="L171" t="s">
        <v>76</v>
      </c>
      <c r="M171" s="2">
        <f>VLOOKUP($A171,Total_Rndwd_Prod_Val_BF_N!$A$4:$M$199,5,FALSE)/10^3</f>
        <v>638.44396204675843</v>
      </c>
      <c r="N171" s="2">
        <f>VLOOKUP($A171,Total_Rndwd_Prod_Val_BF_N!$A$4:$M$199,6,FALSE)/10^3</f>
        <v>855.5337676612321</v>
      </c>
      <c r="O171" s="2">
        <f>VLOOKUP($A171,Total_Rndwd_Prod_Val_BF_N!$A$4:$M$199,7,FALSE)/10^3</f>
        <v>1156.0692755235382</v>
      </c>
      <c r="P171" s="2">
        <f>VLOOKUP($A171,Total_Rndwd_Prod_Val_BF_N!$A$4:$M$199,8,FALSE)/10^3</f>
        <v>1248.9284388005028</v>
      </c>
      <c r="Q171" s="2">
        <f>VLOOKUP($A171,Total_Rndwd_Prod_Val_BF_N!$A$4:$M$199,9,FALSE)/10^3</f>
        <v>1259.4727345886874</v>
      </c>
      <c r="R171" s="2">
        <f>VLOOKUP($A171,Total_Rndwd_Prod_Val_BF_N!$A$4:$M$199,10,FALSE)/10^3</f>
        <v>1306.1292178339679</v>
      </c>
      <c r="S171" s="2">
        <f>VLOOKUP($A171,Total_Rndwd_Prod_Val_BF_N!$A$4:$M$199,11,FALSE)/10^3</f>
        <v>1320.2110016730262</v>
      </c>
      <c r="T171" s="2">
        <f>VLOOKUP($A171,Total_Rndwd_Prod_Val_BF_N!$A$4:$M$199,12,FALSE)/10^3</f>
        <v>1306.6420302644387</v>
      </c>
      <c r="U171" s="2">
        <f>VLOOKUP($A171,Total_Rndwd_Prod_Val_BF_N!$A$4:$M$199,13,FALSE)/10^3</f>
        <v>1311.7111505081095</v>
      </c>
      <c r="W171" t="s">
        <v>76</v>
      </c>
      <c r="X171" s="2">
        <f>VLOOKUP($A171,Total_Rndwd_Prod_Val_AF_N!$A$4:$M$199,5,FALSE)/10^3</f>
        <v>638.44396204675843</v>
      </c>
      <c r="Y171" s="2">
        <f>VLOOKUP($A171,Total_Rndwd_Prod_Val_AF_N!$A$4:$M$199,6,FALSE)/10^3</f>
        <v>809.71029024225152</v>
      </c>
      <c r="Z171" s="2">
        <f>VLOOKUP($A171,Total_Rndwd_Prod_Val_AF_N!$A$4:$M$199,7,FALSE)/10^3</f>
        <v>1034.9016630247213</v>
      </c>
      <c r="AA171" s="2">
        <f>VLOOKUP($A171,Total_Rndwd_Prod_Val_AF_N!$A$4:$M$199,8,FALSE)/10^3</f>
        <v>1127.4175737810285</v>
      </c>
      <c r="AB171" s="2">
        <f>VLOOKUP($A171,Total_Rndwd_Prod_Val_AF_N!$A$4:$M$199,9,FALSE)/10^3</f>
        <v>1148.336626889401</v>
      </c>
      <c r="AC171" s="2">
        <f>VLOOKUP($A171,Total_Rndwd_Prod_Val_AF_N!$A$4:$M$199,10,FALSE)/10^3</f>
        <v>1181.8601395072878</v>
      </c>
      <c r="AD171" s="2">
        <f>VLOOKUP($A171,Total_Rndwd_Prod_Val_AF_N!$A$4:$M$199,11,FALSE)/10^3</f>
        <v>1175.8630351828945</v>
      </c>
      <c r="AE171" s="2">
        <f>VLOOKUP($A171,Total_Rndwd_Prod_Val_AF_N!$A$4:$M$199,12,FALSE)/10^3</f>
        <v>1159.3872900314934</v>
      </c>
      <c r="AF171" s="2">
        <f>VLOOKUP($A171,Total_Rndwd_Prod_Val_AF_N!$A$4:$M$199,13,FALSE)/10^3</f>
        <v>1145.6430248365848</v>
      </c>
      <c r="AH171" t="s">
        <v>76</v>
      </c>
      <c r="AI171" s="2">
        <f>VLOOKUP($A171,Total_Rndwd_Prod_Val_BAC_N!$A$4:$M$199,5,FALSE)/10^3</f>
        <v>638.44396204675843</v>
      </c>
      <c r="AJ171" s="2">
        <f>VLOOKUP($A171,Total_Rndwd_Prod_Val_BAC_N!$A$4:$M$199,6,FALSE)/10^3</f>
        <v>802.76701959084562</v>
      </c>
      <c r="AK171" s="2">
        <f>VLOOKUP($A171,Total_Rndwd_Prod_Val_BAC_N!$A$4:$M$199,7,FALSE)/10^3</f>
        <v>1021.0485515844804</v>
      </c>
      <c r="AL171" s="2">
        <f>VLOOKUP($A171,Total_Rndwd_Prod_Val_BAC_N!$A$4:$M$199,8,FALSE)/10^3</f>
        <v>1095.2282695477672</v>
      </c>
      <c r="AM171" s="2">
        <f>VLOOKUP($A171,Total_Rndwd_Prod_Val_BAC_N!$A$4:$M$199,9,FALSE)/10^3</f>
        <v>1108.5602263000001</v>
      </c>
      <c r="AN171" s="2">
        <f>VLOOKUP($A171,Total_Rndwd_Prod_Val_BAC_N!$A$4:$M$199,10,FALSE)/10^3</f>
        <v>1154.9263360318257</v>
      </c>
      <c r="AO171" s="2">
        <f>VLOOKUP($A171,Total_Rndwd_Prod_Val_BAC_N!$A$4:$M$199,11,FALSE)/10^3</f>
        <v>1139.8161000254581</v>
      </c>
      <c r="AP171" s="2">
        <f>VLOOKUP($A171,Total_Rndwd_Prod_Val_BAC_N!$A$4:$M$199,12,FALSE)/10^3</f>
        <v>1130.7668440782099</v>
      </c>
      <c r="AQ171" s="2">
        <f>VLOOKUP($A171,Total_Rndwd_Prod_Val_BAC_N!$A$4:$M$199,13,FALSE)/10^3</f>
        <v>1118.6764504041571</v>
      </c>
      <c r="AS171" t="s">
        <v>76</v>
      </c>
      <c r="AT171" s="2">
        <f t="shared" si="166"/>
        <v>638.44396204675843</v>
      </c>
      <c r="AU171" s="2">
        <f t="shared" si="172"/>
        <v>3985.9333816472745</v>
      </c>
      <c r="AV171" s="2">
        <f t="shared" si="172"/>
        <v>8154.4573205840843</v>
      </c>
      <c r="AW171" s="2">
        <f t="shared" si="172"/>
        <v>13191.17251667782</v>
      </c>
      <c r="AX171" s="2">
        <f t="shared" si="172"/>
        <v>18536.886605995667</v>
      </c>
      <c r="AY171" s="2">
        <f t="shared" si="172"/>
        <v>24062.91077058154</v>
      </c>
      <c r="AZ171" s="2">
        <f t="shared" si="172"/>
        <v>29728.875208076861</v>
      </c>
      <c r="BA171" s="2">
        <f t="shared" si="172"/>
        <v>35336.581578268473</v>
      </c>
      <c r="BB171" s="2">
        <f t="shared" si="172"/>
        <v>40902.60699853651</v>
      </c>
      <c r="BD171" t="s">
        <v>76</v>
      </c>
      <c r="BE171" s="2">
        <f t="shared" si="167"/>
        <v>638.44396204675843</v>
      </c>
      <c r="BF171" s="2">
        <f t="shared" si="173"/>
        <v>4047.7535778950241</v>
      </c>
      <c r="BG171" s="2">
        <f t="shared" si="173"/>
        <v>8625.9579240634903</v>
      </c>
      <c r="BH171" s="2">
        <f t="shared" si="173"/>
        <v>14499.163464958147</v>
      </c>
      <c r="BI171" s="2">
        <f t="shared" si="173"/>
        <v>20754.349954748843</v>
      </c>
      <c r="BJ171" s="2">
        <f t="shared" si="173"/>
        <v>27098.370110937562</v>
      </c>
      <c r="BK171" s="2">
        <f t="shared" si="173"/>
        <v>33643.097983946464</v>
      </c>
      <c r="BL171" s="2">
        <f t="shared" si="173"/>
        <v>40230.584020903007</v>
      </c>
      <c r="BM171" s="2">
        <f t="shared" si="173"/>
        <v>46768.863292468872</v>
      </c>
      <c r="BO171" t="s">
        <v>76</v>
      </c>
      <c r="BP171" s="2">
        <f t="shared" si="168"/>
        <v>638.44396204675843</v>
      </c>
      <c r="BQ171" s="2">
        <f t="shared" si="174"/>
        <v>4001.9301004760437</v>
      </c>
      <c r="BR171" s="2">
        <f t="shared" si="174"/>
        <v>8275.6729244697708</v>
      </c>
      <c r="BS171" s="2">
        <f t="shared" si="174"/>
        <v>13542.697150349686</v>
      </c>
      <c r="BT171" s="2">
        <f t="shared" si="174"/>
        <v>19200.704072363202</v>
      </c>
      <c r="BU171" s="2">
        <f t="shared" si="174"/>
        <v>24975.910719428091</v>
      </c>
      <c r="BV171" s="2">
        <f t="shared" si="174"/>
        <v>30879.214312640139</v>
      </c>
      <c r="BW171" s="2">
        <f t="shared" si="174"/>
        <v>36742.053743403216</v>
      </c>
      <c r="BX171" s="2">
        <f t="shared" si="174"/>
        <v>42525.245928365774</v>
      </c>
      <c r="BZ171" t="s">
        <v>76</v>
      </c>
      <c r="CA171" s="2">
        <f t="shared" si="169"/>
        <v>638.44396204675843</v>
      </c>
      <c r="CB171" s="2">
        <f t="shared" si="175"/>
        <v>3994.9868298246374</v>
      </c>
      <c r="CC171" s="2">
        <f t="shared" si="175"/>
        <v>8227.1034597725011</v>
      </c>
      <c r="CD171" s="2">
        <f t="shared" si="175"/>
        <v>13406.52593565819</v>
      </c>
      <c r="CE171" s="2">
        <f t="shared" si="175"/>
        <v>18895.99924014926</v>
      </c>
      <c r="CF171" s="2">
        <f t="shared" si="175"/>
        <v>24485.166481381086</v>
      </c>
      <c r="CG171" s="2">
        <f t="shared" si="175"/>
        <v>30244.687925533846</v>
      </c>
      <c r="CH171" s="2">
        <f t="shared" si="175"/>
        <v>35934.719169713884</v>
      </c>
      <c r="CI171" s="2">
        <f t="shared" si="175"/>
        <v>41576.462996430877</v>
      </c>
      <c r="CK171" t="s">
        <v>76</v>
      </c>
      <c r="CL171" s="2">
        <f t="shared" si="176"/>
        <v>0</v>
      </c>
      <c r="CM171" s="2">
        <f t="shared" si="176"/>
        <v>61.820196247749664</v>
      </c>
      <c r="CN171" s="2">
        <f t="shared" si="176"/>
        <v>471.50060347940598</v>
      </c>
      <c r="CO171" s="2">
        <f t="shared" si="176"/>
        <v>1307.9909482803268</v>
      </c>
      <c r="CP171" s="2">
        <f t="shared" si="176"/>
        <v>2217.4633487531755</v>
      </c>
      <c r="CQ171" s="2">
        <f t="shared" si="176"/>
        <v>3035.4593403560211</v>
      </c>
      <c r="CR171" s="2">
        <f t="shared" si="176"/>
        <v>3914.2227758696026</v>
      </c>
      <c r="CS171" s="2">
        <f t="shared" si="176"/>
        <v>4894.0024426345335</v>
      </c>
      <c r="CT171" s="2">
        <f t="shared" si="176"/>
        <v>5866.2562939323616</v>
      </c>
      <c r="CU171" s="41">
        <f t="shared" si="124"/>
        <v>0.1434201075286535</v>
      </c>
      <c r="CV171" t="s">
        <v>76</v>
      </c>
      <c r="CW171" s="2">
        <f t="shared" si="171"/>
        <v>0</v>
      </c>
      <c r="CX171" s="2">
        <f t="shared" si="171"/>
        <v>15.99671882876919</v>
      </c>
      <c r="CY171" s="2">
        <f t="shared" si="171"/>
        <v>121.21560388568651</v>
      </c>
      <c r="CZ171" s="2">
        <f t="shared" si="170"/>
        <v>351.52463367186647</v>
      </c>
      <c r="DA171" s="2">
        <f t="shared" si="170"/>
        <v>663.81746636753451</v>
      </c>
      <c r="DB171" s="2">
        <f t="shared" si="170"/>
        <v>912.99994884655098</v>
      </c>
      <c r="DC171" s="2">
        <f t="shared" si="170"/>
        <v>1150.3391045632779</v>
      </c>
      <c r="DD171" s="2">
        <f t="shared" si="170"/>
        <v>1405.4721651347427</v>
      </c>
      <c r="DE171" s="2">
        <f t="shared" si="170"/>
        <v>1622.6389298292634</v>
      </c>
      <c r="DF171" s="41">
        <f t="shared" si="125"/>
        <v>3.9670794819687681E-2</v>
      </c>
      <c r="DG171" t="s">
        <v>76</v>
      </c>
      <c r="DH171" s="2">
        <f t="shared" si="165"/>
        <v>0</v>
      </c>
      <c r="DI171" s="2">
        <f t="shared" si="165"/>
        <v>9.0534481773629523</v>
      </c>
      <c r="DJ171" s="2">
        <f t="shared" si="165"/>
        <v>72.646139188416782</v>
      </c>
      <c r="DK171" s="2">
        <f t="shared" si="165"/>
        <v>215.35341898037041</v>
      </c>
      <c r="DL171" s="2">
        <f t="shared" si="165"/>
        <v>359.11263415359281</v>
      </c>
      <c r="DM171" s="2">
        <f t="shared" si="165"/>
        <v>422.25571079954534</v>
      </c>
      <c r="DN171" s="2">
        <f t="shared" si="165"/>
        <v>515.81271745698541</v>
      </c>
      <c r="DO171" s="2">
        <f t="shared" si="165"/>
        <v>598.13759144541109</v>
      </c>
      <c r="DP171" s="2">
        <f t="shared" si="165"/>
        <v>673.85599789436674</v>
      </c>
      <c r="DQ171" s="41">
        <f t="shared" si="126"/>
        <v>1.6474646662949313E-2</v>
      </c>
      <c r="DR171" s="41"/>
    </row>
    <row r="172" spans="1:122" x14ac:dyDescent="0.3">
      <c r="A172" t="s">
        <v>78</v>
      </c>
      <c r="B172" s="2">
        <f>VLOOKUP($A172,Total_Rndwd_Prod_Val_REF_N!$A$4:$M$199,5,FALSE)/10^3</f>
        <v>2223.4587716123474</v>
      </c>
      <c r="C172" s="2">
        <f>VLOOKUP($A172,Total_Rndwd_Prod_Val_REF_N!$A$4:$M$199,6,FALSE)/10^3</f>
        <v>2271.2050791586976</v>
      </c>
      <c r="D172" s="2">
        <f>VLOOKUP($A172,Total_Rndwd_Prod_Val_REF_N!$A$4:$M$199,7,FALSE)/10^3</f>
        <v>2201.0222941578336</v>
      </c>
      <c r="E172" s="2">
        <f>VLOOKUP($A172,Total_Rndwd_Prod_Val_REF_N!$A$4:$M$199,8,FALSE)/10^3</f>
        <v>1954.2157606259473</v>
      </c>
      <c r="F172" s="2">
        <f>VLOOKUP($A172,Total_Rndwd_Prod_Val_REF_N!$A$4:$M$199,9,FALSE)/10^3</f>
        <v>2084.5367600427953</v>
      </c>
      <c r="G172" s="2">
        <f>VLOOKUP($A172,Total_Rndwd_Prod_Val_REF_N!$A$4:$M$199,10,FALSE)/10^3</f>
        <v>1459.8828830791517</v>
      </c>
      <c r="H172" s="2">
        <f>VLOOKUP($A172,Total_Rndwd_Prod_Val_REF_N!$A$4:$M$199,11,FALSE)/10^3</f>
        <v>1647.2886087141273</v>
      </c>
      <c r="I172" s="2">
        <f>VLOOKUP($A172,Total_Rndwd_Prod_Val_REF_N!$A$4:$M$199,12,FALSE)/10^3</f>
        <v>1507.8117876933766</v>
      </c>
      <c r="J172" s="2">
        <f>VLOOKUP($A172,Total_Rndwd_Prod_Val_REF_N!$A$4:$M$199,13,FALSE)/10^3</f>
        <v>1361.4066255899079</v>
      </c>
      <c r="L172" t="s">
        <v>78</v>
      </c>
      <c r="M172" s="2">
        <f>VLOOKUP($A172,Total_Rndwd_Prod_Val_BF_N!$A$4:$M$199,5,FALSE)/10^3</f>
        <v>2223.4587716123474</v>
      </c>
      <c r="N172" s="2">
        <f>VLOOKUP($A172,Total_Rndwd_Prod_Val_BF_N!$A$4:$M$199,6,FALSE)/10^3</f>
        <v>2432.1651780245338</v>
      </c>
      <c r="O172" s="2">
        <f>VLOOKUP($A172,Total_Rndwd_Prod_Val_BF_N!$A$4:$M$199,7,FALSE)/10^3</f>
        <v>2505.5809160006893</v>
      </c>
      <c r="P172" s="2">
        <f>VLOOKUP($A172,Total_Rndwd_Prod_Val_BF_N!$A$4:$M$199,8,FALSE)/10^3</f>
        <v>2236.4047138276223</v>
      </c>
      <c r="Q172" s="2">
        <f>VLOOKUP($A172,Total_Rndwd_Prod_Val_BF_N!$A$4:$M$199,9,FALSE)/10^3</f>
        <v>2361.9754536799983</v>
      </c>
      <c r="R172" s="2">
        <f>VLOOKUP($A172,Total_Rndwd_Prod_Val_BF_N!$A$4:$M$199,10,FALSE)/10^3</f>
        <v>1724.4510709479991</v>
      </c>
      <c r="S172" s="2">
        <f>VLOOKUP($A172,Total_Rndwd_Prod_Val_BF_N!$A$4:$M$199,11,FALSE)/10^3</f>
        <v>1536.5409120310921</v>
      </c>
      <c r="T172" s="2">
        <f>VLOOKUP($A172,Total_Rndwd_Prod_Val_BF_N!$A$4:$M$199,12,FALSE)/10^3</f>
        <v>1382.3668758528677</v>
      </c>
      <c r="U172" s="2">
        <f>VLOOKUP($A172,Total_Rndwd_Prod_Val_BF_N!$A$4:$M$199,13,FALSE)/10^3</f>
        <v>1249.7934451050592</v>
      </c>
      <c r="W172" t="s">
        <v>78</v>
      </c>
      <c r="X172" s="2">
        <f>VLOOKUP($A172,Total_Rndwd_Prod_Val_AF_N!$A$4:$M$199,5,FALSE)/10^3</f>
        <v>2223.4587716123474</v>
      </c>
      <c r="Y172" s="2">
        <f>VLOOKUP($A172,Total_Rndwd_Prod_Val_AF_N!$A$4:$M$199,6,FALSE)/10^3</f>
        <v>2340.6120471507347</v>
      </c>
      <c r="Z172" s="2">
        <f>VLOOKUP($A172,Total_Rndwd_Prod_Val_AF_N!$A$4:$M$199,7,FALSE)/10^3</f>
        <v>2336.581699379662</v>
      </c>
      <c r="AA172" s="2">
        <f>VLOOKUP($A172,Total_Rndwd_Prod_Val_AF_N!$A$4:$M$199,8,FALSE)/10^3</f>
        <v>2098.7478899824341</v>
      </c>
      <c r="AB172" s="2">
        <f>VLOOKUP($A172,Total_Rndwd_Prod_Val_AF_N!$A$4:$M$199,9,FALSE)/10^3</f>
        <v>2246.1752073815305</v>
      </c>
      <c r="AC172" s="2">
        <f>VLOOKUP($A172,Total_Rndwd_Prod_Val_AF_N!$A$4:$M$199,10,FALSE)/10^3</f>
        <v>1614.0388702575576</v>
      </c>
      <c r="AD172" s="2">
        <f>VLOOKUP($A172,Total_Rndwd_Prod_Val_AF_N!$A$4:$M$199,11,FALSE)/10^3</f>
        <v>1439.2069138922152</v>
      </c>
      <c r="AE172" s="2">
        <f>VLOOKUP($A172,Total_Rndwd_Prod_Val_AF_N!$A$4:$M$199,12,FALSE)/10^3</f>
        <v>1303.2183590819261</v>
      </c>
      <c r="AF172" s="2">
        <f>VLOOKUP($A172,Total_Rndwd_Prod_Val_AF_N!$A$4:$M$199,13,FALSE)/10^3</f>
        <v>1168.4854470513385</v>
      </c>
      <c r="AH172" t="s">
        <v>78</v>
      </c>
      <c r="AI172" s="2">
        <f>VLOOKUP($A172,Total_Rndwd_Prod_Val_BAC_N!$A$4:$M$199,5,FALSE)/10^3</f>
        <v>2223.4587716123474</v>
      </c>
      <c r="AJ172" s="2">
        <f>VLOOKUP($A172,Total_Rndwd_Prod_Val_BAC_N!$A$4:$M$199,6,FALSE)/10^3</f>
        <v>2320.7674424513102</v>
      </c>
      <c r="AK172" s="2">
        <f>VLOOKUP($A172,Total_Rndwd_Prod_Val_BAC_N!$A$4:$M$199,7,FALSE)/10^3</f>
        <v>2309.7846070218025</v>
      </c>
      <c r="AL172" s="2">
        <f>VLOOKUP($A172,Total_Rndwd_Prod_Val_BAC_N!$A$4:$M$199,8,FALSE)/10^3</f>
        <v>2065.9906107965835</v>
      </c>
      <c r="AM172" s="2">
        <f>VLOOKUP($A172,Total_Rndwd_Prod_Val_BAC_N!$A$4:$M$199,9,FALSE)/10^3</f>
        <v>2198.0786600003121</v>
      </c>
      <c r="AN172" s="2">
        <f>VLOOKUP($A172,Total_Rndwd_Prod_Val_BAC_N!$A$4:$M$199,10,FALSE)/10^3</f>
        <v>1580.8321386614375</v>
      </c>
      <c r="AO172" s="2">
        <f>VLOOKUP($A172,Total_Rndwd_Prod_Val_BAC_N!$A$4:$M$199,11,FALSE)/10^3</f>
        <v>1407.6819974719256</v>
      </c>
      <c r="AP172" s="2">
        <f>VLOOKUP($A172,Total_Rndwd_Prod_Val_BAC_N!$A$4:$M$199,12,FALSE)/10^3</f>
        <v>1282.952000246368</v>
      </c>
      <c r="AQ172" s="2">
        <f>VLOOKUP($A172,Total_Rndwd_Prod_Val_BAC_N!$A$4:$M$199,13,FALSE)/10^3</f>
        <v>1153.190139496651</v>
      </c>
      <c r="AS172" t="s">
        <v>78</v>
      </c>
      <c r="AT172" s="2">
        <f t="shared" si="166"/>
        <v>2223.4587716123474</v>
      </c>
      <c r="AU172" s="2">
        <f t="shared" si="172"/>
        <v>13388.498937220435</v>
      </c>
      <c r="AV172" s="2">
        <f t="shared" si="172"/>
        <v>24674.341548013057</v>
      </c>
      <c r="AW172" s="2">
        <f t="shared" si="172"/>
        <v>35432.646485270343</v>
      </c>
      <c r="AX172" s="2">
        <f t="shared" si="172"/>
        <v>45334.046287816927</v>
      </c>
      <c r="AY172" s="2">
        <f t="shared" si="172"/>
        <v>55132.076211067259</v>
      </c>
      <c r="AZ172" s="2">
        <f t="shared" si="172"/>
        <v>62618.896352097996</v>
      </c>
      <c r="BA172" s="2">
        <f t="shared" si="172"/>
        <v>70715.862574647894</v>
      </c>
      <c r="BB172" s="2">
        <f t="shared" si="172"/>
        <v>78108.516351011305</v>
      </c>
      <c r="BD172" t="s">
        <v>78</v>
      </c>
      <c r="BE172" s="2">
        <f t="shared" si="167"/>
        <v>2223.4587716123474</v>
      </c>
      <c r="BF172" s="2">
        <f t="shared" si="173"/>
        <v>13549.459036086271</v>
      </c>
      <c r="BG172" s="2">
        <f t="shared" si="173"/>
        <v>25783.700664185097</v>
      </c>
      <c r="BH172" s="2">
        <f t="shared" si="173"/>
        <v>38042.429042015472</v>
      </c>
      <c r="BI172" s="2">
        <f t="shared" si="173"/>
        <v>49350.023351005955</v>
      </c>
      <c r="BJ172" s="2">
        <f t="shared" si="173"/>
        <v>60522.376236673947</v>
      </c>
      <c r="BK172" s="2">
        <f t="shared" si="173"/>
        <v>68956.721432497041</v>
      </c>
      <c r="BL172" s="2">
        <f t="shared" si="173"/>
        <v>76485.251956474269</v>
      </c>
      <c r="BM172" s="2">
        <f t="shared" si="173"/>
        <v>83264.512904990799</v>
      </c>
      <c r="BO172" t="s">
        <v>78</v>
      </c>
      <c r="BP172" s="2">
        <f t="shared" si="168"/>
        <v>2223.4587716123474</v>
      </c>
      <c r="BQ172" s="2">
        <f t="shared" si="174"/>
        <v>13457.905905212472</v>
      </c>
      <c r="BR172" s="2">
        <f t="shared" si="174"/>
        <v>25156.935793195073</v>
      </c>
      <c r="BS172" s="2">
        <f t="shared" si="174"/>
        <v>36602.010480696154</v>
      </c>
      <c r="BT172" s="2">
        <f t="shared" si="174"/>
        <v>47243.177248007421</v>
      </c>
      <c r="BU172" s="2">
        <f t="shared" si="174"/>
        <v>57841.916947791105</v>
      </c>
      <c r="BV172" s="2">
        <f t="shared" si="174"/>
        <v>65737.279342713548</v>
      </c>
      <c r="BW172" s="2">
        <f t="shared" si="174"/>
        <v>72797.325357364345</v>
      </c>
      <c r="BX172" s="2">
        <f t="shared" si="174"/>
        <v>79178.684240743387</v>
      </c>
      <c r="BZ172" t="s">
        <v>78</v>
      </c>
      <c r="CA172" s="2">
        <f t="shared" si="169"/>
        <v>2223.4587716123474</v>
      </c>
      <c r="CB172" s="2">
        <f t="shared" si="175"/>
        <v>13438.061300513047</v>
      </c>
      <c r="CC172" s="2">
        <f t="shared" si="175"/>
        <v>25030.915677340094</v>
      </c>
      <c r="CD172" s="2">
        <f t="shared" si="175"/>
        <v>36336.044716223885</v>
      </c>
      <c r="CE172" s="2">
        <f t="shared" si="175"/>
        <v>46798.085819410531</v>
      </c>
      <c r="CF172" s="2">
        <f t="shared" si="175"/>
        <v>57171.23259807322</v>
      </c>
      <c r="CG172" s="2">
        <f t="shared" si="175"/>
        <v>64902.243150190894</v>
      </c>
      <c r="CH172" s="2">
        <f t="shared" si="175"/>
        <v>71815.923140324958</v>
      </c>
      <c r="CI172" s="2">
        <f t="shared" si="175"/>
        <v>78100.921280807088</v>
      </c>
      <c r="CK172" t="s">
        <v>78</v>
      </c>
      <c r="CL172" s="2">
        <f t="shared" si="176"/>
        <v>0</v>
      </c>
      <c r="CM172" s="2">
        <f t="shared" si="176"/>
        <v>160.9600988658367</v>
      </c>
      <c r="CN172" s="2">
        <f t="shared" si="176"/>
        <v>1109.3591161720396</v>
      </c>
      <c r="CO172" s="2">
        <f t="shared" si="176"/>
        <v>2609.7825567451291</v>
      </c>
      <c r="CP172" s="2">
        <f t="shared" si="176"/>
        <v>4015.9770631890278</v>
      </c>
      <c r="CQ172" s="2">
        <f t="shared" si="176"/>
        <v>5390.300025606688</v>
      </c>
      <c r="CR172" s="2">
        <f t="shared" si="176"/>
        <v>6337.825080399045</v>
      </c>
      <c r="CS172" s="2">
        <f t="shared" si="176"/>
        <v>5769.389381826375</v>
      </c>
      <c r="CT172" s="2">
        <f t="shared" si="176"/>
        <v>5155.9965539794939</v>
      </c>
      <c r="CU172" s="41">
        <f t="shared" si="124"/>
        <v>6.6010683531729078E-2</v>
      </c>
      <c r="CV172" t="s">
        <v>78</v>
      </c>
      <c r="CW172" s="2">
        <f t="shared" si="171"/>
        <v>0</v>
      </c>
      <c r="CX172" s="2">
        <f t="shared" si="171"/>
        <v>69.406967992037607</v>
      </c>
      <c r="CY172" s="2">
        <f t="shared" si="171"/>
        <v>482.59424518201558</v>
      </c>
      <c r="CZ172" s="2">
        <f t="shared" si="170"/>
        <v>1169.3639954258106</v>
      </c>
      <c r="DA172" s="2">
        <f t="shared" si="170"/>
        <v>1909.1309601904941</v>
      </c>
      <c r="DB172" s="2">
        <f t="shared" si="170"/>
        <v>2709.8407367238469</v>
      </c>
      <c r="DC172" s="2">
        <f t="shared" si="170"/>
        <v>3118.3829906155515</v>
      </c>
      <c r="DD172" s="2">
        <f t="shared" si="170"/>
        <v>2081.4627827164513</v>
      </c>
      <c r="DE172" s="2">
        <f t="shared" si="170"/>
        <v>1070.1678897320817</v>
      </c>
      <c r="DF172" s="41">
        <f t="shared" si="125"/>
        <v>1.3701039780641355E-2</v>
      </c>
      <c r="DG172" t="s">
        <v>78</v>
      </c>
      <c r="DH172" s="2">
        <f t="shared" si="165"/>
        <v>0</v>
      </c>
      <c r="DI172" s="2">
        <f t="shared" si="165"/>
        <v>49.562363292612645</v>
      </c>
      <c r="DJ172" s="2">
        <f t="shared" si="165"/>
        <v>356.57412932703664</v>
      </c>
      <c r="DK172" s="2">
        <f t="shared" si="165"/>
        <v>903.39823095354222</v>
      </c>
      <c r="DL172" s="2">
        <f t="shared" si="165"/>
        <v>1464.0395315936039</v>
      </c>
      <c r="DM172" s="2">
        <f t="shared" si="165"/>
        <v>2039.1563870059617</v>
      </c>
      <c r="DN172" s="2">
        <f t="shared" si="165"/>
        <v>2283.3467980928981</v>
      </c>
      <c r="DO172" s="2">
        <f t="shared" si="165"/>
        <v>1100.060565677064</v>
      </c>
      <c r="DP172" s="2">
        <f t="shared" si="165"/>
        <v>-7.5950702042173361</v>
      </c>
      <c r="DQ172" s="41">
        <f t="shared" si="126"/>
        <v>-9.7237414804883819E-5</v>
      </c>
      <c r="DR172" s="41"/>
    </row>
    <row r="173" spans="1:122" x14ac:dyDescent="0.3">
      <c r="A173" t="s">
        <v>179</v>
      </c>
      <c r="B173" s="2">
        <f>VLOOKUP($A173,Total_Rndwd_Prod_Val_REF_N!$A$4:$M$199,5,FALSE)/10^3</f>
        <v>924.69281074975049</v>
      </c>
      <c r="C173" s="2">
        <f>VLOOKUP($A173,Total_Rndwd_Prod_Val_REF_N!$A$4:$M$199,6,FALSE)/10^3</f>
        <v>1053.3749692019469</v>
      </c>
      <c r="D173" s="2">
        <f>VLOOKUP($A173,Total_Rndwd_Prod_Val_REF_N!$A$4:$M$199,7,FALSE)/10^3</f>
        <v>1200.6034645981354</v>
      </c>
      <c r="E173" s="2">
        <f>VLOOKUP($A173,Total_Rndwd_Prod_Val_REF_N!$A$4:$M$199,8,FALSE)/10^3</f>
        <v>1242.9672772786712</v>
      </c>
      <c r="F173" s="2">
        <f>VLOOKUP($A173,Total_Rndwd_Prod_Val_REF_N!$A$4:$M$199,9,FALSE)/10^3</f>
        <v>1297.1663962792877</v>
      </c>
      <c r="G173" s="2">
        <f>VLOOKUP($A173,Total_Rndwd_Prod_Val_REF_N!$A$4:$M$199,10,FALSE)/10^3</f>
        <v>1351.8834172584388</v>
      </c>
      <c r="H173" s="2">
        <f>VLOOKUP($A173,Total_Rndwd_Prod_Val_REF_N!$A$4:$M$199,11,FALSE)/10^3</f>
        <v>1331.2081583933664</v>
      </c>
      <c r="I173" s="2">
        <f>VLOOKUP($A173,Total_Rndwd_Prod_Val_REF_N!$A$4:$M$199,12,FALSE)/10^3</f>
        <v>1317.7482600985838</v>
      </c>
      <c r="J173" s="2">
        <f>VLOOKUP($A173,Total_Rndwd_Prod_Val_REF_N!$A$4:$M$199,13,FALSE)/10^3</f>
        <v>1293.6075416336146</v>
      </c>
      <c r="L173" t="s">
        <v>179</v>
      </c>
      <c r="M173" s="2">
        <f>VLOOKUP($A173,Total_Rndwd_Prod_Val_BF_N!$A$4:$M$199,5,FALSE)/10^3</f>
        <v>924.69281074975049</v>
      </c>
      <c r="N173" s="2">
        <f>VLOOKUP($A173,Total_Rndwd_Prod_Val_BF_N!$A$4:$M$199,6,FALSE)/10^3</f>
        <v>1005.6643399744976</v>
      </c>
      <c r="O173" s="2">
        <f>VLOOKUP($A173,Total_Rndwd_Prod_Val_BF_N!$A$4:$M$199,7,FALSE)/10^3</f>
        <v>1082.1573435572263</v>
      </c>
      <c r="P173" s="2">
        <f>VLOOKUP($A173,Total_Rndwd_Prod_Val_BF_N!$A$4:$M$199,8,FALSE)/10^3</f>
        <v>1068.0771638931785</v>
      </c>
      <c r="Q173" s="2">
        <f>VLOOKUP($A173,Total_Rndwd_Prod_Val_BF_N!$A$4:$M$199,9,FALSE)/10^3</f>
        <v>1051.178837612754</v>
      </c>
      <c r="R173" s="2">
        <f>VLOOKUP($A173,Total_Rndwd_Prod_Val_BF_N!$A$4:$M$199,10,FALSE)/10^3</f>
        <v>1033.4927432588042</v>
      </c>
      <c r="S173" s="2">
        <f>VLOOKUP($A173,Total_Rndwd_Prod_Val_BF_N!$A$4:$M$199,11,FALSE)/10^3</f>
        <v>1005.2771241566423</v>
      </c>
      <c r="T173" s="2">
        <f>VLOOKUP($A173,Total_Rndwd_Prod_Val_BF_N!$A$4:$M$199,12,FALSE)/10^3</f>
        <v>952.3196047569329</v>
      </c>
      <c r="U173" s="2">
        <f>VLOOKUP($A173,Total_Rndwd_Prod_Val_BF_N!$A$4:$M$199,13,FALSE)/10^3</f>
        <v>905.97907577019396</v>
      </c>
      <c r="W173" t="s">
        <v>179</v>
      </c>
      <c r="X173" s="2">
        <f>VLOOKUP($A173,Total_Rndwd_Prod_Val_AF_N!$A$4:$M$199,5,FALSE)/10^3</f>
        <v>924.69281074975049</v>
      </c>
      <c r="Y173" s="2">
        <f>VLOOKUP($A173,Total_Rndwd_Prod_Val_AF_N!$A$4:$M$199,6,FALSE)/10^3</f>
        <v>1078.9721785448396</v>
      </c>
      <c r="Z173" s="2">
        <f>VLOOKUP($A173,Total_Rndwd_Prod_Val_AF_N!$A$4:$M$199,7,FALSE)/10^3</f>
        <v>1266.9095431461501</v>
      </c>
      <c r="AA173" s="2">
        <f>VLOOKUP($A173,Total_Rndwd_Prod_Val_AF_N!$A$4:$M$199,8,FALSE)/10^3</f>
        <v>1317.7009377387212</v>
      </c>
      <c r="AB173" s="2">
        <f>VLOOKUP($A173,Total_Rndwd_Prod_Val_AF_N!$A$4:$M$199,9,FALSE)/10^3</f>
        <v>1371.4684433731759</v>
      </c>
      <c r="AC173" s="2">
        <f>VLOOKUP($A173,Total_Rndwd_Prod_Val_AF_N!$A$4:$M$199,10,FALSE)/10^3</f>
        <v>1382.4837069488963</v>
      </c>
      <c r="AD173" s="2">
        <f>VLOOKUP($A173,Total_Rndwd_Prod_Val_AF_N!$A$4:$M$199,11,FALSE)/10^3</f>
        <v>1357.2051396769693</v>
      </c>
      <c r="AE173" s="2">
        <f>VLOOKUP($A173,Total_Rndwd_Prod_Val_AF_N!$A$4:$M$199,12,FALSE)/10^3</f>
        <v>1325.9092723091799</v>
      </c>
      <c r="AF173" s="2">
        <f>VLOOKUP($A173,Total_Rndwd_Prod_Val_AF_N!$A$4:$M$199,13,FALSE)/10^3</f>
        <v>1295.9827677698515</v>
      </c>
      <c r="AH173" t="s">
        <v>179</v>
      </c>
      <c r="AI173" s="2">
        <f>VLOOKUP($A173,Total_Rndwd_Prod_Val_BAC_N!$A$4:$M$199,5,FALSE)/10^3</f>
        <v>924.69281074975049</v>
      </c>
      <c r="AJ173" s="2">
        <f>VLOOKUP($A173,Total_Rndwd_Prod_Val_BAC_N!$A$4:$M$199,6,FALSE)/10^3</f>
        <v>1066.2331068542082</v>
      </c>
      <c r="AK173" s="2">
        <f>VLOOKUP($A173,Total_Rndwd_Prod_Val_BAC_N!$A$4:$M$199,7,FALSE)/10^3</f>
        <v>1244.4850431521681</v>
      </c>
      <c r="AL173" s="2">
        <f>VLOOKUP($A173,Total_Rndwd_Prod_Val_BAC_N!$A$4:$M$199,8,FALSE)/10^3</f>
        <v>1293.8142340924881</v>
      </c>
      <c r="AM173" s="2">
        <f>VLOOKUP($A173,Total_Rndwd_Prod_Val_BAC_N!$A$4:$M$199,9,FALSE)/10^3</f>
        <v>1342.5408674430789</v>
      </c>
      <c r="AN173" s="2">
        <f>VLOOKUP($A173,Total_Rndwd_Prod_Val_BAC_N!$A$4:$M$199,10,FALSE)/10^3</f>
        <v>1360.3350829775989</v>
      </c>
      <c r="AO173" s="2">
        <f>VLOOKUP($A173,Total_Rndwd_Prod_Val_BAC_N!$A$4:$M$199,11,FALSE)/10^3</f>
        <v>1330.4574374240574</v>
      </c>
      <c r="AP173" s="2">
        <f>VLOOKUP($A173,Total_Rndwd_Prod_Val_BAC_N!$A$4:$M$199,12,FALSE)/10^3</f>
        <v>1308.2739491223583</v>
      </c>
      <c r="AQ173" s="2">
        <f>VLOOKUP($A173,Total_Rndwd_Prod_Val_BAC_N!$A$4:$M$199,13,FALSE)/10^3</f>
        <v>1280.6725322132224</v>
      </c>
      <c r="AS173" t="s">
        <v>179</v>
      </c>
      <c r="AT173" s="2">
        <f t="shared" si="166"/>
        <v>924.69281074975049</v>
      </c>
      <c r="AU173" s="2">
        <f t="shared" si="172"/>
        <v>5676.8390229506986</v>
      </c>
      <c r="AV173" s="2">
        <f t="shared" si="172"/>
        <v>11090.942364356622</v>
      </c>
      <c r="AW173" s="2">
        <f t="shared" si="172"/>
        <v>17136.323500027836</v>
      </c>
      <c r="AX173" s="2">
        <f t="shared" si="172"/>
        <v>23405.359005421808</v>
      </c>
      <c r="AY173" s="2">
        <f t="shared" si="172"/>
        <v>29945.908007797399</v>
      </c>
      <c r="AZ173" s="2">
        <f t="shared" si="172"/>
        <v>36684.649835224525</v>
      </c>
      <c r="BA173" s="2">
        <f t="shared" si="172"/>
        <v>43327.230728896575</v>
      </c>
      <c r="BB173" s="2">
        <f t="shared" si="172"/>
        <v>49891.831310924528</v>
      </c>
      <c r="BD173" t="s">
        <v>179</v>
      </c>
      <c r="BE173" s="2">
        <f t="shared" si="167"/>
        <v>924.69281074975049</v>
      </c>
      <c r="BF173" s="2">
        <f t="shared" si="173"/>
        <v>5629.1283937232492</v>
      </c>
      <c r="BG173" s="2">
        <f t="shared" si="173"/>
        <v>10733.943097178466</v>
      </c>
      <c r="BH173" s="2">
        <f t="shared" si="173"/>
        <v>16130.64963530055</v>
      </c>
      <c r="BI173" s="2">
        <f t="shared" si="173"/>
        <v>21454.137128486018</v>
      </c>
      <c r="BJ173" s="2">
        <f t="shared" si="173"/>
        <v>26692.34522219584</v>
      </c>
      <c r="BK173" s="2">
        <f t="shared" si="173"/>
        <v>31831.593319387695</v>
      </c>
      <c r="BL173" s="2">
        <f t="shared" si="173"/>
        <v>36805.021420771198</v>
      </c>
      <c r="BM173" s="2">
        <f t="shared" si="173"/>
        <v>41520.278915569121</v>
      </c>
      <c r="BO173" t="s">
        <v>179</v>
      </c>
      <c r="BP173" s="2">
        <f t="shared" si="168"/>
        <v>924.69281074975049</v>
      </c>
      <c r="BQ173" s="2">
        <f t="shared" si="174"/>
        <v>5702.4362322935922</v>
      </c>
      <c r="BR173" s="2">
        <f t="shared" si="174"/>
        <v>11285.234489619101</v>
      </c>
      <c r="BS173" s="2">
        <f t="shared" si="174"/>
        <v>17670.573599942421</v>
      </c>
      <c r="BT173" s="2">
        <f t="shared" si="174"/>
        <v>24312.845794270481</v>
      </c>
      <c r="BU173" s="2">
        <f t="shared" si="174"/>
        <v>31181.203274712079</v>
      </c>
      <c r="BV173" s="2">
        <f t="shared" si="174"/>
        <v>38068.34324218463</v>
      </c>
      <c r="BW173" s="2">
        <f t="shared" si="174"/>
        <v>44823.073073201689</v>
      </c>
      <c r="BX173" s="2">
        <f t="shared" si="174"/>
        <v>51422.692930208257</v>
      </c>
      <c r="BZ173" t="s">
        <v>179</v>
      </c>
      <c r="CA173" s="2">
        <f t="shared" si="169"/>
        <v>924.69281074975049</v>
      </c>
      <c r="CB173" s="2">
        <f t="shared" si="175"/>
        <v>5689.6971606029601</v>
      </c>
      <c r="CC173" s="2">
        <f t="shared" si="175"/>
        <v>11199.114631171962</v>
      </c>
      <c r="CD173" s="2">
        <f t="shared" si="175"/>
        <v>17470.869037873123</v>
      </c>
      <c r="CE173" s="2">
        <f t="shared" si="175"/>
        <v>23988.666841686154</v>
      </c>
      <c r="CF173" s="2">
        <f t="shared" si="175"/>
        <v>30719.16539443607</v>
      </c>
      <c r="CG173" s="2">
        <f t="shared" si="175"/>
        <v>37490.963163770517</v>
      </c>
      <c r="CH173" s="2">
        <f t="shared" si="175"/>
        <v>44121.066862589112</v>
      </c>
      <c r="CI173" s="2">
        <f t="shared" si="175"/>
        <v>50634.835191291771</v>
      </c>
      <c r="CK173" t="s">
        <v>179</v>
      </c>
      <c r="CL173" s="2">
        <f t="shared" si="176"/>
        <v>0</v>
      </c>
      <c r="CM173" s="2">
        <f t="shared" si="176"/>
        <v>-47.710629227449317</v>
      </c>
      <c r="CN173" s="2">
        <f t="shared" si="176"/>
        <v>-356.99926717815652</v>
      </c>
      <c r="CO173" s="2">
        <f t="shared" si="176"/>
        <v>-1005.6738647272869</v>
      </c>
      <c r="CP173" s="2">
        <f t="shared" si="176"/>
        <v>-1951.2218769357896</v>
      </c>
      <c r="CQ173" s="2">
        <f t="shared" si="176"/>
        <v>-3253.5627856015599</v>
      </c>
      <c r="CR173" s="2">
        <f t="shared" si="176"/>
        <v>-4853.0565158368299</v>
      </c>
      <c r="CS173" s="2">
        <f t="shared" si="176"/>
        <v>-6522.209308125377</v>
      </c>
      <c r="CT173" s="2">
        <f t="shared" si="176"/>
        <v>-8371.5523953554075</v>
      </c>
      <c r="CU173" s="41">
        <f t="shared" si="124"/>
        <v>-0.16779404915374066</v>
      </c>
      <c r="CV173" t="s">
        <v>179</v>
      </c>
      <c r="CW173" s="2">
        <f t="shared" si="171"/>
        <v>0</v>
      </c>
      <c r="CX173" s="2">
        <f t="shared" si="171"/>
        <v>25.59720934289362</v>
      </c>
      <c r="CY173" s="2">
        <f t="shared" si="171"/>
        <v>194.29212526247829</v>
      </c>
      <c r="CZ173" s="2">
        <f t="shared" si="170"/>
        <v>534.25009991458501</v>
      </c>
      <c r="DA173" s="2">
        <f t="shared" si="170"/>
        <v>907.48678884867331</v>
      </c>
      <c r="DB173" s="2">
        <f t="shared" si="170"/>
        <v>1235.2952669146798</v>
      </c>
      <c r="DC173" s="2">
        <f t="shared" si="170"/>
        <v>1383.6934069601048</v>
      </c>
      <c r="DD173" s="2">
        <f t="shared" si="170"/>
        <v>1495.8423443051142</v>
      </c>
      <c r="DE173" s="2">
        <f t="shared" si="170"/>
        <v>1530.8616192837289</v>
      </c>
      <c r="DF173" s="41">
        <f t="shared" si="125"/>
        <v>3.0683612508497458E-2</v>
      </c>
      <c r="DG173" t="s">
        <v>179</v>
      </c>
      <c r="DH173" s="2">
        <f t="shared" si="165"/>
        <v>0</v>
      </c>
      <c r="DI173" s="2">
        <f t="shared" si="165"/>
        <v>12.858137652261576</v>
      </c>
      <c r="DJ173" s="2">
        <f t="shared" si="165"/>
        <v>108.17226681533975</v>
      </c>
      <c r="DK173" s="2">
        <f t="shared" si="165"/>
        <v>334.54553784528616</v>
      </c>
      <c r="DL173" s="2">
        <f t="shared" si="165"/>
        <v>583.30783626434641</v>
      </c>
      <c r="DM173" s="2">
        <f t="shared" si="165"/>
        <v>773.25738663867014</v>
      </c>
      <c r="DN173" s="2">
        <f t="shared" si="165"/>
        <v>806.31332854599168</v>
      </c>
      <c r="DO173" s="2">
        <f t="shared" si="165"/>
        <v>793.83613369253726</v>
      </c>
      <c r="DP173" s="2">
        <f t="shared" si="165"/>
        <v>743.00388036724326</v>
      </c>
      <c r="DQ173" s="41">
        <f t="shared" si="126"/>
        <v>1.4892295208345098E-2</v>
      </c>
      <c r="DR173" s="41"/>
    </row>
    <row r="174" spans="1:122" x14ac:dyDescent="0.3">
      <c r="A174" t="s">
        <v>180</v>
      </c>
      <c r="B174" s="2">
        <f>VLOOKUP($A174,Total_Rndwd_Prod_Val_REF_N!$A$4:$M$199,5,FALSE)/10^3</f>
        <v>889.60130868025976</v>
      </c>
      <c r="C174" s="2">
        <f>VLOOKUP($A174,Total_Rndwd_Prod_Val_REF_N!$A$4:$M$199,6,FALSE)/10^3</f>
        <v>984.62151244015297</v>
      </c>
      <c r="D174" s="2">
        <f>VLOOKUP($A174,Total_Rndwd_Prod_Val_REF_N!$A$4:$M$199,7,FALSE)/10^3</f>
        <v>1090.034453408761</v>
      </c>
      <c r="E174" s="2">
        <f>VLOOKUP($A174,Total_Rndwd_Prod_Val_REF_N!$A$4:$M$199,8,FALSE)/10^3</f>
        <v>1108.0486905998769</v>
      </c>
      <c r="F174" s="2">
        <f>VLOOKUP($A174,Total_Rndwd_Prod_Val_REF_N!$A$4:$M$199,9,FALSE)/10^3</f>
        <v>1148.4625949484905</v>
      </c>
      <c r="G174" s="2">
        <f>VLOOKUP($A174,Total_Rndwd_Prod_Val_REF_N!$A$4:$M$199,10,FALSE)/10^3</f>
        <v>1200.8990107037203</v>
      </c>
      <c r="H174" s="2">
        <f>VLOOKUP($A174,Total_Rndwd_Prod_Val_REF_N!$A$4:$M$199,11,FALSE)/10^3</f>
        <v>1209.8721307136466</v>
      </c>
      <c r="I174" s="2">
        <f>VLOOKUP($A174,Total_Rndwd_Prod_Val_REF_N!$A$4:$M$199,12,FALSE)/10^3</f>
        <v>1209.4564832384576</v>
      </c>
      <c r="J174" s="2">
        <f>VLOOKUP($A174,Total_Rndwd_Prod_Val_REF_N!$A$4:$M$199,13,FALSE)/10^3</f>
        <v>1170.3602152031888</v>
      </c>
      <c r="L174" t="s">
        <v>180</v>
      </c>
      <c r="M174" s="2">
        <f>VLOOKUP($A174,Total_Rndwd_Prod_Val_BF_N!$A$4:$M$199,5,FALSE)/10^3</f>
        <v>889.60130868025976</v>
      </c>
      <c r="N174" s="2">
        <f>VLOOKUP($A174,Total_Rndwd_Prod_Val_BF_N!$A$4:$M$199,6,FALSE)/10^3</f>
        <v>1065.1069820539967</v>
      </c>
      <c r="O174" s="2">
        <f>VLOOKUP($A174,Total_Rndwd_Prod_Val_BF_N!$A$4:$M$199,7,FALSE)/10^3</f>
        <v>1275.6457403660088</v>
      </c>
      <c r="P174" s="2">
        <f>VLOOKUP($A174,Total_Rndwd_Prod_Val_BF_N!$A$4:$M$199,8,FALSE)/10^3</f>
        <v>1318.0800090449909</v>
      </c>
      <c r="Q174" s="2">
        <f>VLOOKUP($A174,Total_Rndwd_Prod_Val_BF_N!$A$4:$M$199,9,FALSE)/10^3</f>
        <v>1351.1781538545583</v>
      </c>
      <c r="R174" s="2">
        <f>VLOOKUP($A174,Total_Rndwd_Prod_Val_BF_N!$A$4:$M$199,10,FALSE)/10^3</f>
        <v>1415.9900443882161</v>
      </c>
      <c r="S174" s="2">
        <f>VLOOKUP($A174,Total_Rndwd_Prod_Val_BF_N!$A$4:$M$199,11,FALSE)/10^3</f>
        <v>1447.9311272499988</v>
      </c>
      <c r="T174" s="2">
        <f>VLOOKUP($A174,Total_Rndwd_Prod_Val_BF_N!$A$4:$M$199,12,FALSE)/10^3</f>
        <v>1437.6623587756083</v>
      </c>
      <c r="U174" s="2">
        <f>VLOOKUP($A174,Total_Rndwd_Prod_Val_BF_N!$A$4:$M$199,13,FALSE)/10^3</f>
        <v>1423.386721232846</v>
      </c>
      <c r="W174" t="s">
        <v>180</v>
      </c>
      <c r="X174" s="2">
        <f>VLOOKUP($A174,Total_Rndwd_Prod_Val_AF_N!$A$4:$M$199,5,FALSE)/10^3</f>
        <v>889.60130868025976</v>
      </c>
      <c r="Y174" s="2">
        <f>VLOOKUP($A174,Total_Rndwd_Prod_Val_AF_N!$A$4:$M$199,6,FALSE)/10^3</f>
        <v>1017.5523750521085</v>
      </c>
      <c r="Z174" s="2">
        <f>VLOOKUP($A174,Total_Rndwd_Prod_Val_AF_N!$A$4:$M$199,7,FALSE)/10^3</f>
        <v>1164.5091518272993</v>
      </c>
      <c r="AA174" s="2">
        <f>VLOOKUP($A174,Total_Rndwd_Prod_Val_AF_N!$A$4:$M$199,8,FALSE)/10^3</f>
        <v>1208.6297233385617</v>
      </c>
      <c r="AB174" s="2">
        <f>VLOOKUP($A174,Total_Rndwd_Prod_Val_AF_N!$A$4:$M$199,9,FALSE)/10^3</f>
        <v>1260.1337835339698</v>
      </c>
      <c r="AC174" s="2">
        <f>VLOOKUP($A174,Total_Rndwd_Prod_Val_AF_N!$A$4:$M$199,10,FALSE)/10^3</f>
        <v>1322.5988927477854</v>
      </c>
      <c r="AD174" s="2">
        <f>VLOOKUP($A174,Total_Rndwd_Prod_Val_AF_N!$A$4:$M$199,11,FALSE)/10^3</f>
        <v>1348.2785383499256</v>
      </c>
      <c r="AE174" s="2">
        <f>VLOOKUP($A174,Total_Rndwd_Prod_Val_AF_N!$A$4:$M$199,12,FALSE)/10^3</f>
        <v>1351.8454030117473</v>
      </c>
      <c r="AF174" s="2">
        <f>VLOOKUP($A174,Total_Rndwd_Prod_Val_AF_N!$A$4:$M$199,13,FALSE)/10^3</f>
        <v>1319.1427914913538</v>
      </c>
      <c r="AH174" t="s">
        <v>180</v>
      </c>
      <c r="AI174" s="2">
        <f>VLOOKUP($A174,Total_Rndwd_Prod_Val_BAC_N!$A$4:$M$199,5,FALSE)/10^3</f>
        <v>889.60130868025976</v>
      </c>
      <c r="AJ174" s="2">
        <f>VLOOKUP($A174,Total_Rndwd_Prod_Val_BAC_N!$A$4:$M$199,6,FALSE)/10^3</f>
        <v>1008.4035787756245</v>
      </c>
      <c r="AK174" s="2">
        <f>VLOOKUP($A174,Total_Rndwd_Prod_Val_BAC_N!$A$4:$M$199,7,FALSE)/10^3</f>
        <v>1146.5164371561673</v>
      </c>
      <c r="AL174" s="2">
        <f>VLOOKUP($A174,Total_Rndwd_Prod_Val_BAC_N!$A$4:$M$199,8,FALSE)/10^3</f>
        <v>1182.957151952231</v>
      </c>
      <c r="AM174" s="2">
        <f>VLOOKUP($A174,Total_Rndwd_Prod_Val_BAC_N!$A$4:$M$199,9,FALSE)/10^3</f>
        <v>1227.8196916448014</v>
      </c>
      <c r="AN174" s="2">
        <f>VLOOKUP($A174,Total_Rndwd_Prod_Val_BAC_N!$A$4:$M$199,10,FALSE)/10^3</f>
        <v>1293.1335537384884</v>
      </c>
      <c r="AO174" s="2">
        <f>VLOOKUP($A174,Total_Rndwd_Prod_Val_BAC_N!$A$4:$M$199,11,FALSE)/10^3</f>
        <v>1309.8940104710648</v>
      </c>
      <c r="AP174" s="2">
        <f>VLOOKUP($A174,Total_Rndwd_Prod_Val_BAC_N!$A$4:$M$199,12,FALSE)/10^3</f>
        <v>1316.3091752641128</v>
      </c>
      <c r="AQ174" s="2">
        <f>VLOOKUP($A174,Total_Rndwd_Prod_Val_BAC_N!$A$4:$M$199,13,FALSE)/10^3</f>
        <v>1277.7723454323473</v>
      </c>
      <c r="AS174" t="s">
        <v>180</v>
      </c>
      <c r="AT174" s="2">
        <f t="shared" si="166"/>
        <v>889.60130868025976</v>
      </c>
      <c r="AU174" s="2">
        <f t="shared" si="172"/>
        <v>5432.6280558414519</v>
      </c>
      <c r="AV174" s="2">
        <f t="shared" si="172"/>
        <v>10461.148559010826</v>
      </c>
      <c r="AW174" s="2">
        <f t="shared" si="172"/>
        <v>15929.335063245748</v>
      </c>
      <c r="AX174" s="2">
        <f t="shared" si="172"/>
        <v>21509.992420593746</v>
      </c>
      <c r="AY174" s="2">
        <f t="shared" si="172"/>
        <v>27304.74181109143</v>
      </c>
      <c r="AZ174" s="2">
        <f t="shared" si="172"/>
        <v>33318.209984619956</v>
      </c>
      <c r="BA174" s="2">
        <f t="shared" si="172"/>
        <v>39367.154990713003</v>
      </c>
      <c r="BB174" s="2">
        <f t="shared" si="172"/>
        <v>45375.341138870026</v>
      </c>
      <c r="BD174" t="s">
        <v>180</v>
      </c>
      <c r="BE174" s="2">
        <f t="shared" si="167"/>
        <v>889.60130868025976</v>
      </c>
      <c r="BF174" s="2">
        <f t="shared" si="173"/>
        <v>5513.1135254552955</v>
      </c>
      <c r="BG174" s="2">
        <f t="shared" si="173"/>
        <v>11049.187194037291</v>
      </c>
      <c r="BH174" s="2">
        <f t="shared" si="173"/>
        <v>17469.850164546318</v>
      </c>
      <c r="BI174" s="2">
        <f t="shared" si="173"/>
        <v>24093.348354580841</v>
      </c>
      <c r="BJ174" s="2">
        <f t="shared" si="173"/>
        <v>30914.051014387289</v>
      </c>
      <c r="BK174" s="2">
        <f t="shared" si="173"/>
        <v>38025.942319190151</v>
      </c>
      <c r="BL174" s="2">
        <f t="shared" si="173"/>
        <v>45255.329186965755</v>
      </c>
      <c r="BM174" s="2">
        <f t="shared" si="173"/>
        <v>52429.365343301033</v>
      </c>
      <c r="BO174" t="s">
        <v>180</v>
      </c>
      <c r="BP174" s="2">
        <f t="shared" si="168"/>
        <v>889.60130868025976</v>
      </c>
      <c r="BQ174" s="2">
        <f t="shared" si="174"/>
        <v>5465.5589184534074</v>
      </c>
      <c r="BR174" s="2">
        <f t="shared" si="174"/>
        <v>10700.277570489139</v>
      </c>
      <c r="BS174" s="2">
        <f t="shared" si="174"/>
        <v>16566.9439011369</v>
      </c>
      <c r="BT174" s="2">
        <f t="shared" si="174"/>
        <v>22661.596578025117</v>
      </c>
      <c r="BU174" s="2">
        <f t="shared" si="174"/>
        <v>29024.730604908782</v>
      </c>
      <c r="BV174" s="2">
        <f t="shared" si="174"/>
        <v>35663.404714249853</v>
      </c>
      <c r="BW174" s="2">
        <f t="shared" si="174"/>
        <v>42408.364270661303</v>
      </c>
      <c r="BX174" s="2">
        <f t="shared" si="174"/>
        <v>49134.888674199639</v>
      </c>
      <c r="BZ174" t="s">
        <v>180</v>
      </c>
      <c r="CA174" s="2">
        <f t="shared" si="169"/>
        <v>889.60130868025976</v>
      </c>
      <c r="CB174" s="2">
        <f t="shared" si="175"/>
        <v>5456.4101221769233</v>
      </c>
      <c r="CC174" s="2">
        <f t="shared" si="175"/>
        <v>10636.54087443559</v>
      </c>
      <c r="CD174" s="2">
        <f t="shared" si="175"/>
        <v>16405.563775012492</v>
      </c>
      <c r="CE174" s="2">
        <f t="shared" si="175"/>
        <v>22365.212074466217</v>
      </c>
      <c r="CF174" s="2">
        <f t="shared" si="175"/>
        <v>28569.62439478391</v>
      </c>
      <c r="CG174" s="2">
        <f t="shared" si="175"/>
        <v>35052.052620208924</v>
      </c>
      <c r="CH174" s="2">
        <f t="shared" si="175"/>
        <v>41607.937837357298</v>
      </c>
      <c r="CI174" s="2">
        <f t="shared" si="175"/>
        <v>48150.946883846096</v>
      </c>
      <c r="CK174" t="s">
        <v>180</v>
      </c>
      <c r="CL174" s="2">
        <f t="shared" si="176"/>
        <v>0</v>
      </c>
      <c r="CM174" s="2">
        <f t="shared" si="176"/>
        <v>80.485469613843634</v>
      </c>
      <c r="CN174" s="2">
        <f t="shared" si="176"/>
        <v>588.03863502646527</v>
      </c>
      <c r="CO174" s="2">
        <f t="shared" si="176"/>
        <v>1540.5151013005707</v>
      </c>
      <c r="CP174" s="2">
        <f t="shared" si="176"/>
        <v>2583.3559339870953</v>
      </c>
      <c r="CQ174" s="2">
        <f t="shared" si="176"/>
        <v>3609.3092032958593</v>
      </c>
      <c r="CR174" s="2">
        <f t="shared" si="176"/>
        <v>4707.7323345701952</v>
      </c>
      <c r="CS174" s="2">
        <f t="shared" si="176"/>
        <v>5888.1741962527522</v>
      </c>
      <c r="CT174" s="2">
        <f t="shared" si="176"/>
        <v>7054.0242044310071</v>
      </c>
      <c r="CU174" s="41">
        <f t="shared" si="124"/>
        <v>0.15545941975052824</v>
      </c>
      <c r="CV174" t="s">
        <v>180</v>
      </c>
      <c r="CW174" s="2">
        <f t="shared" si="171"/>
        <v>0</v>
      </c>
      <c r="CX174" s="2">
        <f t="shared" si="171"/>
        <v>32.93086261195549</v>
      </c>
      <c r="CY174" s="2">
        <f t="shared" si="171"/>
        <v>239.12901147831326</v>
      </c>
      <c r="CZ174" s="2">
        <f t="shared" si="170"/>
        <v>637.60883789115178</v>
      </c>
      <c r="DA174" s="2">
        <f t="shared" si="170"/>
        <v>1151.6041574313713</v>
      </c>
      <c r="DB174" s="2">
        <f t="shared" si="170"/>
        <v>1719.9887938173524</v>
      </c>
      <c r="DC174" s="2">
        <f t="shared" si="170"/>
        <v>2345.1947296298968</v>
      </c>
      <c r="DD174" s="2">
        <f t="shared" si="170"/>
        <v>3041.2092799482998</v>
      </c>
      <c r="DE174" s="2">
        <f t="shared" si="170"/>
        <v>3759.5475353296133</v>
      </c>
      <c r="DF174" s="41">
        <f t="shared" si="125"/>
        <v>8.2854419183838596E-2</v>
      </c>
      <c r="DG174" t="s">
        <v>180</v>
      </c>
      <c r="DH174" s="2">
        <f t="shared" si="165"/>
        <v>0</v>
      </c>
      <c r="DI174" s="2">
        <f t="shared" si="165"/>
        <v>23.782066335471427</v>
      </c>
      <c r="DJ174" s="2">
        <f t="shared" si="165"/>
        <v>175.39231542476409</v>
      </c>
      <c r="DK174" s="2">
        <f t="shared" si="165"/>
        <v>476.2287117667438</v>
      </c>
      <c r="DL174" s="2">
        <f t="shared" si="165"/>
        <v>855.2196538724711</v>
      </c>
      <c r="DM174" s="2">
        <f t="shared" si="165"/>
        <v>1264.8825836924807</v>
      </c>
      <c r="DN174" s="2">
        <f t="shared" si="165"/>
        <v>1733.8426355889678</v>
      </c>
      <c r="DO174" s="2">
        <f t="shared" si="165"/>
        <v>2240.7828466442952</v>
      </c>
      <c r="DP174" s="2">
        <f t="shared" si="165"/>
        <v>2775.6057449760701</v>
      </c>
      <c r="DQ174" s="41">
        <f t="shared" si="126"/>
        <v>6.1169914656540043E-2</v>
      </c>
      <c r="DR174" s="41"/>
    </row>
    <row r="175" spans="1:122" x14ac:dyDescent="0.3">
      <c r="A175" t="s">
        <v>181</v>
      </c>
      <c r="B175" s="2">
        <f>VLOOKUP($A175,Total_Rndwd_Prod_Val_REF_N!$A$4:$M$199,5,FALSE)/10^3</f>
        <v>490.15814683389698</v>
      </c>
      <c r="C175" s="2">
        <f>VLOOKUP($A175,Total_Rndwd_Prod_Val_REF_N!$A$4:$M$199,6,FALSE)/10^3</f>
        <v>477.09438644985511</v>
      </c>
      <c r="D175" s="2">
        <f>VLOOKUP($A175,Total_Rndwd_Prod_Val_REF_N!$A$4:$M$199,7,FALSE)/10^3</f>
        <v>454.18689808648998</v>
      </c>
      <c r="E175" s="2">
        <f>VLOOKUP($A175,Total_Rndwd_Prod_Val_REF_N!$A$4:$M$199,8,FALSE)/10^3</f>
        <v>393.61093186701868</v>
      </c>
      <c r="F175" s="2">
        <f>VLOOKUP($A175,Total_Rndwd_Prod_Val_REF_N!$A$4:$M$199,9,FALSE)/10^3</f>
        <v>348.61927728094349</v>
      </c>
      <c r="G175" s="2">
        <f>VLOOKUP($A175,Total_Rndwd_Prod_Val_REF_N!$A$4:$M$199,10,FALSE)/10^3</f>
        <v>314.78342152503797</v>
      </c>
      <c r="H175" s="2">
        <f>VLOOKUP($A175,Total_Rndwd_Prod_Val_REF_N!$A$4:$M$199,11,FALSE)/10^3</f>
        <v>275.18790817465862</v>
      </c>
      <c r="I175" s="2">
        <f>VLOOKUP($A175,Total_Rndwd_Prod_Val_REF_N!$A$4:$M$199,12,FALSE)/10^3</f>
        <v>298.34297517936409</v>
      </c>
      <c r="J175" s="2">
        <f>VLOOKUP($A175,Total_Rndwd_Prod_Val_REF_N!$A$4:$M$199,13,FALSE)/10^3</f>
        <v>251.23443188075376</v>
      </c>
      <c r="L175" t="s">
        <v>181</v>
      </c>
      <c r="M175" s="2">
        <f>VLOOKUP($A175,Total_Rndwd_Prod_Val_BF_N!$A$4:$M$199,5,FALSE)/10^3</f>
        <v>490.15814683389698</v>
      </c>
      <c r="N175" s="2">
        <f>VLOOKUP($A175,Total_Rndwd_Prod_Val_BF_N!$A$4:$M$199,6,FALSE)/10^3</f>
        <v>514.1523841277525</v>
      </c>
      <c r="O175" s="2">
        <f>VLOOKUP($A175,Total_Rndwd_Prod_Val_BF_N!$A$4:$M$199,7,FALSE)/10^3</f>
        <v>521.72136997176494</v>
      </c>
      <c r="P175" s="2">
        <f>VLOOKUP($A175,Total_Rndwd_Prod_Val_BF_N!$A$4:$M$199,8,FALSE)/10^3</f>
        <v>454.68085171112449</v>
      </c>
      <c r="Q175" s="2">
        <f>VLOOKUP($A175,Total_Rndwd_Prod_Val_BF_N!$A$4:$M$199,9,FALSE)/10^3</f>
        <v>398.79244478229037</v>
      </c>
      <c r="R175" s="2">
        <f>VLOOKUP($A175,Total_Rndwd_Prod_Val_BF_N!$A$4:$M$199,10,FALSE)/10^3</f>
        <v>357.62037236046018</v>
      </c>
      <c r="S175" s="2">
        <f>VLOOKUP($A175,Total_Rndwd_Prod_Val_BF_N!$A$4:$M$199,11,FALSE)/10^3</f>
        <v>313.52689122909214</v>
      </c>
      <c r="T175" s="2">
        <f>VLOOKUP($A175,Total_Rndwd_Prod_Val_BF_N!$A$4:$M$199,12,FALSE)/10^3</f>
        <v>328.96351259606774</v>
      </c>
      <c r="U175" s="2">
        <f>VLOOKUP($A175,Total_Rndwd_Prod_Val_BF_N!$A$4:$M$199,13,FALSE)/10^3</f>
        <v>273.15583302521316</v>
      </c>
      <c r="W175" t="s">
        <v>181</v>
      </c>
      <c r="X175" s="2">
        <f>VLOOKUP($A175,Total_Rndwd_Prod_Val_AF_N!$A$4:$M$199,5,FALSE)/10^3</f>
        <v>490.15814683389698</v>
      </c>
      <c r="Y175" s="2">
        <f>VLOOKUP($A175,Total_Rndwd_Prod_Val_AF_N!$A$4:$M$199,6,FALSE)/10^3</f>
        <v>495.79271123958233</v>
      </c>
      <c r="Z175" s="2">
        <f>VLOOKUP($A175,Total_Rndwd_Prod_Val_AF_N!$A$4:$M$199,7,FALSE)/10^3</f>
        <v>485.81241409680143</v>
      </c>
      <c r="AA175" s="2">
        <f>VLOOKUP($A175,Total_Rndwd_Prod_Val_AF_N!$A$4:$M$199,8,FALSE)/10^3</f>
        <v>426.84406460757486</v>
      </c>
      <c r="AB175" s="2">
        <f>VLOOKUP($A175,Total_Rndwd_Prod_Val_AF_N!$A$4:$M$199,9,FALSE)/10^3</f>
        <v>378.52111569627976</v>
      </c>
      <c r="AC175" s="2">
        <f>VLOOKUP($A175,Total_Rndwd_Prod_Val_AF_N!$A$4:$M$199,10,FALSE)/10^3</f>
        <v>339.94507618684281</v>
      </c>
      <c r="AD175" s="2">
        <f>VLOOKUP($A175,Total_Rndwd_Prod_Val_AF_N!$A$4:$M$199,11,FALSE)/10^3</f>
        <v>297.11012594526073</v>
      </c>
      <c r="AE175" s="2">
        <f>VLOOKUP($A175,Total_Rndwd_Prod_Val_AF_N!$A$4:$M$199,12,FALSE)/10^3</f>
        <v>314.9845000322702</v>
      </c>
      <c r="AF175" s="2">
        <f>VLOOKUP($A175,Total_Rndwd_Prod_Val_AF_N!$A$4:$M$199,13,FALSE)/10^3</f>
        <v>261.69248057471071</v>
      </c>
      <c r="AH175" t="s">
        <v>181</v>
      </c>
      <c r="AI175" s="2">
        <f>VLOOKUP($A175,Total_Rndwd_Prod_Val_BAC_N!$A$4:$M$199,5,FALSE)/10^3</f>
        <v>490.15814683389698</v>
      </c>
      <c r="AJ175" s="2">
        <f>VLOOKUP($A175,Total_Rndwd_Prod_Val_BAC_N!$A$4:$M$199,6,FALSE)/10^3</f>
        <v>490.81409429030958</v>
      </c>
      <c r="AK175" s="2">
        <f>VLOOKUP($A175,Total_Rndwd_Prod_Val_BAC_N!$A$4:$M$199,7,FALSE)/10^3</f>
        <v>479.40141065215255</v>
      </c>
      <c r="AL175" s="2">
        <f>VLOOKUP($A175,Total_Rndwd_Prod_Val_BAC_N!$A$4:$M$199,8,FALSE)/10^3</f>
        <v>418.10537421452796</v>
      </c>
      <c r="AM175" s="2">
        <f>VLOOKUP($A175,Total_Rndwd_Prod_Val_BAC_N!$A$4:$M$199,9,FALSE)/10^3</f>
        <v>368.33661677483201</v>
      </c>
      <c r="AN175" s="2">
        <f>VLOOKUP($A175,Total_Rndwd_Prod_Val_BAC_N!$A$4:$M$199,10,FALSE)/10^3</f>
        <v>333.99291770624797</v>
      </c>
      <c r="AO175" s="2">
        <f>VLOOKUP($A175,Total_Rndwd_Prod_Val_BAC_N!$A$4:$M$199,11,FALSE)/10^3</f>
        <v>291.24410235934175</v>
      </c>
      <c r="AP175" s="2">
        <f>VLOOKUP($A175,Total_Rndwd_Prod_Val_BAC_N!$A$4:$M$199,12,FALSE)/10^3</f>
        <v>311.09296560249345</v>
      </c>
      <c r="AQ175" s="2">
        <f>VLOOKUP($A175,Total_Rndwd_Prod_Val_BAC_N!$A$4:$M$199,13,FALSE)/10^3</f>
        <v>260.32035683697347</v>
      </c>
      <c r="AS175" t="s">
        <v>181</v>
      </c>
      <c r="AT175" s="2">
        <f t="shared" si="166"/>
        <v>490.15814683389698</v>
      </c>
      <c r="AU175" s="2">
        <f t="shared" si="172"/>
        <v>2927.8851206193399</v>
      </c>
      <c r="AV175" s="2">
        <f t="shared" si="172"/>
        <v>5290.4495645052502</v>
      </c>
      <c r="AW175" s="2">
        <f t="shared" si="172"/>
        <v>7500.8080887182286</v>
      </c>
      <c r="AX175" s="2">
        <f t="shared" si="172"/>
        <v>9423.8710934672454</v>
      </c>
      <c r="AY175" s="2">
        <f t="shared" si="172"/>
        <v>11133.131624116058</v>
      </c>
      <c r="AZ175" s="2">
        <f t="shared" si="172"/>
        <v>12667.45321839087</v>
      </c>
      <c r="BA175" s="2">
        <f t="shared" si="172"/>
        <v>14066.54782626887</v>
      </c>
      <c r="BB175" s="2">
        <f t="shared" si="172"/>
        <v>15511.154158867081</v>
      </c>
      <c r="BD175" t="s">
        <v>181</v>
      </c>
      <c r="BE175" s="2">
        <f t="shared" si="167"/>
        <v>490.15814683389698</v>
      </c>
      <c r="BF175" s="2">
        <f t="shared" si="173"/>
        <v>2964.9431182972376</v>
      </c>
      <c r="BG175" s="2">
        <f t="shared" si="173"/>
        <v>5543.274024780012</v>
      </c>
      <c r="BH175" s="2">
        <f t="shared" si="173"/>
        <v>8084.8403563781967</v>
      </c>
      <c r="BI175" s="2">
        <f t="shared" si="173"/>
        <v>10302.356208004985</v>
      </c>
      <c r="BJ175" s="2">
        <f t="shared" si="173"/>
        <v>12255.146359494605</v>
      </c>
      <c r="BK175" s="2">
        <f t="shared" si="173"/>
        <v>13999.154740165539</v>
      </c>
      <c r="BL175" s="2">
        <f t="shared" si="173"/>
        <v>15582.225817677976</v>
      </c>
      <c r="BM175" s="2">
        <f t="shared" si="173"/>
        <v>17171.235701087458</v>
      </c>
      <c r="BO175" t="s">
        <v>181</v>
      </c>
      <c r="BP175" s="2">
        <f t="shared" si="168"/>
        <v>490.15814683389698</v>
      </c>
      <c r="BQ175" s="2">
        <f t="shared" si="174"/>
        <v>2946.5834454090673</v>
      </c>
      <c r="BR175" s="2">
        <f t="shared" si="174"/>
        <v>5415.5667044641978</v>
      </c>
      <c r="BS175" s="2">
        <f t="shared" si="174"/>
        <v>7785.6604254589784</v>
      </c>
      <c r="BT175" s="2">
        <f t="shared" si="174"/>
        <v>9871.5577995855565</v>
      </c>
      <c r="BU175" s="2">
        <f t="shared" si="174"/>
        <v>11725.587338557518</v>
      </c>
      <c r="BV175" s="2">
        <f t="shared" si="174"/>
        <v>13382.47776925015</v>
      </c>
      <c r="BW175" s="2">
        <f t="shared" si="174"/>
        <v>14885.902773063463</v>
      </c>
      <c r="BX175" s="2">
        <f t="shared" si="174"/>
        <v>16407.533253767255</v>
      </c>
      <c r="BZ175" t="s">
        <v>181</v>
      </c>
      <c r="CA175" s="2">
        <f t="shared" si="169"/>
        <v>490.15814683389698</v>
      </c>
      <c r="CB175" s="2">
        <f t="shared" si="175"/>
        <v>2941.6048284597946</v>
      </c>
      <c r="CC175" s="2">
        <f t="shared" si="175"/>
        <v>5384.2626162731858</v>
      </c>
      <c r="CD175" s="2">
        <f t="shared" si="175"/>
        <v>7719.9736330963233</v>
      </c>
      <c r="CE175" s="2">
        <f t="shared" si="175"/>
        <v>9760.7317467292669</v>
      </c>
      <c r="CF175" s="2">
        <f t="shared" si="175"/>
        <v>11568.071131534842</v>
      </c>
      <c r="CG175" s="2">
        <f t="shared" si="175"/>
        <v>13195.286904719176</v>
      </c>
      <c r="CH175" s="2">
        <f t="shared" si="175"/>
        <v>14671.356279759037</v>
      </c>
      <c r="CI175" s="2">
        <f t="shared" si="175"/>
        <v>16176.048499005983</v>
      </c>
      <c r="CK175" t="s">
        <v>181</v>
      </c>
      <c r="CL175" s="2">
        <f t="shared" si="176"/>
        <v>0</v>
      </c>
      <c r="CM175" s="2">
        <f t="shared" si="176"/>
        <v>37.057997677897674</v>
      </c>
      <c r="CN175" s="2">
        <f t="shared" si="176"/>
        <v>252.8244602747618</v>
      </c>
      <c r="CO175" s="2">
        <f t="shared" si="176"/>
        <v>584.03226765996806</v>
      </c>
      <c r="CP175" s="2">
        <f t="shared" si="176"/>
        <v>878.48511453773972</v>
      </c>
      <c r="CQ175" s="2">
        <f t="shared" si="176"/>
        <v>1122.0147353785469</v>
      </c>
      <c r="CR175" s="2">
        <f t="shared" si="176"/>
        <v>1331.7015217746684</v>
      </c>
      <c r="CS175" s="2">
        <f t="shared" si="176"/>
        <v>1515.6779914091057</v>
      </c>
      <c r="CT175" s="2">
        <f t="shared" si="176"/>
        <v>1660.0815422203777</v>
      </c>
      <c r="CU175" s="41">
        <f t="shared" si="124"/>
        <v>0.10702501730158992</v>
      </c>
      <c r="CV175" t="s">
        <v>181</v>
      </c>
      <c r="CW175" s="2">
        <f t="shared" si="171"/>
        <v>0</v>
      </c>
      <c r="CX175" s="2">
        <f t="shared" si="171"/>
        <v>18.698324789727394</v>
      </c>
      <c r="CY175" s="2">
        <f t="shared" si="171"/>
        <v>125.11713995894752</v>
      </c>
      <c r="CZ175" s="2">
        <f t="shared" si="170"/>
        <v>284.85233674074971</v>
      </c>
      <c r="DA175" s="2">
        <f t="shared" si="170"/>
        <v>447.68670611831112</v>
      </c>
      <c r="DB175" s="2">
        <f t="shared" si="170"/>
        <v>592.45571444145935</v>
      </c>
      <c r="DC175" s="2">
        <f t="shared" si="170"/>
        <v>715.02455085927977</v>
      </c>
      <c r="DD175" s="2">
        <f t="shared" si="170"/>
        <v>819.35494679459225</v>
      </c>
      <c r="DE175" s="2">
        <f t="shared" si="170"/>
        <v>896.3790949001741</v>
      </c>
      <c r="DF175" s="41">
        <f t="shared" si="125"/>
        <v>5.7789322813721858E-2</v>
      </c>
      <c r="DG175" t="s">
        <v>181</v>
      </c>
      <c r="DH175" s="2">
        <f t="shared" si="165"/>
        <v>0</v>
      </c>
      <c r="DI175" s="2">
        <f t="shared" si="165"/>
        <v>13.719707840454703</v>
      </c>
      <c r="DJ175" s="2">
        <f t="shared" si="165"/>
        <v>93.813051767935576</v>
      </c>
      <c r="DK175" s="2">
        <f t="shared" si="165"/>
        <v>219.16554437809464</v>
      </c>
      <c r="DL175" s="2">
        <f t="shared" si="165"/>
        <v>336.86065326202151</v>
      </c>
      <c r="DM175" s="2">
        <f t="shared" si="165"/>
        <v>434.93950741878325</v>
      </c>
      <c r="DN175" s="2">
        <f t="shared" si="165"/>
        <v>527.8336863283057</v>
      </c>
      <c r="DO175" s="2">
        <f t="shared" si="165"/>
        <v>604.80845349016636</v>
      </c>
      <c r="DP175" s="2">
        <f t="shared" si="165"/>
        <v>664.89434013890241</v>
      </c>
      <c r="DQ175" s="41">
        <f t="shared" si="126"/>
        <v>4.2865561990357112E-2</v>
      </c>
      <c r="DR175" s="41"/>
    </row>
    <row r="176" spans="1:122" x14ac:dyDescent="0.3">
      <c r="A176" t="s">
        <v>182</v>
      </c>
      <c r="B176" s="2">
        <f>VLOOKUP($A176,Total_Rndwd_Prod_Val_REF_N!$A$4:$M$199,5,FALSE)/10^3</f>
        <v>223.23246757601504</v>
      </c>
      <c r="C176" s="2">
        <f>VLOOKUP($A176,Total_Rndwd_Prod_Val_REF_N!$A$4:$M$199,6,FALSE)/10^3</f>
        <v>214.29659935443632</v>
      </c>
      <c r="D176" s="2">
        <f>VLOOKUP($A176,Total_Rndwd_Prod_Val_REF_N!$A$4:$M$199,7,FALSE)/10^3</f>
        <v>205.09494672130711</v>
      </c>
      <c r="E176" s="2">
        <f>VLOOKUP($A176,Total_Rndwd_Prod_Val_REF_N!$A$4:$M$199,8,FALSE)/10^3</f>
        <v>197.07168454879869</v>
      </c>
      <c r="F176" s="2">
        <f>VLOOKUP($A176,Total_Rndwd_Prod_Val_REF_N!$A$4:$M$199,9,FALSE)/10^3</f>
        <v>187.40251194712516</v>
      </c>
      <c r="G176" s="2">
        <f>VLOOKUP($A176,Total_Rndwd_Prod_Val_REF_N!$A$4:$M$199,10,FALSE)/10^3</f>
        <v>181.66471093709399</v>
      </c>
      <c r="H176" s="2">
        <f>VLOOKUP($A176,Total_Rndwd_Prod_Val_REF_N!$A$4:$M$199,11,FALSE)/10^3</f>
        <v>168.24725530955629</v>
      </c>
      <c r="I176" s="2">
        <f>VLOOKUP($A176,Total_Rndwd_Prod_Val_REF_N!$A$4:$M$199,12,FALSE)/10^3</f>
        <v>154.03823737216632</v>
      </c>
      <c r="J176" s="2">
        <f>VLOOKUP($A176,Total_Rndwd_Prod_Val_REF_N!$A$4:$M$199,13,FALSE)/10^3</f>
        <v>138.09837845184694</v>
      </c>
      <c r="L176" t="s">
        <v>182</v>
      </c>
      <c r="M176" s="2">
        <f>VLOOKUP($A176,Total_Rndwd_Prod_Val_BF_N!$A$4:$M$199,5,FALSE)/10^3</f>
        <v>223.23246757601504</v>
      </c>
      <c r="N176" s="2">
        <f>VLOOKUP($A176,Total_Rndwd_Prod_Val_BF_N!$A$4:$M$199,6,FALSE)/10^3</f>
        <v>223.71511046567335</v>
      </c>
      <c r="O176" s="2">
        <f>VLOOKUP($A176,Total_Rndwd_Prod_Val_BF_N!$A$4:$M$199,7,FALSE)/10^3</f>
        <v>221.56064836929156</v>
      </c>
      <c r="P176" s="2">
        <f>VLOOKUP($A176,Total_Rndwd_Prod_Val_BF_N!$A$4:$M$199,8,FALSE)/10^3</f>
        <v>197.71264738925669</v>
      </c>
      <c r="Q176" s="2">
        <f>VLOOKUP($A176,Total_Rndwd_Prod_Val_BF_N!$A$4:$M$199,9,FALSE)/10^3</f>
        <v>170.43987703741652</v>
      </c>
      <c r="R176" s="2">
        <f>VLOOKUP($A176,Total_Rndwd_Prod_Val_BF_N!$A$4:$M$199,10,FALSE)/10^3</f>
        <v>152.69239036252537</v>
      </c>
      <c r="S176" s="2">
        <f>VLOOKUP($A176,Total_Rndwd_Prod_Val_BF_N!$A$4:$M$199,11,FALSE)/10^3</f>
        <v>133.26445048901061</v>
      </c>
      <c r="T176" s="2">
        <f>VLOOKUP($A176,Total_Rndwd_Prod_Val_BF_N!$A$4:$M$199,12,FALSE)/10^3</f>
        <v>116.45432972265722</v>
      </c>
      <c r="U176" s="2">
        <f>VLOOKUP($A176,Total_Rndwd_Prod_Val_BF_N!$A$4:$M$199,13,FALSE)/10^3</f>
        <v>100.62930119144055</v>
      </c>
      <c r="W176" t="s">
        <v>182</v>
      </c>
      <c r="X176" s="2">
        <f>VLOOKUP($A176,Total_Rndwd_Prod_Val_AF_N!$A$4:$M$199,5,FALSE)/10^3</f>
        <v>223.23246757601504</v>
      </c>
      <c r="Y176" s="2">
        <f>VLOOKUP($A176,Total_Rndwd_Prod_Val_AF_N!$A$4:$M$199,6,FALSE)/10^3</f>
        <v>225.66889639122462</v>
      </c>
      <c r="Z176" s="2">
        <f>VLOOKUP($A176,Total_Rndwd_Prod_Val_AF_N!$A$4:$M$199,7,FALSE)/10^3</f>
        <v>231.51747522447607</v>
      </c>
      <c r="AA176" s="2">
        <f>VLOOKUP($A176,Total_Rndwd_Prod_Val_AF_N!$A$4:$M$199,8,FALSE)/10^3</f>
        <v>223.5793167219372</v>
      </c>
      <c r="AB176" s="2">
        <f>VLOOKUP($A176,Total_Rndwd_Prod_Val_AF_N!$A$4:$M$199,9,FALSE)/10^3</f>
        <v>210.09784348331488</v>
      </c>
      <c r="AC176" s="2">
        <f>VLOOKUP($A176,Total_Rndwd_Prod_Val_AF_N!$A$4:$M$199,10,FALSE)/10^3</f>
        <v>200.54350314146035</v>
      </c>
      <c r="AD176" s="2">
        <f>VLOOKUP($A176,Total_Rndwd_Prod_Val_AF_N!$A$4:$M$199,11,FALSE)/10^3</f>
        <v>184.75649705982394</v>
      </c>
      <c r="AE176" s="2">
        <f>VLOOKUP($A176,Total_Rndwd_Prod_Val_AF_N!$A$4:$M$199,12,FALSE)/10^3</f>
        <v>168.42799084658506</v>
      </c>
      <c r="AF176" s="2">
        <f>VLOOKUP($A176,Total_Rndwd_Prod_Val_AF_N!$A$4:$M$199,13,FALSE)/10^3</f>
        <v>150.45242331642629</v>
      </c>
      <c r="AH176" t="s">
        <v>182</v>
      </c>
      <c r="AI176" s="2">
        <f>VLOOKUP($A176,Total_Rndwd_Prod_Val_BAC_N!$A$4:$M$199,5,FALSE)/10^3</f>
        <v>223.23246757601504</v>
      </c>
      <c r="AJ176" s="2">
        <f>VLOOKUP($A176,Total_Rndwd_Prod_Val_BAC_N!$A$4:$M$199,6,FALSE)/10^3</f>
        <v>222.04799241734247</v>
      </c>
      <c r="AK176" s="2">
        <f>VLOOKUP($A176,Total_Rndwd_Prod_Val_BAC_N!$A$4:$M$199,7,FALSE)/10^3</f>
        <v>224.49323638967286</v>
      </c>
      <c r="AL176" s="2">
        <f>VLOOKUP($A176,Total_Rndwd_Prod_Val_BAC_N!$A$4:$M$199,8,FALSE)/10^3</f>
        <v>217.4138004413893</v>
      </c>
      <c r="AM176" s="2">
        <f>VLOOKUP($A176,Total_Rndwd_Prod_Val_BAC_N!$A$4:$M$199,9,FALSE)/10^3</f>
        <v>204.2280862869743</v>
      </c>
      <c r="AN176" s="2">
        <f>VLOOKUP($A176,Total_Rndwd_Prod_Val_BAC_N!$A$4:$M$199,10,FALSE)/10^3</f>
        <v>196.15473591140778</v>
      </c>
      <c r="AO176" s="2">
        <f>VLOOKUP($A176,Total_Rndwd_Prod_Val_BAC_N!$A$4:$M$199,11,FALSE)/10^3</f>
        <v>180.8297807770594</v>
      </c>
      <c r="AP176" s="2">
        <f>VLOOKUP($A176,Total_Rndwd_Prod_Val_BAC_N!$A$4:$M$199,12,FALSE)/10^3</f>
        <v>165.96211411392034</v>
      </c>
      <c r="AQ176" s="2">
        <f>VLOOKUP($A176,Total_Rndwd_Prod_Val_BAC_N!$A$4:$M$199,13,FALSE)/10^3</f>
        <v>148.7293330604686</v>
      </c>
      <c r="AS176" t="s">
        <v>182</v>
      </c>
      <c r="AT176" s="2">
        <f t="shared" si="166"/>
        <v>223.23246757601504</v>
      </c>
      <c r="AU176" s="2">
        <f t="shared" si="172"/>
        <v>1330.4589372345115</v>
      </c>
      <c r="AV176" s="2">
        <f t="shared" si="172"/>
        <v>2392.7402813735639</v>
      </c>
      <c r="AW176" s="2">
        <f t="shared" si="172"/>
        <v>3410.191752807591</v>
      </c>
      <c r="AX176" s="2">
        <f t="shared" si="172"/>
        <v>4385.8810029499109</v>
      </c>
      <c r="AY176" s="2">
        <f t="shared" si="172"/>
        <v>5317.1557616755063</v>
      </c>
      <c r="AZ176" s="2">
        <f t="shared" si="172"/>
        <v>6212.0618607334382</v>
      </c>
      <c r="BA176" s="2">
        <f t="shared" si="172"/>
        <v>7039.0891193438292</v>
      </c>
      <c r="BB176" s="2">
        <f t="shared" si="172"/>
        <v>7793.3404472843413</v>
      </c>
      <c r="BD176" t="s">
        <v>182</v>
      </c>
      <c r="BE176" s="2">
        <f t="shared" si="167"/>
        <v>223.23246757601504</v>
      </c>
      <c r="BF176" s="2">
        <f t="shared" si="173"/>
        <v>1339.8774483457487</v>
      </c>
      <c r="BG176" s="2">
        <f t="shared" si="173"/>
        <v>2456.2985385777333</v>
      </c>
      <c r="BH176" s="2">
        <f t="shared" si="173"/>
        <v>3540.2537794441564</v>
      </c>
      <c r="BI176" s="2">
        <f t="shared" si="173"/>
        <v>4501.5442460385993</v>
      </c>
      <c r="BJ176" s="2">
        <f t="shared" si="173"/>
        <v>5335.9961445507915</v>
      </c>
      <c r="BK176" s="2">
        <f t="shared" si="173"/>
        <v>6080.0301564899037</v>
      </c>
      <c r="BL176" s="2">
        <f t="shared" si="173"/>
        <v>6729.5422881686036</v>
      </c>
      <c r="BM176" s="2">
        <f t="shared" si="173"/>
        <v>7295.9889082506725</v>
      </c>
      <c r="BO176" t="s">
        <v>182</v>
      </c>
      <c r="BP176" s="2">
        <f t="shared" si="168"/>
        <v>223.23246757601504</v>
      </c>
      <c r="BQ176" s="2">
        <f t="shared" si="174"/>
        <v>1341.8312342712998</v>
      </c>
      <c r="BR176" s="2">
        <f t="shared" si="174"/>
        <v>2476.0242950606744</v>
      </c>
      <c r="BS176" s="2">
        <f t="shared" si="174"/>
        <v>3625.6735126805161</v>
      </c>
      <c r="BT176" s="2">
        <f t="shared" si="174"/>
        <v>4730.0886230515798</v>
      </c>
      <c r="BU176" s="2">
        <f t="shared" si="174"/>
        <v>5771.023500126299</v>
      </c>
      <c r="BV176" s="2">
        <f t="shared" si="174"/>
        <v>6757.9540097519648</v>
      </c>
      <c r="BW176" s="2">
        <f t="shared" si="174"/>
        <v>7665.4079888378456</v>
      </c>
      <c r="BX176" s="2">
        <f t="shared" si="174"/>
        <v>8489.5723755406125</v>
      </c>
      <c r="BZ176" t="s">
        <v>182</v>
      </c>
      <c r="CA176" s="2">
        <f t="shared" si="169"/>
        <v>223.23246757601504</v>
      </c>
      <c r="CB176" s="2">
        <f t="shared" si="175"/>
        <v>1338.2103302974178</v>
      </c>
      <c r="CC176" s="2">
        <f t="shared" si="175"/>
        <v>2450.8955363564605</v>
      </c>
      <c r="CD176" s="2">
        <f t="shared" si="175"/>
        <v>3566.2822823565416</v>
      </c>
      <c r="CE176" s="2">
        <f t="shared" si="175"/>
        <v>4640.1655704090736</v>
      </c>
      <c r="CF176" s="2">
        <f t="shared" si="175"/>
        <v>5653.2326514683782</v>
      </c>
      <c r="CG176" s="2">
        <f t="shared" si="175"/>
        <v>6618.6813758910685</v>
      </c>
      <c r="CH176" s="2">
        <f t="shared" si="175"/>
        <v>7507.9626131132263</v>
      </c>
      <c r="CI176" s="2">
        <f t="shared" si="175"/>
        <v>8320.5404026293763</v>
      </c>
      <c r="CK176" t="s">
        <v>182</v>
      </c>
      <c r="CL176" s="2">
        <f t="shared" si="176"/>
        <v>0</v>
      </c>
      <c r="CM176" s="2">
        <f t="shared" si="176"/>
        <v>9.4185111112371942</v>
      </c>
      <c r="CN176" s="2">
        <f t="shared" si="176"/>
        <v>63.558257204169422</v>
      </c>
      <c r="CO176" s="2">
        <f t="shared" si="176"/>
        <v>130.06202663656541</v>
      </c>
      <c r="CP176" s="2">
        <f t="shared" si="176"/>
        <v>115.66324308868843</v>
      </c>
      <c r="CQ176" s="2">
        <f t="shared" si="176"/>
        <v>18.840382875285286</v>
      </c>
      <c r="CR176" s="2">
        <f t="shared" si="176"/>
        <v>-132.03170424353448</v>
      </c>
      <c r="CS176" s="2">
        <f t="shared" si="176"/>
        <v>-309.54683117522563</v>
      </c>
      <c r="CT176" s="2">
        <f t="shared" si="176"/>
        <v>-497.35153903366881</v>
      </c>
      <c r="CU176" s="41">
        <f t="shared" si="124"/>
        <v>-6.3817504496031019E-2</v>
      </c>
      <c r="CV176" t="s">
        <v>182</v>
      </c>
      <c r="CW176" s="2">
        <f t="shared" si="171"/>
        <v>0</v>
      </c>
      <c r="CX176" s="2">
        <f t="shared" si="171"/>
        <v>11.372297036788268</v>
      </c>
      <c r="CY176" s="2">
        <f t="shared" si="171"/>
        <v>83.284013687110473</v>
      </c>
      <c r="CZ176" s="2">
        <f t="shared" si="170"/>
        <v>215.48175987292507</v>
      </c>
      <c r="DA176" s="2">
        <f t="shared" si="170"/>
        <v>344.20762010166891</v>
      </c>
      <c r="DB176" s="2">
        <f t="shared" si="170"/>
        <v>453.86773845079279</v>
      </c>
      <c r="DC176" s="2">
        <f t="shared" si="170"/>
        <v>545.89214901852665</v>
      </c>
      <c r="DD176" s="2">
        <f t="shared" si="170"/>
        <v>626.31886949401633</v>
      </c>
      <c r="DE176" s="2">
        <f t="shared" si="170"/>
        <v>696.2319282562712</v>
      </c>
      <c r="DF176" s="41">
        <f t="shared" si="125"/>
        <v>8.9336778364260919E-2</v>
      </c>
      <c r="DG176" t="s">
        <v>182</v>
      </c>
      <c r="DH176" s="2">
        <f t="shared" si="165"/>
        <v>0</v>
      </c>
      <c r="DI176" s="2">
        <f t="shared" si="165"/>
        <v>7.7513930629063452</v>
      </c>
      <c r="DJ176" s="2">
        <f t="shared" si="165"/>
        <v>58.155254982896622</v>
      </c>
      <c r="DK176" s="2">
        <f t="shared" si="165"/>
        <v>156.0905295489506</v>
      </c>
      <c r="DL176" s="2">
        <f t="shared" si="165"/>
        <v>254.28456745916264</v>
      </c>
      <c r="DM176" s="2">
        <f t="shared" si="165"/>
        <v>336.07688979287195</v>
      </c>
      <c r="DN176" s="2">
        <f t="shared" si="165"/>
        <v>406.6195151576303</v>
      </c>
      <c r="DO176" s="2">
        <f t="shared" si="165"/>
        <v>468.8734937693971</v>
      </c>
      <c r="DP176" s="2">
        <f t="shared" si="165"/>
        <v>527.19995534503505</v>
      </c>
      <c r="DQ176" s="41">
        <f t="shared" si="126"/>
        <v>6.7647494538589356E-2</v>
      </c>
      <c r="DR176" s="41"/>
    </row>
    <row r="177" spans="1:122" x14ac:dyDescent="0.3">
      <c r="A177" t="s">
        <v>81</v>
      </c>
      <c r="B177" s="2">
        <f>VLOOKUP($A177,Total_Rndwd_Prod_Val_REF_N!$A$4:$M$199,5,FALSE)/10^3</f>
        <v>832.08213544418425</v>
      </c>
      <c r="C177" s="2">
        <f>VLOOKUP($A177,Total_Rndwd_Prod_Val_REF_N!$A$4:$M$199,6,FALSE)/10^3</f>
        <v>981.43322868999689</v>
      </c>
      <c r="D177" s="2">
        <f>VLOOKUP($A177,Total_Rndwd_Prod_Val_REF_N!$A$4:$M$199,7,FALSE)/10^3</f>
        <v>1147.2853813270917</v>
      </c>
      <c r="E177" s="2">
        <f>VLOOKUP($A177,Total_Rndwd_Prod_Val_REF_N!$A$4:$M$199,8,FALSE)/10^3</f>
        <v>1174.2131219982059</v>
      </c>
      <c r="F177" s="2">
        <f>VLOOKUP($A177,Total_Rndwd_Prod_Val_REF_N!$A$4:$M$199,9,FALSE)/10^3</f>
        <v>1205.8344107814464</v>
      </c>
      <c r="G177" s="2">
        <f>VLOOKUP($A177,Total_Rndwd_Prod_Val_REF_N!$A$4:$M$199,10,FALSE)/10^3</f>
        <v>1294.4486804333151</v>
      </c>
      <c r="H177" s="2">
        <f>VLOOKUP($A177,Total_Rndwd_Prod_Val_REF_N!$A$4:$M$199,11,FALSE)/10^3</f>
        <v>1287.7077448016885</v>
      </c>
      <c r="I177" s="2">
        <f>VLOOKUP($A177,Total_Rndwd_Prod_Val_REF_N!$A$4:$M$199,12,FALSE)/10^3</f>
        <v>1280.9143862906087</v>
      </c>
      <c r="J177" s="2">
        <f>VLOOKUP($A177,Total_Rndwd_Prod_Val_REF_N!$A$4:$M$199,13,FALSE)/10^3</f>
        <v>1264.3760789653477</v>
      </c>
      <c r="L177" t="s">
        <v>81</v>
      </c>
      <c r="M177" s="2">
        <f>VLOOKUP($A177,Total_Rndwd_Prod_Val_BF_N!$A$4:$M$199,5,FALSE)/10^3</f>
        <v>832.08213544418425</v>
      </c>
      <c r="N177" s="2">
        <f>VLOOKUP($A177,Total_Rndwd_Prod_Val_BF_N!$A$4:$M$199,6,FALSE)/10^3</f>
        <v>1016.1197595461141</v>
      </c>
      <c r="O177" s="2">
        <f>VLOOKUP($A177,Total_Rndwd_Prod_Val_BF_N!$A$4:$M$199,7,FALSE)/10^3</f>
        <v>1211.4486498434428</v>
      </c>
      <c r="P177" s="2">
        <f>VLOOKUP($A177,Total_Rndwd_Prod_Val_BF_N!$A$4:$M$199,8,FALSE)/10^3</f>
        <v>1212.2135426755904</v>
      </c>
      <c r="Q177" s="2">
        <f>VLOOKUP($A177,Total_Rndwd_Prod_Val_BF_N!$A$4:$M$199,9,FALSE)/10^3</f>
        <v>1221.32616483057</v>
      </c>
      <c r="R177" s="2">
        <f>VLOOKUP($A177,Total_Rndwd_Prod_Val_BF_N!$A$4:$M$199,10,FALSE)/10^3</f>
        <v>1267.0026315622802</v>
      </c>
      <c r="S177" s="2">
        <f>VLOOKUP($A177,Total_Rndwd_Prod_Val_BF_N!$A$4:$M$199,11,FALSE)/10^3</f>
        <v>1276.85784586465</v>
      </c>
      <c r="T177" s="2">
        <f>VLOOKUP($A177,Total_Rndwd_Prod_Val_BF_N!$A$4:$M$199,12,FALSE)/10^3</f>
        <v>1259.1391188016967</v>
      </c>
      <c r="U177" s="2">
        <f>VLOOKUP($A177,Total_Rndwd_Prod_Val_BF_N!$A$4:$M$199,13,FALSE)/10^3</f>
        <v>1261.3456685842036</v>
      </c>
      <c r="W177" t="s">
        <v>81</v>
      </c>
      <c r="X177" s="2">
        <f>VLOOKUP($A177,Total_Rndwd_Prod_Val_AF_N!$A$4:$M$199,5,FALSE)/10^3</f>
        <v>832.08213544418425</v>
      </c>
      <c r="Y177" s="2">
        <f>VLOOKUP($A177,Total_Rndwd_Prod_Val_AF_N!$A$4:$M$199,6,FALSE)/10^3</f>
        <v>1025.2978512718173</v>
      </c>
      <c r="Z177" s="2">
        <f>VLOOKUP($A177,Total_Rndwd_Prod_Val_AF_N!$A$4:$M$199,7,FALSE)/10^3</f>
        <v>1257.0450842098483</v>
      </c>
      <c r="AA177" s="2">
        <f>VLOOKUP($A177,Total_Rndwd_Prod_Val_AF_N!$A$4:$M$199,8,FALSE)/10^3</f>
        <v>1312.3622697861381</v>
      </c>
      <c r="AB177" s="2">
        <f>VLOOKUP($A177,Total_Rndwd_Prod_Val_AF_N!$A$4:$M$199,9,FALSE)/10^3</f>
        <v>1353.3943678648116</v>
      </c>
      <c r="AC177" s="2">
        <f>VLOOKUP($A177,Total_Rndwd_Prod_Val_AF_N!$A$4:$M$199,10,FALSE)/10^3</f>
        <v>1398.2615717206072</v>
      </c>
      <c r="AD177" s="2">
        <f>VLOOKUP($A177,Total_Rndwd_Prod_Val_AF_N!$A$4:$M$199,11,FALSE)/10^3</f>
        <v>1452.8328010079895</v>
      </c>
      <c r="AE177" s="2">
        <f>VLOOKUP($A177,Total_Rndwd_Prod_Val_AF_N!$A$4:$M$199,12,FALSE)/10^3</f>
        <v>1435.5926475161414</v>
      </c>
      <c r="AF177" s="2">
        <f>VLOOKUP($A177,Total_Rndwd_Prod_Val_AF_N!$A$4:$M$199,13,FALSE)/10^3</f>
        <v>1419.4128887744016</v>
      </c>
      <c r="AH177" t="s">
        <v>81</v>
      </c>
      <c r="AI177" s="2">
        <f>VLOOKUP($A177,Total_Rndwd_Prod_Val_BAC_N!$A$4:$M$199,5,FALSE)/10^3</f>
        <v>832.08213544418425</v>
      </c>
      <c r="AJ177" s="2">
        <f>VLOOKUP($A177,Total_Rndwd_Prod_Val_BAC_N!$A$4:$M$199,6,FALSE)/10^3</f>
        <v>1010.5954095053561</v>
      </c>
      <c r="AK177" s="2">
        <f>VLOOKUP($A177,Total_Rndwd_Prod_Val_BAC_N!$A$4:$M$199,7,FALSE)/10^3</f>
        <v>1225.686413254904</v>
      </c>
      <c r="AL177" s="2">
        <f>VLOOKUP($A177,Total_Rndwd_Prod_Val_BAC_N!$A$4:$M$199,8,FALSE)/10^3</f>
        <v>1269.8520799169401</v>
      </c>
      <c r="AM177" s="2">
        <f>VLOOKUP($A177,Total_Rndwd_Prod_Val_BAC_N!$A$4:$M$199,9,FALSE)/10^3</f>
        <v>1302.0366575421726</v>
      </c>
      <c r="AN177" s="2">
        <f>VLOOKUP($A177,Total_Rndwd_Prod_Val_BAC_N!$A$4:$M$199,10,FALSE)/10^3</f>
        <v>1377.0748421785397</v>
      </c>
      <c r="AO177" s="2">
        <f>VLOOKUP($A177,Total_Rndwd_Prod_Val_BAC_N!$A$4:$M$199,11,FALSE)/10^3</f>
        <v>1408.5309661611952</v>
      </c>
      <c r="AP177" s="2">
        <f>VLOOKUP($A177,Total_Rndwd_Prod_Val_BAC_N!$A$4:$M$199,12,FALSE)/10^3</f>
        <v>1400.3720044996778</v>
      </c>
      <c r="AQ177" s="2">
        <f>VLOOKUP($A177,Total_Rndwd_Prod_Val_BAC_N!$A$4:$M$199,13,FALSE)/10^3</f>
        <v>1386.0799302949065</v>
      </c>
      <c r="AS177" t="s">
        <v>81</v>
      </c>
      <c r="AT177" s="2">
        <f t="shared" si="166"/>
        <v>832.08213544418425</v>
      </c>
      <c r="AU177" s="2">
        <f t="shared" si="172"/>
        <v>5141.8439059109187</v>
      </c>
      <c r="AV177" s="2">
        <f t="shared" si="172"/>
        <v>10214.862201997999</v>
      </c>
      <c r="AW177" s="2">
        <f t="shared" si="172"/>
        <v>15978.216849304572</v>
      </c>
      <c r="AX177" s="2">
        <f t="shared" si="172"/>
        <v>21880.903748078839</v>
      </c>
      <c r="AY177" s="2">
        <f t="shared" si="172"/>
        <v>27998.690071637939</v>
      </c>
      <c r="AZ177" s="2">
        <f t="shared" si="172"/>
        <v>34464.192538172887</v>
      </c>
      <c r="BA177" s="2">
        <f t="shared" si="172"/>
        <v>40895.937903670245</v>
      </c>
      <c r="BB177" s="2">
        <f t="shared" si="172"/>
        <v>47283.971527798029</v>
      </c>
      <c r="BD177" t="s">
        <v>81</v>
      </c>
      <c r="BE177" s="2">
        <f t="shared" si="167"/>
        <v>832.08213544418425</v>
      </c>
      <c r="BF177" s="2">
        <f t="shared" si="173"/>
        <v>5176.530436767036</v>
      </c>
      <c r="BG177" s="2">
        <f t="shared" si="173"/>
        <v>10452.458124794935</v>
      </c>
      <c r="BH177" s="2">
        <f t="shared" si="173"/>
        <v>16510.466266844298</v>
      </c>
      <c r="BI177" s="2">
        <f t="shared" si="173"/>
        <v>22580.64660237723</v>
      </c>
      <c r="BJ177" s="2">
        <f t="shared" si="173"/>
        <v>28732.953893261791</v>
      </c>
      <c r="BK177" s="2">
        <f t="shared" si="173"/>
        <v>35077.822265375566</v>
      </c>
      <c r="BL177" s="2">
        <f t="shared" si="173"/>
        <v>41444.392767635858</v>
      </c>
      <c r="BM177" s="2">
        <f t="shared" si="173"/>
        <v>47742.294911426849</v>
      </c>
      <c r="BO177" t="s">
        <v>81</v>
      </c>
      <c r="BP177" s="2">
        <f t="shared" si="168"/>
        <v>832.08213544418425</v>
      </c>
      <c r="BQ177" s="2">
        <f t="shared" si="174"/>
        <v>5185.7085284927389</v>
      </c>
      <c r="BR177" s="2">
        <f t="shared" si="174"/>
        <v>10543.945017789856</v>
      </c>
      <c r="BS177" s="2">
        <f t="shared" si="174"/>
        <v>16884.487624415389</v>
      </c>
      <c r="BT177" s="2">
        <f t="shared" si="174"/>
        <v>23487.331071424753</v>
      </c>
      <c r="BU177" s="2">
        <f t="shared" si="174"/>
        <v>30299.170114604603</v>
      </c>
      <c r="BV177" s="2">
        <f t="shared" si="174"/>
        <v>37345.049202495022</v>
      </c>
      <c r="BW177" s="2">
        <f t="shared" si="174"/>
        <v>44591.973054043119</v>
      </c>
      <c r="BX177" s="2">
        <f t="shared" si="174"/>
        <v>51753.756532882086</v>
      </c>
      <c r="BZ177" t="s">
        <v>81</v>
      </c>
      <c r="CA177" s="2">
        <f t="shared" si="169"/>
        <v>832.08213544418425</v>
      </c>
      <c r="CB177" s="2">
        <f t="shared" si="175"/>
        <v>5171.0060867262773</v>
      </c>
      <c r="CC177" s="2">
        <f t="shared" si="175"/>
        <v>10439.074138002605</v>
      </c>
      <c r="CD177" s="2">
        <f t="shared" si="175"/>
        <v>16611.671870939161</v>
      </c>
      <c r="CE177" s="2">
        <f t="shared" si="175"/>
        <v>22993.116848149093</v>
      </c>
      <c r="CF177" s="2">
        <f t="shared" si="175"/>
        <v>29578.338320496325</v>
      </c>
      <c r="CG177" s="2">
        <f t="shared" si="175"/>
        <v>36495.168655371679</v>
      </c>
      <c r="CH177" s="2">
        <f t="shared" si="175"/>
        <v>43529.664524516142</v>
      </c>
      <c r="CI177" s="2">
        <f t="shared" si="175"/>
        <v>50517.232472809759</v>
      </c>
      <c r="CK177" t="s">
        <v>81</v>
      </c>
      <c r="CL177" s="2">
        <f t="shared" si="176"/>
        <v>0</v>
      </c>
      <c r="CM177" s="2">
        <f t="shared" si="176"/>
        <v>34.686530856117315</v>
      </c>
      <c r="CN177" s="2">
        <f t="shared" si="176"/>
        <v>237.59592279693607</v>
      </c>
      <c r="CO177" s="2">
        <f t="shared" si="176"/>
        <v>532.24941753972598</v>
      </c>
      <c r="CP177" s="2">
        <f t="shared" si="176"/>
        <v>699.74285429839074</v>
      </c>
      <c r="CQ177" s="2">
        <f t="shared" si="176"/>
        <v>734.26382162385198</v>
      </c>
      <c r="CR177" s="2">
        <f t="shared" si="176"/>
        <v>613.62972720267862</v>
      </c>
      <c r="CS177" s="2">
        <f t="shared" si="176"/>
        <v>548.45486396561319</v>
      </c>
      <c r="CT177" s="2">
        <f t="shared" si="176"/>
        <v>458.32338362882001</v>
      </c>
      <c r="CU177" s="41">
        <f t="shared" si="124"/>
        <v>9.6929967771293025E-3</v>
      </c>
      <c r="CV177" t="s">
        <v>81</v>
      </c>
      <c r="CW177" s="2">
        <f t="shared" si="171"/>
        <v>0</v>
      </c>
      <c r="CX177" s="2">
        <f t="shared" si="171"/>
        <v>43.864622581820186</v>
      </c>
      <c r="CY177" s="2">
        <f t="shared" si="171"/>
        <v>329.08281579185677</v>
      </c>
      <c r="CZ177" s="2">
        <f t="shared" si="170"/>
        <v>906.27077511081734</v>
      </c>
      <c r="DA177" s="2">
        <f t="shared" si="170"/>
        <v>1606.4273233459135</v>
      </c>
      <c r="DB177" s="2">
        <f t="shared" si="170"/>
        <v>2300.4800429666648</v>
      </c>
      <c r="DC177" s="2">
        <f t="shared" si="170"/>
        <v>2880.8566643221347</v>
      </c>
      <c r="DD177" s="2">
        <f t="shared" si="170"/>
        <v>3696.0351503728743</v>
      </c>
      <c r="DE177" s="2">
        <f t="shared" si="170"/>
        <v>4469.785005084057</v>
      </c>
      <c r="DF177" s="41">
        <f t="shared" si="125"/>
        <v>9.453065934734968E-2</v>
      </c>
      <c r="DG177" t="s">
        <v>81</v>
      </c>
      <c r="DH177" s="2">
        <f t="shared" si="165"/>
        <v>0</v>
      </c>
      <c r="DI177" s="2">
        <f t="shared" si="165"/>
        <v>29.162180815358624</v>
      </c>
      <c r="DJ177" s="2">
        <f t="shared" si="165"/>
        <v>224.21193600460538</v>
      </c>
      <c r="DK177" s="2">
        <f t="shared" si="165"/>
        <v>633.45502163458877</v>
      </c>
      <c r="DL177" s="2">
        <f t="shared" si="165"/>
        <v>1112.2131000702539</v>
      </c>
      <c r="DM177" s="2">
        <f t="shared" si="165"/>
        <v>1579.6482488583861</v>
      </c>
      <c r="DN177" s="2">
        <f t="shared" si="165"/>
        <v>2030.9761171987921</v>
      </c>
      <c r="DO177" s="2">
        <f t="shared" si="165"/>
        <v>2633.7266208458968</v>
      </c>
      <c r="DP177" s="2">
        <f t="shared" si="165"/>
        <v>3233.2609450117307</v>
      </c>
      <c r="DQ177" s="41">
        <f t="shared" si="126"/>
        <v>6.8379639876716178E-2</v>
      </c>
      <c r="DR177" s="41"/>
    </row>
    <row r="178" spans="1:122" x14ac:dyDescent="0.3">
      <c r="A178" t="s">
        <v>83</v>
      </c>
      <c r="B178" s="2">
        <f>VLOOKUP($A178,Total_Rndwd_Prod_Val_REF_N!$A$4:$M$199,5,FALSE)/10^3</f>
        <v>5081.8860446985364</v>
      </c>
      <c r="C178" s="2">
        <f>VLOOKUP($A178,Total_Rndwd_Prod_Val_REF_N!$A$4:$M$199,6,FALSE)/10^3</f>
        <v>5917.2018060133223</v>
      </c>
      <c r="D178" s="2">
        <f>VLOOKUP($A178,Total_Rndwd_Prod_Val_REF_N!$A$4:$M$199,7,FALSE)/10^3</f>
        <v>6830.0412485495071</v>
      </c>
      <c r="E178" s="2">
        <f>VLOOKUP($A178,Total_Rndwd_Prod_Val_REF_N!$A$4:$M$199,8,FALSE)/10^3</f>
        <v>7031.9027579066951</v>
      </c>
      <c r="F178" s="2">
        <f>VLOOKUP($A178,Total_Rndwd_Prod_Val_REF_N!$A$4:$M$199,9,FALSE)/10^3</f>
        <v>7269.4281754124049</v>
      </c>
      <c r="G178" s="2">
        <f>VLOOKUP($A178,Total_Rndwd_Prod_Val_REF_N!$A$4:$M$199,10,FALSE)/10^3</f>
        <v>7545.8949574196658</v>
      </c>
      <c r="H178" s="2">
        <f>VLOOKUP($A178,Total_Rndwd_Prod_Val_REF_N!$A$4:$M$199,11,FALSE)/10^3</f>
        <v>7564.161795533365</v>
      </c>
      <c r="I178" s="2">
        <f>VLOOKUP($A178,Total_Rndwd_Prod_Val_REF_N!$A$4:$M$199,12,FALSE)/10^3</f>
        <v>7583.7732592314778</v>
      </c>
      <c r="J178" s="2">
        <f>VLOOKUP($A178,Total_Rndwd_Prod_Val_REF_N!$A$4:$M$199,13,FALSE)/10^3</f>
        <v>7565.3540770979625</v>
      </c>
      <c r="L178" t="s">
        <v>83</v>
      </c>
      <c r="M178" s="2">
        <f>VLOOKUP($A178,Total_Rndwd_Prod_Val_BF_N!$A$4:$M$199,5,FALSE)/10^3</f>
        <v>5081.8860446985364</v>
      </c>
      <c r="N178" s="2">
        <f>VLOOKUP($A178,Total_Rndwd_Prod_Val_BF_N!$A$4:$M$199,6,FALSE)/10^3</f>
        <v>6356.8807684436506</v>
      </c>
      <c r="O178" s="2">
        <f>VLOOKUP($A178,Total_Rndwd_Prod_Val_BF_N!$A$4:$M$199,7,FALSE)/10^3</f>
        <v>7882.9386846912066</v>
      </c>
      <c r="P178" s="2">
        <f>VLOOKUP($A178,Total_Rndwd_Prod_Val_BF_N!$A$4:$M$199,8,FALSE)/10^3</f>
        <v>8099.8386022247541</v>
      </c>
      <c r="Q178" s="2">
        <f>VLOOKUP($A178,Total_Rndwd_Prod_Val_BF_N!$A$4:$M$199,9,FALSE)/10^3</f>
        <v>8272.1556899748375</v>
      </c>
      <c r="R178" s="2">
        <f>VLOOKUP($A178,Total_Rndwd_Prod_Val_BF_N!$A$4:$M$199,10,FALSE)/10^3</f>
        <v>8583.2957706909019</v>
      </c>
      <c r="S178" s="2">
        <f>VLOOKUP($A178,Total_Rndwd_Prod_Val_BF_N!$A$4:$M$199,11,FALSE)/10^3</f>
        <v>8643.4687891708763</v>
      </c>
      <c r="T178" s="2">
        <f>VLOOKUP($A178,Total_Rndwd_Prod_Val_BF_N!$A$4:$M$199,12,FALSE)/10^3</f>
        <v>8708.7012410111438</v>
      </c>
      <c r="U178" s="2">
        <f>VLOOKUP($A178,Total_Rndwd_Prod_Val_BF_N!$A$4:$M$199,13,FALSE)/10^3</f>
        <v>8782.8303941796221</v>
      </c>
      <c r="W178" t="s">
        <v>83</v>
      </c>
      <c r="X178" s="2">
        <f>VLOOKUP($A178,Total_Rndwd_Prod_Val_AF_N!$A$4:$M$199,5,FALSE)/10^3</f>
        <v>5081.8860446985364</v>
      </c>
      <c r="Y178" s="2">
        <f>VLOOKUP($A178,Total_Rndwd_Prod_Val_AF_N!$A$4:$M$199,6,FALSE)/10^3</f>
        <v>6159.4959930135992</v>
      </c>
      <c r="Z178" s="2">
        <f>VLOOKUP($A178,Total_Rndwd_Prod_Val_AF_N!$A$4:$M$199,7,FALSE)/10^3</f>
        <v>7414.5004328465393</v>
      </c>
      <c r="AA178" s="2">
        <f>VLOOKUP($A178,Total_Rndwd_Prod_Val_AF_N!$A$4:$M$199,8,FALSE)/10^3</f>
        <v>7620.0702566303289</v>
      </c>
      <c r="AB178" s="2">
        <f>VLOOKUP($A178,Total_Rndwd_Prod_Val_AF_N!$A$4:$M$199,9,FALSE)/10^3</f>
        <v>7822.2178966887232</v>
      </c>
      <c r="AC178" s="2">
        <f>VLOOKUP($A178,Total_Rndwd_Prod_Val_AF_N!$A$4:$M$199,10,FALSE)/10^3</f>
        <v>8086.6974330763323</v>
      </c>
      <c r="AD178" s="2">
        <f>VLOOKUP($A178,Total_Rndwd_Prod_Val_AF_N!$A$4:$M$199,11,FALSE)/10^3</f>
        <v>8137.600903372816</v>
      </c>
      <c r="AE178" s="2">
        <f>VLOOKUP($A178,Total_Rndwd_Prod_Val_AF_N!$A$4:$M$199,12,FALSE)/10^3</f>
        <v>8177.4381049332123</v>
      </c>
      <c r="AF178" s="2">
        <f>VLOOKUP($A178,Total_Rndwd_Prod_Val_AF_N!$A$4:$M$199,13,FALSE)/10^3</f>
        <v>8161.9622956713783</v>
      </c>
      <c r="AH178" t="s">
        <v>83</v>
      </c>
      <c r="AI178" s="2">
        <f>VLOOKUP($A178,Total_Rndwd_Prod_Val_BAC_N!$A$4:$M$199,5,FALSE)/10^3</f>
        <v>5081.8860446985364</v>
      </c>
      <c r="AJ178" s="2">
        <f>VLOOKUP($A178,Total_Rndwd_Prod_Val_BAC_N!$A$4:$M$199,6,FALSE)/10^3</f>
        <v>6078.7382647604409</v>
      </c>
      <c r="AK178" s="2">
        <f>VLOOKUP($A178,Total_Rndwd_Prod_Val_BAC_N!$A$4:$M$199,7,FALSE)/10^3</f>
        <v>7258.2360752907334</v>
      </c>
      <c r="AL178" s="2">
        <f>VLOOKUP($A178,Total_Rndwd_Prod_Val_BAC_N!$A$4:$M$199,8,FALSE)/10^3</f>
        <v>7493.0068684510279</v>
      </c>
      <c r="AM178" s="2">
        <f>VLOOKUP($A178,Total_Rndwd_Prod_Val_BAC_N!$A$4:$M$199,9,FALSE)/10^3</f>
        <v>7661.6944724848581</v>
      </c>
      <c r="AN178" s="2">
        <f>VLOOKUP($A178,Total_Rndwd_Prod_Val_BAC_N!$A$4:$M$199,10,FALSE)/10^3</f>
        <v>7957.0445179795952</v>
      </c>
      <c r="AO178" s="2">
        <f>VLOOKUP($A178,Total_Rndwd_Prod_Val_BAC_N!$A$4:$M$199,11,FALSE)/10^3</f>
        <v>7996.5856462271531</v>
      </c>
      <c r="AP178" s="2">
        <f>VLOOKUP($A178,Total_Rndwd_Prod_Val_BAC_N!$A$4:$M$199,12,FALSE)/10^3</f>
        <v>8045.9208703464019</v>
      </c>
      <c r="AQ178" s="2">
        <f>VLOOKUP($A178,Total_Rndwd_Prod_Val_BAC_N!$A$4:$M$199,13,FALSE)/10^3</f>
        <v>8039.1960309511978</v>
      </c>
      <c r="AS178" t="s">
        <v>83</v>
      </c>
      <c r="AT178" s="2">
        <f t="shared" si="166"/>
        <v>5081.8860446985364</v>
      </c>
      <c r="AU178" s="2">
        <f t="shared" si="172"/>
        <v>31326.632029506003</v>
      </c>
      <c r="AV178" s="2">
        <f t="shared" si="172"/>
        <v>61825.480502108796</v>
      </c>
      <c r="AW178" s="2">
        <f t="shared" si="172"/>
        <v>96177.548254213514</v>
      </c>
      <c r="AX178" s="2">
        <f t="shared" si="172"/>
        <v>131574.5874612527</v>
      </c>
      <c r="AY178" s="2">
        <f t="shared" si="172"/>
        <v>168198.19512032197</v>
      </c>
      <c r="AZ178" s="2">
        <f t="shared" si="172"/>
        <v>205945.93674553401</v>
      </c>
      <c r="BA178" s="2">
        <f t="shared" si="172"/>
        <v>243786.35718689894</v>
      </c>
      <c r="BB178" s="2">
        <f t="shared" si="172"/>
        <v>281686.80430092278</v>
      </c>
      <c r="BD178" t="s">
        <v>83</v>
      </c>
      <c r="BE178" s="2">
        <f t="shared" si="167"/>
        <v>5081.8860446985364</v>
      </c>
      <c r="BF178" s="2">
        <f t="shared" si="173"/>
        <v>31766.310991936331</v>
      </c>
      <c r="BG178" s="2">
        <f t="shared" si="173"/>
        <v>65076.772750402146</v>
      </c>
      <c r="BH178" s="2">
        <f t="shared" si="173"/>
        <v>104708.36609139173</v>
      </c>
      <c r="BI178" s="2">
        <f t="shared" si="173"/>
        <v>145379.87619026558</v>
      </c>
      <c r="BJ178" s="2">
        <f t="shared" si="173"/>
        <v>187051.79472085583</v>
      </c>
      <c r="BK178" s="2">
        <f t="shared" si="173"/>
        <v>230028.44659279031</v>
      </c>
      <c r="BL178" s="2">
        <f t="shared" si="173"/>
        <v>273311.02299048495</v>
      </c>
      <c r="BM178" s="2">
        <f t="shared" si="173"/>
        <v>316928.65834870917</v>
      </c>
      <c r="BO178" t="s">
        <v>83</v>
      </c>
      <c r="BP178" s="2">
        <f t="shared" si="168"/>
        <v>5081.8860446985364</v>
      </c>
      <c r="BQ178" s="2">
        <f t="shared" si="174"/>
        <v>31568.926216506279</v>
      </c>
      <c r="BR178" s="2">
        <f t="shared" si="174"/>
        <v>63621.410621407216</v>
      </c>
      <c r="BS178" s="2">
        <f t="shared" si="174"/>
        <v>100899.48260942369</v>
      </c>
      <c r="BT178" s="2">
        <f t="shared" si="174"/>
        <v>139201.98153263374</v>
      </c>
      <c r="BU178" s="2">
        <f t="shared" si="174"/>
        <v>178577.55055246496</v>
      </c>
      <c r="BV178" s="2">
        <f t="shared" si="174"/>
        <v>219061.9411881431</v>
      </c>
      <c r="BW178" s="2">
        <f t="shared" si="174"/>
        <v>259789.78290656759</v>
      </c>
      <c r="BX178" s="2">
        <f t="shared" si="174"/>
        <v>300661.49762197182</v>
      </c>
      <c r="BZ178" t="s">
        <v>83</v>
      </c>
      <c r="CA178" s="2">
        <f t="shared" si="169"/>
        <v>5081.8860446985364</v>
      </c>
      <c r="CB178" s="2">
        <f t="shared" si="175"/>
        <v>31488.168488253119</v>
      </c>
      <c r="CC178" s="2">
        <f t="shared" si="175"/>
        <v>63061.357622585616</v>
      </c>
      <c r="CD178" s="2">
        <f t="shared" si="175"/>
        <v>99587.308792199576</v>
      </c>
      <c r="CE178" s="2">
        <f t="shared" si="175"/>
        <v>137221.03073848854</v>
      </c>
      <c r="CF178" s="2">
        <f t="shared" si="175"/>
        <v>175824.85314640758</v>
      </c>
      <c r="CG178" s="2">
        <f t="shared" si="175"/>
        <v>215649.6168645531</v>
      </c>
      <c r="CH178" s="2">
        <f t="shared" si="175"/>
        <v>255681.88031980812</v>
      </c>
      <c r="CI178" s="2">
        <f t="shared" si="175"/>
        <v>295904.75983214495</v>
      </c>
      <c r="CK178" t="s">
        <v>83</v>
      </c>
      <c r="CL178" s="2">
        <f t="shared" si="176"/>
        <v>0</v>
      </c>
      <c r="CM178" s="2">
        <f t="shared" si="176"/>
        <v>439.67896243032737</v>
      </c>
      <c r="CN178" s="2">
        <f t="shared" si="176"/>
        <v>3251.29224829335</v>
      </c>
      <c r="CO178" s="2">
        <f t="shared" si="176"/>
        <v>8530.8178371782124</v>
      </c>
      <c r="CP178" s="2">
        <f t="shared" si="176"/>
        <v>13805.288729012886</v>
      </c>
      <c r="CQ178" s="2">
        <f t="shared" si="176"/>
        <v>18853.599600533867</v>
      </c>
      <c r="CR178" s="2">
        <f t="shared" si="176"/>
        <v>24082.509847256297</v>
      </c>
      <c r="CS178" s="2">
        <f t="shared" si="176"/>
        <v>29524.665803586016</v>
      </c>
      <c r="CT178" s="2">
        <f t="shared" si="176"/>
        <v>35241.854047786386</v>
      </c>
      <c r="CU178" s="41">
        <f t="shared" si="124"/>
        <v>0.12511006376478295</v>
      </c>
      <c r="CV178" t="s">
        <v>83</v>
      </c>
      <c r="CW178" s="2">
        <f t="shared" si="171"/>
        <v>0</v>
      </c>
      <c r="CX178" s="2">
        <f t="shared" si="171"/>
        <v>242.294187000276</v>
      </c>
      <c r="CY178" s="2">
        <f t="shared" si="171"/>
        <v>1795.9301192984203</v>
      </c>
      <c r="CZ178" s="2">
        <f t="shared" si="170"/>
        <v>4721.9343552101782</v>
      </c>
      <c r="DA178" s="2">
        <f t="shared" si="170"/>
        <v>7627.3940713810443</v>
      </c>
      <c r="DB178" s="2">
        <f t="shared" si="170"/>
        <v>10379.355432142998</v>
      </c>
      <c r="DC178" s="2">
        <f t="shared" si="170"/>
        <v>13116.00444260909</v>
      </c>
      <c r="DD178" s="2">
        <f t="shared" si="170"/>
        <v>16003.425719668652</v>
      </c>
      <c r="DE178" s="2">
        <f t="shared" si="170"/>
        <v>18974.693321049039</v>
      </c>
      <c r="DF178" s="41">
        <f t="shared" si="125"/>
        <v>6.7360959162214046E-2</v>
      </c>
      <c r="DG178" t="s">
        <v>83</v>
      </c>
      <c r="DH178" s="2">
        <f t="shared" si="165"/>
        <v>0</v>
      </c>
      <c r="DI178" s="2">
        <f t="shared" si="165"/>
        <v>161.53645874711583</v>
      </c>
      <c r="DJ178" s="2">
        <f t="shared" si="165"/>
        <v>1235.87712047682</v>
      </c>
      <c r="DK178" s="2">
        <f t="shared" si="165"/>
        <v>3409.7605379860615</v>
      </c>
      <c r="DL178" s="2">
        <f t="shared" si="165"/>
        <v>5646.4432772358414</v>
      </c>
      <c r="DM178" s="2">
        <f t="shared" si="165"/>
        <v>7626.6580260856135</v>
      </c>
      <c r="DN178" s="2">
        <f t="shared" si="165"/>
        <v>9703.680119019089</v>
      </c>
      <c r="DO178" s="2">
        <f t="shared" si="165"/>
        <v>11895.523132909177</v>
      </c>
      <c r="DP178" s="2">
        <f t="shared" si="165"/>
        <v>14217.955531222164</v>
      </c>
      <c r="DQ178" s="41">
        <f t="shared" si="126"/>
        <v>5.0474339990854822E-2</v>
      </c>
      <c r="DR178" s="41"/>
    </row>
    <row r="179" spans="1:122" x14ac:dyDescent="0.3">
      <c r="A179" t="s">
        <v>183</v>
      </c>
      <c r="B179" s="2">
        <f>VLOOKUP($A179,Total_Rndwd_Prod_Val_REF_N!$A$4:$M$199,5,FALSE)/10^3</f>
        <v>256.13265183579949</v>
      </c>
      <c r="C179" s="2">
        <f>VLOOKUP($A179,Total_Rndwd_Prod_Val_REF_N!$A$4:$M$199,6,FALSE)/10^3</f>
        <v>286.50548477394159</v>
      </c>
      <c r="D179" s="2">
        <f>VLOOKUP($A179,Total_Rndwd_Prod_Val_REF_N!$A$4:$M$199,7,FALSE)/10^3</f>
        <v>316.09884959389996</v>
      </c>
      <c r="E179" s="2">
        <f>VLOOKUP($A179,Total_Rndwd_Prod_Val_REF_N!$A$4:$M$199,8,FALSE)/10^3</f>
        <v>321.42158166716843</v>
      </c>
      <c r="F179" s="2">
        <f>VLOOKUP($A179,Total_Rndwd_Prod_Val_REF_N!$A$4:$M$199,9,FALSE)/10^3</f>
        <v>327.35241698671894</v>
      </c>
      <c r="G179" s="2">
        <f>VLOOKUP($A179,Total_Rndwd_Prod_Val_REF_N!$A$4:$M$199,10,FALSE)/10^3</f>
        <v>337.70778436904948</v>
      </c>
      <c r="H179" s="2">
        <f>VLOOKUP($A179,Total_Rndwd_Prod_Val_REF_N!$A$4:$M$199,11,FALSE)/10^3</f>
        <v>337.33258070844624</v>
      </c>
      <c r="I179" s="2">
        <f>VLOOKUP($A179,Total_Rndwd_Prod_Val_REF_N!$A$4:$M$199,12,FALSE)/10^3</f>
        <v>334.51964884626847</v>
      </c>
      <c r="J179" s="2">
        <f>VLOOKUP($A179,Total_Rndwd_Prod_Val_REF_N!$A$4:$M$199,13,FALSE)/10^3</f>
        <v>321.27062861167451</v>
      </c>
      <c r="L179" t="s">
        <v>183</v>
      </c>
      <c r="M179" s="2">
        <f>VLOOKUP($A179,Total_Rndwd_Prod_Val_BF_N!$A$4:$M$199,5,FALSE)/10^3</f>
        <v>256.13265183579949</v>
      </c>
      <c r="N179" s="2">
        <f>VLOOKUP($A179,Total_Rndwd_Prod_Val_BF_N!$A$4:$M$199,6,FALSE)/10^3</f>
        <v>297.57381452971407</v>
      </c>
      <c r="O179" s="2">
        <f>VLOOKUP($A179,Total_Rndwd_Prod_Val_BF_N!$A$4:$M$199,7,FALSE)/10^3</f>
        <v>341.66321134841957</v>
      </c>
      <c r="P179" s="2">
        <f>VLOOKUP($A179,Total_Rndwd_Prod_Val_BF_N!$A$4:$M$199,8,FALSE)/10^3</f>
        <v>342.30921909140665</v>
      </c>
      <c r="Q179" s="2">
        <f>VLOOKUP($A179,Total_Rndwd_Prod_Val_BF_N!$A$4:$M$199,9,FALSE)/10^3</f>
        <v>338.78399610543215</v>
      </c>
      <c r="R179" s="2">
        <f>VLOOKUP($A179,Total_Rndwd_Prod_Val_BF_N!$A$4:$M$199,10,FALSE)/10^3</f>
        <v>340.79148064347402</v>
      </c>
      <c r="S179" s="2">
        <f>VLOOKUP($A179,Total_Rndwd_Prod_Val_BF_N!$A$4:$M$199,11,FALSE)/10^3</f>
        <v>336.93853895135061</v>
      </c>
      <c r="T179" s="2">
        <f>VLOOKUP($A179,Total_Rndwd_Prod_Val_BF_N!$A$4:$M$199,12,FALSE)/10^3</f>
        <v>328.12227570486567</v>
      </c>
      <c r="U179" s="2">
        <f>VLOOKUP($A179,Total_Rndwd_Prod_Val_BF_N!$A$4:$M$199,13,FALSE)/10^3</f>
        <v>316.1540150158059</v>
      </c>
      <c r="W179" t="s">
        <v>183</v>
      </c>
      <c r="X179" s="2">
        <f>VLOOKUP($A179,Total_Rndwd_Prod_Val_AF_N!$A$4:$M$199,5,FALSE)/10^3</f>
        <v>256.13265183579949</v>
      </c>
      <c r="Y179" s="2">
        <f>VLOOKUP($A179,Total_Rndwd_Prod_Val_AF_N!$A$4:$M$199,6,FALSE)/10^3</f>
        <v>294.09529217641665</v>
      </c>
      <c r="Z179" s="2">
        <f>VLOOKUP($A179,Total_Rndwd_Prod_Val_AF_N!$A$4:$M$199,7,FALSE)/10^3</f>
        <v>335.48707344254029</v>
      </c>
      <c r="AA179" s="2">
        <f>VLOOKUP($A179,Total_Rndwd_Prod_Val_AF_N!$A$4:$M$199,8,FALSE)/10^3</f>
        <v>343.20512694024183</v>
      </c>
      <c r="AB179" s="2">
        <f>VLOOKUP($A179,Total_Rndwd_Prod_Val_AF_N!$A$4:$M$199,9,FALSE)/10^3</f>
        <v>348.04030513836568</v>
      </c>
      <c r="AC179" s="2">
        <f>VLOOKUP($A179,Total_Rndwd_Prod_Val_AF_N!$A$4:$M$199,10,FALSE)/10^3</f>
        <v>354.62432266217525</v>
      </c>
      <c r="AD179" s="2">
        <f>VLOOKUP($A179,Total_Rndwd_Prod_Val_AF_N!$A$4:$M$199,11,FALSE)/10^3</f>
        <v>352.35181404870571</v>
      </c>
      <c r="AE179" s="2">
        <f>VLOOKUP($A179,Total_Rndwd_Prod_Val_AF_N!$A$4:$M$199,12,FALSE)/10^3</f>
        <v>346.90377362975931</v>
      </c>
      <c r="AF179" s="2">
        <f>VLOOKUP($A179,Total_Rndwd_Prod_Val_AF_N!$A$4:$M$199,13,FALSE)/10^3</f>
        <v>331.65174082739293</v>
      </c>
      <c r="AH179" t="s">
        <v>183</v>
      </c>
      <c r="AI179" s="2">
        <f>VLOOKUP($A179,Total_Rndwd_Prod_Val_BAC_N!$A$4:$M$199,5,FALSE)/10^3</f>
        <v>256.13265183579949</v>
      </c>
      <c r="AJ179" s="2">
        <f>VLOOKUP($A179,Total_Rndwd_Prod_Val_BAC_N!$A$4:$M$199,6,FALSE)/10^3</f>
        <v>291.11838407968025</v>
      </c>
      <c r="AK179" s="2">
        <f>VLOOKUP($A179,Total_Rndwd_Prod_Val_BAC_N!$A$4:$M$199,7,FALSE)/10^3</f>
        <v>330.19327582833893</v>
      </c>
      <c r="AL179" s="2">
        <f>VLOOKUP($A179,Total_Rndwd_Prod_Val_BAC_N!$A$4:$M$199,8,FALSE)/10^3</f>
        <v>336.09373882294796</v>
      </c>
      <c r="AM179" s="2">
        <f>VLOOKUP($A179,Total_Rndwd_Prod_Val_BAC_N!$A$4:$M$199,9,FALSE)/10^3</f>
        <v>339.06792979041171</v>
      </c>
      <c r="AN179" s="2">
        <f>VLOOKUP($A179,Total_Rndwd_Prod_Val_BAC_N!$A$4:$M$199,10,FALSE)/10^3</f>
        <v>346.86878951707968</v>
      </c>
      <c r="AO179" s="2">
        <f>VLOOKUP($A179,Total_Rndwd_Prod_Val_BAC_N!$A$4:$M$199,11,FALSE)/10^3</f>
        <v>344.59692419030529</v>
      </c>
      <c r="AP179" s="2">
        <f>VLOOKUP($A179,Total_Rndwd_Prod_Val_BAC_N!$A$4:$M$199,12,FALSE)/10^3</f>
        <v>339.44312275796818</v>
      </c>
      <c r="AQ179" s="2">
        <f>VLOOKUP($A179,Total_Rndwd_Prod_Val_BAC_N!$A$4:$M$199,13,FALSE)/10^3</f>
        <v>324.64371937081813</v>
      </c>
      <c r="AS179" t="s">
        <v>183</v>
      </c>
      <c r="AT179" s="2">
        <f t="shared" si="166"/>
        <v>256.13265183579949</v>
      </c>
      <c r="AU179" s="2">
        <f t="shared" si="172"/>
        <v>1567.1687439529392</v>
      </c>
      <c r="AV179" s="2">
        <f t="shared" si="172"/>
        <v>3029.2895326426055</v>
      </c>
      <c r="AW179" s="2">
        <f t="shared" si="172"/>
        <v>4615.1065126853737</v>
      </c>
      <c r="AX179" s="2">
        <f t="shared" si="172"/>
        <v>6228.1452563407665</v>
      </c>
      <c r="AY179" s="2">
        <f t="shared" si="172"/>
        <v>7875.2627086566918</v>
      </c>
      <c r="AZ179" s="2">
        <f t="shared" si="172"/>
        <v>9563.4264268413353</v>
      </c>
      <c r="BA179" s="2">
        <f t="shared" si="172"/>
        <v>11247.276398521388</v>
      </c>
      <c r="BB179" s="2">
        <f t="shared" si="172"/>
        <v>12906.625622518135</v>
      </c>
      <c r="BD179" t="s">
        <v>183</v>
      </c>
      <c r="BE179" s="2">
        <f t="shared" si="167"/>
        <v>256.13265183579949</v>
      </c>
      <c r="BF179" s="2">
        <f t="shared" si="173"/>
        <v>1578.2370737087117</v>
      </c>
      <c r="BG179" s="2">
        <f t="shared" si="173"/>
        <v>3110.1955431759875</v>
      </c>
      <c r="BH179" s="2">
        <f t="shared" si="173"/>
        <v>4819.1576076610727</v>
      </c>
      <c r="BI179" s="2">
        <f t="shared" si="173"/>
        <v>6527.1784801321319</v>
      </c>
      <c r="BJ179" s="2">
        <f t="shared" si="173"/>
        <v>8223.1059451973342</v>
      </c>
      <c r="BK179" s="2">
        <f t="shared" si="173"/>
        <v>9923.210406722581</v>
      </c>
      <c r="BL179" s="2">
        <f t="shared" si="173"/>
        <v>11599.086838232848</v>
      </c>
      <c r="BM179" s="2">
        <f t="shared" si="173"/>
        <v>13227.729956068117</v>
      </c>
      <c r="BO179" t="s">
        <v>183</v>
      </c>
      <c r="BP179" s="2">
        <f t="shared" si="168"/>
        <v>256.13265183579949</v>
      </c>
      <c r="BQ179" s="2">
        <f t="shared" si="174"/>
        <v>1574.7585513554143</v>
      </c>
      <c r="BR179" s="2">
        <f t="shared" si="174"/>
        <v>3086.6267935036212</v>
      </c>
      <c r="BS179" s="2">
        <f t="shared" si="174"/>
        <v>4771.7802142140245</v>
      </c>
      <c r="BT179" s="2">
        <f t="shared" si="174"/>
        <v>6492.6410271133573</v>
      </c>
      <c r="BU179" s="2">
        <f t="shared" si="174"/>
        <v>8239.4265703289948</v>
      </c>
      <c r="BV179" s="2">
        <f t="shared" si="174"/>
        <v>10010.2756750264</v>
      </c>
      <c r="BW179" s="2">
        <f t="shared" si="174"/>
        <v>11766.586704850983</v>
      </c>
      <c r="BX179" s="2">
        <f t="shared" si="174"/>
        <v>13485.853540197411</v>
      </c>
      <c r="BZ179" t="s">
        <v>183</v>
      </c>
      <c r="CA179" s="2">
        <f t="shared" si="169"/>
        <v>256.13265183579949</v>
      </c>
      <c r="CB179" s="2">
        <f t="shared" si="175"/>
        <v>1571.7816432586778</v>
      </c>
      <c r="CC179" s="2">
        <f t="shared" si="175"/>
        <v>3066.4484554057376</v>
      </c>
      <c r="CD179" s="2">
        <f t="shared" si="175"/>
        <v>4723.3152975420408</v>
      </c>
      <c r="CE179" s="2">
        <f t="shared" si="175"/>
        <v>6406.758182624244</v>
      </c>
      <c r="CF179" s="2">
        <f t="shared" si="175"/>
        <v>8109.8986913029703</v>
      </c>
      <c r="CG179" s="2">
        <f t="shared" si="175"/>
        <v>9841.9707735615939</v>
      </c>
      <c r="CH179" s="2">
        <f t="shared" si="175"/>
        <v>11559.801593080783</v>
      </c>
      <c r="CI179" s="2">
        <f t="shared" si="175"/>
        <v>13242.217803483474</v>
      </c>
      <c r="CK179" t="s">
        <v>183</v>
      </c>
      <c r="CL179" s="2">
        <f t="shared" si="176"/>
        <v>0</v>
      </c>
      <c r="CM179" s="2">
        <f t="shared" si="176"/>
        <v>11.068329755772538</v>
      </c>
      <c r="CN179" s="2">
        <f t="shared" si="176"/>
        <v>80.906010533381959</v>
      </c>
      <c r="CO179" s="2">
        <f t="shared" si="176"/>
        <v>204.05109497569902</v>
      </c>
      <c r="CP179" s="2">
        <f t="shared" si="176"/>
        <v>299.03322379136534</v>
      </c>
      <c r="CQ179" s="2">
        <f t="shared" si="176"/>
        <v>347.84323654064247</v>
      </c>
      <c r="CR179" s="2">
        <f t="shared" si="176"/>
        <v>359.78397988124561</v>
      </c>
      <c r="CS179" s="2">
        <f t="shared" si="176"/>
        <v>351.81043971146028</v>
      </c>
      <c r="CT179" s="2">
        <f t="shared" si="176"/>
        <v>321.10433354998167</v>
      </c>
      <c r="CU179" s="41">
        <f t="shared" si="124"/>
        <v>2.4879030580212406E-2</v>
      </c>
      <c r="CV179" t="s">
        <v>183</v>
      </c>
      <c r="CW179" s="2">
        <f t="shared" si="171"/>
        <v>0</v>
      </c>
      <c r="CX179" s="2">
        <f t="shared" si="171"/>
        <v>7.5898074024751168</v>
      </c>
      <c r="CY179" s="2">
        <f t="shared" si="171"/>
        <v>57.337260861015693</v>
      </c>
      <c r="CZ179" s="2">
        <f t="shared" si="170"/>
        <v>156.67370152865078</v>
      </c>
      <c r="DA179" s="2">
        <f t="shared" si="170"/>
        <v>264.49577077259073</v>
      </c>
      <c r="DB179" s="2">
        <f t="shared" si="170"/>
        <v>364.16386167230303</v>
      </c>
      <c r="DC179" s="2">
        <f t="shared" si="170"/>
        <v>446.84924818506443</v>
      </c>
      <c r="DD179" s="2">
        <f t="shared" si="170"/>
        <v>519.31030632959482</v>
      </c>
      <c r="DE179" s="2">
        <f t="shared" si="170"/>
        <v>579.22791767927629</v>
      </c>
      <c r="DF179" s="41">
        <f t="shared" si="125"/>
        <v>4.4878338817599214E-2</v>
      </c>
      <c r="DG179" t="s">
        <v>183</v>
      </c>
      <c r="DH179" s="2">
        <f t="shared" si="165"/>
        <v>0</v>
      </c>
      <c r="DI179" s="2">
        <f t="shared" si="165"/>
        <v>4.6128993057386651</v>
      </c>
      <c r="DJ179" s="2">
        <f t="shared" si="165"/>
        <v>37.158922763132068</v>
      </c>
      <c r="DK179" s="2">
        <f t="shared" si="165"/>
        <v>108.20878485666708</v>
      </c>
      <c r="DL179" s="2">
        <f t="shared" si="165"/>
        <v>178.61292628347746</v>
      </c>
      <c r="DM179" s="2">
        <f t="shared" si="165"/>
        <v>234.63598264627853</v>
      </c>
      <c r="DN179" s="2">
        <f t="shared" si="165"/>
        <v>278.54434672025855</v>
      </c>
      <c r="DO179" s="2">
        <f t="shared" si="165"/>
        <v>312.52519455939546</v>
      </c>
      <c r="DP179" s="2">
        <f t="shared" si="165"/>
        <v>335.59218096533914</v>
      </c>
      <c r="DQ179" s="41">
        <f t="shared" si="126"/>
        <v>2.6001542988884165E-2</v>
      </c>
      <c r="DR179" s="41"/>
    </row>
    <row r="180" spans="1:122" x14ac:dyDescent="0.3">
      <c r="A180" t="s">
        <v>85</v>
      </c>
      <c r="B180" s="2">
        <f>VLOOKUP($A180,Total_Rndwd_Prod_Val_REF_N!$A$4:$M$199,5,FALSE)/10^3</f>
        <v>711.18076426688003</v>
      </c>
      <c r="C180" s="2">
        <f>VLOOKUP($A180,Total_Rndwd_Prod_Val_REF_N!$A$4:$M$199,6,FALSE)/10^3</f>
        <v>772.86565085000473</v>
      </c>
      <c r="D180" s="2">
        <f>VLOOKUP($A180,Total_Rndwd_Prod_Val_REF_N!$A$4:$M$199,7,FALSE)/10^3</f>
        <v>815.81182215542583</v>
      </c>
      <c r="E180" s="2">
        <f>VLOOKUP($A180,Total_Rndwd_Prod_Val_REF_N!$A$4:$M$199,8,FALSE)/10^3</f>
        <v>801.6884216235344</v>
      </c>
      <c r="F180" s="2">
        <f>VLOOKUP($A180,Total_Rndwd_Prod_Val_REF_N!$A$4:$M$199,9,FALSE)/10^3</f>
        <v>797.51198069390512</v>
      </c>
      <c r="G180" s="2">
        <f>VLOOKUP($A180,Total_Rndwd_Prod_Val_REF_N!$A$4:$M$199,10,FALSE)/10^3</f>
        <v>797.558927741964</v>
      </c>
      <c r="H180" s="2">
        <f>VLOOKUP($A180,Total_Rndwd_Prod_Val_REF_N!$A$4:$M$199,11,FALSE)/10^3</f>
        <v>765.29267617994969</v>
      </c>
      <c r="I180" s="2">
        <f>VLOOKUP($A180,Total_Rndwd_Prod_Val_REF_N!$A$4:$M$199,12,FALSE)/10^3</f>
        <v>733.7665874488689</v>
      </c>
      <c r="J180" s="2">
        <f>VLOOKUP($A180,Total_Rndwd_Prod_Val_REF_N!$A$4:$M$199,13,FALSE)/10^3</f>
        <v>695.84089075430666</v>
      </c>
      <c r="L180" t="s">
        <v>85</v>
      </c>
      <c r="M180" s="2">
        <f>VLOOKUP($A180,Total_Rndwd_Prod_Val_BF_N!$A$4:$M$199,5,FALSE)/10^3</f>
        <v>711.18076426688003</v>
      </c>
      <c r="N180" s="2">
        <f>VLOOKUP($A180,Total_Rndwd_Prod_Val_BF_N!$A$4:$M$199,6,FALSE)/10^3</f>
        <v>827.57820642831473</v>
      </c>
      <c r="O180" s="2">
        <f>VLOOKUP($A180,Total_Rndwd_Prod_Val_BF_N!$A$4:$M$199,7,FALSE)/10^3</f>
        <v>937.02266763488967</v>
      </c>
      <c r="P180" s="2">
        <f>VLOOKUP($A180,Total_Rndwd_Prod_Val_BF_N!$A$4:$M$199,8,FALSE)/10^3</f>
        <v>918.61583447318196</v>
      </c>
      <c r="Q180" s="2">
        <f>VLOOKUP($A180,Total_Rndwd_Prod_Val_BF_N!$A$4:$M$199,9,FALSE)/10^3</f>
        <v>894.1684445895487</v>
      </c>
      <c r="R180" s="2">
        <f>VLOOKUP($A180,Total_Rndwd_Prod_Val_BF_N!$A$4:$M$199,10,FALSE)/10^3</f>
        <v>891.32577930928994</v>
      </c>
      <c r="S180" s="2">
        <f>VLOOKUP($A180,Total_Rndwd_Prod_Val_BF_N!$A$4:$M$199,11,FALSE)/10^3</f>
        <v>863.10813075329588</v>
      </c>
      <c r="T180" s="2">
        <f>VLOOKUP($A180,Total_Rndwd_Prod_Val_BF_N!$A$4:$M$199,12,FALSE)/10^3</f>
        <v>823.27447263953252</v>
      </c>
      <c r="U180" s="2">
        <f>VLOOKUP($A180,Total_Rndwd_Prod_Val_BF_N!$A$4:$M$199,13,FALSE)/10^3</f>
        <v>792.99914715093928</v>
      </c>
      <c r="W180" t="s">
        <v>85</v>
      </c>
      <c r="X180" s="2">
        <f>VLOOKUP($A180,Total_Rndwd_Prod_Val_AF_N!$A$4:$M$199,5,FALSE)/10^3</f>
        <v>711.18076426688003</v>
      </c>
      <c r="Y180" s="2">
        <f>VLOOKUP($A180,Total_Rndwd_Prod_Val_AF_N!$A$4:$M$199,6,FALSE)/10^3</f>
        <v>796.91893037531304</v>
      </c>
      <c r="Z180" s="2">
        <f>VLOOKUP($A180,Total_Rndwd_Prod_Val_AF_N!$A$4:$M$199,7,FALSE)/10^3</f>
        <v>870.52977858647728</v>
      </c>
      <c r="AA180" s="2">
        <f>VLOOKUP($A180,Total_Rndwd_Prod_Val_AF_N!$A$4:$M$199,8,FALSE)/10^3</f>
        <v>852.39993795621785</v>
      </c>
      <c r="AB180" s="2">
        <f>VLOOKUP($A180,Total_Rndwd_Prod_Val_AF_N!$A$4:$M$199,9,FALSE)/10^3</f>
        <v>838.74645602198086</v>
      </c>
      <c r="AC180" s="2">
        <f>VLOOKUP($A180,Total_Rndwd_Prod_Val_AF_N!$A$4:$M$199,10,FALSE)/10^3</f>
        <v>832.38444894441125</v>
      </c>
      <c r="AD180" s="2">
        <f>VLOOKUP($A180,Total_Rndwd_Prod_Val_AF_N!$A$4:$M$199,11,FALSE)/10^3</f>
        <v>801.07901721352175</v>
      </c>
      <c r="AE180" s="2">
        <f>VLOOKUP($A180,Total_Rndwd_Prod_Val_AF_N!$A$4:$M$199,12,FALSE)/10^3</f>
        <v>767.17098467579126</v>
      </c>
      <c r="AF180" s="2">
        <f>VLOOKUP($A180,Total_Rndwd_Prod_Val_AF_N!$A$4:$M$199,13,FALSE)/10^3</f>
        <v>728.77951857880294</v>
      </c>
      <c r="AH180" t="s">
        <v>85</v>
      </c>
      <c r="AI180" s="2">
        <f>VLOOKUP($A180,Total_Rndwd_Prod_Val_BAC_N!$A$4:$M$199,5,FALSE)/10^3</f>
        <v>711.18076426688003</v>
      </c>
      <c r="AJ180" s="2">
        <f>VLOOKUP($A180,Total_Rndwd_Prod_Val_BAC_N!$A$4:$M$199,6,FALSE)/10^3</f>
        <v>785.48739585216742</v>
      </c>
      <c r="AK180" s="2">
        <f>VLOOKUP($A180,Total_Rndwd_Prod_Val_BAC_N!$A$4:$M$199,7,FALSE)/10^3</f>
        <v>849.14391616311764</v>
      </c>
      <c r="AL180" s="2">
        <f>VLOOKUP($A180,Total_Rndwd_Prod_Val_BAC_N!$A$4:$M$199,8,FALSE)/10^3</f>
        <v>834.85145582592747</v>
      </c>
      <c r="AM180" s="2">
        <f>VLOOKUP($A180,Total_Rndwd_Prod_Val_BAC_N!$A$4:$M$199,9,FALSE)/10^3</f>
        <v>820.05842518666589</v>
      </c>
      <c r="AN180" s="2">
        <f>VLOOKUP($A180,Total_Rndwd_Prod_Val_BAC_N!$A$4:$M$199,10,FALSE)/10^3</f>
        <v>816.06918056543634</v>
      </c>
      <c r="AO180" s="2">
        <f>VLOOKUP($A180,Total_Rndwd_Prod_Val_BAC_N!$A$4:$M$199,11,FALSE)/10^3</f>
        <v>782.68788794542058</v>
      </c>
      <c r="AP180" s="2">
        <f>VLOOKUP($A180,Total_Rndwd_Prod_Val_BAC_N!$A$4:$M$199,12,FALSE)/10^3</f>
        <v>753.13136917305394</v>
      </c>
      <c r="AQ180" s="2">
        <f>VLOOKUP($A180,Total_Rndwd_Prod_Val_BAC_N!$A$4:$M$199,13,FALSE)/10^3</f>
        <v>715.85602608818886</v>
      </c>
      <c r="AS180" t="s">
        <v>85</v>
      </c>
      <c r="AT180" s="2">
        <f t="shared" si="166"/>
        <v>711.18076426688003</v>
      </c>
      <c r="AU180" s="2">
        <f t="shared" si="172"/>
        <v>4328.7694721844045</v>
      </c>
      <c r="AV180" s="2">
        <f t="shared" si="172"/>
        <v>8236.043897739848</v>
      </c>
      <c r="AW180" s="2">
        <f t="shared" si="172"/>
        <v>12300.979607985086</v>
      </c>
      <c r="AX180" s="2">
        <f t="shared" si="172"/>
        <v>16305.245275173129</v>
      </c>
      <c r="AY180" s="2">
        <f t="shared" si="172"/>
        <v>20292.852125690712</v>
      </c>
      <c r="AZ180" s="2">
        <f t="shared" si="172"/>
        <v>24248.380512838517</v>
      </c>
      <c r="BA180" s="2">
        <f t="shared" si="172"/>
        <v>28043.317805007187</v>
      </c>
      <c r="BB180" s="2">
        <f t="shared" si="172"/>
        <v>31674.225045556967</v>
      </c>
      <c r="BD180" t="s">
        <v>85</v>
      </c>
      <c r="BE180" s="2">
        <f t="shared" si="167"/>
        <v>711.18076426688003</v>
      </c>
      <c r="BF180" s="2">
        <f t="shared" si="173"/>
        <v>4383.482027762715</v>
      </c>
      <c r="BG180" s="2">
        <f t="shared" si="173"/>
        <v>8630.8175211108646</v>
      </c>
      <c r="BH180" s="2">
        <f t="shared" si="173"/>
        <v>13297.524026123605</v>
      </c>
      <c r="BI180" s="2">
        <f t="shared" si="173"/>
        <v>17866.155808605879</v>
      </c>
      <c r="BJ180" s="2">
        <f t="shared" si="173"/>
        <v>22334.155366273364</v>
      </c>
      <c r="BK180" s="2">
        <f t="shared" si="173"/>
        <v>26762.566614263818</v>
      </c>
      <c r="BL180" s="2">
        <f t="shared" si="173"/>
        <v>31038.273609916534</v>
      </c>
      <c r="BM180" s="2">
        <f t="shared" si="173"/>
        <v>35124.370647625605</v>
      </c>
      <c r="BO180" t="s">
        <v>85</v>
      </c>
      <c r="BP180" s="2">
        <f t="shared" si="168"/>
        <v>711.18076426688003</v>
      </c>
      <c r="BQ180" s="2">
        <f t="shared" si="174"/>
        <v>4352.822751709713</v>
      </c>
      <c r="BR180" s="2">
        <f t="shared" si="174"/>
        <v>8411.0282517974429</v>
      </c>
      <c r="BS180" s="2">
        <f t="shared" si="174"/>
        <v>12745.547304099569</v>
      </c>
      <c r="BT180" s="2">
        <f t="shared" si="174"/>
        <v>16993.893511946422</v>
      </c>
      <c r="BU180" s="2">
        <f t="shared" si="174"/>
        <v>21181.263784978757</v>
      </c>
      <c r="BV180" s="2">
        <f t="shared" si="174"/>
        <v>25311.880597969921</v>
      </c>
      <c r="BW180" s="2">
        <f t="shared" si="174"/>
        <v>29283.367651499801</v>
      </c>
      <c r="BX180" s="2">
        <f t="shared" si="174"/>
        <v>33080.831108781771</v>
      </c>
      <c r="BZ180" t="s">
        <v>85</v>
      </c>
      <c r="CA180" s="2">
        <f t="shared" si="169"/>
        <v>711.18076426688003</v>
      </c>
      <c r="CB180" s="2">
        <f t="shared" si="175"/>
        <v>4341.3912171865677</v>
      </c>
      <c r="CC180" s="2">
        <f t="shared" si="175"/>
        <v>8332.4847167583539</v>
      </c>
      <c r="CD180" s="2">
        <f t="shared" si="175"/>
        <v>12563.911837236752</v>
      </c>
      <c r="CE180" s="2">
        <f t="shared" si="175"/>
        <v>16723.37608572713</v>
      </c>
      <c r="CF180" s="2">
        <f t="shared" si="175"/>
        <v>20819.678967039228</v>
      </c>
      <c r="CG180" s="2">
        <f t="shared" si="175"/>
        <v>24866.643577246392</v>
      </c>
      <c r="CH180" s="2">
        <f t="shared" si="175"/>
        <v>28750.526498201129</v>
      </c>
      <c r="CI180" s="2">
        <f t="shared" si="175"/>
        <v>32478.908000981533</v>
      </c>
      <c r="CK180" t="s">
        <v>85</v>
      </c>
      <c r="CL180" s="2">
        <f t="shared" si="176"/>
        <v>0</v>
      </c>
      <c r="CM180" s="2">
        <f t="shared" si="176"/>
        <v>54.712555578310457</v>
      </c>
      <c r="CN180" s="2">
        <f t="shared" si="176"/>
        <v>394.77362337101658</v>
      </c>
      <c r="CO180" s="2">
        <f t="shared" si="176"/>
        <v>996.54441813851918</v>
      </c>
      <c r="CP180" s="2">
        <f t="shared" si="176"/>
        <v>1560.9105334327505</v>
      </c>
      <c r="CQ180" s="2">
        <f t="shared" si="176"/>
        <v>2041.3032405826525</v>
      </c>
      <c r="CR180" s="2">
        <f t="shared" si="176"/>
        <v>2514.1861014253009</v>
      </c>
      <c r="CS180" s="2">
        <f t="shared" si="176"/>
        <v>2994.9558049093466</v>
      </c>
      <c r="CT180" s="2">
        <f t="shared" si="176"/>
        <v>3450.1456020686383</v>
      </c>
      <c r="CU180" s="41">
        <f t="shared" si="124"/>
        <v>0.10892596731589492</v>
      </c>
      <c r="CV180" t="s">
        <v>85</v>
      </c>
      <c r="CW180" s="2">
        <f t="shared" si="171"/>
        <v>0</v>
      </c>
      <c r="CX180" s="2">
        <f t="shared" si="171"/>
        <v>24.053279525308426</v>
      </c>
      <c r="CY180" s="2">
        <f t="shared" si="171"/>
        <v>174.98435405759483</v>
      </c>
      <c r="CZ180" s="2">
        <f t="shared" si="170"/>
        <v>444.56769611448362</v>
      </c>
      <c r="DA180" s="2">
        <f t="shared" si="170"/>
        <v>688.64823677329332</v>
      </c>
      <c r="DB180" s="2">
        <f t="shared" si="170"/>
        <v>888.41165928804548</v>
      </c>
      <c r="DC180" s="2">
        <f t="shared" si="170"/>
        <v>1063.5000851314035</v>
      </c>
      <c r="DD180" s="2">
        <f t="shared" si="170"/>
        <v>1240.0498464926131</v>
      </c>
      <c r="DE180" s="2">
        <f t="shared" si="170"/>
        <v>1406.6060632248045</v>
      </c>
      <c r="DF180" s="41">
        <f t="shared" si="125"/>
        <v>4.4408539157680615E-2</v>
      </c>
      <c r="DG180" t="s">
        <v>85</v>
      </c>
      <c r="DH180" s="2">
        <f t="shared" si="165"/>
        <v>0</v>
      </c>
      <c r="DI180" s="2">
        <f t="shared" si="165"/>
        <v>12.621745002163152</v>
      </c>
      <c r="DJ180" s="2">
        <f t="shared" si="165"/>
        <v>96.440819018505863</v>
      </c>
      <c r="DK180" s="2">
        <f t="shared" ref="DK180:DP188" si="177">CD180-AW180</f>
        <v>262.93222925166629</v>
      </c>
      <c r="DL180" s="2">
        <f t="shared" si="177"/>
        <v>418.13081055400107</v>
      </c>
      <c r="DM180" s="2">
        <f t="shared" si="177"/>
        <v>526.82684134851661</v>
      </c>
      <c r="DN180" s="2">
        <f t="shared" si="177"/>
        <v>618.26306440787448</v>
      </c>
      <c r="DO180" s="2">
        <f t="shared" si="177"/>
        <v>707.20869319394114</v>
      </c>
      <c r="DP180" s="2">
        <f t="shared" si="177"/>
        <v>804.6829554245669</v>
      </c>
      <c r="DQ180" s="41">
        <f t="shared" si="126"/>
        <v>2.5404976894215826E-2</v>
      </c>
      <c r="DR180" s="41"/>
    </row>
    <row r="181" spans="1:122" x14ac:dyDescent="0.3">
      <c r="A181" t="s">
        <v>184</v>
      </c>
      <c r="B181" s="2">
        <f>VLOOKUP($A181,Total_Rndwd_Prod_Val_REF_N!$A$4:$M$199,5,FALSE)/10^3</f>
        <v>169.13945625674367</v>
      </c>
      <c r="C181" s="2">
        <f>VLOOKUP($A181,Total_Rndwd_Prod_Val_REF_N!$A$4:$M$199,6,FALSE)/10^3</f>
        <v>209.04923116253389</v>
      </c>
      <c r="D181" s="2">
        <f>VLOOKUP($A181,Total_Rndwd_Prod_Val_REF_N!$A$4:$M$199,7,FALSE)/10^3</f>
        <v>253.49467837763987</v>
      </c>
      <c r="E181" s="2">
        <f>VLOOKUP($A181,Total_Rndwd_Prod_Val_REF_N!$A$4:$M$199,8,FALSE)/10^3</f>
        <v>261.51064486199442</v>
      </c>
      <c r="F181" s="2">
        <f>VLOOKUP($A181,Total_Rndwd_Prod_Val_REF_N!$A$4:$M$199,9,FALSE)/10^3</f>
        <v>271.79152292860357</v>
      </c>
      <c r="G181" s="2">
        <f>VLOOKUP($A181,Total_Rndwd_Prod_Val_REF_N!$A$4:$M$199,10,FALSE)/10^3</f>
        <v>281.89509740530599</v>
      </c>
      <c r="H181" s="2">
        <f>VLOOKUP($A181,Total_Rndwd_Prod_Val_REF_N!$A$4:$M$199,11,FALSE)/10^3</f>
        <v>284.03836127625334</v>
      </c>
      <c r="I181" s="2">
        <f>VLOOKUP($A181,Total_Rndwd_Prod_Val_REF_N!$A$4:$M$199,12,FALSE)/10^3</f>
        <v>286.03153542456442</v>
      </c>
      <c r="J181" s="2">
        <f>VLOOKUP($A181,Total_Rndwd_Prod_Val_REF_N!$A$4:$M$199,13,FALSE)/10^3</f>
        <v>279.43748168407319</v>
      </c>
      <c r="L181" t="s">
        <v>184</v>
      </c>
      <c r="M181" s="2">
        <f>VLOOKUP($A181,Total_Rndwd_Prod_Val_BF_N!$A$4:$M$199,5,FALSE)/10^3</f>
        <v>169.13945625674367</v>
      </c>
      <c r="N181" s="2">
        <f>VLOOKUP($A181,Total_Rndwd_Prod_Val_BF_N!$A$4:$M$199,6,FALSE)/10^3</f>
        <v>230.23791836445514</v>
      </c>
      <c r="O181" s="2">
        <f>VLOOKUP($A181,Total_Rndwd_Prod_Val_BF_N!$A$4:$M$199,7,FALSE)/10^3</f>
        <v>303.71400786192771</v>
      </c>
      <c r="P181" s="2">
        <f>VLOOKUP($A181,Total_Rndwd_Prod_Val_BF_N!$A$4:$M$199,8,FALSE)/10^3</f>
        <v>315.02773936125112</v>
      </c>
      <c r="Q181" s="2">
        <f>VLOOKUP($A181,Total_Rndwd_Prod_Val_BF_N!$A$4:$M$199,9,FALSE)/10^3</f>
        <v>312.56227289709182</v>
      </c>
      <c r="R181" s="2">
        <f>VLOOKUP($A181,Total_Rndwd_Prod_Val_BF_N!$A$4:$M$199,10,FALSE)/10^3</f>
        <v>322.49129220672069</v>
      </c>
      <c r="S181" s="2">
        <f>VLOOKUP($A181,Total_Rndwd_Prod_Val_BF_N!$A$4:$M$199,11,FALSE)/10^3</f>
        <v>324.65561469478996</v>
      </c>
      <c r="T181" s="2">
        <f>VLOOKUP($A181,Total_Rndwd_Prod_Val_BF_N!$A$4:$M$199,12,FALSE)/10^3</f>
        <v>319.54419004563937</v>
      </c>
      <c r="U181" s="2">
        <f>VLOOKUP($A181,Total_Rndwd_Prod_Val_BF_N!$A$4:$M$199,13,FALSE)/10^3</f>
        <v>321.14670065897099</v>
      </c>
      <c r="W181" t="s">
        <v>184</v>
      </c>
      <c r="X181" s="2">
        <f>VLOOKUP($A181,Total_Rndwd_Prod_Val_AF_N!$A$4:$M$199,5,FALSE)/10^3</f>
        <v>169.13945625674367</v>
      </c>
      <c r="Y181" s="2">
        <f>VLOOKUP($A181,Total_Rndwd_Prod_Val_AF_N!$A$4:$M$199,6,FALSE)/10^3</f>
        <v>218.07355332793969</v>
      </c>
      <c r="Z181" s="2">
        <f>VLOOKUP($A181,Total_Rndwd_Prod_Val_AF_N!$A$4:$M$199,7,FALSE)/10^3</f>
        <v>277.33405299421008</v>
      </c>
      <c r="AA181" s="2">
        <f>VLOOKUP($A181,Total_Rndwd_Prod_Val_AF_N!$A$4:$M$199,8,FALSE)/10^3</f>
        <v>281.47440449499732</v>
      </c>
      <c r="AB181" s="2">
        <f>VLOOKUP($A181,Total_Rndwd_Prod_Val_AF_N!$A$4:$M$199,9,FALSE)/10^3</f>
        <v>292.94203122701731</v>
      </c>
      <c r="AC181" s="2">
        <f>VLOOKUP($A181,Total_Rndwd_Prod_Val_AF_N!$A$4:$M$199,10,FALSE)/10^3</f>
        <v>303.36281742605502</v>
      </c>
      <c r="AD181" s="2">
        <f>VLOOKUP($A181,Total_Rndwd_Prod_Val_AF_N!$A$4:$M$199,11,FALSE)/10^3</f>
        <v>305.74256029082551</v>
      </c>
      <c r="AE181" s="2">
        <f>VLOOKUP($A181,Total_Rndwd_Prod_Val_AF_N!$A$4:$M$199,12,FALSE)/10^3</f>
        <v>310.27155896244648</v>
      </c>
      <c r="AF181" s="2">
        <f>VLOOKUP($A181,Total_Rndwd_Prod_Val_AF_N!$A$4:$M$199,13,FALSE)/10^3</f>
        <v>305.57063792154958</v>
      </c>
      <c r="AH181" t="s">
        <v>184</v>
      </c>
      <c r="AI181" s="2">
        <f>VLOOKUP($A181,Total_Rndwd_Prod_Val_BAC_N!$A$4:$M$199,5,FALSE)/10^3</f>
        <v>169.13945625674367</v>
      </c>
      <c r="AJ181" s="2">
        <f>VLOOKUP($A181,Total_Rndwd_Prod_Val_BAC_N!$A$4:$M$199,6,FALSE)/10^3</f>
        <v>216.25130265944344</v>
      </c>
      <c r="AK181" s="2">
        <f>VLOOKUP($A181,Total_Rndwd_Prod_Val_BAC_N!$A$4:$M$199,7,FALSE)/10^3</f>
        <v>272.93705554450941</v>
      </c>
      <c r="AL181" s="2">
        <f>VLOOKUP($A181,Total_Rndwd_Prod_Val_BAC_N!$A$4:$M$199,8,FALSE)/10^3</f>
        <v>276.84580732683645</v>
      </c>
      <c r="AM181" s="2">
        <f>VLOOKUP($A181,Total_Rndwd_Prod_Val_BAC_N!$A$4:$M$199,9,FALSE)/10^3</f>
        <v>286.77491319474052</v>
      </c>
      <c r="AN181" s="2">
        <f>VLOOKUP($A181,Total_Rndwd_Prod_Val_BAC_N!$A$4:$M$199,10,FALSE)/10^3</f>
        <v>297.51733876290547</v>
      </c>
      <c r="AO181" s="2">
        <f>VLOOKUP($A181,Total_Rndwd_Prod_Val_BAC_N!$A$4:$M$199,11,FALSE)/10^3</f>
        <v>299.86315245777229</v>
      </c>
      <c r="AP181" s="2">
        <f>VLOOKUP($A181,Total_Rndwd_Prod_Val_BAC_N!$A$4:$M$199,12,FALSE)/10^3</f>
        <v>304.37800937293599</v>
      </c>
      <c r="AQ181" s="2">
        <f>VLOOKUP($A181,Total_Rndwd_Prod_Val_BAC_N!$A$4:$M$199,13,FALSE)/10^3</f>
        <v>299.71112579920998</v>
      </c>
      <c r="AS181" t="s">
        <v>184</v>
      </c>
      <c r="AT181" s="2">
        <f t="shared" si="166"/>
        <v>169.13945625674367</v>
      </c>
      <c r="AU181" s="2">
        <f t="shared" si="172"/>
        <v>1054.7465124462522</v>
      </c>
      <c r="AV181" s="2">
        <f t="shared" si="172"/>
        <v>2144.4381154740277</v>
      </c>
      <c r="AW181" s="2">
        <f t="shared" si="172"/>
        <v>3419.9274738465815</v>
      </c>
      <c r="AX181" s="2">
        <f t="shared" si="172"/>
        <v>4737.7615762231626</v>
      </c>
      <c r="AY181" s="2">
        <f t="shared" si="172"/>
        <v>6106.822765342883</v>
      </c>
      <c r="AZ181" s="2">
        <f t="shared" si="172"/>
        <v>7518.4415162403602</v>
      </c>
      <c r="BA181" s="2">
        <f t="shared" si="172"/>
        <v>8940.626496769939</v>
      </c>
      <c r="BB181" s="2">
        <f t="shared" si="172"/>
        <v>10364.190120152271</v>
      </c>
      <c r="BD181" t="s">
        <v>184</v>
      </c>
      <c r="BE181" s="2">
        <f t="shared" si="167"/>
        <v>169.13945625674367</v>
      </c>
      <c r="BF181" s="2">
        <f t="shared" si="173"/>
        <v>1075.9351996481735</v>
      </c>
      <c r="BG181" s="2">
        <f t="shared" si="173"/>
        <v>2300.6008809679215</v>
      </c>
      <c r="BH181" s="2">
        <f t="shared" si="173"/>
        <v>3830.4846517768833</v>
      </c>
      <c r="BI181" s="2">
        <f t="shared" si="173"/>
        <v>5403.1578821189796</v>
      </c>
      <c r="BJ181" s="2">
        <f t="shared" si="173"/>
        <v>6975.8982659140675</v>
      </c>
      <c r="BK181" s="2">
        <f t="shared" si="173"/>
        <v>8590.5190494357394</v>
      </c>
      <c r="BL181" s="2">
        <f t="shared" si="173"/>
        <v>10208.685698260539</v>
      </c>
      <c r="BM181" s="2">
        <f t="shared" si="173"/>
        <v>11808.009159102068</v>
      </c>
      <c r="BO181" t="s">
        <v>184</v>
      </c>
      <c r="BP181" s="2">
        <f t="shared" si="168"/>
        <v>169.13945625674367</v>
      </c>
      <c r="BQ181" s="2">
        <f t="shared" si="174"/>
        <v>1063.7708346116581</v>
      </c>
      <c r="BR181" s="2">
        <f t="shared" si="174"/>
        <v>2213.399100917627</v>
      </c>
      <c r="BS181" s="2">
        <f t="shared" si="174"/>
        <v>3604.2097173894645</v>
      </c>
      <c r="BT181" s="2">
        <f t="shared" si="174"/>
        <v>5023.0493665964714</v>
      </c>
      <c r="BU181" s="2">
        <f t="shared" si="174"/>
        <v>6498.1803089305949</v>
      </c>
      <c r="BV181" s="2">
        <f t="shared" si="174"/>
        <v>8017.3741389256402</v>
      </c>
      <c r="BW181" s="2">
        <f t="shared" si="174"/>
        <v>9550.6159390513876</v>
      </c>
      <c r="BX181" s="2">
        <f t="shared" si="174"/>
        <v>11097.272812822723</v>
      </c>
      <c r="BZ181" t="s">
        <v>184</v>
      </c>
      <c r="CA181" s="2">
        <f t="shared" si="169"/>
        <v>169.13945625674367</v>
      </c>
      <c r="CB181" s="2">
        <f t="shared" si="175"/>
        <v>1061.9485839431618</v>
      </c>
      <c r="CC181" s="2">
        <f t="shared" si="175"/>
        <v>2199.890850125445</v>
      </c>
      <c r="CD181" s="2">
        <f t="shared" si="175"/>
        <v>3568.4848796303195</v>
      </c>
      <c r="CE181" s="2">
        <f t="shared" si="175"/>
        <v>4962.6430221324053</v>
      </c>
      <c r="CF181" s="2">
        <f t="shared" si="175"/>
        <v>6407.2600136742731</v>
      </c>
      <c r="CG181" s="2">
        <f t="shared" si="175"/>
        <v>7897.1925211836669</v>
      </c>
      <c r="CH181" s="2">
        <f t="shared" si="175"/>
        <v>9401.0231403876933</v>
      </c>
      <c r="CI181" s="2">
        <f t="shared" si="175"/>
        <v>10918.246303678647</v>
      </c>
      <c r="CK181" t="s">
        <v>184</v>
      </c>
      <c r="CL181" s="2">
        <f t="shared" si="176"/>
        <v>0</v>
      </c>
      <c r="CM181" s="2">
        <f t="shared" si="176"/>
        <v>21.188687201921311</v>
      </c>
      <c r="CN181" s="2">
        <f t="shared" si="176"/>
        <v>156.16276549389386</v>
      </c>
      <c r="CO181" s="2">
        <f t="shared" si="176"/>
        <v>410.5571779303018</v>
      </c>
      <c r="CP181" s="2">
        <f t="shared" si="176"/>
        <v>665.39630589581702</v>
      </c>
      <c r="CQ181" s="2">
        <f t="shared" si="176"/>
        <v>869.07550057118442</v>
      </c>
      <c r="CR181" s="2">
        <f t="shared" si="176"/>
        <v>1072.0775331953791</v>
      </c>
      <c r="CS181" s="2">
        <f t="shared" si="176"/>
        <v>1268.0592014905997</v>
      </c>
      <c r="CT181" s="2">
        <f t="shared" si="176"/>
        <v>1443.8190389497977</v>
      </c>
      <c r="CU181" s="41">
        <f t="shared" si="124"/>
        <v>0.13930842856138045</v>
      </c>
      <c r="CV181" t="s">
        <v>184</v>
      </c>
      <c r="CW181" s="2">
        <f t="shared" si="171"/>
        <v>0</v>
      </c>
      <c r="CX181" s="2">
        <f t="shared" si="171"/>
        <v>9.0243221654059198</v>
      </c>
      <c r="CY181" s="2">
        <f t="shared" si="171"/>
        <v>68.960985443599384</v>
      </c>
      <c r="CZ181" s="2">
        <f t="shared" si="170"/>
        <v>184.28224354288295</v>
      </c>
      <c r="DA181" s="2">
        <f t="shared" si="170"/>
        <v>285.28779037330878</v>
      </c>
      <c r="DB181" s="2">
        <f t="shared" si="170"/>
        <v>391.35754358771192</v>
      </c>
      <c r="DC181" s="2">
        <f t="shared" si="170"/>
        <v>498.93262268527997</v>
      </c>
      <c r="DD181" s="2">
        <f t="shared" si="170"/>
        <v>609.98944228144865</v>
      </c>
      <c r="DE181" s="2">
        <f t="shared" si="170"/>
        <v>733.08269267045216</v>
      </c>
      <c r="DF181" s="41">
        <f t="shared" si="125"/>
        <v>7.0732269880406415E-2</v>
      </c>
      <c r="DG181" t="s">
        <v>184</v>
      </c>
      <c r="DH181" s="2">
        <f t="shared" ref="DH181:DJ188" si="178">CA181-AT181</f>
        <v>0</v>
      </c>
      <c r="DI181" s="2">
        <f t="shared" si="178"/>
        <v>7.2020714969096389</v>
      </c>
      <c r="DJ181" s="2">
        <f t="shared" si="178"/>
        <v>55.452734651417359</v>
      </c>
      <c r="DK181" s="2">
        <f t="shared" si="177"/>
        <v>148.55740578373798</v>
      </c>
      <c r="DL181" s="2">
        <f t="shared" si="177"/>
        <v>224.88144590924276</v>
      </c>
      <c r="DM181" s="2">
        <f t="shared" si="177"/>
        <v>300.43724833139004</v>
      </c>
      <c r="DN181" s="2">
        <f t="shared" si="177"/>
        <v>378.75100494330673</v>
      </c>
      <c r="DO181" s="2">
        <f t="shared" si="177"/>
        <v>460.39664361775431</v>
      </c>
      <c r="DP181" s="2">
        <f t="shared" si="177"/>
        <v>554.05618352637612</v>
      </c>
      <c r="DQ181" s="41">
        <f t="shared" si="126"/>
        <v>5.3458705128253278E-2</v>
      </c>
      <c r="DR181" s="41"/>
    </row>
    <row r="182" spans="1:122" x14ac:dyDescent="0.3">
      <c r="A182" t="s">
        <v>188</v>
      </c>
      <c r="B182" s="2">
        <f>VLOOKUP($A182,Total_Rndwd_Prod_Val_REF_N!$A$4:$M$199,5,FALSE)/10^3</f>
        <v>917.83011125805263</v>
      </c>
      <c r="C182" s="2">
        <f>VLOOKUP($A182,Total_Rndwd_Prod_Val_REF_N!$A$4:$M$199,6,FALSE)/10^3</f>
        <v>1113.0254777481839</v>
      </c>
      <c r="D182" s="2">
        <f>VLOOKUP($A182,Total_Rndwd_Prod_Val_REF_N!$A$4:$M$199,7,FALSE)/10^3</f>
        <v>1342.1204957126665</v>
      </c>
      <c r="E182" s="2">
        <f>VLOOKUP($A182,Total_Rndwd_Prod_Val_REF_N!$A$4:$M$199,8,FALSE)/10^3</f>
        <v>1383.303931115219</v>
      </c>
      <c r="F182" s="2">
        <f>VLOOKUP($A182,Total_Rndwd_Prod_Val_REF_N!$A$4:$M$199,9,FALSE)/10^3</f>
        <v>1432.8276432880355</v>
      </c>
      <c r="G182" s="2">
        <f>VLOOKUP($A182,Total_Rndwd_Prod_Val_REF_N!$A$4:$M$199,10,FALSE)/10^3</f>
        <v>1500.1650499022278</v>
      </c>
      <c r="H182" s="2">
        <f>VLOOKUP($A182,Total_Rndwd_Prod_Val_REF_N!$A$4:$M$199,11,FALSE)/10^3</f>
        <v>1622.1649341844611</v>
      </c>
      <c r="I182" s="2">
        <f>VLOOKUP($A182,Total_Rndwd_Prod_Val_REF_N!$A$4:$M$199,12,FALSE)/10^3</f>
        <v>1876.4496486689698</v>
      </c>
      <c r="J182" s="2">
        <f>VLOOKUP($A182,Total_Rndwd_Prod_Val_REF_N!$A$4:$M$199,13,FALSE)/10^3</f>
        <v>2257.0987086959285</v>
      </c>
      <c r="L182" t="s">
        <v>188</v>
      </c>
      <c r="M182" s="2">
        <f>VLOOKUP($A182,Total_Rndwd_Prod_Val_BF_N!$A$4:$M$199,5,FALSE)/10^3</f>
        <v>917.83011125805263</v>
      </c>
      <c r="N182" s="2">
        <f>VLOOKUP($A182,Total_Rndwd_Prod_Val_BF_N!$A$4:$M$199,6,FALSE)/10^3</f>
        <v>1256.8295471785761</v>
      </c>
      <c r="O182" s="2">
        <f>VLOOKUP($A182,Total_Rndwd_Prod_Val_BF_N!$A$4:$M$199,7,FALSE)/10^3</f>
        <v>1704.4630518968786</v>
      </c>
      <c r="P182" s="2">
        <f>VLOOKUP($A182,Total_Rndwd_Prod_Val_BF_N!$A$4:$M$199,8,FALSE)/10^3</f>
        <v>1734.7472813955039</v>
      </c>
      <c r="Q182" s="2">
        <f>VLOOKUP($A182,Total_Rndwd_Prod_Val_BF_N!$A$4:$M$199,9,FALSE)/10^3</f>
        <v>1774.1244274020655</v>
      </c>
      <c r="R182" s="2">
        <f>VLOOKUP($A182,Total_Rndwd_Prod_Val_BF_N!$A$4:$M$199,10,FALSE)/10^3</f>
        <v>1852.0408316406103</v>
      </c>
      <c r="S182" s="2">
        <f>VLOOKUP($A182,Total_Rndwd_Prod_Val_BF_N!$A$4:$M$199,11,FALSE)/10^3</f>
        <v>1992.640878972227</v>
      </c>
      <c r="T182" s="2">
        <f>VLOOKUP($A182,Total_Rndwd_Prod_Val_BF_N!$A$4:$M$199,12,FALSE)/10^3</f>
        <v>2198.1865714427772</v>
      </c>
      <c r="U182" s="2">
        <f>VLOOKUP($A182,Total_Rndwd_Prod_Val_BF_N!$A$4:$M$199,13,FALSE)/10^3</f>
        <v>2646.8326590120446</v>
      </c>
      <c r="W182" t="s">
        <v>188</v>
      </c>
      <c r="X182" s="2">
        <f>VLOOKUP($A182,Total_Rndwd_Prod_Val_AF_N!$A$4:$M$199,5,FALSE)/10^3</f>
        <v>917.83011125805263</v>
      </c>
      <c r="Y182" s="2">
        <f>VLOOKUP($A182,Total_Rndwd_Prod_Val_AF_N!$A$4:$M$199,6,FALSE)/10^3</f>
        <v>1169.9309600350862</v>
      </c>
      <c r="Z182" s="2">
        <f>VLOOKUP($A182,Total_Rndwd_Prod_Val_AF_N!$A$4:$M$199,7,FALSE)/10^3</f>
        <v>1492.4958409610665</v>
      </c>
      <c r="AA182" s="2">
        <f>VLOOKUP($A182,Total_Rndwd_Prod_Val_AF_N!$A$4:$M$199,8,FALSE)/10^3</f>
        <v>1553.054548649616</v>
      </c>
      <c r="AB182" s="2">
        <f>VLOOKUP($A182,Total_Rndwd_Prod_Val_AF_N!$A$4:$M$199,9,FALSE)/10^3</f>
        <v>1605.338045603017</v>
      </c>
      <c r="AC182" s="2">
        <f>VLOOKUP($A182,Total_Rndwd_Prod_Val_AF_N!$A$4:$M$199,10,FALSE)/10^3</f>
        <v>1674.6684023561706</v>
      </c>
      <c r="AD182" s="2">
        <f>VLOOKUP($A182,Total_Rndwd_Prod_Val_AF_N!$A$4:$M$199,11,FALSE)/10^3</f>
        <v>1808.6491408684813</v>
      </c>
      <c r="AE182" s="2">
        <f>VLOOKUP($A182,Total_Rndwd_Prod_Val_AF_N!$A$4:$M$199,12,FALSE)/10^3</f>
        <v>2050.6334565225893</v>
      </c>
      <c r="AF182" s="2">
        <f>VLOOKUP($A182,Total_Rndwd_Prod_Val_AF_N!$A$4:$M$199,13,FALSE)/10^3</f>
        <v>2451.9776614207917</v>
      </c>
      <c r="AH182" t="s">
        <v>188</v>
      </c>
      <c r="AI182" s="2">
        <f>VLOOKUP($A182,Total_Rndwd_Prod_Val_BAC_N!$A$4:$M$199,5,FALSE)/10^3</f>
        <v>917.83011125805263</v>
      </c>
      <c r="AJ182" s="2">
        <f>VLOOKUP($A182,Total_Rndwd_Prod_Val_BAC_N!$A$4:$M$199,6,FALSE)/10^3</f>
        <v>1155.647266848988</v>
      </c>
      <c r="AK182" s="2">
        <f>VLOOKUP($A182,Total_Rndwd_Prod_Val_BAC_N!$A$4:$M$199,7,FALSE)/10^3</f>
        <v>1464.1303315745554</v>
      </c>
      <c r="AL182" s="2">
        <f>VLOOKUP($A182,Total_Rndwd_Prod_Val_BAC_N!$A$4:$M$199,8,FALSE)/10^3</f>
        <v>1516.7946102055914</v>
      </c>
      <c r="AM182" s="2">
        <f>VLOOKUP($A182,Total_Rndwd_Prod_Val_BAC_N!$A$4:$M$199,9,FALSE)/10^3</f>
        <v>1562.0585262793979</v>
      </c>
      <c r="AN182" s="2">
        <f>VLOOKUP($A182,Total_Rndwd_Prod_Val_BAC_N!$A$4:$M$199,10,FALSE)/10^3</f>
        <v>1629.0964480058747</v>
      </c>
      <c r="AO182" s="2">
        <f>VLOOKUP($A182,Total_Rndwd_Prod_Val_BAC_N!$A$4:$M$199,11,FALSE)/10^3</f>
        <v>1746.0100421212967</v>
      </c>
      <c r="AP182" s="2">
        <f>VLOOKUP($A182,Total_Rndwd_Prod_Val_BAC_N!$A$4:$M$199,12,FALSE)/10^3</f>
        <v>2009.0928881078989</v>
      </c>
      <c r="AQ182" s="2">
        <f>VLOOKUP($A182,Total_Rndwd_Prod_Val_BAC_N!$A$4:$M$199,13,FALSE)/10^3</f>
        <v>2409.2626429886227</v>
      </c>
      <c r="AS182" t="s">
        <v>188</v>
      </c>
      <c r="AT182" s="2">
        <f t="shared" si="166"/>
        <v>917.83011125805263</v>
      </c>
      <c r="AU182" s="2">
        <f t="shared" si="172"/>
        <v>5702.1760340384471</v>
      </c>
      <c r="AV182" s="2">
        <f t="shared" si="172"/>
        <v>11496.398440743849</v>
      </c>
      <c r="AW182" s="2">
        <f t="shared" si="172"/>
        <v>18248.184354709734</v>
      </c>
      <c r="AX182" s="2">
        <f t="shared" si="172"/>
        <v>25214.227722458643</v>
      </c>
      <c r="AY182" s="2">
        <f t="shared" si="172"/>
        <v>32445.703345513015</v>
      </c>
      <c r="AZ182" s="2">
        <f t="shared" si="172"/>
        <v>40068.528479306384</v>
      </c>
      <c r="BA182" s="2">
        <f t="shared" si="172"/>
        <v>48433.637864713193</v>
      </c>
      <c r="BB182" s="2">
        <f t="shared" si="172"/>
        <v>58196.535168085</v>
      </c>
      <c r="BD182" t="s">
        <v>188</v>
      </c>
      <c r="BE182" s="2">
        <f t="shared" si="167"/>
        <v>917.83011125805263</v>
      </c>
      <c r="BF182" s="2">
        <f t="shared" si="173"/>
        <v>5845.9801034688389</v>
      </c>
      <c r="BG182" s="2">
        <f t="shared" si="173"/>
        <v>12577.761344080021</v>
      </c>
      <c r="BH182" s="2">
        <f t="shared" si="173"/>
        <v>21130.360833063038</v>
      </c>
      <c r="BI182" s="2">
        <f t="shared" si="173"/>
        <v>29843.474386047117</v>
      </c>
      <c r="BJ182" s="2">
        <f t="shared" si="173"/>
        <v>38792.012927295989</v>
      </c>
      <c r="BK182" s="2">
        <f t="shared" si="173"/>
        <v>48192.817132830656</v>
      </c>
      <c r="BL182" s="2">
        <f t="shared" si="173"/>
        <v>58361.567220162338</v>
      </c>
      <c r="BM182" s="2">
        <f t="shared" si="173"/>
        <v>69801.146164945487</v>
      </c>
      <c r="BO182" t="s">
        <v>188</v>
      </c>
      <c r="BP182" s="2">
        <f t="shared" si="168"/>
        <v>917.83011125805263</v>
      </c>
      <c r="BQ182" s="2">
        <f t="shared" si="174"/>
        <v>5759.0815163253492</v>
      </c>
      <c r="BR182" s="2">
        <f t="shared" si="174"/>
        <v>11931.301197426761</v>
      </c>
      <c r="BS182" s="2">
        <f t="shared" si="174"/>
        <v>19454.339109920642</v>
      </c>
      <c r="BT182" s="2">
        <f t="shared" si="174"/>
        <v>27271.895350122122</v>
      </c>
      <c r="BU182" s="2">
        <f t="shared" si="174"/>
        <v>35367.915934890356</v>
      </c>
      <c r="BV182" s="2">
        <f t="shared" si="174"/>
        <v>43875.238685183518</v>
      </c>
      <c r="BW182" s="2">
        <f t="shared" si="174"/>
        <v>53160.468705180036</v>
      </c>
      <c r="BX182" s="2">
        <f t="shared" si="174"/>
        <v>63814.98019269119</v>
      </c>
      <c r="BZ182" t="s">
        <v>188</v>
      </c>
      <c r="CA182" s="2">
        <f t="shared" si="169"/>
        <v>917.83011125805263</v>
      </c>
      <c r="CB182" s="2">
        <f t="shared" si="175"/>
        <v>5744.7978231392508</v>
      </c>
      <c r="CC182" s="2">
        <f t="shared" si="175"/>
        <v>11831.517222109758</v>
      </c>
      <c r="CD182" s="2">
        <f t="shared" si="175"/>
        <v>19204.833158613572</v>
      </c>
      <c r="CE182" s="2">
        <f t="shared" si="175"/>
        <v>26834.070125715334</v>
      </c>
      <c r="CF182" s="2">
        <f t="shared" si="175"/>
        <v>34711.4006788388</v>
      </c>
      <c r="CG182" s="2">
        <f t="shared" si="175"/>
        <v>42973.796512983594</v>
      </c>
      <c r="CH182" s="2">
        <f t="shared" si="175"/>
        <v>51966.929569576685</v>
      </c>
      <c r="CI182" s="2">
        <f t="shared" si="175"/>
        <v>62412.563764996907</v>
      </c>
      <c r="CK182" t="s">
        <v>188</v>
      </c>
      <c r="CL182" s="2">
        <f t="shared" si="176"/>
        <v>0</v>
      </c>
      <c r="CM182" s="2">
        <f t="shared" si="176"/>
        <v>143.80406943039179</v>
      </c>
      <c r="CN182" s="2">
        <f t="shared" si="176"/>
        <v>1081.3629033361722</v>
      </c>
      <c r="CO182" s="2">
        <f t="shared" si="176"/>
        <v>2882.1764783533035</v>
      </c>
      <c r="CP182" s="2">
        <f t="shared" si="176"/>
        <v>4629.2466635884739</v>
      </c>
      <c r="CQ182" s="2">
        <f t="shared" si="176"/>
        <v>6346.3095817829744</v>
      </c>
      <c r="CR182" s="2">
        <f t="shared" si="176"/>
        <v>8124.2886535242724</v>
      </c>
      <c r="CS182" s="2">
        <f t="shared" si="176"/>
        <v>9927.9293554491451</v>
      </c>
      <c r="CT182" s="2">
        <f t="shared" si="176"/>
        <v>11604.610996860487</v>
      </c>
      <c r="CU182" s="41">
        <f t="shared" si="124"/>
        <v>0.19940381267275958</v>
      </c>
      <c r="CV182" t="s">
        <v>188</v>
      </c>
      <c r="CW182" s="2">
        <f t="shared" si="171"/>
        <v>0</v>
      </c>
      <c r="CX182" s="2">
        <f t="shared" si="171"/>
        <v>56.905482286902043</v>
      </c>
      <c r="CY182" s="2">
        <f t="shared" si="171"/>
        <v>434.90275668291179</v>
      </c>
      <c r="CZ182" s="2">
        <f t="shared" si="170"/>
        <v>1206.1547552109078</v>
      </c>
      <c r="DA182" s="2">
        <f t="shared" si="170"/>
        <v>2057.6676276634789</v>
      </c>
      <c r="DB182" s="2">
        <f t="shared" si="170"/>
        <v>2922.2125893773409</v>
      </c>
      <c r="DC182" s="2">
        <f t="shared" si="170"/>
        <v>3806.7102058771343</v>
      </c>
      <c r="DD182" s="2">
        <f t="shared" si="170"/>
        <v>4726.8308404668423</v>
      </c>
      <c r="DE182" s="2">
        <f t="shared" si="170"/>
        <v>5618.4450246061897</v>
      </c>
      <c r="DF182" s="41">
        <f t="shared" si="125"/>
        <v>9.6542603582478348E-2</v>
      </c>
      <c r="DG182" t="s">
        <v>188</v>
      </c>
      <c r="DH182" s="2">
        <f t="shared" si="178"/>
        <v>0</v>
      </c>
      <c r="DI182" s="2">
        <f t="shared" si="178"/>
        <v>42.621789100803653</v>
      </c>
      <c r="DJ182" s="2">
        <f t="shared" si="178"/>
        <v>335.11878136590894</v>
      </c>
      <c r="DK182" s="2">
        <f t="shared" si="177"/>
        <v>956.64880390383769</v>
      </c>
      <c r="DL182" s="2">
        <f t="shared" si="177"/>
        <v>1619.8424032566909</v>
      </c>
      <c r="DM182" s="2">
        <f t="shared" si="177"/>
        <v>2265.6973333257847</v>
      </c>
      <c r="DN182" s="2">
        <f t="shared" si="177"/>
        <v>2905.26803367721</v>
      </c>
      <c r="DO182" s="2">
        <f t="shared" si="177"/>
        <v>3533.2917048634918</v>
      </c>
      <c r="DP182" s="2">
        <f t="shared" si="177"/>
        <v>4216.0285969119068</v>
      </c>
      <c r="DQ182" s="41">
        <f t="shared" si="126"/>
        <v>7.2444666761260698E-2</v>
      </c>
      <c r="DR182" s="41"/>
    </row>
    <row r="183" spans="1:122" x14ac:dyDescent="0.3">
      <c r="A183" t="s">
        <v>189</v>
      </c>
      <c r="B183" s="2">
        <f>VLOOKUP($A183,Total_Rndwd_Prod_Val_REF_N!$A$4:$M$199,5,FALSE)/10^3</f>
        <v>436.72055223876436</v>
      </c>
      <c r="C183" s="2">
        <f>VLOOKUP($A183,Total_Rndwd_Prod_Val_REF_N!$A$4:$M$199,6,FALSE)/10^3</f>
        <v>530.35018753025508</v>
      </c>
      <c r="D183" s="2">
        <f>VLOOKUP($A183,Total_Rndwd_Prod_Val_REF_N!$A$4:$M$199,7,FALSE)/10^3</f>
        <v>636.18185509335524</v>
      </c>
      <c r="E183" s="2">
        <f>VLOOKUP($A183,Total_Rndwd_Prod_Val_REF_N!$A$4:$M$199,8,FALSE)/10^3</f>
        <v>636.54359505670629</v>
      </c>
      <c r="F183" s="2">
        <f>VLOOKUP($A183,Total_Rndwd_Prod_Val_REF_N!$A$4:$M$199,9,FALSE)/10^3</f>
        <v>637.82108019863949</v>
      </c>
      <c r="G183" s="2">
        <f>VLOOKUP($A183,Total_Rndwd_Prod_Val_REF_N!$A$4:$M$199,10,FALSE)/10^3</f>
        <v>641.93664242696263</v>
      </c>
      <c r="H183" s="2">
        <f>VLOOKUP($A183,Total_Rndwd_Prod_Val_REF_N!$A$4:$M$199,11,FALSE)/10^3</f>
        <v>619.54823817279407</v>
      </c>
      <c r="I183" s="2">
        <f>VLOOKUP($A183,Total_Rndwd_Prod_Val_REF_N!$A$4:$M$199,12,FALSE)/10^3</f>
        <v>602.4175032030455</v>
      </c>
      <c r="J183" s="2">
        <f>VLOOKUP($A183,Total_Rndwd_Prod_Val_REF_N!$A$4:$M$199,13,FALSE)/10^3</f>
        <v>580.44477102726171</v>
      </c>
      <c r="L183" t="s">
        <v>189</v>
      </c>
      <c r="M183" s="2">
        <f>VLOOKUP($A183,Total_Rndwd_Prod_Val_BF_N!$A$4:$M$199,5,FALSE)/10^3</f>
        <v>436.72055223876436</v>
      </c>
      <c r="N183" s="2">
        <f>VLOOKUP($A183,Total_Rndwd_Prod_Val_BF_N!$A$4:$M$199,6,FALSE)/10^3</f>
        <v>597.52555371383357</v>
      </c>
      <c r="O183" s="2">
        <f>VLOOKUP($A183,Total_Rndwd_Prod_Val_BF_N!$A$4:$M$199,7,FALSE)/10^3</f>
        <v>794.58365513032072</v>
      </c>
      <c r="P183" s="2">
        <f>VLOOKUP($A183,Total_Rndwd_Prod_Val_BF_N!$A$4:$M$199,8,FALSE)/10^3</f>
        <v>800.71627430107185</v>
      </c>
      <c r="Q183" s="2">
        <f>VLOOKUP($A183,Total_Rndwd_Prod_Val_BF_N!$A$4:$M$199,9,FALSE)/10^3</f>
        <v>772.26405913701183</v>
      </c>
      <c r="R183" s="2">
        <f>VLOOKUP($A183,Total_Rndwd_Prod_Val_BF_N!$A$4:$M$199,10,FALSE)/10^3</f>
        <v>772.5348820994127</v>
      </c>
      <c r="S183" s="2">
        <f>VLOOKUP($A183,Total_Rndwd_Prod_Val_BF_N!$A$4:$M$199,11,FALSE)/10^3</f>
        <v>753.29131666034925</v>
      </c>
      <c r="T183" s="2">
        <f>VLOOKUP($A183,Total_Rndwd_Prod_Val_BF_N!$A$4:$M$199,12,FALSE)/10^3</f>
        <v>722.54027268951768</v>
      </c>
      <c r="U183" s="2">
        <f>VLOOKUP($A183,Total_Rndwd_Prod_Val_BF_N!$A$4:$M$199,13,FALSE)/10^3</f>
        <v>706.75255468191085</v>
      </c>
      <c r="W183" t="s">
        <v>189</v>
      </c>
      <c r="X183" s="2">
        <f>VLOOKUP($A183,Total_Rndwd_Prod_Val_AF_N!$A$4:$M$199,5,FALSE)/10^3</f>
        <v>436.72055223876436</v>
      </c>
      <c r="Y183" s="2">
        <f>VLOOKUP($A183,Total_Rndwd_Prod_Val_AF_N!$A$4:$M$199,6,FALSE)/10^3</f>
        <v>557.96829196126339</v>
      </c>
      <c r="Z183" s="2">
        <f>VLOOKUP($A183,Total_Rndwd_Prod_Val_AF_N!$A$4:$M$199,7,FALSE)/10^3</f>
        <v>709.76112978162246</v>
      </c>
      <c r="AA183" s="2">
        <f>VLOOKUP($A183,Total_Rndwd_Prod_Val_AF_N!$A$4:$M$199,8,FALSE)/10^3</f>
        <v>722.01761274936086</v>
      </c>
      <c r="AB183" s="2">
        <f>VLOOKUP($A183,Total_Rndwd_Prod_Val_AF_N!$A$4:$M$199,9,FALSE)/10^3</f>
        <v>712.65268999539808</v>
      </c>
      <c r="AC183" s="2">
        <f>VLOOKUP($A183,Total_Rndwd_Prod_Val_AF_N!$A$4:$M$199,10,FALSE)/10^3</f>
        <v>711.24220909447672</v>
      </c>
      <c r="AD183" s="2">
        <f>VLOOKUP($A183,Total_Rndwd_Prod_Val_AF_N!$A$4:$M$199,11,FALSE)/10^3</f>
        <v>687.86775628373005</v>
      </c>
      <c r="AE183" s="2">
        <f>VLOOKUP($A183,Total_Rndwd_Prod_Val_AF_N!$A$4:$M$199,12,FALSE)/10^3</f>
        <v>664.46536835121037</v>
      </c>
      <c r="AF183" s="2">
        <f>VLOOKUP($A183,Total_Rndwd_Prod_Val_AF_N!$A$4:$M$199,13,FALSE)/10^3</f>
        <v>640.7851953320926</v>
      </c>
      <c r="AH183" t="s">
        <v>189</v>
      </c>
      <c r="AI183" s="2">
        <f>VLOOKUP($A183,Total_Rndwd_Prod_Val_BAC_N!$A$4:$M$199,5,FALSE)/10^3</f>
        <v>436.72055223876436</v>
      </c>
      <c r="AJ183" s="2">
        <f>VLOOKUP($A183,Total_Rndwd_Prod_Val_BAC_N!$A$4:$M$199,6,FALSE)/10^3</f>
        <v>550.43120858362749</v>
      </c>
      <c r="AK183" s="2">
        <f>VLOOKUP($A183,Total_Rndwd_Prod_Val_BAC_N!$A$4:$M$199,7,FALSE)/10^3</f>
        <v>695.42514260335076</v>
      </c>
      <c r="AL183" s="2">
        <f>VLOOKUP($A183,Total_Rndwd_Prod_Val_BAC_N!$A$4:$M$199,8,FALSE)/10^3</f>
        <v>702.10402939990195</v>
      </c>
      <c r="AM183" s="2">
        <f>VLOOKUP($A183,Total_Rndwd_Prod_Val_BAC_N!$A$4:$M$199,9,FALSE)/10^3</f>
        <v>688.98433526233657</v>
      </c>
      <c r="AN183" s="2">
        <f>VLOOKUP($A183,Total_Rndwd_Prod_Val_BAC_N!$A$4:$M$199,10,FALSE)/10^3</f>
        <v>696.6254608393175</v>
      </c>
      <c r="AO183" s="2">
        <f>VLOOKUP($A183,Total_Rndwd_Prod_Val_BAC_N!$A$4:$M$199,11,FALSE)/10^3</f>
        <v>669.93086523253658</v>
      </c>
      <c r="AP183" s="2">
        <f>VLOOKUP($A183,Total_Rndwd_Prod_Val_BAC_N!$A$4:$M$199,12,FALSE)/10^3</f>
        <v>650.84361320001653</v>
      </c>
      <c r="AQ183" s="2">
        <f>VLOOKUP($A183,Total_Rndwd_Prod_Val_BAC_N!$A$4:$M$199,13,FALSE)/10^3</f>
        <v>628.66186434919348</v>
      </c>
      <c r="AS183" t="s">
        <v>189</v>
      </c>
      <c r="AT183" s="2">
        <f t="shared" si="166"/>
        <v>436.72055223876436</v>
      </c>
      <c r="AU183" s="2">
        <f t="shared" si="172"/>
        <v>2713.9529487240766</v>
      </c>
      <c r="AV183" s="2">
        <f t="shared" si="172"/>
        <v>5471.5355539384518</v>
      </c>
      <c r="AW183" s="2">
        <f t="shared" si="172"/>
        <v>8652.8065693685785</v>
      </c>
      <c r="AX183" s="2">
        <f t="shared" si="172"/>
        <v>11836.802029794042</v>
      </c>
      <c r="AY183" s="2">
        <f t="shared" si="172"/>
        <v>15030.022993015564</v>
      </c>
      <c r="AZ183" s="2">
        <f t="shared" si="172"/>
        <v>18217.317800896206</v>
      </c>
      <c r="BA183" s="2">
        <f t="shared" si="172"/>
        <v>21297.92825679043</v>
      </c>
      <c r="BB183" s="2">
        <f t="shared" si="172"/>
        <v>24288.043040629873</v>
      </c>
      <c r="BD183" t="s">
        <v>189</v>
      </c>
      <c r="BE183" s="2">
        <f t="shared" si="167"/>
        <v>436.72055223876436</v>
      </c>
      <c r="BF183" s="2">
        <f t="shared" si="173"/>
        <v>2781.1283149076553</v>
      </c>
      <c r="BG183" s="2">
        <f t="shared" si="173"/>
        <v>5965.814184893311</v>
      </c>
      <c r="BH183" s="2">
        <f t="shared" si="173"/>
        <v>9944.8650797156661</v>
      </c>
      <c r="BI183" s="2">
        <f t="shared" si="173"/>
        <v>13919.994236056966</v>
      </c>
      <c r="BJ183" s="2">
        <f t="shared" si="173"/>
        <v>17781.585354704424</v>
      </c>
      <c r="BK183" s="2">
        <f t="shared" si="173"/>
        <v>21625.016199762427</v>
      </c>
      <c r="BL183" s="2">
        <f t="shared" si="173"/>
        <v>25360.721739093344</v>
      </c>
      <c r="BM183" s="2">
        <f t="shared" si="173"/>
        <v>28957.635384533325</v>
      </c>
      <c r="BO183" t="s">
        <v>189</v>
      </c>
      <c r="BP183" s="2">
        <f t="shared" si="168"/>
        <v>436.72055223876436</v>
      </c>
      <c r="BQ183" s="2">
        <f t="shared" si="174"/>
        <v>2741.5710531550849</v>
      </c>
      <c r="BR183" s="2">
        <f t="shared" si="174"/>
        <v>5683.20535078176</v>
      </c>
      <c r="BS183" s="2">
        <f t="shared" si="174"/>
        <v>9244.2674826576113</v>
      </c>
      <c r="BT183" s="2">
        <f t="shared" si="174"/>
        <v>12844.990623650454</v>
      </c>
      <c r="BU183" s="2">
        <f t="shared" si="174"/>
        <v>16406.843592726524</v>
      </c>
      <c r="BV183" s="2">
        <f t="shared" si="174"/>
        <v>19939.680185388159</v>
      </c>
      <c r="BW183" s="2">
        <f t="shared" si="174"/>
        <v>23355.616578874291</v>
      </c>
      <c r="BX183" s="2">
        <f t="shared" si="174"/>
        <v>26654.263247611227</v>
      </c>
      <c r="BZ183" t="s">
        <v>189</v>
      </c>
      <c r="CA183" s="2">
        <f t="shared" si="169"/>
        <v>436.72055223876436</v>
      </c>
      <c r="CB183" s="2">
        <f t="shared" si="175"/>
        <v>2734.0339697774489</v>
      </c>
      <c r="CC183" s="2">
        <f t="shared" si="175"/>
        <v>5631.1839467153095</v>
      </c>
      <c r="CD183" s="2">
        <f t="shared" si="175"/>
        <v>9114.9885465286134</v>
      </c>
      <c r="CE183" s="2">
        <f t="shared" si="175"/>
        <v>12612.388999390558</v>
      </c>
      <c r="CF183" s="2">
        <f t="shared" si="175"/>
        <v>16064.951801279221</v>
      </c>
      <c r="CG183" s="2">
        <f t="shared" si="175"/>
        <v>19521.384509869029</v>
      </c>
      <c r="CH183" s="2">
        <f t="shared" si="175"/>
        <v>22851.951583999191</v>
      </c>
      <c r="CI183" s="2">
        <f t="shared" si="175"/>
        <v>26083.987901148448</v>
      </c>
      <c r="CK183" t="s">
        <v>189</v>
      </c>
      <c r="CL183" s="2">
        <f t="shared" si="176"/>
        <v>0</v>
      </c>
      <c r="CM183" s="2">
        <f t="shared" si="176"/>
        <v>67.175366183578717</v>
      </c>
      <c r="CN183" s="2">
        <f t="shared" si="176"/>
        <v>494.27863095485918</v>
      </c>
      <c r="CO183" s="2">
        <f t="shared" si="176"/>
        <v>1292.0585103470876</v>
      </c>
      <c r="CP183" s="2">
        <f t="shared" si="176"/>
        <v>2083.1922062629237</v>
      </c>
      <c r="CQ183" s="2">
        <f t="shared" si="176"/>
        <v>2751.5623616888606</v>
      </c>
      <c r="CR183" s="2">
        <f t="shared" si="176"/>
        <v>3407.6983988662214</v>
      </c>
      <c r="CS183" s="2">
        <f t="shared" si="176"/>
        <v>4062.7934823029136</v>
      </c>
      <c r="CT183" s="2">
        <f t="shared" si="176"/>
        <v>4669.5923439034523</v>
      </c>
      <c r="CU183" s="41">
        <f t="shared" si="124"/>
        <v>0.19225889611987257</v>
      </c>
      <c r="CV183" t="s">
        <v>189</v>
      </c>
      <c r="CW183" s="2">
        <f t="shared" si="171"/>
        <v>0</v>
      </c>
      <c r="CX183" s="2">
        <f t="shared" si="171"/>
        <v>27.618104431008305</v>
      </c>
      <c r="CY183" s="2">
        <f t="shared" si="171"/>
        <v>211.66979684330818</v>
      </c>
      <c r="CZ183" s="2">
        <f t="shared" si="170"/>
        <v>591.46091328903276</v>
      </c>
      <c r="DA183" s="2">
        <f t="shared" si="170"/>
        <v>1008.1885938564119</v>
      </c>
      <c r="DB183" s="2">
        <f t="shared" si="170"/>
        <v>1376.8205997109599</v>
      </c>
      <c r="DC183" s="2">
        <f t="shared" si="170"/>
        <v>1722.362384491953</v>
      </c>
      <c r="DD183" s="2">
        <f t="shared" si="170"/>
        <v>2057.6883220838608</v>
      </c>
      <c r="DE183" s="2">
        <f t="shared" si="170"/>
        <v>2366.2202069813538</v>
      </c>
      <c r="DF183" s="41">
        <f t="shared" si="125"/>
        <v>9.7423254851082872E-2</v>
      </c>
      <c r="DG183" t="s">
        <v>189</v>
      </c>
      <c r="DH183" s="2">
        <f t="shared" si="178"/>
        <v>0</v>
      </c>
      <c r="DI183" s="2">
        <f t="shared" si="178"/>
        <v>20.081021053372297</v>
      </c>
      <c r="DJ183" s="2">
        <f t="shared" si="178"/>
        <v>159.64839277685769</v>
      </c>
      <c r="DK183" s="2">
        <f t="shared" si="177"/>
        <v>462.18197716003488</v>
      </c>
      <c r="DL183" s="2">
        <f t="shared" si="177"/>
        <v>775.5869695965157</v>
      </c>
      <c r="DM183" s="2">
        <f t="shared" si="177"/>
        <v>1034.9288082636576</v>
      </c>
      <c r="DN183" s="2">
        <f t="shared" si="177"/>
        <v>1304.0667089728231</v>
      </c>
      <c r="DO183" s="2">
        <f t="shared" si="177"/>
        <v>1554.0233272087607</v>
      </c>
      <c r="DP183" s="2">
        <f t="shared" si="177"/>
        <v>1795.9448605185753</v>
      </c>
      <c r="DQ183" s="41">
        <f t="shared" si="126"/>
        <v>7.3943580284103458E-2</v>
      </c>
      <c r="DR183" s="41"/>
    </row>
    <row r="184" spans="1:122" x14ac:dyDescent="0.3">
      <c r="A184" t="s">
        <v>193</v>
      </c>
      <c r="B184" s="2">
        <f>VLOOKUP($A184,Total_Rndwd_Prod_Val_REF_N!$A$4:$M$199,5,FALSE)/10^3</f>
        <v>623.28185817204644</v>
      </c>
      <c r="C184" s="2">
        <f>VLOOKUP($A184,Total_Rndwd_Prod_Val_REF_N!$A$4:$M$199,6,FALSE)/10^3</f>
        <v>727.24542142332234</v>
      </c>
      <c r="D184" s="2">
        <f>VLOOKUP($A184,Total_Rndwd_Prod_Val_REF_N!$A$4:$M$199,7,FALSE)/10^3</f>
        <v>838.72050420049516</v>
      </c>
      <c r="E184" s="2">
        <f>VLOOKUP($A184,Total_Rndwd_Prod_Val_REF_N!$A$4:$M$199,8,FALSE)/10^3</f>
        <v>831.58492974228864</v>
      </c>
      <c r="F184" s="2">
        <f>VLOOKUP($A184,Total_Rndwd_Prod_Val_REF_N!$A$4:$M$199,9,FALSE)/10^3</f>
        <v>825.45004574346081</v>
      </c>
      <c r="G184" s="2">
        <f>VLOOKUP($A184,Total_Rndwd_Prod_Val_REF_N!$A$4:$M$199,10,FALSE)/10^3</f>
        <v>822.75860054573491</v>
      </c>
      <c r="H184" s="2">
        <f>VLOOKUP($A184,Total_Rndwd_Prod_Val_REF_N!$A$4:$M$199,11,FALSE)/10^3</f>
        <v>786.30864928152641</v>
      </c>
      <c r="I184" s="2">
        <f>VLOOKUP($A184,Total_Rndwd_Prod_Val_REF_N!$A$4:$M$199,12,FALSE)/10^3</f>
        <v>758.85445334106794</v>
      </c>
      <c r="J184" s="2">
        <f>VLOOKUP($A184,Total_Rndwd_Prod_Val_REF_N!$A$4:$M$199,13,FALSE)/10^3</f>
        <v>725.41095321232217</v>
      </c>
      <c r="L184" t="s">
        <v>193</v>
      </c>
      <c r="M184" s="2">
        <f>VLOOKUP($A184,Total_Rndwd_Prod_Val_BF_N!$A$4:$M$199,5,FALSE)/10^3</f>
        <v>623.28185817204644</v>
      </c>
      <c r="N184" s="2">
        <f>VLOOKUP($A184,Total_Rndwd_Prod_Val_BF_N!$A$4:$M$199,6,FALSE)/10^3</f>
        <v>815.05184034295587</v>
      </c>
      <c r="O184" s="2">
        <f>VLOOKUP($A184,Total_Rndwd_Prod_Val_BF_N!$A$4:$M$199,7,FALSE)/10^3</f>
        <v>1054.4825257149114</v>
      </c>
      <c r="P184" s="2">
        <f>VLOOKUP($A184,Total_Rndwd_Prod_Val_BF_N!$A$4:$M$199,8,FALSE)/10^3</f>
        <v>1024.5133116707318</v>
      </c>
      <c r="Q184" s="2">
        <f>VLOOKUP($A184,Total_Rndwd_Prod_Val_BF_N!$A$4:$M$199,9,FALSE)/10^3</f>
        <v>973.84012880288321</v>
      </c>
      <c r="R184" s="2">
        <f>VLOOKUP($A184,Total_Rndwd_Prod_Val_BF_N!$A$4:$M$199,10,FALSE)/10^3</f>
        <v>965.27195408026671</v>
      </c>
      <c r="S184" s="2">
        <f>VLOOKUP($A184,Total_Rndwd_Prod_Val_BF_N!$A$4:$M$199,11,FALSE)/10^3</f>
        <v>941.23036414040791</v>
      </c>
      <c r="T184" s="2">
        <f>VLOOKUP($A184,Total_Rndwd_Prod_Val_BF_N!$A$4:$M$199,12,FALSE)/10^3</f>
        <v>890.85079322381807</v>
      </c>
      <c r="U184" s="2">
        <f>VLOOKUP($A184,Total_Rndwd_Prod_Val_BF_N!$A$4:$M$199,13,FALSE)/10^3</f>
        <v>864.0196053193971</v>
      </c>
      <c r="W184" t="s">
        <v>193</v>
      </c>
      <c r="X184" s="2">
        <f>VLOOKUP($A184,Total_Rndwd_Prod_Val_AF_N!$A$4:$M$199,5,FALSE)/10^3</f>
        <v>623.28185817204644</v>
      </c>
      <c r="Y184" s="2">
        <f>VLOOKUP($A184,Total_Rndwd_Prod_Val_AF_N!$A$4:$M$199,6,FALSE)/10^3</f>
        <v>765.43925450640484</v>
      </c>
      <c r="Z184" s="2">
        <f>VLOOKUP($A184,Total_Rndwd_Prod_Val_AF_N!$A$4:$M$199,7,FALSE)/10^3</f>
        <v>935.61835844713687</v>
      </c>
      <c r="AA184" s="2">
        <f>VLOOKUP($A184,Total_Rndwd_Prod_Val_AF_N!$A$4:$M$199,8,FALSE)/10^3</f>
        <v>942.38602301408264</v>
      </c>
      <c r="AB184" s="2">
        <f>VLOOKUP($A184,Total_Rndwd_Prod_Val_AF_N!$A$4:$M$199,9,FALSE)/10^3</f>
        <v>920.77421959861738</v>
      </c>
      <c r="AC184" s="2">
        <f>VLOOKUP($A184,Total_Rndwd_Prod_Val_AF_N!$A$4:$M$199,10,FALSE)/10^3</f>
        <v>911.19194468801186</v>
      </c>
      <c r="AD184" s="2">
        <f>VLOOKUP($A184,Total_Rndwd_Prod_Val_AF_N!$A$4:$M$199,11,FALSE)/10^3</f>
        <v>876.79854512143663</v>
      </c>
      <c r="AE184" s="2">
        <f>VLOOKUP($A184,Total_Rndwd_Prod_Val_AF_N!$A$4:$M$199,12,FALSE)/10^3</f>
        <v>835.4562545683458</v>
      </c>
      <c r="AF184" s="2">
        <f>VLOOKUP($A184,Total_Rndwd_Prod_Val_AF_N!$A$4:$M$199,13,FALSE)/10^3</f>
        <v>798.03195998977833</v>
      </c>
      <c r="AH184" t="s">
        <v>193</v>
      </c>
      <c r="AI184" s="2">
        <f>VLOOKUP($A184,Total_Rndwd_Prod_Val_BAC_N!$A$4:$M$199,5,FALSE)/10^3</f>
        <v>623.28185817204644</v>
      </c>
      <c r="AJ184" s="2">
        <f>VLOOKUP($A184,Total_Rndwd_Prod_Val_BAC_N!$A$4:$M$199,6,FALSE)/10^3</f>
        <v>754.63607666908706</v>
      </c>
      <c r="AK184" s="2">
        <f>VLOOKUP($A184,Total_Rndwd_Prod_Val_BAC_N!$A$4:$M$199,7,FALSE)/10^3</f>
        <v>915.92118172260416</v>
      </c>
      <c r="AL184" s="2">
        <f>VLOOKUP($A184,Total_Rndwd_Prod_Val_BAC_N!$A$4:$M$199,8,FALSE)/10^3</f>
        <v>916.39276944205471</v>
      </c>
      <c r="AM184" s="2">
        <f>VLOOKUP($A184,Total_Rndwd_Prod_Val_BAC_N!$A$4:$M$199,9,FALSE)/10^3</f>
        <v>891.04352212129004</v>
      </c>
      <c r="AN184" s="2">
        <f>VLOOKUP($A184,Total_Rndwd_Prod_Val_BAC_N!$A$4:$M$199,10,FALSE)/10^3</f>
        <v>891.85458145686971</v>
      </c>
      <c r="AO184" s="2">
        <f>VLOOKUP($A184,Total_Rndwd_Prod_Val_BAC_N!$A$4:$M$199,11,FALSE)/10^3</f>
        <v>849.52594580221898</v>
      </c>
      <c r="AP184" s="2">
        <f>VLOOKUP($A184,Total_Rndwd_Prod_Val_BAC_N!$A$4:$M$199,12,FALSE)/10^3</f>
        <v>817.95467421375884</v>
      </c>
      <c r="AQ184" s="2">
        <f>VLOOKUP($A184,Total_Rndwd_Prod_Val_BAC_N!$A$4:$M$199,13,FALSE)/10^3</f>
        <v>782.58760254330809</v>
      </c>
      <c r="AS184" t="s">
        <v>193</v>
      </c>
      <c r="AT184" s="2">
        <f t="shared" si="166"/>
        <v>623.28185817204644</v>
      </c>
      <c r="AU184" s="2">
        <f t="shared" si="172"/>
        <v>3843.6547122835545</v>
      </c>
      <c r="AV184" s="2">
        <f t="shared" si="172"/>
        <v>7591.3569021773392</v>
      </c>
      <c r="AW184" s="2">
        <f t="shared" si="172"/>
        <v>11777.823848721608</v>
      </c>
      <c r="AX184" s="2">
        <f t="shared" si="172"/>
        <v>15929.613613434223</v>
      </c>
      <c r="AY184" s="2">
        <f t="shared" si="172"/>
        <v>20054.1723969538</v>
      </c>
      <c r="AZ184" s="2">
        <f t="shared" si="172"/>
        <v>24131.515448418268</v>
      </c>
      <c r="BA184" s="2">
        <f t="shared" si="172"/>
        <v>28035.604498885441</v>
      </c>
      <c r="BB184" s="2">
        <f t="shared" si="172"/>
        <v>31796.433265462034</v>
      </c>
      <c r="BD184" t="s">
        <v>193</v>
      </c>
      <c r="BE184" s="2">
        <f t="shared" si="167"/>
        <v>623.28185817204644</v>
      </c>
      <c r="BF184" s="2">
        <f t="shared" si="173"/>
        <v>3931.4611312031884</v>
      </c>
      <c r="BG184" s="2">
        <f t="shared" si="173"/>
        <v>8246.1510182899237</v>
      </c>
      <c r="BH184" s="2">
        <f t="shared" si="173"/>
        <v>13488.5944328203</v>
      </c>
      <c r="BI184" s="2">
        <f t="shared" si="173"/>
        <v>18560.487808306112</v>
      </c>
      <c r="BJ184" s="2">
        <f t="shared" si="173"/>
        <v>23421.120277597915</v>
      </c>
      <c r="BK184" s="2">
        <f t="shared" si="173"/>
        <v>28223.438458059387</v>
      </c>
      <c r="BL184" s="2">
        <f t="shared" si="173"/>
        <v>32879.210707844839</v>
      </c>
      <c r="BM184" s="2">
        <f t="shared" si="173"/>
        <v>37306.633486059509</v>
      </c>
      <c r="BO184" t="s">
        <v>193</v>
      </c>
      <c r="BP184" s="2">
        <f t="shared" si="168"/>
        <v>623.28185817204644</v>
      </c>
      <c r="BQ184" s="2">
        <f t="shared" si="174"/>
        <v>3881.8485453666372</v>
      </c>
      <c r="BR184" s="2">
        <f t="shared" si="174"/>
        <v>7879.2239218393934</v>
      </c>
      <c r="BS184" s="2">
        <f t="shared" si="174"/>
        <v>12564.083378642023</v>
      </c>
      <c r="BT184" s="2">
        <f t="shared" si="174"/>
        <v>17254.401690296971</v>
      </c>
      <c r="BU184" s="2">
        <f t="shared" si="174"/>
        <v>21848.690513379453</v>
      </c>
      <c r="BV184" s="2">
        <f t="shared" si="174"/>
        <v>26370.256837252939</v>
      </c>
      <c r="BW184" s="2">
        <f t="shared" si="174"/>
        <v>30712.907272307031</v>
      </c>
      <c r="BX184" s="2">
        <f t="shared" si="174"/>
        <v>34852.764250570195</v>
      </c>
      <c r="BZ184" t="s">
        <v>193</v>
      </c>
      <c r="CA184" s="2">
        <f t="shared" si="169"/>
        <v>623.28185817204644</v>
      </c>
      <c r="CB184" s="2">
        <f t="shared" si="175"/>
        <v>3871.0453675293193</v>
      </c>
      <c r="CC184" s="2">
        <f t="shared" si="175"/>
        <v>7805.5108559282717</v>
      </c>
      <c r="CD184" s="2">
        <f t="shared" si="175"/>
        <v>12385.588352260742</v>
      </c>
      <c r="CE184" s="2">
        <f t="shared" si="175"/>
        <v>16942.202952150252</v>
      </c>
      <c r="CF184" s="2">
        <f t="shared" si="175"/>
        <v>21398.23162209228</v>
      </c>
      <c r="CG184" s="2">
        <f t="shared" si="175"/>
        <v>25815.175893721978</v>
      </c>
      <c r="CH184" s="2">
        <f t="shared" si="175"/>
        <v>30031.234351144612</v>
      </c>
      <c r="CI184" s="2">
        <f t="shared" si="175"/>
        <v>34085.640650542955</v>
      </c>
      <c r="CK184" t="s">
        <v>193</v>
      </c>
      <c r="CL184" s="2">
        <f t="shared" si="176"/>
        <v>0</v>
      </c>
      <c r="CM184" s="2">
        <f t="shared" si="176"/>
        <v>87.80641891963387</v>
      </c>
      <c r="CN184" s="2">
        <f t="shared" si="176"/>
        <v>654.79411611258456</v>
      </c>
      <c r="CO184" s="2">
        <f t="shared" si="176"/>
        <v>1710.7705840986928</v>
      </c>
      <c r="CP184" s="2">
        <f t="shared" si="176"/>
        <v>2630.8741948718889</v>
      </c>
      <c r="CQ184" s="2">
        <f t="shared" si="176"/>
        <v>3366.9478806441148</v>
      </c>
      <c r="CR184" s="2">
        <f t="shared" si="176"/>
        <v>4091.9230096411193</v>
      </c>
      <c r="CS184" s="2">
        <f t="shared" si="176"/>
        <v>4843.6062089593979</v>
      </c>
      <c r="CT184" s="2">
        <f t="shared" si="176"/>
        <v>5510.200220597475</v>
      </c>
      <c r="CU184" s="41">
        <f t="shared" si="124"/>
        <v>0.17329617364922412</v>
      </c>
      <c r="CV184" t="s">
        <v>193</v>
      </c>
      <c r="CW184" s="2">
        <f t="shared" si="171"/>
        <v>0</v>
      </c>
      <c r="CX184" s="2">
        <f t="shared" si="171"/>
        <v>38.193833083082609</v>
      </c>
      <c r="CY184" s="2">
        <f t="shared" si="171"/>
        <v>287.86701966205419</v>
      </c>
      <c r="CZ184" s="2">
        <f t="shared" si="170"/>
        <v>786.25952992041493</v>
      </c>
      <c r="DA184" s="2">
        <f t="shared" si="170"/>
        <v>1324.7880768627474</v>
      </c>
      <c r="DB184" s="2">
        <f t="shared" si="170"/>
        <v>1794.5181164256537</v>
      </c>
      <c r="DC184" s="2">
        <f t="shared" si="170"/>
        <v>2238.7413888346709</v>
      </c>
      <c r="DD184" s="2">
        <f t="shared" si="170"/>
        <v>2677.3027734215902</v>
      </c>
      <c r="DE184" s="2">
        <f t="shared" si="170"/>
        <v>3056.3309851081613</v>
      </c>
      <c r="DF184" s="41">
        <f t="shared" si="125"/>
        <v>9.6121818431377751E-2</v>
      </c>
      <c r="DG184" t="s">
        <v>193</v>
      </c>
      <c r="DH184" s="2">
        <f t="shared" si="178"/>
        <v>0</v>
      </c>
      <c r="DI184" s="2">
        <f t="shared" si="178"/>
        <v>27.390655245764719</v>
      </c>
      <c r="DJ184" s="2">
        <f t="shared" si="178"/>
        <v>214.15395375093249</v>
      </c>
      <c r="DK184" s="2">
        <f t="shared" si="177"/>
        <v>607.76450353913424</v>
      </c>
      <c r="DL184" s="2">
        <f t="shared" si="177"/>
        <v>1012.5893387160286</v>
      </c>
      <c r="DM184" s="2">
        <f t="shared" si="177"/>
        <v>1344.0592251384805</v>
      </c>
      <c r="DN184" s="2">
        <f t="shared" si="177"/>
        <v>1683.6604453037107</v>
      </c>
      <c r="DO184" s="2">
        <f t="shared" si="177"/>
        <v>1995.6298522591715</v>
      </c>
      <c r="DP184" s="2">
        <f t="shared" si="177"/>
        <v>2289.2073850809211</v>
      </c>
      <c r="DQ184" s="41">
        <f t="shared" si="126"/>
        <v>7.1995728765197928E-2</v>
      </c>
      <c r="DR184" s="41"/>
    </row>
    <row r="185" spans="1:122" x14ac:dyDescent="0.3">
      <c r="A185" t="s">
        <v>194</v>
      </c>
      <c r="B185" s="2">
        <f>VLOOKUP($A185,Total_Rndwd_Prod_Val_REF_N!$A$4:$M$199,5,FALSE)/10^3</f>
        <v>283.31892409332585</v>
      </c>
      <c r="C185" s="2">
        <f>VLOOKUP($A185,Total_Rndwd_Prod_Val_REF_N!$A$4:$M$199,6,FALSE)/10^3</f>
        <v>327.25440490117421</v>
      </c>
      <c r="D185" s="2">
        <f>VLOOKUP($A185,Total_Rndwd_Prod_Val_REF_N!$A$4:$M$199,7,FALSE)/10^3</f>
        <v>372.25498792001486</v>
      </c>
      <c r="E185" s="2">
        <f>VLOOKUP($A185,Total_Rndwd_Prod_Val_REF_N!$A$4:$M$199,8,FALSE)/10^3</f>
        <v>375.3558211231649</v>
      </c>
      <c r="F185" s="2">
        <f>VLOOKUP($A185,Total_Rndwd_Prod_Val_REF_N!$A$4:$M$199,9,FALSE)/10^3</f>
        <v>379.24821667710751</v>
      </c>
      <c r="G185" s="2">
        <f>VLOOKUP($A185,Total_Rndwd_Prod_Val_REF_N!$A$4:$M$199,10,FALSE)/10^3</f>
        <v>384.84459348643992</v>
      </c>
      <c r="H185" s="2">
        <f>VLOOKUP($A185,Total_Rndwd_Prod_Val_REF_N!$A$4:$M$199,11,FALSE)/10^3</f>
        <v>374.40082164321359</v>
      </c>
      <c r="I185" s="2">
        <f>VLOOKUP($A185,Total_Rndwd_Prod_Val_REF_N!$A$4:$M$199,12,FALSE)/10^3</f>
        <v>366.75850851848691</v>
      </c>
      <c r="J185" s="2">
        <f>VLOOKUP($A185,Total_Rndwd_Prod_Val_REF_N!$A$4:$M$199,13,FALSE)/10^3</f>
        <v>356.16040453128579</v>
      </c>
      <c r="L185" t="s">
        <v>194</v>
      </c>
      <c r="M185" s="2">
        <f>VLOOKUP($A185,Total_Rndwd_Prod_Val_BF_N!$A$4:$M$199,5,FALSE)/10^3</f>
        <v>283.31892409332585</v>
      </c>
      <c r="N185" s="2">
        <f>VLOOKUP($A185,Total_Rndwd_Prod_Val_BF_N!$A$4:$M$199,6,FALSE)/10^3</f>
        <v>370.6616527098401</v>
      </c>
      <c r="O185" s="2">
        <f>VLOOKUP($A185,Total_Rndwd_Prod_Val_BF_N!$A$4:$M$199,7,FALSE)/10^3</f>
        <v>478.60487385964888</v>
      </c>
      <c r="P185" s="2">
        <f>VLOOKUP($A185,Total_Rndwd_Prod_Val_BF_N!$A$4:$M$199,8,FALSE)/10^3</f>
        <v>476.21441863239301</v>
      </c>
      <c r="Q185" s="2">
        <f>VLOOKUP($A185,Total_Rndwd_Prod_Val_BF_N!$A$4:$M$199,9,FALSE)/10^3</f>
        <v>458.87335681490629</v>
      </c>
      <c r="R185" s="2">
        <f>VLOOKUP($A185,Total_Rndwd_Prod_Val_BF_N!$A$4:$M$199,10,FALSE)/10^3</f>
        <v>463.72611448920799</v>
      </c>
      <c r="S185" s="2">
        <f>VLOOKUP($A185,Total_Rndwd_Prod_Val_BF_N!$A$4:$M$199,11,FALSE)/10^3</f>
        <v>456.45342863547455</v>
      </c>
      <c r="T185" s="2">
        <f>VLOOKUP($A185,Total_Rndwd_Prod_Val_BF_N!$A$4:$M$199,12,FALSE)/10^3</f>
        <v>442.43932492985664</v>
      </c>
      <c r="U185" s="2">
        <f>VLOOKUP($A185,Total_Rndwd_Prod_Val_BF_N!$A$4:$M$199,13,FALSE)/10^3</f>
        <v>436.70493171987295</v>
      </c>
      <c r="W185" t="s">
        <v>194</v>
      </c>
      <c r="X185" s="2">
        <f>VLOOKUP($A185,Total_Rndwd_Prod_Val_AF_N!$A$4:$M$199,5,FALSE)/10^3</f>
        <v>283.31892409332585</v>
      </c>
      <c r="Y185" s="2">
        <f>VLOOKUP($A185,Total_Rndwd_Prod_Val_AF_N!$A$4:$M$199,6,FALSE)/10^3</f>
        <v>344.69355194357013</v>
      </c>
      <c r="Z185" s="2">
        <f>VLOOKUP($A185,Total_Rndwd_Prod_Val_AF_N!$A$4:$M$199,7,FALSE)/10^3</f>
        <v>416.45426886516958</v>
      </c>
      <c r="AA185" s="2">
        <f>VLOOKUP($A185,Total_Rndwd_Prod_Val_AF_N!$A$4:$M$199,8,FALSE)/10^3</f>
        <v>426.183243731517</v>
      </c>
      <c r="AB185" s="2">
        <f>VLOOKUP($A185,Total_Rndwd_Prod_Val_AF_N!$A$4:$M$199,9,FALSE)/10^3</f>
        <v>424.49628655405553</v>
      </c>
      <c r="AC185" s="2">
        <f>VLOOKUP($A185,Total_Rndwd_Prod_Val_AF_N!$A$4:$M$199,10,FALSE)/10^3</f>
        <v>427.57457896156023</v>
      </c>
      <c r="AD185" s="2">
        <f>VLOOKUP($A185,Total_Rndwd_Prod_Val_AF_N!$A$4:$M$199,11,FALSE)/10^3</f>
        <v>417.06505367173844</v>
      </c>
      <c r="AE185" s="2">
        <f>VLOOKUP($A185,Total_Rndwd_Prod_Val_AF_N!$A$4:$M$199,12,FALSE)/10^3</f>
        <v>406.32577396439672</v>
      </c>
      <c r="AF185" s="2">
        <f>VLOOKUP($A185,Total_Rndwd_Prod_Val_AF_N!$A$4:$M$199,13,FALSE)/10^3</f>
        <v>395.21896739567558</v>
      </c>
      <c r="AH185" t="s">
        <v>194</v>
      </c>
      <c r="AI185" s="2">
        <f>VLOOKUP($A185,Total_Rndwd_Prod_Val_BAC_N!$A$4:$M$199,5,FALSE)/10^3</f>
        <v>283.31892409332585</v>
      </c>
      <c r="AJ185" s="2">
        <f>VLOOKUP($A185,Total_Rndwd_Prod_Val_BAC_N!$A$4:$M$199,6,FALSE)/10^3</f>
        <v>339.99367075918593</v>
      </c>
      <c r="AK185" s="2">
        <f>VLOOKUP($A185,Total_Rndwd_Prod_Val_BAC_N!$A$4:$M$199,7,FALSE)/10^3</f>
        <v>407.96577593400565</v>
      </c>
      <c r="AL185" s="2">
        <f>VLOOKUP($A185,Total_Rndwd_Prod_Val_BAC_N!$A$4:$M$199,8,FALSE)/10^3</f>
        <v>414.27927646761026</v>
      </c>
      <c r="AM185" s="2">
        <f>VLOOKUP($A185,Total_Rndwd_Prod_Val_BAC_N!$A$4:$M$199,9,FALSE)/10^3</f>
        <v>410.13215940144897</v>
      </c>
      <c r="AN185" s="2">
        <f>VLOOKUP($A185,Total_Rndwd_Prod_Val_BAC_N!$A$4:$M$199,10,FALSE)/10^3</f>
        <v>418.50549131599848</v>
      </c>
      <c r="AO185" s="2">
        <f>VLOOKUP($A185,Total_Rndwd_Prod_Val_BAC_N!$A$4:$M$199,11,FALSE)/10^3</f>
        <v>405.93835387889396</v>
      </c>
      <c r="AP185" s="2">
        <f>VLOOKUP($A185,Total_Rndwd_Prod_Val_BAC_N!$A$4:$M$199,12,FALSE)/10^3</f>
        <v>397.48017968064005</v>
      </c>
      <c r="AQ185" s="2">
        <f>VLOOKUP($A185,Total_Rndwd_Prod_Val_BAC_N!$A$4:$M$199,13,FALSE)/10^3</f>
        <v>387.17303480352149</v>
      </c>
      <c r="AS185" t="s">
        <v>194</v>
      </c>
      <c r="AT185" s="2">
        <f t="shared" si="166"/>
        <v>283.31892409332585</v>
      </c>
      <c r="AU185" s="2">
        <f t="shared" si="172"/>
        <v>1743.8490253678035</v>
      </c>
      <c r="AV185" s="2">
        <f t="shared" si="172"/>
        <v>3425.1216328925157</v>
      </c>
      <c r="AW185" s="2">
        <f t="shared" si="172"/>
        <v>5289.4974056957399</v>
      </c>
      <c r="AX185" s="2">
        <f t="shared" si="172"/>
        <v>7170.1689068655069</v>
      </c>
      <c r="AY185" s="2">
        <f t="shared" si="172"/>
        <v>9072.0063670603759</v>
      </c>
      <c r="AZ185" s="2">
        <f t="shared" si="172"/>
        <v>10985.785562649349</v>
      </c>
      <c r="BA185" s="2">
        <f t="shared" si="172"/>
        <v>12850.14735774069</v>
      </c>
      <c r="BB185" s="2">
        <f t="shared" si="172"/>
        <v>14673.341796345923</v>
      </c>
      <c r="BD185" t="s">
        <v>194</v>
      </c>
      <c r="BE185" s="2">
        <f t="shared" si="167"/>
        <v>283.31892409332585</v>
      </c>
      <c r="BF185" s="2">
        <f t="shared" si="173"/>
        <v>1787.2562731764694</v>
      </c>
      <c r="BG185" s="2">
        <f t="shared" si="173"/>
        <v>3748.5077578754785</v>
      </c>
      <c r="BH185" s="2">
        <f t="shared" si="173"/>
        <v>6139.1416719464669</v>
      </c>
      <c r="BI185" s="2">
        <f t="shared" si="173"/>
        <v>8502.8727032909446</v>
      </c>
      <c r="BJ185" s="2">
        <f t="shared" si="173"/>
        <v>10802.092245039777</v>
      </c>
      <c r="BK185" s="2">
        <f t="shared" si="173"/>
        <v>13113.450131632084</v>
      </c>
      <c r="BL185" s="2">
        <f t="shared" si="173"/>
        <v>15381.70317110384</v>
      </c>
      <c r="BM185" s="2">
        <f t="shared" si="173"/>
        <v>17588.165402543138</v>
      </c>
      <c r="BO185" t="s">
        <v>194</v>
      </c>
      <c r="BP185" s="2">
        <f t="shared" si="168"/>
        <v>283.31892409332585</v>
      </c>
      <c r="BQ185" s="2">
        <f t="shared" si="174"/>
        <v>1761.2881724101994</v>
      </c>
      <c r="BR185" s="2">
        <f t="shared" si="174"/>
        <v>3556.5166490496495</v>
      </c>
      <c r="BS185" s="2">
        <f t="shared" si="174"/>
        <v>5648.5169682418446</v>
      </c>
      <c r="BT185" s="2">
        <f t="shared" si="174"/>
        <v>7777.7462297219681</v>
      </c>
      <c r="BU185" s="2">
        <f t="shared" si="174"/>
        <v>9903.3059548997498</v>
      </c>
      <c r="BV185" s="2">
        <f t="shared" si="174"/>
        <v>12030.66932441773</v>
      </c>
      <c r="BW185" s="2">
        <f t="shared" si="174"/>
        <v>14105.255313069079</v>
      </c>
      <c r="BX185" s="2">
        <f t="shared" si="174"/>
        <v>16125.777376322343</v>
      </c>
      <c r="BZ185" t="s">
        <v>194</v>
      </c>
      <c r="CA185" s="2">
        <f t="shared" si="169"/>
        <v>283.31892409332585</v>
      </c>
      <c r="CB185" s="2">
        <f t="shared" si="175"/>
        <v>1756.5882912258153</v>
      </c>
      <c r="CC185" s="2">
        <f t="shared" si="175"/>
        <v>3524.5287501965645</v>
      </c>
      <c r="CD185" s="2">
        <f t="shared" si="175"/>
        <v>5570.6711304001974</v>
      </c>
      <c r="CE185" s="2">
        <f t="shared" si="175"/>
        <v>7637.9203956720876</v>
      </c>
      <c r="CF185" s="2">
        <f t="shared" si="175"/>
        <v>9696.9545245938825</v>
      </c>
      <c r="CG185" s="2">
        <f t="shared" si="175"/>
        <v>11776.914843736769</v>
      </c>
      <c r="CH185" s="2">
        <f t="shared" si="175"/>
        <v>13798.148438932985</v>
      </c>
      <c r="CI185" s="2">
        <f t="shared" si="175"/>
        <v>15775.242192459067</v>
      </c>
      <c r="CK185" t="s">
        <v>194</v>
      </c>
      <c r="CL185" s="2">
        <f t="shared" si="176"/>
        <v>0</v>
      </c>
      <c r="CM185" s="2">
        <f t="shared" si="176"/>
        <v>43.407247808665943</v>
      </c>
      <c r="CN185" s="2">
        <f t="shared" si="176"/>
        <v>323.38612498296288</v>
      </c>
      <c r="CO185" s="2">
        <f t="shared" si="176"/>
        <v>849.64426625072701</v>
      </c>
      <c r="CP185" s="2">
        <f t="shared" si="176"/>
        <v>1332.7037964254378</v>
      </c>
      <c r="CQ185" s="2">
        <f t="shared" si="176"/>
        <v>1730.0858779794016</v>
      </c>
      <c r="CR185" s="2">
        <f t="shared" si="176"/>
        <v>2127.6645689827346</v>
      </c>
      <c r="CS185" s="2">
        <f t="shared" si="176"/>
        <v>2531.5558133631494</v>
      </c>
      <c r="CT185" s="2">
        <f t="shared" si="176"/>
        <v>2914.8236061972148</v>
      </c>
      <c r="CU185" s="41">
        <f t="shared" si="124"/>
        <v>0.19864756417812662</v>
      </c>
      <c r="CV185" t="s">
        <v>194</v>
      </c>
      <c r="CW185" s="2">
        <f t="shared" si="171"/>
        <v>0</v>
      </c>
      <c r="CX185" s="2">
        <f t="shared" si="171"/>
        <v>17.439147042395916</v>
      </c>
      <c r="CY185" s="2">
        <f t="shared" si="171"/>
        <v>131.3950161571338</v>
      </c>
      <c r="CZ185" s="2">
        <f t="shared" si="170"/>
        <v>359.01956254610468</v>
      </c>
      <c r="DA185" s="2">
        <f t="shared" si="170"/>
        <v>607.57732285646125</v>
      </c>
      <c r="DB185" s="2">
        <f t="shared" si="170"/>
        <v>831.299587839374</v>
      </c>
      <c r="DC185" s="2">
        <f t="shared" si="170"/>
        <v>1044.8837617683803</v>
      </c>
      <c r="DD185" s="2">
        <f t="shared" si="170"/>
        <v>1255.1079553283889</v>
      </c>
      <c r="DE185" s="2">
        <f t="shared" si="170"/>
        <v>1452.4355799764198</v>
      </c>
      <c r="DF185" s="41">
        <f t="shared" si="125"/>
        <v>9.8984648496235353E-2</v>
      </c>
      <c r="DG185" t="s">
        <v>194</v>
      </c>
      <c r="DH185" s="2">
        <f t="shared" si="178"/>
        <v>0</v>
      </c>
      <c r="DI185" s="2">
        <f t="shared" si="178"/>
        <v>12.739265858011777</v>
      </c>
      <c r="DJ185" s="2">
        <f t="shared" si="178"/>
        <v>99.407117304048825</v>
      </c>
      <c r="DK185" s="2">
        <f t="shared" si="177"/>
        <v>281.17372470445753</v>
      </c>
      <c r="DL185" s="2">
        <f t="shared" si="177"/>
        <v>467.75148880658071</v>
      </c>
      <c r="DM185" s="2">
        <f t="shared" si="177"/>
        <v>624.94815753350667</v>
      </c>
      <c r="DN185" s="2">
        <f t="shared" si="177"/>
        <v>791.12928108742017</v>
      </c>
      <c r="DO185" s="2">
        <f t="shared" si="177"/>
        <v>948.00108119229481</v>
      </c>
      <c r="DP185" s="2">
        <f t="shared" si="177"/>
        <v>1101.9003961131439</v>
      </c>
      <c r="DQ185" s="41">
        <f t="shared" si="126"/>
        <v>7.509539486005487E-2</v>
      </c>
      <c r="DR185" s="41"/>
    </row>
    <row r="186" spans="1:122" x14ac:dyDescent="0.3">
      <c r="A186" t="s">
        <v>195</v>
      </c>
      <c r="B186" s="2">
        <f>VLOOKUP($A186,Total_Rndwd_Prod_Val_REF_N!$A$4:$M$199,5,FALSE)/10^3</f>
        <v>14.877055431644777</v>
      </c>
      <c r="C186" s="2">
        <f>VLOOKUP($A186,Total_Rndwd_Prod_Val_REF_N!$A$4:$M$199,6,FALSE)/10^3</f>
        <v>19.272369486949959</v>
      </c>
      <c r="D186" s="2">
        <f>VLOOKUP($A186,Total_Rndwd_Prod_Val_REF_N!$A$4:$M$199,7,FALSE)/10^3</f>
        <v>23.842044929074145</v>
      </c>
      <c r="E186" s="2">
        <f>VLOOKUP($A186,Total_Rndwd_Prod_Val_REF_N!$A$4:$M$199,8,FALSE)/10^3</f>
        <v>23.962906635723556</v>
      </c>
      <c r="F186" s="2">
        <f>VLOOKUP($A186,Total_Rndwd_Prod_Val_REF_N!$A$4:$M$199,9,FALSE)/10^3</f>
        <v>24.388549193463152</v>
      </c>
      <c r="G186" s="2">
        <f>VLOOKUP($A186,Total_Rndwd_Prod_Val_REF_N!$A$4:$M$199,10,FALSE)/10^3</f>
        <v>25.139297112313312</v>
      </c>
      <c r="H186" s="2">
        <f>VLOOKUP($A186,Total_Rndwd_Prod_Val_REF_N!$A$4:$M$199,11,FALSE)/10^3</f>
        <v>25.809805508427285</v>
      </c>
      <c r="I186" s="2">
        <f>VLOOKUP($A186,Total_Rndwd_Prod_Val_REF_N!$A$4:$M$199,12,FALSE)/10^3</f>
        <v>26.530681262368006</v>
      </c>
      <c r="J186" s="2">
        <f>VLOOKUP($A186,Total_Rndwd_Prod_Val_REF_N!$A$4:$M$199,13,FALSE)/10^3</f>
        <v>25.874260398040008</v>
      </c>
      <c r="L186" t="s">
        <v>195</v>
      </c>
      <c r="M186" s="2">
        <f>VLOOKUP($A186,Total_Rndwd_Prod_Val_BF_N!$A$4:$M$199,5,FALSE)/10^3</f>
        <v>14.877055431644777</v>
      </c>
      <c r="N186" s="2">
        <f>VLOOKUP($A186,Total_Rndwd_Prod_Val_BF_N!$A$4:$M$199,6,FALSE)/10^3</f>
        <v>23.693027836761289</v>
      </c>
      <c r="O186" s="2">
        <f>VLOOKUP($A186,Total_Rndwd_Prod_Val_BF_N!$A$4:$M$199,7,FALSE)/10^3</f>
        <v>34.429384102007631</v>
      </c>
      <c r="P186" s="2">
        <f>VLOOKUP($A186,Total_Rndwd_Prod_Val_BF_N!$A$4:$M$199,8,FALSE)/10^3</f>
        <v>35.295454363706064</v>
      </c>
      <c r="Q186" s="2">
        <f>VLOOKUP($A186,Total_Rndwd_Prod_Val_BF_N!$A$4:$M$199,9,FALSE)/10^3</f>
        <v>33.47573297048266</v>
      </c>
      <c r="R186" s="2">
        <f>VLOOKUP($A186,Total_Rndwd_Prod_Val_BF_N!$A$4:$M$199,10,FALSE)/10^3</f>
        <v>33.583235226142968</v>
      </c>
      <c r="S186" s="2">
        <f>VLOOKUP($A186,Total_Rndwd_Prod_Val_BF_N!$A$4:$M$199,11,FALSE)/10^3</f>
        <v>33.169945650984118</v>
      </c>
      <c r="T186" s="2">
        <f>VLOOKUP($A186,Total_Rndwd_Prod_Val_BF_N!$A$4:$M$199,12,FALSE)/10^3</f>
        <v>32.363961176921094</v>
      </c>
      <c r="U186" s="2">
        <f>VLOOKUP($A186,Total_Rndwd_Prod_Val_BF_N!$A$4:$M$199,13,FALSE)/10^3</f>
        <v>32.813647783654574</v>
      </c>
      <c r="W186" t="s">
        <v>195</v>
      </c>
      <c r="X186" s="2">
        <f>VLOOKUP($A186,Total_Rndwd_Prod_Val_AF_N!$A$4:$M$199,5,FALSE)/10^3</f>
        <v>14.877055431644777</v>
      </c>
      <c r="Y186" s="2">
        <f>VLOOKUP($A186,Total_Rndwd_Prod_Val_AF_N!$A$4:$M$199,6,FALSE)/10^3</f>
        <v>20.360990150726767</v>
      </c>
      <c r="Z186" s="2">
        <f>VLOOKUP($A186,Total_Rndwd_Prod_Val_AF_N!$A$4:$M$199,7,FALSE)/10^3</f>
        <v>26.757017617909575</v>
      </c>
      <c r="AA186" s="2">
        <f>VLOOKUP($A186,Total_Rndwd_Prod_Val_AF_N!$A$4:$M$199,8,FALSE)/10^3</f>
        <v>26.007689065805042</v>
      </c>
      <c r="AB186" s="2">
        <f>VLOOKUP($A186,Total_Rndwd_Prod_Val_AF_N!$A$4:$M$199,9,FALSE)/10^3</f>
        <v>26.712778820881091</v>
      </c>
      <c r="AC186" s="2">
        <f>VLOOKUP($A186,Total_Rndwd_Prod_Val_AF_N!$A$4:$M$199,10,FALSE)/10^3</f>
        <v>27.223698725695417</v>
      </c>
      <c r="AD186" s="2">
        <f>VLOOKUP($A186,Total_Rndwd_Prod_Val_AF_N!$A$4:$M$199,11,FALSE)/10^3</f>
        <v>27.594619090985045</v>
      </c>
      <c r="AE186" s="2">
        <f>VLOOKUP($A186,Total_Rndwd_Prod_Val_AF_N!$A$4:$M$199,12,FALSE)/10^3</f>
        <v>28.850882122143844</v>
      </c>
      <c r="AF186" s="2">
        <f>VLOOKUP($A186,Total_Rndwd_Prod_Val_AF_N!$A$4:$M$199,13,FALSE)/10^3</f>
        <v>28.658366989309712</v>
      </c>
      <c r="AH186" t="s">
        <v>195</v>
      </c>
      <c r="AI186" s="2">
        <f>VLOOKUP($A186,Total_Rndwd_Prod_Val_BAC_N!$A$4:$M$199,5,FALSE)/10^3</f>
        <v>14.877055431644777</v>
      </c>
      <c r="AJ186" s="2">
        <f>VLOOKUP($A186,Total_Rndwd_Prod_Val_BAC_N!$A$4:$M$199,6,FALSE)/10^3</f>
        <v>20.352539346791996</v>
      </c>
      <c r="AK186" s="2">
        <f>VLOOKUP($A186,Total_Rndwd_Prod_Val_BAC_N!$A$4:$M$199,7,FALSE)/10^3</f>
        <v>26.618957953406724</v>
      </c>
      <c r="AL186" s="2">
        <f>VLOOKUP($A186,Total_Rndwd_Prod_Val_BAC_N!$A$4:$M$199,8,FALSE)/10^3</f>
        <v>25.754060581612311</v>
      </c>
      <c r="AM186" s="2">
        <f>VLOOKUP($A186,Total_Rndwd_Prod_Val_BAC_N!$A$4:$M$199,9,FALSE)/10^3</f>
        <v>26.312538335975642</v>
      </c>
      <c r="AN186" s="2">
        <f>VLOOKUP($A186,Total_Rndwd_Prod_Val_BAC_N!$A$4:$M$199,10,FALSE)/10^3</f>
        <v>26.812907345608451</v>
      </c>
      <c r="AO186" s="2">
        <f>VLOOKUP($A186,Total_Rndwd_Prod_Val_BAC_N!$A$4:$M$199,11,FALSE)/10^3</f>
        <v>27.392611366959699</v>
      </c>
      <c r="AP186" s="2">
        <f>VLOOKUP($A186,Total_Rndwd_Prod_Val_BAC_N!$A$4:$M$199,12,FALSE)/10^3</f>
        <v>28.579970544643462</v>
      </c>
      <c r="AQ186" s="2">
        <f>VLOOKUP($A186,Total_Rndwd_Prod_Val_BAC_N!$A$4:$M$199,13,FALSE)/10^3</f>
        <v>28.392381568950611</v>
      </c>
      <c r="AS186" t="s">
        <v>195</v>
      </c>
      <c r="AT186" s="2">
        <f t="shared" si="166"/>
        <v>14.877055431644777</v>
      </c>
      <c r="AU186" s="2">
        <f t="shared" si="172"/>
        <v>93.657646645173841</v>
      </c>
      <c r="AV186" s="2">
        <f t="shared" si="172"/>
        <v>194.58916952204783</v>
      </c>
      <c r="AW186" s="2">
        <f t="shared" si="172"/>
        <v>313.92025587406795</v>
      </c>
      <c r="AX186" s="2">
        <f t="shared" si="172"/>
        <v>434.16043161042535</v>
      </c>
      <c r="AY186" s="2">
        <f t="shared" si="172"/>
        <v>556.85392549659127</v>
      </c>
      <c r="AZ186" s="2">
        <f t="shared" si="172"/>
        <v>683.22091945427178</v>
      </c>
      <c r="BA186" s="2">
        <f t="shared" si="172"/>
        <v>812.99082275034891</v>
      </c>
      <c r="BB186" s="2">
        <f t="shared" si="172"/>
        <v>944.98780819786089</v>
      </c>
      <c r="BD186" t="s">
        <v>195</v>
      </c>
      <c r="BE186" s="2">
        <f t="shared" si="167"/>
        <v>14.877055431644777</v>
      </c>
      <c r="BF186" s="2">
        <f t="shared" si="173"/>
        <v>98.078304994985174</v>
      </c>
      <c r="BG186" s="2">
        <f t="shared" si="173"/>
        <v>227.27980044403796</v>
      </c>
      <c r="BH186" s="2">
        <f t="shared" si="173"/>
        <v>400.29279121577457</v>
      </c>
      <c r="BI186" s="2">
        <f t="shared" si="173"/>
        <v>574.95034164108154</v>
      </c>
      <c r="BJ186" s="2">
        <f t="shared" si="173"/>
        <v>742.43650874915511</v>
      </c>
      <c r="BK186" s="2">
        <f t="shared" si="173"/>
        <v>909.93939530471107</v>
      </c>
      <c r="BL186" s="2">
        <f t="shared" si="173"/>
        <v>1074.9831390855686</v>
      </c>
      <c r="BM186" s="2">
        <f t="shared" si="173"/>
        <v>1237.2526315769078</v>
      </c>
      <c r="BO186" t="s">
        <v>195</v>
      </c>
      <c r="BP186" s="2">
        <f t="shared" si="168"/>
        <v>14.877055431644777</v>
      </c>
      <c r="BQ186" s="2">
        <f t="shared" si="174"/>
        <v>94.74626730895065</v>
      </c>
      <c r="BR186" s="2">
        <f t="shared" si="174"/>
        <v>202.94724552976732</v>
      </c>
      <c r="BS186" s="2">
        <f t="shared" si="174"/>
        <v>335.98300506721068</v>
      </c>
      <c r="BT186" s="2">
        <f t="shared" si="174"/>
        <v>466.72654015131195</v>
      </c>
      <c r="BU186" s="2">
        <f t="shared" si="174"/>
        <v>600.80135416053167</v>
      </c>
      <c r="BV186" s="2">
        <f t="shared" si="174"/>
        <v>737.29076815429835</v>
      </c>
      <c r="BW186" s="2">
        <f t="shared" si="174"/>
        <v>876.52012664038239</v>
      </c>
      <c r="BX186" s="2">
        <f t="shared" si="174"/>
        <v>1020.5820221182674</v>
      </c>
      <c r="BZ186" t="s">
        <v>195</v>
      </c>
      <c r="CA186" s="2">
        <f t="shared" si="169"/>
        <v>14.877055431644777</v>
      </c>
      <c r="CB186" s="2">
        <f t="shared" si="175"/>
        <v>94.737816505015886</v>
      </c>
      <c r="CC186" s="2">
        <f t="shared" si="175"/>
        <v>202.76693184559059</v>
      </c>
      <c r="CD186" s="2">
        <f t="shared" si="175"/>
        <v>334.99682424082977</v>
      </c>
      <c r="CE186" s="2">
        <f t="shared" si="175"/>
        <v>464.32560490325466</v>
      </c>
      <c r="CF186" s="2">
        <f t="shared" si="175"/>
        <v>596.38866559276562</v>
      </c>
      <c r="CG186" s="2">
        <f t="shared" si="175"/>
        <v>731.03290634215909</v>
      </c>
      <c r="CH186" s="2">
        <f t="shared" si="175"/>
        <v>869.1833223546414</v>
      </c>
      <c r="CI186" s="2">
        <f t="shared" si="175"/>
        <v>1011.8955861021659</v>
      </c>
      <c r="CK186" t="s">
        <v>195</v>
      </c>
      <c r="CL186" s="2">
        <f t="shared" si="176"/>
        <v>0</v>
      </c>
      <c r="CM186" s="2">
        <f t="shared" si="176"/>
        <v>4.4206583498113332</v>
      </c>
      <c r="CN186" s="2">
        <f t="shared" si="176"/>
        <v>32.690630921990135</v>
      </c>
      <c r="CO186" s="2">
        <f t="shared" si="176"/>
        <v>86.372535341706623</v>
      </c>
      <c r="CP186" s="2">
        <f t="shared" si="176"/>
        <v>140.78991003065619</v>
      </c>
      <c r="CQ186" s="2">
        <f t="shared" si="176"/>
        <v>185.58258325256384</v>
      </c>
      <c r="CR186" s="2">
        <f t="shared" si="176"/>
        <v>226.71847585043929</v>
      </c>
      <c r="CS186" s="2">
        <f t="shared" si="176"/>
        <v>261.9923163352197</v>
      </c>
      <c r="CT186" s="2">
        <f t="shared" si="176"/>
        <v>292.2648233790469</v>
      </c>
      <c r="CU186" s="41">
        <f t="shared" si="124"/>
        <v>0.30927893549908392</v>
      </c>
      <c r="CV186" t="s">
        <v>195</v>
      </c>
      <c r="CW186" s="2">
        <f t="shared" si="171"/>
        <v>0</v>
      </c>
      <c r="CX186" s="2">
        <f t="shared" si="171"/>
        <v>1.0886206637768083</v>
      </c>
      <c r="CY186" s="2">
        <f t="shared" si="171"/>
        <v>8.3580760077194896</v>
      </c>
      <c r="CZ186" s="2">
        <f t="shared" si="170"/>
        <v>22.062749193142736</v>
      </c>
      <c r="DA186" s="2">
        <f t="shared" si="170"/>
        <v>32.566108540886603</v>
      </c>
      <c r="DB186" s="2">
        <f t="shared" si="170"/>
        <v>43.9474286639404</v>
      </c>
      <c r="DC186" s="2">
        <f t="shared" si="170"/>
        <v>54.069848700026569</v>
      </c>
      <c r="DD186" s="2">
        <f t="shared" si="170"/>
        <v>63.529303890033475</v>
      </c>
      <c r="DE186" s="2">
        <f t="shared" si="170"/>
        <v>75.59421392040656</v>
      </c>
      <c r="DF186" s="41">
        <f t="shared" si="125"/>
        <v>7.9994909209007162E-2</v>
      </c>
      <c r="DG186" t="s">
        <v>195</v>
      </c>
      <c r="DH186" s="2">
        <f t="shared" si="178"/>
        <v>0</v>
      </c>
      <c r="DI186" s="2">
        <f t="shared" si="178"/>
        <v>1.0801698598420444</v>
      </c>
      <c r="DJ186" s="2">
        <f t="shared" si="178"/>
        <v>8.1777623235427654</v>
      </c>
      <c r="DK186" s="2">
        <f t="shared" si="177"/>
        <v>21.076568366761819</v>
      </c>
      <c r="DL186" s="2">
        <f t="shared" si="177"/>
        <v>30.165173292829309</v>
      </c>
      <c r="DM186" s="2">
        <f t="shared" si="177"/>
        <v>39.534740096174346</v>
      </c>
      <c r="DN186" s="2">
        <f t="shared" si="177"/>
        <v>47.811986887887315</v>
      </c>
      <c r="DO186" s="2">
        <f t="shared" si="177"/>
        <v>56.192499604292493</v>
      </c>
      <c r="DP186" s="2">
        <f t="shared" si="177"/>
        <v>66.907777904305021</v>
      </c>
      <c r="DQ186" s="41">
        <f t="shared" si="126"/>
        <v>7.0802794833831256E-2</v>
      </c>
      <c r="DR186" s="38"/>
    </row>
    <row r="187" spans="1:122" x14ac:dyDescent="0.3">
      <c r="A187" t="s">
        <v>80</v>
      </c>
      <c r="B187" s="2">
        <f>VLOOKUP($A187,Total_Rndwd_Prod_Val_REF_N!$A$4:$M$199,5,FALSE)/10^3</f>
        <v>11335.202740959088</v>
      </c>
      <c r="C187" s="2">
        <f>VLOOKUP($A187,Total_Rndwd_Prod_Val_REF_N!$A$4:$M$199,6,FALSE)/10^3</f>
        <v>13247.224040087789</v>
      </c>
      <c r="D187" s="2">
        <f>VLOOKUP($A187,Total_Rndwd_Prod_Val_REF_N!$A$4:$M$199,7,FALSE)/10^3</f>
        <v>15490.45610817144</v>
      </c>
      <c r="E187" s="2">
        <f>VLOOKUP($A187,Total_Rndwd_Prod_Val_REF_N!$A$4:$M$199,8,FALSE)/10^3</f>
        <v>15619.707840273992</v>
      </c>
      <c r="F187" s="2">
        <f>VLOOKUP($A187,Total_Rndwd_Prod_Val_REF_N!$A$4:$M$199,9,FALSE)/10^3</f>
        <v>15704.075430005843</v>
      </c>
      <c r="G187" s="2">
        <f>VLOOKUP($A187,Total_Rndwd_Prod_Val_REF_N!$A$4:$M$199,10,FALSE)/10^3</f>
        <v>15949.934714854842</v>
      </c>
      <c r="H187" s="2">
        <f>VLOOKUP($A187,Total_Rndwd_Prod_Val_REF_N!$A$4:$M$199,11,FALSE)/10^3</f>
        <v>15621.197974220187</v>
      </c>
      <c r="I187" s="2">
        <f>VLOOKUP($A187,Total_Rndwd_Prod_Val_REF_N!$A$4:$M$199,12,FALSE)/10^3</f>
        <v>15361.287749734242</v>
      </c>
      <c r="J187" s="2">
        <f>VLOOKUP($A187,Total_Rndwd_Prod_Val_REF_N!$A$4:$M$199,13,FALSE)/10^3</f>
        <v>14938.736011900059</v>
      </c>
      <c r="L187" t="s">
        <v>80</v>
      </c>
      <c r="M187" s="2">
        <f>VLOOKUP($A187,Total_Rndwd_Prod_Val_BF_N!$A$4:$M$199,5,FALSE)/10^3</f>
        <v>11335.202740959088</v>
      </c>
      <c r="N187" s="2">
        <f>VLOOKUP($A187,Total_Rndwd_Prod_Val_BF_N!$A$4:$M$199,6,FALSE)/10^3</f>
        <v>14380.651381316811</v>
      </c>
      <c r="O187" s="2">
        <f>VLOOKUP($A187,Total_Rndwd_Prod_Val_BF_N!$A$4:$M$199,7,FALSE)/10^3</f>
        <v>18225.234200296814</v>
      </c>
      <c r="P187" s="2">
        <f>VLOOKUP($A187,Total_Rndwd_Prod_Val_BF_N!$A$4:$M$199,8,FALSE)/10^3</f>
        <v>18294.152254256092</v>
      </c>
      <c r="Q187" s="2">
        <f>VLOOKUP($A187,Total_Rndwd_Prod_Val_BF_N!$A$4:$M$199,9,FALSE)/10^3</f>
        <v>18589.229779426219</v>
      </c>
      <c r="R187" s="2">
        <f>VLOOKUP($A187,Total_Rndwd_Prod_Val_BF_N!$A$4:$M$199,10,FALSE)/10^3</f>
        <v>18573.304479374023</v>
      </c>
      <c r="S187" s="2">
        <f>VLOOKUP($A187,Total_Rndwd_Prod_Val_BF_N!$A$4:$M$199,11,FALSE)/10^3</f>
        <v>18517.482000353015</v>
      </c>
      <c r="T187" s="2">
        <f>VLOOKUP($A187,Total_Rndwd_Prod_Val_BF_N!$A$4:$M$199,12,FALSE)/10^3</f>
        <v>18117.693943962848</v>
      </c>
      <c r="U187" s="2">
        <f>VLOOKUP($A187,Total_Rndwd_Prod_Val_BF_N!$A$4:$M$199,13,FALSE)/10^3</f>
        <v>17967.621051453192</v>
      </c>
      <c r="W187" t="s">
        <v>80</v>
      </c>
      <c r="X187" s="2">
        <f>VLOOKUP($A187,Total_Rndwd_Prod_Val_AF_N!$A$4:$M$199,5,FALSE)/10^3</f>
        <v>11335.202740959088</v>
      </c>
      <c r="Y187" s="2">
        <f>VLOOKUP($A187,Total_Rndwd_Prod_Val_AF_N!$A$4:$M$199,6,FALSE)/10^3</f>
        <v>13074.484513793122</v>
      </c>
      <c r="Z187" s="2">
        <f>VLOOKUP($A187,Total_Rndwd_Prod_Val_AF_N!$A$4:$M$199,7,FALSE)/10^3</f>
        <v>15120.926406710085</v>
      </c>
      <c r="AA187" s="2">
        <f>VLOOKUP($A187,Total_Rndwd_Prod_Val_AF_N!$A$4:$M$199,8,FALSE)/10^3</f>
        <v>15637.257912219431</v>
      </c>
      <c r="AB187" s="2">
        <f>VLOOKUP($A187,Total_Rndwd_Prod_Val_AF_N!$A$4:$M$199,9,FALSE)/10^3</f>
        <v>15619.083955792163</v>
      </c>
      <c r="AC187" s="2">
        <f>VLOOKUP($A187,Total_Rndwd_Prod_Val_AF_N!$A$4:$M$199,10,FALSE)/10^3</f>
        <v>15416.899709567495</v>
      </c>
      <c r="AD187" s="2">
        <f>VLOOKUP($A187,Total_Rndwd_Prod_Val_AF_N!$A$4:$M$199,11,FALSE)/10^3</f>
        <v>15261.743370283326</v>
      </c>
      <c r="AE187" s="2">
        <f>VLOOKUP($A187,Total_Rndwd_Prod_Val_AF_N!$A$4:$M$199,12,FALSE)/10^3</f>
        <v>14952.454700857043</v>
      </c>
      <c r="AF187" s="2">
        <f>VLOOKUP($A187,Total_Rndwd_Prod_Val_AF_N!$A$4:$M$199,13,FALSE)/10^3</f>
        <v>14561.119551983305</v>
      </c>
      <c r="AH187" t="s">
        <v>80</v>
      </c>
      <c r="AI187" s="2">
        <f>VLOOKUP($A187,Total_Rndwd_Prod_Val_BAC_N!$A$4:$M$199,5,FALSE)/10^3</f>
        <v>11335.202740959088</v>
      </c>
      <c r="AJ187" s="2">
        <f>VLOOKUP($A187,Total_Rndwd_Prod_Val_BAC_N!$A$4:$M$199,6,FALSE)/10^3</f>
        <v>13564.794467588099</v>
      </c>
      <c r="AK187" s="2">
        <f>VLOOKUP($A187,Total_Rndwd_Prod_Val_BAC_N!$A$4:$M$199,7,FALSE)/10^3</f>
        <v>16390.398106064436</v>
      </c>
      <c r="AL187" s="2">
        <f>VLOOKUP($A187,Total_Rndwd_Prod_Val_BAC_N!$A$4:$M$199,8,FALSE)/10^3</f>
        <v>16605.817987854753</v>
      </c>
      <c r="AM187" s="2">
        <f>VLOOKUP($A187,Total_Rndwd_Prod_Val_BAC_N!$A$4:$M$199,9,FALSE)/10^3</f>
        <v>16801.091516294357</v>
      </c>
      <c r="AN187" s="2">
        <f>VLOOKUP($A187,Total_Rndwd_Prod_Val_BAC_N!$A$4:$M$199,10,FALSE)/10^3</f>
        <v>16804.761432963223</v>
      </c>
      <c r="AO187" s="2">
        <f>VLOOKUP($A187,Total_Rndwd_Prod_Val_BAC_N!$A$4:$M$199,11,FALSE)/10^3</f>
        <v>16512.846101790241</v>
      </c>
      <c r="AP187" s="2">
        <f>VLOOKUP($A187,Total_Rndwd_Prod_Val_BAC_N!$A$4:$M$199,12,FALSE)/10^3</f>
        <v>16313.122482356113</v>
      </c>
      <c r="AQ187" s="2">
        <f>VLOOKUP($A187,Total_Rndwd_Prod_Val_BAC_N!$A$4:$M$199,13,FALSE)/10^3</f>
        <v>15913.02911909172</v>
      </c>
      <c r="AS187" t="s">
        <v>80</v>
      </c>
      <c r="AT187" s="2">
        <f t="shared" si="166"/>
        <v>11335.202740959088</v>
      </c>
      <c r="AU187" s="2">
        <f t="shared" si="172"/>
        <v>69923.237744883227</v>
      </c>
      <c r="AV187" s="2">
        <f t="shared" si="172"/>
        <v>138402.59001340583</v>
      </c>
      <c r="AW187" s="2">
        <f t="shared" si="172"/>
        <v>215984.1222863656</v>
      </c>
      <c r="AX187" s="2">
        <f t="shared" si="172"/>
        <v>294167.02907746739</v>
      </c>
      <c r="AY187" s="2">
        <f t="shared" si="172"/>
        <v>372933.26551234565</v>
      </c>
      <c r="AZ187" s="2">
        <f t="shared" si="172"/>
        <v>452354.20234598522</v>
      </c>
      <c r="BA187" s="2">
        <f t="shared" si="172"/>
        <v>530200.28199260018</v>
      </c>
      <c r="BB187" s="2">
        <f t="shared" si="172"/>
        <v>606584.16900343716</v>
      </c>
      <c r="BD187" t="s">
        <v>80</v>
      </c>
      <c r="BE187" s="2">
        <f t="shared" si="167"/>
        <v>11335.202740959088</v>
      </c>
      <c r="BF187" s="2">
        <f t="shared" si="173"/>
        <v>71056.665086112247</v>
      </c>
      <c r="BG187" s="2">
        <f t="shared" si="173"/>
        <v>146804.50481167631</v>
      </c>
      <c r="BH187" s="2">
        <f t="shared" si="173"/>
        <v>237999.59386711966</v>
      </c>
      <c r="BI187" s="2">
        <f t="shared" si="173"/>
        <v>329765.43266357027</v>
      </c>
      <c r="BJ187" s="2">
        <f t="shared" si="173"/>
        <v>422695.65626064915</v>
      </c>
      <c r="BK187" s="2">
        <f t="shared" si="173"/>
        <v>515506.35617849824</v>
      </c>
      <c r="BL187" s="2">
        <f t="shared" si="173"/>
        <v>607693.97812387312</v>
      </c>
      <c r="BM187" s="2">
        <f t="shared" si="173"/>
        <v>698132.37495117763</v>
      </c>
      <c r="BO187" t="s">
        <v>80</v>
      </c>
      <c r="BP187" s="2">
        <f t="shared" si="168"/>
        <v>11335.202740959088</v>
      </c>
      <c r="BQ187" s="2">
        <f t="shared" si="174"/>
        <v>69750.49821858856</v>
      </c>
      <c r="BR187" s="2">
        <f t="shared" si="174"/>
        <v>137169.36268047112</v>
      </c>
      <c r="BS187" s="2">
        <f t="shared" si="174"/>
        <v>213290.32621953089</v>
      </c>
      <c r="BT187" s="2">
        <f t="shared" si="174"/>
        <v>291458.4418242008</v>
      </c>
      <c r="BU187" s="2">
        <f t="shared" si="174"/>
        <v>369351.67735693691</v>
      </c>
      <c r="BV187" s="2">
        <f t="shared" si="174"/>
        <v>446281.01956549025</v>
      </c>
      <c r="BW187" s="2">
        <f t="shared" si="174"/>
        <v>522280.44774748059</v>
      </c>
      <c r="BX187" s="2">
        <f t="shared" si="174"/>
        <v>596651.38610289211</v>
      </c>
      <c r="BZ187" t="s">
        <v>80</v>
      </c>
      <c r="CA187" s="2">
        <f t="shared" si="169"/>
        <v>11335.202740959088</v>
      </c>
      <c r="CB187" s="2">
        <f t="shared" si="175"/>
        <v>70240.808172383535</v>
      </c>
      <c r="CC187" s="2">
        <f t="shared" si="175"/>
        <v>140890.38414880037</v>
      </c>
      <c r="CD187" s="2">
        <f t="shared" si="175"/>
        <v>223057.79456091288</v>
      </c>
      <c r="CE187" s="2">
        <f t="shared" si="175"/>
        <v>306282.15802862623</v>
      </c>
      <c r="CF187" s="2">
        <f t="shared" si="175"/>
        <v>390291.28552676691</v>
      </c>
      <c r="CG187" s="2">
        <f t="shared" si="175"/>
        <v>474023.17736041005</v>
      </c>
      <c r="CH187" s="2">
        <f t="shared" si="175"/>
        <v>556387.68424992717</v>
      </c>
      <c r="CI187" s="2">
        <f t="shared" si="175"/>
        <v>637553.20329844335</v>
      </c>
      <c r="CK187" t="s">
        <v>80</v>
      </c>
      <c r="CL187" s="2">
        <f t="shared" si="176"/>
        <v>0</v>
      </c>
      <c r="CM187" s="2">
        <f t="shared" si="176"/>
        <v>1133.4273412290204</v>
      </c>
      <c r="CN187" s="2">
        <f t="shared" si="176"/>
        <v>8401.9147982704744</v>
      </c>
      <c r="CO187" s="2">
        <f t="shared" si="176"/>
        <v>22015.471580754063</v>
      </c>
      <c r="CP187" s="2">
        <f t="shared" si="176"/>
        <v>35598.403586102882</v>
      </c>
      <c r="CQ187" s="2">
        <f t="shared" si="176"/>
        <v>49762.3907483035</v>
      </c>
      <c r="CR187" s="2">
        <f t="shared" si="176"/>
        <v>63152.153832513024</v>
      </c>
      <c r="CS187" s="2">
        <f t="shared" si="176"/>
        <v>77493.69613127294</v>
      </c>
      <c r="CT187" s="2">
        <f t="shared" si="176"/>
        <v>91548.205947740469</v>
      </c>
      <c r="CU187" s="41">
        <f t="shared" si="124"/>
        <v>0.15092415962346312</v>
      </c>
      <c r="CV187" t="s">
        <v>80</v>
      </c>
      <c r="CW187" s="2">
        <f t="shared" si="171"/>
        <v>0</v>
      </c>
      <c r="CX187" s="2">
        <f t="shared" si="171"/>
        <v>-172.73952629466658</v>
      </c>
      <c r="CY187" s="2">
        <f t="shared" si="171"/>
        <v>-1233.2273329347081</v>
      </c>
      <c r="CZ187" s="2">
        <f t="shared" si="170"/>
        <v>-2693.7960668347077</v>
      </c>
      <c r="DA187" s="2">
        <f t="shared" si="170"/>
        <v>-2708.5872532665962</v>
      </c>
      <c r="DB187" s="2">
        <f t="shared" si="170"/>
        <v>-3581.5881554087391</v>
      </c>
      <c r="DC187" s="2">
        <f t="shared" si="170"/>
        <v>-6073.1827804949717</v>
      </c>
      <c r="DD187" s="2">
        <f t="shared" si="170"/>
        <v>-7919.8342451195931</v>
      </c>
      <c r="DE187" s="2">
        <f t="shared" si="170"/>
        <v>-9932.7829005450476</v>
      </c>
      <c r="DF187" s="41">
        <f t="shared" si="125"/>
        <v>-1.6374945816445739E-2</v>
      </c>
      <c r="DG187" t="s">
        <v>80</v>
      </c>
      <c r="DH187" s="2">
        <f t="shared" si="178"/>
        <v>0</v>
      </c>
      <c r="DI187" s="2">
        <f t="shared" si="178"/>
        <v>317.57042750030814</v>
      </c>
      <c r="DJ187" s="2">
        <f t="shared" si="178"/>
        <v>2487.7941353945353</v>
      </c>
      <c r="DK187" s="2">
        <f t="shared" si="177"/>
        <v>7073.6722745472798</v>
      </c>
      <c r="DL187" s="2">
        <f t="shared" si="177"/>
        <v>12115.12895115884</v>
      </c>
      <c r="DM187" s="2">
        <f t="shared" si="177"/>
        <v>17358.020014421258</v>
      </c>
      <c r="DN187" s="2">
        <f t="shared" si="177"/>
        <v>21668.975014424825</v>
      </c>
      <c r="DO187" s="2">
        <f t="shared" si="177"/>
        <v>26187.40225732699</v>
      </c>
      <c r="DP187" s="2">
        <f t="shared" si="177"/>
        <v>30969.034295006189</v>
      </c>
      <c r="DQ187" s="41">
        <f t="shared" si="126"/>
        <v>5.1054801423330097E-2</v>
      </c>
    </row>
    <row r="188" spans="1:122" x14ac:dyDescent="0.3">
      <c r="A188" t="s">
        <v>198</v>
      </c>
      <c r="B188" s="2">
        <f>VLOOKUP($A188,Total_Rndwd_Prod_Val_REF_N!$A$4:$M$199,5,FALSE)/10^3</f>
        <v>592.00004803632601</v>
      </c>
      <c r="C188" s="2">
        <f>VLOOKUP($A188,Total_Rndwd_Prod_Val_REF_N!$A$4:$M$199,6,FALSE)/10^3</f>
        <v>749.16065571816921</v>
      </c>
      <c r="D188" s="2">
        <f>VLOOKUP($A188,Total_Rndwd_Prod_Val_REF_N!$A$4:$M$199,7,FALSE)/10^3</f>
        <v>938.08070560078193</v>
      </c>
      <c r="E188" s="2">
        <f>VLOOKUP($A188,Total_Rndwd_Prod_Val_REF_N!$A$4:$M$199,8,FALSE)/10^3</f>
        <v>978.96351323014926</v>
      </c>
      <c r="F188" s="2">
        <f>VLOOKUP($A188,Total_Rndwd_Prod_Val_REF_N!$A$4:$M$199,9,FALSE)/10^3</f>
        <v>1020.6479050581189</v>
      </c>
      <c r="G188" s="2">
        <f>VLOOKUP($A188,Total_Rndwd_Prod_Val_REF_N!$A$4:$M$199,10,FALSE)/10^3</f>
        <v>1070.6419679303237</v>
      </c>
      <c r="H188" s="2">
        <f>VLOOKUP($A188,Total_Rndwd_Prod_Val_REF_N!$A$4:$M$199,11,FALSE)/10^3</f>
        <v>1085.4863428536239</v>
      </c>
      <c r="I188" s="2">
        <f>VLOOKUP($A188,Total_Rndwd_Prod_Val_REF_N!$A$4:$M$199,12,FALSE)/10^3</f>
        <v>1097.2495571416136</v>
      </c>
      <c r="J188" s="2">
        <f>VLOOKUP($A188,Total_Rndwd_Prod_Val_REF_N!$A$4:$M$199,13,FALSE)/10^3</f>
        <v>1102.3046685259633</v>
      </c>
      <c r="L188" t="s">
        <v>198</v>
      </c>
      <c r="M188" s="2">
        <f>VLOOKUP($A188,Total_Rndwd_Prod_Val_BF_N!$A$4:$M$199,5,FALSE)/10^3</f>
        <v>592.00004803632601</v>
      </c>
      <c r="N188" s="2">
        <f>VLOOKUP($A188,Total_Rndwd_Prod_Val_BF_N!$A$4:$M$199,6,FALSE)/10^3</f>
        <v>850.87543155298704</v>
      </c>
      <c r="O188" s="2">
        <f>VLOOKUP($A188,Total_Rndwd_Prod_Val_BF_N!$A$4:$M$199,7,FALSE)/10^3</f>
        <v>1216.0981361417662</v>
      </c>
      <c r="P188" s="2">
        <f>VLOOKUP($A188,Total_Rndwd_Prod_Val_BF_N!$A$4:$M$199,8,FALSE)/10^3</f>
        <v>1271.2084734099058</v>
      </c>
      <c r="Q188" s="2">
        <f>VLOOKUP($A188,Total_Rndwd_Prod_Val_BF_N!$A$4:$M$199,9,FALSE)/10^3</f>
        <v>1313.9009373148162</v>
      </c>
      <c r="R188" s="2">
        <f>VLOOKUP($A188,Total_Rndwd_Prod_Val_BF_N!$A$4:$M$199,10,FALSE)/10^3</f>
        <v>1382.0442669760446</v>
      </c>
      <c r="S188" s="2">
        <f>VLOOKUP($A188,Total_Rndwd_Prod_Val_BF_N!$A$4:$M$199,11,FALSE)/10^3</f>
        <v>1391.1818698865632</v>
      </c>
      <c r="T188" s="2">
        <f>VLOOKUP($A188,Total_Rndwd_Prod_Val_BF_N!$A$4:$M$199,12,FALSE)/10^3</f>
        <v>1371.1003457948379</v>
      </c>
      <c r="U188" s="2">
        <f>VLOOKUP($A188,Total_Rndwd_Prod_Val_BF_N!$A$4:$M$199,13,FALSE)/10^3</f>
        <v>1388.1703501658103</v>
      </c>
      <c r="W188" t="s">
        <v>198</v>
      </c>
      <c r="X188" s="2">
        <f>VLOOKUP($A188,Total_Rndwd_Prod_Val_AF_N!$A$4:$M$199,5,FALSE)/10^3</f>
        <v>592.00004803632601</v>
      </c>
      <c r="Y188" s="2">
        <f>VLOOKUP($A188,Total_Rndwd_Prod_Val_AF_N!$A$4:$M$199,6,FALSE)/10^3</f>
        <v>787.35001097127542</v>
      </c>
      <c r="Z188" s="2">
        <f>VLOOKUP($A188,Total_Rndwd_Prod_Val_AF_N!$A$4:$M$199,7,FALSE)/10^3</f>
        <v>1043.7143421553922</v>
      </c>
      <c r="AA188" s="2">
        <f>VLOOKUP($A188,Total_Rndwd_Prod_Val_AF_N!$A$4:$M$199,8,FALSE)/10^3</f>
        <v>1104.6012828101707</v>
      </c>
      <c r="AB188" s="2">
        <f>VLOOKUP($A188,Total_Rndwd_Prod_Val_AF_N!$A$4:$M$199,9,FALSE)/10^3</f>
        <v>1143.9237226907169</v>
      </c>
      <c r="AC188" s="2">
        <f>VLOOKUP($A188,Total_Rndwd_Prod_Val_AF_N!$A$4:$M$199,10,FALSE)/10^3</f>
        <v>1192.0818495325059</v>
      </c>
      <c r="AD188" s="2">
        <f>VLOOKUP($A188,Total_Rndwd_Prod_Val_AF_N!$A$4:$M$199,11,FALSE)/10^3</f>
        <v>1213.9898660369886</v>
      </c>
      <c r="AE188" s="2">
        <f>VLOOKUP($A188,Total_Rndwd_Prod_Val_AF_N!$A$4:$M$199,12,FALSE)/10^3</f>
        <v>1232.3765717251699</v>
      </c>
      <c r="AF188" s="2">
        <f>VLOOKUP($A188,Total_Rndwd_Prod_Val_AF_N!$A$4:$M$199,13,FALSE)/10^3</f>
        <v>1215.480671797899</v>
      </c>
      <c r="AH188" t="s">
        <v>198</v>
      </c>
      <c r="AI188" s="2">
        <f>VLOOKUP($A188,Total_Rndwd_Prod_Val_BAC_N!$A$4:$M$199,5,FALSE)/10^3</f>
        <v>592.00004803632601</v>
      </c>
      <c r="AJ188" s="2">
        <f>VLOOKUP($A188,Total_Rndwd_Prod_Val_BAC_N!$A$4:$M$199,6,FALSE)/10^3</f>
        <v>780.64886859766671</v>
      </c>
      <c r="AK188" s="2">
        <f>VLOOKUP($A188,Total_Rndwd_Prod_Val_BAC_N!$A$4:$M$199,7,FALSE)/10^3</f>
        <v>1031.0821684401149</v>
      </c>
      <c r="AL188" s="2">
        <f>VLOOKUP($A188,Total_Rndwd_Prod_Val_BAC_N!$A$4:$M$199,8,FALSE)/10^3</f>
        <v>1084.409385257241</v>
      </c>
      <c r="AM188" s="2">
        <f>VLOOKUP($A188,Total_Rndwd_Prod_Val_BAC_N!$A$4:$M$199,9,FALSE)/10^3</f>
        <v>1117.2394884860771</v>
      </c>
      <c r="AN188" s="2">
        <f>VLOOKUP($A188,Total_Rndwd_Prod_Val_BAC_N!$A$4:$M$199,10,FALSE)/10^3</f>
        <v>1173.536970334432</v>
      </c>
      <c r="AO188" s="2">
        <f>VLOOKUP($A188,Total_Rndwd_Prod_Val_BAC_N!$A$4:$M$199,11,FALSE)/10^3</f>
        <v>1187.4388053652992</v>
      </c>
      <c r="AP188" s="2">
        <f>VLOOKUP($A188,Total_Rndwd_Prod_Val_BAC_N!$A$4:$M$199,12,FALSE)/10^3</f>
        <v>1213.6679982030862</v>
      </c>
      <c r="AQ188" s="2">
        <f>VLOOKUP($A188,Total_Rndwd_Prod_Val_BAC_N!$A$4:$M$199,13,FALSE)/10^3</f>
        <v>1200.2212980164052</v>
      </c>
      <c r="AS188" t="s">
        <v>198</v>
      </c>
      <c r="AT188" s="2">
        <f t="shared" si="166"/>
        <v>592.00004803632601</v>
      </c>
      <c r="AU188" s="2">
        <f t="shared" si="172"/>
        <v>3709.1608958997995</v>
      </c>
      <c r="AV188" s="2">
        <f t="shared" si="172"/>
        <v>7643.8842243732579</v>
      </c>
      <c r="AW188" s="2">
        <f t="shared" si="172"/>
        <v>12375.170560006536</v>
      </c>
      <c r="AX188" s="2">
        <f t="shared" si="172"/>
        <v>17311.672517985251</v>
      </c>
      <c r="AY188" s="2">
        <f t="shared" si="172"/>
        <v>22464.906106148053</v>
      </c>
      <c r="AZ188" s="2">
        <f t="shared" si="172"/>
        <v>27832.96032072297</v>
      </c>
      <c r="BA188" s="2">
        <f t="shared" si="172"/>
        <v>33272.15524927908</v>
      </c>
      <c r="BB188" s="2">
        <f t="shared" si="172"/>
        <v>38763.458146371493</v>
      </c>
      <c r="BD188" t="s">
        <v>198</v>
      </c>
      <c r="BE188" s="2">
        <f t="shared" si="167"/>
        <v>592.00004803632601</v>
      </c>
      <c r="BF188" s="2">
        <f t="shared" si="173"/>
        <v>3810.8756717346168</v>
      </c>
      <c r="BG188" s="2">
        <f t="shared" si="173"/>
        <v>8430.4755340883312</v>
      </c>
      <c r="BH188" s="2">
        <f t="shared" si="173"/>
        <v>14566.076552065302</v>
      </c>
      <c r="BI188" s="2">
        <f t="shared" si="173"/>
        <v>20964.81138301974</v>
      </c>
      <c r="BJ188" s="2">
        <f t="shared" si="173"/>
        <v>27602.459399255051</v>
      </c>
      <c r="BK188" s="2">
        <f t="shared" si="173"/>
        <v>34521.818337045792</v>
      </c>
      <c r="BL188" s="2">
        <f t="shared" si="173"/>
        <v>41457.646162386882</v>
      </c>
      <c r="BM188" s="2">
        <f t="shared" si="173"/>
        <v>48330.217895732043</v>
      </c>
      <c r="BO188" t="s">
        <v>198</v>
      </c>
      <c r="BP188" s="2">
        <f t="shared" si="168"/>
        <v>592.00004803632601</v>
      </c>
      <c r="BQ188" s="2">
        <f t="shared" si="174"/>
        <v>3747.3502511529055</v>
      </c>
      <c r="BR188" s="2">
        <f t="shared" si="174"/>
        <v>7940.4646371933995</v>
      </c>
      <c r="BS188" s="2">
        <f t="shared" si="174"/>
        <v>13219.923288625138</v>
      </c>
      <c r="BT188" s="2">
        <f t="shared" si="174"/>
        <v>18782.252142556539</v>
      </c>
      <c r="BU188" s="2">
        <f t="shared" si="174"/>
        <v>24550.028882851915</v>
      </c>
      <c r="BV188" s="2">
        <f t="shared" si="174"/>
        <v>30532.346147018925</v>
      </c>
      <c r="BW188" s="2">
        <f t="shared" si="174"/>
        <v>36620.682182892051</v>
      </c>
      <c r="BX188" s="2">
        <f t="shared" si="174"/>
        <v>42765.669141590632</v>
      </c>
      <c r="BZ188" t="s">
        <v>198</v>
      </c>
      <c r="CA188" s="2">
        <f t="shared" si="169"/>
        <v>592.00004803632601</v>
      </c>
      <c r="CB188" s="2">
        <f t="shared" si="175"/>
        <v>3740.6491087792965</v>
      </c>
      <c r="CC188" s="2">
        <f t="shared" si="175"/>
        <v>7894.3267516100786</v>
      </c>
      <c r="CD188" s="2">
        <f t="shared" si="175"/>
        <v>13103.064810627779</v>
      </c>
      <c r="CE188" s="2">
        <f t="shared" si="175"/>
        <v>18557.941840142819</v>
      </c>
      <c r="CF188" s="2">
        <f t="shared" si="175"/>
        <v>24200.43676442156</v>
      </c>
      <c r="CG188" s="2">
        <f t="shared" si="175"/>
        <v>30082.023451124587</v>
      </c>
      <c r="CH188" s="2">
        <f t="shared" si="175"/>
        <v>36045.446670788871</v>
      </c>
      <c r="CI188" s="2">
        <f t="shared" si="175"/>
        <v>42100.339961617618</v>
      </c>
      <c r="CK188" t="s">
        <v>198</v>
      </c>
      <c r="CL188" s="2">
        <f t="shared" si="176"/>
        <v>0</v>
      </c>
      <c r="CM188" s="2">
        <f t="shared" si="176"/>
        <v>101.71477583481737</v>
      </c>
      <c r="CN188" s="2">
        <f t="shared" si="176"/>
        <v>786.59130971507329</v>
      </c>
      <c r="CO188" s="2">
        <f t="shared" si="176"/>
        <v>2190.9059920587661</v>
      </c>
      <c r="CP188" s="2">
        <f t="shared" si="176"/>
        <v>3653.1388650344888</v>
      </c>
      <c r="CQ188" s="2">
        <f t="shared" si="176"/>
        <v>5137.5532931069974</v>
      </c>
      <c r="CR188" s="2">
        <f t="shared" si="176"/>
        <v>6688.8580163228216</v>
      </c>
      <c r="CS188" s="2">
        <f t="shared" si="176"/>
        <v>8185.490913107802</v>
      </c>
      <c r="CT188" s="2">
        <f t="shared" si="176"/>
        <v>9566.7597493605499</v>
      </c>
      <c r="CU188" s="41">
        <f t="shared" si="124"/>
        <v>0.24679840774876943</v>
      </c>
      <c r="CV188" t="s">
        <v>198</v>
      </c>
      <c r="CW188" s="2">
        <f t="shared" si="171"/>
        <v>0</v>
      </c>
      <c r="CX188" s="2">
        <f t="shared" si="171"/>
        <v>38.189355253105987</v>
      </c>
      <c r="CY188" s="2">
        <f t="shared" si="171"/>
        <v>296.58041282014165</v>
      </c>
      <c r="CZ188" s="2">
        <f t="shared" si="170"/>
        <v>844.7527286186014</v>
      </c>
      <c r="DA188" s="2">
        <f t="shared" si="170"/>
        <v>1470.5796245712882</v>
      </c>
      <c r="DB188" s="2">
        <f t="shared" si="170"/>
        <v>2085.1227767038617</v>
      </c>
      <c r="DC188" s="2">
        <f t="shared" si="170"/>
        <v>2699.3858262959548</v>
      </c>
      <c r="DD188" s="2">
        <f t="shared" si="170"/>
        <v>3348.5269336129713</v>
      </c>
      <c r="DE188" s="2">
        <f t="shared" si="170"/>
        <v>4002.2109952191386</v>
      </c>
      <c r="DF188" s="41">
        <f t="shared" si="125"/>
        <v>0.10324700598452079</v>
      </c>
      <c r="DG188" t="s">
        <v>198</v>
      </c>
      <c r="DH188" s="2">
        <f t="shared" si="178"/>
        <v>0</v>
      </c>
      <c r="DI188" s="2">
        <f t="shared" si="178"/>
        <v>31.488212879497041</v>
      </c>
      <c r="DJ188" s="2">
        <f t="shared" si="178"/>
        <v>250.44252723682075</v>
      </c>
      <c r="DK188" s="2">
        <f t="shared" si="177"/>
        <v>727.89425062124246</v>
      </c>
      <c r="DL188" s="2">
        <f t="shared" si="177"/>
        <v>1246.2693221575682</v>
      </c>
      <c r="DM188" s="2">
        <f t="shared" si="177"/>
        <v>1735.5306582735066</v>
      </c>
      <c r="DN188" s="2">
        <f t="shared" si="177"/>
        <v>2249.0631304016169</v>
      </c>
      <c r="DO188" s="2">
        <f t="shared" si="177"/>
        <v>2773.2914215097917</v>
      </c>
      <c r="DP188" s="2">
        <f t="shared" si="177"/>
        <v>3336.8818152461245</v>
      </c>
      <c r="DQ188" s="41">
        <f t="shared" si="126"/>
        <v>8.6083181811230577E-2</v>
      </c>
    </row>
    <row r="189" spans="1:122" x14ac:dyDescent="0.3">
      <c r="A189" s="9" t="s">
        <v>87</v>
      </c>
      <c r="B189" s="36">
        <f>B3+B54+B77+B91+B139+B151</f>
        <v>247253.14611544108</v>
      </c>
      <c r="C189" s="36">
        <f t="shared" ref="C189:J189" si="179">C3+C54+C77+C91+C139+C151</f>
        <v>276795.37995940587</v>
      </c>
      <c r="D189" s="36">
        <f t="shared" si="179"/>
        <v>311475.79016879207</v>
      </c>
      <c r="E189" s="36">
        <f t="shared" si="179"/>
        <v>314317.6952517312</v>
      </c>
      <c r="F189" s="36">
        <f t="shared" si="179"/>
        <v>318985.85669455578</v>
      </c>
      <c r="G189" s="36">
        <f t="shared" si="179"/>
        <v>323774.43732807692</v>
      </c>
      <c r="H189" s="36">
        <f t="shared" si="179"/>
        <v>320717.99004292069</v>
      </c>
      <c r="I189" s="36">
        <f t="shared" si="179"/>
        <v>317816.48272304679</v>
      </c>
      <c r="J189" s="36">
        <f t="shared" si="179"/>
        <v>310922.87314296135</v>
      </c>
      <c r="L189" s="9" t="s">
        <v>87</v>
      </c>
      <c r="M189" s="36">
        <f>M3+M54+M77+M91+M139+M151</f>
        <v>247253.14611544108</v>
      </c>
      <c r="N189" s="36">
        <f t="shared" ref="N189:U189" si="180">N3+N54+N77+N91+N139+N151</f>
        <v>288587.43029539345</v>
      </c>
      <c r="O189" s="36">
        <f t="shared" si="180"/>
        <v>339431.17779573525</v>
      </c>
      <c r="P189" s="36">
        <f t="shared" si="180"/>
        <v>341540.35253553896</v>
      </c>
      <c r="Q189" s="36">
        <f t="shared" si="180"/>
        <v>338608.31827034877</v>
      </c>
      <c r="R189" s="36">
        <f t="shared" si="180"/>
        <v>340344.81429061614</v>
      </c>
      <c r="S189" s="36">
        <f t="shared" si="180"/>
        <v>337454.12063255947</v>
      </c>
      <c r="T189" s="36">
        <f t="shared" si="180"/>
        <v>329069.92925732123</v>
      </c>
      <c r="U189" s="36">
        <f t="shared" si="180"/>
        <v>326076.1113864035</v>
      </c>
      <c r="W189" s="9" t="s">
        <v>87</v>
      </c>
      <c r="X189" s="36">
        <f>X3+X54+X77+X91+X139+X151</f>
        <v>247253.14611544108</v>
      </c>
      <c r="Y189" s="36">
        <f t="shared" ref="Y189:AF189" si="181">Y3+Y54+Y77+Y91+Y139+Y151</f>
        <v>280387.54834880779</v>
      </c>
      <c r="Z189" s="36">
        <f t="shared" si="181"/>
        <v>321108.09601360199</v>
      </c>
      <c r="AA189" s="36">
        <f t="shared" si="181"/>
        <v>323697.00825740746</v>
      </c>
      <c r="AB189" s="36">
        <f t="shared" si="181"/>
        <v>326734.33844229841</v>
      </c>
      <c r="AC189" s="36">
        <f t="shared" si="181"/>
        <v>330045.3656388672</v>
      </c>
      <c r="AD189" s="36">
        <f t="shared" si="181"/>
        <v>327259.31704153033</v>
      </c>
      <c r="AE189" s="36">
        <f t="shared" si="181"/>
        <v>323502.27254010434</v>
      </c>
      <c r="AF189" s="36">
        <f t="shared" si="181"/>
        <v>316500.6418508421</v>
      </c>
      <c r="AH189" s="9" t="s">
        <v>87</v>
      </c>
      <c r="AI189" s="36">
        <f>AI3+AI54+AI77+AI91+AI139+AI151</f>
        <v>247253.14611544108</v>
      </c>
      <c r="AJ189" s="36">
        <f t="shared" ref="AJ189:AQ189" si="182">AJ3+AJ54+AJ77+AJ91+AJ139+AJ151</f>
        <v>279729.98100365023</v>
      </c>
      <c r="AK189" s="36">
        <f t="shared" si="182"/>
        <v>320172.92744450865</v>
      </c>
      <c r="AL189" s="36">
        <f t="shared" si="182"/>
        <v>321829.42787354573</v>
      </c>
      <c r="AM189" s="36">
        <f t="shared" si="182"/>
        <v>324074.92298121942</v>
      </c>
      <c r="AN189" s="36">
        <f t="shared" si="182"/>
        <v>328476.42098318593</v>
      </c>
      <c r="AO189" s="36">
        <f t="shared" si="182"/>
        <v>324814.2865167628</v>
      </c>
      <c r="AP189" s="36">
        <f t="shared" si="182"/>
        <v>322333.03339694923</v>
      </c>
      <c r="AQ189" s="36">
        <f t="shared" si="182"/>
        <v>315621.50735091569</v>
      </c>
      <c r="AS189" s="9" t="s">
        <v>87</v>
      </c>
      <c r="AT189" s="36">
        <f>AT3+AT54+AT77+AT91+AT139+AT151</f>
        <v>247253.14611544108</v>
      </c>
      <c r="AU189" s="36">
        <f t="shared" ref="AU189:BB189" si="183">AU3+AU54+AU77+AU91+AU139+AU151</f>
        <v>1513061.1105366114</v>
      </c>
      <c r="AV189" s="36">
        <f t="shared" si="183"/>
        <v>2931718.4205430276</v>
      </c>
      <c r="AW189" s="36">
        <f t="shared" si="183"/>
        <v>4491939.2764699254</v>
      </c>
      <c r="AX189" s="36">
        <f t="shared" si="183"/>
        <v>6068195.9141714079</v>
      </c>
      <c r="AY189" s="36">
        <f t="shared" si="183"/>
        <v>7667913.7782777073</v>
      </c>
      <c r="AZ189" s="36">
        <f t="shared" si="183"/>
        <v>9283729.5176329352</v>
      </c>
      <c r="BA189" s="36">
        <f t="shared" si="183"/>
        <v>10884417.960527664</v>
      </c>
      <c r="BB189" s="36">
        <f t="shared" si="183"/>
        <v>12466606.764562815</v>
      </c>
      <c r="BD189" s="9" t="s">
        <v>87</v>
      </c>
      <c r="BE189" s="36">
        <f>BE3+BE54+BE77+BE91+BE139+BE151</f>
        <v>247253.14611544108</v>
      </c>
      <c r="BF189" s="36">
        <f t="shared" ref="BF189:BM189" si="184">BF3+BF54+BF77+BF91+BF139+BF151</f>
        <v>1524853.1608725991</v>
      </c>
      <c r="BG189" s="36">
        <f t="shared" si="184"/>
        <v>3018634.0598499081</v>
      </c>
      <c r="BH189" s="36">
        <f t="shared" si="184"/>
        <v>4717899.1235683886</v>
      </c>
      <c r="BI189" s="36">
        <f t="shared" si="184"/>
        <v>6422668.8519808929</v>
      </c>
      <c r="BJ189" s="36">
        <f t="shared" si="184"/>
        <v>8117446.9393529054</v>
      </c>
      <c r="BK189" s="36">
        <f t="shared" si="184"/>
        <v>9816280.3171479274</v>
      </c>
      <c r="BL189" s="36">
        <f t="shared" si="184"/>
        <v>11495166.728935486</v>
      </c>
      <c r="BM189" s="36">
        <f t="shared" si="184"/>
        <v>13137522.557351174</v>
      </c>
      <c r="BO189" s="9" t="s">
        <v>87</v>
      </c>
      <c r="BP189" s="36">
        <f>BP3+BP54+BP77+BP91+BP139+BP151</f>
        <v>247253.14611544108</v>
      </c>
      <c r="BQ189" s="36">
        <f t="shared" ref="BQ189:BX189" si="185">BQ3+BQ54+BQ77+BQ91+BQ139+BQ151</f>
        <v>1516653.2789260135</v>
      </c>
      <c r="BR189" s="36">
        <f t="shared" si="185"/>
        <v>2959311.5683348463</v>
      </c>
      <c r="BS189" s="36">
        <f t="shared" si="185"/>
        <v>4567440.9606466619</v>
      </c>
      <c r="BT189" s="36">
        <f t="shared" si="185"/>
        <v>6188963.3321185913</v>
      </c>
      <c r="BU189" s="36">
        <f t="shared" si="185"/>
        <v>7825946.0515266517</v>
      </c>
      <c r="BV189" s="36">
        <f t="shared" si="185"/>
        <v>9473386.8311236501</v>
      </c>
      <c r="BW189" s="36">
        <f t="shared" si="185"/>
        <v>11105926.371829873</v>
      </c>
      <c r="BX189" s="36">
        <f t="shared" si="185"/>
        <v>12716436.10384113</v>
      </c>
      <c r="BZ189" s="9" t="s">
        <v>87</v>
      </c>
      <c r="CA189" s="36">
        <f>CA3+CA54+CA77+CA91+CA139+CA151</f>
        <v>247253.14611544108</v>
      </c>
      <c r="CB189" s="36">
        <f t="shared" ref="CB189:CI189" si="186">CB3+CB54+CB77+CB91+CB139+CB151</f>
        <v>1515995.7115808562</v>
      </c>
      <c r="CC189" s="36">
        <f t="shared" si="186"/>
        <v>2955088.5630399655</v>
      </c>
      <c r="CD189" s="36">
        <f t="shared" si="186"/>
        <v>4557609.7006915463</v>
      </c>
      <c r="CE189" s="36">
        <f t="shared" si="186"/>
        <v>6169002.3351669479</v>
      </c>
      <c r="CF189" s="36">
        <f t="shared" si="186"/>
        <v>7793778.4480750123</v>
      </c>
      <c r="CG189" s="36">
        <f t="shared" si="186"/>
        <v>9432498.4185245167</v>
      </c>
      <c r="CH189" s="36">
        <f t="shared" si="186"/>
        <v>11054088.597988516</v>
      </c>
      <c r="CI189" s="36">
        <f t="shared" si="186"/>
        <v>12659042.238927228</v>
      </c>
      <c r="CK189" s="9" t="s">
        <v>87</v>
      </c>
      <c r="CL189" s="36">
        <f>CL3+CL54+CL77+CL91+CL139+CL151</f>
        <v>0</v>
      </c>
      <c r="CM189" s="36">
        <f t="shared" ref="CM189:CT189" si="187">CM3+CM54+CM77+CM91+CM139+CM151</f>
        <v>11792.050335987553</v>
      </c>
      <c r="CN189" s="36">
        <f t="shared" si="187"/>
        <v>86915.639306880999</v>
      </c>
      <c r="CO189" s="36">
        <f t="shared" si="187"/>
        <v>225959.84709846208</v>
      </c>
      <c r="CP189" s="36">
        <f t="shared" si="187"/>
        <v>354472.93780948647</v>
      </c>
      <c r="CQ189" s="36">
        <f t="shared" si="187"/>
        <v>449533.16107519786</v>
      </c>
      <c r="CR189" s="36">
        <f t="shared" si="187"/>
        <v>532550.79951499344</v>
      </c>
      <c r="CS189" s="36">
        <f t="shared" si="187"/>
        <v>610748.7684078227</v>
      </c>
      <c r="CT189" s="36">
        <f t="shared" si="187"/>
        <v>670915.79278836213</v>
      </c>
      <c r="CU189" s="38">
        <f t="shared" si="124"/>
        <v>5.3817033412450796E-2</v>
      </c>
      <c r="CV189" s="9" t="s">
        <v>87</v>
      </c>
      <c r="CW189" s="36">
        <f>CW3+CW54+CW77+CW91+CW139+CW151</f>
        <v>0</v>
      </c>
      <c r="CX189" s="36">
        <f t="shared" ref="CX189:DE189" si="188">CX3+CX54+CX77+CX91+CX139+CX151</f>
        <v>3592.1683894018433</v>
      </c>
      <c r="CY189" s="36">
        <f t="shared" si="188"/>
        <v>27593.147791819301</v>
      </c>
      <c r="CZ189" s="36">
        <f t="shared" si="188"/>
        <v>75501.68417673574</v>
      </c>
      <c r="DA189" s="36">
        <f t="shared" si="188"/>
        <v>120767.41794718373</v>
      </c>
      <c r="DB189" s="36">
        <f t="shared" si="188"/>
        <v>158032.27324894519</v>
      </c>
      <c r="DC189" s="36">
        <f t="shared" si="188"/>
        <v>189657.31349071563</v>
      </c>
      <c r="DD189" s="36">
        <f t="shared" si="188"/>
        <v>221508.41130221164</v>
      </c>
      <c r="DE189" s="36">
        <f t="shared" si="188"/>
        <v>249829.33927832148</v>
      </c>
      <c r="DF189" s="38">
        <f t="shared" si="125"/>
        <v>2.0039882864395668E-2</v>
      </c>
      <c r="DG189" s="9" t="s">
        <v>87</v>
      </c>
      <c r="DH189" s="36">
        <f>DH3+DH54+DH77+DH91+DH139+DH151</f>
        <v>0</v>
      </c>
      <c r="DI189" s="36">
        <f t="shared" ref="DI189:DP189" si="189">DI3+DI54+DI77+DI91+DI139+DI151</f>
        <v>2934.6010442443367</v>
      </c>
      <c r="DJ189" s="36">
        <f t="shared" si="189"/>
        <v>23370.142496938417</v>
      </c>
      <c r="DK189" s="36">
        <f t="shared" si="189"/>
        <v>65670.424221619367</v>
      </c>
      <c r="DL189" s="36">
        <f t="shared" si="189"/>
        <v>100806.42099554118</v>
      </c>
      <c r="DM189" s="36">
        <f t="shared" si="189"/>
        <v>125864.66979730511</v>
      </c>
      <c r="DN189" s="36">
        <f t="shared" si="189"/>
        <v>148768.90089158306</v>
      </c>
      <c r="DO189" s="36">
        <f t="shared" si="189"/>
        <v>169670.63746085396</v>
      </c>
      <c r="DP189" s="36">
        <f t="shared" si="189"/>
        <v>192435.47436441804</v>
      </c>
      <c r="DQ189" s="38">
        <f t="shared" si="126"/>
        <v>1.5436074787521899E-2</v>
      </c>
    </row>
  </sheetData>
  <mergeCells count="12">
    <mergeCell ref="DU2:DW2"/>
    <mergeCell ref="B1:J1"/>
    <mergeCell ref="M1:U1"/>
    <mergeCell ref="X1:AF1"/>
    <mergeCell ref="AI1:AQ1"/>
    <mergeCell ref="AT1:BB1"/>
    <mergeCell ref="BE1:BM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E602-D906-4467-9C76-150A8E700799}">
  <sheetPr>
    <tabColor rgb="FFC00000"/>
  </sheetPr>
  <dimension ref="A1:BK353"/>
  <sheetViews>
    <sheetView tabSelected="1" topLeftCell="W210" zoomScaleNormal="100" workbookViewId="0">
      <selection activeCell="AD222" sqref="AD222"/>
    </sheetView>
  </sheetViews>
  <sheetFormatPr defaultColWidth="9.21875" defaultRowHeight="14.4" x14ac:dyDescent="0.3"/>
  <cols>
    <col min="2" max="4" width="9.21875" style="2" customWidth="1"/>
    <col min="5" max="10" width="15.21875" style="2" bestFit="1" customWidth="1"/>
    <col min="11" max="11" width="19" style="2" bestFit="1" customWidth="1"/>
    <col min="12" max="13" width="15.21875" style="2" bestFit="1" customWidth="1"/>
    <col min="14" max="21" width="0" hidden="1" customWidth="1"/>
    <col min="23" max="23" width="22.77734375" bestFit="1" customWidth="1"/>
    <col min="24" max="29" width="13.77734375" bestFit="1" customWidth="1"/>
    <col min="30" max="30" width="11.21875" customWidth="1"/>
    <col min="31" max="31" width="12.21875" customWidth="1"/>
    <col min="32" max="32" width="14" customWidth="1"/>
    <col min="33" max="33" width="14.44140625" customWidth="1"/>
    <col min="34" max="34" width="11.5546875" bestFit="1" customWidth="1"/>
    <col min="35" max="35" width="10.77734375" style="50" bestFit="1" customWidth="1"/>
    <col min="38" max="38" width="10.21875" style="50" customWidth="1"/>
    <col min="40" max="40" width="8.77734375" customWidth="1"/>
    <col min="41" max="41" width="10.44140625" style="50" bestFit="1" customWidth="1"/>
    <col min="42" max="42" width="11.5546875" bestFit="1" customWidth="1"/>
    <col min="43" max="46" width="8" bestFit="1" customWidth="1"/>
    <col min="47" max="47" width="6.21875" bestFit="1" customWidth="1"/>
    <col min="48" max="48" width="7.5546875" bestFit="1" customWidth="1"/>
    <col min="52" max="52" width="11.21875" customWidth="1"/>
    <col min="54" max="54" width="9.77734375" bestFit="1" customWidth="1"/>
  </cols>
  <sheetData>
    <row r="1" spans="1:63" x14ac:dyDescent="0.3">
      <c r="A1" s="1" t="s">
        <v>224</v>
      </c>
      <c r="X1">
        <v>5</v>
      </c>
      <c r="Y1">
        <v>6</v>
      </c>
      <c r="Z1">
        <v>7</v>
      </c>
      <c r="AA1">
        <v>8</v>
      </c>
      <c r="AB1">
        <v>9</v>
      </c>
      <c r="AC1">
        <v>10</v>
      </c>
      <c r="AD1">
        <v>11</v>
      </c>
      <c r="AE1">
        <v>12</v>
      </c>
      <c r="AF1">
        <v>13</v>
      </c>
      <c r="AH1">
        <v>5</v>
      </c>
      <c r="AI1" s="50">
        <v>6</v>
      </c>
      <c r="AJ1">
        <v>7</v>
      </c>
      <c r="AK1">
        <v>8</v>
      </c>
      <c r="AL1" s="50">
        <v>9</v>
      </c>
      <c r="AM1">
        <v>10</v>
      </c>
      <c r="AN1">
        <v>11</v>
      </c>
      <c r="AO1" s="50">
        <v>12</v>
      </c>
      <c r="AP1">
        <v>13</v>
      </c>
      <c r="AR1">
        <v>5</v>
      </c>
      <c r="AS1">
        <v>6</v>
      </c>
      <c r="AT1">
        <v>7</v>
      </c>
      <c r="AU1">
        <v>8</v>
      </c>
      <c r="AV1">
        <v>9</v>
      </c>
      <c r="AW1">
        <v>10</v>
      </c>
      <c r="AX1">
        <v>11</v>
      </c>
      <c r="AY1">
        <v>12</v>
      </c>
      <c r="AZ1">
        <v>13</v>
      </c>
      <c r="BB1">
        <v>5</v>
      </c>
      <c r="BC1">
        <v>6</v>
      </c>
      <c r="BD1">
        <v>7</v>
      </c>
      <c r="BE1">
        <v>8</v>
      </c>
      <c r="BF1">
        <v>9</v>
      </c>
      <c r="BG1">
        <v>10</v>
      </c>
      <c r="BH1">
        <v>11</v>
      </c>
      <c r="BI1">
        <v>12</v>
      </c>
      <c r="BJ1">
        <v>13</v>
      </c>
    </row>
    <row r="2" spans="1:63" x14ac:dyDescent="0.3">
      <c r="B2" s="2" t="s">
        <v>1</v>
      </c>
      <c r="D2" s="2" t="s">
        <v>2</v>
      </c>
      <c r="X2" s="80" t="s">
        <v>91</v>
      </c>
      <c r="Y2" s="80"/>
      <c r="Z2" s="80"/>
      <c r="AA2" s="80"/>
      <c r="AB2" s="80"/>
      <c r="AC2" s="80"/>
      <c r="AD2" s="80"/>
      <c r="AE2" s="80"/>
      <c r="AF2" s="80"/>
      <c r="AH2" s="80" t="s">
        <v>244</v>
      </c>
      <c r="AI2" s="80"/>
      <c r="AJ2" s="80"/>
      <c r="AK2" s="80"/>
      <c r="AL2" s="80"/>
      <c r="AM2" s="80"/>
      <c r="AN2" s="80"/>
      <c r="AO2" s="80"/>
      <c r="AP2" s="80"/>
      <c r="AQ2" s="4"/>
      <c r="AR2" s="80" t="s">
        <v>245</v>
      </c>
      <c r="AS2" s="80"/>
      <c r="AT2" s="80"/>
      <c r="AU2" s="80"/>
      <c r="AV2" s="80"/>
      <c r="AW2" s="80"/>
      <c r="AX2" s="80"/>
      <c r="AY2" s="80"/>
      <c r="AZ2" s="80"/>
      <c r="BA2" s="4"/>
      <c r="BB2" s="80" t="s">
        <v>246</v>
      </c>
      <c r="BC2" s="80"/>
      <c r="BD2" s="80"/>
      <c r="BE2" s="80"/>
      <c r="BF2" s="80"/>
      <c r="BG2" s="80"/>
      <c r="BH2" s="80"/>
      <c r="BI2" s="80"/>
      <c r="BJ2" s="80"/>
      <c r="BK2" s="4"/>
    </row>
    <row r="3" spans="1:63" x14ac:dyDescent="0.3">
      <c r="A3" s="5" t="s">
        <v>4</v>
      </c>
      <c r="B3" s="6">
        <v>1992</v>
      </c>
      <c r="C3" s="6">
        <v>2017</v>
      </c>
      <c r="D3" s="7">
        <v>2017</v>
      </c>
      <c r="E3" s="7">
        <v>2020</v>
      </c>
      <c r="F3" s="7">
        <v>2025</v>
      </c>
      <c r="G3" s="7">
        <v>2030</v>
      </c>
      <c r="H3" s="7">
        <v>2035</v>
      </c>
      <c r="I3" s="7">
        <v>2040</v>
      </c>
      <c r="J3" s="7">
        <v>2045</v>
      </c>
      <c r="K3" s="7">
        <v>2050</v>
      </c>
      <c r="L3" s="7">
        <v>2055</v>
      </c>
      <c r="M3" s="7">
        <v>2060</v>
      </c>
      <c r="N3" s="8">
        <v>2065</v>
      </c>
      <c r="O3" s="8">
        <v>2070</v>
      </c>
      <c r="P3" s="8">
        <v>2075</v>
      </c>
      <c r="Q3" s="8">
        <v>2080</v>
      </c>
      <c r="R3" s="8">
        <v>2085</v>
      </c>
      <c r="S3" s="8">
        <v>2090</v>
      </c>
      <c r="T3" s="8">
        <v>2095</v>
      </c>
      <c r="U3" s="8">
        <v>2100</v>
      </c>
      <c r="W3" t="s">
        <v>225</v>
      </c>
      <c r="X3" s="4">
        <v>2020</v>
      </c>
      <c r="Y3" s="4">
        <v>2025</v>
      </c>
      <c r="Z3" s="4">
        <v>2030</v>
      </c>
      <c r="AA3" s="4">
        <v>2035</v>
      </c>
      <c r="AB3" s="4">
        <v>2040</v>
      </c>
      <c r="AC3" s="4">
        <v>2045</v>
      </c>
      <c r="AD3" s="4">
        <v>2050</v>
      </c>
      <c r="AE3" s="4">
        <v>2055</v>
      </c>
      <c r="AF3" s="4">
        <v>2060</v>
      </c>
      <c r="AH3" s="4">
        <v>2020</v>
      </c>
      <c r="AI3" s="52">
        <v>2025</v>
      </c>
      <c r="AJ3" s="4">
        <v>2030</v>
      </c>
      <c r="AK3" s="4">
        <v>2035</v>
      </c>
      <c r="AL3" s="52">
        <v>2040</v>
      </c>
      <c r="AM3" s="4">
        <v>2045</v>
      </c>
      <c r="AN3" s="4">
        <v>2050</v>
      </c>
      <c r="AO3" s="52">
        <v>2055</v>
      </c>
      <c r="AP3" s="4">
        <v>2060</v>
      </c>
      <c r="AQ3" s="4"/>
      <c r="AR3" s="4">
        <v>2020</v>
      </c>
      <c r="AS3" s="4">
        <v>2025</v>
      </c>
      <c r="AT3" s="4">
        <v>2030</v>
      </c>
      <c r="AU3" s="4">
        <v>2035</v>
      </c>
      <c r="AV3" s="4">
        <v>2040</v>
      </c>
      <c r="AW3" s="4">
        <v>2045</v>
      </c>
      <c r="AX3" s="4">
        <v>2050</v>
      </c>
      <c r="AY3" s="4">
        <v>2055</v>
      </c>
      <c r="AZ3" s="4">
        <v>2060</v>
      </c>
      <c r="BA3" s="4"/>
      <c r="BB3" s="4">
        <v>2020</v>
      </c>
      <c r="BC3" s="4">
        <v>2025</v>
      </c>
      <c r="BD3" s="4">
        <v>2030</v>
      </c>
      <c r="BE3" s="4">
        <v>2035</v>
      </c>
      <c r="BF3" s="4">
        <v>2040</v>
      </c>
      <c r="BG3" s="4">
        <v>2045</v>
      </c>
      <c r="BH3" s="4">
        <v>2050</v>
      </c>
      <c r="BI3" s="4">
        <v>2055</v>
      </c>
      <c r="BJ3" s="4">
        <v>2060</v>
      </c>
      <c r="BK3" s="4"/>
    </row>
    <row r="4" spans="1:63" x14ac:dyDescent="0.3">
      <c r="A4" s="9" t="s">
        <v>6</v>
      </c>
      <c r="B4" s="10">
        <f>SUM(B5:B54)</f>
        <v>0</v>
      </c>
      <c r="C4" s="10">
        <f>SUM(C5:C54)</f>
        <v>0</v>
      </c>
      <c r="D4" s="10">
        <f>SUM(D5:D54)</f>
        <v>0</v>
      </c>
      <c r="E4" s="10">
        <f>SUM(E5:E54)</f>
        <v>32989477.356151119</v>
      </c>
      <c r="F4" s="10">
        <f t="shared" ref="F4:U4" si="0">SUM(F5:F54)</f>
        <v>35308298.91927816</v>
      </c>
      <c r="G4" s="10">
        <f t="shared" si="0"/>
        <v>38174866.868408568</v>
      </c>
      <c r="H4" s="10">
        <f t="shared" si="0"/>
        <v>38394054.53044796</v>
      </c>
      <c r="I4" s="10">
        <f t="shared" si="0"/>
        <v>38780776.863324434</v>
      </c>
      <c r="J4" s="10">
        <f t="shared" si="0"/>
        <v>39344845.799570598</v>
      </c>
      <c r="K4" s="10">
        <f t="shared" si="0"/>
        <v>39602902.807221964</v>
      </c>
      <c r="L4" s="10">
        <f t="shared" si="0"/>
        <v>40011219.670967676</v>
      </c>
      <c r="M4" s="10">
        <f t="shared" si="0"/>
        <v>38254985.530538306</v>
      </c>
      <c r="N4" s="10" t="e">
        <f t="shared" si="0"/>
        <v>#REF!</v>
      </c>
      <c r="O4" s="10" t="e">
        <f t="shared" si="0"/>
        <v>#REF!</v>
      </c>
      <c r="P4" s="10" t="e">
        <f t="shared" si="0"/>
        <v>#REF!</v>
      </c>
      <c r="Q4" s="10" t="e">
        <f t="shared" si="0"/>
        <v>#REF!</v>
      </c>
      <c r="R4" s="10" t="e">
        <f t="shared" si="0"/>
        <v>#REF!</v>
      </c>
      <c r="S4" s="10" t="e">
        <f t="shared" si="0"/>
        <v>#REF!</v>
      </c>
      <c r="T4" s="10" t="e">
        <f t="shared" si="0"/>
        <v>#REF!</v>
      </c>
      <c r="U4" s="10" t="e">
        <f t="shared" si="0"/>
        <v>#REF!</v>
      </c>
      <c r="W4" s="4" t="s">
        <v>6</v>
      </c>
      <c r="X4" s="11">
        <f t="shared" ref="X4:AF19" si="1">VLOOKUP($W4,$A$4:$M$202,X$1,FALSE)/10^3</f>
        <v>32989.477356151117</v>
      </c>
      <c r="Y4" s="11">
        <f t="shared" si="1"/>
        <v>35308.298919278161</v>
      </c>
      <c r="Z4" s="11">
        <f t="shared" si="1"/>
        <v>38174.866868408571</v>
      </c>
      <c r="AA4" s="11">
        <f t="shared" si="1"/>
        <v>38394.05453044796</v>
      </c>
      <c r="AB4" s="11">
        <f t="shared" si="1"/>
        <v>38780.776863324434</v>
      </c>
      <c r="AC4" s="11">
        <f t="shared" si="1"/>
        <v>39344.845799570598</v>
      </c>
      <c r="AD4" s="11">
        <f t="shared" si="1"/>
        <v>39602.902807221966</v>
      </c>
      <c r="AE4" s="11">
        <f t="shared" si="1"/>
        <v>40011.219670967679</v>
      </c>
      <c r="AF4" s="11">
        <f t="shared" si="1"/>
        <v>38254.985530538303</v>
      </c>
      <c r="AG4" s="11"/>
      <c r="AH4" s="11">
        <f>VLOOKUP($W4,Total_Rndwd_Prod_Val_AF_N!$A$4:$M$202,AH$1,FALSE)/10^3</f>
        <v>32989.477356151117</v>
      </c>
      <c r="AI4" s="52">
        <f>VLOOKUP($W4,Total_Rndwd_Prod_Val_AF_N!$A$4:$M$202,AI$1,FALSE)/10^3</f>
        <v>35909.205028182179</v>
      </c>
      <c r="AJ4" s="11">
        <f>VLOOKUP($W4,Total_Rndwd_Prod_Val_AF_N!$A$4:$M$202,AJ$1,FALSE)/10^3</f>
        <v>39774.198939032765</v>
      </c>
      <c r="AK4" s="11">
        <f>VLOOKUP($W4,Total_Rndwd_Prod_Val_AF_N!$A$4:$M$202,AK$1,FALSE)/10^3</f>
        <v>39573.805493436521</v>
      </c>
      <c r="AL4" s="52">
        <f>VLOOKUP($W4,Total_Rndwd_Prod_Val_AF_N!$A$4:$M$202,AL$1,FALSE)/10^3</f>
        <v>40075.315176941796</v>
      </c>
      <c r="AM4" s="11">
        <f>VLOOKUP($W4,Total_Rndwd_Prod_Val_AF_N!$A$4:$M$202,AM$1,FALSE)/10^3</f>
        <v>40489.846467087213</v>
      </c>
      <c r="AN4" s="11">
        <f>VLOOKUP($W4,Total_Rndwd_Prod_Val_AF_N!$A$4:$M$202,AN$1,FALSE)/10^3</f>
        <v>40664.577498153092</v>
      </c>
      <c r="AO4" s="52">
        <f>VLOOKUP($W4,Total_Rndwd_Prod_Val_AF_N!$A$4:$M$202,AO$1,FALSE)/10^3</f>
        <v>41161.832452530769</v>
      </c>
      <c r="AP4" s="11">
        <f>VLOOKUP($W4,Total_Rndwd_Prod_Val_AF_N!$A$4:$M$202,AP$1,FALSE)/10^3</f>
        <v>39329.256227711812</v>
      </c>
      <c r="AQ4" s="11"/>
      <c r="AR4" s="11">
        <f>VLOOKUP($W4,Total_Rndwd_Prod_Val_BF_N!$A$4:$M$202,AR$1,FALSE)/10^3</f>
        <v>32989.477356151117</v>
      </c>
      <c r="AS4" s="11">
        <f>VLOOKUP($W4,Total_Rndwd_Prod_Val_BF_N!$A$4:$M$202,AS$1,FALSE)/10^3</f>
        <v>37434.277348574396</v>
      </c>
      <c r="AT4" s="11">
        <f>VLOOKUP($W4,Total_Rndwd_Prod_Val_BF_N!$A$4:$M$202,AT$1,FALSE)/10^3</f>
        <v>42980.11642421961</v>
      </c>
      <c r="AU4" s="11">
        <f>VLOOKUP($W4,Total_Rndwd_Prod_Val_BF_N!$A$4:$M$202,AU$1,FALSE)/10^3</f>
        <v>43419.729148161154</v>
      </c>
      <c r="AV4" s="11">
        <f>VLOOKUP($W4,Total_Rndwd_Prod_Val_BF_N!$A$4:$M$202,AV$1,FALSE)/10^3</f>
        <v>42464.547468058954</v>
      </c>
      <c r="AW4" s="11">
        <f>VLOOKUP($W4,Total_Rndwd_Prod_Val_BF_N!$A$4:$M$202,AW$1,FALSE)/10^3</f>
        <v>41896.527675400423</v>
      </c>
      <c r="AX4" s="11">
        <f>VLOOKUP($W4,Total_Rndwd_Prod_Val_BF_N!$A$4:$M$202,AX$1,FALSE)/10^3</f>
        <v>41312.131897073617</v>
      </c>
      <c r="AY4" s="11">
        <f>VLOOKUP($W4,Total_Rndwd_Prod_Val_BF_N!$A$4:$M$202,AY$1,FALSE)/10^3</f>
        <v>39505.619436006593</v>
      </c>
      <c r="AZ4" s="11">
        <f>VLOOKUP($W4,Total_Rndwd_Prod_Val_BF_N!$A$4:$M$202,AZ$1,FALSE)/10^3</f>
        <v>39827.202879285403</v>
      </c>
      <c r="BA4" s="11"/>
      <c r="BB4" s="11">
        <f>VLOOKUP($W4,Total_Rndwd_Prod_Val_BAC_N!$A$4:$M$202,BB$1,FALSE)/10^3</f>
        <v>32989.477356151117</v>
      </c>
      <c r="BC4" s="11">
        <f>VLOOKUP($W4,Total_Rndwd_Prod_Val_BAC_N!$A$4:$M$202,BC$1,FALSE)/10^3</f>
        <v>35850.829596473188</v>
      </c>
      <c r="BD4" s="11">
        <f>VLOOKUP($W4,Total_Rndwd_Prod_Val_BAC_N!$A$4:$M$202,BD$1,FALSE)/10^3</f>
        <v>39595.597106381589</v>
      </c>
      <c r="BE4" s="11">
        <f>VLOOKUP($W4,Total_Rndwd_Prod_Val_BAC_N!$A$4:$M$202,BE$1,FALSE)/10^3</f>
        <v>39299.654474427945</v>
      </c>
      <c r="BF4" s="11">
        <f>VLOOKUP($W4,Total_Rndwd_Prod_Val_BAC_N!$A$4:$M$202,BF$1,FALSE)/10^3</f>
        <v>39722.744195293533</v>
      </c>
      <c r="BG4" s="11">
        <f>VLOOKUP($W4,Total_Rndwd_Prod_Val_BAC_N!$A$4:$M$202,BG$1,FALSE)/10^3</f>
        <v>40109.820116793147</v>
      </c>
      <c r="BH4" s="11">
        <f>VLOOKUP($W4,Total_Rndwd_Prod_Val_BAC_N!$A$4:$M$202,BH$1,FALSE)/10^3</f>
        <v>40271.826068851515</v>
      </c>
      <c r="BI4" s="11">
        <f>VLOOKUP($W4,Total_Rndwd_Prod_Val_BAC_N!$A$4:$M$202,BI$1,FALSE)/10^3</f>
        <v>40879.566575472156</v>
      </c>
      <c r="BJ4" s="11">
        <f>VLOOKUP($W4,Total_Rndwd_Prod_Val_BAC_N!$A$4:$M$202,BJ$1,FALSE)/10^3</f>
        <v>39060.659526400457</v>
      </c>
      <c r="BK4" s="11"/>
    </row>
    <row r="5" spans="1:63" x14ac:dyDescent="0.3">
      <c r="A5" t="s">
        <v>7</v>
      </c>
      <c r="B5" s="2">
        <v>0</v>
      </c>
      <c r="C5" s="2">
        <v>0</v>
      </c>
      <c r="D5" s="2">
        <v>0</v>
      </c>
      <c r="E5" s="2">
        <v>352081.09394597204</v>
      </c>
      <c r="F5" s="2">
        <v>385657.3882311557</v>
      </c>
      <c r="G5" s="2">
        <v>419835.89885357168</v>
      </c>
      <c r="H5" s="2">
        <v>427159.18650109647</v>
      </c>
      <c r="I5" s="2">
        <v>435267.1651983097</v>
      </c>
      <c r="J5" s="2">
        <v>444452.67862407264</v>
      </c>
      <c r="K5" s="2">
        <v>453420.32256508787</v>
      </c>
      <c r="L5" s="2">
        <v>462436.1455309164</v>
      </c>
      <c r="M5" s="2">
        <v>461810.58580956922</v>
      </c>
      <c r="N5" t="e">
        <f>#REF!+#REF!+#REF!</f>
        <v>#REF!</v>
      </c>
      <c r="O5" t="e">
        <f>#REF!+#REF!+#REF!</f>
        <v>#REF!</v>
      </c>
      <c r="P5" t="e">
        <f>#REF!+#REF!+#REF!</f>
        <v>#REF!</v>
      </c>
      <c r="Q5" t="e">
        <f>#REF!+#REF!+#REF!</f>
        <v>#REF!</v>
      </c>
      <c r="R5" t="e">
        <f>#REF!+#REF!+#REF!</f>
        <v>#REF!</v>
      </c>
      <c r="S5" t="e">
        <f>#REF!+#REF!+#REF!</f>
        <v>#REF!</v>
      </c>
      <c r="T5" t="e">
        <f>#REF!+#REF!+#REF!</f>
        <v>#REF!</v>
      </c>
      <c r="U5" t="e">
        <f>#REF!+#REF!+#REF!</f>
        <v>#REF!</v>
      </c>
      <c r="W5" t="s">
        <v>8</v>
      </c>
      <c r="X5" s="12">
        <f t="shared" si="1"/>
        <v>278.45678812233882</v>
      </c>
      <c r="Y5" s="12">
        <f t="shared" si="1"/>
        <v>299.4501713337155</v>
      </c>
      <c r="Z5" s="12">
        <f t="shared" si="1"/>
        <v>321.62618480677878</v>
      </c>
      <c r="AA5" s="12">
        <f t="shared" si="1"/>
        <v>322.62226096324412</v>
      </c>
      <c r="AB5" s="12">
        <f t="shared" si="1"/>
        <v>324.70393625689354</v>
      </c>
      <c r="AC5" s="12">
        <f t="shared" si="1"/>
        <v>328.12411773927357</v>
      </c>
      <c r="AD5" s="12">
        <f t="shared" si="1"/>
        <v>331.64073525755725</v>
      </c>
      <c r="AE5" s="12">
        <f t="shared" si="1"/>
        <v>338.22158627556689</v>
      </c>
      <c r="AF5" s="12">
        <f t="shared" si="1"/>
        <v>334.17615382417233</v>
      </c>
      <c r="AG5" s="12"/>
      <c r="AH5" s="12">
        <f>VLOOKUP($W5,Total_Rndwd_Prod_Val_AF_N!$A$4:$M$202,AH$1,FALSE)/10^3</f>
        <v>278.45678812233882</v>
      </c>
      <c r="AI5" s="50">
        <f>VLOOKUP($W5,Total_Rndwd_Prod_Val_AF_N!$A$4:$M$202,AI$1,FALSE)/10^3</f>
        <v>303.09632388466525</v>
      </c>
      <c r="AJ5" s="12">
        <f>VLOOKUP($W5,Total_Rndwd_Prod_Val_AF_N!$A$4:$M$202,AJ$1,FALSE)/10^3</f>
        <v>331.35190193303185</v>
      </c>
      <c r="AK5" s="12">
        <f>VLOOKUP($W5,Total_Rndwd_Prod_Val_AF_N!$A$4:$M$202,AK$1,FALSE)/10^3</f>
        <v>329.77342298894251</v>
      </c>
      <c r="AL5" s="50">
        <f>VLOOKUP($W5,Total_Rndwd_Prod_Val_AF_N!$A$4:$M$202,AL$1,FALSE)/10^3</f>
        <v>333.22155304306699</v>
      </c>
      <c r="AM5" s="12">
        <f>VLOOKUP($W5,Total_Rndwd_Prod_Val_AF_N!$A$4:$M$202,AM$1,FALSE)/10^3</f>
        <v>336.54292925746586</v>
      </c>
      <c r="AN5" s="12">
        <f>VLOOKUP($W5,Total_Rndwd_Prod_Val_AF_N!$A$4:$M$202,AN$1,FALSE)/10^3</f>
        <v>344.68135846793245</v>
      </c>
      <c r="AO5" s="50">
        <f>VLOOKUP($W5,Total_Rndwd_Prod_Val_AF_N!$A$4:$M$202,AO$1,FALSE)/10^3</f>
        <v>347.7968210995187</v>
      </c>
      <c r="AP5" s="12">
        <f>VLOOKUP($W5,Total_Rndwd_Prod_Val_AF_N!$A$4:$M$202,AP$1,FALSE)/10^3</f>
        <v>345.22744380367232</v>
      </c>
      <c r="AQ5" s="12"/>
      <c r="AR5" s="12">
        <f>VLOOKUP($W5,Total_Rndwd_Prod_Val_BF_N!$A$4:$M$202,AR$1,FALSE)/10^3</f>
        <v>278.45678812233882</v>
      </c>
      <c r="AS5" s="12">
        <f>VLOOKUP($W5,Total_Rndwd_Prod_Val_BF_N!$A$4:$M$202,AS$1,FALSE)/10^3</f>
        <v>320.34949161439459</v>
      </c>
      <c r="AT5" s="12">
        <f>VLOOKUP($W5,Total_Rndwd_Prod_Val_BF_N!$A$4:$M$202,AT$1,FALSE)/10^3</f>
        <v>369.90660627283597</v>
      </c>
      <c r="AU5" s="12">
        <f>VLOOKUP($W5,Total_Rndwd_Prod_Val_BF_N!$A$4:$M$202,AU$1,FALSE)/10^3</f>
        <v>373.90905212620623</v>
      </c>
      <c r="AV5" s="12">
        <f>VLOOKUP($W5,Total_Rndwd_Prod_Val_BF_N!$A$4:$M$202,AV$1,FALSE)/10^3</f>
        <v>369.61166730751603</v>
      </c>
      <c r="AW5" s="12">
        <f>VLOOKUP($W5,Total_Rndwd_Prod_Val_BF_N!$A$4:$M$202,AW$1,FALSE)/10^3</f>
        <v>368.23607704082303</v>
      </c>
      <c r="AX5" s="12">
        <f>VLOOKUP($W5,Total_Rndwd_Prod_Val_BF_N!$A$4:$M$202,AX$1,FALSE)/10^3</f>
        <v>377.2635901530935</v>
      </c>
      <c r="AY5" s="12">
        <f>VLOOKUP($W5,Total_Rndwd_Prod_Val_BF_N!$A$4:$M$202,AY$1,FALSE)/10^3</f>
        <v>364.1006558828085</v>
      </c>
      <c r="AZ5" s="12">
        <f>VLOOKUP($W5,Total_Rndwd_Prod_Val_BF_N!$A$4:$M$202,AZ$1,FALSE)/10^3</f>
        <v>367.76109309766241</v>
      </c>
      <c r="BA5" s="12"/>
      <c r="BB5" s="12">
        <f>VLOOKUP($W5,Total_Rndwd_Prod_Val_BAC_N!$A$4:$M$202,BB$1,FALSE)/10^3</f>
        <v>278.45678812233882</v>
      </c>
      <c r="BC5" s="12">
        <f>VLOOKUP($W5,Total_Rndwd_Prod_Val_BAC_N!$A$4:$M$202,BC$1,FALSE)/10^3</f>
        <v>305.89838538220255</v>
      </c>
      <c r="BD5" s="12">
        <f>VLOOKUP($W5,Total_Rndwd_Prod_Val_BAC_N!$A$4:$M$202,BD$1,FALSE)/10^3</f>
        <v>337.58208167427051</v>
      </c>
      <c r="BE5" s="12">
        <f>VLOOKUP($W5,Total_Rndwd_Prod_Val_BAC_N!$A$4:$M$202,BE$1,FALSE)/10^3</f>
        <v>335.61618365728452</v>
      </c>
      <c r="BF5" s="12">
        <f>VLOOKUP($W5,Total_Rndwd_Prod_Val_BAC_N!$A$4:$M$202,BF$1,FALSE)/10^3</f>
        <v>339.26127391359955</v>
      </c>
      <c r="BG5" s="12">
        <f>VLOOKUP($W5,Total_Rndwd_Prod_Val_BAC_N!$A$4:$M$202,BG$1,FALSE)/10^3</f>
        <v>340.30732535136082</v>
      </c>
      <c r="BH5" s="12">
        <f>VLOOKUP($W5,Total_Rndwd_Prod_Val_BAC_N!$A$4:$M$202,BH$1,FALSE)/10^3</f>
        <v>343.48383387207906</v>
      </c>
      <c r="BI5" s="12">
        <f>VLOOKUP($W5,Total_Rndwd_Prod_Val_BAC_N!$A$4:$M$202,BI$1,FALSE)/10^3</f>
        <v>351.79337990081979</v>
      </c>
      <c r="BJ5" s="12">
        <f>VLOOKUP($W5,Total_Rndwd_Prod_Val_BAC_N!$A$4:$M$202,BJ$1,FALSE)/10^3</f>
        <v>348.91641348423428</v>
      </c>
      <c r="BK5" s="12"/>
    </row>
    <row r="6" spans="1:63" x14ac:dyDescent="0.3">
      <c r="A6" t="s">
        <v>8</v>
      </c>
      <c r="B6" s="2">
        <v>0</v>
      </c>
      <c r="C6" s="2">
        <v>0</v>
      </c>
      <c r="D6" s="2">
        <v>0</v>
      </c>
      <c r="E6" s="2">
        <v>278456.78812233882</v>
      </c>
      <c r="F6" s="2">
        <v>299450.17133371549</v>
      </c>
      <c r="G6" s="2">
        <v>321626.18480677879</v>
      </c>
      <c r="H6" s="2">
        <v>322622.26096324413</v>
      </c>
      <c r="I6" s="2">
        <v>324703.93625689356</v>
      </c>
      <c r="J6" s="2">
        <v>328124.11773927358</v>
      </c>
      <c r="K6" s="2">
        <v>331640.73525755724</v>
      </c>
      <c r="L6" s="2">
        <v>338221.58627556689</v>
      </c>
      <c r="M6" s="2">
        <v>334176.15382417233</v>
      </c>
      <c r="N6" t="e">
        <f>#REF!+#REF!+#REF!</f>
        <v>#REF!</v>
      </c>
      <c r="O6" t="e">
        <f>#REF!+#REF!+#REF!</f>
        <v>#REF!</v>
      </c>
      <c r="P6" t="e">
        <f>#REF!+#REF!+#REF!</f>
        <v>#REF!</v>
      </c>
      <c r="Q6" t="e">
        <f>#REF!+#REF!+#REF!</f>
        <v>#REF!</v>
      </c>
      <c r="R6" t="e">
        <f>#REF!+#REF!+#REF!</f>
        <v>#REF!</v>
      </c>
      <c r="S6" t="e">
        <f>#REF!+#REF!+#REF!</f>
        <v>#REF!</v>
      </c>
      <c r="T6" t="e">
        <f>#REF!+#REF!+#REF!</f>
        <v>#REF!</v>
      </c>
      <c r="U6" t="e">
        <f>#REF!+#REF!+#REF!</f>
        <v>#REF!</v>
      </c>
      <c r="W6" t="s">
        <v>9</v>
      </c>
      <c r="X6" s="12">
        <f t="shared" si="1"/>
        <v>728.5599041033837</v>
      </c>
      <c r="Y6" s="12">
        <f t="shared" si="1"/>
        <v>805.14277503527092</v>
      </c>
      <c r="Z6" s="12">
        <f t="shared" si="1"/>
        <v>888.9297608148205</v>
      </c>
      <c r="AA6" s="12">
        <f t="shared" si="1"/>
        <v>882.83146787820397</v>
      </c>
      <c r="AB6" s="12">
        <f t="shared" si="1"/>
        <v>879.53363608913787</v>
      </c>
      <c r="AC6" s="12">
        <f t="shared" si="1"/>
        <v>880.73386212274272</v>
      </c>
      <c r="AD6" s="12">
        <f t="shared" si="1"/>
        <v>885.61113862373622</v>
      </c>
      <c r="AE6" s="12">
        <f t="shared" si="1"/>
        <v>884.58335258435625</v>
      </c>
      <c r="AF6" s="12">
        <f t="shared" si="1"/>
        <v>868.31054606524742</v>
      </c>
      <c r="AH6" s="12">
        <f>VLOOKUP($W6,Total_Rndwd_Prod_Val_AF_N!$A$4:$M$202,AH$1,FALSE)/10^3</f>
        <v>728.5599041033837</v>
      </c>
      <c r="AI6" s="50">
        <f>VLOOKUP($W6,Total_Rndwd_Prod_Val_AF_N!$A$4:$M$202,AI$1,FALSE)/10^3</f>
        <v>806.23471481474121</v>
      </c>
      <c r="AJ6" s="12">
        <f>VLOOKUP($W6,Total_Rndwd_Prod_Val_AF_N!$A$4:$M$202,AJ$1,FALSE)/10^3</f>
        <v>897.77966284581362</v>
      </c>
      <c r="AK6" s="12">
        <f>VLOOKUP($W6,Total_Rndwd_Prod_Val_AF_N!$A$4:$M$202,AK$1,FALSE)/10^3</f>
        <v>891.54426732853324</v>
      </c>
      <c r="AL6" s="50">
        <f>VLOOKUP($W6,Total_Rndwd_Prod_Val_AF_N!$A$4:$M$202,AL$1,FALSE)/10^3</f>
        <v>886.69363023230608</v>
      </c>
      <c r="AM6" s="12">
        <f>VLOOKUP($W6,Total_Rndwd_Prod_Val_AF_N!$A$4:$M$202,AM$1,FALSE)/10^3</f>
        <v>884.63525596863474</v>
      </c>
      <c r="AN6" s="12">
        <f>VLOOKUP($W6,Total_Rndwd_Prod_Val_AF_N!$A$4:$M$202,AN$1,FALSE)/10^3</f>
        <v>882.45423022320506</v>
      </c>
      <c r="AO6" s="50">
        <f>VLOOKUP($W6,Total_Rndwd_Prod_Val_AF_N!$A$4:$M$202,AO$1,FALSE)/10^3</f>
        <v>888.56132758133867</v>
      </c>
      <c r="AP6" s="12">
        <f>VLOOKUP($W6,Total_Rndwd_Prod_Val_AF_N!$A$4:$M$202,AP$1,FALSE)/10^3</f>
        <v>878.00015863578801</v>
      </c>
      <c r="AQ6" s="12"/>
      <c r="AR6" s="12">
        <f>VLOOKUP($W6,Total_Rndwd_Prod_Val_BF_N!$A$4:$M$202,AR$1,FALSE)/10^3</f>
        <v>728.5599041033837</v>
      </c>
      <c r="AS6" s="12">
        <f>VLOOKUP($W6,Total_Rndwd_Prod_Val_BF_N!$A$4:$M$202,AS$1,FALSE)/10^3</f>
        <v>799.29538021477481</v>
      </c>
      <c r="AT6" s="12">
        <f>VLOOKUP($W6,Total_Rndwd_Prod_Val_BF_N!$A$4:$M$202,AT$1,FALSE)/10^3</f>
        <v>884.35366323019798</v>
      </c>
      <c r="AU6" s="12">
        <f>VLOOKUP($W6,Total_Rndwd_Prod_Val_BF_N!$A$4:$M$202,AU$1,FALSE)/10^3</f>
        <v>880.56983148932954</v>
      </c>
      <c r="AV6" s="12">
        <f>VLOOKUP($W6,Total_Rndwd_Prod_Val_BF_N!$A$4:$M$202,AV$1,FALSE)/10^3</f>
        <v>854.93661548275202</v>
      </c>
      <c r="AW6" s="12">
        <f>VLOOKUP($W6,Total_Rndwd_Prod_Val_BF_N!$A$4:$M$202,AW$1,FALSE)/10^3</f>
        <v>856.08458485761639</v>
      </c>
      <c r="AX6" s="12">
        <f>VLOOKUP($W6,Total_Rndwd_Prod_Val_BF_N!$A$4:$M$202,AX$1,FALSE)/10^3</f>
        <v>850.74146867873219</v>
      </c>
      <c r="AY6" s="12">
        <f>VLOOKUP($W6,Total_Rndwd_Prod_Val_BF_N!$A$4:$M$202,AY$1,FALSE)/10^3</f>
        <v>835.42772569530064</v>
      </c>
      <c r="AZ6" s="12">
        <f>VLOOKUP($W6,Total_Rndwd_Prod_Val_BF_N!$A$4:$M$202,AZ$1,FALSE)/10^3</f>
        <v>834.98744140306997</v>
      </c>
      <c r="BA6" s="12"/>
      <c r="BB6" s="12">
        <f>VLOOKUP($W6,Total_Rndwd_Prod_Val_BAC_N!$A$4:$M$202,BB$1,FALSE)/10^3</f>
        <v>728.5599041033837</v>
      </c>
      <c r="BC6" s="12">
        <f>VLOOKUP($W6,Total_Rndwd_Prod_Val_BAC_N!$A$4:$M$202,BC$1,FALSE)/10^3</f>
        <v>784.37899957656509</v>
      </c>
      <c r="BD6" s="12">
        <f>VLOOKUP($W6,Total_Rndwd_Prod_Val_BAC_N!$A$4:$M$202,BD$1,FALSE)/10^3</f>
        <v>850.45957987536099</v>
      </c>
      <c r="BE6" s="12">
        <f>VLOOKUP($W6,Total_Rndwd_Prod_Val_BAC_N!$A$4:$M$202,BE$1,FALSE)/10^3</f>
        <v>841.21614269985162</v>
      </c>
      <c r="BF6" s="12">
        <f>VLOOKUP($W6,Total_Rndwd_Prod_Val_BAC_N!$A$4:$M$202,BF$1,FALSE)/10^3</f>
        <v>835.26367563941676</v>
      </c>
      <c r="BG6" s="12">
        <f>VLOOKUP($W6,Total_Rndwd_Prod_Val_BAC_N!$A$4:$M$202,BG$1,FALSE)/10^3</f>
        <v>839.68865438448722</v>
      </c>
      <c r="BH6" s="12">
        <f>VLOOKUP($W6,Total_Rndwd_Prod_Val_BAC_N!$A$4:$M$202,BH$1,FALSE)/10^3</f>
        <v>838.68165860225326</v>
      </c>
      <c r="BI6" s="12">
        <f>VLOOKUP($W6,Total_Rndwd_Prod_Val_BAC_N!$A$4:$M$202,BI$1,FALSE)/10^3</f>
        <v>843.82201022833249</v>
      </c>
      <c r="BJ6" s="12">
        <f>VLOOKUP($W6,Total_Rndwd_Prod_Val_BAC_N!$A$4:$M$202,BJ$1,FALSE)/10^3</f>
        <v>833.74901126065049</v>
      </c>
      <c r="BK6" s="12"/>
    </row>
    <row r="7" spans="1:63" x14ac:dyDescent="0.3">
      <c r="A7" t="s">
        <v>10</v>
      </c>
      <c r="B7" s="2">
        <v>0</v>
      </c>
      <c r="C7" s="2">
        <v>0</v>
      </c>
      <c r="D7" s="2">
        <v>0</v>
      </c>
      <c r="E7" s="2">
        <v>292989.82896772632</v>
      </c>
      <c r="F7" s="2">
        <v>317441.20700420573</v>
      </c>
      <c r="G7" s="2">
        <v>342289.43575607403</v>
      </c>
      <c r="H7" s="2">
        <v>342319.44402807549</v>
      </c>
      <c r="I7" s="2">
        <v>344178.25380597875</v>
      </c>
      <c r="J7" s="2">
        <v>348053.19719671254</v>
      </c>
      <c r="K7" s="2">
        <v>352464.50650719076</v>
      </c>
      <c r="L7" s="2">
        <v>357892.99245702988</v>
      </c>
      <c r="M7" s="2">
        <v>355558.68759665359</v>
      </c>
      <c r="N7" t="e">
        <f>#REF!+#REF!+#REF!</f>
        <v>#REF!</v>
      </c>
      <c r="O7" t="e">
        <f>#REF!+#REF!+#REF!</f>
        <v>#REF!</v>
      </c>
      <c r="P7" t="e">
        <f>#REF!+#REF!+#REF!</f>
        <v>#REF!</v>
      </c>
      <c r="Q7" t="e">
        <f>#REF!+#REF!+#REF!</f>
        <v>#REF!</v>
      </c>
      <c r="R7" t="e">
        <f>#REF!+#REF!+#REF!</f>
        <v>#REF!</v>
      </c>
      <c r="S7" t="e">
        <f>#REF!+#REF!+#REF!</f>
        <v>#REF!</v>
      </c>
      <c r="T7" t="e">
        <f>#REF!+#REF!+#REF!</f>
        <v>#REF!</v>
      </c>
      <c r="U7" t="e">
        <f>#REF!+#REF!+#REF!</f>
        <v>#REF!</v>
      </c>
      <c r="W7" t="s">
        <v>11</v>
      </c>
      <c r="X7" s="12">
        <f t="shared" si="1"/>
        <v>141.5811846227169</v>
      </c>
      <c r="Y7" s="12">
        <f t="shared" si="1"/>
        <v>153.66293831669398</v>
      </c>
      <c r="Z7" s="12">
        <f t="shared" si="1"/>
        <v>166.64507642437377</v>
      </c>
      <c r="AA7" s="12">
        <f t="shared" si="1"/>
        <v>166.50171238576789</v>
      </c>
      <c r="AB7" s="12">
        <f t="shared" si="1"/>
        <v>166.82145456367587</v>
      </c>
      <c r="AC7" s="12">
        <f t="shared" si="1"/>
        <v>167.80387175311105</v>
      </c>
      <c r="AD7" s="12">
        <f t="shared" si="1"/>
        <v>167.11839725675645</v>
      </c>
      <c r="AE7" s="12">
        <f t="shared" si="1"/>
        <v>167.55415535153276</v>
      </c>
      <c r="AF7" s="12">
        <f t="shared" si="1"/>
        <v>164.14736089745773</v>
      </c>
      <c r="AH7" s="12">
        <f>VLOOKUP($W7,Total_Rndwd_Prod_Val_AF_N!$A$4:$M$202,AH$1,FALSE)/10^3</f>
        <v>141.5811846227169</v>
      </c>
      <c r="AI7" s="50">
        <f>VLOOKUP($W7,Total_Rndwd_Prod_Val_AF_N!$A$4:$M$202,AI$1,FALSE)/10^3</f>
        <v>152.56024189846704</v>
      </c>
      <c r="AJ7" s="12">
        <f>VLOOKUP($W7,Total_Rndwd_Prod_Val_AF_N!$A$4:$M$202,AJ$1,FALSE)/10^3</f>
        <v>165.42512802895726</v>
      </c>
      <c r="AK7" s="12">
        <f>VLOOKUP($W7,Total_Rndwd_Prod_Val_AF_N!$A$4:$M$202,AK$1,FALSE)/10^3</f>
        <v>164.92287486984162</v>
      </c>
      <c r="AL7" s="50">
        <f>VLOOKUP($W7,Total_Rndwd_Prod_Val_AF_N!$A$4:$M$202,AL$1,FALSE)/10^3</f>
        <v>165.42285736897006</v>
      </c>
      <c r="AM7" s="12">
        <f>VLOOKUP($W7,Total_Rndwd_Prod_Val_AF_N!$A$4:$M$202,AM$1,FALSE)/10^3</f>
        <v>166.22394272978235</v>
      </c>
      <c r="AN7" s="12">
        <f>VLOOKUP($W7,Total_Rndwd_Prod_Val_AF_N!$A$4:$M$202,AN$1,FALSE)/10^3</f>
        <v>167.06065286299514</v>
      </c>
      <c r="AO7" s="50">
        <f>VLOOKUP($W7,Total_Rndwd_Prod_Val_AF_N!$A$4:$M$202,AO$1,FALSE)/10^3</f>
        <v>166.70136589972506</v>
      </c>
      <c r="AP7" s="12">
        <f>VLOOKUP($W7,Total_Rndwd_Prod_Val_AF_N!$A$4:$M$202,AP$1,FALSE)/10^3</f>
        <v>164.28920466623305</v>
      </c>
      <c r="AQ7" s="12"/>
      <c r="AR7" s="12">
        <f>VLOOKUP($W7,Total_Rndwd_Prod_Val_BF_N!$A$4:$M$202,AR$1,FALSE)/10^3</f>
        <v>141.5811846227169</v>
      </c>
      <c r="AS7" s="12">
        <f>VLOOKUP($W7,Total_Rndwd_Prod_Val_BF_N!$A$4:$M$202,AS$1,FALSE)/10^3</f>
        <v>165.88353965052463</v>
      </c>
      <c r="AT7" s="12">
        <f>VLOOKUP($W7,Total_Rndwd_Prod_Val_BF_N!$A$4:$M$202,AT$1,FALSE)/10^3</f>
        <v>195.59140595937023</v>
      </c>
      <c r="AU7" s="12">
        <f>VLOOKUP($W7,Total_Rndwd_Prod_Val_BF_N!$A$4:$M$202,AU$1,FALSE)/10^3</f>
        <v>195.68046204979552</v>
      </c>
      <c r="AV7" s="12">
        <f>VLOOKUP($W7,Total_Rndwd_Prod_Val_BF_N!$A$4:$M$202,AV$1,FALSE)/10^3</f>
        <v>191.37509936497696</v>
      </c>
      <c r="AW7" s="12">
        <f>VLOOKUP($W7,Total_Rndwd_Prod_Val_BF_N!$A$4:$M$202,AW$1,FALSE)/10^3</f>
        <v>190.7135546338493</v>
      </c>
      <c r="AX7" s="12">
        <f>VLOOKUP($W7,Total_Rndwd_Prod_Val_BF_N!$A$4:$M$202,AX$1,FALSE)/10^3</f>
        <v>191.63488139526561</v>
      </c>
      <c r="AY7" s="12">
        <f>VLOOKUP($W7,Total_Rndwd_Prod_Val_BF_N!$A$4:$M$202,AY$1,FALSE)/10^3</f>
        <v>185.30025574865016</v>
      </c>
      <c r="AZ7" s="12">
        <f>VLOOKUP($W7,Total_Rndwd_Prod_Val_BF_N!$A$4:$M$202,AZ$1,FALSE)/10^3</f>
        <v>184.93439063339903</v>
      </c>
      <c r="BA7" s="12"/>
      <c r="BB7" s="12">
        <f>VLOOKUP($W7,Total_Rndwd_Prod_Val_BAC_N!$A$4:$M$202,BB$1,FALSE)/10^3</f>
        <v>141.5811846227169</v>
      </c>
      <c r="BC7" s="12">
        <f>VLOOKUP($W7,Total_Rndwd_Prod_Val_BAC_N!$A$4:$M$202,BC$1,FALSE)/10^3</f>
        <v>156.44262383425161</v>
      </c>
      <c r="BD7" s="12">
        <f>VLOOKUP($W7,Total_Rndwd_Prod_Val_BAC_N!$A$4:$M$202,BD$1,FALSE)/10^3</f>
        <v>174.10856175018344</v>
      </c>
      <c r="BE7" s="12">
        <f>VLOOKUP($W7,Total_Rndwd_Prod_Val_BAC_N!$A$4:$M$202,BE$1,FALSE)/10^3</f>
        <v>173.14902284750133</v>
      </c>
      <c r="BF7" s="12">
        <f>VLOOKUP($W7,Total_Rndwd_Prod_Val_BAC_N!$A$4:$M$202,BF$1,FALSE)/10^3</f>
        <v>173.2103550588028</v>
      </c>
      <c r="BG7" s="12">
        <f>VLOOKUP($W7,Total_Rndwd_Prod_Val_BAC_N!$A$4:$M$202,BG$1,FALSE)/10^3</f>
        <v>173.69816318051937</v>
      </c>
      <c r="BH7" s="12">
        <f>VLOOKUP($W7,Total_Rndwd_Prod_Val_BAC_N!$A$4:$M$202,BH$1,FALSE)/10^3</f>
        <v>172.74490659941961</v>
      </c>
      <c r="BI7" s="12">
        <f>VLOOKUP($W7,Total_Rndwd_Prod_Val_BAC_N!$A$4:$M$202,BI$1,FALSE)/10^3</f>
        <v>173.87951975003162</v>
      </c>
      <c r="BJ7" s="12">
        <f>VLOOKUP($W7,Total_Rndwd_Prod_Val_BAC_N!$A$4:$M$202,BJ$1,FALSE)/10^3</f>
        <v>171.12267872580466</v>
      </c>
      <c r="BK7" s="12"/>
    </row>
    <row r="8" spans="1:63" x14ac:dyDescent="0.3">
      <c r="A8" t="s">
        <v>12</v>
      </c>
      <c r="B8" s="2">
        <v>0</v>
      </c>
      <c r="C8" s="2">
        <v>0</v>
      </c>
      <c r="D8" s="2">
        <v>0</v>
      </c>
      <c r="E8" s="2">
        <v>35711.862483809804</v>
      </c>
      <c r="F8" s="2">
        <v>38212.807004592563</v>
      </c>
      <c r="G8" s="2">
        <v>40724.654904444345</v>
      </c>
      <c r="H8" s="2">
        <v>40962.676628452995</v>
      </c>
      <c r="I8" s="2">
        <v>41354.323213861222</v>
      </c>
      <c r="J8" s="2">
        <v>41931.891142666522</v>
      </c>
      <c r="K8" s="2">
        <v>42506.208989549421</v>
      </c>
      <c r="L8" s="2">
        <v>43334.251777663667</v>
      </c>
      <c r="M8" s="2">
        <v>42816.959010954582</v>
      </c>
      <c r="N8" t="e">
        <f>#REF!+#REF!+#REF!</f>
        <v>#REF!</v>
      </c>
      <c r="O8" t="e">
        <f>#REF!+#REF!+#REF!</f>
        <v>#REF!</v>
      </c>
      <c r="P8" t="e">
        <f>#REF!+#REF!+#REF!</f>
        <v>#REF!</v>
      </c>
      <c r="Q8" t="e">
        <f>#REF!+#REF!+#REF!</f>
        <v>#REF!</v>
      </c>
      <c r="R8" t="e">
        <f>#REF!+#REF!+#REF!</f>
        <v>#REF!</v>
      </c>
      <c r="S8" t="e">
        <f>#REF!+#REF!+#REF!</f>
        <v>#REF!</v>
      </c>
      <c r="T8" t="e">
        <f>#REF!+#REF!+#REF!</f>
        <v>#REF!</v>
      </c>
      <c r="U8" t="e">
        <f>#REF!+#REF!+#REF!</f>
        <v>#REF!</v>
      </c>
      <c r="W8" t="s">
        <v>13</v>
      </c>
      <c r="X8" s="12">
        <f t="shared" si="1"/>
        <v>3665.9558448686603</v>
      </c>
      <c r="Y8" s="12">
        <f t="shared" si="1"/>
        <v>3999.6971128685327</v>
      </c>
      <c r="Z8" s="12">
        <f t="shared" si="1"/>
        <v>4345.8942971962078</v>
      </c>
      <c r="AA8" s="12">
        <f t="shared" si="1"/>
        <v>4383.5618936040073</v>
      </c>
      <c r="AB8" s="12">
        <f t="shared" si="1"/>
        <v>4442.1364370424644</v>
      </c>
      <c r="AC8" s="12">
        <f t="shared" si="1"/>
        <v>4523.7928936158178</v>
      </c>
      <c r="AD8" s="12">
        <f t="shared" si="1"/>
        <v>4610.9464837094392</v>
      </c>
      <c r="AE8" s="12">
        <f t="shared" si="1"/>
        <v>4694.6131554026742</v>
      </c>
      <c r="AF8" s="12">
        <f t="shared" si="1"/>
        <v>4664.7003673728732</v>
      </c>
      <c r="AH8" s="12">
        <f>VLOOKUP($W8,Total_Rndwd_Prod_Val_AF_N!$A$4:$M$202,AH$1,FALSE)/10^3</f>
        <v>3665.9558448686603</v>
      </c>
      <c r="AI8" s="50">
        <f>VLOOKUP($W8,Total_Rndwd_Prod_Val_AF_N!$A$4:$M$202,AI$1,FALSE)/10^3</f>
        <v>4074.1862476704755</v>
      </c>
      <c r="AJ8" s="12">
        <f>VLOOKUP($W8,Total_Rndwd_Prod_Val_AF_N!$A$4:$M$202,AJ$1,FALSE)/10^3</f>
        <v>4543.7897280341931</v>
      </c>
      <c r="AK8" s="12">
        <f>VLOOKUP($W8,Total_Rndwd_Prod_Val_AF_N!$A$4:$M$202,AK$1,FALSE)/10^3</f>
        <v>4523.503476984245</v>
      </c>
      <c r="AL8" s="50">
        <f>VLOOKUP($W8,Total_Rndwd_Prod_Val_AF_N!$A$4:$M$202,AL$1,FALSE)/10^3</f>
        <v>4604.3231110424213</v>
      </c>
      <c r="AM8" s="12">
        <f>VLOOKUP($W8,Total_Rndwd_Prod_Val_AF_N!$A$4:$M$202,AM$1,FALSE)/10^3</f>
        <v>4673.1725598910616</v>
      </c>
      <c r="AN8" s="12">
        <f>VLOOKUP($W8,Total_Rndwd_Prod_Val_AF_N!$A$4:$M$202,AN$1,FALSE)/10^3</f>
        <v>4756.349382321554</v>
      </c>
      <c r="AO8" s="50">
        <f>VLOOKUP($W8,Total_Rndwd_Prod_Val_AF_N!$A$4:$M$202,AO$1,FALSE)/10^3</f>
        <v>4854.6404435756222</v>
      </c>
      <c r="AP8" s="12">
        <f>VLOOKUP($W8,Total_Rndwd_Prod_Val_AF_N!$A$4:$M$202,AP$1,FALSE)/10^3</f>
        <v>4855.8415799889308</v>
      </c>
      <c r="AQ8" s="12"/>
      <c r="AR8" s="12">
        <f>VLOOKUP($W8,Total_Rndwd_Prod_Val_BF_N!$A$4:$M$202,AR$1,FALSE)/10^3</f>
        <v>3665.9558448686603</v>
      </c>
      <c r="AS8" s="12">
        <f>VLOOKUP($W8,Total_Rndwd_Prod_Val_BF_N!$A$4:$M$202,AS$1,FALSE)/10^3</f>
        <v>4296.3890405472021</v>
      </c>
      <c r="AT8" s="12">
        <f>VLOOKUP($W8,Total_Rndwd_Prod_Val_BF_N!$A$4:$M$202,AT$1,FALSE)/10^3</f>
        <v>5050.8043389184377</v>
      </c>
      <c r="AU8" s="12">
        <f>VLOOKUP($W8,Total_Rndwd_Prod_Val_BF_N!$A$4:$M$202,AU$1,FALSE)/10^3</f>
        <v>5139.5845794428333</v>
      </c>
      <c r="AV8" s="12">
        <f>VLOOKUP($W8,Total_Rndwd_Prod_Val_BF_N!$A$4:$M$202,AV$1,FALSE)/10^3</f>
        <v>5055.1403301598148</v>
      </c>
      <c r="AW8" s="12">
        <f>VLOOKUP($W8,Total_Rndwd_Prod_Val_BF_N!$A$4:$M$202,AW$1,FALSE)/10^3</f>
        <v>5081.1026231748147</v>
      </c>
      <c r="AX8" s="12">
        <f>VLOOKUP($W8,Total_Rndwd_Prod_Val_BF_N!$A$4:$M$202,AX$1,FALSE)/10^3</f>
        <v>5122.634360864311</v>
      </c>
      <c r="AY8" s="12">
        <f>VLOOKUP($W8,Total_Rndwd_Prod_Val_BF_N!$A$4:$M$202,AY$1,FALSE)/10^3</f>
        <v>5047.0752314550755</v>
      </c>
      <c r="AZ8" s="12">
        <f>VLOOKUP($W8,Total_Rndwd_Prod_Val_BF_N!$A$4:$M$202,AZ$1,FALSE)/10^3</f>
        <v>5099.8297729767492</v>
      </c>
      <c r="BA8" s="12"/>
      <c r="BB8" s="12">
        <f>VLOOKUP($W8,Total_Rndwd_Prod_Val_BAC_N!$A$4:$M$202,BB$1,FALSE)/10^3</f>
        <v>3665.9558448686603</v>
      </c>
      <c r="BC8" s="12">
        <f>VLOOKUP($W8,Total_Rndwd_Prod_Val_BAC_N!$A$4:$M$202,BC$1,FALSE)/10^3</f>
        <v>4077.9468446060459</v>
      </c>
      <c r="BD8" s="12">
        <f>VLOOKUP($W8,Total_Rndwd_Prod_Val_BAC_N!$A$4:$M$202,BD$1,FALSE)/10^3</f>
        <v>4544.0808990875139</v>
      </c>
      <c r="BE8" s="12">
        <f>VLOOKUP($W8,Total_Rndwd_Prod_Val_BAC_N!$A$4:$M$202,BE$1,FALSE)/10^3</f>
        <v>4515.084721234829</v>
      </c>
      <c r="BF8" s="12">
        <f>VLOOKUP($W8,Total_Rndwd_Prod_Val_BAC_N!$A$4:$M$202,BF$1,FALSE)/10^3</f>
        <v>4590.2562950547699</v>
      </c>
      <c r="BG8" s="12">
        <f>VLOOKUP($W8,Total_Rndwd_Prod_Val_BAC_N!$A$4:$M$202,BG$1,FALSE)/10^3</f>
        <v>4648.9073796505245</v>
      </c>
      <c r="BH8" s="12">
        <f>VLOOKUP($W8,Total_Rndwd_Prod_Val_BAC_N!$A$4:$M$202,BH$1,FALSE)/10^3</f>
        <v>4728.6121399558415</v>
      </c>
      <c r="BI8" s="12">
        <f>VLOOKUP($W8,Total_Rndwd_Prod_Val_BAC_N!$A$4:$M$202,BI$1,FALSE)/10^3</f>
        <v>4844.5782439799659</v>
      </c>
      <c r="BJ8" s="12">
        <f>VLOOKUP($W8,Total_Rndwd_Prod_Val_BAC_N!$A$4:$M$202,BJ$1,FALSE)/10^3</f>
        <v>4845.3499327756754</v>
      </c>
      <c r="BK8" s="12"/>
    </row>
    <row r="9" spans="1:63" x14ac:dyDescent="0.3">
      <c r="A9" t="s">
        <v>14</v>
      </c>
      <c r="B9" s="2">
        <v>0</v>
      </c>
      <c r="C9" s="2">
        <v>0</v>
      </c>
      <c r="D9" s="2">
        <v>0</v>
      </c>
      <c r="E9" s="2">
        <v>840982.93183550402</v>
      </c>
      <c r="F9" s="2">
        <v>887398.71546059824</v>
      </c>
      <c r="G9" s="2">
        <v>933236.58133586764</v>
      </c>
      <c r="H9" s="2">
        <v>938323.0209026332</v>
      </c>
      <c r="I9" s="2">
        <v>946446.195004459</v>
      </c>
      <c r="J9" s="2">
        <v>957974.84385974077</v>
      </c>
      <c r="K9" s="2">
        <v>971029.92801525607</v>
      </c>
      <c r="L9" s="2">
        <v>986707.22902849095</v>
      </c>
      <c r="M9" s="2">
        <v>981289.98257133272</v>
      </c>
      <c r="N9" t="e">
        <f>#REF!+#REF!+#REF!</f>
        <v>#REF!</v>
      </c>
      <c r="O9" t="e">
        <f>#REF!+#REF!+#REF!</f>
        <v>#REF!</v>
      </c>
      <c r="P9" t="e">
        <f>#REF!+#REF!+#REF!</f>
        <v>#REF!</v>
      </c>
      <c r="Q9" t="e">
        <f>#REF!+#REF!+#REF!</f>
        <v>#REF!</v>
      </c>
      <c r="R9" t="e">
        <f>#REF!+#REF!+#REF!</f>
        <v>#REF!</v>
      </c>
      <c r="S9" t="e">
        <f>#REF!+#REF!+#REF!</f>
        <v>#REF!</v>
      </c>
      <c r="T9" t="e">
        <f>#REF!+#REF!+#REF!</f>
        <v>#REF!</v>
      </c>
      <c r="U9" t="e">
        <f>#REF!+#REF!+#REF!</f>
        <v>#REF!</v>
      </c>
      <c r="W9" t="s">
        <v>15</v>
      </c>
      <c r="X9" s="12">
        <f t="shared" si="1"/>
        <v>241.77134645308362</v>
      </c>
      <c r="Y9" s="12">
        <f t="shared" si="1"/>
        <v>255.01467772872633</v>
      </c>
      <c r="Z9" s="12">
        <f t="shared" si="1"/>
        <v>269.28422522186179</v>
      </c>
      <c r="AA9" s="12">
        <f t="shared" si="1"/>
        <v>267.91582779108614</v>
      </c>
      <c r="AB9" s="12">
        <f t="shared" si="1"/>
        <v>267.1116317932603</v>
      </c>
      <c r="AC9" s="12">
        <f t="shared" si="1"/>
        <v>267.35457681372611</v>
      </c>
      <c r="AD9" s="12">
        <f t="shared" si="1"/>
        <v>261.43322836915002</v>
      </c>
      <c r="AE9" s="12">
        <f t="shared" si="1"/>
        <v>257.72799206260743</v>
      </c>
      <c r="AF9" s="12">
        <f t="shared" si="1"/>
        <v>250.34263258585796</v>
      </c>
      <c r="AH9" s="12">
        <f>VLOOKUP($W9,Total_Rndwd_Prod_Val_AF_N!$A$4:$M$202,AH$1,FALSE)/10^3</f>
        <v>241.77134645308362</v>
      </c>
      <c r="AI9" s="50">
        <f>VLOOKUP($W9,Total_Rndwd_Prod_Val_AF_N!$A$4:$M$202,AI$1,FALSE)/10^3</f>
        <v>264.10527036058539</v>
      </c>
      <c r="AJ9" s="12">
        <f>VLOOKUP($W9,Total_Rndwd_Prod_Val_AF_N!$A$4:$M$202,AJ$1,FALSE)/10^3</f>
        <v>291.17435124009245</v>
      </c>
      <c r="AK9" s="12">
        <f>VLOOKUP($W9,Total_Rndwd_Prod_Val_AF_N!$A$4:$M$202,AK$1,FALSE)/10^3</f>
        <v>292.36687448470707</v>
      </c>
      <c r="AL9" s="50">
        <f>VLOOKUP($W9,Total_Rndwd_Prod_Val_AF_N!$A$4:$M$202,AL$1,FALSE)/10^3</f>
        <v>289.67580656870257</v>
      </c>
      <c r="AM9" s="12">
        <f>VLOOKUP($W9,Total_Rndwd_Prod_Val_AF_N!$A$4:$M$202,AM$1,FALSE)/10^3</f>
        <v>289.2684936807463</v>
      </c>
      <c r="AN9" s="12">
        <f>VLOOKUP($W9,Total_Rndwd_Prod_Val_AF_N!$A$4:$M$202,AN$1,FALSE)/10^3</f>
        <v>285.15346005729253</v>
      </c>
      <c r="AO9" s="50">
        <f>VLOOKUP($W9,Total_Rndwd_Prod_Val_AF_N!$A$4:$M$202,AO$1,FALSE)/10^3</f>
        <v>278.42008429514721</v>
      </c>
      <c r="AP9" s="12">
        <f>VLOOKUP($W9,Total_Rndwd_Prod_Val_AF_N!$A$4:$M$202,AP$1,FALSE)/10^3</f>
        <v>271.08250650007221</v>
      </c>
      <c r="AQ9" s="12"/>
      <c r="AR9" s="12">
        <f>VLOOKUP($W9,Total_Rndwd_Prod_Val_BF_N!$A$4:$M$202,AR$1,FALSE)/10^3</f>
        <v>241.77134645308362</v>
      </c>
      <c r="AS9" s="12">
        <f>VLOOKUP($W9,Total_Rndwd_Prod_Val_BF_N!$A$4:$M$202,AS$1,FALSE)/10^3</f>
        <v>254.69172958494397</v>
      </c>
      <c r="AT9" s="12">
        <f>VLOOKUP($W9,Total_Rndwd_Prod_Val_BF_N!$A$4:$M$202,AT$1,FALSE)/10^3</f>
        <v>276.52013522201599</v>
      </c>
      <c r="AU9" s="12">
        <f>VLOOKUP($W9,Total_Rndwd_Prod_Val_BF_N!$A$4:$M$202,AU$1,FALSE)/10^3</f>
        <v>267.70846715214105</v>
      </c>
      <c r="AV9" s="12">
        <f>VLOOKUP($W9,Total_Rndwd_Prod_Val_BF_N!$A$4:$M$202,AV$1,FALSE)/10^3</f>
        <v>260.72702594479887</v>
      </c>
      <c r="AW9" s="12">
        <f>VLOOKUP($W9,Total_Rndwd_Prod_Val_BF_N!$A$4:$M$202,AW$1,FALSE)/10^3</f>
        <v>259.9579027044702</v>
      </c>
      <c r="AX9" s="12">
        <f>VLOOKUP($W9,Total_Rndwd_Prod_Val_BF_N!$A$4:$M$202,AX$1,FALSE)/10^3</f>
        <v>259.61190636284624</v>
      </c>
      <c r="AY9" s="12">
        <f>VLOOKUP($W9,Total_Rndwd_Prod_Val_BF_N!$A$4:$M$202,AY$1,FALSE)/10^3</f>
        <v>249.80965518293459</v>
      </c>
      <c r="AZ9" s="12">
        <f>VLOOKUP($W9,Total_Rndwd_Prod_Val_BF_N!$A$4:$M$202,AZ$1,FALSE)/10^3</f>
        <v>247.24755186266191</v>
      </c>
      <c r="BA9" s="12"/>
      <c r="BB9" s="12">
        <f>VLOOKUP($W9,Total_Rndwd_Prod_Val_BAC_N!$A$4:$M$202,BB$1,FALSE)/10^3</f>
        <v>241.77134645308362</v>
      </c>
      <c r="BC9" s="12">
        <f>VLOOKUP($W9,Total_Rndwd_Prod_Val_BAC_N!$A$4:$M$202,BC$1,FALSE)/10^3</f>
        <v>254.15080636104565</v>
      </c>
      <c r="BD9" s="12">
        <f>VLOOKUP($W9,Total_Rndwd_Prod_Val_BAC_N!$A$4:$M$202,BD$1,FALSE)/10^3</f>
        <v>270.54007399662714</v>
      </c>
      <c r="BE9" s="12">
        <f>VLOOKUP($W9,Total_Rndwd_Prod_Val_BAC_N!$A$4:$M$202,BE$1,FALSE)/10^3</f>
        <v>270.3407354149191</v>
      </c>
      <c r="BF9" s="12">
        <f>VLOOKUP($W9,Total_Rndwd_Prod_Val_BAC_N!$A$4:$M$202,BF$1,FALSE)/10^3</f>
        <v>267.26077254271439</v>
      </c>
      <c r="BG9" s="12">
        <f>VLOOKUP($W9,Total_Rndwd_Prod_Val_BAC_N!$A$4:$M$202,BG$1,FALSE)/10^3</f>
        <v>267.93593053528923</v>
      </c>
      <c r="BH9" s="12">
        <f>VLOOKUP($W9,Total_Rndwd_Prod_Val_BAC_N!$A$4:$M$202,BH$1,FALSE)/10^3</f>
        <v>261.92358407703131</v>
      </c>
      <c r="BI9" s="12">
        <f>VLOOKUP($W9,Total_Rndwd_Prod_Val_BAC_N!$A$4:$M$202,BI$1,FALSE)/10^3</f>
        <v>258.77116715698918</v>
      </c>
      <c r="BJ9" s="12">
        <f>VLOOKUP($W9,Total_Rndwd_Prod_Val_BAC_N!$A$4:$M$202,BJ$1,FALSE)/10^3</f>
        <v>252.16071938364522</v>
      </c>
      <c r="BK9" s="12"/>
    </row>
    <row r="10" spans="1:63" x14ac:dyDescent="0.3">
      <c r="A10" t="s">
        <v>16</v>
      </c>
      <c r="B10" s="2">
        <v>0</v>
      </c>
      <c r="C10" s="2">
        <v>0</v>
      </c>
      <c r="D10" s="2">
        <v>0</v>
      </c>
      <c r="E10" s="2">
        <v>267339.2701159321</v>
      </c>
      <c r="F10" s="2">
        <v>287528.23202991375</v>
      </c>
      <c r="G10" s="2">
        <v>307523.00211478182</v>
      </c>
      <c r="H10" s="2">
        <v>310100.09077413665</v>
      </c>
      <c r="I10" s="2">
        <v>316274.76780941495</v>
      </c>
      <c r="J10" s="2">
        <v>321913.01085963327</v>
      </c>
      <c r="K10" s="2">
        <v>328095.57894466264</v>
      </c>
      <c r="L10" s="2">
        <v>335210.48997078819</v>
      </c>
      <c r="M10" s="2">
        <v>334416.11989451322</v>
      </c>
      <c r="N10" t="e">
        <f>#REF!+#REF!+#REF!</f>
        <v>#REF!</v>
      </c>
      <c r="O10" t="e">
        <f>#REF!+#REF!+#REF!</f>
        <v>#REF!</v>
      </c>
      <c r="P10" t="e">
        <f>#REF!+#REF!+#REF!</f>
        <v>#REF!</v>
      </c>
      <c r="Q10" t="e">
        <f>#REF!+#REF!+#REF!</f>
        <v>#REF!</v>
      </c>
      <c r="R10" t="e">
        <f>#REF!+#REF!+#REF!</f>
        <v>#REF!</v>
      </c>
      <c r="S10" t="e">
        <f>#REF!+#REF!+#REF!</f>
        <v>#REF!</v>
      </c>
      <c r="T10" t="e">
        <f>#REF!+#REF!+#REF!</f>
        <v>#REF!</v>
      </c>
      <c r="U10" t="e">
        <f>#REF!+#REF!+#REF!</f>
        <v>#REF!</v>
      </c>
      <c r="W10" t="s">
        <v>17</v>
      </c>
      <c r="X10" s="12">
        <f t="shared" si="1"/>
        <v>527.92307710142018</v>
      </c>
      <c r="Y10" s="12">
        <f t="shared" si="1"/>
        <v>564.31385920167179</v>
      </c>
      <c r="Z10" s="12">
        <f t="shared" si="1"/>
        <v>603.20266175748316</v>
      </c>
      <c r="AA10" s="12">
        <f t="shared" si="1"/>
        <v>606.99836654734429</v>
      </c>
      <c r="AB10" s="12">
        <f t="shared" si="1"/>
        <v>615.14782149771258</v>
      </c>
      <c r="AC10" s="12">
        <f t="shared" si="1"/>
        <v>627.44208136079044</v>
      </c>
      <c r="AD10" s="12">
        <f t="shared" si="1"/>
        <v>638.60440906546125</v>
      </c>
      <c r="AE10" s="12">
        <f t="shared" si="1"/>
        <v>651.22297302443917</v>
      </c>
      <c r="AF10" s="12">
        <f t="shared" si="1"/>
        <v>655.49075677385395</v>
      </c>
      <c r="AH10" s="12">
        <f>VLOOKUP($W10,Total_Rndwd_Prod_Val_AF_N!$A$4:$M$202,AH$1,FALSE)/10^3</f>
        <v>527.92307710142018</v>
      </c>
      <c r="AI10" s="50">
        <f>VLOOKUP($W10,Total_Rndwd_Prod_Val_AF_N!$A$4:$M$202,AI$1,FALSE)/10^3</f>
        <v>575.96734954598116</v>
      </c>
      <c r="AJ10" s="12">
        <f>VLOOKUP($W10,Total_Rndwd_Prod_Val_AF_N!$A$4:$M$202,AJ$1,FALSE)/10^3</f>
        <v>633.9659507804007</v>
      </c>
      <c r="AK10" s="12">
        <f>VLOOKUP($W10,Total_Rndwd_Prod_Val_AF_N!$A$4:$M$202,AK$1,FALSE)/10^3</f>
        <v>632.31962675232444</v>
      </c>
      <c r="AL10" s="50">
        <f>VLOOKUP($W10,Total_Rndwd_Prod_Val_AF_N!$A$4:$M$202,AL$1,FALSE)/10^3</f>
        <v>641.10364718856272</v>
      </c>
      <c r="AM10" s="12">
        <f>VLOOKUP($W10,Total_Rndwd_Prod_Val_AF_N!$A$4:$M$202,AM$1,FALSE)/10^3</f>
        <v>651.00676840994765</v>
      </c>
      <c r="AN10" s="12">
        <f>VLOOKUP($W10,Total_Rndwd_Prod_Val_AF_N!$A$4:$M$202,AN$1,FALSE)/10^3</f>
        <v>659.80625644235215</v>
      </c>
      <c r="AO10" s="50">
        <f>VLOOKUP($W10,Total_Rndwd_Prod_Val_AF_N!$A$4:$M$202,AO$1,FALSE)/10^3</f>
        <v>675.86682829847337</v>
      </c>
      <c r="AP10" s="12">
        <f>VLOOKUP($W10,Total_Rndwd_Prod_Val_AF_N!$A$4:$M$202,AP$1,FALSE)/10^3</f>
        <v>683.17288930032873</v>
      </c>
      <c r="AQ10" s="12"/>
      <c r="AR10" s="12">
        <f>VLOOKUP($W10,Total_Rndwd_Prod_Val_BF_N!$A$4:$M$202,AR$1,FALSE)/10^3</f>
        <v>527.92307710142018</v>
      </c>
      <c r="AS10" s="12">
        <f>VLOOKUP($W10,Total_Rndwd_Prod_Val_BF_N!$A$4:$M$202,AS$1,FALSE)/10^3</f>
        <v>600.47461684390282</v>
      </c>
      <c r="AT10" s="12">
        <f>VLOOKUP($W10,Total_Rndwd_Prod_Val_BF_N!$A$4:$M$202,AT$1,FALSE)/10^3</f>
        <v>687.21857923925688</v>
      </c>
      <c r="AU10" s="12">
        <f>VLOOKUP($W10,Total_Rndwd_Prod_Val_BF_N!$A$4:$M$202,AU$1,FALSE)/10^3</f>
        <v>693.57921950136631</v>
      </c>
      <c r="AV10" s="12">
        <f>VLOOKUP($W10,Total_Rndwd_Prod_Val_BF_N!$A$4:$M$202,AV$1,FALSE)/10^3</f>
        <v>682.28340294608279</v>
      </c>
      <c r="AW10" s="12">
        <f>VLOOKUP($W10,Total_Rndwd_Prod_Val_BF_N!$A$4:$M$202,AW$1,FALSE)/10^3</f>
        <v>689.31016504463275</v>
      </c>
      <c r="AX10" s="12">
        <f>VLOOKUP($W10,Total_Rndwd_Prod_Val_BF_N!$A$4:$M$202,AX$1,FALSE)/10^3</f>
        <v>692.60124905160546</v>
      </c>
      <c r="AY10" s="12">
        <f>VLOOKUP($W10,Total_Rndwd_Prod_Val_BF_N!$A$4:$M$202,AY$1,FALSE)/10^3</f>
        <v>694.38994642029331</v>
      </c>
      <c r="AZ10" s="12">
        <f>VLOOKUP($W10,Total_Rndwd_Prod_Val_BF_N!$A$4:$M$202,AZ$1,FALSE)/10^3</f>
        <v>705.46269023508501</v>
      </c>
      <c r="BA10" s="12"/>
      <c r="BB10" s="12">
        <f>VLOOKUP($W10,Total_Rndwd_Prod_Val_BAC_N!$A$4:$M$202,BB$1,FALSE)/10^3</f>
        <v>527.92307710142018</v>
      </c>
      <c r="BC10" s="12">
        <f>VLOOKUP($W10,Total_Rndwd_Prod_Val_BAC_N!$A$4:$M$202,BC$1,FALSE)/10^3</f>
        <v>574.78996626819617</v>
      </c>
      <c r="BD10" s="12">
        <f>VLOOKUP($W10,Total_Rndwd_Prod_Val_BAC_N!$A$4:$M$202,BD$1,FALSE)/10^3</f>
        <v>629.50158468507061</v>
      </c>
      <c r="BE10" s="12">
        <f>VLOOKUP($W10,Total_Rndwd_Prod_Val_BAC_N!$A$4:$M$202,BE$1,FALSE)/10^3</f>
        <v>626.56603156629501</v>
      </c>
      <c r="BF10" s="12">
        <f>VLOOKUP($W10,Total_Rndwd_Prod_Val_BAC_N!$A$4:$M$202,BF$1,FALSE)/10^3</f>
        <v>634.17525953484028</v>
      </c>
      <c r="BG10" s="12">
        <f>VLOOKUP($W10,Total_Rndwd_Prod_Val_BAC_N!$A$4:$M$202,BG$1,FALSE)/10^3</f>
        <v>645.29541946689665</v>
      </c>
      <c r="BH10" s="12">
        <f>VLOOKUP($W10,Total_Rndwd_Prod_Val_BAC_N!$A$4:$M$202,BH$1,FALSE)/10^3</f>
        <v>655.46378443952801</v>
      </c>
      <c r="BI10" s="12">
        <f>VLOOKUP($W10,Total_Rndwd_Prod_Val_BAC_N!$A$4:$M$202,BI$1,FALSE)/10^3</f>
        <v>671.06569596341376</v>
      </c>
      <c r="BJ10" s="12">
        <f>VLOOKUP($W10,Total_Rndwd_Prod_Val_BAC_N!$A$4:$M$202,BJ$1,FALSE)/10^3</f>
        <v>678.6447728283847</v>
      </c>
      <c r="BK10" s="12"/>
    </row>
    <row r="11" spans="1:63" x14ac:dyDescent="0.3">
      <c r="A11" t="s">
        <v>9</v>
      </c>
      <c r="B11" s="2">
        <v>0</v>
      </c>
      <c r="C11" s="2">
        <v>0</v>
      </c>
      <c r="D11" s="2">
        <v>0</v>
      </c>
      <c r="E11" s="2">
        <v>728559.90410338365</v>
      </c>
      <c r="F11" s="2">
        <v>805142.77503527096</v>
      </c>
      <c r="G11" s="2">
        <v>888929.76081482053</v>
      </c>
      <c r="H11" s="2">
        <v>882831.46787820396</v>
      </c>
      <c r="I11" s="2">
        <v>879533.63608913787</v>
      </c>
      <c r="J11" s="2">
        <v>880733.86212274269</v>
      </c>
      <c r="K11" s="2">
        <v>885611.13862373622</v>
      </c>
      <c r="L11" s="2">
        <v>884583.35258435621</v>
      </c>
      <c r="M11" s="2">
        <v>868310.54606524738</v>
      </c>
      <c r="N11" t="e">
        <f>#REF!+#REF!+#REF!</f>
        <v>#REF!</v>
      </c>
      <c r="O11" t="e">
        <f>#REF!+#REF!+#REF!</f>
        <v>#REF!</v>
      </c>
      <c r="P11" t="e">
        <f>#REF!+#REF!+#REF!</f>
        <v>#REF!</v>
      </c>
      <c r="Q11" t="e">
        <f>#REF!+#REF!+#REF!</f>
        <v>#REF!</v>
      </c>
      <c r="R11" t="e">
        <f>#REF!+#REF!+#REF!</f>
        <v>#REF!</v>
      </c>
      <c r="S11" t="e">
        <f>#REF!+#REF!+#REF!</f>
        <v>#REF!</v>
      </c>
      <c r="T11" t="e">
        <f>#REF!+#REF!+#REF!</f>
        <v>#REF!</v>
      </c>
      <c r="U11" t="e">
        <f>#REF!+#REF!+#REF!</f>
        <v>#REF!</v>
      </c>
      <c r="W11" t="s">
        <v>18</v>
      </c>
      <c r="X11" s="12">
        <f t="shared" si="1"/>
        <v>226.50955075106498</v>
      </c>
      <c r="Y11" s="12">
        <f t="shared" si="1"/>
        <v>228.44640411908563</v>
      </c>
      <c r="Z11" s="12">
        <f t="shared" si="1"/>
        <v>234.74354179773016</v>
      </c>
      <c r="AA11" s="12">
        <f t="shared" si="1"/>
        <v>223.35739682429144</v>
      </c>
      <c r="AB11" s="12">
        <f t="shared" si="1"/>
        <v>207.87209650180293</v>
      </c>
      <c r="AC11" s="12">
        <f t="shared" si="1"/>
        <v>193.41865457960935</v>
      </c>
      <c r="AD11" s="12">
        <f t="shared" si="1"/>
        <v>180.29359066266468</v>
      </c>
      <c r="AE11" s="12">
        <f t="shared" si="1"/>
        <v>171.35035523777648</v>
      </c>
      <c r="AF11" s="12">
        <f t="shared" si="1"/>
        <v>165.03968428862473</v>
      </c>
      <c r="AH11" s="12">
        <f>VLOOKUP($W11,Total_Rndwd_Prod_Val_AF_N!$A$4:$M$202,AH$1,FALSE)/10^3</f>
        <v>226.50955075106498</v>
      </c>
      <c r="AI11" s="50">
        <f>VLOOKUP($W11,Total_Rndwd_Prod_Val_AF_N!$A$4:$M$202,AI$1,FALSE)/10^3</f>
        <v>232.54905554359746</v>
      </c>
      <c r="AJ11" s="12">
        <f>VLOOKUP($W11,Total_Rndwd_Prod_Val_AF_N!$A$4:$M$202,AJ$1,FALSE)/10^3</f>
        <v>244.31368115692612</v>
      </c>
      <c r="AK11" s="12">
        <f>VLOOKUP($W11,Total_Rndwd_Prod_Val_AF_N!$A$4:$M$202,AK$1,FALSE)/10^3</f>
        <v>239.23787229483872</v>
      </c>
      <c r="AL11" s="50">
        <f>VLOOKUP($W11,Total_Rndwd_Prod_Val_AF_N!$A$4:$M$202,AL$1,FALSE)/10^3</f>
        <v>226.23634716210859</v>
      </c>
      <c r="AM11" s="12">
        <f>VLOOKUP($W11,Total_Rndwd_Prod_Val_AF_N!$A$4:$M$202,AM$1,FALSE)/10^3</f>
        <v>208.88986954570652</v>
      </c>
      <c r="AN11" s="12">
        <f>VLOOKUP($W11,Total_Rndwd_Prod_Val_AF_N!$A$4:$M$202,AN$1,FALSE)/10^3</f>
        <v>193.66528479595954</v>
      </c>
      <c r="AO11" s="50">
        <f>VLOOKUP($W11,Total_Rndwd_Prod_Val_AF_N!$A$4:$M$202,AO$1,FALSE)/10^3</f>
        <v>183.18705751818217</v>
      </c>
      <c r="AP11" s="12">
        <f>VLOOKUP($W11,Total_Rndwd_Prod_Val_AF_N!$A$4:$M$202,AP$1,FALSE)/10^3</f>
        <v>175.94538622885378</v>
      </c>
      <c r="AQ11" s="12"/>
      <c r="AR11" s="12">
        <f>VLOOKUP($W11,Total_Rndwd_Prod_Val_BF_N!$A$4:$M$202,AR$1,FALSE)/10^3</f>
        <v>226.50955075106498</v>
      </c>
      <c r="AS11" s="12">
        <f>VLOOKUP($W11,Total_Rndwd_Prod_Val_BF_N!$A$4:$M$202,AS$1,FALSE)/10^3</f>
        <v>224.81665991196792</v>
      </c>
      <c r="AT11" s="12">
        <f>VLOOKUP($W11,Total_Rndwd_Prod_Val_BF_N!$A$4:$M$202,AT$1,FALSE)/10^3</f>
        <v>226.56727786171143</v>
      </c>
      <c r="AU11" s="12">
        <f>VLOOKUP($W11,Total_Rndwd_Prod_Val_BF_N!$A$4:$M$202,AU$1,FALSE)/10^3</f>
        <v>208.05021575230376</v>
      </c>
      <c r="AV11" s="12">
        <f>VLOOKUP($W11,Total_Rndwd_Prod_Val_BF_N!$A$4:$M$202,AV$1,FALSE)/10^3</f>
        <v>191.00908939654221</v>
      </c>
      <c r="AW11" s="12">
        <f>VLOOKUP($W11,Total_Rndwd_Prod_Val_BF_N!$A$4:$M$202,AW$1,FALSE)/10^3</f>
        <v>181.13412762676072</v>
      </c>
      <c r="AX11" s="12">
        <f>VLOOKUP($W11,Total_Rndwd_Prod_Val_BF_N!$A$4:$M$202,AX$1,FALSE)/10^3</f>
        <v>172.36937593828688</v>
      </c>
      <c r="AY11" s="12">
        <f>VLOOKUP($W11,Total_Rndwd_Prod_Val_BF_N!$A$4:$M$202,AY$1,FALSE)/10^3</f>
        <v>165.82397487085544</v>
      </c>
      <c r="AZ11" s="12">
        <f>VLOOKUP($W11,Total_Rndwd_Prod_Val_BF_N!$A$4:$M$202,AZ$1,FALSE)/10^3</f>
        <v>163.86779352432399</v>
      </c>
      <c r="BA11" s="12"/>
      <c r="BB11" s="12">
        <f>VLOOKUP($W11,Total_Rndwd_Prod_Val_BAC_N!$A$4:$M$202,BB$1,FALSE)/10^3</f>
        <v>226.50955075106498</v>
      </c>
      <c r="BC11" s="12">
        <f>VLOOKUP($W11,Total_Rndwd_Prod_Val_BAC_N!$A$4:$M$202,BC$1,FALSE)/10^3</f>
        <v>231.18021197567845</v>
      </c>
      <c r="BD11" s="12">
        <f>VLOOKUP($W11,Total_Rndwd_Prod_Val_BAC_N!$A$4:$M$202,BD$1,FALSE)/10^3</f>
        <v>241.93903584867567</v>
      </c>
      <c r="BE11" s="12">
        <f>VLOOKUP($W11,Total_Rndwd_Prod_Val_BAC_N!$A$4:$M$202,BE$1,FALSE)/10^3</f>
        <v>229.54629192955329</v>
      </c>
      <c r="BF11" s="12">
        <f>VLOOKUP($W11,Total_Rndwd_Prod_Val_BAC_N!$A$4:$M$202,BF$1,FALSE)/10^3</f>
        <v>212.43678192772464</v>
      </c>
      <c r="BG11" s="12">
        <f>VLOOKUP($W11,Total_Rndwd_Prod_Val_BAC_N!$A$4:$M$202,BG$1,FALSE)/10^3</f>
        <v>198.05302916095212</v>
      </c>
      <c r="BH11" s="12">
        <f>VLOOKUP($W11,Total_Rndwd_Prod_Val_BAC_N!$A$4:$M$202,BH$1,FALSE)/10^3</f>
        <v>184.54842570643055</v>
      </c>
      <c r="BI11" s="12">
        <f>VLOOKUP($W11,Total_Rndwd_Prod_Val_BAC_N!$A$4:$M$202,BI$1,FALSE)/10^3</f>
        <v>175.7919021612822</v>
      </c>
      <c r="BJ11" s="12">
        <f>VLOOKUP($W11,Total_Rndwd_Prod_Val_BAC_N!$A$4:$M$202,BJ$1,FALSE)/10^3</f>
        <v>169.88595013634389</v>
      </c>
      <c r="BK11" s="12"/>
    </row>
    <row r="12" spans="1:63" x14ac:dyDescent="0.3">
      <c r="A12" t="s">
        <v>19</v>
      </c>
      <c r="B12" s="2">
        <v>0</v>
      </c>
      <c r="C12" s="2">
        <v>0</v>
      </c>
      <c r="D12" s="2">
        <v>0</v>
      </c>
      <c r="E12" s="2">
        <v>7255.5982754521629</v>
      </c>
      <c r="F12" s="2">
        <v>7810.7668509402756</v>
      </c>
      <c r="G12" s="2">
        <v>8348.894847930278</v>
      </c>
      <c r="H12" s="2">
        <v>8368.4190323010134</v>
      </c>
      <c r="I12" s="2">
        <v>8391.096077684766</v>
      </c>
      <c r="J12" s="2">
        <v>8480.8505696390675</v>
      </c>
      <c r="K12" s="2">
        <v>8603.91892164413</v>
      </c>
      <c r="L12" s="2">
        <v>8722.9384260448533</v>
      </c>
      <c r="M12" s="2">
        <v>8655.1858134339345</v>
      </c>
      <c r="N12" t="e">
        <f>#REF!+#REF!+#REF!</f>
        <v>#REF!</v>
      </c>
      <c r="O12" t="e">
        <f>#REF!+#REF!+#REF!</f>
        <v>#REF!</v>
      </c>
      <c r="P12" t="e">
        <f>#REF!+#REF!+#REF!</f>
        <v>#REF!</v>
      </c>
      <c r="Q12" t="e">
        <f>#REF!+#REF!+#REF!</f>
        <v>#REF!</v>
      </c>
      <c r="R12" t="e">
        <f>#REF!+#REF!+#REF!</f>
        <v>#REF!</v>
      </c>
      <c r="S12" t="e">
        <f>#REF!+#REF!+#REF!</f>
        <v>#REF!</v>
      </c>
      <c r="T12" t="e">
        <f>#REF!+#REF!+#REF!</f>
        <v>#REF!</v>
      </c>
      <c r="U12" t="e">
        <f>#REF!+#REF!+#REF!</f>
        <v>#REF!</v>
      </c>
      <c r="W12" t="s">
        <v>20</v>
      </c>
      <c r="X12" s="12">
        <f t="shared" si="1"/>
        <v>571.82876719502519</v>
      </c>
      <c r="Y12" s="12">
        <f t="shared" si="1"/>
        <v>621.90183063751135</v>
      </c>
      <c r="Z12" s="12">
        <f t="shared" si="1"/>
        <v>672.34541164503082</v>
      </c>
      <c r="AA12" s="12">
        <f t="shared" si="1"/>
        <v>676.7047559797071</v>
      </c>
      <c r="AB12" s="12">
        <f t="shared" si="1"/>
        <v>684.16753727876119</v>
      </c>
      <c r="AC12" s="12">
        <f t="shared" si="1"/>
        <v>694.72453180773414</v>
      </c>
      <c r="AD12" s="12">
        <f t="shared" si="1"/>
        <v>705.99220937626285</v>
      </c>
      <c r="AE12" s="12">
        <f t="shared" si="1"/>
        <v>717.60846000873744</v>
      </c>
      <c r="AF12" s="12">
        <f t="shared" si="1"/>
        <v>714.89406166918195</v>
      </c>
      <c r="AH12" s="12">
        <f>VLOOKUP($W12,Total_Rndwd_Prod_Val_AF_N!$A$4:$M$202,AH$1,FALSE)/10^3</f>
        <v>571.82876719502519</v>
      </c>
      <c r="AI12" s="50">
        <f>VLOOKUP($W12,Total_Rndwd_Prod_Val_AF_N!$A$4:$M$202,AI$1,FALSE)/10^3</f>
        <v>633.63843043596387</v>
      </c>
      <c r="AJ12" s="12">
        <f>VLOOKUP($W12,Total_Rndwd_Prod_Val_AF_N!$A$4:$M$202,AJ$1,FALSE)/10^3</f>
        <v>703.71347401215871</v>
      </c>
      <c r="AK12" s="12">
        <f>VLOOKUP($W12,Total_Rndwd_Prod_Val_AF_N!$A$4:$M$202,AK$1,FALSE)/10^3</f>
        <v>698.17232861584569</v>
      </c>
      <c r="AL12" s="50">
        <f>VLOOKUP($W12,Total_Rndwd_Prod_Val_AF_N!$A$4:$M$202,AL$1,FALSE)/10^3</f>
        <v>709.00438220421574</v>
      </c>
      <c r="AM12" s="12">
        <f>VLOOKUP($W12,Total_Rndwd_Prod_Val_AF_N!$A$4:$M$202,AM$1,FALSE)/10^3</f>
        <v>716.87098178667225</v>
      </c>
      <c r="AN12" s="12">
        <f>VLOOKUP($W12,Total_Rndwd_Prod_Val_AF_N!$A$4:$M$202,AN$1,FALSE)/10^3</f>
        <v>723.79746120058178</v>
      </c>
      <c r="AO12" s="50">
        <f>VLOOKUP($W12,Total_Rndwd_Prod_Val_AF_N!$A$4:$M$202,AO$1,FALSE)/10^3</f>
        <v>741.91661024383029</v>
      </c>
      <c r="AP12" s="12">
        <f>VLOOKUP($W12,Total_Rndwd_Prod_Val_AF_N!$A$4:$M$202,AP$1,FALSE)/10^3</f>
        <v>744.39968796208302</v>
      </c>
      <c r="AQ12" s="12"/>
      <c r="AR12" s="12">
        <f>VLOOKUP($W12,Total_Rndwd_Prod_Val_BF_N!$A$4:$M$202,AR$1,FALSE)/10^3</f>
        <v>571.82876719502519</v>
      </c>
      <c r="AS12" s="12">
        <f>VLOOKUP($W12,Total_Rndwd_Prod_Val_BF_N!$A$4:$M$202,AS$1,FALSE)/10^3</f>
        <v>663.59361856361818</v>
      </c>
      <c r="AT12" s="12">
        <f>VLOOKUP($W12,Total_Rndwd_Prod_Val_BF_N!$A$4:$M$202,AT$1,FALSE)/10^3</f>
        <v>771.7339752947463</v>
      </c>
      <c r="AU12" s="12">
        <f>VLOOKUP($W12,Total_Rndwd_Prod_Val_BF_N!$A$4:$M$202,AU$1,FALSE)/10^3</f>
        <v>783.34157526704746</v>
      </c>
      <c r="AV12" s="12">
        <f>VLOOKUP($W12,Total_Rndwd_Prod_Val_BF_N!$A$4:$M$202,AV$1,FALSE)/10^3</f>
        <v>764.96467307227749</v>
      </c>
      <c r="AW12" s="12">
        <f>VLOOKUP($W12,Total_Rndwd_Prod_Val_BF_N!$A$4:$M$202,AW$1,FALSE)/10^3</f>
        <v>767.65421753334113</v>
      </c>
      <c r="AX12" s="12">
        <f>VLOOKUP($W12,Total_Rndwd_Prod_Val_BF_N!$A$4:$M$202,AX$1,FALSE)/10^3</f>
        <v>764.78357350552153</v>
      </c>
      <c r="AY12" s="12">
        <f>VLOOKUP($W12,Total_Rndwd_Prod_Val_BF_N!$A$4:$M$202,AY$1,FALSE)/10^3</f>
        <v>765.38336836581084</v>
      </c>
      <c r="AZ12" s="12">
        <f>VLOOKUP($W12,Total_Rndwd_Prod_Val_BF_N!$A$4:$M$202,AZ$1,FALSE)/10^3</f>
        <v>773.46397307328937</v>
      </c>
      <c r="BA12" s="12"/>
      <c r="BB12" s="12">
        <f>VLOOKUP($W12,Total_Rndwd_Prod_Val_BAC_N!$A$4:$M$202,BB$1,FALSE)/10^3</f>
        <v>571.82876719502519</v>
      </c>
      <c r="BC12" s="12">
        <f>VLOOKUP($W12,Total_Rndwd_Prod_Val_BAC_N!$A$4:$M$202,BC$1,FALSE)/10^3</f>
        <v>632.69115720005948</v>
      </c>
      <c r="BD12" s="12">
        <f>VLOOKUP($W12,Total_Rndwd_Prod_Val_BAC_N!$A$4:$M$202,BD$1,FALSE)/10^3</f>
        <v>700.14862241725541</v>
      </c>
      <c r="BE12" s="12">
        <f>VLOOKUP($W12,Total_Rndwd_Prod_Val_BAC_N!$A$4:$M$202,BE$1,FALSE)/10^3</f>
        <v>692.99455576074195</v>
      </c>
      <c r="BF12" s="12">
        <f>VLOOKUP($W12,Total_Rndwd_Prod_Val_BAC_N!$A$4:$M$202,BF$1,FALSE)/10^3</f>
        <v>701.92539953816606</v>
      </c>
      <c r="BG12" s="12">
        <f>VLOOKUP($W12,Total_Rndwd_Prod_Val_BAC_N!$A$4:$M$202,BG$1,FALSE)/10^3</f>
        <v>709.76735530161091</v>
      </c>
      <c r="BH12" s="12">
        <f>VLOOKUP($W12,Total_Rndwd_Prod_Val_BAC_N!$A$4:$M$202,BH$1,FALSE)/10^3</f>
        <v>719.72438286850024</v>
      </c>
      <c r="BI12" s="12">
        <f>VLOOKUP($W12,Total_Rndwd_Prod_Val_BAC_N!$A$4:$M$202,BI$1,FALSE)/10^3</f>
        <v>736.33900865689327</v>
      </c>
      <c r="BJ12" s="12">
        <f>VLOOKUP($W12,Total_Rndwd_Prod_Val_BAC_N!$A$4:$M$202,BJ$1,FALSE)/10^3</f>
        <v>738.8199801096373</v>
      </c>
      <c r="BK12" s="12"/>
    </row>
    <row r="13" spans="1:63" x14ac:dyDescent="0.3">
      <c r="A13" t="s">
        <v>11</v>
      </c>
      <c r="B13" s="2">
        <v>0</v>
      </c>
      <c r="C13" s="2">
        <v>0</v>
      </c>
      <c r="D13" s="2">
        <v>0</v>
      </c>
      <c r="E13" s="2">
        <v>141581.18462271692</v>
      </c>
      <c r="F13" s="2">
        <v>153662.938316694</v>
      </c>
      <c r="G13" s="2">
        <v>166645.07642437378</v>
      </c>
      <c r="H13" s="2">
        <v>166501.7123857679</v>
      </c>
      <c r="I13" s="2">
        <v>166821.45456367588</v>
      </c>
      <c r="J13" s="2">
        <v>167803.87175311105</v>
      </c>
      <c r="K13" s="2">
        <v>167118.39725675646</v>
      </c>
      <c r="L13" s="2">
        <v>167554.15535153277</v>
      </c>
      <c r="M13" s="2">
        <v>164147.36089745772</v>
      </c>
      <c r="N13" t="e">
        <f>#REF!+#REF!+#REF!</f>
        <v>#REF!</v>
      </c>
      <c r="O13" t="e">
        <f>#REF!+#REF!+#REF!</f>
        <v>#REF!</v>
      </c>
      <c r="P13" t="e">
        <f>#REF!+#REF!+#REF!</f>
        <v>#REF!</v>
      </c>
      <c r="Q13" t="e">
        <f>#REF!+#REF!+#REF!</f>
        <v>#REF!</v>
      </c>
      <c r="R13" t="e">
        <f>#REF!+#REF!+#REF!</f>
        <v>#REF!</v>
      </c>
      <c r="S13" t="e">
        <f>#REF!+#REF!+#REF!</f>
        <v>#REF!</v>
      </c>
      <c r="T13" t="e">
        <f>#REF!+#REF!+#REF!</f>
        <v>#REF!</v>
      </c>
      <c r="U13" t="e">
        <f>#REF!+#REF!+#REF!</f>
        <v>#REF!</v>
      </c>
      <c r="W13" t="s">
        <v>21</v>
      </c>
      <c r="X13" s="12">
        <f t="shared" si="1"/>
        <v>3309.4829707685631</v>
      </c>
      <c r="Y13" s="12">
        <f t="shared" si="1"/>
        <v>3648.0523290495566</v>
      </c>
      <c r="Z13" s="12">
        <f t="shared" si="1"/>
        <v>4013.5747592911307</v>
      </c>
      <c r="AA13" s="12">
        <f t="shared" si="1"/>
        <v>4098.4715360477803</v>
      </c>
      <c r="AB13" s="12">
        <f t="shared" si="1"/>
        <v>4200.3657976784207</v>
      </c>
      <c r="AC13" s="12">
        <f t="shared" si="1"/>
        <v>4327.8729237737607</v>
      </c>
      <c r="AD13" s="12">
        <f t="shared" si="1"/>
        <v>4435.6047705840538</v>
      </c>
      <c r="AE13" s="12">
        <f t="shared" si="1"/>
        <v>4555.364260396902</v>
      </c>
      <c r="AF13" s="12">
        <f t="shared" si="1"/>
        <v>4596.9337429694724</v>
      </c>
      <c r="AH13" s="12">
        <f>VLOOKUP($W13,Total_Rndwd_Prod_Val_AF_N!$A$4:$M$202,AH$1,FALSE)/10^3</f>
        <v>3309.4829707685631</v>
      </c>
      <c r="AI13" s="50">
        <f>VLOOKUP($W13,Total_Rndwd_Prod_Val_AF_N!$A$4:$M$202,AI$1,FALSE)/10^3</f>
        <v>3701.0873083332381</v>
      </c>
      <c r="AJ13" s="12">
        <f>VLOOKUP($W13,Total_Rndwd_Prod_Val_AF_N!$A$4:$M$202,AJ$1,FALSE)/10^3</f>
        <v>4157.3565607529945</v>
      </c>
      <c r="AK13" s="12">
        <f>VLOOKUP($W13,Total_Rndwd_Prod_Val_AF_N!$A$4:$M$202,AK$1,FALSE)/10^3</f>
        <v>4197.6107828053109</v>
      </c>
      <c r="AL13" s="50">
        <f>VLOOKUP($W13,Total_Rndwd_Prod_Val_AF_N!$A$4:$M$202,AL$1,FALSE)/10^3</f>
        <v>4308.2836503022718</v>
      </c>
      <c r="AM13" s="12">
        <f>VLOOKUP($W13,Total_Rndwd_Prod_Val_AF_N!$A$4:$M$202,AM$1,FALSE)/10^3</f>
        <v>4423.0450515558368</v>
      </c>
      <c r="AN13" s="12">
        <f>VLOOKUP($W13,Total_Rndwd_Prod_Val_AF_N!$A$4:$M$202,AN$1,FALSE)/10^3</f>
        <v>4521.9876529493977</v>
      </c>
      <c r="AO13" s="50">
        <f>VLOOKUP($W13,Total_Rndwd_Prod_Val_AF_N!$A$4:$M$202,AO$1,FALSE)/10^3</f>
        <v>4650.5313376364948</v>
      </c>
      <c r="AP13" s="12">
        <f>VLOOKUP($W13,Total_Rndwd_Prod_Val_AF_N!$A$4:$M$202,AP$1,FALSE)/10^3</f>
        <v>4708.8767307111038</v>
      </c>
      <c r="AQ13" s="12"/>
      <c r="AR13" s="12">
        <f>VLOOKUP($W13,Total_Rndwd_Prod_Val_BF_N!$A$4:$M$202,AR$1,FALSE)/10^3</f>
        <v>3309.4829707685631</v>
      </c>
      <c r="AS13" s="12">
        <f>VLOOKUP($W13,Total_Rndwd_Prod_Val_BF_N!$A$4:$M$202,AS$1,FALSE)/10^3</f>
        <v>3869.9586923633656</v>
      </c>
      <c r="AT13" s="12">
        <f>VLOOKUP($W13,Total_Rndwd_Prod_Val_BF_N!$A$4:$M$202,AT$1,FALSE)/10^3</f>
        <v>4538.4745881469516</v>
      </c>
      <c r="AU13" s="12">
        <f>VLOOKUP($W13,Total_Rndwd_Prod_Val_BF_N!$A$4:$M$202,AU$1,FALSE)/10^3</f>
        <v>4645.6567646679678</v>
      </c>
      <c r="AV13" s="12">
        <f>VLOOKUP($W13,Total_Rndwd_Prod_Val_BF_N!$A$4:$M$202,AV$1,FALSE)/10^3</f>
        <v>4618.9848385508903</v>
      </c>
      <c r="AW13" s="12">
        <f>VLOOKUP($W13,Total_Rndwd_Prod_Val_BF_N!$A$4:$M$202,AW$1,FALSE)/10^3</f>
        <v>4702.0327984647829</v>
      </c>
      <c r="AX13" s="12">
        <f>VLOOKUP($W13,Total_Rndwd_Prod_Val_BF_N!$A$4:$M$202,AX$1,FALSE)/10^3</f>
        <v>4767.6603348588496</v>
      </c>
      <c r="AY13" s="12">
        <f>VLOOKUP($W13,Total_Rndwd_Prod_Val_BF_N!$A$4:$M$202,AY$1,FALSE)/10^3</f>
        <v>4771.2445073587141</v>
      </c>
      <c r="AZ13" s="12">
        <f>VLOOKUP($W13,Total_Rndwd_Prod_Val_BF_N!$A$4:$M$202,AZ$1,FALSE)/10^3</f>
        <v>4866.6639315936372</v>
      </c>
      <c r="BA13" s="12"/>
      <c r="BB13" s="12">
        <f>VLOOKUP($W13,Total_Rndwd_Prod_Val_BAC_N!$A$4:$M$202,BB$1,FALSE)/10^3</f>
        <v>3309.4829707685631</v>
      </c>
      <c r="BC13" s="12">
        <f>VLOOKUP($W13,Total_Rndwd_Prod_Val_BAC_N!$A$4:$M$202,BC$1,FALSE)/10^3</f>
        <v>3695.7975050171931</v>
      </c>
      <c r="BD13" s="12">
        <f>VLOOKUP($W13,Total_Rndwd_Prod_Val_BAC_N!$A$4:$M$202,BD$1,FALSE)/10^3</f>
        <v>4140.9037426948717</v>
      </c>
      <c r="BE13" s="12">
        <f>VLOOKUP($W13,Total_Rndwd_Prod_Val_BAC_N!$A$4:$M$202,BE$1,FALSE)/10^3</f>
        <v>4170.4286563833812</v>
      </c>
      <c r="BF13" s="12">
        <f>VLOOKUP($W13,Total_Rndwd_Prod_Val_BAC_N!$A$4:$M$202,BF$1,FALSE)/10^3</f>
        <v>4272.826529308697</v>
      </c>
      <c r="BG13" s="12">
        <f>VLOOKUP($W13,Total_Rndwd_Prod_Val_BAC_N!$A$4:$M$202,BG$1,FALSE)/10^3</f>
        <v>4385.3032315841892</v>
      </c>
      <c r="BH13" s="12">
        <f>VLOOKUP($W13,Total_Rndwd_Prod_Val_BAC_N!$A$4:$M$202,BH$1,FALSE)/10^3</f>
        <v>4481.5953855360058</v>
      </c>
      <c r="BI13" s="12">
        <f>VLOOKUP($W13,Total_Rndwd_Prod_Val_BAC_N!$A$4:$M$202,BI$1,FALSE)/10^3</f>
        <v>4618.1739963073514</v>
      </c>
      <c r="BJ13" s="12">
        <f>VLOOKUP($W13,Total_Rndwd_Prod_Val_BAC_N!$A$4:$M$202,BJ$1,FALSE)/10^3</f>
        <v>4675.7416612991237</v>
      </c>
      <c r="BK13" s="12"/>
    </row>
    <row r="14" spans="1:63" x14ac:dyDescent="0.3">
      <c r="A14" t="s">
        <v>22</v>
      </c>
      <c r="B14" s="2">
        <v>0</v>
      </c>
      <c r="C14" s="2">
        <v>0</v>
      </c>
      <c r="D14" s="2">
        <v>0</v>
      </c>
      <c r="E14" s="2">
        <v>365313.93071957747</v>
      </c>
      <c r="F14" s="2">
        <v>392548.76180608565</v>
      </c>
      <c r="G14" s="2">
        <v>419995.18406293466</v>
      </c>
      <c r="H14" s="2">
        <v>420767.58345904067</v>
      </c>
      <c r="I14" s="2">
        <v>423236.61436288757</v>
      </c>
      <c r="J14" s="2">
        <v>427632.97029106173</v>
      </c>
      <c r="K14" s="2">
        <v>432671.09209169674</v>
      </c>
      <c r="L14" s="2">
        <v>439495.45181865996</v>
      </c>
      <c r="M14" s="2">
        <v>434081.76430370891</v>
      </c>
      <c r="N14" t="e">
        <f>#REF!+#REF!+#REF!</f>
        <v>#REF!</v>
      </c>
      <c r="O14" t="e">
        <f>#REF!+#REF!+#REF!</f>
        <v>#REF!</v>
      </c>
      <c r="P14" t="e">
        <f>#REF!+#REF!+#REF!</f>
        <v>#REF!</v>
      </c>
      <c r="Q14" t="e">
        <f>#REF!+#REF!+#REF!</f>
        <v>#REF!</v>
      </c>
      <c r="R14" t="e">
        <f>#REF!+#REF!+#REF!</f>
        <v>#REF!</v>
      </c>
      <c r="S14" t="e">
        <f>#REF!+#REF!+#REF!</f>
        <v>#REF!</v>
      </c>
      <c r="T14" t="e">
        <f>#REF!+#REF!+#REF!</f>
        <v>#REF!</v>
      </c>
      <c r="U14" t="e">
        <f>#REF!+#REF!+#REF!</f>
        <v>#REF!</v>
      </c>
      <c r="W14" t="s">
        <v>23</v>
      </c>
      <c r="X14" s="12">
        <f t="shared" si="1"/>
        <v>829.67423314402663</v>
      </c>
      <c r="Y14" s="12">
        <f t="shared" si="1"/>
        <v>890.55159592318932</v>
      </c>
      <c r="Z14" s="12">
        <f t="shared" si="1"/>
        <v>951.98977449291863</v>
      </c>
      <c r="AA14" s="12">
        <f t="shared" si="1"/>
        <v>961.90440311077396</v>
      </c>
      <c r="AB14" s="12">
        <f t="shared" si="1"/>
        <v>975.05575128612975</v>
      </c>
      <c r="AC14" s="12">
        <f t="shared" si="1"/>
        <v>991.76432153166411</v>
      </c>
      <c r="AD14" s="12">
        <f t="shared" si="1"/>
        <v>802.58277999532538</v>
      </c>
      <c r="AE14" s="12">
        <f t="shared" si="1"/>
        <v>817.97365333067421</v>
      </c>
      <c r="AF14" s="12">
        <f t="shared" si="1"/>
        <v>814.3198458073839</v>
      </c>
      <c r="AH14" s="12">
        <f>VLOOKUP($W14,Total_Rndwd_Prod_Val_AF_N!$A$4:$M$202,AH$1,FALSE)/10^3</f>
        <v>829.67423314402663</v>
      </c>
      <c r="AI14" s="50">
        <f>VLOOKUP($W14,Total_Rndwd_Prod_Val_AF_N!$A$4:$M$202,AI$1,FALSE)/10^3</f>
        <v>903.16783860658086</v>
      </c>
      <c r="AJ14" s="12">
        <f>VLOOKUP($W14,Total_Rndwd_Prod_Val_AF_N!$A$4:$M$202,AJ$1,FALSE)/10^3</f>
        <v>985.66959931649239</v>
      </c>
      <c r="AK14" s="12">
        <f>VLOOKUP($W14,Total_Rndwd_Prod_Val_AF_N!$A$4:$M$202,AK$1,FALSE)/10^3</f>
        <v>984.76220886872795</v>
      </c>
      <c r="AL14" s="50">
        <f>VLOOKUP($W14,Total_Rndwd_Prod_Val_AF_N!$A$4:$M$202,AL$1,FALSE)/10^3</f>
        <v>1001.690981431119</v>
      </c>
      <c r="AM14" s="12">
        <f>VLOOKUP($W14,Total_Rndwd_Prod_Val_AF_N!$A$4:$M$202,AM$1,FALSE)/10^3</f>
        <v>1015.7051512360348</v>
      </c>
      <c r="AN14" s="12">
        <f>VLOOKUP($W14,Total_Rndwd_Prod_Val_AF_N!$A$4:$M$202,AN$1,FALSE)/10^3</f>
        <v>825.07372154727841</v>
      </c>
      <c r="AO14" s="50">
        <f>VLOOKUP($W14,Total_Rndwd_Prod_Val_AF_N!$A$4:$M$202,AO$1,FALSE)/10^3</f>
        <v>844.82935572516169</v>
      </c>
      <c r="AP14" s="12">
        <f>VLOOKUP($W14,Total_Rndwd_Prod_Val_AF_N!$A$4:$M$202,AP$1,FALSE)/10^3</f>
        <v>846.86092548100055</v>
      </c>
      <c r="AQ14" s="12"/>
      <c r="AR14" s="12">
        <f>VLOOKUP($W14,Total_Rndwd_Prod_Val_BF_N!$A$4:$M$202,AR$1,FALSE)/10^3</f>
        <v>829.67423314402663</v>
      </c>
      <c r="AS14" s="12">
        <f>VLOOKUP($W14,Total_Rndwd_Prod_Val_BF_N!$A$4:$M$202,AS$1,FALSE)/10^3</f>
        <v>943.58351660404287</v>
      </c>
      <c r="AT14" s="12">
        <f>VLOOKUP($W14,Total_Rndwd_Prod_Val_BF_N!$A$4:$M$202,AT$1,FALSE)/10^3</f>
        <v>1077.9123065886688</v>
      </c>
      <c r="AU14" s="12">
        <f>VLOOKUP($W14,Total_Rndwd_Prod_Val_BF_N!$A$4:$M$202,AU$1,FALSE)/10^3</f>
        <v>1096.9763326254731</v>
      </c>
      <c r="AV14" s="12">
        <f>VLOOKUP($W14,Total_Rndwd_Prod_Val_BF_N!$A$4:$M$202,AV$1,FALSE)/10^3</f>
        <v>1083.5199432120812</v>
      </c>
      <c r="AW14" s="12">
        <f>VLOOKUP($W14,Total_Rndwd_Prod_Val_BF_N!$A$4:$M$202,AW$1,FALSE)/10^3</f>
        <v>887.76758364341447</v>
      </c>
      <c r="AX14" s="12">
        <f>VLOOKUP($W14,Total_Rndwd_Prod_Val_BF_N!$A$4:$M$202,AX$1,FALSE)/10^3</f>
        <v>890.97405758533432</v>
      </c>
      <c r="AY14" s="12">
        <f>VLOOKUP($W14,Total_Rndwd_Prod_Val_BF_N!$A$4:$M$202,AY$1,FALSE)/10^3</f>
        <v>881.58371971940551</v>
      </c>
      <c r="AZ14" s="12">
        <f>VLOOKUP($W14,Total_Rndwd_Prod_Val_BF_N!$A$4:$M$202,AZ$1,FALSE)/10^3</f>
        <v>891.92188546216687</v>
      </c>
      <c r="BA14" s="12"/>
      <c r="BB14" s="12">
        <f>VLOOKUP($W14,Total_Rndwd_Prod_Val_BAC_N!$A$4:$M$202,BB$1,FALSE)/10^3</f>
        <v>829.67423314402663</v>
      </c>
      <c r="BC14" s="12">
        <f>VLOOKUP($W14,Total_Rndwd_Prod_Val_BAC_N!$A$4:$M$202,BC$1,FALSE)/10^3</f>
        <v>903.73164741326138</v>
      </c>
      <c r="BD14" s="12">
        <f>VLOOKUP($W14,Total_Rndwd_Prod_Val_BAC_N!$A$4:$M$202,BD$1,FALSE)/10^3</f>
        <v>985.48215029517269</v>
      </c>
      <c r="BE14" s="12">
        <f>VLOOKUP($W14,Total_Rndwd_Prod_Val_BAC_N!$A$4:$M$202,BE$1,FALSE)/10^3</f>
        <v>983.08919052427689</v>
      </c>
      <c r="BF14" s="12">
        <f>VLOOKUP($W14,Total_Rndwd_Prod_Val_BAC_N!$A$4:$M$202,BF$1,FALSE)/10^3</f>
        <v>998.78882065828407</v>
      </c>
      <c r="BG14" s="12">
        <f>VLOOKUP($W14,Total_Rndwd_Prod_Val_BAC_N!$A$4:$M$202,BG$1,FALSE)/10^3</f>
        <v>1011.6503789516448</v>
      </c>
      <c r="BH14" s="12">
        <f>VLOOKUP($W14,Total_Rndwd_Prod_Val_BAC_N!$A$4:$M$202,BH$1,FALSE)/10^3</f>
        <v>821.42514384330445</v>
      </c>
      <c r="BI14" s="12">
        <f>VLOOKUP($W14,Total_Rndwd_Prod_Val_BAC_N!$A$4:$M$202,BI$1,FALSE)/10^3</f>
        <v>842.59242310841057</v>
      </c>
      <c r="BJ14" s="12">
        <f>VLOOKUP($W14,Total_Rndwd_Prod_Val_BAC_N!$A$4:$M$202,BJ$1,FALSE)/10^3</f>
        <v>844.5917514891637</v>
      </c>
      <c r="BK14" s="12"/>
    </row>
    <row r="15" spans="1:63" x14ac:dyDescent="0.3">
      <c r="A15" t="s">
        <v>15</v>
      </c>
      <c r="B15" s="2">
        <v>0</v>
      </c>
      <c r="C15" s="2">
        <v>0</v>
      </c>
      <c r="D15" s="2">
        <v>0</v>
      </c>
      <c r="E15" s="2">
        <v>241771.34645308362</v>
      </c>
      <c r="F15" s="2">
        <v>255014.67772872632</v>
      </c>
      <c r="G15" s="2">
        <v>269284.22522186179</v>
      </c>
      <c r="H15" s="2">
        <v>267915.82779108617</v>
      </c>
      <c r="I15" s="2">
        <v>267111.63179326028</v>
      </c>
      <c r="J15" s="2">
        <v>267354.5768137261</v>
      </c>
      <c r="K15" s="2">
        <v>261433.22836915002</v>
      </c>
      <c r="L15" s="2">
        <v>257727.99206260743</v>
      </c>
      <c r="M15" s="2">
        <v>250342.63258585797</v>
      </c>
      <c r="N15" t="e">
        <f>#REF!+#REF!+#REF!</f>
        <v>#REF!</v>
      </c>
      <c r="O15" t="e">
        <f>#REF!+#REF!+#REF!</f>
        <v>#REF!</v>
      </c>
      <c r="P15" t="e">
        <f>#REF!+#REF!+#REF!</f>
        <v>#REF!</v>
      </c>
      <c r="Q15" t="e">
        <f>#REF!+#REF!+#REF!</f>
        <v>#REF!</v>
      </c>
      <c r="R15" t="e">
        <f>#REF!+#REF!+#REF!</f>
        <v>#REF!</v>
      </c>
      <c r="S15" t="e">
        <f>#REF!+#REF!+#REF!</f>
        <v>#REF!</v>
      </c>
      <c r="T15" t="e">
        <f>#REF!+#REF!+#REF!</f>
        <v>#REF!</v>
      </c>
      <c r="U15" t="e">
        <f>#REF!+#REF!+#REF!</f>
        <v>#REF!</v>
      </c>
      <c r="W15" s="9" t="s">
        <v>24</v>
      </c>
      <c r="X15" s="11">
        <f t="shared" si="1"/>
        <v>49278.441445460441</v>
      </c>
      <c r="Y15" s="11">
        <f t="shared" si="1"/>
        <v>56273.110131473899</v>
      </c>
      <c r="Z15" s="11">
        <f t="shared" si="1"/>
        <v>64460.762835357433</v>
      </c>
      <c r="AA15" s="11">
        <f t="shared" si="1"/>
        <v>64779.411649869427</v>
      </c>
      <c r="AB15" s="11">
        <f t="shared" si="1"/>
        <v>65203.708496082909</v>
      </c>
      <c r="AC15" s="11">
        <f t="shared" si="1"/>
        <v>65286.241422719388</v>
      </c>
      <c r="AD15" s="11">
        <f t="shared" si="1"/>
        <v>62777.788811404287</v>
      </c>
      <c r="AE15" s="11">
        <f t="shared" si="1"/>
        <v>60547.314425731682</v>
      </c>
      <c r="AF15" s="11">
        <f t="shared" si="1"/>
        <v>58024.189281667459</v>
      </c>
      <c r="AH15" s="11">
        <f>VLOOKUP($W15,Total_Rndwd_Prod_Val_AF_N!$A$4:$M$202,AH$1,FALSE)/10^3</f>
        <v>49278.441445460441</v>
      </c>
      <c r="AI15" s="52">
        <f>VLOOKUP($W15,Total_Rndwd_Prod_Val_AF_N!$A$4:$M$202,AI$1,FALSE)/10^3</f>
        <v>57306.661418954696</v>
      </c>
      <c r="AJ15" s="11">
        <f>VLOOKUP($W15,Total_Rndwd_Prod_Val_AF_N!$A$4:$M$202,AJ$1,FALSE)/10^3</f>
        <v>66994.267469075668</v>
      </c>
      <c r="AK15" s="11">
        <f>VLOOKUP($W15,Total_Rndwd_Prod_Val_AF_N!$A$4:$M$202,AK$1,FALSE)/10^3</f>
        <v>68339.816308675596</v>
      </c>
      <c r="AL15" s="52">
        <f>VLOOKUP($W15,Total_Rndwd_Prod_Val_AF_N!$A$4:$M$202,AL$1,FALSE)/10^3</f>
        <v>68814.438182670332</v>
      </c>
      <c r="AM15" s="11">
        <f>VLOOKUP($W15,Total_Rndwd_Prod_Val_AF_N!$A$4:$M$202,AM$1,FALSE)/10^3</f>
        <v>69487.581817630038</v>
      </c>
      <c r="AN15" s="11">
        <f>VLOOKUP($W15,Total_Rndwd_Prod_Val_AF_N!$A$4:$M$202,AN$1,FALSE)/10^3</f>
        <v>66940.99105904621</v>
      </c>
      <c r="AO15" s="52">
        <f>VLOOKUP($W15,Total_Rndwd_Prod_Val_AF_N!$A$4:$M$202,AO$1,FALSE)/10^3</f>
        <v>64090.176010705451</v>
      </c>
      <c r="AP15" s="11">
        <f>VLOOKUP($W15,Total_Rndwd_Prod_Val_AF_N!$A$4:$M$202,AP$1,FALSE)/10^3</f>
        <v>61444.323668501616</v>
      </c>
      <c r="AQ15" s="11"/>
      <c r="AR15" s="11">
        <f>VLOOKUP($W15,Total_Rndwd_Prod_Val_BF_N!$A$4:$M$202,AR$1,FALSE)/10^3</f>
        <v>49278.441445460441</v>
      </c>
      <c r="AS15" s="11">
        <f>VLOOKUP($W15,Total_Rndwd_Prod_Val_BF_N!$A$4:$M$202,AS$1,FALSE)/10^3</f>
        <v>59514.153228689625</v>
      </c>
      <c r="AT15" s="11">
        <f>VLOOKUP($W15,Total_Rndwd_Prod_Val_BF_N!$A$4:$M$202,AT$1,FALSE)/10^3</f>
        <v>72168.296092063567</v>
      </c>
      <c r="AU15" s="11">
        <f>VLOOKUP($W15,Total_Rndwd_Prod_Val_BF_N!$A$4:$M$202,AU$1,FALSE)/10^3</f>
        <v>73049.015760785027</v>
      </c>
      <c r="AV15" s="11">
        <f>VLOOKUP($W15,Total_Rndwd_Prod_Val_BF_N!$A$4:$M$202,AV$1,FALSE)/10^3</f>
        <v>72865.765527258947</v>
      </c>
      <c r="AW15" s="11">
        <f>VLOOKUP($W15,Total_Rndwd_Prod_Val_BF_N!$A$4:$M$202,AW$1,FALSE)/10^3</f>
        <v>73523.988006631043</v>
      </c>
      <c r="AX15" s="11">
        <f>VLOOKUP($W15,Total_Rndwd_Prod_Val_BF_N!$A$4:$M$202,AX$1,FALSE)/10^3</f>
        <v>71859.582259726842</v>
      </c>
      <c r="AY15" s="11">
        <f>VLOOKUP($W15,Total_Rndwd_Prod_Val_BF_N!$A$4:$M$202,AY$1,FALSE)/10^3</f>
        <v>68987.478190564158</v>
      </c>
      <c r="AZ15" s="11">
        <f>VLOOKUP($W15,Total_Rndwd_Prod_Val_BF_N!$A$4:$M$202,AZ$1,FALSE)/10^3</f>
        <v>66796.663840524212</v>
      </c>
      <c r="BA15" s="11"/>
      <c r="BB15" s="11">
        <f>VLOOKUP($W15,Total_Rndwd_Prod_Val_BAC_N!$A$4:$M$202,BB$1,FALSE)/10^3</f>
        <v>49278.441445460441</v>
      </c>
      <c r="BC15" s="11">
        <f>VLOOKUP($W15,Total_Rndwd_Prod_Val_BAC_N!$A$4:$M$202,BC$1,FALSE)/10^3</f>
        <v>57471.166327546773</v>
      </c>
      <c r="BD15" s="11">
        <f>VLOOKUP($W15,Total_Rndwd_Prod_Val_BAC_N!$A$4:$M$202,BD$1,FALSE)/10^3</f>
        <v>67556.321708380739</v>
      </c>
      <c r="BE15" s="11">
        <f>VLOOKUP($W15,Total_Rndwd_Prod_Val_BAC_N!$A$4:$M$202,BE$1,FALSE)/10^3</f>
        <v>68391.110916512305</v>
      </c>
      <c r="BF15" s="11">
        <f>VLOOKUP($W15,Total_Rndwd_Prod_Val_BAC_N!$A$4:$M$202,BF$1,FALSE)/10^3</f>
        <v>68542.065718832353</v>
      </c>
      <c r="BG15" s="11">
        <f>VLOOKUP($W15,Total_Rndwd_Prod_Val_BAC_N!$A$4:$M$202,BG$1,FALSE)/10^3</f>
        <v>69469.042984680651</v>
      </c>
      <c r="BH15" s="11">
        <f>VLOOKUP($W15,Total_Rndwd_Prod_Val_BAC_N!$A$4:$M$202,BH$1,FALSE)/10^3</f>
        <v>66840.210159371243</v>
      </c>
      <c r="BI15" s="11">
        <f>VLOOKUP($W15,Total_Rndwd_Prod_Val_BAC_N!$A$4:$M$202,BI$1,FALSE)/10^3</f>
        <v>64454.990198039144</v>
      </c>
      <c r="BJ15" s="11">
        <f>VLOOKUP($W15,Total_Rndwd_Prod_Val_BAC_N!$A$4:$M$202,BJ$1,FALSE)/10^3</f>
        <v>61870.43325559458</v>
      </c>
      <c r="BK15" s="11"/>
    </row>
    <row r="16" spans="1:63" x14ac:dyDescent="0.3">
      <c r="A16" t="s">
        <v>17</v>
      </c>
      <c r="B16" s="2">
        <v>0</v>
      </c>
      <c r="C16" s="2">
        <v>0</v>
      </c>
      <c r="D16" s="2">
        <v>0</v>
      </c>
      <c r="E16" s="2">
        <v>527923.07710142015</v>
      </c>
      <c r="F16" s="2">
        <v>564313.85920167179</v>
      </c>
      <c r="G16" s="2">
        <v>603202.66175748315</v>
      </c>
      <c r="H16" s="2">
        <v>606998.36654734425</v>
      </c>
      <c r="I16" s="2">
        <v>615147.82149771263</v>
      </c>
      <c r="J16" s="2">
        <v>627442.08136079041</v>
      </c>
      <c r="K16" s="2">
        <v>638604.40906546125</v>
      </c>
      <c r="L16" s="2">
        <v>651222.97302443918</v>
      </c>
      <c r="M16" s="2">
        <v>655490.75677385391</v>
      </c>
      <c r="N16" t="e">
        <f>#REF!+#REF!+#REF!</f>
        <v>#REF!</v>
      </c>
      <c r="O16" t="e">
        <f>#REF!+#REF!+#REF!</f>
        <v>#REF!</v>
      </c>
      <c r="P16" t="e">
        <f>#REF!+#REF!+#REF!</f>
        <v>#REF!</v>
      </c>
      <c r="Q16" t="e">
        <f>#REF!+#REF!+#REF!</f>
        <v>#REF!</v>
      </c>
      <c r="R16" t="e">
        <f>#REF!+#REF!+#REF!</f>
        <v>#REF!</v>
      </c>
      <c r="S16" t="e">
        <f>#REF!+#REF!+#REF!</f>
        <v>#REF!</v>
      </c>
      <c r="T16" t="e">
        <f>#REF!+#REF!+#REF!</f>
        <v>#REF!</v>
      </c>
      <c r="U16" t="e">
        <f>#REF!+#REF!+#REF!</f>
        <v>#REF!</v>
      </c>
      <c r="W16" t="s">
        <v>25</v>
      </c>
      <c r="X16" s="12">
        <f t="shared" si="1"/>
        <v>14973.524964115693</v>
      </c>
      <c r="Y16" s="12">
        <f t="shared" si="1"/>
        <v>16820.585501150588</v>
      </c>
      <c r="Z16" s="12">
        <f t="shared" si="1"/>
        <v>18963.303670864436</v>
      </c>
      <c r="AA16" s="12">
        <f t="shared" si="1"/>
        <v>18997.21899347462</v>
      </c>
      <c r="AB16" s="12">
        <f t="shared" si="1"/>
        <v>19342.462534025115</v>
      </c>
      <c r="AC16" s="12">
        <f t="shared" si="1"/>
        <v>19881.240631466477</v>
      </c>
      <c r="AD16" s="12">
        <f t="shared" si="1"/>
        <v>19440.768603070523</v>
      </c>
      <c r="AE16" s="12">
        <f t="shared" si="1"/>
        <v>18919.221387305803</v>
      </c>
      <c r="AF16" s="12">
        <f t="shared" si="1"/>
        <v>18259.840426122162</v>
      </c>
      <c r="AH16" s="12">
        <f>VLOOKUP($W16,Total_Rndwd_Prod_Val_AF_N!$A$4:$M$202,AH$1,FALSE)/10^3</f>
        <v>14973.524964115693</v>
      </c>
      <c r="AI16" s="50">
        <f>VLOOKUP($W16,Total_Rndwd_Prod_Val_AF_N!$A$4:$M$202,AI$1,FALSE)/10^3</f>
        <v>16755.375439197327</v>
      </c>
      <c r="AJ16" s="12">
        <f>VLOOKUP($W16,Total_Rndwd_Prod_Val_AF_N!$A$4:$M$202,AJ$1,FALSE)/10^3</f>
        <v>18878.483004737082</v>
      </c>
      <c r="AK16" s="12">
        <f>VLOOKUP($W16,Total_Rndwd_Prod_Val_AF_N!$A$4:$M$202,AK$1,FALSE)/10^3</f>
        <v>19155.889731107472</v>
      </c>
      <c r="AL16" s="50">
        <f>VLOOKUP($W16,Total_Rndwd_Prod_Val_AF_N!$A$4:$M$202,AL$1,FALSE)/10^3</f>
        <v>19504.44237046719</v>
      </c>
      <c r="AM16" s="12">
        <f>VLOOKUP($W16,Total_Rndwd_Prod_Val_AF_N!$A$4:$M$202,AM$1,FALSE)/10^3</f>
        <v>19927.768168659797</v>
      </c>
      <c r="AN16" s="12">
        <f>VLOOKUP($W16,Total_Rndwd_Prod_Val_AF_N!$A$4:$M$202,AN$1,FALSE)/10^3</f>
        <v>19471.807191850367</v>
      </c>
      <c r="AO16" s="50">
        <f>VLOOKUP($W16,Total_Rndwd_Prod_Val_AF_N!$A$4:$M$202,AO$1,FALSE)/10^3</f>
        <v>18806.749991417029</v>
      </c>
      <c r="AP16" s="12">
        <f>VLOOKUP($W16,Total_Rndwd_Prod_Val_AF_N!$A$4:$M$202,AP$1,FALSE)/10^3</f>
        <v>18186.334970426193</v>
      </c>
      <c r="AQ16" s="12"/>
      <c r="AR16" s="12">
        <f>VLOOKUP($W16,Total_Rndwd_Prod_Val_BF_N!$A$4:$M$202,AR$1,FALSE)/10^3</f>
        <v>14973.524964115693</v>
      </c>
      <c r="AS16" s="12">
        <f>VLOOKUP($W16,Total_Rndwd_Prod_Val_BF_N!$A$4:$M$202,AS$1,FALSE)/10^3</f>
        <v>17839.696536257681</v>
      </c>
      <c r="AT16" s="12">
        <f>VLOOKUP($W16,Total_Rndwd_Prod_Val_BF_N!$A$4:$M$202,AT$1,FALSE)/10^3</f>
        <v>21441.487257414006</v>
      </c>
      <c r="AU16" s="12">
        <f>VLOOKUP($W16,Total_Rndwd_Prod_Val_BF_N!$A$4:$M$202,AU$1,FALSE)/10^3</f>
        <v>21414.004992898095</v>
      </c>
      <c r="AV16" s="12">
        <f>VLOOKUP($W16,Total_Rndwd_Prod_Val_BF_N!$A$4:$M$202,AV$1,FALSE)/10^3</f>
        <v>21535.506542076924</v>
      </c>
      <c r="AW16" s="12">
        <f>VLOOKUP($W16,Total_Rndwd_Prod_Val_BF_N!$A$4:$M$202,AW$1,FALSE)/10^3</f>
        <v>22185.585125722631</v>
      </c>
      <c r="AX16" s="12">
        <f>VLOOKUP($W16,Total_Rndwd_Prod_Val_BF_N!$A$4:$M$202,AX$1,FALSE)/10^3</f>
        <v>22215.565751759921</v>
      </c>
      <c r="AY16" s="12">
        <f>VLOOKUP($W16,Total_Rndwd_Prod_Val_BF_N!$A$4:$M$202,AY$1,FALSE)/10^3</f>
        <v>21726.322258066659</v>
      </c>
      <c r="AZ16" s="12">
        <f>VLOOKUP($W16,Total_Rndwd_Prod_Val_BF_N!$A$4:$M$202,AZ$1,FALSE)/10^3</f>
        <v>21191.978203663592</v>
      </c>
      <c r="BA16" s="12"/>
      <c r="BB16" s="12">
        <f>VLOOKUP($W16,Total_Rndwd_Prod_Val_BAC_N!$A$4:$M$202,BB$1,FALSE)/10^3</f>
        <v>14973.524964115693</v>
      </c>
      <c r="BC16" s="12">
        <f>VLOOKUP($W16,Total_Rndwd_Prod_Val_BAC_N!$A$4:$M$202,BC$1,FALSE)/10^3</f>
        <v>17180.787077178989</v>
      </c>
      <c r="BD16" s="12">
        <f>VLOOKUP($W16,Total_Rndwd_Prod_Val_BAC_N!$A$4:$M$202,BD$1,FALSE)/10^3</f>
        <v>19963.409912529227</v>
      </c>
      <c r="BE16" s="12">
        <f>VLOOKUP($W16,Total_Rndwd_Prod_Val_BAC_N!$A$4:$M$202,BE$1,FALSE)/10^3</f>
        <v>20027.151690206272</v>
      </c>
      <c r="BF16" s="12">
        <f>VLOOKUP($W16,Total_Rndwd_Prod_Val_BAC_N!$A$4:$M$202,BF$1,FALSE)/10^3</f>
        <v>20241.768918998081</v>
      </c>
      <c r="BG16" s="12">
        <f>VLOOKUP($W16,Total_Rndwd_Prod_Val_BAC_N!$A$4:$M$202,BG$1,FALSE)/10^3</f>
        <v>20813.930682160641</v>
      </c>
      <c r="BH16" s="12">
        <f>VLOOKUP($W16,Total_Rndwd_Prod_Val_BAC_N!$A$4:$M$202,BH$1,FALSE)/10^3</f>
        <v>20496.858737136194</v>
      </c>
      <c r="BI16" s="12">
        <f>VLOOKUP($W16,Total_Rndwd_Prod_Val_BAC_N!$A$4:$M$202,BI$1,FALSE)/10^3</f>
        <v>20006.315602490169</v>
      </c>
      <c r="BJ16" s="12">
        <f>VLOOKUP($W16,Total_Rndwd_Prod_Val_BAC_N!$A$4:$M$202,BJ$1,FALSE)/10^3</f>
        <v>19364.526538478505</v>
      </c>
      <c r="BK16" s="12"/>
    </row>
    <row r="17" spans="1:63" x14ac:dyDescent="0.3">
      <c r="A17" t="s">
        <v>26</v>
      </c>
      <c r="B17" s="2">
        <v>0</v>
      </c>
      <c r="C17" s="2">
        <v>0</v>
      </c>
      <c r="D17" s="2">
        <v>0</v>
      </c>
      <c r="E17" s="2">
        <v>15274.853539258129</v>
      </c>
      <c r="F17" s="2">
        <v>16581.868509208907</v>
      </c>
      <c r="G17" s="2">
        <v>17860.328074117959</v>
      </c>
      <c r="H17" s="2">
        <v>17980.877946776898</v>
      </c>
      <c r="I17" s="2">
        <v>18178.812813166929</v>
      </c>
      <c r="J17" s="2">
        <v>18485.257005758362</v>
      </c>
      <c r="K17" s="2">
        <v>18868.677817662232</v>
      </c>
      <c r="L17" s="2">
        <v>19297.412047397913</v>
      </c>
      <c r="M17" s="2">
        <v>19384.638184819793</v>
      </c>
      <c r="N17" t="e">
        <f>#REF!+#REF!+#REF!</f>
        <v>#REF!</v>
      </c>
      <c r="O17" t="e">
        <f>#REF!+#REF!+#REF!</f>
        <v>#REF!</v>
      </c>
      <c r="P17" t="e">
        <f>#REF!+#REF!+#REF!</f>
        <v>#REF!</v>
      </c>
      <c r="Q17" t="e">
        <f>#REF!+#REF!+#REF!</f>
        <v>#REF!</v>
      </c>
      <c r="R17" t="e">
        <f>#REF!+#REF!+#REF!</f>
        <v>#REF!</v>
      </c>
      <c r="S17" t="e">
        <f>#REF!+#REF!+#REF!</f>
        <v>#REF!</v>
      </c>
      <c r="T17" t="e">
        <f>#REF!+#REF!+#REF!</f>
        <v>#REF!</v>
      </c>
      <c r="U17" t="e">
        <f>#REF!+#REF!+#REF!</f>
        <v>#REF!</v>
      </c>
      <c r="W17" t="s">
        <v>27</v>
      </c>
      <c r="X17" s="12">
        <f t="shared" si="1"/>
        <v>213.07439459278515</v>
      </c>
      <c r="Y17" s="12">
        <f t="shared" si="1"/>
        <v>234.26625899224746</v>
      </c>
      <c r="Z17" s="12">
        <f t="shared" si="1"/>
        <v>256.88231764339179</v>
      </c>
      <c r="AA17" s="12">
        <f t="shared" si="1"/>
        <v>258.57842139788443</v>
      </c>
      <c r="AB17" s="12">
        <f t="shared" si="1"/>
        <v>261.481193847854</v>
      </c>
      <c r="AC17" s="12">
        <f t="shared" si="1"/>
        <v>264.62063703337765</v>
      </c>
      <c r="AD17" s="12">
        <f t="shared" si="1"/>
        <v>264.90928012724066</v>
      </c>
      <c r="AE17" s="12">
        <f t="shared" si="1"/>
        <v>265.72649164520402</v>
      </c>
      <c r="AF17" s="12">
        <f t="shared" si="1"/>
        <v>261.88888464220253</v>
      </c>
      <c r="AH17" s="12">
        <f>VLOOKUP($W17,Total_Rndwd_Prod_Val_AF_N!$A$4:$M$202,AH$1,FALSE)/10^3</f>
        <v>213.07439459278515</v>
      </c>
      <c r="AI17" s="50">
        <f>VLOOKUP($W17,Total_Rndwd_Prod_Val_AF_N!$A$4:$M$202,AI$1,FALSE)/10^3</f>
        <v>241.87089423700499</v>
      </c>
      <c r="AJ17" s="12">
        <f>VLOOKUP($W17,Total_Rndwd_Prod_Val_AF_N!$A$4:$M$202,AJ$1,FALSE)/10^3</f>
        <v>276.25257675825571</v>
      </c>
      <c r="AK17" s="12">
        <f>VLOOKUP($W17,Total_Rndwd_Prod_Val_AF_N!$A$4:$M$202,AK$1,FALSE)/10^3</f>
        <v>277.8065881826895</v>
      </c>
      <c r="AL17" s="50">
        <f>VLOOKUP($W17,Total_Rndwd_Prod_Val_AF_N!$A$4:$M$202,AL$1,FALSE)/10^3</f>
        <v>280.10222818794318</v>
      </c>
      <c r="AM17" s="12">
        <f>VLOOKUP($W17,Total_Rndwd_Prod_Val_AF_N!$A$4:$M$202,AM$1,FALSE)/10^3</f>
        <v>282.78585259674151</v>
      </c>
      <c r="AN17" s="12">
        <f>VLOOKUP($W17,Total_Rndwd_Prod_Val_AF_N!$A$4:$M$202,AN$1,FALSE)/10^3</f>
        <v>282.53303631581269</v>
      </c>
      <c r="AO17" s="50">
        <f>VLOOKUP($W17,Total_Rndwd_Prod_Val_AF_N!$A$4:$M$202,AO$1,FALSE)/10^3</f>
        <v>281.9575496599079</v>
      </c>
      <c r="AP17" s="12">
        <f>VLOOKUP($W17,Total_Rndwd_Prod_Val_AF_N!$A$4:$M$202,AP$1,FALSE)/10^3</f>
        <v>278.22746983789818</v>
      </c>
      <c r="AQ17" s="12"/>
      <c r="AR17" s="12">
        <f>VLOOKUP($W17,Total_Rndwd_Prod_Val_BF_N!$A$4:$M$202,AR$1,FALSE)/10^3</f>
        <v>213.07439459278515</v>
      </c>
      <c r="AS17" s="12">
        <f>VLOOKUP($W17,Total_Rndwd_Prod_Val_BF_N!$A$4:$M$202,AS$1,FALSE)/10^3</f>
        <v>240.64327692311201</v>
      </c>
      <c r="AT17" s="12">
        <f>VLOOKUP($W17,Total_Rndwd_Prod_Val_BF_N!$A$4:$M$202,AT$1,FALSE)/10^3</f>
        <v>271.91715504070118</v>
      </c>
      <c r="AU17" s="12">
        <f>VLOOKUP($W17,Total_Rndwd_Prod_Val_BF_N!$A$4:$M$202,AU$1,FALSE)/10^3</f>
        <v>274.43273913063558</v>
      </c>
      <c r="AV17" s="12">
        <f>VLOOKUP($W17,Total_Rndwd_Prod_Val_BF_N!$A$4:$M$202,AV$1,FALSE)/10^3</f>
        <v>268.80168263438577</v>
      </c>
      <c r="AW17" s="12">
        <f>VLOOKUP($W17,Total_Rndwd_Prod_Val_BF_N!$A$4:$M$202,AW$1,FALSE)/10^3</f>
        <v>271.68068758148729</v>
      </c>
      <c r="AX17" s="12">
        <f>VLOOKUP($W17,Total_Rndwd_Prod_Val_BF_N!$A$4:$M$202,AX$1,FALSE)/10^3</f>
        <v>272.50076828638345</v>
      </c>
      <c r="AY17" s="12">
        <f>VLOOKUP($W17,Total_Rndwd_Prod_Val_BF_N!$A$4:$M$202,AY$1,FALSE)/10^3</f>
        <v>268.17482837993117</v>
      </c>
      <c r="AZ17" s="12">
        <f>VLOOKUP($W17,Total_Rndwd_Prod_Val_BF_N!$A$4:$M$202,AZ$1,FALSE)/10^3</f>
        <v>269.3209524097677</v>
      </c>
      <c r="BA17" s="12"/>
      <c r="BB17" s="12">
        <f>VLOOKUP($W17,Total_Rndwd_Prod_Val_BAC_N!$A$4:$M$202,BB$1,FALSE)/10^3</f>
        <v>213.07439459278515</v>
      </c>
      <c r="BC17" s="12">
        <f>VLOOKUP($W17,Total_Rndwd_Prod_Val_BAC_N!$A$4:$M$202,BC$1,FALSE)/10^3</f>
        <v>240.40677935875641</v>
      </c>
      <c r="BD17" s="12">
        <f>VLOOKUP($W17,Total_Rndwd_Prod_Val_BAC_N!$A$4:$M$202,BD$1,FALSE)/10^3</f>
        <v>273.01079703721916</v>
      </c>
      <c r="BE17" s="12">
        <f>VLOOKUP($W17,Total_Rndwd_Prod_Val_BAC_N!$A$4:$M$202,BE$1,FALSE)/10^3</f>
        <v>274.14426950447552</v>
      </c>
      <c r="BF17" s="12">
        <f>VLOOKUP($W17,Total_Rndwd_Prod_Val_BAC_N!$A$4:$M$202,BF$1,FALSE)/10^3</f>
        <v>275.27956312475925</v>
      </c>
      <c r="BG17" s="12">
        <f>VLOOKUP($W17,Total_Rndwd_Prod_Val_BAC_N!$A$4:$M$202,BG$1,FALSE)/10^3</f>
        <v>278.52630651959424</v>
      </c>
      <c r="BH17" s="12">
        <f>VLOOKUP($W17,Total_Rndwd_Prod_Val_BAC_N!$A$4:$M$202,BH$1,FALSE)/10^3</f>
        <v>277.0969236905504</v>
      </c>
      <c r="BI17" s="12">
        <f>VLOOKUP($W17,Total_Rndwd_Prod_Val_BAC_N!$A$4:$M$202,BI$1,FALSE)/10^3</f>
        <v>278.21799596785274</v>
      </c>
      <c r="BJ17" s="12">
        <f>VLOOKUP($W17,Total_Rndwd_Prod_Val_BAC_N!$A$4:$M$202,BJ$1,FALSE)/10^3</f>
        <v>274.57853649489215</v>
      </c>
      <c r="BK17" s="12"/>
    </row>
    <row r="18" spans="1:63" x14ac:dyDescent="0.3">
      <c r="A18" s="65" t="s">
        <v>28</v>
      </c>
      <c r="B18" s="2">
        <v>0</v>
      </c>
      <c r="C18" s="2">
        <v>0</v>
      </c>
      <c r="D18" s="2">
        <v>0</v>
      </c>
      <c r="E18" s="2">
        <v>680585.77123368694</v>
      </c>
      <c r="F18" s="2">
        <v>249826.51248443086</v>
      </c>
      <c r="G18" s="2">
        <v>269106.15297240997</v>
      </c>
      <c r="H18" s="2">
        <v>270107.03532767086</v>
      </c>
      <c r="I18" s="2">
        <v>272356.77320145525</v>
      </c>
      <c r="J18" s="2">
        <v>275898.86696721939</v>
      </c>
      <c r="K18" s="2">
        <v>279949.32268358779</v>
      </c>
      <c r="L18" s="2">
        <v>284058.93466539244</v>
      </c>
      <c r="M18" s="2">
        <v>282264.15291263314</v>
      </c>
      <c r="N18" t="e">
        <f>#REF!+#REF!+#REF!</f>
        <v>#REF!</v>
      </c>
      <c r="O18" t="e">
        <f>#REF!+#REF!+#REF!</f>
        <v>#REF!</v>
      </c>
      <c r="P18" t="e">
        <f>#REF!+#REF!+#REF!</f>
        <v>#REF!</v>
      </c>
      <c r="Q18" t="e">
        <f>#REF!+#REF!+#REF!</f>
        <v>#REF!</v>
      </c>
      <c r="R18" t="e">
        <f>#REF!+#REF!+#REF!</f>
        <v>#REF!</v>
      </c>
      <c r="S18" t="e">
        <f>#REF!+#REF!+#REF!</f>
        <v>#REF!</v>
      </c>
      <c r="T18" t="e">
        <f>#REF!+#REF!+#REF!</f>
        <v>#REF!</v>
      </c>
      <c r="U18" t="e">
        <f>#REF!+#REF!+#REF!</f>
        <v>#REF!</v>
      </c>
      <c r="W18" t="s">
        <v>29</v>
      </c>
      <c r="X18" s="12">
        <f t="shared" si="1"/>
        <v>1874.633761977308</v>
      </c>
      <c r="Y18" s="12">
        <f t="shared" si="1"/>
        <v>2120.0519921850282</v>
      </c>
      <c r="Z18" s="12">
        <f t="shared" si="1"/>
        <v>2395.7629497169478</v>
      </c>
      <c r="AA18" s="12">
        <f t="shared" si="1"/>
        <v>2418.4287995250493</v>
      </c>
      <c r="AB18" s="12">
        <f t="shared" si="1"/>
        <v>2440.9125605482027</v>
      </c>
      <c r="AC18" s="12">
        <f t="shared" si="1"/>
        <v>2476.2451077055489</v>
      </c>
      <c r="AD18" s="12">
        <f t="shared" si="1"/>
        <v>2478.1810194909795</v>
      </c>
      <c r="AE18" s="12">
        <f t="shared" si="1"/>
        <v>2478.0942201710786</v>
      </c>
      <c r="AF18" s="12">
        <f t="shared" si="1"/>
        <v>2433.5504190353849</v>
      </c>
      <c r="AH18" s="12">
        <f>VLOOKUP($W18,Total_Rndwd_Prod_Val_AF_N!$A$4:$M$202,AH$1,FALSE)/10^3</f>
        <v>1874.633761977308</v>
      </c>
      <c r="AI18" s="50">
        <f>VLOOKUP($W18,Total_Rndwd_Prod_Val_AF_N!$A$4:$M$202,AI$1,FALSE)/10^3</f>
        <v>2179.1939513919692</v>
      </c>
      <c r="AJ18" s="12">
        <f>VLOOKUP($W18,Total_Rndwd_Prod_Val_AF_N!$A$4:$M$202,AJ$1,FALSE)/10^3</f>
        <v>2555.9704936920361</v>
      </c>
      <c r="AK18" s="12">
        <f>VLOOKUP($W18,Total_Rndwd_Prod_Val_AF_N!$A$4:$M$202,AK$1,FALSE)/10^3</f>
        <v>2556.4265374582233</v>
      </c>
      <c r="AL18" s="50">
        <f>VLOOKUP($W18,Total_Rndwd_Prod_Val_AF_N!$A$4:$M$202,AL$1,FALSE)/10^3</f>
        <v>2583.0584350084059</v>
      </c>
      <c r="AM18" s="12">
        <f>VLOOKUP($W18,Total_Rndwd_Prod_Val_AF_N!$A$4:$M$202,AM$1,FALSE)/10^3</f>
        <v>2610.1008391947607</v>
      </c>
      <c r="AN18" s="12">
        <f>VLOOKUP($W18,Total_Rndwd_Prod_Val_AF_N!$A$4:$M$202,AN$1,FALSE)/10^3</f>
        <v>2605.0677512085135</v>
      </c>
      <c r="AO18" s="50">
        <f>VLOOKUP($W18,Total_Rndwd_Prod_Val_AF_N!$A$4:$M$202,AO$1,FALSE)/10^3</f>
        <v>2627.1307598784229</v>
      </c>
      <c r="AP18" s="12">
        <f>VLOOKUP($W18,Total_Rndwd_Prod_Val_AF_N!$A$4:$M$202,AP$1,FALSE)/10^3</f>
        <v>2599.8664629863229</v>
      </c>
      <c r="AQ18" s="12"/>
      <c r="AR18" s="12">
        <f>VLOOKUP($W18,Total_Rndwd_Prod_Val_BF_N!$A$4:$M$202,AR$1,FALSE)/10^3</f>
        <v>1874.633761977308</v>
      </c>
      <c r="AS18" s="12">
        <f>VLOOKUP($W18,Total_Rndwd_Prod_Val_BF_N!$A$4:$M$202,AS$1,FALSE)/10^3</f>
        <v>2270.6577989174707</v>
      </c>
      <c r="AT18" s="12">
        <f>VLOOKUP($W18,Total_Rndwd_Prod_Val_BF_N!$A$4:$M$202,AT$1,FALSE)/10^3</f>
        <v>2757.814425753998</v>
      </c>
      <c r="AU18" s="12">
        <f>VLOOKUP($W18,Total_Rndwd_Prod_Val_BF_N!$A$4:$M$202,AU$1,FALSE)/10^3</f>
        <v>2803.8796200869738</v>
      </c>
      <c r="AV18" s="12">
        <f>VLOOKUP($W18,Total_Rndwd_Prod_Val_BF_N!$A$4:$M$202,AV$1,FALSE)/10^3</f>
        <v>2755.3954647400233</v>
      </c>
      <c r="AW18" s="12">
        <f>VLOOKUP($W18,Total_Rndwd_Prod_Val_BF_N!$A$4:$M$202,AW$1,FALSE)/10^3</f>
        <v>2777.179503792046</v>
      </c>
      <c r="AX18" s="12">
        <f>VLOOKUP($W18,Total_Rndwd_Prod_Val_BF_N!$A$4:$M$202,AX$1,FALSE)/10^3</f>
        <v>2748.9900715133949</v>
      </c>
      <c r="AY18" s="12">
        <f>VLOOKUP($W18,Total_Rndwd_Prod_Val_BF_N!$A$4:$M$202,AY$1,FALSE)/10^3</f>
        <v>2714.3525705685743</v>
      </c>
      <c r="AZ18" s="12">
        <f>VLOOKUP($W18,Total_Rndwd_Prod_Val_BF_N!$A$4:$M$202,AZ$1,FALSE)/10^3</f>
        <v>2714.6517572647394</v>
      </c>
      <c r="BA18" s="12"/>
      <c r="BB18" s="12">
        <f>VLOOKUP($W18,Total_Rndwd_Prod_Val_BAC_N!$A$4:$M$202,BB$1,FALSE)/10^3</f>
        <v>1874.633761977308</v>
      </c>
      <c r="BC18" s="12">
        <f>VLOOKUP($W18,Total_Rndwd_Prod_Val_BAC_N!$A$4:$M$202,BC$1,FALSE)/10^3</f>
        <v>2167.0332440361594</v>
      </c>
      <c r="BD18" s="12">
        <f>VLOOKUP($W18,Total_Rndwd_Prod_Val_BAC_N!$A$4:$M$202,BD$1,FALSE)/10^3</f>
        <v>2523.9937524964898</v>
      </c>
      <c r="BE18" s="12">
        <f>VLOOKUP($W18,Total_Rndwd_Prod_Val_BAC_N!$A$4:$M$202,BE$1,FALSE)/10^3</f>
        <v>2523.3114566138552</v>
      </c>
      <c r="BF18" s="12">
        <f>VLOOKUP($W18,Total_Rndwd_Prod_Val_BAC_N!$A$4:$M$202,BF$1,FALSE)/10^3</f>
        <v>2542.4105705142961</v>
      </c>
      <c r="BG18" s="12">
        <f>VLOOKUP($W18,Total_Rndwd_Prod_Val_BAC_N!$A$4:$M$202,BG$1,FALSE)/10^3</f>
        <v>2571.6311514313343</v>
      </c>
      <c r="BH18" s="12">
        <f>VLOOKUP($W18,Total_Rndwd_Prod_Val_BAC_N!$A$4:$M$202,BH$1,FALSE)/10^3</f>
        <v>2573.3709411266932</v>
      </c>
      <c r="BI18" s="12">
        <f>VLOOKUP($W18,Total_Rndwd_Prod_Val_BAC_N!$A$4:$M$202,BI$1,FALSE)/10^3</f>
        <v>2592.8943697215154</v>
      </c>
      <c r="BJ18" s="12">
        <f>VLOOKUP($W18,Total_Rndwd_Prod_Val_BAC_N!$A$4:$M$202,BJ$1,FALSE)/10^3</f>
        <v>2566.2339928741767</v>
      </c>
      <c r="BK18" s="12"/>
    </row>
    <row r="19" spans="1:63" x14ac:dyDescent="0.3">
      <c r="A19" s="65" t="s">
        <v>30</v>
      </c>
      <c r="B19" s="2">
        <v>0</v>
      </c>
      <c r="C19" s="2">
        <v>0</v>
      </c>
      <c r="D19" s="2">
        <v>0</v>
      </c>
      <c r="E19" s="2">
        <v>100789.65425899065</v>
      </c>
      <c r="F19" s="2">
        <v>110880.5960259526</v>
      </c>
      <c r="G19" s="2">
        <v>122070.21086565788</v>
      </c>
      <c r="H19" s="2">
        <v>119265.57384932591</v>
      </c>
      <c r="I19" s="2">
        <v>116750.52147796647</v>
      </c>
      <c r="J19" s="2">
        <v>114748.09572294238</v>
      </c>
      <c r="K19" s="2">
        <v>109411.07262726639</v>
      </c>
      <c r="L19" s="2">
        <v>104998.79640932097</v>
      </c>
      <c r="M19" s="2">
        <v>100393.01172560538</v>
      </c>
      <c r="N19" t="e">
        <f>#REF!+#REF!+#REF!</f>
        <v>#REF!</v>
      </c>
      <c r="O19" t="e">
        <f>#REF!+#REF!+#REF!</f>
        <v>#REF!</v>
      </c>
      <c r="P19" t="e">
        <f>#REF!+#REF!+#REF!</f>
        <v>#REF!</v>
      </c>
      <c r="Q19" t="e">
        <f>#REF!+#REF!+#REF!</f>
        <v>#REF!</v>
      </c>
      <c r="R19" t="e">
        <f>#REF!+#REF!+#REF!</f>
        <v>#REF!</v>
      </c>
      <c r="S19" t="e">
        <f>#REF!+#REF!+#REF!</f>
        <v>#REF!</v>
      </c>
      <c r="T19" t="e">
        <f>#REF!+#REF!+#REF!</f>
        <v>#REF!</v>
      </c>
      <c r="U19" t="e">
        <f>#REF!+#REF!+#REF!</f>
        <v>#REF!</v>
      </c>
      <c r="W19" t="s">
        <v>31</v>
      </c>
      <c r="X19" s="12">
        <f t="shared" si="1"/>
        <v>30497.686477750554</v>
      </c>
      <c r="Y19" s="12">
        <f t="shared" si="1"/>
        <v>35205.698158394494</v>
      </c>
      <c r="Z19" s="12">
        <f t="shared" si="1"/>
        <v>40776.281685777809</v>
      </c>
      <c r="AA19" s="12">
        <f t="shared" si="1"/>
        <v>41028.98626018568</v>
      </c>
      <c r="AB19" s="12">
        <f t="shared" si="1"/>
        <v>41066.579421596944</v>
      </c>
      <c r="AC19" s="12">
        <f t="shared" si="1"/>
        <v>40544.636424706034</v>
      </c>
      <c r="AD19" s="12">
        <f t="shared" si="1"/>
        <v>38451.865808671246</v>
      </c>
      <c r="AE19" s="12">
        <f t="shared" si="1"/>
        <v>36717.204823689455</v>
      </c>
      <c r="AF19" s="12">
        <f t="shared" si="1"/>
        <v>34927.318151856256</v>
      </c>
      <c r="AH19" s="12">
        <f>VLOOKUP($W19,Total_Rndwd_Prod_Val_AF_N!$A$4:$M$202,AH$1,FALSE)/10^3</f>
        <v>30497.686477750554</v>
      </c>
      <c r="AI19" s="50">
        <f>VLOOKUP($W19,Total_Rndwd_Prod_Val_AF_N!$A$4:$M$202,AI$1,FALSE)/10^3</f>
        <v>36196.297534543963</v>
      </c>
      <c r="AJ19" s="12">
        <f>VLOOKUP($W19,Total_Rndwd_Prod_Val_AF_N!$A$4:$M$202,AJ$1,FALSE)/10^3</f>
        <v>43104.967921214404</v>
      </c>
      <c r="AK19" s="12">
        <f>VLOOKUP($W19,Total_Rndwd_Prod_Val_AF_N!$A$4:$M$202,AK$1,FALSE)/10^3</f>
        <v>44191.815900126989</v>
      </c>
      <c r="AL19" s="50">
        <f>VLOOKUP($W19,Total_Rndwd_Prod_Val_AF_N!$A$4:$M$202,AL$1,FALSE)/10^3</f>
        <v>44265.363849560279</v>
      </c>
      <c r="AM19" s="12">
        <f>VLOOKUP($W19,Total_Rndwd_Prod_Val_AF_N!$A$4:$M$202,AM$1,FALSE)/10^3</f>
        <v>44468.31311583551</v>
      </c>
      <c r="AN19" s="12">
        <f>VLOOKUP($W19,Total_Rndwd_Prod_Val_AF_N!$A$4:$M$202,AN$1,FALSE)/10^3</f>
        <v>42369.986856391079</v>
      </c>
      <c r="AO19" s="50">
        <f>VLOOKUP($W19,Total_Rndwd_Prod_Val_AF_N!$A$4:$M$202,AO$1,FALSE)/10^3</f>
        <v>40120.537135971237</v>
      </c>
      <c r="AP19" s="12">
        <f>VLOOKUP($W19,Total_Rndwd_Prod_Val_AF_N!$A$4:$M$202,AP$1,FALSE)/10^3</f>
        <v>38133.898630288968</v>
      </c>
      <c r="AQ19" s="12"/>
      <c r="AR19" s="12">
        <f>VLOOKUP($W19,Total_Rndwd_Prod_Val_BF_N!$A$4:$M$202,AR$1,FALSE)/10^3</f>
        <v>30497.686477750554</v>
      </c>
      <c r="AS19" s="12">
        <f>VLOOKUP($W19,Total_Rndwd_Prod_Val_BF_N!$A$4:$M$202,AS$1,FALSE)/10^3</f>
        <v>37157.608037871418</v>
      </c>
      <c r="AT19" s="12">
        <f>VLOOKUP($W19,Total_Rndwd_Prod_Val_BF_N!$A$4:$M$202,AT$1,FALSE)/10^3</f>
        <v>45356.351298528789</v>
      </c>
      <c r="AU19" s="12">
        <f>VLOOKUP($W19,Total_Rndwd_Prod_Val_BF_N!$A$4:$M$202,AU$1,FALSE)/10^3</f>
        <v>46194.238872272283</v>
      </c>
      <c r="AV19" s="12">
        <f>VLOOKUP($W19,Total_Rndwd_Prod_Val_BF_N!$A$4:$M$202,AV$1,FALSE)/10^3</f>
        <v>46011.312189563963</v>
      </c>
      <c r="AW19" s="12">
        <f>VLOOKUP($W19,Total_Rndwd_Prod_Val_BF_N!$A$4:$M$202,AW$1,FALSE)/10^3</f>
        <v>45994.981602983455</v>
      </c>
      <c r="AX19" s="12">
        <f>VLOOKUP($W19,Total_Rndwd_Prod_Val_BF_N!$A$4:$M$202,AX$1,FALSE)/10^3</f>
        <v>44343.386723849755</v>
      </c>
      <c r="AY19" s="12">
        <f>VLOOKUP($W19,Total_Rndwd_Prod_Val_BF_N!$A$4:$M$202,AY$1,FALSE)/10^3</f>
        <v>42031.690032137012</v>
      </c>
      <c r="AZ19" s="12">
        <f>VLOOKUP($W19,Total_Rndwd_Prod_Val_BF_N!$A$4:$M$202,AZ$1,FALSE)/10^3</f>
        <v>40361.909126750106</v>
      </c>
      <c r="BA19" s="12"/>
      <c r="BB19" s="12">
        <f>VLOOKUP($W19,Total_Rndwd_Prod_Val_BAC_N!$A$4:$M$202,BB$1,FALSE)/10^3</f>
        <v>30497.686477750554</v>
      </c>
      <c r="BC19" s="12">
        <f>VLOOKUP($W19,Total_Rndwd_Prod_Val_BAC_N!$A$4:$M$202,BC$1,FALSE)/10^3</f>
        <v>35952.650779672731</v>
      </c>
      <c r="BD19" s="12">
        <f>VLOOKUP($W19,Total_Rndwd_Prod_Val_BAC_N!$A$4:$M$202,BD$1,FALSE)/10^3</f>
        <v>42629.245327058801</v>
      </c>
      <c r="BE19" s="12">
        <f>VLOOKUP($W19,Total_Rndwd_Prod_Val_BAC_N!$A$4:$M$202,BE$1,FALSE)/10^3</f>
        <v>43426.194581978161</v>
      </c>
      <c r="BF19" s="12">
        <f>VLOOKUP($W19,Total_Rndwd_Prod_Val_BAC_N!$A$4:$M$202,BF$1,FALSE)/10^3</f>
        <v>43323.630364526369</v>
      </c>
      <c r="BG19" s="12">
        <f>VLOOKUP($W19,Total_Rndwd_Prod_Val_BAC_N!$A$4:$M$202,BG$1,FALSE)/10^3</f>
        <v>43628.101425202593</v>
      </c>
      <c r="BH19" s="12">
        <f>VLOOKUP($W19,Total_Rndwd_Prod_Val_BAC_N!$A$4:$M$202,BH$1,FALSE)/10^3</f>
        <v>41296.959503661332</v>
      </c>
      <c r="BI19" s="12">
        <f>VLOOKUP($W19,Total_Rndwd_Prod_Val_BAC_N!$A$4:$M$202,BI$1,FALSE)/10^3</f>
        <v>39340.606165024539</v>
      </c>
      <c r="BJ19" s="12">
        <f>VLOOKUP($W19,Total_Rndwd_Prod_Val_BAC_N!$A$4:$M$202,BJ$1,FALSE)/10^3</f>
        <v>37436.077760766304</v>
      </c>
      <c r="BK19" s="12"/>
    </row>
    <row r="20" spans="1:63" x14ac:dyDescent="0.3">
      <c r="A20" t="s">
        <v>32</v>
      </c>
      <c r="B20" s="2">
        <v>0</v>
      </c>
      <c r="C20" s="2">
        <v>0</v>
      </c>
      <c r="D20" s="2">
        <v>0</v>
      </c>
      <c r="E20" s="2">
        <v>4528582.3693000572</v>
      </c>
      <c r="F20" s="2">
        <v>4901748.394068284</v>
      </c>
      <c r="G20" s="2">
        <v>5274941.701272971</v>
      </c>
      <c r="H20" s="2">
        <v>5298280.9205506956</v>
      </c>
      <c r="I20" s="2">
        <v>5344748.3812055718</v>
      </c>
      <c r="J20" s="2">
        <v>5416128.1950323898</v>
      </c>
      <c r="K20" s="2">
        <v>5498795.3440453745</v>
      </c>
      <c r="L20" s="2">
        <v>5589444.5048861988</v>
      </c>
      <c r="M20" s="2">
        <v>5551751.6985645071</v>
      </c>
      <c r="N20" t="e">
        <f>#REF!+#REF!+#REF!</f>
        <v>#REF!</v>
      </c>
      <c r="O20" t="e">
        <f>#REF!+#REF!+#REF!</f>
        <v>#REF!</v>
      </c>
      <c r="P20" t="e">
        <f>#REF!+#REF!+#REF!</f>
        <v>#REF!</v>
      </c>
      <c r="Q20" t="e">
        <f>#REF!+#REF!+#REF!</f>
        <v>#REF!</v>
      </c>
      <c r="R20" t="e">
        <f>#REF!+#REF!+#REF!</f>
        <v>#REF!</v>
      </c>
      <c r="S20" t="e">
        <f>#REF!+#REF!+#REF!</f>
        <v>#REF!</v>
      </c>
      <c r="T20" t="e">
        <f>#REF!+#REF!+#REF!</f>
        <v>#REF!</v>
      </c>
      <c r="U20" t="e">
        <f>#REF!+#REF!+#REF!</f>
        <v>#REF!</v>
      </c>
      <c r="W20" s="9" t="s">
        <v>33</v>
      </c>
      <c r="X20" s="11">
        <f t="shared" ref="X20:AF48" si="2">VLOOKUP($W20,$A$4:$M$202,X$1,FALSE)/10^3</f>
        <v>28636.862671234441</v>
      </c>
      <c r="Y20" s="11">
        <f t="shared" si="2"/>
        <v>29885.827892178415</v>
      </c>
      <c r="Z20" s="11">
        <f t="shared" si="2"/>
        <v>31404.642959914963</v>
      </c>
      <c r="AA20" s="11">
        <f t="shared" si="2"/>
        <v>30929.455403467557</v>
      </c>
      <c r="AB20" s="11">
        <f t="shared" si="2"/>
        <v>30515.335222458198</v>
      </c>
      <c r="AC20" s="11">
        <f t="shared" si="2"/>
        <v>30348.613508353163</v>
      </c>
      <c r="AD20" s="11">
        <f t="shared" si="2"/>
        <v>29844.128662376443</v>
      </c>
      <c r="AE20" s="11">
        <f t="shared" si="2"/>
        <v>29525.951669779599</v>
      </c>
      <c r="AF20" s="11">
        <f t="shared" si="2"/>
        <v>29192.440813488211</v>
      </c>
      <c r="AH20" s="11">
        <f>VLOOKUP($W20,Total_Rndwd_Prod_Val_AF_N!$A$4:$M$202,AH$1,FALSE)/10^3</f>
        <v>28636.862671234441</v>
      </c>
      <c r="AI20" s="52">
        <f>VLOOKUP($W20,Total_Rndwd_Prod_Val_AF_N!$A$4:$M$202,AI$1,FALSE)/10^3</f>
        <v>30205.339808648016</v>
      </c>
      <c r="AJ20" s="11">
        <f>VLOOKUP($W20,Total_Rndwd_Prod_Val_AF_N!$A$4:$M$202,AJ$1,FALSE)/10^3</f>
        <v>32358.314731840994</v>
      </c>
      <c r="AK20" s="11">
        <f>VLOOKUP($W20,Total_Rndwd_Prod_Val_AF_N!$A$4:$M$202,AK$1,FALSE)/10^3</f>
        <v>32155.927051538216</v>
      </c>
      <c r="AL20" s="52">
        <f>VLOOKUP($W20,Total_Rndwd_Prod_Val_AF_N!$A$4:$M$202,AL$1,FALSE)/10^3</f>
        <v>31568.440148535952</v>
      </c>
      <c r="AM20" s="11">
        <f>VLOOKUP($W20,Total_Rndwd_Prod_Val_AF_N!$A$4:$M$202,AM$1,FALSE)/10^3</f>
        <v>31071.40874853971</v>
      </c>
      <c r="AN20" s="11">
        <f>VLOOKUP($W20,Total_Rndwd_Prod_Val_AF_N!$A$4:$M$202,AN$1,FALSE)/10^3</f>
        <v>30446.462025284582</v>
      </c>
      <c r="AO20" s="52">
        <f>VLOOKUP($W20,Total_Rndwd_Prod_Val_AF_N!$A$4:$M$202,AO$1,FALSE)/10^3</f>
        <v>29957.933782921446</v>
      </c>
      <c r="AP20" s="11">
        <f>VLOOKUP($W20,Total_Rndwd_Prod_Val_AF_N!$A$4:$M$202,AP$1,FALSE)/10^3</f>
        <v>29548.351875779579</v>
      </c>
      <c r="AQ20" s="11"/>
      <c r="AR20" s="11">
        <f>VLOOKUP($W20,Total_Rndwd_Prod_Val_BF_N!$A$4:$M$202,AR$1,FALSE)/10^3</f>
        <v>28636.862671234441</v>
      </c>
      <c r="AS20" s="11">
        <f>VLOOKUP($W20,Total_Rndwd_Prod_Val_BF_N!$A$4:$M$202,AS$1,FALSE)/10^3</f>
        <v>31042.649333018719</v>
      </c>
      <c r="AT20" s="11">
        <f>VLOOKUP($W20,Total_Rndwd_Prod_Val_BF_N!$A$4:$M$202,AT$1,FALSE)/10^3</f>
        <v>34151.803764982345</v>
      </c>
      <c r="AU20" s="11">
        <f>VLOOKUP($W20,Total_Rndwd_Prod_Val_BF_N!$A$4:$M$202,AU$1,FALSE)/10^3</f>
        <v>33692.926603906933</v>
      </c>
      <c r="AV20" s="11">
        <f>VLOOKUP($W20,Total_Rndwd_Prod_Val_BF_N!$A$4:$M$202,AV$1,FALSE)/10^3</f>
        <v>32536.17180253681</v>
      </c>
      <c r="AW20" s="11">
        <f>VLOOKUP($W20,Total_Rndwd_Prod_Val_BF_N!$A$4:$M$202,AW$1,FALSE)/10^3</f>
        <v>32060.320320107054</v>
      </c>
      <c r="AX20" s="11">
        <f>VLOOKUP($W20,Total_Rndwd_Prod_Val_BF_N!$A$4:$M$202,AX$1,FALSE)/10^3</f>
        <v>31431.61112281902</v>
      </c>
      <c r="AY20" s="11">
        <f>VLOOKUP($W20,Total_Rndwd_Prod_Val_BF_N!$A$4:$M$202,AY$1,FALSE)/10^3</f>
        <v>30625.965308099883</v>
      </c>
      <c r="AZ20" s="11">
        <f>VLOOKUP($W20,Total_Rndwd_Prod_Val_BF_N!$A$4:$M$202,AZ$1,FALSE)/10^3</f>
        <v>30439.281920568457</v>
      </c>
      <c r="BA20" s="11"/>
      <c r="BB20" s="11">
        <f>VLOOKUP($W20,Total_Rndwd_Prod_Val_BAC_N!$A$4:$M$202,BB$1,FALSE)/10^3</f>
        <v>28636.862671234441</v>
      </c>
      <c r="BC20" s="11">
        <f>VLOOKUP($W20,Total_Rndwd_Prod_Val_BAC_N!$A$4:$M$202,BC$1,FALSE)/10^3</f>
        <v>30231.941270960608</v>
      </c>
      <c r="BD20" s="11">
        <f>VLOOKUP($W20,Total_Rndwd_Prod_Val_BAC_N!$A$4:$M$202,BD$1,FALSE)/10^3</f>
        <v>32487.93513315207</v>
      </c>
      <c r="BE20" s="11">
        <f>VLOOKUP($W20,Total_Rndwd_Prod_Val_BAC_N!$A$4:$M$202,BE$1,FALSE)/10^3</f>
        <v>32234.058276134718</v>
      </c>
      <c r="BF20" s="11">
        <f>VLOOKUP($W20,Total_Rndwd_Prod_Val_BAC_N!$A$4:$M$202,BF$1,FALSE)/10^3</f>
        <v>31555.932714438561</v>
      </c>
      <c r="BG20" s="11">
        <f>VLOOKUP($W20,Total_Rndwd_Prod_Val_BAC_N!$A$4:$M$202,BG$1,FALSE)/10^3</f>
        <v>31293.376359556842</v>
      </c>
      <c r="BH20" s="11">
        <f>VLOOKUP($W20,Total_Rndwd_Prod_Val_BAC_N!$A$4:$M$202,BH$1,FALSE)/10^3</f>
        <v>30634.534334657834</v>
      </c>
      <c r="BI20" s="11">
        <f>VLOOKUP($W20,Total_Rndwd_Prod_Val_BAC_N!$A$4:$M$202,BI$1,FALSE)/10^3</f>
        <v>30317.968595909399</v>
      </c>
      <c r="BJ20" s="11">
        <f>VLOOKUP($W20,Total_Rndwd_Prod_Val_BAC_N!$A$4:$M$202,BJ$1,FALSE)/10^3</f>
        <v>30041.865043967173</v>
      </c>
      <c r="BK20" s="11"/>
    </row>
    <row r="21" spans="1:63" x14ac:dyDescent="0.3">
      <c r="A21" t="s">
        <v>18</v>
      </c>
      <c r="B21" s="2">
        <v>0</v>
      </c>
      <c r="C21" s="2">
        <v>0</v>
      </c>
      <c r="D21" s="2">
        <v>0</v>
      </c>
      <c r="E21" s="2">
        <v>226509.55075106499</v>
      </c>
      <c r="F21" s="2">
        <v>228446.40411908564</v>
      </c>
      <c r="G21" s="2">
        <v>234743.54179773017</v>
      </c>
      <c r="H21" s="2">
        <v>223357.39682429144</v>
      </c>
      <c r="I21" s="2">
        <v>207872.09650180294</v>
      </c>
      <c r="J21" s="2">
        <v>193418.65457960934</v>
      </c>
      <c r="K21" s="2">
        <v>180293.59066266468</v>
      </c>
      <c r="L21" s="2">
        <v>171350.35523777647</v>
      </c>
      <c r="M21" s="2">
        <v>165039.68428862473</v>
      </c>
      <c r="N21" t="e">
        <f>#REF!+#REF!+#REF!</f>
        <v>#REF!</v>
      </c>
      <c r="O21" t="e">
        <f>#REF!+#REF!+#REF!</f>
        <v>#REF!</v>
      </c>
      <c r="P21" t="e">
        <f>#REF!+#REF!+#REF!</f>
        <v>#REF!</v>
      </c>
      <c r="Q21" t="e">
        <f>#REF!+#REF!+#REF!</f>
        <v>#REF!</v>
      </c>
      <c r="R21" t="e">
        <f>#REF!+#REF!+#REF!</f>
        <v>#REF!</v>
      </c>
      <c r="S21" t="e">
        <f>#REF!+#REF!+#REF!</f>
        <v>#REF!</v>
      </c>
      <c r="T21" t="e">
        <f>#REF!+#REF!+#REF!</f>
        <v>#REF!</v>
      </c>
      <c r="U21" t="e">
        <f>#REF!+#REF!+#REF!</f>
        <v>#REF!</v>
      </c>
      <c r="W21" t="s">
        <v>34</v>
      </c>
      <c r="X21" s="12">
        <f t="shared" si="2"/>
        <v>1362.6373952689164</v>
      </c>
      <c r="Y21" s="12">
        <f t="shared" si="2"/>
        <v>1522.6978060831834</v>
      </c>
      <c r="Z21" s="12">
        <f t="shared" si="2"/>
        <v>1717.5653909192024</v>
      </c>
      <c r="AA21" s="12">
        <f t="shared" si="2"/>
        <v>1738.3233559515811</v>
      </c>
      <c r="AB21" s="12">
        <f t="shared" si="2"/>
        <v>1757.2028254981103</v>
      </c>
      <c r="AC21" s="12">
        <f t="shared" si="2"/>
        <v>1776.6411819962352</v>
      </c>
      <c r="AD21" s="12">
        <f t="shared" si="2"/>
        <v>1751.852318953421</v>
      </c>
      <c r="AE21" s="12">
        <f t="shared" si="2"/>
        <v>1733.9268354296166</v>
      </c>
      <c r="AF21" s="12">
        <f t="shared" si="2"/>
        <v>1708.742556401726</v>
      </c>
      <c r="AH21" s="12">
        <f>VLOOKUP($W21,Total_Rndwd_Prod_Val_AF_N!$A$4:$M$202,AH$1,FALSE)/10^3</f>
        <v>1362.6373952689164</v>
      </c>
      <c r="AI21" s="50">
        <f>VLOOKUP($W21,Total_Rndwd_Prod_Val_AF_N!$A$4:$M$202,AI$1,FALSE)/10^3</f>
        <v>1539.5455968315855</v>
      </c>
      <c r="AJ21" s="12">
        <f>VLOOKUP($W21,Total_Rndwd_Prod_Val_AF_N!$A$4:$M$202,AJ$1,FALSE)/10^3</f>
        <v>1763.5640175858719</v>
      </c>
      <c r="AK21" s="12">
        <f>VLOOKUP($W21,Total_Rndwd_Prod_Val_AF_N!$A$4:$M$202,AK$1,FALSE)/10^3</f>
        <v>1795.9468181420668</v>
      </c>
      <c r="AL21" s="50">
        <f>VLOOKUP($W21,Total_Rndwd_Prod_Val_AF_N!$A$4:$M$202,AL$1,FALSE)/10^3</f>
        <v>1810.7928485628263</v>
      </c>
      <c r="AM21" s="12">
        <f>VLOOKUP($W21,Total_Rndwd_Prod_Val_AF_N!$A$4:$M$202,AM$1,FALSE)/10^3</f>
        <v>1827.9570804684217</v>
      </c>
      <c r="AN21" s="12">
        <f>VLOOKUP($W21,Total_Rndwd_Prod_Val_AF_N!$A$4:$M$202,AN$1,FALSE)/10^3</f>
        <v>1807.9127502952417</v>
      </c>
      <c r="AO21" s="50">
        <f>VLOOKUP($W21,Total_Rndwd_Prod_Val_AF_N!$A$4:$M$202,AO$1,FALSE)/10^3</f>
        <v>1782.1086173070844</v>
      </c>
      <c r="AP21" s="12">
        <f>VLOOKUP($W21,Total_Rndwd_Prod_Val_AF_N!$A$4:$M$202,AP$1,FALSE)/10^3</f>
        <v>1756.6755834895632</v>
      </c>
      <c r="AQ21" s="12"/>
      <c r="AR21" s="12">
        <f>VLOOKUP($W21,Total_Rndwd_Prod_Val_BF_N!$A$4:$M$202,AR$1,FALSE)/10^3</f>
        <v>1362.6373952689164</v>
      </c>
      <c r="AS21" s="12">
        <f>VLOOKUP($W21,Total_Rndwd_Prod_Val_BF_N!$A$4:$M$202,AS$1,FALSE)/10^3</f>
        <v>1567.9927751728601</v>
      </c>
      <c r="AT21" s="12">
        <f>VLOOKUP($W21,Total_Rndwd_Prod_Val_BF_N!$A$4:$M$202,AT$1,FALSE)/10^3</f>
        <v>1821.7146331012952</v>
      </c>
      <c r="AU21" s="12">
        <f>VLOOKUP($W21,Total_Rndwd_Prod_Val_BF_N!$A$4:$M$202,AU$1,FALSE)/10^3</f>
        <v>1841.2872497070896</v>
      </c>
      <c r="AV21" s="12">
        <f>VLOOKUP($W21,Total_Rndwd_Prod_Val_BF_N!$A$4:$M$202,AV$1,FALSE)/10^3</f>
        <v>1835.8652796919284</v>
      </c>
      <c r="AW21" s="12">
        <f>VLOOKUP($W21,Total_Rndwd_Prod_Val_BF_N!$A$4:$M$202,AW$1,FALSE)/10^3</f>
        <v>1857.9179090499301</v>
      </c>
      <c r="AX21" s="12">
        <f>VLOOKUP($W21,Total_Rndwd_Prod_Val_BF_N!$A$4:$M$202,AX$1,FALSE)/10^3</f>
        <v>1840.9913896415783</v>
      </c>
      <c r="AY21" s="12">
        <f>VLOOKUP($W21,Total_Rndwd_Prod_Val_BF_N!$A$4:$M$202,AY$1,FALSE)/10^3</f>
        <v>1804.7752046215242</v>
      </c>
      <c r="AZ21" s="12">
        <f>VLOOKUP($W21,Total_Rndwd_Prod_Val_BF_N!$A$4:$M$202,AZ$1,FALSE)/10^3</f>
        <v>1778.9271608966501</v>
      </c>
      <c r="BA21" s="12"/>
      <c r="BB21" s="12">
        <f>VLOOKUP($W21,Total_Rndwd_Prod_Val_BAC_N!$A$4:$M$202,BB$1,FALSE)/10^3</f>
        <v>1362.6373952689164</v>
      </c>
      <c r="BC21" s="12">
        <f>VLOOKUP($W21,Total_Rndwd_Prod_Val_BAC_N!$A$4:$M$202,BC$1,FALSE)/10^3</f>
        <v>1540.1742951269587</v>
      </c>
      <c r="BD21" s="12">
        <f>VLOOKUP($W21,Total_Rndwd_Prod_Val_BAC_N!$A$4:$M$202,BD$1,FALSE)/10^3</f>
        <v>1769.5835803017746</v>
      </c>
      <c r="BE21" s="12">
        <f>VLOOKUP($W21,Total_Rndwd_Prod_Val_BAC_N!$A$4:$M$202,BE$1,FALSE)/10^3</f>
        <v>1797.0076647234475</v>
      </c>
      <c r="BF21" s="12">
        <f>VLOOKUP($W21,Total_Rndwd_Prod_Val_BAC_N!$A$4:$M$202,BF$1,FALSE)/10^3</f>
        <v>1806.5194557178372</v>
      </c>
      <c r="BG21" s="12">
        <f>VLOOKUP($W21,Total_Rndwd_Prod_Val_BAC_N!$A$4:$M$202,BG$1,FALSE)/10^3</f>
        <v>1829.5257853936801</v>
      </c>
      <c r="BH21" s="12">
        <f>VLOOKUP($W21,Total_Rndwd_Prod_Val_BAC_N!$A$4:$M$202,BH$1,FALSE)/10^3</f>
        <v>1802.7969699446448</v>
      </c>
      <c r="BI21" s="12">
        <f>VLOOKUP($W21,Total_Rndwd_Prod_Val_BAC_N!$A$4:$M$202,BI$1,FALSE)/10^3</f>
        <v>1781.524696639327</v>
      </c>
      <c r="BJ21" s="12">
        <f>VLOOKUP($W21,Total_Rndwd_Prod_Val_BAC_N!$A$4:$M$202,BJ$1,FALSE)/10^3</f>
        <v>1759.4364948497421</v>
      </c>
      <c r="BK21" s="12"/>
    </row>
    <row r="22" spans="1:63" x14ac:dyDescent="0.3">
      <c r="A22" t="s">
        <v>35</v>
      </c>
      <c r="B22" s="2">
        <v>0</v>
      </c>
      <c r="C22" s="2">
        <v>0</v>
      </c>
      <c r="D22" s="2">
        <v>0</v>
      </c>
      <c r="E22" s="2">
        <v>66266.515550302109</v>
      </c>
      <c r="F22" s="2">
        <v>72759.715221713006</v>
      </c>
      <c r="G22" s="2">
        <v>79800.476645965929</v>
      </c>
      <c r="H22" s="2">
        <v>77633.301726376449</v>
      </c>
      <c r="I22" s="2">
        <v>75725.155726178433</v>
      </c>
      <c r="J22" s="2">
        <v>74243.407423942044</v>
      </c>
      <c r="K22" s="2">
        <v>72253.309427901186</v>
      </c>
      <c r="L22" s="2">
        <v>70629.1217307029</v>
      </c>
      <c r="M22" s="2">
        <v>68269.872199005797</v>
      </c>
      <c r="N22" t="e">
        <f>#REF!+#REF!+#REF!</f>
        <v>#REF!</v>
      </c>
      <c r="O22" t="e">
        <f>#REF!+#REF!+#REF!</f>
        <v>#REF!</v>
      </c>
      <c r="P22" t="e">
        <f>#REF!+#REF!+#REF!</f>
        <v>#REF!</v>
      </c>
      <c r="Q22" t="e">
        <f>#REF!+#REF!+#REF!</f>
        <v>#REF!</v>
      </c>
      <c r="R22" t="e">
        <f>#REF!+#REF!+#REF!</f>
        <v>#REF!</v>
      </c>
      <c r="S22" t="e">
        <f>#REF!+#REF!+#REF!</f>
        <v>#REF!</v>
      </c>
      <c r="T22" t="e">
        <f>#REF!+#REF!+#REF!</f>
        <v>#REF!</v>
      </c>
      <c r="U22" t="e">
        <f>#REF!+#REF!+#REF!</f>
        <v>#REF!</v>
      </c>
      <c r="W22" t="s">
        <v>36</v>
      </c>
      <c r="X22" s="12">
        <f t="shared" si="2"/>
        <v>18336.994791772493</v>
      </c>
      <c r="Y22" s="12">
        <f t="shared" si="2"/>
        <v>18943.295558059883</v>
      </c>
      <c r="Z22" s="12">
        <f t="shared" si="2"/>
        <v>19749.073685549756</v>
      </c>
      <c r="AA22" s="12">
        <f t="shared" si="2"/>
        <v>19504.292692138661</v>
      </c>
      <c r="AB22" s="12">
        <f t="shared" si="2"/>
        <v>19336.720650795807</v>
      </c>
      <c r="AC22" s="12">
        <f t="shared" si="2"/>
        <v>19407.206194776238</v>
      </c>
      <c r="AD22" s="12">
        <f t="shared" si="2"/>
        <v>19386.703215125901</v>
      </c>
      <c r="AE22" s="12">
        <f t="shared" si="2"/>
        <v>19466.561836671568</v>
      </c>
      <c r="AF22" s="12">
        <f t="shared" si="2"/>
        <v>19591.344676040313</v>
      </c>
      <c r="AH22" s="12">
        <f>VLOOKUP($W22,Total_Rndwd_Prod_Val_AF_N!$A$4:$M$202,AH$1,FALSE)/10^3</f>
        <v>18336.994791772493</v>
      </c>
      <c r="AI22" s="50">
        <f>VLOOKUP($W22,Total_Rndwd_Prod_Val_AF_N!$A$4:$M$202,AI$1,FALSE)/10^3</f>
        <v>19121.741063597416</v>
      </c>
      <c r="AJ22" s="12">
        <f>VLOOKUP($W22,Total_Rndwd_Prod_Val_AF_N!$A$4:$M$202,AJ$1,FALSE)/10^3</f>
        <v>20183.559972105362</v>
      </c>
      <c r="AK22" s="12">
        <f>VLOOKUP($W22,Total_Rndwd_Prod_Val_AF_N!$A$4:$M$202,AK$1,FALSE)/10^3</f>
        <v>20102.133692549833</v>
      </c>
      <c r="AL22" s="50">
        <f>VLOOKUP($W22,Total_Rndwd_Prod_Val_AF_N!$A$4:$M$202,AL$1,FALSE)/10^3</f>
        <v>19880.284772984771</v>
      </c>
      <c r="AM22" s="12">
        <f>VLOOKUP($W22,Total_Rndwd_Prod_Val_AF_N!$A$4:$M$202,AM$1,FALSE)/10^3</f>
        <v>19697.611491687068</v>
      </c>
      <c r="AN22" s="12">
        <f>VLOOKUP($W22,Total_Rndwd_Prod_Val_AF_N!$A$4:$M$202,AN$1,FALSE)/10^3</f>
        <v>19576.68176173386</v>
      </c>
      <c r="AO22" s="50">
        <f>VLOOKUP($W22,Total_Rndwd_Prod_Val_AF_N!$A$4:$M$202,AO$1,FALSE)/10^3</f>
        <v>19554.382478739561</v>
      </c>
      <c r="AP22" s="12">
        <f>VLOOKUP($W22,Total_Rndwd_Prod_Val_AF_N!$A$4:$M$202,AP$1,FALSE)/10^3</f>
        <v>19598.825059946041</v>
      </c>
      <c r="AQ22" s="12"/>
      <c r="AR22" s="12">
        <f>VLOOKUP($W22,Total_Rndwd_Prod_Val_BF_N!$A$4:$M$202,AR$1,FALSE)/10^3</f>
        <v>18336.994791772493</v>
      </c>
      <c r="AS22" s="12">
        <f>VLOOKUP($W22,Total_Rndwd_Prod_Val_BF_N!$A$4:$M$202,AS$1,FALSE)/10^3</f>
        <v>19713.448628274247</v>
      </c>
      <c r="AT22" s="12">
        <f>VLOOKUP($W22,Total_Rndwd_Prod_Val_BF_N!$A$4:$M$202,AT$1,FALSE)/10^3</f>
        <v>21523.884010415179</v>
      </c>
      <c r="AU22" s="12">
        <f>VLOOKUP($W22,Total_Rndwd_Prod_Val_BF_N!$A$4:$M$202,AU$1,FALSE)/10^3</f>
        <v>21438.412556899919</v>
      </c>
      <c r="AV22" s="12">
        <f>VLOOKUP($W22,Total_Rndwd_Prod_Val_BF_N!$A$4:$M$202,AV$1,FALSE)/10^3</f>
        <v>20930.400122822171</v>
      </c>
      <c r="AW22" s="12">
        <f>VLOOKUP($W22,Total_Rndwd_Prod_Val_BF_N!$A$4:$M$202,AW$1,FALSE)/10^3</f>
        <v>20789.441775778225</v>
      </c>
      <c r="AX22" s="12">
        <f>VLOOKUP($W22,Total_Rndwd_Prod_Val_BF_N!$A$4:$M$202,AX$1,FALSE)/10^3</f>
        <v>20634.936802862569</v>
      </c>
      <c r="AY22" s="12">
        <f>VLOOKUP($W22,Total_Rndwd_Prod_Val_BF_N!$A$4:$M$202,AY$1,FALSE)/10^3</f>
        <v>20400.773240518476</v>
      </c>
      <c r="AZ22" s="12">
        <f>VLOOKUP($W22,Total_Rndwd_Prod_Val_BF_N!$A$4:$M$202,AZ$1,FALSE)/10^3</f>
        <v>20598.051828965803</v>
      </c>
      <c r="BA22" s="12"/>
      <c r="BB22" s="12">
        <f>VLOOKUP($W22,Total_Rndwd_Prod_Val_BAC_N!$A$4:$M$202,BB$1,FALSE)/10^3</f>
        <v>18336.994791772493</v>
      </c>
      <c r="BC22" s="12">
        <f>VLOOKUP($W22,Total_Rndwd_Prod_Val_BAC_N!$A$4:$M$202,BC$1,FALSE)/10^3</f>
        <v>19177.088373314775</v>
      </c>
      <c r="BD22" s="12">
        <f>VLOOKUP($W22,Total_Rndwd_Prod_Val_BAC_N!$A$4:$M$202,BD$1,FALSE)/10^3</f>
        <v>20369.113750527245</v>
      </c>
      <c r="BE22" s="12">
        <f>VLOOKUP($W22,Total_Rndwd_Prod_Val_BAC_N!$A$4:$M$202,BE$1,FALSE)/10^3</f>
        <v>20288.101238712752</v>
      </c>
      <c r="BF22" s="12">
        <f>VLOOKUP($W22,Total_Rndwd_Prod_Val_BAC_N!$A$4:$M$202,BF$1,FALSE)/10^3</f>
        <v>20000.47689005615</v>
      </c>
      <c r="BG22" s="12">
        <f>VLOOKUP($W22,Total_Rndwd_Prod_Val_BAC_N!$A$4:$M$202,BG$1,FALSE)/10^3</f>
        <v>19980.240631340701</v>
      </c>
      <c r="BH22" s="12">
        <f>VLOOKUP($W22,Total_Rndwd_Prod_Val_BAC_N!$A$4:$M$202,BH$1,FALSE)/10^3</f>
        <v>19862.278492184145</v>
      </c>
      <c r="BI22" s="12">
        <f>VLOOKUP($W22,Total_Rndwd_Prod_Val_BAC_N!$A$4:$M$202,BI$1,FALSE)/10^3</f>
        <v>19969.845912808174</v>
      </c>
      <c r="BJ22" s="12">
        <f>VLOOKUP($W22,Total_Rndwd_Prod_Val_BAC_N!$A$4:$M$202,BJ$1,FALSE)/10^3</f>
        <v>20136.9118493397</v>
      </c>
      <c r="BK22" s="12"/>
    </row>
    <row r="23" spans="1:63" x14ac:dyDescent="0.3">
      <c r="A23" t="s">
        <v>37</v>
      </c>
      <c r="B23" s="2">
        <v>0</v>
      </c>
      <c r="C23" s="2">
        <v>0</v>
      </c>
      <c r="D23" s="2">
        <v>0</v>
      </c>
      <c r="E23" s="2">
        <v>1984196.9093080352</v>
      </c>
      <c r="F23" s="2">
        <v>2147720.7412250172</v>
      </c>
      <c r="G23" s="2">
        <v>2312067.7765547787</v>
      </c>
      <c r="H23" s="2">
        <v>2328962.6245234641</v>
      </c>
      <c r="I23" s="2">
        <v>2350721.4359245426</v>
      </c>
      <c r="J23" s="2">
        <v>2381989.9020579765</v>
      </c>
      <c r="K23" s="2">
        <v>2417127.9054404739</v>
      </c>
      <c r="L23" s="2">
        <v>2458543.8891760022</v>
      </c>
      <c r="M23" s="2">
        <v>2452531.9819910442</v>
      </c>
      <c r="N23" t="e">
        <f>#REF!+#REF!+#REF!</f>
        <v>#REF!</v>
      </c>
      <c r="O23" t="e">
        <f>#REF!+#REF!+#REF!</f>
        <v>#REF!</v>
      </c>
      <c r="P23" t="e">
        <f>#REF!+#REF!+#REF!</f>
        <v>#REF!</v>
      </c>
      <c r="Q23" t="e">
        <f>#REF!+#REF!+#REF!</f>
        <v>#REF!</v>
      </c>
      <c r="R23" t="e">
        <f>#REF!+#REF!+#REF!</f>
        <v>#REF!</v>
      </c>
      <c r="S23" t="e">
        <f>#REF!+#REF!+#REF!</f>
        <v>#REF!</v>
      </c>
      <c r="T23" t="e">
        <f>#REF!+#REF!+#REF!</f>
        <v>#REF!</v>
      </c>
      <c r="U23" t="e">
        <f>#REF!+#REF!+#REF!</f>
        <v>#REF!</v>
      </c>
      <c r="W23" t="s">
        <v>38</v>
      </c>
      <c r="X23" s="12">
        <f t="shared" si="2"/>
        <v>4855.0781467753141</v>
      </c>
      <c r="Y23" s="12">
        <f t="shared" si="2"/>
        <v>5023.6451642056691</v>
      </c>
      <c r="Z23" s="12">
        <f t="shared" si="2"/>
        <v>5203.0527008683548</v>
      </c>
      <c r="AA23" s="12">
        <f t="shared" si="2"/>
        <v>5015.8656095349006</v>
      </c>
      <c r="AB23" s="12">
        <f t="shared" si="2"/>
        <v>4826.2128518151067</v>
      </c>
      <c r="AC23" s="12">
        <f t="shared" si="2"/>
        <v>4644.029656992142</v>
      </c>
      <c r="AD23" s="12">
        <f t="shared" si="2"/>
        <v>4324.323179980981</v>
      </c>
      <c r="AE23" s="12">
        <f t="shared" si="2"/>
        <v>4045.1727155629842</v>
      </c>
      <c r="AF23" s="12">
        <f t="shared" si="2"/>
        <v>3761.8839331609788</v>
      </c>
      <c r="AH23" s="12">
        <f>VLOOKUP($W23,Total_Rndwd_Prod_Val_AF_N!$A$4:$M$202,AH$1,FALSE)/10^3</f>
        <v>4855.0781467753141</v>
      </c>
      <c r="AI23" s="50">
        <f>VLOOKUP($W23,Total_Rndwd_Prod_Val_AF_N!$A$4:$M$202,AI$1,FALSE)/10^3</f>
        <v>5106.8266569474517</v>
      </c>
      <c r="AJ23" s="12">
        <f>VLOOKUP($W23,Total_Rndwd_Prod_Val_AF_N!$A$4:$M$202,AJ$1,FALSE)/10^3</f>
        <v>5531.6868264475634</v>
      </c>
      <c r="AK23" s="12">
        <f>VLOOKUP($W23,Total_Rndwd_Prod_Val_AF_N!$A$4:$M$202,AK$1,FALSE)/10^3</f>
        <v>5482.2589595849349</v>
      </c>
      <c r="AL23" s="50">
        <f>VLOOKUP($W23,Total_Rndwd_Prod_Val_AF_N!$A$4:$M$202,AL$1,FALSE)/10^3</f>
        <v>5207.1298150464263</v>
      </c>
      <c r="AM23" s="12">
        <f>VLOOKUP($W23,Total_Rndwd_Prod_Val_AF_N!$A$4:$M$202,AM$1,FALSE)/10^3</f>
        <v>4976.9082341013072</v>
      </c>
      <c r="AN23" s="12">
        <f>VLOOKUP($W23,Total_Rndwd_Prod_Val_AF_N!$A$4:$M$202,AN$1,FALSE)/10^3</f>
        <v>4633.2546706140747</v>
      </c>
      <c r="AO23" s="50">
        <f>VLOOKUP($W23,Total_Rndwd_Prod_Val_AF_N!$A$4:$M$202,AO$1,FALSE)/10^3</f>
        <v>4299.7859317580142</v>
      </c>
      <c r="AP23" s="12">
        <f>VLOOKUP($W23,Total_Rndwd_Prod_Val_AF_N!$A$4:$M$202,AP$1,FALSE)/10^3</f>
        <v>3989.4445893935185</v>
      </c>
      <c r="AQ23" s="12"/>
      <c r="AR23" s="12">
        <f>VLOOKUP($W23,Total_Rndwd_Prod_Val_BF_N!$A$4:$M$202,AR$1,FALSE)/10^3</f>
        <v>4855.0781467753141</v>
      </c>
      <c r="AS23" s="12">
        <f>VLOOKUP($W23,Total_Rndwd_Prod_Val_BF_N!$A$4:$M$202,AS$1,FALSE)/10^3</f>
        <v>5212.9159097621214</v>
      </c>
      <c r="AT23" s="12">
        <f>VLOOKUP($W23,Total_Rndwd_Prod_Val_BF_N!$A$4:$M$202,AT$1,FALSE)/10^3</f>
        <v>5691.8670031795482</v>
      </c>
      <c r="AU23" s="12">
        <f>VLOOKUP($W23,Total_Rndwd_Prod_Val_BF_N!$A$4:$M$202,AU$1,FALSE)/10^3</f>
        <v>5373.9091802434386</v>
      </c>
      <c r="AV23" s="12">
        <f>VLOOKUP($W23,Total_Rndwd_Prod_Val_BF_N!$A$4:$M$202,AV$1,FALSE)/10^3</f>
        <v>4976.7037069891385</v>
      </c>
      <c r="AW23" s="12">
        <f>VLOOKUP($W23,Total_Rndwd_Prod_Val_BF_N!$A$4:$M$202,AW$1,FALSE)/10^3</f>
        <v>4752.6918912450337</v>
      </c>
      <c r="AX23" s="12">
        <f>VLOOKUP($W23,Total_Rndwd_Prod_Val_BF_N!$A$4:$M$202,AX$1,FALSE)/10^3</f>
        <v>4442.6583080557893</v>
      </c>
      <c r="AY23" s="12">
        <f>VLOOKUP($W23,Total_Rndwd_Prod_Val_BF_N!$A$4:$M$202,AY$1,FALSE)/10^3</f>
        <v>4093.5686101492092</v>
      </c>
      <c r="AZ23" s="12">
        <f>VLOOKUP($W23,Total_Rndwd_Prod_Val_BF_N!$A$4:$M$202,AZ$1,FALSE)/10^3</f>
        <v>3813.5750047371107</v>
      </c>
      <c r="BA23" s="12"/>
      <c r="BB23" s="12">
        <f>VLOOKUP($W23,Total_Rndwd_Prod_Val_BAC_N!$A$4:$M$202,BB$1,FALSE)/10^3</f>
        <v>4855.0781467753141</v>
      </c>
      <c r="BC23" s="12">
        <f>VLOOKUP($W23,Total_Rndwd_Prod_Val_BAC_N!$A$4:$M$202,BC$1,FALSE)/10^3</f>
        <v>5085.6734177833541</v>
      </c>
      <c r="BD23" s="12">
        <f>VLOOKUP($W23,Total_Rndwd_Prod_Val_BAC_N!$A$4:$M$202,BD$1,FALSE)/10^3</f>
        <v>5497.1924242986006</v>
      </c>
      <c r="BE23" s="12">
        <f>VLOOKUP($W23,Total_Rndwd_Prod_Val_BAC_N!$A$4:$M$202,BE$1,FALSE)/10^3</f>
        <v>5390.2917435048394</v>
      </c>
      <c r="BF23" s="12">
        <f>VLOOKUP($W23,Total_Rndwd_Prod_Val_BAC_N!$A$4:$M$202,BF$1,FALSE)/10^3</f>
        <v>5100.0431581941766</v>
      </c>
      <c r="BG23" s="12">
        <f>VLOOKUP($W23,Total_Rndwd_Prod_Val_BAC_N!$A$4:$M$202,BG$1,FALSE)/10^3</f>
        <v>4922.7142105436023</v>
      </c>
      <c r="BH23" s="12">
        <f>VLOOKUP($W23,Total_Rndwd_Prod_Val_BAC_N!$A$4:$M$202,BH$1,FALSE)/10^3</f>
        <v>4565.6226096913579</v>
      </c>
      <c r="BI23" s="12">
        <f>VLOOKUP($W23,Total_Rndwd_Prod_Val_BAC_N!$A$4:$M$202,BI$1,FALSE)/10^3</f>
        <v>4258.2310690395743</v>
      </c>
      <c r="BJ23" s="12">
        <f>VLOOKUP($W23,Total_Rndwd_Prod_Val_BAC_N!$A$4:$M$202,BJ$1,FALSE)/10^3</f>
        <v>3957.422262427021</v>
      </c>
      <c r="BK23" s="12"/>
    </row>
    <row r="24" spans="1:63" x14ac:dyDescent="0.3">
      <c r="A24" t="s">
        <v>39</v>
      </c>
      <c r="B24" s="2">
        <v>0</v>
      </c>
      <c r="C24" s="2">
        <v>0</v>
      </c>
      <c r="D24" s="2">
        <v>0</v>
      </c>
      <c r="E24" s="2">
        <v>530519.75078581786</v>
      </c>
      <c r="F24" s="2">
        <v>570754.89512672729</v>
      </c>
      <c r="G24" s="2">
        <v>610858.25180024304</v>
      </c>
      <c r="H24" s="2">
        <v>614873.81566345575</v>
      </c>
      <c r="I24" s="2">
        <v>621720.5588180013</v>
      </c>
      <c r="J24" s="2">
        <v>631630.13283384568</v>
      </c>
      <c r="K24" s="2">
        <v>641788.22434573644</v>
      </c>
      <c r="L24" s="2">
        <v>653425.57849331177</v>
      </c>
      <c r="M24" s="2">
        <v>649947.08206966927</v>
      </c>
      <c r="N24" t="e">
        <f>#REF!+#REF!+#REF!</f>
        <v>#REF!</v>
      </c>
      <c r="O24" t="e">
        <f>#REF!+#REF!+#REF!</f>
        <v>#REF!</v>
      </c>
      <c r="P24" t="e">
        <f>#REF!+#REF!+#REF!</f>
        <v>#REF!</v>
      </c>
      <c r="Q24" t="e">
        <f>#REF!+#REF!+#REF!</f>
        <v>#REF!</v>
      </c>
      <c r="R24" t="e">
        <f>#REF!+#REF!+#REF!</f>
        <v>#REF!</v>
      </c>
      <c r="S24" t="e">
        <f>#REF!+#REF!+#REF!</f>
        <v>#REF!</v>
      </c>
      <c r="T24" t="e">
        <f>#REF!+#REF!+#REF!</f>
        <v>#REF!</v>
      </c>
      <c r="U24" t="e">
        <f>#REF!+#REF!+#REF!</f>
        <v>#REF!</v>
      </c>
      <c r="W24" t="s">
        <v>40</v>
      </c>
      <c r="X24" s="12">
        <f t="shared" si="2"/>
        <v>579.40474597811055</v>
      </c>
      <c r="Y24" s="12">
        <f t="shared" si="2"/>
        <v>628.20324624112345</v>
      </c>
      <c r="Z24" s="12">
        <f t="shared" si="2"/>
        <v>684.83664088346507</v>
      </c>
      <c r="AA24" s="12">
        <f t="shared" si="2"/>
        <v>687.58227120948447</v>
      </c>
      <c r="AB24" s="12">
        <f t="shared" si="2"/>
        <v>689.09820567063502</v>
      </c>
      <c r="AC24" s="12">
        <f t="shared" si="2"/>
        <v>692.57514921064819</v>
      </c>
      <c r="AD24" s="12">
        <f t="shared" si="2"/>
        <v>690.44229446747875</v>
      </c>
      <c r="AE24" s="12">
        <f t="shared" si="2"/>
        <v>692.8771450523044</v>
      </c>
      <c r="AF24" s="12">
        <f t="shared" si="2"/>
        <v>680.95454493569991</v>
      </c>
      <c r="AH24" s="12">
        <f>VLOOKUP($W24,Total_Rndwd_Prod_Val_AF_N!$A$4:$M$202,AH$1,FALSE)/10^3</f>
        <v>579.40474597811055</v>
      </c>
      <c r="AI24" s="50">
        <f>VLOOKUP($W24,Total_Rndwd_Prod_Val_AF_N!$A$4:$M$202,AI$1,FALSE)/10^3</f>
        <v>642.04559981715329</v>
      </c>
      <c r="AJ24" s="12">
        <f>VLOOKUP($W24,Total_Rndwd_Prod_Val_AF_N!$A$4:$M$202,AJ$1,FALSE)/10^3</f>
        <v>719.47989607453849</v>
      </c>
      <c r="AK24" s="12">
        <f>VLOOKUP($W24,Total_Rndwd_Prod_Val_AF_N!$A$4:$M$202,AK$1,FALSE)/10^3</f>
        <v>722.07186332315655</v>
      </c>
      <c r="AL24" s="50">
        <f>VLOOKUP($W24,Total_Rndwd_Prod_Val_AF_N!$A$4:$M$202,AL$1,FALSE)/10^3</f>
        <v>725.70866532185505</v>
      </c>
      <c r="AM24" s="12">
        <f>VLOOKUP($W24,Total_Rndwd_Prod_Val_AF_N!$A$4:$M$202,AM$1,FALSE)/10^3</f>
        <v>728.74672942851805</v>
      </c>
      <c r="AN24" s="12">
        <f>VLOOKUP($W24,Total_Rndwd_Prod_Val_AF_N!$A$4:$M$202,AN$1,FALSE)/10^3</f>
        <v>731.73679796242141</v>
      </c>
      <c r="AO24" s="50">
        <f>VLOOKUP($W24,Total_Rndwd_Prod_Val_AF_N!$A$4:$M$202,AO$1,FALSE)/10^3</f>
        <v>729.3084618119866</v>
      </c>
      <c r="AP24" s="12">
        <f>VLOOKUP($W24,Total_Rndwd_Prod_Val_AF_N!$A$4:$M$202,AP$1,FALSE)/10^3</f>
        <v>719.47091657456542</v>
      </c>
      <c r="AQ24" s="12"/>
      <c r="AR24" s="12">
        <f>VLOOKUP($W24,Total_Rndwd_Prod_Val_BF_N!$A$4:$M$202,AR$1,FALSE)/10^3</f>
        <v>579.40474597811055</v>
      </c>
      <c r="AS24" s="12">
        <f>VLOOKUP($W24,Total_Rndwd_Prod_Val_BF_N!$A$4:$M$202,AS$1,FALSE)/10^3</f>
        <v>667.53758564493171</v>
      </c>
      <c r="AT24" s="12">
        <f>VLOOKUP($W24,Total_Rndwd_Prod_Val_BF_N!$A$4:$M$202,AT$1,FALSE)/10^3</f>
        <v>776.31550052995146</v>
      </c>
      <c r="AU24" s="12">
        <f>VLOOKUP($W24,Total_Rndwd_Prod_Val_BF_N!$A$4:$M$202,AU$1,FALSE)/10^3</f>
        <v>786.36725216209004</v>
      </c>
      <c r="AV24" s="12">
        <f>VLOOKUP($W24,Total_Rndwd_Prod_Val_BF_N!$A$4:$M$202,AV$1,FALSE)/10^3</f>
        <v>775.80829220013754</v>
      </c>
      <c r="AW24" s="12">
        <f>VLOOKUP($W24,Total_Rndwd_Prod_Val_BF_N!$A$4:$M$202,AW$1,FALSE)/10^3</f>
        <v>773.8468299714574</v>
      </c>
      <c r="AX24" s="12">
        <f>VLOOKUP($W24,Total_Rndwd_Prod_Val_BF_N!$A$4:$M$202,AX$1,FALSE)/10^3</f>
        <v>777.24815767114978</v>
      </c>
      <c r="AY24" s="12">
        <f>VLOOKUP($W24,Total_Rndwd_Prod_Val_BF_N!$A$4:$M$202,AY$1,FALSE)/10^3</f>
        <v>753.77607374644049</v>
      </c>
      <c r="AZ24" s="12">
        <f>VLOOKUP($W24,Total_Rndwd_Prod_Val_BF_N!$A$4:$M$202,AZ$1,FALSE)/10^3</f>
        <v>753.53483974132132</v>
      </c>
      <c r="BA24" s="12"/>
      <c r="BB24" s="12">
        <f>VLOOKUP($W24,Total_Rndwd_Prod_Val_BAC_N!$A$4:$M$202,BB$1,FALSE)/10^3</f>
        <v>579.40474597811055</v>
      </c>
      <c r="BC24" s="12">
        <f>VLOOKUP($W24,Total_Rndwd_Prod_Val_BAC_N!$A$4:$M$202,BC$1,FALSE)/10^3</f>
        <v>639.52192864097697</v>
      </c>
      <c r="BD24" s="12">
        <f>VLOOKUP($W24,Total_Rndwd_Prod_Val_BAC_N!$A$4:$M$202,BD$1,FALSE)/10^3</f>
        <v>713.58702571100719</v>
      </c>
      <c r="BE24" s="12">
        <f>VLOOKUP($W24,Total_Rndwd_Prod_Val_BAC_N!$A$4:$M$202,BE$1,FALSE)/10^3</f>
        <v>714.38988225086291</v>
      </c>
      <c r="BF24" s="12">
        <f>VLOOKUP($W24,Total_Rndwd_Prod_Val_BAC_N!$A$4:$M$202,BF$1,FALSE)/10^3</f>
        <v>716.23321916648194</v>
      </c>
      <c r="BG24" s="12">
        <f>VLOOKUP($W24,Total_Rndwd_Prod_Val_BAC_N!$A$4:$M$202,BG$1,FALSE)/10^3</f>
        <v>717.22495641098749</v>
      </c>
      <c r="BH24" s="12">
        <f>VLOOKUP($W24,Total_Rndwd_Prod_Val_BAC_N!$A$4:$M$202,BH$1,FALSE)/10^3</f>
        <v>714.70031911136562</v>
      </c>
      <c r="BI24" s="12">
        <f>VLOOKUP($W24,Total_Rndwd_Prod_Val_BAC_N!$A$4:$M$202,BI$1,FALSE)/10^3</f>
        <v>720.23635917999457</v>
      </c>
      <c r="BJ24" s="12">
        <f>VLOOKUP($W24,Total_Rndwd_Prod_Val_BAC_N!$A$4:$M$202,BJ$1,FALSE)/10^3</f>
        <v>711.13167019058005</v>
      </c>
      <c r="BK24" s="12"/>
    </row>
    <row r="25" spans="1:63" x14ac:dyDescent="0.3">
      <c r="A25" t="s">
        <v>41</v>
      </c>
      <c r="B25" s="2">
        <v>0</v>
      </c>
      <c r="C25" s="2">
        <v>0</v>
      </c>
      <c r="D25" s="2">
        <v>0</v>
      </c>
      <c r="E25" s="2">
        <v>122535.94597091718</v>
      </c>
      <c r="F25" s="2">
        <v>132330.2113640403</v>
      </c>
      <c r="G25" s="2">
        <v>142150.02076220931</v>
      </c>
      <c r="H25" s="2">
        <v>142882.29394642549</v>
      </c>
      <c r="I25" s="2">
        <v>144244.20071908701</v>
      </c>
      <c r="J25" s="2">
        <v>146257.77558333729</v>
      </c>
      <c r="K25" s="2">
        <v>148525.95496066834</v>
      </c>
      <c r="L25" s="2">
        <v>151149.95339358773</v>
      </c>
      <c r="M25" s="2">
        <v>150141.13965223404</v>
      </c>
      <c r="N25" t="e">
        <f>#REF!+#REF!+#REF!</f>
        <v>#REF!</v>
      </c>
      <c r="O25" t="e">
        <f>#REF!+#REF!+#REF!</f>
        <v>#REF!</v>
      </c>
      <c r="P25" t="e">
        <f>#REF!+#REF!+#REF!</f>
        <v>#REF!</v>
      </c>
      <c r="Q25" t="e">
        <f>#REF!+#REF!+#REF!</f>
        <v>#REF!</v>
      </c>
      <c r="R25" t="e">
        <f>#REF!+#REF!+#REF!</f>
        <v>#REF!</v>
      </c>
      <c r="S25" t="e">
        <f>#REF!+#REF!+#REF!</f>
        <v>#REF!</v>
      </c>
      <c r="T25" t="e">
        <f>#REF!+#REF!+#REF!</f>
        <v>#REF!</v>
      </c>
      <c r="U25" t="e">
        <f>#REF!+#REF!+#REF!</f>
        <v>#REF!</v>
      </c>
      <c r="W25" t="s">
        <v>42</v>
      </c>
      <c r="X25" s="12">
        <f t="shared" si="2"/>
        <v>579.5120842403901</v>
      </c>
      <c r="Y25" s="12">
        <f t="shared" si="2"/>
        <v>626.10640940523353</v>
      </c>
      <c r="Z25" s="12">
        <f t="shared" si="2"/>
        <v>673.67911364807071</v>
      </c>
      <c r="AA25" s="12">
        <f t="shared" si="2"/>
        <v>679.97414513631657</v>
      </c>
      <c r="AB25" s="12">
        <f t="shared" si="2"/>
        <v>686.9276316859017</v>
      </c>
      <c r="AC25" s="12">
        <f t="shared" si="2"/>
        <v>695.12613987724808</v>
      </c>
      <c r="AD25" s="12">
        <f t="shared" si="2"/>
        <v>698.56062199888368</v>
      </c>
      <c r="AE25" s="12">
        <f t="shared" si="2"/>
        <v>702.14386599736292</v>
      </c>
      <c r="AF25" s="12">
        <f t="shared" si="2"/>
        <v>697.06292638895491</v>
      </c>
      <c r="AH25" s="12">
        <f>VLOOKUP($W25,Total_Rndwd_Prod_Val_AF_N!$A$4:$M$202,AH$1,FALSE)/10^3</f>
        <v>579.5120842403901</v>
      </c>
      <c r="AI25" s="50">
        <f>VLOOKUP($W25,Total_Rndwd_Prod_Val_AF_N!$A$4:$M$202,AI$1,FALSE)/10^3</f>
        <v>634.47871275758189</v>
      </c>
      <c r="AJ25" s="12">
        <f>VLOOKUP($W25,Total_Rndwd_Prod_Val_AF_N!$A$4:$M$202,AJ$1,FALSE)/10^3</f>
        <v>695.77004671048599</v>
      </c>
      <c r="AK25" s="12">
        <f>VLOOKUP($W25,Total_Rndwd_Prod_Val_AF_N!$A$4:$M$202,AK$1,FALSE)/10^3</f>
        <v>698.6657509308011</v>
      </c>
      <c r="AL25" s="50">
        <f>VLOOKUP($W25,Total_Rndwd_Prod_Val_AF_N!$A$4:$M$202,AL$1,FALSE)/10^3</f>
        <v>707.04915130143036</v>
      </c>
      <c r="AM25" s="12">
        <f>VLOOKUP($W25,Total_Rndwd_Prod_Val_AF_N!$A$4:$M$202,AM$1,FALSE)/10^3</f>
        <v>713.87160507610986</v>
      </c>
      <c r="AN25" s="12">
        <f>VLOOKUP($W25,Total_Rndwd_Prod_Val_AF_N!$A$4:$M$202,AN$1,FALSE)/10^3</f>
        <v>715.9979780664745</v>
      </c>
      <c r="AO25" s="50">
        <f>VLOOKUP($W25,Total_Rndwd_Prod_Val_AF_N!$A$4:$M$202,AO$1,FALSE)/10^3</f>
        <v>722.3687154035141</v>
      </c>
      <c r="AP25" s="12">
        <f>VLOOKUP($W25,Total_Rndwd_Prod_Val_AF_N!$A$4:$M$202,AP$1,FALSE)/10^3</f>
        <v>720.20730858691149</v>
      </c>
      <c r="AQ25" s="12"/>
      <c r="AR25" s="12">
        <f>VLOOKUP($W25,Total_Rndwd_Prod_Val_BF_N!$A$4:$M$202,AR$1,FALSE)/10^3</f>
        <v>579.5120842403901</v>
      </c>
      <c r="AS25" s="12">
        <f>VLOOKUP($W25,Total_Rndwd_Prod_Val_BF_N!$A$4:$M$202,AS$1,FALSE)/10^3</f>
        <v>655.49954393671499</v>
      </c>
      <c r="AT25" s="12">
        <f>VLOOKUP($W25,Total_Rndwd_Prod_Val_BF_N!$A$4:$M$202,AT$1,FALSE)/10^3</f>
        <v>743.74410276723563</v>
      </c>
      <c r="AU25" s="12">
        <f>VLOOKUP($W25,Total_Rndwd_Prod_Val_BF_N!$A$4:$M$202,AU$1,FALSE)/10^3</f>
        <v>754.25916042056883</v>
      </c>
      <c r="AV25" s="12">
        <f>VLOOKUP($W25,Total_Rndwd_Prod_Val_BF_N!$A$4:$M$202,AV$1,FALSE)/10^3</f>
        <v>746.02471979684151</v>
      </c>
      <c r="AW25" s="12">
        <f>VLOOKUP($W25,Total_Rndwd_Prod_Val_BF_N!$A$4:$M$202,AW$1,FALSE)/10^3</f>
        <v>750.12555061345677</v>
      </c>
      <c r="AX25" s="12">
        <f>VLOOKUP($W25,Total_Rndwd_Prod_Val_BF_N!$A$4:$M$202,AX$1,FALSE)/10^3</f>
        <v>747.9018548185951</v>
      </c>
      <c r="AY25" s="12">
        <f>VLOOKUP($W25,Total_Rndwd_Prod_Val_BF_N!$A$4:$M$202,AY$1,FALSE)/10^3</f>
        <v>741.32257822548365</v>
      </c>
      <c r="AZ25" s="12">
        <f>VLOOKUP($W25,Total_Rndwd_Prod_Val_BF_N!$A$4:$M$202,AZ$1,FALSE)/10^3</f>
        <v>743.07698064719079</v>
      </c>
      <c r="BA25" s="12"/>
      <c r="BB25" s="12">
        <f>VLOOKUP($W25,Total_Rndwd_Prod_Val_BAC_N!$A$4:$M$202,BB$1,FALSE)/10^3</f>
        <v>579.5120842403901</v>
      </c>
      <c r="BC25" s="12">
        <f>VLOOKUP($W25,Total_Rndwd_Prod_Val_BAC_N!$A$4:$M$202,BC$1,FALSE)/10^3</f>
        <v>633.74005793503011</v>
      </c>
      <c r="BD25" s="12">
        <f>VLOOKUP($W25,Total_Rndwd_Prod_Val_BAC_N!$A$4:$M$202,BD$1,FALSE)/10^3</f>
        <v>693.61040303621598</v>
      </c>
      <c r="BE25" s="12">
        <f>VLOOKUP($W25,Total_Rndwd_Prod_Val_BAC_N!$A$4:$M$202,BE$1,FALSE)/10^3</f>
        <v>695.25403344899325</v>
      </c>
      <c r="BF25" s="12">
        <f>VLOOKUP($W25,Total_Rndwd_Prod_Val_BAC_N!$A$4:$M$202,BF$1,FALSE)/10^3</f>
        <v>702.56973650374221</v>
      </c>
      <c r="BG25" s="12">
        <f>VLOOKUP($W25,Total_Rndwd_Prod_Val_BAC_N!$A$4:$M$202,BG$1,FALSE)/10^3</f>
        <v>709.79721665567831</v>
      </c>
      <c r="BH25" s="12">
        <f>VLOOKUP($W25,Total_Rndwd_Prod_Val_BAC_N!$A$4:$M$202,BH$1,FALSE)/10^3</f>
        <v>712.61256921179415</v>
      </c>
      <c r="BI25" s="12">
        <f>VLOOKUP($W25,Total_Rndwd_Prod_Val_BAC_N!$A$4:$M$202,BI$1,FALSE)/10^3</f>
        <v>719.04710238400367</v>
      </c>
      <c r="BJ25" s="12">
        <f>VLOOKUP($W25,Total_Rndwd_Prod_Val_BAC_N!$A$4:$M$202,BJ$1,FALSE)/10^3</f>
        <v>717.02437753098377</v>
      </c>
      <c r="BK25" s="12"/>
    </row>
    <row r="26" spans="1:63" x14ac:dyDescent="0.3">
      <c r="A26" t="s">
        <v>43</v>
      </c>
      <c r="B26" s="2">
        <v>0</v>
      </c>
      <c r="C26" s="2">
        <v>0</v>
      </c>
      <c r="D26" s="2">
        <v>0</v>
      </c>
      <c r="E26" s="2">
        <v>1119381.6067019661</v>
      </c>
      <c r="F26" s="2">
        <v>1226979.3846397041</v>
      </c>
      <c r="G26" s="2">
        <v>1337094.643787255</v>
      </c>
      <c r="H26" s="2">
        <v>1352861.4234448671</v>
      </c>
      <c r="I26" s="2">
        <v>1372186.9739130696</v>
      </c>
      <c r="J26" s="2">
        <v>1395898.4564379544</v>
      </c>
      <c r="K26" s="2">
        <v>1409324.0124810738</v>
      </c>
      <c r="L26" s="2">
        <v>1418941.9789948962</v>
      </c>
      <c r="M26" s="2">
        <v>1391817.1728426691</v>
      </c>
      <c r="N26" t="e">
        <f>#REF!+#REF!+#REF!</f>
        <v>#REF!</v>
      </c>
      <c r="O26" t="e">
        <f>#REF!+#REF!+#REF!</f>
        <v>#REF!</v>
      </c>
      <c r="P26" t="e">
        <f>#REF!+#REF!+#REF!</f>
        <v>#REF!</v>
      </c>
      <c r="Q26" t="e">
        <f>#REF!+#REF!+#REF!</f>
        <v>#REF!</v>
      </c>
      <c r="R26" t="e">
        <f>#REF!+#REF!+#REF!</f>
        <v>#REF!</v>
      </c>
      <c r="S26" t="e">
        <f>#REF!+#REF!+#REF!</f>
        <v>#REF!</v>
      </c>
      <c r="T26" t="e">
        <f>#REF!+#REF!+#REF!</f>
        <v>#REF!</v>
      </c>
      <c r="U26" t="e">
        <f>#REF!+#REF!+#REF!</f>
        <v>#REF!</v>
      </c>
      <c r="W26" s="4" t="s">
        <v>44</v>
      </c>
      <c r="X26" s="11">
        <f t="shared" si="2"/>
        <v>90922.169191088688</v>
      </c>
      <c r="Y26" s="11">
        <f t="shared" si="2"/>
        <v>103813.68686087154</v>
      </c>
      <c r="Z26" s="11">
        <f t="shared" si="2"/>
        <v>119407.28471070138</v>
      </c>
      <c r="AA26" s="11">
        <f t="shared" si="2"/>
        <v>122188.72183510853</v>
      </c>
      <c r="AB26" s="11">
        <f t="shared" si="2"/>
        <v>126078.36678782043</v>
      </c>
      <c r="AC26" s="11">
        <f t="shared" si="2"/>
        <v>130309.82098424368</v>
      </c>
      <c r="AD26" s="11">
        <f t="shared" si="2"/>
        <v>130983.95157528827</v>
      </c>
      <c r="AE26" s="11">
        <f t="shared" si="2"/>
        <v>131127.54732790039</v>
      </c>
      <c r="AF26" s="11">
        <f t="shared" si="2"/>
        <v>130080.91807516325</v>
      </c>
      <c r="AG26" s="4"/>
      <c r="AH26" s="11">
        <f>VLOOKUP($W26,Total_Rndwd_Prod_Val_AF_N!$A$4:$M$202,AH$1,FALSE)/10^3</f>
        <v>90922.169191088688</v>
      </c>
      <c r="AI26" s="52">
        <f>VLOOKUP($W26,Total_Rndwd_Prod_Val_AF_N!$A$4:$M$202,AI$1,FALSE)/10^3</f>
        <v>104152.56389907459</v>
      </c>
      <c r="AJ26" s="11">
        <f>VLOOKUP($W26,Total_Rndwd_Prod_Val_AF_N!$A$4:$M$202,AJ$1,FALSE)/10^3</f>
        <v>120741.11724243827</v>
      </c>
      <c r="AK26" s="11">
        <f>VLOOKUP($W26,Total_Rndwd_Prod_Val_AF_N!$A$4:$M$202,AK$1,FALSE)/10^3</f>
        <v>121693.8148264226</v>
      </c>
      <c r="AL26" s="52">
        <f>VLOOKUP($W26,Total_Rndwd_Prod_Val_AF_N!$A$4:$M$202,AL$1,FALSE)/10^3</f>
        <v>124311.35724490689</v>
      </c>
      <c r="AM26" s="11">
        <f>VLOOKUP($W26,Total_Rndwd_Prod_Val_AF_N!$A$4:$M$202,AM$1,FALSE)/10^3</f>
        <v>127631.0357942524</v>
      </c>
      <c r="AN26" s="11">
        <f>VLOOKUP($W26,Total_Rndwd_Prod_Val_AF_N!$A$4:$M$202,AN$1,FALSE)/10^3</f>
        <v>128918.92074009568</v>
      </c>
      <c r="AO26" s="52">
        <f>VLOOKUP($W26,Total_Rndwd_Prod_Val_AF_N!$A$4:$M$202,AO$1,FALSE)/10^3</f>
        <v>129220.16043374052</v>
      </c>
      <c r="AP26" s="11">
        <f>VLOOKUP($W26,Total_Rndwd_Prod_Val_AF_N!$A$4:$M$202,AP$1,FALSE)/10^3</f>
        <v>128499.32152901609</v>
      </c>
      <c r="AQ26" s="11"/>
      <c r="AR26" s="11">
        <f>VLOOKUP($W26,Total_Rndwd_Prod_Val_BF_N!$A$4:$M$202,AR$1,FALSE)/10^3</f>
        <v>90922.169191088688</v>
      </c>
      <c r="AS26" s="11">
        <f>VLOOKUP($W26,Total_Rndwd_Prod_Val_BF_N!$A$4:$M$202,AS$1,FALSE)/10^3</f>
        <v>105639.07737636326</v>
      </c>
      <c r="AT26" s="11">
        <f>VLOOKUP($W26,Total_Rndwd_Prod_Val_BF_N!$A$4:$M$202,AT$1,FALSE)/10^3</f>
        <v>123908.96619808338</v>
      </c>
      <c r="AU26" s="11">
        <f>VLOOKUP($W26,Total_Rndwd_Prod_Val_BF_N!$A$4:$M$202,AU$1,FALSE)/10^3</f>
        <v>125600.63624344341</v>
      </c>
      <c r="AV26" s="11">
        <f>VLOOKUP($W26,Total_Rndwd_Prod_Val_BF_N!$A$4:$M$202,AV$1,FALSE)/10^3</f>
        <v>125405.83201250204</v>
      </c>
      <c r="AW26" s="11">
        <f>VLOOKUP($W26,Total_Rndwd_Prod_Val_BF_N!$A$4:$M$202,AW$1,FALSE)/10^3</f>
        <v>127860.84406165215</v>
      </c>
      <c r="AX26" s="11">
        <f>VLOOKUP($W26,Total_Rndwd_Prod_Val_BF_N!$A$4:$M$202,AX$1,FALSE)/10^3</f>
        <v>128807.55677846159</v>
      </c>
      <c r="AY26" s="11">
        <f>VLOOKUP($W26,Total_Rndwd_Prod_Val_BF_N!$A$4:$M$202,AY$1,FALSE)/10^3</f>
        <v>127358.73610219316</v>
      </c>
      <c r="AZ26" s="11">
        <f>VLOOKUP($W26,Total_Rndwd_Prod_Val_BF_N!$A$4:$M$202,AZ$1,FALSE)/10^3</f>
        <v>127067.72854799683</v>
      </c>
      <c r="BA26" s="11"/>
      <c r="BB26" s="11">
        <f>VLOOKUP($W26,Total_Rndwd_Prod_Val_BAC_N!$A$4:$M$202,BB$1,FALSE)/10^3</f>
        <v>90922.169191088688</v>
      </c>
      <c r="BC26" s="11">
        <f>VLOOKUP($W26,Total_Rndwd_Prod_Val_BAC_N!$A$4:$M$202,BC$1,FALSE)/10^3</f>
        <v>103342.06033064738</v>
      </c>
      <c r="BD26" s="11">
        <f>VLOOKUP($W26,Total_Rndwd_Prod_Val_BAC_N!$A$4:$M$202,BD$1,FALSE)/10^3</f>
        <v>118902.26846958768</v>
      </c>
      <c r="BE26" s="11">
        <f>VLOOKUP($W26,Total_Rndwd_Prod_Val_BAC_N!$A$4:$M$202,BE$1,FALSE)/10^3</f>
        <v>119975.77796570442</v>
      </c>
      <c r="BF26" s="11">
        <f>VLOOKUP($W26,Total_Rndwd_Prod_Val_BAC_N!$A$4:$M$202,BF$1,FALSE)/10^3</f>
        <v>122300.8694512095</v>
      </c>
      <c r="BG26" s="11">
        <f>VLOOKUP($W26,Total_Rndwd_Prod_Val_BAC_N!$A$4:$M$202,BG$1,FALSE)/10^3</f>
        <v>125740.11142707591</v>
      </c>
      <c r="BH26" s="11">
        <f>VLOOKUP($W26,Total_Rndwd_Prod_Val_BAC_N!$A$4:$M$202,BH$1,FALSE)/10^3</f>
        <v>126529.3045309664</v>
      </c>
      <c r="BI26" s="11">
        <f>VLOOKUP($W26,Total_Rndwd_Prod_Val_BAC_N!$A$4:$M$202,BI$1,FALSE)/10^3</f>
        <v>127060.31039202753</v>
      </c>
      <c r="BJ26" s="11">
        <f>VLOOKUP($W26,Total_Rndwd_Prod_Val_BAC_N!$A$4:$M$202,BJ$1,FALSE)/10^3</f>
        <v>126364.91187076519</v>
      </c>
      <c r="BK26" s="12"/>
    </row>
    <row r="27" spans="1:63" x14ac:dyDescent="0.3">
      <c r="A27" t="s">
        <v>45</v>
      </c>
      <c r="B27" s="2">
        <v>0</v>
      </c>
      <c r="C27" s="2">
        <v>0</v>
      </c>
      <c r="D27" s="2">
        <v>0</v>
      </c>
      <c r="E27" s="2">
        <v>108613.43321858998</v>
      </c>
      <c r="F27" s="2">
        <v>115916.21196085408</v>
      </c>
      <c r="G27" s="2">
        <v>123141.35049807647</v>
      </c>
      <c r="H27" s="2">
        <v>124002.27025972634</v>
      </c>
      <c r="I27" s="2">
        <v>125314.10826819453</v>
      </c>
      <c r="J27" s="2">
        <v>127095.82134977687</v>
      </c>
      <c r="K27" s="2">
        <v>129121.47229140998</v>
      </c>
      <c r="L27" s="2">
        <v>131176.06089161322</v>
      </c>
      <c r="M27" s="2">
        <v>131102.8701340665</v>
      </c>
      <c r="N27" t="e">
        <f>#REF!+#REF!+#REF!</f>
        <v>#REF!</v>
      </c>
      <c r="O27" t="e">
        <f>#REF!+#REF!+#REF!</f>
        <v>#REF!</v>
      </c>
      <c r="P27" t="e">
        <f>#REF!+#REF!+#REF!</f>
        <v>#REF!</v>
      </c>
      <c r="Q27" t="e">
        <f>#REF!+#REF!+#REF!</f>
        <v>#REF!</v>
      </c>
      <c r="R27" t="e">
        <f>#REF!+#REF!+#REF!</f>
        <v>#REF!</v>
      </c>
      <c r="S27" t="e">
        <f>#REF!+#REF!+#REF!</f>
        <v>#REF!</v>
      </c>
      <c r="T27" t="e">
        <f>#REF!+#REF!+#REF!</f>
        <v>#REF!</v>
      </c>
      <c r="U27" t="e">
        <f>#REF!+#REF!+#REF!</f>
        <v>#REF!</v>
      </c>
      <c r="W27" t="s">
        <v>46</v>
      </c>
      <c r="X27" s="12">
        <f t="shared" si="2"/>
        <v>38862.954760201545</v>
      </c>
      <c r="Y27" s="12">
        <f t="shared" si="2"/>
        <v>45632.196802979517</v>
      </c>
      <c r="Z27" s="12">
        <f t="shared" si="2"/>
        <v>54367.012581150746</v>
      </c>
      <c r="AA27" s="12">
        <f t="shared" si="2"/>
        <v>56209.893096071719</v>
      </c>
      <c r="AB27" s="12">
        <f t="shared" si="2"/>
        <v>58745.672765511423</v>
      </c>
      <c r="AC27" s="12">
        <f t="shared" si="2"/>
        <v>61428.195619091734</v>
      </c>
      <c r="AD27" s="12">
        <f t="shared" si="2"/>
        <v>61697.228867386388</v>
      </c>
      <c r="AE27" s="12">
        <f t="shared" si="2"/>
        <v>61630.22598947052</v>
      </c>
      <c r="AF27" s="12">
        <f t="shared" si="2"/>
        <v>60632.206919260752</v>
      </c>
      <c r="AH27" s="12">
        <f>VLOOKUP($W27,Total_Rndwd_Prod_Val_AF_N!$A$4:$M$202,AH$1,FALSE)/10^3</f>
        <v>38862.954760201545</v>
      </c>
      <c r="AI27" s="50">
        <f>VLOOKUP($W27,Total_Rndwd_Prod_Val_AF_N!$A$4:$M$202,AI$1,FALSE)/10^3</f>
        <v>45826.302960407695</v>
      </c>
      <c r="AJ27" s="12">
        <f>VLOOKUP($W27,Total_Rndwd_Prod_Val_AF_N!$A$4:$M$202,AJ$1,FALSE)/10^3</f>
        <v>55076.145376398592</v>
      </c>
      <c r="AK27" s="12">
        <f>VLOOKUP($W27,Total_Rndwd_Prod_Val_AF_N!$A$4:$M$202,AK$1,FALSE)/10^3</f>
        <v>55682.436450741552</v>
      </c>
      <c r="AL27" s="50">
        <f>VLOOKUP($W27,Total_Rndwd_Prod_Val_AF_N!$A$4:$M$202,AL$1,FALSE)/10^3</f>
        <v>57551.556884209953</v>
      </c>
      <c r="AM27" s="12">
        <f>VLOOKUP($W27,Total_Rndwd_Prod_Val_AF_N!$A$4:$M$202,AM$1,FALSE)/10^3</f>
        <v>59810.074210120038</v>
      </c>
      <c r="AN27" s="12">
        <f>VLOOKUP($W27,Total_Rndwd_Prod_Val_AF_N!$A$4:$M$202,AN$1,FALSE)/10^3</f>
        <v>61033.533102470705</v>
      </c>
      <c r="AO27" s="50">
        <f>VLOOKUP($W27,Total_Rndwd_Prod_Val_AF_N!$A$4:$M$202,AO$1,FALSE)/10^3</f>
        <v>61305.784621829356</v>
      </c>
      <c r="AP27" s="12">
        <f>VLOOKUP($W27,Total_Rndwd_Prod_Val_AF_N!$A$4:$M$202,AP$1,FALSE)/10^3</f>
        <v>60639.828713415802</v>
      </c>
      <c r="AQ27" s="12"/>
      <c r="AR27" s="12">
        <f>VLOOKUP($W27,Total_Rndwd_Prod_Val_BF_N!$A$4:$M$202,AR$1,FALSE)/10^3</f>
        <v>38862.954760201545</v>
      </c>
      <c r="AS27" s="12">
        <f>VLOOKUP($W27,Total_Rndwd_Prod_Val_BF_N!$A$4:$M$202,AS$1,FALSE)/10^3</f>
        <v>47370.866274782318</v>
      </c>
      <c r="AT27" s="12">
        <f>VLOOKUP($W27,Total_Rndwd_Prod_Val_BF_N!$A$4:$M$202,AT$1,FALSE)/10^3</f>
        <v>58669.715259297052</v>
      </c>
      <c r="AU27" s="12">
        <f>VLOOKUP($W27,Total_Rndwd_Prod_Val_BF_N!$A$4:$M$202,AU$1,FALSE)/10^3</f>
        <v>59970.46833480092</v>
      </c>
      <c r="AV27" s="12">
        <f>VLOOKUP($W27,Total_Rndwd_Prod_Val_BF_N!$A$4:$M$202,AV$1,FALSE)/10^3</f>
        <v>60957.333050814523</v>
      </c>
      <c r="AW27" s="12">
        <f>VLOOKUP($W27,Total_Rndwd_Prod_Val_BF_N!$A$4:$M$202,AW$1,FALSE)/10^3</f>
        <v>63397.913316820741</v>
      </c>
      <c r="AX27" s="12">
        <f>VLOOKUP($W27,Total_Rndwd_Prod_Val_BF_N!$A$4:$M$202,AX$1,FALSE)/10^3</f>
        <v>64872.747847032057</v>
      </c>
      <c r="AY27" s="12">
        <f>VLOOKUP($W27,Total_Rndwd_Prod_Val_BF_N!$A$4:$M$202,AY$1,FALSE)/10^3</f>
        <v>64445.13188475903</v>
      </c>
      <c r="AZ27" s="12">
        <f>VLOOKUP($W27,Total_Rndwd_Prod_Val_BF_N!$A$4:$M$202,AZ$1,FALSE)/10^3</f>
        <v>64265.694101329995</v>
      </c>
      <c r="BA27" s="12"/>
      <c r="BB27" s="12">
        <f>VLOOKUP($W27,Total_Rndwd_Prod_Val_BAC_N!$A$4:$M$202,BB$1,FALSE)/10^3</f>
        <v>38862.954760201545</v>
      </c>
      <c r="BC27" s="12">
        <f>VLOOKUP($W27,Total_Rndwd_Prod_Val_BAC_N!$A$4:$M$202,BC$1,FALSE)/10^3</f>
        <v>45437.040791110259</v>
      </c>
      <c r="BD27" s="12">
        <f>VLOOKUP($W27,Total_Rndwd_Prod_Val_BAC_N!$A$4:$M$202,BD$1,FALSE)/10^3</f>
        <v>54175.752349941286</v>
      </c>
      <c r="BE27" s="12">
        <f>VLOOKUP($W27,Total_Rndwd_Prod_Val_BAC_N!$A$4:$M$202,BE$1,FALSE)/10^3</f>
        <v>55024.089731361964</v>
      </c>
      <c r="BF27" s="12">
        <f>VLOOKUP($W27,Total_Rndwd_Prod_Val_BAC_N!$A$4:$M$202,BF$1,FALSE)/10^3</f>
        <v>56703.410412679565</v>
      </c>
      <c r="BG27" s="12">
        <f>VLOOKUP($W27,Total_Rndwd_Prod_Val_BAC_N!$A$4:$M$202,BG$1,FALSE)/10^3</f>
        <v>59263.008285611344</v>
      </c>
      <c r="BH27" s="12">
        <f>VLOOKUP($W27,Total_Rndwd_Prod_Val_BAC_N!$A$4:$M$202,BH$1,FALSE)/10^3</f>
        <v>60067.625840150802</v>
      </c>
      <c r="BI27" s="12">
        <f>VLOOKUP($W27,Total_Rndwd_Prod_Val_BAC_N!$A$4:$M$202,BI$1,FALSE)/10^3</f>
        <v>60487.254390382972</v>
      </c>
      <c r="BJ27" s="12">
        <f>VLOOKUP($W27,Total_Rndwd_Prod_Val_BAC_N!$A$4:$M$202,BJ$1,FALSE)/10^3</f>
        <v>59777.614630633419</v>
      </c>
      <c r="BK27" s="12"/>
    </row>
    <row r="28" spans="1:63" x14ac:dyDescent="0.3">
      <c r="A28" t="s">
        <v>47</v>
      </c>
      <c r="B28" s="2">
        <v>0</v>
      </c>
      <c r="C28" s="2">
        <v>0</v>
      </c>
      <c r="D28" s="2">
        <v>0</v>
      </c>
      <c r="E28" s="2">
        <v>373721.18643527804</v>
      </c>
      <c r="F28" s="2">
        <v>408941.79020927555</v>
      </c>
      <c r="G28" s="2">
        <v>445146.57077655831</v>
      </c>
      <c r="H28" s="2">
        <v>450010.09431856486</v>
      </c>
      <c r="I28" s="2">
        <v>458119.76574350038</v>
      </c>
      <c r="J28" s="2">
        <v>469557.76573895238</v>
      </c>
      <c r="K28" s="2">
        <v>479635.01067656925</v>
      </c>
      <c r="L28" s="2">
        <v>490643.68684346875</v>
      </c>
      <c r="M28" s="2">
        <v>493018.99330491229</v>
      </c>
      <c r="N28" t="e">
        <f>#REF!+#REF!+#REF!</f>
        <v>#REF!</v>
      </c>
      <c r="O28" t="e">
        <f>#REF!+#REF!+#REF!</f>
        <v>#REF!</v>
      </c>
      <c r="P28" t="e">
        <f>#REF!+#REF!+#REF!</f>
        <v>#REF!</v>
      </c>
      <c r="Q28" t="e">
        <f>#REF!+#REF!+#REF!</f>
        <v>#REF!</v>
      </c>
      <c r="R28" t="e">
        <f>#REF!+#REF!+#REF!</f>
        <v>#REF!</v>
      </c>
      <c r="S28" t="e">
        <f>#REF!+#REF!+#REF!</f>
        <v>#REF!</v>
      </c>
      <c r="T28" t="e">
        <f>#REF!+#REF!+#REF!</f>
        <v>#REF!</v>
      </c>
      <c r="U28" t="e">
        <f>#REF!+#REF!+#REF!</f>
        <v>#REF!</v>
      </c>
      <c r="W28" t="s">
        <v>48</v>
      </c>
      <c r="X28" s="12">
        <f t="shared" si="2"/>
        <v>21716.381516796795</v>
      </c>
      <c r="Y28" s="12">
        <f t="shared" si="2"/>
        <v>24086.610978996527</v>
      </c>
      <c r="Z28" s="12">
        <f t="shared" si="2"/>
        <v>26716.803294300735</v>
      </c>
      <c r="AA28" s="12">
        <f t="shared" si="2"/>
        <v>26905.044436952423</v>
      </c>
      <c r="AB28" s="12">
        <f t="shared" si="2"/>
        <v>27368.755737565181</v>
      </c>
      <c r="AC28" s="12">
        <f t="shared" si="2"/>
        <v>28047.460450650065</v>
      </c>
      <c r="AD28" s="12">
        <f t="shared" si="2"/>
        <v>28468.623111730329</v>
      </c>
      <c r="AE28" s="12">
        <f t="shared" si="2"/>
        <v>28543.196071752071</v>
      </c>
      <c r="AF28" s="12">
        <f t="shared" si="2"/>
        <v>28793.686953878194</v>
      </c>
      <c r="AH28" s="12">
        <f>VLOOKUP($W28,Total_Rndwd_Prod_Val_AF_N!$A$4:$M$202,AH$1,FALSE)/10^3</f>
        <v>21716.381516796795</v>
      </c>
      <c r="AI28" s="50">
        <f>VLOOKUP($W28,Total_Rndwd_Prod_Val_AF_N!$A$4:$M$202,AI$1,FALSE)/10^3</f>
        <v>24303.555968039138</v>
      </c>
      <c r="AJ28" s="12">
        <f>VLOOKUP($W28,Total_Rndwd_Prod_Val_AF_N!$A$4:$M$202,AJ$1,FALSE)/10^3</f>
        <v>27308.912680488254</v>
      </c>
      <c r="AK28" s="12">
        <f>VLOOKUP($W28,Total_Rndwd_Prod_Val_AF_N!$A$4:$M$202,AK$1,FALSE)/10^3</f>
        <v>27186.772752923949</v>
      </c>
      <c r="AL28" s="50">
        <f>VLOOKUP($W28,Total_Rndwd_Prod_Val_AF_N!$A$4:$M$202,AL$1,FALSE)/10^3</f>
        <v>27436.476637778931</v>
      </c>
      <c r="AM28" s="12">
        <f>VLOOKUP($W28,Total_Rndwd_Prod_Val_AF_N!$A$4:$M$202,AM$1,FALSE)/10^3</f>
        <v>27950.465856055809</v>
      </c>
      <c r="AN28" s="12">
        <f>VLOOKUP($W28,Total_Rndwd_Prod_Val_AF_N!$A$4:$M$202,AN$1,FALSE)/10^3</f>
        <v>28228.917863752751</v>
      </c>
      <c r="AO28" s="50">
        <f>VLOOKUP($W28,Total_Rndwd_Prod_Val_AF_N!$A$4:$M$202,AO$1,FALSE)/10^3</f>
        <v>28439.935481995835</v>
      </c>
      <c r="AP28" s="12">
        <f>VLOOKUP($W28,Total_Rndwd_Prod_Val_AF_N!$A$4:$M$202,AP$1,FALSE)/10^3</f>
        <v>28728.719954436794</v>
      </c>
      <c r="AQ28" s="12"/>
      <c r="AR28" s="12">
        <f>VLOOKUP($W28,Total_Rndwd_Prod_Val_BF_N!$A$4:$M$202,AR$1,FALSE)/10^3</f>
        <v>21716.381516796795</v>
      </c>
      <c r="AS28" s="12">
        <f>VLOOKUP($W28,Total_Rndwd_Prod_Val_BF_N!$A$4:$M$202,AS$1,FALSE)/10^3</f>
        <v>24624.781147138128</v>
      </c>
      <c r="AT28" s="12">
        <f>VLOOKUP($W28,Total_Rndwd_Prod_Val_BF_N!$A$4:$M$202,AT$1,FALSE)/10^3</f>
        <v>27856.051827818748</v>
      </c>
      <c r="AU28" s="12">
        <f>VLOOKUP($W28,Total_Rndwd_Prod_Val_BF_N!$A$4:$M$202,AU$1,FALSE)/10^3</f>
        <v>27788.813838189981</v>
      </c>
      <c r="AV28" s="12">
        <f>VLOOKUP($W28,Total_Rndwd_Prod_Val_BF_N!$A$4:$M$202,AV$1,FALSE)/10^3</f>
        <v>26926.861315533624</v>
      </c>
      <c r="AW28" s="12">
        <f>VLOOKUP($W28,Total_Rndwd_Prod_Val_BF_N!$A$4:$M$202,AW$1,FALSE)/10^3</f>
        <v>26581.01639246376</v>
      </c>
      <c r="AX28" s="12">
        <f>VLOOKUP($W28,Total_Rndwd_Prod_Val_BF_N!$A$4:$M$202,AX$1,FALSE)/10^3</f>
        <v>26164.227410229167</v>
      </c>
      <c r="AY28" s="12">
        <f>VLOOKUP($W28,Total_Rndwd_Prod_Val_BF_N!$A$4:$M$202,AY$1,FALSE)/10^3</f>
        <v>25948.852861941919</v>
      </c>
      <c r="AZ28" s="12">
        <f>VLOOKUP($W28,Total_Rndwd_Prod_Val_BF_N!$A$4:$M$202,AZ$1,FALSE)/10^3</f>
        <v>26014.499158715691</v>
      </c>
      <c r="BA28" s="12"/>
      <c r="BB28" s="12">
        <f>VLOOKUP($W28,Total_Rndwd_Prod_Val_BAC_N!$A$4:$M$202,BB$1,FALSE)/10^3</f>
        <v>21716.381516796795</v>
      </c>
      <c r="BC28" s="12">
        <f>VLOOKUP($W28,Total_Rndwd_Prod_Val_BAC_N!$A$4:$M$202,BC$1,FALSE)/10^3</f>
        <v>24329.488212230568</v>
      </c>
      <c r="BD28" s="12">
        <f>VLOOKUP($W28,Total_Rndwd_Prod_Val_BAC_N!$A$4:$M$202,BD$1,FALSE)/10^3</f>
        <v>27368.853216605145</v>
      </c>
      <c r="BE28" s="12">
        <f>VLOOKUP($W28,Total_Rndwd_Prod_Val_BAC_N!$A$4:$M$202,BE$1,FALSE)/10^3</f>
        <v>27228.653600529084</v>
      </c>
      <c r="BF28" s="12">
        <f>VLOOKUP($W28,Total_Rndwd_Prod_Val_BAC_N!$A$4:$M$202,BF$1,FALSE)/10^3</f>
        <v>27573.914852743717</v>
      </c>
      <c r="BG28" s="12">
        <f>VLOOKUP($W28,Total_Rndwd_Prod_Val_BAC_N!$A$4:$M$202,BG$1,FALSE)/10^3</f>
        <v>28163.072460877189</v>
      </c>
      <c r="BH28" s="12">
        <f>VLOOKUP($W28,Total_Rndwd_Prod_Val_BAC_N!$A$4:$M$202,BH$1,FALSE)/10^3</f>
        <v>28514.01017248043</v>
      </c>
      <c r="BI28" s="12">
        <f>VLOOKUP($W28,Total_Rndwd_Prod_Val_BAC_N!$A$4:$M$202,BI$1,FALSE)/10^3</f>
        <v>28686.26318268901</v>
      </c>
      <c r="BJ28" s="12">
        <f>VLOOKUP($W28,Total_Rndwd_Prod_Val_BAC_N!$A$4:$M$202,BJ$1,FALSE)/10^3</f>
        <v>29082.529819907133</v>
      </c>
      <c r="BK28" s="12"/>
    </row>
    <row r="29" spans="1:63" x14ac:dyDescent="0.3">
      <c r="A29" t="s">
        <v>49</v>
      </c>
      <c r="B29" s="2">
        <v>0</v>
      </c>
      <c r="C29" s="2">
        <v>0</v>
      </c>
      <c r="D29" s="2">
        <v>0</v>
      </c>
      <c r="E29" s="2">
        <v>49802.782812844489</v>
      </c>
      <c r="F29" s="2">
        <v>54663.156735528231</v>
      </c>
      <c r="G29" s="2">
        <v>59826.997632593069</v>
      </c>
      <c r="H29" s="2">
        <v>60596.303898281265</v>
      </c>
      <c r="I29" s="2">
        <v>61585.785855871582</v>
      </c>
      <c r="J29" s="2">
        <v>62861.602113400921</v>
      </c>
      <c r="K29" s="2">
        <v>63843.907012473115</v>
      </c>
      <c r="L29" s="2">
        <v>65038.017694244765</v>
      </c>
      <c r="M29" s="2">
        <v>64848.234656558467</v>
      </c>
      <c r="N29" t="e">
        <f>#REF!+#REF!+#REF!</f>
        <v>#REF!</v>
      </c>
      <c r="O29" t="e">
        <f>#REF!+#REF!+#REF!</f>
        <v>#REF!</v>
      </c>
      <c r="P29" t="e">
        <f>#REF!+#REF!+#REF!</f>
        <v>#REF!</v>
      </c>
      <c r="Q29" t="e">
        <f>#REF!+#REF!+#REF!</f>
        <v>#REF!</v>
      </c>
      <c r="R29" t="e">
        <f>#REF!+#REF!+#REF!</f>
        <v>#REF!</v>
      </c>
      <c r="S29" t="e">
        <f>#REF!+#REF!+#REF!</f>
        <v>#REF!</v>
      </c>
      <c r="T29" t="e">
        <f>#REF!+#REF!+#REF!</f>
        <v>#REF!</v>
      </c>
      <c r="U29" t="e">
        <f>#REF!+#REF!+#REF!</f>
        <v>#REF!</v>
      </c>
      <c r="W29" t="s">
        <v>50</v>
      </c>
      <c r="X29" s="12">
        <f t="shared" si="2"/>
        <v>8234.1316012288371</v>
      </c>
      <c r="Y29" s="12">
        <f t="shared" si="2"/>
        <v>9436.7547713714612</v>
      </c>
      <c r="Z29" s="12">
        <f t="shared" si="2"/>
        <v>10839.010600048798</v>
      </c>
      <c r="AA29" s="12">
        <f t="shared" si="2"/>
        <v>11076.62661846855</v>
      </c>
      <c r="AB29" s="12">
        <f t="shared" si="2"/>
        <v>11407.533230682742</v>
      </c>
      <c r="AC29" s="12">
        <f t="shared" si="2"/>
        <v>11664.102721631029</v>
      </c>
      <c r="AD29" s="12">
        <f t="shared" si="2"/>
        <v>11549.880495408855</v>
      </c>
      <c r="AE29" s="12">
        <f t="shared" si="2"/>
        <v>11511.740160291691</v>
      </c>
      <c r="AF29" s="12">
        <f t="shared" si="2"/>
        <v>11390.683135755193</v>
      </c>
      <c r="AH29" s="12">
        <f>VLOOKUP($W29,Total_Rndwd_Prod_Val_AF_N!$A$4:$M$202,AH$1,FALSE)/10^3</f>
        <v>8234.1316012288371</v>
      </c>
      <c r="AI29" s="50">
        <f>VLOOKUP($W29,Total_Rndwd_Prod_Val_AF_N!$A$4:$M$202,AI$1,FALSE)/10^3</f>
        <v>9547.0945972810023</v>
      </c>
      <c r="AJ29" s="12">
        <f>VLOOKUP($W29,Total_Rndwd_Prod_Val_AF_N!$A$4:$M$202,AJ$1,FALSE)/10^3</f>
        <v>11129.291246406136</v>
      </c>
      <c r="AK29" s="12">
        <f>VLOOKUP($W29,Total_Rndwd_Prod_Val_AF_N!$A$4:$M$202,AK$1,FALSE)/10^3</f>
        <v>11408.957490337576</v>
      </c>
      <c r="AL29" s="50">
        <f>VLOOKUP($W29,Total_Rndwd_Prod_Val_AF_N!$A$4:$M$202,AL$1,FALSE)/10^3</f>
        <v>11743.341043469549</v>
      </c>
      <c r="AM29" s="12">
        <f>VLOOKUP($W29,Total_Rndwd_Prod_Val_AF_N!$A$4:$M$202,AM$1,FALSE)/10^3</f>
        <v>12118.64847084157</v>
      </c>
      <c r="AN29" s="12">
        <f>VLOOKUP($W29,Total_Rndwd_Prod_Val_AF_N!$A$4:$M$202,AN$1,FALSE)/10^3</f>
        <v>12058.039355778519</v>
      </c>
      <c r="AO29" s="50">
        <f>VLOOKUP($W29,Total_Rndwd_Prod_Val_AF_N!$A$4:$M$202,AO$1,FALSE)/10^3</f>
        <v>11935.512658453328</v>
      </c>
      <c r="AP29" s="12">
        <f>VLOOKUP($W29,Total_Rndwd_Prod_Val_AF_N!$A$4:$M$202,AP$1,FALSE)/10^3</f>
        <v>11817.025284367472</v>
      </c>
      <c r="AQ29" s="12"/>
      <c r="AR29" s="12">
        <f>VLOOKUP($W29,Total_Rndwd_Prod_Val_BF_N!$A$4:$M$202,AR$1,FALSE)/10^3</f>
        <v>8234.1316012288371</v>
      </c>
      <c r="AS29" s="12">
        <f>VLOOKUP($W29,Total_Rndwd_Prod_Val_BF_N!$A$4:$M$202,AS$1,FALSE)/10^3</f>
        <v>9284.4507237079688</v>
      </c>
      <c r="AT29" s="12">
        <f>VLOOKUP($W29,Total_Rndwd_Prod_Val_BF_N!$A$4:$M$202,AT$1,FALSE)/10^3</f>
        <v>10618.864119872627</v>
      </c>
      <c r="AU29" s="12">
        <f>VLOOKUP($W29,Total_Rndwd_Prod_Val_BF_N!$A$4:$M$202,AU$1,FALSE)/10^3</f>
        <v>10597.299887476738</v>
      </c>
      <c r="AV29" s="12">
        <f>VLOOKUP($W29,Total_Rndwd_Prod_Val_BF_N!$A$4:$M$202,AV$1,FALSE)/10^3</f>
        <v>10594.521189993955</v>
      </c>
      <c r="AW29" s="12">
        <f>VLOOKUP($W29,Total_Rndwd_Prod_Val_BF_N!$A$4:$M$202,AW$1,FALSE)/10^3</f>
        <v>10791.708239834608</v>
      </c>
      <c r="AX29" s="12">
        <f>VLOOKUP($W29,Total_Rndwd_Prod_Val_BF_N!$A$4:$M$202,AX$1,FALSE)/10^3</f>
        <v>10758.157559179792</v>
      </c>
      <c r="AY29" s="12">
        <f>VLOOKUP($W29,Total_Rndwd_Prod_Val_BF_N!$A$4:$M$202,AY$1,FALSE)/10^3</f>
        <v>10525.064390277206</v>
      </c>
      <c r="AZ29" s="12">
        <f>VLOOKUP($W29,Total_Rndwd_Prod_Val_BF_N!$A$4:$M$202,AZ$1,FALSE)/10^3</f>
        <v>10477.508952323262</v>
      </c>
      <c r="BA29" s="12"/>
      <c r="BB29" s="12">
        <f>VLOOKUP($W29,Total_Rndwd_Prod_Val_BAC_N!$A$4:$M$202,BB$1,FALSE)/10^3</f>
        <v>8234.1316012288371</v>
      </c>
      <c r="BC29" s="12">
        <f>VLOOKUP($W29,Total_Rndwd_Prod_Val_BAC_N!$A$4:$M$202,BC$1,FALSE)/10^3</f>
        <v>9338.2140554130492</v>
      </c>
      <c r="BD29" s="12">
        <f>VLOOKUP($W29,Total_Rndwd_Prod_Val_BAC_N!$A$4:$M$202,BD$1,FALSE)/10^3</f>
        <v>10665.597652522798</v>
      </c>
      <c r="BE29" s="12">
        <f>VLOOKUP($W29,Total_Rndwd_Prod_Val_BAC_N!$A$4:$M$202,BE$1,FALSE)/10^3</f>
        <v>10936.927735638072</v>
      </c>
      <c r="BF29" s="12">
        <f>VLOOKUP($W29,Total_Rndwd_Prod_Val_BAC_N!$A$4:$M$202,BF$1,FALSE)/10^3</f>
        <v>11182.91886391791</v>
      </c>
      <c r="BG29" s="12">
        <f>VLOOKUP($W29,Total_Rndwd_Prod_Val_BAC_N!$A$4:$M$202,BG$1,FALSE)/10^3</f>
        <v>11410.615960153613</v>
      </c>
      <c r="BH29" s="12">
        <f>VLOOKUP($W29,Total_Rndwd_Prod_Val_BAC_N!$A$4:$M$202,BH$1,FALSE)/10^3</f>
        <v>11269.340235615939</v>
      </c>
      <c r="BI29" s="12">
        <f>VLOOKUP($W29,Total_Rndwd_Prod_Val_BAC_N!$A$4:$M$202,BI$1,FALSE)/10^3</f>
        <v>11220.528374283816</v>
      </c>
      <c r="BJ29" s="12">
        <f>VLOOKUP($W29,Total_Rndwd_Prod_Val_BAC_N!$A$4:$M$202,BJ$1,FALSE)/10^3</f>
        <v>11110.340053387661</v>
      </c>
      <c r="BK29" s="12"/>
    </row>
    <row r="30" spans="1:63" x14ac:dyDescent="0.3">
      <c r="A30" t="s">
        <v>20</v>
      </c>
      <c r="B30" s="2">
        <v>0</v>
      </c>
      <c r="C30" s="2">
        <v>0</v>
      </c>
      <c r="D30" s="2">
        <v>0</v>
      </c>
      <c r="E30" s="2">
        <v>571828.76719502523</v>
      </c>
      <c r="F30" s="2">
        <v>621901.83063751133</v>
      </c>
      <c r="G30" s="2">
        <v>672345.41164503084</v>
      </c>
      <c r="H30" s="2">
        <v>676704.75597970712</v>
      </c>
      <c r="I30" s="2">
        <v>684167.53727876116</v>
      </c>
      <c r="J30" s="2">
        <v>694724.53180773417</v>
      </c>
      <c r="K30" s="2">
        <v>705992.20937626285</v>
      </c>
      <c r="L30" s="2">
        <v>717608.4600087374</v>
      </c>
      <c r="M30" s="2">
        <v>714894.06166918192</v>
      </c>
      <c r="N30" t="e">
        <f>#REF!+#REF!+#REF!</f>
        <v>#REF!</v>
      </c>
      <c r="O30" t="e">
        <f>#REF!+#REF!+#REF!</f>
        <v>#REF!</v>
      </c>
      <c r="P30" t="e">
        <f>#REF!+#REF!+#REF!</f>
        <v>#REF!</v>
      </c>
      <c r="Q30" t="e">
        <f>#REF!+#REF!+#REF!</f>
        <v>#REF!</v>
      </c>
      <c r="R30" t="e">
        <f>#REF!+#REF!+#REF!</f>
        <v>#REF!</v>
      </c>
      <c r="S30" t="e">
        <f>#REF!+#REF!+#REF!</f>
        <v>#REF!</v>
      </c>
      <c r="T30" t="e">
        <f>#REF!+#REF!+#REF!</f>
        <v>#REF!</v>
      </c>
      <c r="U30" t="e">
        <f>#REF!+#REF!+#REF!</f>
        <v>#REF!</v>
      </c>
      <c r="W30" t="s">
        <v>51</v>
      </c>
      <c r="X30" s="12">
        <f t="shared" si="2"/>
        <v>2745.3028681145574</v>
      </c>
      <c r="Y30" s="12">
        <f t="shared" si="2"/>
        <v>3048.2023680324482</v>
      </c>
      <c r="Z30" s="12">
        <f t="shared" si="2"/>
        <v>3350.7772449953127</v>
      </c>
      <c r="AA30" s="12">
        <f t="shared" si="2"/>
        <v>3426.2007600675838</v>
      </c>
      <c r="AB30" s="12">
        <f t="shared" si="2"/>
        <v>3517.8039844187729</v>
      </c>
      <c r="AC30" s="12">
        <f t="shared" si="2"/>
        <v>3612.7496303847911</v>
      </c>
      <c r="AD30" s="12">
        <f t="shared" si="2"/>
        <v>3626.0139212605923</v>
      </c>
      <c r="AE30" s="12">
        <f t="shared" si="2"/>
        <v>3562.000446677293</v>
      </c>
      <c r="AF30" s="12">
        <f t="shared" si="2"/>
        <v>3519.0259294238363</v>
      </c>
      <c r="AH30" s="12">
        <f>VLOOKUP($W30,Total_Rndwd_Prod_Val_AF_N!$A$4:$M$202,AH$1,FALSE)/10^3</f>
        <v>2745.3028681145574</v>
      </c>
      <c r="AI30" s="50">
        <f>VLOOKUP($W30,Total_Rndwd_Prod_Val_AF_N!$A$4:$M$202,AI$1,FALSE)/10^3</f>
        <v>3153.4734955591762</v>
      </c>
      <c r="AJ30" s="12">
        <f>VLOOKUP($W30,Total_Rndwd_Prod_Val_AF_N!$A$4:$M$202,AJ$1,FALSE)/10^3</f>
        <v>3608.3329981495935</v>
      </c>
      <c r="AK30" s="12">
        <f>VLOOKUP($W30,Total_Rndwd_Prod_Val_AF_N!$A$4:$M$202,AK$1,FALSE)/10^3</f>
        <v>3687.2339560608893</v>
      </c>
      <c r="AL30" s="50">
        <f>VLOOKUP($W30,Total_Rndwd_Prod_Val_AF_N!$A$4:$M$202,AL$1,FALSE)/10^3</f>
        <v>3741.1468772641379</v>
      </c>
      <c r="AM30" s="12">
        <f>VLOOKUP($W30,Total_Rndwd_Prod_Val_AF_N!$A$4:$M$202,AM$1,FALSE)/10^3</f>
        <v>3796.7714921311785</v>
      </c>
      <c r="AN30" s="12">
        <f>VLOOKUP($W30,Total_Rndwd_Prod_Val_AF_N!$A$4:$M$202,AN$1,FALSE)/10^3</f>
        <v>3775.1641925321983</v>
      </c>
      <c r="AO30" s="50">
        <f>VLOOKUP($W30,Total_Rndwd_Prod_Val_AF_N!$A$4:$M$202,AO$1,FALSE)/10^3</f>
        <v>3718.1491286402093</v>
      </c>
      <c r="AP30" s="12">
        <f>VLOOKUP($W30,Total_Rndwd_Prod_Val_AF_N!$A$4:$M$202,AP$1,FALSE)/10^3</f>
        <v>3608.6046246195483</v>
      </c>
      <c r="AQ30" s="12"/>
      <c r="AR30" s="12">
        <f>VLOOKUP($W30,Total_Rndwd_Prod_Val_BF_N!$A$4:$M$202,AR$1,FALSE)/10^3</f>
        <v>2745.3028681145574</v>
      </c>
      <c r="AS30" s="12">
        <f>VLOOKUP($W30,Total_Rndwd_Prod_Val_BF_N!$A$4:$M$202,AS$1,FALSE)/10^3</f>
        <v>3008.7075747326617</v>
      </c>
      <c r="AT30" s="12">
        <f>VLOOKUP($W30,Total_Rndwd_Prod_Val_BF_N!$A$4:$M$202,AT$1,FALSE)/10^3</f>
        <v>3265.8692499987578</v>
      </c>
      <c r="AU30" s="12">
        <f>VLOOKUP($W30,Total_Rndwd_Prod_Val_BF_N!$A$4:$M$202,AU$1,FALSE)/10^3</f>
        <v>3307.6319182175985</v>
      </c>
      <c r="AV30" s="12">
        <f>VLOOKUP($W30,Total_Rndwd_Prod_Val_BF_N!$A$4:$M$202,AV$1,FALSE)/10^3</f>
        <v>3354.8552270961077</v>
      </c>
      <c r="AW30" s="12">
        <f>VLOOKUP($W30,Total_Rndwd_Prod_Val_BF_N!$A$4:$M$202,AW$1,FALSE)/10^3</f>
        <v>3425.8197559328464</v>
      </c>
      <c r="AX30" s="12">
        <f>VLOOKUP($W30,Total_Rndwd_Prod_Val_BF_N!$A$4:$M$202,AX$1,FALSE)/10^3</f>
        <v>3406.9609332879772</v>
      </c>
      <c r="AY30" s="12">
        <f>VLOOKUP($W30,Total_Rndwd_Prod_Val_BF_N!$A$4:$M$202,AY$1,FALSE)/10^3</f>
        <v>3315.6936007603349</v>
      </c>
      <c r="AZ30" s="12">
        <f>VLOOKUP($W30,Total_Rndwd_Prod_Val_BF_N!$A$4:$M$202,AZ$1,FALSE)/10^3</f>
        <v>3224.5610934293613</v>
      </c>
      <c r="BA30" s="12"/>
      <c r="BB30" s="12">
        <f>VLOOKUP($W30,Total_Rndwd_Prod_Val_BAC_N!$A$4:$M$202,BB$1,FALSE)/10^3</f>
        <v>2745.3028681145574</v>
      </c>
      <c r="BC30" s="12">
        <f>VLOOKUP($W30,Total_Rndwd_Prod_Val_BAC_N!$A$4:$M$202,BC$1,FALSE)/10^3</f>
        <v>3118.403930813608</v>
      </c>
      <c r="BD30" s="12">
        <f>VLOOKUP($W30,Total_Rndwd_Prod_Val_BAC_N!$A$4:$M$202,BD$1,FALSE)/10^3</f>
        <v>3536.1728062632787</v>
      </c>
      <c r="BE30" s="12">
        <f>VLOOKUP($W30,Total_Rndwd_Prod_Val_BAC_N!$A$4:$M$202,BE$1,FALSE)/10^3</f>
        <v>3630.4530795615087</v>
      </c>
      <c r="BF30" s="12">
        <f>VLOOKUP($W30,Total_Rndwd_Prod_Val_BAC_N!$A$4:$M$202,BF$1,FALSE)/10^3</f>
        <v>3681.3046030354767</v>
      </c>
      <c r="BG30" s="12">
        <f>VLOOKUP($W30,Total_Rndwd_Prod_Val_BAC_N!$A$4:$M$202,BG$1,FALSE)/10^3</f>
        <v>3752.815264236172</v>
      </c>
      <c r="BH30" s="12">
        <f>VLOOKUP($W30,Total_Rndwd_Prod_Val_BAC_N!$A$4:$M$202,BH$1,FALSE)/10^3</f>
        <v>3739.8250097931177</v>
      </c>
      <c r="BI30" s="12">
        <f>VLOOKUP($W30,Total_Rndwd_Prod_Val_BAC_N!$A$4:$M$202,BI$1,FALSE)/10^3</f>
        <v>3698.4270022849983</v>
      </c>
      <c r="BJ30" s="12">
        <f>VLOOKUP($W30,Total_Rndwd_Prod_Val_BAC_N!$A$4:$M$202,BJ$1,FALSE)/10^3</f>
        <v>3550.3911872994195</v>
      </c>
      <c r="BK30" s="12"/>
    </row>
    <row r="31" spans="1:63" x14ac:dyDescent="0.3">
      <c r="A31" t="s">
        <v>52</v>
      </c>
      <c r="B31" s="2">
        <v>0</v>
      </c>
      <c r="C31" s="2">
        <v>0</v>
      </c>
      <c r="D31" s="2">
        <v>0</v>
      </c>
      <c r="E31" s="2">
        <v>344427.62056507263</v>
      </c>
      <c r="F31" s="2">
        <v>371742.8854467108</v>
      </c>
      <c r="G31" s="2">
        <v>400938.89650771959</v>
      </c>
      <c r="H31" s="2">
        <v>406841.85285206873</v>
      </c>
      <c r="I31" s="2">
        <v>415088.69709291088</v>
      </c>
      <c r="J31" s="2">
        <v>426479.48756121541</v>
      </c>
      <c r="K31" s="2">
        <v>438272.08838294772</v>
      </c>
      <c r="L31" s="2">
        <v>455740.72127019684</v>
      </c>
      <c r="M31" s="2">
        <v>461778.69695024204</v>
      </c>
      <c r="N31" t="e">
        <f>#REF!+#REF!+#REF!</f>
        <v>#REF!</v>
      </c>
      <c r="O31" t="e">
        <f>#REF!+#REF!+#REF!</f>
        <v>#REF!</v>
      </c>
      <c r="P31" t="e">
        <f>#REF!+#REF!+#REF!</f>
        <v>#REF!</v>
      </c>
      <c r="Q31" t="e">
        <f>#REF!+#REF!+#REF!</f>
        <v>#REF!</v>
      </c>
      <c r="R31" t="e">
        <f>#REF!+#REF!+#REF!</f>
        <v>#REF!</v>
      </c>
      <c r="S31" t="e">
        <f>#REF!+#REF!+#REF!</f>
        <v>#REF!</v>
      </c>
      <c r="T31" t="e">
        <f>#REF!+#REF!+#REF!</f>
        <v>#REF!</v>
      </c>
      <c r="U31" t="e">
        <f>#REF!+#REF!+#REF!</f>
        <v>#REF!</v>
      </c>
      <c r="W31" t="s">
        <v>53</v>
      </c>
      <c r="X31" s="12">
        <f t="shared" si="2"/>
        <v>1368.8780963216773</v>
      </c>
      <c r="Y31" s="12">
        <f t="shared" si="2"/>
        <v>1565.1856669039555</v>
      </c>
      <c r="Z31" s="12">
        <f t="shared" si="2"/>
        <v>1786.0187918246988</v>
      </c>
      <c r="AA31" s="12">
        <f t="shared" si="2"/>
        <v>1828.3663147959981</v>
      </c>
      <c r="AB31" s="12">
        <f t="shared" si="2"/>
        <v>1872.761202877276</v>
      </c>
      <c r="AC31" s="12">
        <f t="shared" si="2"/>
        <v>1923.2660333781714</v>
      </c>
      <c r="AD31" s="12">
        <f t="shared" si="2"/>
        <v>1908.7835051363418</v>
      </c>
      <c r="AE31" s="12">
        <f t="shared" si="2"/>
        <v>1943.7871498577949</v>
      </c>
      <c r="AF31" s="12">
        <f t="shared" si="2"/>
        <v>1917.2041692356231</v>
      </c>
      <c r="AH31" s="12">
        <f>VLOOKUP($W31,Total_Rndwd_Prod_Val_AF_N!$A$4:$M$202,AH$1,FALSE)/10^3</f>
        <v>1368.8780963216773</v>
      </c>
      <c r="AI31" s="50">
        <f>VLOOKUP($W31,Total_Rndwd_Prod_Val_AF_N!$A$4:$M$202,AI$1,FALSE)/10^3</f>
        <v>1590.8929112821711</v>
      </c>
      <c r="AJ31" s="12">
        <f>VLOOKUP($W31,Total_Rndwd_Prod_Val_AF_N!$A$4:$M$202,AJ$1,FALSE)/10^3</f>
        <v>1858.9377491670759</v>
      </c>
      <c r="AK31" s="12">
        <f>VLOOKUP($W31,Total_Rndwd_Prod_Val_AF_N!$A$4:$M$202,AK$1,FALSE)/10^3</f>
        <v>1930.2972099863937</v>
      </c>
      <c r="AL31" s="50">
        <f>VLOOKUP($W31,Total_Rndwd_Prod_Val_AF_N!$A$4:$M$202,AL$1,FALSE)/10^3</f>
        <v>1953.7238920100181</v>
      </c>
      <c r="AM31" s="12">
        <f>VLOOKUP($W31,Total_Rndwd_Prod_Val_AF_N!$A$4:$M$202,AM$1,FALSE)/10^3</f>
        <v>1997.6815963984116</v>
      </c>
      <c r="AN31" s="12">
        <f>VLOOKUP($W31,Total_Rndwd_Prod_Val_AF_N!$A$4:$M$202,AN$1,FALSE)/10^3</f>
        <v>1994.1016327468249</v>
      </c>
      <c r="AO31" s="50">
        <f>VLOOKUP($W31,Total_Rndwd_Prod_Val_AF_N!$A$4:$M$202,AO$1,FALSE)/10^3</f>
        <v>2030.8334022077636</v>
      </c>
      <c r="AP31" s="12">
        <f>VLOOKUP($W31,Total_Rndwd_Prod_Val_AF_N!$A$4:$M$202,AP$1,FALSE)/10^3</f>
        <v>2056.4309491889894</v>
      </c>
      <c r="AQ31" s="12"/>
      <c r="AR31" s="12">
        <f>VLOOKUP($W31,Total_Rndwd_Prod_Val_BF_N!$A$4:$M$202,AR$1,FALSE)/10^3</f>
        <v>1368.8780963216773</v>
      </c>
      <c r="AS31" s="12">
        <f>VLOOKUP($W31,Total_Rndwd_Prod_Val_BF_N!$A$4:$M$202,AS$1,FALSE)/10^3</f>
        <v>1347.1996653361073</v>
      </c>
      <c r="AT31" s="12">
        <f>VLOOKUP($W31,Total_Rndwd_Prod_Val_BF_N!$A$4:$M$202,AT$1,FALSE)/10^3</f>
        <v>1308.0302438183489</v>
      </c>
      <c r="AU31" s="12">
        <f>VLOOKUP($W31,Total_Rndwd_Prod_Val_BF_N!$A$4:$M$202,AU$1,FALSE)/10^3</f>
        <v>1179.3129325697814</v>
      </c>
      <c r="AV31" s="12">
        <f>VLOOKUP($W31,Total_Rndwd_Prod_Val_BF_N!$A$4:$M$202,AV$1,FALSE)/10^3</f>
        <v>1076.7908206335098</v>
      </c>
      <c r="AW31" s="12">
        <f>VLOOKUP($W31,Total_Rndwd_Prod_Val_BF_N!$A$4:$M$202,AW$1,FALSE)/10^3</f>
        <v>1029.6445101249583</v>
      </c>
      <c r="AX31" s="12">
        <f>VLOOKUP($W31,Total_Rndwd_Prod_Val_BF_N!$A$4:$M$202,AX$1,FALSE)/10^3</f>
        <v>972.91615651197617</v>
      </c>
      <c r="AY31" s="12">
        <f>VLOOKUP($W31,Total_Rndwd_Prod_Val_BF_N!$A$4:$M$202,AY$1,FALSE)/10^3</f>
        <v>895.43722429513525</v>
      </c>
      <c r="AZ31" s="12">
        <f>VLOOKUP($W31,Total_Rndwd_Prod_Val_BF_N!$A$4:$M$202,AZ$1,FALSE)/10^3</f>
        <v>862.53805067346616</v>
      </c>
      <c r="BA31" s="12"/>
      <c r="BB31" s="12">
        <f>VLOOKUP($W31,Total_Rndwd_Prod_Val_BAC_N!$A$4:$M$202,BB$1,FALSE)/10^3</f>
        <v>1368.8780963216773</v>
      </c>
      <c r="BC31" s="12">
        <f>VLOOKUP($W31,Total_Rndwd_Prod_Val_BAC_N!$A$4:$M$202,BC$1,FALSE)/10^3</f>
        <v>1551.0139439245377</v>
      </c>
      <c r="BD31" s="12">
        <f>VLOOKUP($W31,Total_Rndwd_Prod_Val_BAC_N!$A$4:$M$202,BD$1,FALSE)/10^3</f>
        <v>1773.4831252272602</v>
      </c>
      <c r="BE31" s="12">
        <f>VLOOKUP($W31,Total_Rndwd_Prod_Val_BAC_N!$A$4:$M$202,BE$1,FALSE)/10^3</f>
        <v>1830.0938121258455</v>
      </c>
      <c r="BF31" s="12">
        <f>VLOOKUP($W31,Total_Rndwd_Prod_Val_BAC_N!$A$4:$M$202,BF$1,FALSE)/10^3</f>
        <v>1842.8709352460342</v>
      </c>
      <c r="BG31" s="12">
        <f>VLOOKUP($W31,Total_Rndwd_Prod_Val_BAC_N!$A$4:$M$202,BG$1,FALSE)/10^3</f>
        <v>1898.9888798190227</v>
      </c>
      <c r="BH31" s="12">
        <f>VLOOKUP($W31,Total_Rndwd_Prod_Val_BAC_N!$A$4:$M$202,BH$1,FALSE)/10^3</f>
        <v>1903.507953077552</v>
      </c>
      <c r="BI31" s="12">
        <f>VLOOKUP($W31,Total_Rndwd_Prod_Val_BAC_N!$A$4:$M$202,BI$1,FALSE)/10^3</f>
        <v>1964.8622454448614</v>
      </c>
      <c r="BJ31" s="12">
        <f>VLOOKUP($W31,Total_Rndwd_Prod_Val_BAC_N!$A$4:$M$202,BJ$1,FALSE)/10^3</f>
        <v>1954.7727154449096</v>
      </c>
      <c r="BK31" s="12"/>
    </row>
    <row r="32" spans="1:63" x14ac:dyDescent="0.3">
      <c r="A32" t="s">
        <v>54</v>
      </c>
      <c r="B32" s="2">
        <v>0</v>
      </c>
      <c r="C32" s="2">
        <v>0</v>
      </c>
      <c r="D32" s="2">
        <v>0</v>
      </c>
      <c r="E32" s="2">
        <v>291275.74415558676</v>
      </c>
      <c r="F32" s="2">
        <v>318378.92626692279</v>
      </c>
      <c r="G32" s="2">
        <v>347624.94565741433</v>
      </c>
      <c r="H32" s="2">
        <v>355180.04070580396</v>
      </c>
      <c r="I32" s="2">
        <v>364863.82257954986</v>
      </c>
      <c r="J32" s="2">
        <v>376981.81148640823</v>
      </c>
      <c r="K32" s="2">
        <v>386027.12257895269</v>
      </c>
      <c r="L32" s="2">
        <v>396537.66375729139</v>
      </c>
      <c r="M32" s="2">
        <v>398886.71558168042</v>
      </c>
      <c r="N32" t="e">
        <f>#REF!+#REF!+#REF!</f>
        <v>#REF!</v>
      </c>
      <c r="O32" t="e">
        <f>#REF!+#REF!+#REF!</f>
        <v>#REF!</v>
      </c>
      <c r="P32" t="e">
        <f>#REF!+#REF!+#REF!</f>
        <v>#REF!</v>
      </c>
      <c r="Q32" t="e">
        <f>#REF!+#REF!+#REF!</f>
        <v>#REF!</v>
      </c>
      <c r="R32" t="e">
        <f>#REF!+#REF!+#REF!</f>
        <v>#REF!</v>
      </c>
      <c r="S32" t="e">
        <f>#REF!+#REF!+#REF!</f>
        <v>#REF!</v>
      </c>
      <c r="T32" t="e">
        <f>#REF!+#REF!+#REF!</f>
        <v>#REF!</v>
      </c>
      <c r="U32" t="e">
        <f>#REF!+#REF!+#REF!</f>
        <v>#REF!</v>
      </c>
      <c r="W32" t="s">
        <v>55</v>
      </c>
      <c r="X32" s="12">
        <f t="shared" si="2"/>
        <v>974.03640714025869</v>
      </c>
      <c r="Y32" s="12">
        <f t="shared" si="2"/>
        <v>1041.2918819959423</v>
      </c>
      <c r="Z32" s="12">
        <f t="shared" si="2"/>
        <v>1116.4291663030549</v>
      </c>
      <c r="AA32" s="12">
        <f t="shared" si="2"/>
        <v>1131.7586079629873</v>
      </c>
      <c r="AB32" s="12">
        <f t="shared" si="2"/>
        <v>1148.812455874235</v>
      </c>
      <c r="AC32" s="12">
        <f t="shared" si="2"/>
        <v>1169.2568590406306</v>
      </c>
      <c r="AD32" s="12">
        <f t="shared" si="2"/>
        <v>1184.021989766514</v>
      </c>
      <c r="AE32" s="12">
        <f t="shared" si="2"/>
        <v>1204.8251740573269</v>
      </c>
      <c r="AF32" s="12">
        <f t="shared" si="2"/>
        <v>1193.279202673998</v>
      </c>
      <c r="AH32" s="12">
        <f>VLOOKUP($W32,Total_Rndwd_Prod_Val_AF_N!$A$4:$M$202,AH$1,FALSE)/10^3</f>
        <v>974.03640714025869</v>
      </c>
      <c r="AI32" s="50">
        <f>VLOOKUP($W32,Total_Rndwd_Prod_Val_AF_N!$A$4:$M$202,AI$1,FALSE)/10^3</f>
        <v>1063.5809926768382</v>
      </c>
      <c r="AJ32" s="12">
        <f>VLOOKUP($W32,Total_Rndwd_Prod_Val_AF_N!$A$4:$M$202,AJ$1,FALSE)/10^3</f>
        <v>1172.2013063977711</v>
      </c>
      <c r="AK32" s="12">
        <f>VLOOKUP($W32,Total_Rndwd_Prod_Val_AF_N!$A$4:$M$202,AK$1,FALSE)/10^3</f>
        <v>1181.7171546897694</v>
      </c>
      <c r="AL32" s="50">
        <f>VLOOKUP($W32,Total_Rndwd_Prod_Val_AF_N!$A$4:$M$202,AL$1,FALSE)/10^3</f>
        <v>1203.0639845337687</v>
      </c>
      <c r="AM32" s="12">
        <f>VLOOKUP($W32,Total_Rndwd_Prod_Val_AF_N!$A$4:$M$202,AM$1,FALSE)/10^3</f>
        <v>1223.7622704980686</v>
      </c>
      <c r="AN32" s="12">
        <f>VLOOKUP($W32,Total_Rndwd_Prod_Val_AF_N!$A$4:$M$202,AN$1,FALSE)/10^3</f>
        <v>1251.8219092117367</v>
      </c>
      <c r="AO32" s="50">
        <f>VLOOKUP($W32,Total_Rndwd_Prod_Val_AF_N!$A$4:$M$202,AO$1,FALSE)/10^3</f>
        <v>1262.5200801949823</v>
      </c>
      <c r="AP32" s="12">
        <f>VLOOKUP($W32,Total_Rndwd_Prod_Val_AF_N!$A$4:$M$202,AP$1,FALSE)/10^3</f>
        <v>1256.2320578686638</v>
      </c>
      <c r="AQ32" s="12"/>
      <c r="AR32" s="12">
        <f>VLOOKUP($W32,Total_Rndwd_Prod_Val_BF_N!$A$4:$M$202,AR$1,FALSE)/10^3</f>
        <v>974.03640714025869</v>
      </c>
      <c r="AS32" s="12">
        <f>VLOOKUP($W32,Total_Rndwd_Prod_Val_BF_N!$A$4:$M$202,AS$1,FALSE)/10^3</f>
        <v>1098.3188982966938</v>
      </c>
      <c r="AT32" s="12">
        <f>VLOOKUP($W32,Total_Rndwd_Prod_Val_BF_N!$A$4:$M$202,AT$1,FALSE)/10^3</f>
        <v>1248.9132093788887</v>
      </c>
      <c r="AU32" s="12">
        <f>VLOOKUP($W32,Total_Rndwd_Prod_Val_BF_N!$A$4:$M$202,AU$1,FALSE)/10^3</f>
        <v>1274.836908603085</v>
      </c>
      <c r="AV32" s="12">
        <f>VLOOKUP($W32,Total_Rndwd_Prod_Val_BF_N!$A$4:$M$202,AV$1,FALSE)/10^3</f>
        <v>1278.5441316746249</v>
      </c>
      <c r="AW32" s="12">
        <f>VLOOKUP($W32,Total_Rndwd_Prod_Val_BF_N!$A$4:$M$202,AW$1,FALSE)/10^3</f>
        <v>1288.4628589748613</v>
      </c>
      <c r="AX32" s="12">
        <f>VLOOKUP($W32,Total_Rndwd_Prod_Val_BF_N!$A$4:$M$202,AX$1,FALSE)/10^3</f>
        <v>1320.5392224653499</v>
      </c>
      <c r="AY32" s="12">
        <f>VLOOKUP($W32,Total_Rndwd_Prod_Val_BF_N!$A$4:$M$202,AY$1,FALSE)/10^3</f>
        <v>1288.644409921312</v>
      </c>
      <c r="AZ32" s="12">
        <f>VLOOKUP($W32,Total_Rndwd_Prod_Val_BF_N!$A$4:$M$202,AZ$1,FALSE)/10^3</f>
        <v>1302.4359792980256</v>
      </c>
      <c r="BA32" s="12"/>
      <c r="BB32" s="12">
        <f>VLOOKUP($W32,Total_Rndwd_Prod_Val_BAC_N!$A$4:$M$202,BB$1,FALSE)/10^3</f>
        <v>974.03640714025869</v>
      </c>
      <c r="BC32" s="12">
        <f>VLOOKUP($W32,Total_Rndwd_Prod_Val_BAC_N!$A$4:$M$202,BC$1,FALSE)/10^3</f>
        <v>1059.7178592266325</v>
      </c>
      <c r="BD32" s="12">
        <f>VLOOKUP($W32,Total_Rndwd_Prod_Val_BAC_N!$A$4:$M$202,BD$1,FALSE)/10^3</f>
        <v>1162.6534287877946</v>
      </c>
      <c r="BE32" s="12">
        <f>VLOOKUP($W32,Total_Rndwd_Prod_Val_BAC_N!$A$4:$M$202,BE$1,FALSE)/10^3</f>
        <v>1171.7965801900077</v>
      </c>
      <c r="BF32" s="12">
        <f>VLOOKUP($W32,Total_Rndwd_Prod_Val_BAC_N!$A$4:$M$202,BF$1,FALSE)/10^3</f>
        <v>1193.6346932003903</v>
      </c>
      <c r="BG32" s="12">
        <f>VLOOKUP($W32,Total_Rndwd_Prod_Val_BAC_N!$A$4:$M$202,BG$1,FALSE)/10^3</f>
        <v>1207.1798716137885</v>
      </c>
      <c r="BH32" s="12">
        <f>VLOOKUP($W32,Total_Rndwd_Prod_Val_BAC_N!$A$4:$M$202,BH$1,FALSE)/10^3</f>
        <v>1222.0071663371934</v>
      </c>
      <c r="BI32" s="12">
        <f>VLOOKUP($W32,Total_Rndwd_Prod_Val_BAC_N!$A$4:$M$202,BI$1,FALSE)/10^3</f>
        <v>1249.8327370817742</v>
      </c>
      <c r="BJ32" s="12">
        <f>VLOOKUP($W32,Total_Rndwd_Prod_Val_BAC_N!$A$4:$M$202,BJ$1,FALSE)/10^3</f>
        <v>1242.9668010206485</v>
      </c>
      <c r="BK32" s="12"/>
    </row>
    <row r="33" spans="1:63" x14ac:dyDescent="0.3">
      <c r="A33" t="s">
        <v>56</v>
      </c>
      <c r="B33" s="2">
        <v>0</v>
      </c>
      <c r="C33" s="2">
        <v>0</v>
      </c>
      <c r="D33" s="2">
        <v>0</v>
      </c>
      <c r="E33" s="2">
        <v>85001.981132205605</v>
      </c>
      <c r="F33" s="2">
        <v>93184.533415111757</v>
      </c>
      <c r="G33" s="2">
        <v>101608.8822779395</v>
      </c>
      <c r="H33" s="2">
        <v>102569.41490586659</v>
      </c>
      <c r="I33" s="2">
        <v>103942.25029693054</v>
      </c>
      <c r="J33" s="2">
        <v>105779.71971865096</v>
      </c>
      <c r="K33" s="2">
        <v>107774.98324048173</v>
      </c>
      <c r="L33" s="2">
        <v>109792.37732111439</v>
      </c>
      <c r="M33" s="2">
        <v>109630.16439458802</v>
      </c>
      <c r="N33" t="e">
        <f>#REF!+#REF!+#REF!</f>
        <v>#REF!</v>
      </c>
      <c r="O33" t="e">
        <f>#REF!+#REF!+#REF!</f>
        <v>#REF!</v>
      </c>
      <c r="P33" t="e">
        <f>#REF!+#REF!+#REF!</f>
        <v>#REF!</v>
      </c>
      <c r="Q33" t="e">
        <f>#REF!+#REF!+#REF!</f>
        <v>#REF!</v>
      </c>
      <c r="R33" t="e">
        <f>#REF!+#REF!+#REF!</f>
        <v>#REF!</v>
      </c>
      <c r="S33" t="e">
        <f>#REF!+#REF!+#REF!</f>
        <v>#REF!</v>
      </c>
      <c r="T33" t="e">
        <f>#REF!+#REF!+#REF!</f>
        <v>#REF!</v>
      </c>
      <c r="U33" t="e">
        <f>#REF!+#REF!+#REF!</f>
        <v>#REF!</v>
      </c>
      <c r="W33" s="4" t="s">
        <v>57</v>
      </c>
      <c r="X33" s="11">
        <f t="shared" si="2"/>
        <v>4972.6620461930406</v>
      </c>
      <c r="Y33" s="11">
        <f t="shared" si="2"/>
        <v>5356.8065173140803</v>
      </c>
      <c r="Z33" s="11">
        <f t="shared" si="2"/>
        <v>5733.7321950489695</v>
      </c>
      <c r="AA33" s="11">
        <f t="shared" si="2"/>
        <v>5516.9249293880075</v>
      </c>
      <c r="AB33" s="11">
        <f t="shared" si="2"/>
        <v>5309.6976877989891</v>
      </c>
      <c r="AC33" s="11">
        <f t="shared" si="2"/>
        <v>5126.860399679792</v>
      </c>
      <c r="AD33" s="11">
        <f t="shared" si="2"/>
        <v>4761.355313876903</v>
      </c>
      <c r="AE33" s="11">
        <f t="shared" si="2"/>
        <v>4457.5658427925564</v>
      </c>
      <c r="AF33" s="11">
        <f t="shared" si="2"/>
        <v>4181.2903117464066</v>
      </c>
      <c r="AH33" s="11">
        <f>VLOOKUP($W33,Total_Rndwd_Prod_Val_AF_N!$A$4:$M$202,AH$1,FALSE)/10^3</f>
        <v>4972.6620461930406</v>
      </c>
      <c r="AI33" s="52">
        <f>VLOOKUP($W33,Total_Rndwd_Prod_Val_AF_N!$A$4:$M$202,AI$1,FALSE)/10^3</f>
        <v>5587.7535403011289</v>
      </c>
      <c r="AJ33" s="11">
        <f>VLOOKUP($W33,Total_Rndwd_Prod_Val_AF_N!$A$4:$M$202,AJ$1,FALSE)/10^3</f>
        <v>6284.6655839269861</v>
      </c>
      <c r="AK33" s="11">
        <f>VLOOKUP($W33,Total_Rndwd_Prod_Val_AF_N!$A$4:$M$202,AK$1,FALSE)/10^3</f>
        <v>6141.5008161161204</v>
      </c>
      <c r="AL33" s="52">
        <f>VLOOKUP($W33,Total_Rndwd_Prod_Val_AF_N!$A$4:$M$202,AL$1,FALSE)/10^3</f>
        <v>5829.4043410552449</v>
      </c>
      <c r="AM33" s="11">
        <f>VLOOKUP($W33,Total_Rndwd_Prod_Val_AF_N!$A$4:$M$202,AM$1,FALSE)/10^3</f>
        <v>5599.4634495701357</v>
      </c>
      <c r="AN33" s="11">
        <f>VLOOKUP($W33,Total_Rndwd_Prod_Val_AF_N!$A$4:$M$202,AN$1,FALSE)/10^3</f>
        <v>5211.7939222036648</v>
      </c>
      <c r="AO33" s="52">
        <f>VLOOKUP($W33,Total_Rndwd_Prod_Val_AF_N!$A$4:$M$202,AO$1,FALSE)/10^3</f>
        <v>4852.3068702135679</v>
      </c>
      <c r="AP33" s="11">
        <f>VLOOKUP($W33,Total_Rndwd_Prod_Val_AF_N!$A$4:$M$202,AP$1,FALSE)/10^3</f>
        <v>4553.4490995787874</v>
      </c>
      <c r="AQ33" s="11"/>
      <c r="AR33" s="11">
        <f>VLOOKUP($W33,Total_Rndwd_Prod_Val_BF_N!$A$4:$M$202,AR$1,FALSE)/10^3</f>
        <v>4972.6620461930406</v>
      </c>
      <c r="AS33" s="11">
        <f>VLOOKUP($W33,Total_Rndwd_Prod_Val_BF_N!$A$4:$M$202,AS$1,FALSE)/10^3</f>
        <v>5224.8974399145818</v>
      </c>
      <c r="AT33" s="11">
        <f>VLOOKUP($W33,Total_Rndwd_Prod_Val_BF_N!$A$4:$M$202,AT$1,FALSE)/10^3</f>
        <v>5459.0671622201544</v>
      </c>
      <c r="AU33" s="11">
        <f>VLOOKUP($W33,Total_Rndwd_Prod_Val_BF_N!$A$4:$M$202,AU$1,FALSE)/10^3</f>
        <v>5083.3881071790329</v>
      </c>
      <c r="AV33" s="11">
        <f>VLOOKUP($W33,Total_Rndwd_Prod_Val_BF_N!$A$4:$M$202,AV$1,FALSE)/10^3</f>
        <v>4687.0262183713885</v>
      </c>
      <c r="AW33" s="11">
        <f>VLOOKUP($W33,Total_Rndwd_Prod_Val_BF_N!$A$4:$M$202,AW$1,FALSE)/10^3</f>
        <v>4436.1447181553058</v>
      </c>
      <c r="AX33" s="11">
        <f>VLOOKUP($W33,Total_Rndwd_Prod_Val_BF_N!$A$4:$M$202,AX$1,FALSE)/10^3</f>
        <v>4145.0088646361328</v>
      </c>
      <c r="AY33" s="11">
        <f>VLOOKUP($W33,Total_Rndwd_Prod_Val_BF_N!$A$4:$M$202,AY$1,FALSE)/10^3</f>
        <v>3845.4170644028586</v>
      </c>
      <c r="AZ33" s="11">
        <f>VLOOKUP($W33,Total_Rndwd_Prod_Val_BF_N!$A$4:$M$202,AZ$1,FALSE)/10^3</f>
        <v>3623.0516145162564</v>
      </c>
      <c r="BA33" s="11"/>
      <c r="BB33" s="11">
        <f>VLOOKUP($W33,Total_Rndwd_Prod_Val_BAC_N!$A$4:$M$202,BB$1,FALSE)/10^3</f>
        <v>4972.6620461930406</v>
      </c>
      <c r="BC33" s="11">
        <f>VLOOKUP($W33,Total_Rndwd_Prod_Val_BAC_N!$A$4:$M$202,BC$1,FALSE)/10^3</f>
        <v>5517.9176888831471</v>
      </c>
      <c r="BD33" s="11">
        <f>VLOOKUP($W33,Total_Rndwd_Prod_Val_BAC_N!$A$4:$M$202,BD$1,FALSE)/10^3</f>
        <v>6166.5298368962885</v>
      </c>
      <c r="BE33" s="11">
        <f>VLOOKUP($W33,Total_Rndwd_Prod_Val_BAC_N!$A$4:$M$202,BE$1,FALSE)/10^3</f>
        <v>5989.4583338745088</v>
      </c>
      <c r="BF33" s="11">
        <f>VLOOKUP($W33,Total_Rndwd_Prod_Val_BAC_N!$A$4:$M$202,BF$1,FALSE)/10^3</f>
        <v>5658.0171737379924</v>
      </c>
      <c r="BG33" s="11">
        <f>VLOOKUP($W33,Total_Rndwd_Prod_Val_BAC_N!$A$4:$M$202,BG$1,FALSE)/10^3</f>
        <v>5487.7133300026535</v>
      </c>
      <c r="BH33" s="11">
        <f>VLOOKUP($W33,Total_Rndwd_Prod_Val_BAC_N!$A$4:$M$202,BH$1,FALSE)/10^3</f>
        <v>5086.2540876700887</v>
      </c>
      <c r="BI33" s="11">
        <f>VLOOKUP($W33,Total_Rndwd_Prod_Val_BAC_N!$A$4:$M$202,BI$1,FALSE)/10^3</f>
        <v>4757.3444929874331</v>
      </c>
      <c r="BJ33" s="11">
        <f>VLOOKUP($W33,Total_Rndwd_Prod_Val_BAC_N!$A$4:$M$202,BJ$1,FALSE)/10^3</f>
        <v>4469.1273056179471</v>
      </c>
      <c r="BK33" s="11"/>
    </row>
    <row r="34" spans="1:63" x14ac:dyDescent="0.3">
      <c r="A34" t="s">
        <v>58</v>
      </c>
      <c r="B34" s="2">
        <v>0</v>
      </c>
      <c r="C34" s="2">
        <v>0</v>
      </c>
      <c r="D34" s="2">
        <v>0</v>
      </c>
      <c r="E34" s="2">
        <v>212.60458026796837</v>
      </c>
      <c r="F34" s="2">
        <v>250.43739649439081</v>
      </c>
      <c r="G34" s="2">
        <v>277.4103811354754</v>
      </c>
      <c r="H34" s="2">
        <v>279.47240809030001</v>
      </c>
      <c r="I34" s="2">
        <v>282.52617568898808</v>
      </c>
      <c r="J34" s="2">
        <v>293.63051022738074</v>
      </c>
      <c r="K34" s="2">
        <v>297.50745172930039</v>
      </c>
      <c r="L34" s="2">
        <v>301.71554562688505</v>
      </c>
      <c r="M34" s="2">
        <v>300.34114905644094</v>
      </c>
      <c r="N34" t="e">
        <f>#REF!+#REF!+#REF!</f>
        <v>#REF!</v>
      </c>
      <c r="O34" t="e">
        <f>#REF!+#REF!+#REF!</f>
        <v>#REF!</v>
      </c>
      <c r="P34" t="e">
        <f>#REF!+#REF!+#REF!</f>
        <v>#REF!</v>
      </c>
      <c r="Q34" t="e">
        <f>#REF!+#REF!+#REF!</f>
        <v>#REF!</v>
      </c>
      <c r="R34" t="e">
        <f>#REF!+#REF!+#REF!</f>
        <v>#REF!</v>
      </c>
      <c r="S34" t="e">
        <f>#REF!+#REF!+#REF!</f>
        <v>#REF!</v>
      </c>
      <c r="T34" t="e">
        <f>#REF!+#REF!+#REF!</f>
        <v>#REF!</v>
      </c>
      <c r="U34" t="e">
        <f>#REF!+#REF!+#REF!</f>
        <v>#REF!</v>
      </c>
      <c r="W34" t="s">
        <v>59</v>
      </c>
      <c r="X34" s="12">
        <f t="shared" si="2"/>
        <v>2338.5560968388145</v>
      </c>
      <c r="Y34" s="12">
        <f t="shared" si="2"/>
        <v>2576.621193662173</v>
      </c>
      <c r="Z34" s="12">
        <f t="shared" si="2"/>
        <v>2838.9850109305289</v>
      </c>
      <c r="AA34" s="12">
        <f t="shared" si="2"/>
        <v>2834.0397806976894</v>
      </c>
      <c r="AB34" s="12">
        <f t="shared" si="2"/>
        <v>2827.9226955236018</v>
      </c>
      <c r="AC34" s="12">
        <f t="shared" si="2"/>
        <v>2828.379856322133</v>
      </c>
      <c r="AD34" s="12">
        <f t="shared" si="2"/>
        <v>2716.8131398284709</v>
      </c>
      <c r="AE34" s="12">
        <f t="shared" si="2"/>
        <v>2625.3290790250571</v>
      </c>
      <c r="AF34" s="12">
        <f t="shared" si="2"/>
        <v>2526.1301850688492</v>
      </c>
      <c r="AH34" s="12">
        <f>VLOOKUP($W34,Total_Rndwd_Prod_Val_AF_N!$A$4:$M$202,AH$1,FALSE)/10^3</f>
        <v>2338.5560968388145</v>
      </c>
      <c r="AI34" s="50">
        <f>VLOOKUP($W34,Total_Rndwd_Prod_Val_AF_N!$A$4:$M$202,AI$1,FALSE)/10^3</f>
        <v>2692.4697380338475</v>
      </c>
      <c r="AJ34" s="12">
        <f>VLOOKUP($W34,Total_Rndwd_Prod_Val_AF_N!$A$4:$M$202,AJ$1,FALSE)/10^3</f>
        <v>3127.8936575237003</v>
      </c>
      <c r="AK34" s="12">
        <f>VLOOKUP($W34,Total_Rndwd_Prod_Val_AF_N!$A$4:$M$202,AK$1,FALSE)/10^3</f>
        <v>3181.8830941454403</v>
      </c>
      <c r="AL34" s="50">
        <f>VLOOKUP($W34,Total_Rndwd_Prod_Val_AF_N!$A$4:$M$202,AL$1,FALSE)/10^3</f>
        <v>3136.1069254816771</v>
      </c>
      <c r="AM34" s="12">
        <f>VLOOKUP($W34,Total_Rndwd_Prod_Val_AF_N!$A$4:$M$202,AM$1,FALSE)/10^3</f>
        <v>3124.3950439855448</v>
      </c>
      <c r="AN34" s="12">
        <f>VLOOKUP($W34,Total_Rndwd_Prod_Val_AF_N!$A$4:$M$202,AN$1,FALSE)/10^3</f>
        <v>3020.1624425679015</v>
      </c>
      <c r="AO34" s="50">
        <f>VLOOKUP($W34,Total_Rndwd_Prod_Val_AF_N!$A$4:$M$202,AO$1,FALSE)/10^3</f>
        <v>2898.6475556799023</v>
      </c>
      <c r="AP34" s="12">
        <f>VLOOKUP($W34,Total_Rndwd_Prod_Val_AF_N!$A$4:$M$202,AP$1,FALSE)/10^3</f>
        <v>2791.2505584914015</v>
      </c>
      <c r="AQ34" s="12"/>
      <c r="AR34" s="12">
        <f>VLOOKUP($W34,Total_Rndwd_Prod_Val_BF_N!$A$4:$M$202,AR$1,FALSE)/10^3</f>
        <v>2338.5560968388145</v>
      </c>
      <c r="AS34" s="12">
        <f>VLOOKUP($W34,Total_Rndwd_Prod_Val_BF_N!$A$4:$M$202,AS$1,FALSE)/10^3</f>
        <v>2298.9323575334333</v>
      </c>
      <c r="AT34" s="12">
        <f>VLOOKUP($W34,Total_Rndwd_Prod_Val_BF_N!$A$4:$M$202,AT$1,FALSE)/10^3</f>
        <v>2267.2199678096254</v>
      </c>
      <c r="AU34" s="12">
        <f>VLOOKUP($W34,Total_Rndwd_Prod_Val_BF_N!$A$4:$M$202,AU$1,FALSE)/10^3</f>
        <v>2198.9541019244184</v>
      </c>
      <c r="AV34" s="12">
        <f>VLOOKUP($W34,Total_Rndwd_Prod_Val_BF_N!$A$4:$M$202,AV$1,FALSE)/10^3</f>
        <v>2113.9878822897758</v>
      </c>
      <c r="AW34" s="12">
        <f>VLOOKUP($W34,Total_Rndwd_Prod_Val_BF_N!$A$4:$M$202,AW$1,FALSE)/10^3</f>
        <v>2109.332541792443</v>
      </c>
      <c r="AX34" s="12">
        <f>VLOOKUP($W34,Total_Rndwd_Prod_Val_BF_N!$A$4:$M$202,AX$1,FALSE)/10^3</f>
        <v>2061.6586415298293</v>
      </c>
      <c r="AY34" s="12">
        <f>VLOOKUP($W34,Total_Rndwd_Prod_Val_BF_N!$A$4:$M$202,AY$1,FALSE)/10^3</f>
        <v>1977.0082808212881</v>
      </c>
      <c r="AZ34" s="12">
        <f>VLOOKUP($W34,Total_Rndwd_Prod_Val_BF_N!$A$4:$M$202,AZ$1,FALSE)/10^3</f>
        <v>1924.0762858156163</v>
      </c>
      <c r="BA34" s="12"/>
      <c r="BB34" s="12">
        <f>VLOOKUP($W34,Total_Rndwd_Prod_Val_BAC_N!$A$4:$M$202,BB$1,FALSE)/10^3</f>
        <v>2338.5560968388145</v>
      </c>
      <c r="BC34" s="12">
        <f>VLOOKUP($W34,Total_Rndwd_Prod_Val_BAC_N!$A$4:$M$202,BC$1,FALSE)/10^3</f>
        <v>2658.5848047549289</v>
      </c>
      <c r="BD34" s="12">
        <f>VLOOKUP($W34,Total_Rndwd_Prod_Val_BAC_N!$A$4:$M$202,BD$1,FALSE)/10^3</f>
        <v>3067.4391905780585</v>
      </c>
      <c r="BE34" s="12">
        <f>VLOOKUP($W34,Total_Rndwd_Prod_Val_BAC_N!$A$4:$M$202,BE$1,FALSE)/10^3</f>
        <v>3099.561262418059</v>
      </c>
      <c r="BF34" s="12">
        <f>VLOOKUP($W34,Total_Rndwd_Prod_Val_BAC_N!$A$4:$M$202,BF$1,FALSE)/10^3</f>
        <v>3037.2112031288261</v>
      </c>
      <c r="BG34" s="12">
        <f>VLOOKUP($W34,Total_Rndwd_Prod_Val_BAC_N!$A$4:$M$202,BG$1,FALSE)/10^3</f>
        <v>3059.78922437457</v>
      </c>
      <c r="BH34" s="12">
        <f>VLOOKUP($W34,Total_Rndwd_Prod_Val_BAC_N!$A$4:$M$202,BH$1,FALSE)/10^3</f>
        <v>2936.0115073170887</v>
      </c>
      <c r="BI34" s="12">
        <f>VLOOKUP($W34,Total_Rndwd_Prod_Val_BAC_N!$A$4:$M$202,BI$1,FALSE)/10^3</f>
        <v>2834.1420053381175</v>
      </c>
      <c r="BJ34" s="12">
        <f>VLOOKUP($W34,Total_Rndwd_Prod_Val_BAC_N!$A$4:$M$202,BJ$1,FALSE)/10^3</f>
        <v>2731.7641402462928</v>
      </c>
      <c r="BK34" s="12"/>
    </row>
    <row r="35" spans="1:63" x14ac:dyDescent="0.3">
      <c r="A35" t="s">
        <v>60</v>
      </c>
      <c r="B35" s="2">
        <v>0</v>
      </c>
      <c r="C35" s="2">
        <v>0</v>
      </c>
      <c r="D35" s="2">
        <v>0</v>
      </c>
      <c r="E35" s="2">
        <v>372283.61608985148</v>
      </c>
      <c r="F35" s="2">
        <v>400931.88033559633</v>
      </c>
      <c r="G35" s="2">
        <v>429904.98172197101</v>
      </c>
      <c r="H35" s="2">
        <v>437993.65721558931</v>
      </c>
      <c r="I35" s="2">
        <v>447704.3767399856</v>
      </c>
      <c r="J35" s="2">
        <v>459427.69141158962</v>
      </c>
      <c r="K35" s="2">
        <v>470847.58077039232</v>
      </c>
      <c r="L35" s="2">
        <v>482430.44156555005</v>
      </c>
      <c r="M35" s="2">
        <v>487117.42453383043</v>
      </c>
      <c r="N35" t="e">
        <f>#REF!+#REF!+#REF!</f>
        <v>#REF!</v>
      </c>
      <c r="O35" t="e">
        <f>#REF!+#REF!+#REF!</f>
        <v>#REF!</v>
      </c>
      <c r="P35" t="e">
        <f>#REF!+#REF!+#REF!</f>
        <v>#REF!</v>
      </c>
      <c r="Q35" t="e">
        <f>#REF!+#REF!+#REF!</f>
        <v>#REF!</v>
      </c>
      <c r="R35" t="e">
        <f>#REF!+#REF!+#REF!</f>
        <v>#REF!</v>
      </c>
      <c r="S35" t="e">
        <f>#REF!+#REF!+#REF!</f>
        <v>#REF!</v>
      </c>
      <c r="T35" t="e">
        <f>#REF!+#REF!+#REF!</f>
        <v>#REF!</v>
      </c>
      <c r="U35" t="e">
        <f>#REF!+#REF!+#REF!</f>
        <v>#REF!</v>
      </c>
      <c r="W35" t="s">
        <v>61</v>
      </c>
      <c r="X35" s="12">
        <f t="shared" si="2"/>
        <v>1962.8889249160504</v>
      </c>
      <c r="Y35" s="12">
        <f t="shared" si="2"/>
        <v>1980.2613986349781</v>
      </c>
      <c r="Z35" s="12">
        <f t="shared" si="2"/>
        <v>1943.2544298204095</v>
      </c>
      <c r="AA35" s="12">
        <f t="shared" si="2"/>
        <v>1743.7675958405036</v>
      </c>
      <c r="AB35" s="12">
        <f t="shared" si="2"/>
        <v>1553.0277387168701</v>
      </c>
      <c r="AC35" s="12">
        <f t="shared" si="2"/>
        <v>1375.9337483478355</v>
      </c>
      <c r="AD35" s="12">
        <f t="shared" si="2"/>
        <v>1157.338657070922</v>
      </c>
      <c r="AE35" s="12">
        <f t="shared" si="2"/>
        <v>973.38101488645384</v>
      </c>
      <c r="AF35" s="12">
        <f t="shared" si="2"/>
        <v>829.28322445031495</v>
      </c>
      <c r="AH35" s="12">
        <f>VLOOKUP($W35,Total_Rndwd_Prod_Val_AF_N!$A$4:$M$202,AH$1,FALSE)/10^3</f>
        <v>1962.8889249160504</v>
      </c>
      <c r="AI35" s="50">
        <f>VLOOKUP($W35,Total_Rndwd_Prod_Val_AF_N!$A$4:$M$202,AI$1,FALSE)/10^3</f>
        <v>2070.408403542081</v>
      </c>
      <c r="AJ35" s="12">
        <f>VLOOKUP($W35,Total_Rndwd_Prod_Val_AF_N!$A$4:$M$202,AJ$1,FALSE)/10^3</f>
        <v>2135.6872037112253</v>
      </c>
      <c r="AK35" s="12">
        <f>VLOOKUP($W35,Total_Rndwd_Prod_Val_AF_N!$A$4:$M$202,AK$1,FALSE)/10^3</f>
        <v>1939.5544678537628</v>
      </c>
      <c r="AL35" s="50">
        <f>VLOOKUP($W35,Total_Rndwd_Prod_Val_AF_N!$A$4:$M$202,AL$1,FALSE)/10^3</f>
        <v>1694.820644414767</v>
      </c>
      <c r="AM35" s="12">
        <f>VLOOKUP($W35,Total_Rndwd_Prod_Val_AF_N!$A$4:$M$202,AM$1,FALSE)/10^3</f>
        <v>1488.3680527542119</v>
      </c>
      <c r="AN35" s="12">
        <f>VLOOKUP($W35,Total_Rndwd_Prod_Val_AF_N!$A$4:$M$202,AN$1,FALSE)/10^3</f>
        <v>1240.6540666808683</v>
      </c>
      <c r="AO35" s="50">
        <f>VLOOKUP($W35,Total_Rndwd_Prod_Val_AF_N!$A$4:$M$202,AO$1,FALSE)/10^3</f>
        <v>1036.4882125290492</v>
      </c>
      <c r="AP35" s="12">
        <f>VLOOKUP($W35,Total_Rndwd_Prod_Val_AF_N!$A$4:$M$202,AP$1,FALSE)/10^3</f>
        <v>878.75741107497004</v>
      </c>
      <c r="AQ35" s="12"/>
      <c r="AR35" s="12">
        <f>VLOOKUP($W35,Total_Rndwd_Prod_Val_BF_N!$A$4:$M$202,AR$1,FALSE)/10^3</f>
        <v>1962.8889249160504</v>
      </c>
      <c r="AS35" s="12">
        <f>VLOOKUP($W35,Total_Rndwd_Prod_Val_BF_N!$A$4:$M$202,AS$1,FALSE)/10^3</f>
        <v>2072.8514761561078</v>
      </c>
      <c r="AT35" s="12">
        <f>VLOOKUP($W35,Total_Rndwd_Prod_Val_BF_N!$A$4:$M$202,AT$1,FALSE)/10^3</f>
        <v>2102.3109816678243</v>
      </c>
      <c r="AU35" s="12">
        <f>VLOOKUP($W35,Total_Rndwd_Prod_Val_BF_N!$A$4:$M$202,AU$1,FALSE)/10^3</f>
        <v>1823.5277864545812</v>
      </c>
      <c r="AV35" s="12">
        <f>VLOOKUP($W35,Total_Rndwd_Prod_Val_BF_N!$A$4:$M$202,AV$1,FALSE)/10^3</f>
        <v>1563.0292927881101</v>
      </c>
      <c r="AW35" s="12">
        <f>VLOOKUP($W35,Total_Rndwd_Prod_Val_BF_N!$A$4:$M$202,AW$1,FALSE)/10^3</f>
        <v>1326.7892145603571</v>
      </c>
      <c r="AX35" s="12">
        <f>VLOOKUP($W35,Total_Rndwd_Prod_Val_BF_N!$A$4:$M$202,AX$1,FALSE)/10^3</f>
        <v>1111.993137383088</v>
      </c>
      <c r="AY35" s="12">
        <f>VLOOKUP($W35,Total_Rndwd_Prod_Val_BF_N!$A$4:$M$202,AY$1,FALSE)/10^3</f>
        <v>934.85619633159774</v>
      </c>
      <c r="AZ35" s="12">
        <f>VLOOKUP($W35,Total_Rndwd_Prod_Val_BF_N!$A$4:$M$202,AZ$1,FALSE)/10^3</f>
        <v>787.88120484998547</v>
      </c>
      <c r="BA35" s="12"/>
      <c r="BB35" s="12">
        <f>VLOOKUP($W35,Total_Rndwd_Prod_Val_BAC_N!$A$4:$M$202,BB$1,FALSE)/10^3</f>
        <v>1962.8889249160504</v>
      </c>
      <c r="BC35" s="12">
        <f>VLOOKUP($W35,Total_Rndwd_Prod_Val_BAC_N!$A$4:$M$202,BC$1,FALSE)/10^3</f>
        <v>2043.2038279358517</v>
      </c>
      <c r="BD35" s="12">
        <f>VLOOKUP($W35,Total_Rndwd_Prod_Val_BAC_N!$A$4:$M$202,BD$1,FALSE)/10^3</f>
        <v>2095.2385336831107</v>
      </c>
      <c r="BE35" s="12">
        <f>VLOOKUP($W35,Total_Rndwd_Prod_Val_BAC_N!$A$4:$M$202,BE$1,FALSE)/10^3</f>
        <v>1893.2724462984429</v>
      </c>
      <c r="BF35" s="12">
        <f>VLOOKUP($W35,Total_Rndwd_Prod_Val_BAC_N!$A$4:$M$202,BF$1,FALSE)/10^3</f>
        <v>1650.458490561889</v>
      </c>
      <c r="BG35" s="12">
        <f>VLOOKUP($W35,Total_Rndwd_Prod_Val_BAC_N!$A$4:$M$202,BG$1,FALSE)/10^3</f>
        <v>1459.4394503939036</v>
      </c>
      <c r="BH35" s="12">
        <f>VLOOKUP($W35,Total_Rndwd_Prod_Val_BAC_N!$A$4:$M$202,BH$1,FALSE)/10^3</f>
        <v>1220.7988945901679</v>
      </c>
      <c r="BI35" s="12">
        <f>VLOOKUP($W35,Total_Rndwd_Prod_Val_BAC_N!$A$4:$M$202,BI$1,FALSE)/10^3</f>
        <v>1023.3059019380884</v>
      </c>
      <c r="BJ35" s="12">
        <f>VLOOKUP($W35,Total_Rndwd_Prod_Val_BAC_N!$A$4:$M$202,BJ$1,FALSE)/10^3</f>
        <v>869.54738822782758</v>
      </c>
      <c r="BK35" s="12"/>
    </row>
    <row r="36" spans="1:63" x14ac:dyDescent="0.3">
      <c r="A36" t="s">
        <v>62</v>
      </c>
      <c r="B36" s="2">
        <v>0</v>
      </c>
      <c r="C36" s="2">
        <v>0</v>
      </c>
      <c r="D36" s="2">
        <v>0</v>
      </c>
      <c r="E36" s="2">
        <v>889340.91102637397</v>
      </c>
      <c r="F36" s="2">
        <v>972963.24951214786</v>
      </c>
      <c r="G36" s="2">
        <v>1062401.2567213271</v>
      </c>
      <c r="H36" s="2">
        <v>1066560.507550661</v>
      </c>
      <c r="I36" s="2">
        <v>1074433.156967123</v>
      </c>
      <c r="J36" s="2">
        <v>1086875.7384902611</v>
      </c>
      <c r="K36" s="2">
        <v>1094074.919979722</v>
      </c>
      <c r="L36" s="2">
        <v>1106222.1679072352</v>
      </c>
      <c r="M36" s="2">
        <v>1092185.426641288</v>
      </c>
      <c r="N36" t="e">
        <f>#REF!+#REF!+#REF!</f>
        <v>#REF!</v>
      </c>
      <c r="O36" t="e">
        <f>#REF!+#REF!+#REF!</f>
        <v>#REF!</v>
      </c>
      <c r="P36" t="e">
        <f>#REF!+#REF!+#REF!</f>
        <v>#REF!</v>
      </c>
      <c r="Q36" t="e">
        <f>#REF!+#REF!+#REF!</f>
        <v>#REF!</v>
      </c>
      <c r="R36" t="e">
        <f>#REF!+#REF!+#REF!</f>
        <v>#REF!</v>
      </c>
      <c r="S36" t="e">
        <f>#REF!+#REF!+#REF!</f>
        <v>#REF!</v>
      </c>
      <c r="T36" t="e">
        <f>#REF!+#REF!+#REF!</f>
        <v>#REF!</v>
      </c>
      <c r="U36" t="e">
        <f>#REF!+#REF!+#REF!</f>
        <v>#REF!</v>
      </c>
      <c r="W36" s="4" t="s">
        <v>63</v>
      </c>
      <c r="X36" s="11">
        <f t="shared" si="2"/>
        <v>40453.533405313392</v>
      </c>
      <c r="Y36" s="11">
        <f t="shared" si="2"/>
        <v>46157.649638289789</v>
      </c>
      <c r="Z36" s="11">
        <f t="shared" si="2"/>
        <v>52294.50059936069</v>
      </c>
      <c r="AA36" s="11">
        <f t="shared" si="2"/>
        <v>52509.1269034496</v>
      </c>
      <c r="AB36" s="11">
        <f t="shared" si="2"/>
        <v>53097.971637070783</v>
      </c>
      <c r="AC36" s="11">
        <f t="shared" si="2"/>
        <v>53358.05521351027</v>
      </c>
      <c r="AD36" s="11">
        <f t="shared" si="2"/>
        <v>52747.862872752819</v>
      </c>
      <c r="AE36" s="11">
        <f t="shared" si="2"/>
        <v>52146.883785874888</v>
      </c>
      <c r="AF36" s="11">
        <f t="shared" si="2"/>
        <v>51189.049130357831</v>
      </c>
      <c r="AH36" s="11">
        <f>VLOOKUP($W36,Total_Rndwd_Prod_Val_AF_N!$A$4:$M$202,AH$1,FALSE)/10^3</f>
        <v>40453.533405313392</v>
      </c>
      <c r="AI36" s="52">
        <f>VLOOKUP($W36,Total_Rndwd_Prod_Val_AF_N!$A$4:$M$202,AI$1,FALSE)/10^3</f>
        <v>47226.02465364711</v>
      </c>
      <c r="AJ36" s="11">
        <f>VLOOKUP($W36,Total_Rndwd_Prod_Val_AF_N!$A$4:$M$202,AJ$1,FALSE)/10^3</f>
        <v>54955.532047287306</v>
      </c>
      <c r="AK36" s="11">
        <f>VLOOKUP($W36,Total_Rndwd_Prod_Val_AF_N!$A$4:$M$202,AK$1,FALSE)/10^3</f>
        <v>55792.143761218358</v>
      </c>
      <c r="AL36" s="52">
        <f>VLOOKUP($W36,Total_Rndwd_Prod_Val_AF_N!$A$4:$M$202,AL$1,FALSE)/10^3</f>
        <v>56135.383348188203</v>
      </c>
      <c r="AM36" s="11">
        <f>VLOOKUP($W36,Total_Rndwd_Prod_Val_AF_N!$A$4:$M$202,AM$1,FALSE)/10^3</f>
        <v>55766.029361787667</v>
      </c>
      <c r="AN36" s="11">
        <f>VLOOKUP($W36,Total_Rndwd_Prod_Val_AF_N!$A$4:$M$202,AN$1,FALSE)/10^3</f>
        <v>55076.571796747019</v>
      </c>
      <c r="AO36" s="52">
        <f>VLOOKUP($W36,Total_Rndwd_Prod_Val_AF_N!$A$4:$M$202,AO$1,FALSE)/10^3</f>
        <v>54219.862989992551</v>
      </c>
      <c r="AP36" s="11">
        <f>VLOOKUP($W36,Total_Rndwd_Prod_Val_AF_N!$A$4:$M$202,AP$1,FALSE)/10^3</f>
        <v>53125.939450254213</v>
      </c>
      <c r="AQ36" s="11"/>
      <c r="AR36" s="11">
        <f>VLOOKUP($W36,Total_Rndwd_Prod_Val_BF_N!$A$4:$M$202,AR$1,FALSE)/10^3</f>
        <v>40453.533405313392</v>
      </c>
      <c r="AS36" s="11">
        <f>VLOOKUP($W36,Total_Rndwd_Prod_Val_BF_N!$A$4:$M$202,AS$1,FALSE)/10^3</f>
        <v>49732.375568832831</v>
      </c>
      <c r="AT36" s="11">
        <f>VLOOKUP($W36,Total_Rndwd_Prod_Val_BF_N!$A$4:$M$202,AT$1,FALSE)/10^3</f>
        <v>60762.928154166271</v>
      </c>
      <c r="AU36" s="11">
        <f>VLOOKUP($W36,Total_Rndwd_Prod_Val_BF_N!$A$4:$M$202,AU$1,FALSE)/10^3</f>
        <v>60694.656672063473</v>
      </c>
      <c r="AV36" s="11">
        <f>VLOOKUP($W36,Total_Rndwd_Prod_Val_BF_N!$A$4:$M$202,AV$1,FALSE)/10^3</f>
        <v>60648.975241620581</v>
      </c>
      <c r="AW36" s="11">
        <f>VLOOKUP($W36,Total_Rndwd_Prod_Val_BF_N!$A$4:$M$202,AW$1,FALSE)/10^3</f>
        <v>60566.98950867018</v>
      </c>
      <c r="AX36" s="11">
        <f>VLOOKUP($W36,Total_Rndwd_Prod_Val_BF_N!$A$4:$M$202,AX$1,FALSE)/10^3</f>
        <v>59898.229709842242</v>
      </c>
      <c r="AY36" s="11">
        <f>VLOOKUP($W36,Total_Rndwd_Prod_Val_BF_N!$A$4:$M$202,AY$1,FALSE)/10^3</f>
        <v>58746.713156054553</v>
      </c>
      <c r="AZ36" s="11">
        <f>VLOOKUP($W36,Total_Rndwd_Prod_Val_BF_N!$A$4:$M$202,AZ$1,FALSE)/10^3</f>
        <v>58322.182583512389</v>
      </c>
      <c r="BA36" s="11"/>
      <c r="BB36" s="11">
        <f>VLOOKUP($W36,Total_Rndwd_Prod_Val_BAC_N!$A$4:$M$202,BB$1,FALSE)/10^3</f>
        <v>40453.533405313392</v>
      </c>
      <c r="BC36" s="11">
        <f>VLOOKUP($W36,Total_Rndwd_Prod_Val_BAC_N!$A$4:$M$202,BC$1,FALSE)/10^3</f>
        <v>47316.065789139124</v>
      </c>
      <c r="BD36" s="11">
        <f>VLOOKUP($W36,Total_Rndwd_Prod_Val_BAC_N!$A$4:$M$202,BD$1,FALSE)/10^3</f>
        <v>55464.275190110282</v>
      </c>
      <c r="BE36" s="11">
        <f>VLOOKUP($W36,Total_Rndwd_Prod_Val_BAC_N!$A$4:$M$202,BE$1,FALSE)/10^3</f>
        <v>55939.367906891763</v>
      </c>
      <c r="BF36" s="11">
        <f>VLOOKUP($W36,Total_Rndwd_Prod_Val_BAC_N!$A$4:$M$202,BF$1,FALSE)/10^3</f>
        <v>56295.293727707511</v>
      </c>
      <c r="BG36" s="11">
        <f>VLOOKUP($W36,Total_Rndwd_Prod_Val_BAC_N!$A$4:$M$202,BG$1,FALSE)/10^3</f>
        <v>56376.35676507678</v>
      </c>
      <c r="BH36" s="11">
        <f>VLOOKUP($W36,Total_Rndwd_Prod_Val_BAC_N!$A$4:$M$202,BH$1,FALSE)/10^3</f>
        <v>55452.157335245727</v>
      </c>
      <c r="BI36" s="11">
        <f>VLOOKUP($W36,Total_Rndwd_Prod_Val_BAC_N!$A$4:$M$202,BI$1,FALSE)/10^3</f>
        <v>54862.853142513603</v>
      </c>
      <c r="BJ36" s="11">
        <f>VLOOKUP($W36,Total_Rndwd_Prod_Val_BAC_N!$A$4:$M$202,BJ$1,FALSE)/10^3</f>
        <v>53814.510348570409</v>
      </c>
      <c r="BK36" s="11"/>
    </row>
    <row r="37" spans="1:63" x14ac:dyDescent="0.3">
      <c r="A37" t="s">
        <v>64</v>
      </c>
      <c r="B37" s="2">
        <v>0</v>
      </c>
      <c r="C37" s="2">
        <v>0</v>
      </c>
      <c r="D37" s="2">
        <v>0</v>
      </c>
      <c r="E37" s="2">
        <v>498416.67593794921</v>
      </c>
      <c r="F37" s="2">
        <v>538205.5273951313</v>
      </c>
      <c r="G37" s="2">
        <v>578223.98593634239</v>
      </c>
      <c r="H37" s="2">
        <v>581163.74898741837</v>
      </c>
      <c r="I37" s="2">
        <v>586567.90256404434</v>
      </c>
      <c r="J37" s="2">
        <v>594682.82395155728</v>
      </c>
      <c r="K37" s="2">
        <v>603459.95916359499</v>
      </c>
      <c r="L37" s="2">
        <v>614001.89086424769</v>
      </c>
      <c r="M37" s="2">
        <v>608748.92628123751</v>
      </c>
      <c r="N37" t="e">
        <f>#REF!+#REF!+#REF!</f>
        <v>#REF!</v>
      </c>
      <c r="O37" t="e">
        <f>#REF!+#REF!+#REF!</f>
        <v>#REF!</v>
      </c>
      <c r="P37" t="e">
        <f>#REF!+#REF!+#REF!</f>
        <v>#REF!</v>
      </c>
      <c r="Q37" t="e">
        <f>#REF!+#REF!+#REF!</f>
        <v>#REF!</v>
      </c>
      <c r="R37" t="e">
        <f>#REF!+#REF!+#REF!</f>
        <v>#REF!</v>
      </c>
      <c r="S37" t="e">
        <f>#REF!+#REF!+#REF!</f>
        <v>#REF!</v>
      </c>
      <c r="T37" t="e">
        <f>#REF!+#REF!+#REF!</f>
        <v>#REF!</v>
      </c>
      <c r="U37" t="e">
        <f>#REF!+#REF!+#REF!</f>
        <v>#REF!</v>
      </c>
      <c r="W37" t="s">
        <v>65</v>
      </c>
      <c r="X37" s="12">
        <f t="shared" si="2"/>
        <v>1058.9127226600824</v>
      </c>
      <c r="Y37" s="12">
        <f t="shared" si="2"/>
        <v>1171.9623455250753</v>
      </c>
      <c r="Z37" s="12">
        <f t="shared" si="2"/>
        <v>1283.3433787819836</v>
      </c>
      <c r="AA37" s="12">
        <f t="shared" si="2"/>
        <v>1268.0595262377349</v>
      </c>
      <c r="AB37" s="12">
        <f t="shared" si="2"/>
        <v>1254.2532896560083</v>
      </c>
      <c r="AC37" s="12">
        <f t="shared" si="2"/>
        <v>1245.1750091600431</v>
      </c>
      <c r="AD37" s="12">
        <f t="shared" si="2"/>
        <v>1195.0906357503416</v>
      </c>
      <c r="AE37" s="12">
        <f t="shared" si="2"/>
        <v>1154.5836096807316</v>
      </c>
      <c r="AF37" s="12">
        <f t="shared" si="2"/>
        <v>1109.0457949623203</v>
      </c>
      <c r="AH37" s="12">
        <f>VLOOKUP($W37,Total_Rndwd_Prod_Val_AF_N!$A$4:$M$202,AH$1,FALSE)/10^3</f>
        <v>1058.9127226600824</v>
      </c>
      <c r="AI37" s="50">
        <f>VLOOKUP($W37,Total_Rndwd_Prod_Val_AF_N!$A$4:$M$202,AI$1,FALSE)/10^3</f>
        <v>1196.5787363812824</v>
      </c>
      <c r="AJ37" s="12">
        <f>VLOOKUP($W37,Total_Rndwd_Prod_Val_AF_N!$A$4:$M$202,AJ$1,FALSE)/10^3</f>
        <v>1346.1278927038793</v>
      </c>
      <c r="AK37" s="12">
        <f>VLOOKUP($W37,Total_Rndwd_Prod_Val_AF_N!$A$4:$M$202,AK$1,FALSE)/10^3</f>
        <v>1339.9239677525834</v>
      </c>
      <c r="AL37" s="50">
        <f>VLOOKUP($W37,Total_Rndwd_Prod_Val_AF_N!$A$4:$M$202,AL$1,FALSE)/10^3</f>
        <v>1303.9208704767991</v>
      </c>
      <c r="AM37" s="12">
        <f>VLOOKUP($W37,Total_Rndwd_Prod_Val_AF_N!$A$4:$M$202,AM$1,FALSE)/10^3</f>
        <v>1281.0118124418302</v>
      </c>
      <c r="AN37" s="12">
        <f>VLOOKUP($W37,Total_Rndwd_Prod_Val_AF_N!$A$4:$M$202,AN$1,FALSE)/10^3</f>
        <v>1226.217076598484</v>
      </c>
      <c r="AO37" s="50">
        <f>VLOOKUP($W37,Total_Rndwd_Prod_Val_AF_N!$A$4:$M$202,AO$1,FALSE)/10^3</f>
        <v>1173.6748034828508</v>
      </c>
      <c r="AP37" s="12">
        <f>VLOOKUP($W37,Total_Rndwd_Prod_Val_AF_N!$A$4:$M$202,AP$1,FALSE)/10^3</f>
        <v>1123.4601441241191</v>
      </c>
      <c r="AQ37" s="12"/>
      <c r="AR37" s="12">
        <f>VLOOKUP($W37,Total_Rndwd_Prod_Val_BF_N!$A$4:$M$202,AR$1,FALSE)/10^3</f>
        <v>1058.9127226600824</v>
      </c>
      <c r="AS37" s="12">
        <f>VLOOKUP($W37,Total_Rndwd_Prod_Val_BF_N!$A$4:$M$202,AS$1,FALSE)/10^3</f>
        <v>1169.8259663713307</v>
      </c>
      <c r="AT37" s="12">
        <f>VLOOKUP($W37,Total_Rndwd_Prod_Val_BF_N!$A$4:$M$202,AT$1,FALSE)/10^3</f>
        <v>1271.0596926220521</v>
      </c>
      <c r="AU37" s="12">
        <f>VLOOKUP($W37,Total_Rndwd_Prod_Val_BF_N!$A$4:$M$202,AU$1,FALSE)/10^3</f>
        <v>1213.4773267348912</v>
      </c>
      <c r="AV37" s="12">
        <f>VLOOKUP($W37,Total_Rndwd_Prod_Val_BF_N!$A$4:$M$202,AV$1,FALSE)/10^3</f>
        <v>1139.9001129802809</v>
      </c>
      <c r="AW37" s="12">
        <f>VLOOKUP($W37,Total_Rndwd_Prod_Val_BF_N!$A$4:$M$202,AW$1,FALSE)/10^3</f>
        <v>1099.5529247680538</v>
      </c>
      <c r="AX37" s="12">
        <f>VLOOKUP($W37,Total_Rndwd_Prod_Val_BF_N!$A$4:$M$202,AX$1,FALSE)/10^3</f>
        <v>1045.9189204683119</v>
      </c>
      <c r="AY37" s="12">
        <f>VLOOKUP($W37,Total_Rndwd_Prod_Val_BF_N!$A$4:$M$202,AY$1,FALSE)/10^3</f>
        <v>983.15764814050658</v>
      </c>
      <c r="AZ37" s="12">
        <f>VLOOKUP($W37,Total_Rndwd_Prod_Val_BF_N!$A$4:$M$202,AZ$1,FALSE)/10^3</f>
        <v>938.875214097975</v>
      </c>
      <c r="BA37" s="12"/>
      <c r="BB37" s="12">
        <f>VLOOKUP($W37,Total_Rndwd_Prod_Val_BAC_N!$A$4:$M$202,BB$1,FALSE)/10^3</f>
        <v>1058.9127226600824</v>
      </c>
      <c r="BC37" s="12">
        <f>VLOOKUP($W37,Total_Rndwd_Prod_Val_BAC_N!$A$4:$M$202,BC$1,FALSE)/10^3</f>
        <v>1183.5674054529597</v>
      </c>
      <c r="BD37" s="12">
        <f>VLOOKUP($W37,Total_Rndwd_Prod_Val_BAC_N!$A$4:$M$202,BD$1,FALSE)/10^3</f>
        <v>1323.9042130711657</v>
      </c>
      <c r="BE37" s="12">
        <f>VLOOKUP($W37,Total_Rndwd_Prod_Val_BAC_N!$A$4:$M$202,BE$1,FALSE)/10^3</f>
        <v>1309.9072118197278</v>
      </c>
      <c r="BF37" s="12">
        <f>VLOOKUP($W37,Total_Rndwd_Prod_Val_BAC_N!$A$4:$M$202,BF$1,FALSE)/10^3</f>
        <v>1269.1089488999357</v>
      </c>
      <c r="BG37" s="12">
        <f>VLOOKUP($W37,Total_Rndwd_Prod_Val_BAC_N!$A$4:$M$202,BG$1,FALSE)/10^3</f>
        <v>1260.7775946901857</v>
      </c>
      <c r="BH37" s="12">
        <f>VLOOKUP($W37,Total_Rndwd_Prod_Val_BAC_N!$A$4:$M$202,BH$1,FALSE)/10^3</f>
        <v>1201.9936246506181</v>
      </c>
      <c r="BI37" s="12">
        <f>VLOOKUP($W37,Total_Rndwd_Prod_Val_BAC_N!$A$4:$M$202,BI$1,FALSE)/10^3</f>
        <v>1155.9731906297523</v>
      </c>
      <c r="BJ37" s="12">
        <f>VLOOKUP($W37,Total_Rndwd_Prod_Val_BAC_N!$A$4:$M$202,BJ$1,FALSE)/10^3</f>
        <v>1108.4376423508927</v>
      </c>
      <c r="BK37" s="12"/>
    </row>
    <row r="38" spans="1:63" x14ac:dyDescent="0.3">
      <c r="A38" t="s">
        <v>21</v>
      </c>
      <c r="B38" s="2">
        <v>0</v>
      </c>
      <c r="C38" s="2">
        <v>0</v>
      </c>
      <c r="D38" s="2">
        <v>0</v>
      </c>
      <c r="E38" s="2">
        <v>3309482.970768563</v>
      </c>
      <c r="F38" s="2">
        <v>3648052.3290495565</v>
      </c>
      <c r="G38" s="2">
        <v>4013574.7592911306</v>
      </c>
      <c r="H38" s="2">
        <v>4098471.5360477804</v>
      </c>
      <c r="I38" s="2">
        <v>4200365.7976784203</v>
      </c>
      <c r="J38" s="2">
        <v>4327872.9237737609</v>
      </c>
      <c r="K38" s="2">
        <v>4435604.7705840534</v>
      </c>
      <c r="L38" s="2">
        <v>4555364.2603969015</v>
      </c>
      <c r="M38" s="2">
        <v>4596933.742969472</v>
      </c>
      <c r="N38" t="e">
        <f>#REF!+#REF!+#REF!</f>
        <v>#REF!</v>
      </c>
      <c r="O38" t="e">
        <f>#REF!+#REF!+#REF!</f>
        <v>#REF!</v>
      </c>
      <c r="P38" t="e">
        <f>#REF!+#REF!+#REF!</f>
        <v>#REF!</v>
      </c>
      <c r="Q38" t="e">
        <f>#REF!+#REF!+#REF!</f>
        <v>#REF!</v>
      </c>
      <c r="R38" t="e">
        <f>#REF!+#REF!+#REF!</f>
        <v>#REF!</v>
      </c>
      <c r="S38" t="e">
        <f>#REF!+#REF!+#REF!</f>
        <v>#REF!</v>
      </c>
      <c r="T38" t="e">
        <f>#REF!+#REF!+#REF!</f>
        <v>#REF!</v>
      </c>
      <c r="U38" t="e">
        <f>#REF!+#REF!+#REF!</f>
        <v>#REF!</v>
      </c>
      <c r="W38" t="s">
        <v>66</v>
      </c>
      <c r="X38" s="12">
        <f t="shared" si="2"/>
        <v>906.29883740253115</v>
      </c>
      <c r="Y38" s="12">
        <f t="shared" si="2"/>
        <v>1004.7343735423492</v>
      </c>
      <c r="Z38" s="12">
        <f t="shared" si="2"/>
        <v>1085.4670631757913</v>
      </c>
      <c r="AA38" s="12">
        <f t="shared" si="2"/>
        <v>1024.7402975825989</v>
      </c>
      <c r="AB38" s="12">
        <f t="shared" si="2"/>
        <v>990.7431413512013</v>
      </c>
      <c r="AC38" s="12">
        <f t="shared" si="2"/>
        <v>947.0750044274165</v>
      </c>
      <c r="AD38" s="12">
        <f t="shared" si="2"/>
        <v>846.69068262421808</v>
      </c>
      <c r="AE38" s="12">
        <f t="shared" si="2"/>
        <v>751.47824709051008</v>
      </c>
      <c r="AF38" s="12">
        <f t="shared" si="2"/>
        <v>775.72727419477872</v>
      </c>
      <c r="AH38" s="12">
        <f>VLOOKUP($W38,Total_Rndwd_Prod_Val_AF_N!$A$4:$M$202,AH$1,FALSE)/10^3</f>
        <v>906.29883740253115</v>
      </c>
      <c r="AI38" s="50">
        <f>VLOOKUP($W38,Total_Rndwd_Prod_Val_AF_N!$A$4:$M$202,AI$1,FALSE)/10^3</f>
        <v>1056.1726355270164</v>
      </c>
      <c r="AJ38" s="12">
        <f>VLOOKUP($W38,Total_Rndwd_Prod_Val_AF_N!$A$4:$M$202,AJ$1,FALSE)/10^3</f>
        <v>1205.2834316427595</v>
      </c>
      <c r="AK38" s="12">
        <f>VLOOKUP($W38,Total_Rndwd_Prod_Val_AF_N!$A$4:$M$202,AK$1,FALSE)/10^3</f>
        <v>1114.7335813774832</v>
      </c>
      <c r="AL38" s="50">
        <f>VLOOKUP($W38,Total_Rndwd_Prod_Val_AF_N!$A$4:$M$202,AL$1,FALSE)/10^3</f>
        <v>1045.106835888987</v>
      </c>
      <c r="AM38" s="12">
        <f>VLOOKUP($W38,Total_Rndwd_Prod_Val_AF_N!$A$4:$M$202,AM$1,FALSE)/10^3</f>
        <v>1002.0900899849393</v>
      </c>
      <c r="AN38" s="12">
        <f>VLOOKUP($W38,Total_Rndwd_Prod_Val_AF_N!$A$4:$M$202,AN$1,FALSE)/10^3</f>
        <v>904.67330309002887</v>
      </c>
      <c r="AO38" s="50">
        <f>VLOOKUP($W38,Total_Rndwd_Prod_Val_AF_N!$A$4:$M$202,AO$1,FALSE)/10^3</f>
        <v>795.35800893919645</v>
      </c>
      <c r="AP38" s="12">
        <f>VLOOKUP($W38,Total_Rndwd_Prod_Val_AF_N!$A$4:$M$202,AP$1,FALSE)/10^3</f>
        <v>641.37164903523069</v>
      </c>
      <c r="AQ38" s="12"/>
      <c r="AR38" s="12">
        <f>VLOOKUP($W38,Total_Rndwd_Prod_Val_BF_N!$A$4:$M$202,AR$1,FALSE)/10^3</f>
        <v>906.29883740253115</v>
      </c>
      <c r="AS38" s="12">
        <f>VLOOKUP($W38,Total_Rndwd_Prod_Val_BF_N!$A$4:$M$202,AS$1,FALSE)/10^3</f>
        <v>1128.0911614200238</v>
      </c>
      <c r="AT38" s="12">
        <f>VLOOKUP($W38,Total_Rndwd_Prod_Val_BF_N!$A$4:$M$202,AT$1,FALSE)/10^3</f>
        <v>1361.8714742999916</v>
      </c>
      <c r="AU38" s="12">
        <f>VLOOKUP($W38,Total_Rndwd_Prod_Val_BF_N!$A$4:$M$202,AU$1,FALSE)/10^3</f>
        <v>1197.4521389424722</v>
      </c>
      <c r="AV38" s="12">
        <f>VLOOKUP($W38,Total_Rndwd_Prod_Val_BF_N!$A$4:$M$202,AV$1,FALSE)/10^3</f>
        <v>1065.1895600434023</v>
      </c>
      <c r="AW38" s="12">
        <f>VLOOKUP($W38,Total_Rndwd_Prod_Val_BF_N!$A$4:$M$202,AW$1,FALSE)/10^3</f>
        <v>998.85571117432551</v>
      </c>
      <c r="AX38" s="12">
        <f>VLOOKUP($W38,Total_Rndwd_Prod_Val_BF_N!$A$4:$M$202,AX$1,FALSE)/10^3</f>
        <v>925.84858696280446</v>
      </c>
      <c r="AY38" s="12">
        <f>VLOOKUP($W38,Total_Rndwd_Prod_Val_BF_N!$A$4:$M$202,AY$1,FALSE)/10^3</f>
        <v>792.30179581621042</v>
      </c>
      <c r="AZ38" s="12">
        <f>VLOOKUP($W38,Total_Rndwd_Prod_Val_BF_N!$A$4:$M$202,AZ$1,FALSE)/10^3</f>
        <v>649.47542670708299</v>
      </c>
      <c r="BA38" s="12"/>
      <c r="BB38" s="12">
        <f>VLOOKUP($W38,Total_Rndwd_Prod_Val_BAC_N!$A$4:$M$202,BB$1,FALSE)/10^3</f>
        <v>906.29883740253115</v>
      </c>
      <c r="BC38" s="12">
        <f>VLOOKUP($W38,Total_Rndwd_Prod_Val_BAC_N!$A$4:$M$202,BC$1,FALSE)/10^3</f>
        <v>1041.1456762122714</v>
      </c>
      <c r="BD38" s="12">
        <f>VLOOKUP($W38,Total_Rndwd_Prod_Val_BAC_N!$A$4:$M$202,BD$1,FALSE)/10^3</f>
        <v>1180.6777510993684</v>
      </c>
      <c r="BE38" s="12">
        <f>VLOOKUP($W38,Total_Rndwd_Prod_Val_BAC_N!$A$4:$M$202,BE$1,FALSE)/10^3</f>
        <v>1092.0025940703395</v>
      </c>
      <c r="BF38" s="12">
        <f>VLOOKUP($W38,Total_Rndwd_Prod_Val_BAC_N!$A$4:$M$202,BF$1,FALSE)/10^3</f>
        <v>1026.0292389486972</v>
      </c>
      <c r="BG38" s="12">
        <f>VLOOKUP($W38,Total_Rndwd_Prod_Val_BAC_N!$A$4:$M$202,BG$1,FALSE)/10^3</f>
        <v>990.60068907747848</v>
      </c>
      <c r="BH38" s="12">
        <f>VLOOKUP($W38,Total_Rndwd_Prod_Val_BAC_N!$A$4:$M$202,BH$1,FALSE)/10^3</f>
        <v>890.18593575051841</v>
      </c>
      <c r="BI38" s="12">
        <f>VLOOKUP($W38,Total_Rndwd_Prod_Val_BAC_N!$A$4:$M$202,BI$1,FALSE)/10^3</f>
        <v>785.67172174860377</v>
      </c>
      <c r="BJ38" s="12">
        <f>VLOOKUP($W38,Total_Rndwd_Prod_Val_BAC_N!$A$4:$M$202,BJ$1,FALSE)/10^3</f>
        <v>635.13589876558342</v>
      </c>
      <c r="BK38" s="12"/>
    </row>
    <row r="39" spans="1:63" x14ac:dyDescent="0.3">
      <c r="A39" t="s">
        <v>67</v>
      </c>
      <c r="B39" s="2">
        <v>0</v>
      </c>
      <c r="C39" s="2">
        <v>0</v>
      </c>
      <c r="D39" s="2">
        <v>0</v>
      </c>
      <c r="E39" s="2">
        <v>4457.9190189459705</v>
      </c>
      <c r="F39" s="2">
        <v>4528.5291040332222</v>
      </c>
      <c r="G39" s="2">
        <v>4648.471647961167</v>
      </c>
      <c r="H39" s="2">
        <v>4659.471170596642</v>
      </c>
      <c r="I39" s="2">
        <v>4699.3277262143656</v>
      </c>
      <c r="J39" s="2">
        <v>4750.1103246855218</v>
      </c>
      <c r="K39" s="2">
        <v>4815.1684784479767</v>
      </c>
      <c r="L39" s="2">
        <v>4874.9471378650242</v>
      </c>
      <c r="M39" s="2">
        <v>4833.6484021337528</v>
      </c>
      <c r="N39" t="e">
        <f>#REF!+#REF!+#REF!</f>
        <v>#REF!</v>
      </c>
      <c r="O39" t="e">
        <f>#REF!+#REF!+#REF!</f>
        <v>#REF!</v>
      </c>
      <c r="P39" t="e">
        <f>#REF!+#REF!+#REF!</f>
        <v>#REF!</v>
      </c>
      <c r="Q39" t="e">
        <f>#REF!+#REF!+#REF!</f>
        <v>#REF!</v>
      </c>
      <c r="R39" t="e">
        <f>#REF!+#REF!+#REF!</f>
        <v>#REF!</v>
      </c>
      <c r="S39" t="e">
        <f>#REF!+#REF!+#REF!</f>
        <v>#REF!</v>
      </c>
      <c r="T39" t="e">
        <f>#REF!+#REF!+#REF!</f>
        <v>#REF!</v>
      </c>
      <c r="U39" t="e">
        <f>#REF!+#REF!+#REF!</f>
        <v>#REF!</v>
      </c>
      <c r="W39" t="s">
        <v>68</v>
      </c>
      <c r="X39" s="12">
        <f t="shared" si="2"/>
        <v>4304.7164683163774</v>
      </c>
      <c r="Y39" s="12">
        <f t="shared" si="2"/>
        <v>5079.3139787842192</v>
      </c>
      <c r="Z39" s="12">
        <f t="shared" si="2"/>
        <v>5952.3079646800343</v>
      </c>
      <c r="AA39" s="12">
        <f t="shared" si="2"/>
        <v>6124.5498513087605</v>
      </c>
      <c r="AB39" s="12">
        <f t="shared" si="2"/>
        <v>6221.5063900881687</v>
      </c>
      <c r="AC39" s="12">
        <f t="shared" si="2"/>
        <v>6372.0347087076634</v>
      </c>
      <c r="AD39" s="12">
        <f t="shared" si="2"/>
        <v>6478.5792858439081</v>
      </c>
      <c r="AE39" s="12">
        <f t="shared" si="2"/>
        <v>6602.6046961556585</v>
      </c>
      <c r="AF39" s="12">
        <f t="shared" si="2"/>
        <v>6578.5490453060593</v>
      </c>
      <c r="AH39" s="12">
        <f>VLOOKUP($W39,Total_Rndwd_Prod_Val_AF_N!$A$4:$M$202,AH$1,FALSE)/10^3</f>
        <v>4304.7164683163774</v>
      </c>
      <c r="AI39" s="50">
        <f>VLOOKUP($W39,Total_Rndwd_Prod_Val_AF_N!$A$4:$M$202,AI$1,FALSE)/10^3</f>
        <v>5286.4444032569536</v>
      </c>
      <c r="AJ39" s="12">
        <f>VLOOKUP($W39,Total_Rndwd_Prod_Val_AF_N!$A$4:$M$202,AJ$1,FALSE)/10^3</f>
        <v>6468.6707067307871</v>
      </c>
      <c r="AK39" s="12">
        <f>VLOOKUP($W39,Total_Rndwd_Prod_Val_AF_N!$A$4:$M$202,AK$1,FALSE)/10^3</f>
        <v>6642.7074568619737</v>
      </c>
      <c r="AL39" s="50">
        <f>VLOOKUP($W39,Total_Rndwd_Prod_Val_AF_N!$A$4:$M$202,AL$1,FALSE)/10^3</f>
        <v>6782.4279484607887</v>
      </c>
      <c r="AM39" s="12">
        <f>VLOOKUP($W39,Total_Rndwd_Prod_Val_AF_N!$A$4:$M$202,AM$1,FALSE)/10^3</f>
        <v>6981.879934401979</v>
      </c>
      <c r="AN39" s="12">
        <f>VLOOKUP($W39,Total_Rndwd_Prod_Val_AF_N!$A$4:$M$202,AN$1,FALSE)/10^3</f>
        <v>7076.1768963815748</v>
      </c>
      <c r="AO39" s="50">
        <f>VLOOKUP($W39,Total_Rndwd_Prod_Val_AF_N!$A$4:$M$202,AO$1,FALSE)/10^3</f>
        <v>7106.1171285043392</v>
      </c>
      <c r="AP39" s="12">
        <f>VLOOKUP($W39,Total_Rndwd_Prod_Val_AF_N!$A$4:$M$202,AP$1,FALSE)/10^3</f>
        <v>7087.0243306786988</v>
      </c>
      <c r="AQ39" s="12"/>
      <c r="AR39" s="12">
        <f>VLOOKUP($W39,Total_Rndwd_Prod_Val_BF_N!$A$4:$M$202,AR$1,FALSE)/10^3</f>
        <v>4304.7164683163774</v>
      </c>
      <c r="AS39" s="12">
        <f>VLOOKUP($W39,Total_Rndwd_Prod_Val_BF_N!$A$4:$M$202,AS$1,FALSE)/10^3</f>
        <v>5459.3163620592113</v>
      </c>
      <c r="AT39" s="12">
        <f>VLOOKUP($W39,Total_Rndwd_Prod_Val_BF_N!$A$4:$M$202,AT$1,FALSE)/10^3</f>
        <v>6883.1458885215307</v>
      </c>
      <c r="AU39" s="12">
        <f>VLOOKUP($W39,Total_Rndwd_Prod_Val_BF_N!$A$4:$M$202,AU$1,FALSE)/10^3</f>
        <v>7068.4690952423543</v>
      </c>
      <c r="AV39" s="12">
        <f>VLOOKUP($W39,Total_Rndwd_Prod_Val_BF_N!$A$4:$M$202,AV$1,FALSE)/10^3</f>
        <v>7153.3418051738072</v>
      </c>
      <c r="AW39" s="12">
        <f>VLOOKUP($W39,Total_Rndwd_Prod_Val_BF_N!$A$4:$M$202,AW$1,FALSE)/10^3</f>
        <v>7453.4462395182063</v>
      </c>
      <c r="AX39" s="12">
        <f>VLOOKUP($W39,Total_Rndwd_Prod_Val_BF_N!$A$4:$M$202,AX$1,FALSE)/10^3</f>
        <v>7514.852993441883</v>
      </c>
      <c r="AY39" s="12">
        <f>VLOOKUP($W39,Total_Rndwd_Prod_Val_BF_N!$A$4:$M$202,AY$1,FALSE)/10^3</f>
        <v>7566.589764542201</v>
      </c>
      <c r="AZ39" s="12">
        <f>VLOOKUP($W39,Total_Rndwd_Prod_Val_BF_N!$A$4:$M$202,AZ$1,FALSE)/10^3</f>
        <v>7623.5070334557295</v>
      </c>
      <c r="BA39" s="12"/>
      <c r="BB39" s="12">
        <f>VLOOKUP($W39,Total_Rndwd_Prod_Val_BAC_N!$A$4:$M$202,BB$1,FALSE)/10^3</f>
        <v>4304.7164683163774</v>
      </c>
      <c r="BC39" s="12">
        <f>VLOOKUP($W39,Total_Rndwd_Prod_Val_BAC_N!$A$4:$M$202,BC$1,FALSE)/10^3</f>
        <v>5216.3686464635566</v>
      </c>
      <c r="BD39" s="12">
        <f>VLOOKUP($W39,Total_Rndwd_Prod_Val_BAC_N!$A$4:$M$202,BD$1,FALSE)/10^3</f>
        <v>6331.0095783532415</v>
      </c>
      <c r="BE39" s="12">
        <f>VLOOKUP($W39,Total_Rndwd_Prod_Val_BAC_N!$A$4:$M$202,BE$1,FALSE)/10^3</f>
        <v>6530.6773827886309</v>
      </c>
      <c r="BF39" s="12">
        <f>VLOOKUP($W39,Total_Rndwd_Prod_Val_BAC_N!$A$4:$M$202,BF$1,FALSE)/10^3</f>
        <v>6618.0140200708784</v>
      </c>
      <c r="BG39" s="12">
        <f>VLOOKUP($W39,Total_Rndwd_Prod_Val_BAC_N!$A$4:$M$202,BG$1,FALSE)/10^3</f>
        <v>6845.5912997440819</v>
      </c>
      <c r="BH39" s="12">
        <f>VLOOKUP($W39,Total_Rndwd_Prod_Val_BAC_N!$A$4:$M$202,BH$1,FALSE)/10^3</f>
        <v>6957.1120397531677</v>
      </c>
      <c r="BI39" s="12">
        <f>VLOOKUP($W39,Total_Rndwd_Prod_Val_BAC_N!$A$4:$M$202,BI$1,FALSE)/10^3</f>
        <v>6993.4620737437781</v>
      </c>
      <c r="BJ39" s="12">
        <f>VLOOKUP($W39,Total_Rndwd_Prod_Val_BAC_N!$A$4:$M$202,BJ$1,FALSE)/10^3</f>
        <v>6982.1855536978301</v>
      </c>
      <c r="BK39" s="12"/>
    </row>
    <row r="40" spans="1:63" x14ac:dyDescent="0.3">
      <c r="A40" t="s">
        <v>69</v>
      </c>
      <c r="B40" s="2">
        <v>0</v>
      </c>
      <c r="C40" s="2">
        <v>0</v>
      </c>
      <c r="D40" s="2">
        <v>0</v>
      </c>
      <c r="E40" s="2">
        <v>248726.85518131891</v>
      </c>
      <c r="F40" s="2">
        <v>269608.23470995354</v>
      </c>
      <c r="G40" s="2">
        <v>290779.20047720784</v>
      </c>
      <c r="H40" s="2">
        <v>292992.51823603053</v>
      </c>
      <c r="I40" s="2">
        <v>296091.6310146047</v>
      </c>
      <c r="J40" s="2">
        <v>309109.07104843075</v>
      </c>
      <c r="K40" s="2">
        <v>313725.47122586175</v>
      </c>
      <c r="L40" s="2">
        <v>318562.08675325796</v>
      </c>
      <c r="M40" s="2">
        <v>316309.88001084613</v>
      </c>
      <c r="N40" t="e">
        <f>#REF!+#REF!+#REF!</f>
        <v>#REF!</v>
      </c>
      <c r="O40" t="e">
        <f>#REF!+#REF!+#REF!</f>
        <v>#REF!</v>
      </c>
      <c r="P40" t="e">
        <f>#REF!+#REF!+#REF!</f>
        <v>#REF!</v>
      </c>
      <c r="Q40" t="e">
        <f>#REF!+#REF!+#REF!</f>
        <v>#REF!</v>
      </c>
      <c r="R40" t="e">
        <f>#REF!+#REF!+#REF!</f>
        <v>#REF!</v>
      </c>
      <c r="S40" t="e">
        <f>#REF!+#REF!+#REF!</f>
        <v>#REF!</v>
      </c>
      <c r="T40" t="e">
        <f>#REF!+#REF!+#REF!</f>
        <v>#REF!</v>
      </c>
      <c r="U40" t="e">
        <f>#REF!+#REF!+#REF!</f>
        <v>#REF!</v>
      </c>
      <c r="W40" t="s">
        <v>70</v>
      </c>
      <c r="X40" s="12">
        <f t="shared" si="2"/>
        <v>1673.2498035542249</v>
      </c>
      <c r="Y40" s="12">
        <f t="shared" si="2"/>
        <v>1887.5173484486302</v>
      </c>
      <c r="Z40" s="12">
        <f t="shared" si="2"/>
        <v>2072.5264130868472</v>
      </c>
      <c r="AA40" s="12">
        <f t="shared" si="2"/>
        <v>2069.0550817325025</v>
      </c>
      <c r="AB40" s="12">
        <f t="shared" si="2"/>
        <v>2091.8630648268827</v>
      </c>
      <c r="AC40" s="12">
        <f t="shared" si="2"/>
        <v>2131.1467891564635</v>
      </c>
      <c r="AD40" s="12">
        <f t="shared" si="2"/>
        <v>2093.7520634623716</v>
      </c>
      <c r="AE40" s="12">
        <f t="shared" si="2"/>
        <v>2056.6758969857628</v>
      </c>
      <c r="AF40" s="12">
        <f t="shared" si="2"/>
        <v>1976.7368068637657</v>
      </c>
      <c r="AH40" s="12">
        <f>VLOOKUP($W40,Total_Rndwd_Prod_Val_AF_N!$A$4:$M$202,AH$1,FALSE)/10^3</f>
        <v>1673.2498035542249</v>
      </c>
      <c r="AI40" s="50">
        <f>VLOOKUP($W40,Total_Rndwd_Prod_Val_AF_N!$A$4:$M$202,AI$1,FALSE)/10^3</f>
        <v>1968.7169917275749</v>
      </c>
      <c r="AJ40" s="12">
        <f>VLOOKUP($W40,Total_Rndwd_Prod_Val_AF_N!$A$4:$M$202,AJ$1,FALSE)/10^3</f>
        <v>2267.1550166360785</v>
      </c>
      <c r="AK40" s="12">
        <f>VLOOKUP($W40,Total_Rndwd_Prod_Val_AF_N!$A$4:$M$202,AK$1,FALSE)/10^3</f>
        <v>2265.7999810088841</v>
      </c>
      <c r="AL40" s="50">
        <f>VLOOKUP($W40,Total_Rndwd_Prod_Val_AF_N!$A$4:$M$202,AL$1,FALSE)/10^3</f>
        <v>2272.4407977375026</v>
      </c>
      <c r="AM40" s="12">
        <f>VLOOKUP($W40,Total_Rndwd_Prod_Val_AF_N!$A$4:$M$202,AM$1,FALSE)/10^3</f>
        <v>2296.7505109026906</v>
      </c>
      <c r="AN40" s="12">
        <f>VLOOKUP($W40,Total_Rndwd_Prod_Val_AF_N!$A$4:$M$202,AN$1,FALSE)/10^3</f>
        <v>2256.3998917157528</v>
      </c>
      <c r="AO40" s="50">
        <f>VLOOKUP($W40,Total_Rndwd_Prod_Val_AF_N!$A$4:$M$202,AO$1,FALSE)/10^3</f>
        <v>2216.7165963019393</v>
      </c>
      <c r="AP40" s="12">
        <f>VLOOKUP($W40,Total_Rndwd_Prod_Val_AF_N!$A$4:$M$202,AP$1,FALSE)/10^3</f>
        <v>2161.2126539687843</v>
      </c>
      <c r="AQ40" s="12"/>
      <c r="AR40" s="12">
        <f>VLOOKUP($W40,Total_Rndwd_Prod_Val_BF_N!$A$4:$M$202,AR$1,FALSE)/10^3</f>
        <v>1673.2498035542249</v>
      </c>
      <c r="AS40" s="12">
        <f>VLOOKUP($W40,Total_Rndwd_Prod_Val_BF_N!$A$4:$M$202,AS$1,FALSE)/10^3</f>
        <v>2063.3145560136845</v>
      </c>
      <c r="AT40" s="12">
        <f>VLOOKUP($W40,Total_Rndwd_Prod_Val_BF_N!$A$4:$M$202,AT$1,FALSE)/10^3</f>
        <v>2486.87200369829</v>
      </c>
      <c r="AU40" s="12">
        <f>VLOOKUP($W40,Total_Rndwd_Prod_Val_BF_N!$A$4:$M$202,AU$1,FALSE)/10^3</f>
        <v>2481.6857257927049</v>
      </c>
      <c r="AV40" s="12">
        <f>VLOOKUP($W40,Total_Rndwd_Prod_Val_BF_N!$A$4:$M$202,AV$1,FALSE)/10^3</f>
        <v>2416.4592919780989</v>
      </c>
      <c r="AW40" s="12">
        <f>VLOOKUP($W40,Total_Rndwd_Prod_Val_BF_N!$A$4:$M$202,AW$1,FALSE)/10^3</f>
        <v>2446.8087218241239</v>
      </c>
      <c r="AX40" s="12">
        <f>VLOOKUP($W40,Total_Rndwd_Prod_Val_BF_N!$A$4:$M$202,AX$1,FALSE)/10^3</f>
        <v>2403.0568367758151</v>
      </c>
      <c r="AY40" s="12">
        <f>VLOOKUP($W40,Total_Rndwd_Prod_Val_BF_N!$A$4:$M$202,AY$1,FALSE)/10^3</f>
        <v>2324.5381012705284</v>
      </c>
      <c r="AZ40" s="12">
        <f>VLOOKUP($W40,Total_Rndwd_Prod_Val_BF_N!$A$4:$M$202,AZ$1,FALSE)/10^3</f>
        <v>2288.1358221963023</v>
      </c>
      <c r="BA40" s="12"/>
      <c r="BB40" s="12">
        <f>VLOOKUP($W40,Total_Rndwd_Prod_Val_BAC_N!$A$4:$M$202,BB$1,FALSE)/10^3</f>
        <v>1673.2498035542249</v>
      </c>
      <c r="BC40" s="12">
        <f>VLOOKUP($W40,Total_Rndwd_Prod_Val_BAC_N!$A$4:$M$202,BC$1,FALSE)/10^3</f>
        <v>1941.5961104137557</v>
      </c>
      <c r="BD40" s="12">
        <f>VLOOKUP($W40,Total_Rndwd_Prod_Val_BAC_N!$A$4:$M$202,BD$1,FALSE)/10^3</f>
        <v>2213.3734048371048</v>
      </c>
      <c r="BE40" s="12">
        <f>VLOOKUP($W40,Total_Rndwd_Prod_Val_BAC_N!$A$4:$M$202,BE$1,FALSE)/10^3</f>
        <v>2208.4394885343504</v>
      </c>
      <c r="BF40" s="12">
        <f>VLOOKUP($W40,Total_Rndwd_Prod_Val_BAC_N!$A$4:$M$202,BF$1,FALSE)/10^3</f>
        <v>2203.7812468577649</v>
      </c>
      <c r="BG40" s="12">
        <f>VLOOKUP($W40,Total_Rndwd_Prod_Val_BAC_N!$A$4:$M$202,BG$1,FALSE)/10^3</f>
        <v>2248.3552256973026</v>
      </c>
      <c r="BH40" s="12">
        <f>VLOOKUP($W40,Total_Rndwd_Prod_Val_BAC_N!$A$4:$M$202,BH$1,FALSE)/10^3</f>
        <v>2199.5259132026754</v>
      </c>
      <c r="BI40" s="12">
        <f>VLOOKUP($W40,Total_Rndwd_Prod_Val_BAC_N!$A$4:$M$202,BI$1,FALSE)/10^3</f>
        <v>2169.8957594296908</v>
      </c>
      <c r="BJ40" s="12">
        <f>VLOOKUP($W40,Total_Rndwd_Prod_Val_BAC_N!$A$4:$M$202,BJ$1,FALSE)/10^3</f>
        <v>2115.1459211217448</v>
      </c>
      <c r="BK40" s="12"/>
    </row>
    <row r="41" spans="1:63" x14ac:dyDescent="0.3">
      <c r="A41" t="s">
        <v>71</v>
      </c>
      <c r="B41" s="2">
        <v>0</v>
      </c>
      <c r="C41" s="2">
        <v>0</v>
      </c>
      <c r="D41" s="2">
        <v>0</v>
      </c>
      <c r="E41" s="2">
        <v>6622.8486147409458</v>
      </c>
      <c r="F41" s="2">
        <v>7244.614498006511</v>
      </c>
      <c r="G41" s="2">
        <v>7889.5776360748296</v>
      </c>
      <c r="H41" s="2">
        <v>7919.0560735201725</v>
      </c>
      <c r="I41" s="2">
        <v>7903.5209212793061</v>
      </c>
      <c r="J41" s="2">
        <v>7925.9638425483463</v>
      </c>
      <c r="K41" s="2">
        <v>7948.5730662810929</v>
      </c>
      <c r="L41" s="2">
        <v>8005.04637277235</v>
      </c>
      <c r="M41" s="2">
        <v>7931.7176347062441</v>
      </c>
      <c r="N41" t="e">
        <f>#REF!+#REF!+#REF!</f>
        <v>#REF!</v>
      </c>
      <c r="O41" t="e">
        <f>#REF!+#REF!+#REF!</f>
        <v>#REF!</v>
      </c>
      <c r="P41" t="e">
        <f>#REF!+#REF!+#REF!</f>
        <v>#REF!</v>
      </c>
      <c r="Q41" t="e">
        <f>#REF!+#REF!+#REF!</f>
        <v>#REF!</v>
      </c>
      <c r="R41" t="e">
        <f>#REF!+#REF!+#REF!</f>
        <v>#REF!</v>
      </c>
      <c r="S41" t="e">
        <f>#REF!+#REF!+#REF!</f>
        <v>#REF!</v>
      </c>
      <c r="T41" t="e">
        <f>#REF!+#REF!+#REF!</f>
        <v>#REF!</v>
      </c>
      <c r="U41" t="e">
        <f>#REF!+#REF!+#REF!</f>
        <v>#REF!</v>
      </c>
      <c r="W41" t="s">
        <v>72</v>
      </c>
      <c r="X41" s="12">
        <f t="shared" si="2"/>
        <v>3722.3281349555928</v>
      </c>
      <c r="Y41" s="12">
        <f t="shared" si="2"/>
        <v>4015.9079956327569</v>
      </c>
      <c r="Z41" s="12">
        <f t="shared" si="2"/>
        <v>4296.2201686047219</v>
      </c>
      <c r="AA41" s="12">
        <f t="shared" si="2"/>
        <v>4147.6036143077126</v>
      </c>
      <c r="AB41" s="12">
        <f t="shared" si="2"/>
        <v>3990.1929834759926</v>
      </c>
      <c r="AC41" s="12">
        <f t="shared" si="2"/>
        <v>3853.3512993335839</v>
      </c>
      <c r="AD41" s="12">
        <f t="shared" si="2"/>
        <v>3568.6722382292951</v>
      </c>
      <c r="AE41" s="12">
        <f t="shared" si="2"/>
        <v>3285.2523051908706</v>
      </c>
      <c r="AF41" s="12">
        <f t="shared" si="2"/>
        <v>3016.2309609804161</v>
      </c>
      <c r="AH41" s="12">
        <f>VLOOKUP($W41,Total_Rndwd_Prod_Val_AF_N!$A$4:$M$202,AH$1,FALSE)/10^3</f>
        <v>3722.3281349555928</v>
      </c>
      <c r="AI41" s="50">
        <f>VLOOKUP($W41,Total_Rndwd_Prod_Val_AF_N!$A$4:$M$202,AI$1,FALSE)/10^3</f>
        <v>4136.7693682451754</v>
      </c>
      <c r="AJ41" s="12">
        <f>VLOOKUP($W41,Total_Rndwd_Prod_Val_AF_N!$A$4:$M$202,AJ$1,FALSE)/10^3</f>
        <v>4608.1354490236927</v>
      </c>
      <c r="AK41" s="12">
        <f>VLOOKUP($W41,Total_Rndwd_Prod_Val_AF_N!$A$4:$M$202,AK$1,FALSE)/10^3</f>
        <v>4563.1801976836769</v>
      </c>
      <c r="AL41" s="50">
        <f>VLOOKUP($W41,Total_Rndwd_Prod_Val_AF_N!$A$4:$M$202,AL$1,FALSE)/10^3</f>
        <v>4368.1720742421485</v>
      </c>
      <c r="AM41" s="12">
        <f>VLOOKUP($W41,Total_Rndwd_Prod_Val_AF_N!$A$4:$M$202,AM$1,FALSE)/10^3</f>
        <v>4183.1681340876921</v>
      </c>
      <c r="AN41" s="12">
        <f>VLOOKUP($W41,Total_Rndwd_Prod_Val_AF_N!$A$4:$M$202,AN$1,FALSE)/10^3</f>
        <v>3869.8109828682918</v>
      </c>
      <c r="AO41" s="50">
        <f>VLOOKUP($W41,Total_Rndwd_Prod_Val_AF_N!$A$4:$M$202,AO$1,FALSE)/10^3</f>
        <v>3576.3935305139789</v>
      </c>
      <c r="AP41" s="12">
        <f>VLOOKUP($W41,Total_Rndwd_Prod_Val_AF_N!$A$4:$M$202,AP$1,FALSE)/10^3</f>
        <v>3290.6584756484335</v>
      </c>
      <c r="AQ41" s="12"/>
      <c r="AR41" s="12">
        <f>VLOOKUP($W41,Total_Rndwd_Prod_Val_BF_N!$A$4:$M$202,AR$1,FALSE)/10^3</f>
        <v>3722.3281349555928</v>
      </c>
      <c r="AS41" s="12">
        <f>VLOOKUP($W41,Total_Rndwd_Prod_Val_BF_N!$A$4:$M$202,AS$1,FALSE)/10^3</f>
        <v>4364.4420111552045</v>
      </c>
      <c r="AT41" s="12">
        <f>VLOOKUP($W41,Total_Rndwd_Prod_Val_BF_N!$A$4:$M$202,AT$1,FALSE)/10^3</f>
        <v>5060.6752383632929</v>
      </c>
      <c r="AU41" s="12">
        <f>VLOOKUP($W41,Total_Rndwd_Prod_Val_BF_N!$A$4:$M$202,AU$1,FALSE)/10^3</f>
        <v>4988.2345226444977</v>
      </c>
      <c r="AV41" s="12">
        <f>VLOOKUP($W41,Total_Rndwd_Prod_Val_BF_N!$A$4:$M$202,AV$1,FALSE)/10^3</f>
        <v>4750.8911654270451</v>
      </c>
      <c r="AW41" s="12">
        <f>VLOOKUP($W41,Total_Rndwd_Prod_Val_BF_N!$A$4:$M$202,AW$1,FALSE)/10^3</f>
        <v>4580.6243555672572</v>
      </c>
      <c r="AX41" s="12">
        <f>VLOOKUP($W41,Total_Rndwd_Prod_Val_BF_N!$A$4:$M$202,AX$1,FALSE)/10^3</f>
        <v>4240.8915525522298</v>
      </c>
      <c r="AY41" s="12">
        <f>VLOOKUP($W41,Total_Rndwd_Prod_Val_BF_N!$A$4:$M$202,AY$1,FALSE)/10^3</f>
        <v>3935.0260587637076</v>
      </c>
      <c r="AZ41" s="12">
        <f>VLOOKUP($W41,Total_Rndwd_Prod_Val_BF_N!$A$4:$M$202,AZ$1,FALSE)/10^3</f>
        <v>3653.0220324320676</v>
      </c>
      <c r="BA41" s="12"/>
      <c r="BB41" s="12">
        <f>VLOOKUP($W41,Total_Rndwd_Prod_Val_BAC_N!$A$4:$M$202,BB$1,FALSE)/10^3</f>
        <v>3722.3281349555928</v>
      </c>
      <c r="BC41" s="12">
        <f>VLOOKUP($W41,Total_Rndwd_Prod_Val_BAC_N!$A$4:$M$202,BC$1,FALSE)/10^3</f>
        <v>4105.4067816555189</v>
      </c>
      <c r="BD41" s="12">
        <f>VLOOKUP($W41,Total_Rndwd_Prod_Val_BAC_N!$A$4:$M$202,BD$1,FALSE)/10^3</f>
        <v>4544.6443589216515</v>
      </c>
      <c r="BE41" s="12">
        <f>VLOOKUP($W41,Total_Rndwd_Prod_Val_BAC_N!$A$4:$M$202,BE$1,FALSE)/10^3</f>
        <v>4472.3466434655711</v>
      </c>
      <c r="BF41" s="12">
        <f>VLOOKUP($W41,Total_Rndwd_Prod_Val_BAC_N!$A$4:$M$202,BF$1,FALSE)/10^3</f>
        <v>4260.0690752461132</v>
      </c>
      <c r="BG41" s="12">
        <f>VLOOKUP($W41,Total_Rndwd_Prod_Val_BAC_N!$A$4:$M$202,BG$1,FALSE)/10^3</f>
        <v>4097.0910424162457</v>
      </c>
      <c r="BH41" s="12">
        <f>VLOOKUP($W41,Total_Rndwd_Prod_Val_BAC_N!$A$4:$M$202,BH$1,FALSE)/10^3</f>
        <v>3796.6419217062098</v>
      </c>
      <c r="BI41" s="12">
        <f>VLOOKUP($W41,Total_Rndwd_Prod_Val_BAC_N!$A$4:$M$202,BI$1,FALSE)/10^3</f>
        <v>3515.002681740204</v>
      </c>
      <c r="BJ41" s="12">
        <f>VLOOKUP($W41,Total_Rndwd_Prod_Val_BAC_N!$A$4:$M$202,BJ$1,FALSE)/10^3</f>
        <v>3240.3762265211822</v>
      </c>
      <c r="BK41" s="12"/>
    </row>
    <row r="42" spans="1:63" x14ac:dyDescent="0.3">
      <c r="A42" t="s">
        <v>73</v>
      </c>
      <c r="B42" s="2">
        <v>0</v>
      </c>
      <c r="C42" s="2">
        <v>0</v>
      </c>
      <c r="D42" s="2">
        <v>0</v>
      </c>
      <c r="E42" s="2">
        <v>285712.94701311161</v>
      </c>
      <c r="F42" s="2">
        <v>307358.10046203306</v>
      </c>
      <c r="G42" s="2">
        <v>329553.40832985198</v>
      </c>
      <c r="H42" s="2">
        <v>330894.41983808659</v>
      </c>
      <c r="I42" s="2">
        <v>333424.79926414968</v>
      </c>
      <c r="J42" s="2">
        <v>337460.94249359996</v>
      </c>
      <c r="K42" s="2">
        <v>341555.47635135241</v>
      </c>
      <c r="L42" s="2">
        <v>347472.58241348836</v>
      </c>
      <c r="M42" s="2">
        <v>343159.89665809198</v>
      </c>
      <c r="N42" t="e">
        <f>#REF!+#REF!+#REF!</f>
        <v>#REF!</v>
      </c>
      <c r="O42" t="e">
        <f>#REF!+#REF!+#REF!</f>
        <v>#REF!</v>
      </c>
      <c r="P42" t="e">
        <f>#REF!+#REF!+#REF!</f>
        <v>#REF!</v>
      </c>
      <c r="Q42" t="e">
        <f>#REF!+#REF!+#REF!</f>
        <v>#REF!</v>
      </c>
      <c r="R42" t="e">
        <f>#REF!+#REF!+#REF!</f>
        <v>#REF!</v>
      </c>
      <c r="S42" t="e">
        <f>#REF!+#REF!+#REF!</f>
        <v>#REF!</v>
      </c>
      <c r="T42" t="e">
        <f>#REF!+#REF!+#REF!</f>
        <v>#REF!</v>
      </c>
      <c r="U42" t="e">
        <f>#REF!+#REF!+#REF!</f>
        <v>#REF!</v>
      </c>
      <c r="W42" t="s">
        <v>74</v>
      </c>
      <c r="X42" s="12">
        <f t="shared" si="2"/>
        <v>467.77762407717398</v>
      </c>
      <c r="Y42" s="12">
        <f t="shared" si="2"/>
        <v>539.37421262382588</v>
      </c>
      <c r="Z42" s="12">
        <f t="shared" si="2"/>
        <v>609.08285654970393</v>
      </c>
      <c r="AA42" s="12">
        <f t="shared" si="2"/>
        <v>625.69976582276536</v>
      </c>
      <c r="AB42" s="12">
        <f t="shared" si="2"/>
        <v>645.08525932125144</v>
      </c>
      <c r="AC42" s="12">
        <f t="shared" si="2"/>
        <v>666.40571650162167</v>
      </c>
      <c r="AD42" s="12">
        <f t="shared" si="2"/>
        <v>674.30864255983545</v>
      </c>
      <c r="AE42" s="12">
        <f t="shared" si="2"/>
        <v>667.86480623244483</v>
      </c>
      <c r="AF42" s="12">
        <f t="shared" si="2"/>
        <v>643.60111909375667</v>
      </c>
      <c r="AH42" s="12">
        <f>VLOOKUP($W42,Total_Rndwd_Prod_Val_AF_N!$A$4:$M$202,AH$1,FALSE)/10^3</f>
        <v>467.77762407717398</v>
      </c>
      <c r="AI42" s="50">
        <f>VLOOKUP($W42,Total_Rndwd_Prod_Val_AF_N!$A$4:$M$202,AI$1,FALSE)/10^3</f>
        <v>562.68127805282893</v>
      </c>
      <c r="AJ42" s="12">
        <f>VLOOKUP($W42,Total_Rndwd_Prod_Val_AF_N!$A$4:$M$202,AJ$1,FALSE)/10^3</f>
        <v>672.58102721516389</v>
      </c>
      <c r="AK42" s="12">
        <f>VLOOKUP($W42,Total_Rndwd_Prod_Val_AF_N!$A$4:$M$202,AK$1,FALSE)/10^3</f>
        <v>681.43349300646355</v>
      </c>
      <c r="AL42" s="50">
        <f>VLOOKUP($W42,Total_Rndwd_Prod_Val_AF_N!$A$4:$M$202,AL$1,FALSE)/10^3</f>
        <v>700.3903066208552</v>
      </c>
      <c r="AM42" s="12">
        <f>VLOOKUP($W42,Total_Rndwd_Prod_Val_AF_N!$A$4:$M$202,AM$1,FALSE)/10^3</f>
        <v>719.40205597333545</v>
      </c>
      <c r="AN42" s="12">
        <f>VLOOKUP($W42,Total_Rndwd_Prod_Val_AF_N!$A$4:$M$202,AN$1,FALSE)/10^3</f>
        <v>727.60996761608556</v>
      </c>
      <c r="AO42" s="50">
        <f>VLOOKUP($W42,Total_Rndwd_Prod_Val_AF_N!$A$4:$M$202,AO$1,FALSE)/10^3</f>
        <v>726.02880565301143</v>
      </c>
      <c r="AP42" s="12">
        <f>VLOOKUP($W42,Total_Rndwd_Prod_Val_AF_N!$A$4:$M$202,AP$1,FALSE)/10^3</f>
        <v>704.02953441217778</v>
      </c>
      <c r="AQ42" s="12"/>
      <c r="AR42" s="12">
        <f>VLOOKUP($W42,Total_Rndwd_Prod_Val_BF_N!$A$4:$M$202,AR$1,FALSE)/10^3</f>
        <v>467.77762407717398</v>
      </c>
      <c r="AS42" s="12">
        <f>VLOOKUP($W42,Total_Rndwd_Prod_Val_BF_N!$A$4:$M$202,AS$1,FALSE)/10^3</f>
        <v>540.42267850241547</v>
      </c>
      <c r="AT42" s="12">
        <f>VLOOKUP($W42,Total_Rndwd_Prod_Val_BF_N!$A$4:$M$202,AT$1,FALSE)/10^3</f>
        <v>604.45130419272164</v>
      </c>
      <c r="AU42" s="12">
        <f>VLOOKUP($W42,Total_Rndwd_Prod_Val_BF_N!$A$4:$M$202,AU$1,FALSE)/10^3</f>
        <v>579.4974008393807</v>
      </c>
      <c r="AV42" s="12">
        <f>VLOOKUP($W42,Total_Rndwd_Prod_Val_BF_N!$A$4:$M$202,AV$1,FALSE)/10^3</f>
        <v>553.220890276153</v>
      </c>
      <c r="AW42" s="12">
        <f>VLOOKUP($W42,Total_Rndwd_Prod_Val_BF_N!$A$4:$M$202,AW$1,FALSE)/10^3</f>
        <v>568.71775936330698</v>
      </c>
      <c r="AX42" s="12">
        <f>VLOOKUP($W42,Total_Rndwd_Prod_Val_BF_N!$A$4:$M$202,AX$1,FALSE)/10^3</f>
        <v>575.69560873331943</v>
      </c>
      <c r="AY42" s="12">
        <f>VLOOKUP($W42,Total_Rndwd_Prod_Val_BF_N!$A$4:$M$202,AY$1,FALSE)/10^3</f>
        <v>570.99872083855075</v>
      </c>
      <c r="AZ42" s="12">
        <f>VLOOKUP($W42,Total_Rndwd_Prod_Val_BF_N!$A$4:$M$202,AZ$1,FALSE)/10^3</f>
        <v>576.27758776150381</v>
      </c>
      <c r="BA42" s="12"/>
      <c r="BB42" s="12">
        <f>VLOOKUP($W42,Total_Rndwd_Prod_Val_BAC_N!$A$4:$M$202,BB$1,FALSE)/10^3</f>
        <v>467.77762407717398</v>
      </c>
      <c r="BC42" s="12">
        <f>VLOOKUP($W42,Total_Rndwd_Prod_Val_BAC_N!$A$4:$M$202,BC$1,FALSE)/10^3</f>
        <v>558.36635372560158</v>
      </c>
      <c r="BD42" s="12">
        <f>VLOOKUP($W42,Total_Rndwd_Prod_Val_BAC_N!$A$4:$M$202,BD$1,FALSE)/10^3</f>
        <v>661.52128495828242</v>
      </c>
      <c r="BE42" s="12">
        <f>VLOOKUP($W42,Total_Rndwd_Prod_Val_BAC_N!$A$4:$M$202,BE$1,FALSE)/10^3</f>
        <v>670.75318635329495</v>
      </c>
      <c r="BF42" s="12">
        <f>VLOOKUP($W42,Total_Rndwd_Prod_Val_BAC_N!$A$4:$M$202,BF$1,FALSE)/10^3</f>
        <v>686.52544128390218</v>
      </c>
      <c r="BG42" s="12">
        <f>VLOOKUP($W42,Total_Rndwd_Prod_Val_BAC_N!$A$4:$M$202,BG$1,FALSE)/10^3</f>
        <v>708.17216207871422</v>
      </c>
      <c r="BH42" s="12">
        <f>VLOOKUP($W42,Total_Rndwd_Prod_Val_BAC_N!$A$4:$M$202,BH$1,FALSE)/10^3</f>
        <v>715.06563387000608</v>
      </c>
      <c r="BI42" s="12">
        <f>VLOOKUP($W42,Total_Rndwd_Prod_Val_BAC_N!$A$4:$M$202,BI$1,FALSE)/10^3</f>
        <v>714.49792910799556</v>
      </c>
      <c r="BJ42" s="12">
        <f>VLOOKUP($W42,Total_Rndwd_Prod_Val_BAC_N!$A$4:$M$202,BJ$1,FALSE)/10^3</f>
        <v>693.66112149537912</v>
      </c>
      <c r="BK42" s="12"/>
    </row>
    <row r="43" spans="1:63" x14ac:dyDescent="0.3">
      <c r="A43" t="s">
        <v>75</v>
      </c>
      <c r="B43" s="2">
        <v>0</v>
      </c>
      <c r="C43" s="2">
        <v>0</v>
      </c>
      <c r="D43" s="2">
        <v>0</v>
      </c>
      <c r="E43" s="2">
        <v>244794.94447431996</v>
      </c>
      <c r="F43" s="2">
        <v>265425.89330225548</v>
      </c>
      <c r="G43" s="2">
        <v>286197.69403277687</v>
      </c>
      <c r="H43" s="2">
        <v>286794.70696011861</v>
      </c>
      <c r="I43" s="2">
        <v>288639.69843223685</v>
      </c>
      <c r="J43" s="2">
        <v>291843.29997500736</v>
      </c>
      <c r="K43" s="2">
        <v>295369.93324866454</v>
      </c>
      <c r="L43" s="2">
        <v>299322.70656690258</v>
      </c>
      <c r="M43" s="2">
        <v>296760.2894127632</v>
      </c>
      <c r="N43" t="e">
        <f>#REF!+#REF!+#REF!</f>
        <v>#REF!</v>
      </c>
      <c r="O43" t="e">
        <f>#REF!+#REF!+#REF!</f>
        <v>#REF!</v>
      </c>
      <c r="P43" t="e">
        <f>#REF!+#REF!+#REF!</f>
        <v>#REF!</v>
      </c>
      <c r="Q43" t="e">
        <f>#REF!+#REF!+#REF!</f>
        <v>#REF!</v>
      </c>
      <c r="R43" t="e">
        <f>#REF!+#REF!+#REF!</f>
        <v>#REF!</v>
      </c>
      <c r="S43" t="e">
        <f>#REF!+#REF!+#REF!</f>
        <v>#REF!</v>
      </c>
      <c r="T43" t="e">
        <f>#REF!+#REF!+#REF!</f>
        <v>#REF!</v>
      </c>
      <c r="U43" t="e">
        <f>#REF!+#REF!+#REF!</f>
        <v>#REF!</v>
      </c>
      <c r="W43" t="s">
        <v>76</v>
      </c>
      <c r="X43" s="12">
        <f t="shared" si="2"/>
        <v>638.44396204675843</v>
      </c>
      <c r="Y43" s="12">
        <f t="shared" si="2"/>
        <v>793.71357141348255</v>
      </c>
      <c r="Z43" s="12">
        <f t="shared" si="2"/>
        <v>993.66965328287949</v>
      </c>
      <c r="AA43" s="12">
        <f t="shared" si="2"/>
        <v>1062.0365829622162</v>
      </c>
      <c r="AB43" s="12">
        <f t="shared" si="2"/>
        <v>1097.5677574689828</v>
      </c>
      <c r="AC43" s="12">
        <f t="shared" si="2"/>
        <v>1135.7531347099414</v>
      </c>
      <c r="AD43" s="12">
        <f t="shared" si="2"/>
        <v>1122.9518986555543</v>
      </c>
      <c r="AE43" s="12">
        <f t="shared" si="2"/>
        <v>1115.8987755693968</v>
      </c>
      <c r="AF43" s="12">
        <f t="shared" si="2"/>
        <v>1102.4303179904514</v>
      </c>
      <c r="AH43" s="12">
        <f>VLOOKUP($W43,Total_Rndwd_Prod_Val_AF_N!$A$4:$M$202,AH$1,FALSE)/10^3</f>
        <v>638.44396204675843</v>
      </c>
      <c r="AI43" s="50">
        <f>VLOOKUP($W43,Total_Rndwd_Prod_Val_AF_N!$A$4:$M$202,AI$1,FALSE)/10^3</f>
        <v>809.71029024225152</v>
      </c>
      <c r="AJ43" s="12">
        <f>VLOOKUP($W43,Total_Rndwd_Prod_Val_AF_N!$A$4:$M$202,AJ$1,FALSE)/10^3</f>
        <v>1034.9016630247213</v>
      </c>
      <c r="AK43" s="12">
        <f>VLOOKUP($W43,Total_Rndwd_Prod_Val_AF_N!$A$4:$M$202,AK$1,FALSE)/10^3</f>
        <v>1127.4175737810285</v>
      </c>
      <c r="AL43" s="50">
        <f>VLOOKUP($W43,Total_Rndwd_Prod_Val_AF_N!$A$4:$M$202,AL$1,FALSE)/10^3</f>
        <v>1148.336626889401</v>
      </c>
      <c r="AM43" s="12">
        <f>VLOOKUP($W43,Total_Rndwd_Prod_Val_AF_N!$A$4:$M$202,AM$1,FALSE)/10^3</f>
        <v>1181.8601395072878</v>
      </c>
      <c r="AN43" s="12">
        <f>VLOOKUP($W43,Total_Rndwd_Prod_Val_AF_N!$A$4:$M$202,AN$1,FALSE)/10^3</f>
        <v>1175.8630351828945</v>
      </c>
      <c r="AO43" s="50">
        <f>VLOOKUP($W43,Total_Rndwd_Prod_Val_AF_N!$A$4:$M$202,AO$1,FALSE)/10^3</f>
        <v>1159.3872900314934</v>
      </c>
      <c r="AP43" s="12">
        <f>VLOOKUP($W43,Total_Rndwd_Prod_Val_AF_N!$A$4:$M$202,AP$1,FALSE)/10^3</f>
        <v>1145.6430248365848</v>
      </c>
      <c r="AQ43" s="12"/>
      <c r="AR43" s="12">
        <f>VLOOKUP($W43,Total_Rndwd_Prod_Val_BF_N!$A$4:$M$202,AR$1,FALSE)/10^3</f>
        <v>638.44396204675843</v>
      </c>
      <c r="AS43" s="12">
        <f>VLOOKUP($W43,Total_Rndwd_Prod_Val_BF_N!$A$4:$M$202,AS$1,FALSE)/10^3</f>
        <v>855.5337676612321</v>
      </c>
      <c r="AT43" s="12">
        <f>VLOOKUP($W43,Total_Rndwd_Prod_Val_BF_N!$A$4:$M$202,AT$1,FALSE)/10^3</f>
        <v>1156.0692755235382</v>
      </c>
      <c r="AU43" s="12">
        <f>VLOOKUP($W43,Total_Rndwd_Prod_Val_BF_N!$A$4:$M$202,AU$1,FALSE)/10^3</f>
        <v>1248.9284388005028</v>
      </c>
      <c r="AV43" s="12">
        <f>VLOOKUP($W43,Total_Rndwd_Prod_Val_BF_N!$A$4:$M$202,AV$1,FALSE)/10^3</f>
        <v>1259.4727345886874</v>
      </c>
      <c r="AW43" s="12">
        <f>VLOOKUP($W43,Total_Rndwd_Prod_Val_BF_N!$A$4:$M$202,AW$1,FALSE)/10^3</f>
        <v>1306.1292178339679</v>
      </c>
      <c r="AX43" s="12">
        <f>VLOOKUP($W43,Total_Rndwd_Prod_Val_BF_N!$A$4:$M$202,AX$1,FALSE)/10^3</f>
        <v>1320.2110016730262</v>
      </c>
      <c r="AY43" s="12">
        <f>VLOOKUP($W43,Total_Rndwd_Prod_Val_BF_N!$A$4:$M$202,AY$1,FALSE)/10^3</f>
        <v>1306.6420302644387</v>
      </c>
      <c r="AZ43" s="12">
        <f>VLOOKUP($W43,Total_Rndwd_Prod_Val_BF_N!$A$4:$M$202,AZ$1,FALSE)/10^3</f>
        <v>1311.7111505081095</v>
      </c>
      <c r="BA43" s="12"/>
      <c r="BB43" s="12">
        <f>VLOOKUP($W43,Total_Rndwd_Prod_Val_BAC_N!$A$4:$M$202,BB$1,FALSE)/10^3</f>
        <v>638.44396204675843</v>
      </c>
      <c r="BC43" s="12">
        <f>VLOOKUP($W43,Total_Rndwd_Prod_Val_BAC_N!$A$4:$M$202,BC$1,FALSE)/10^3</f>
        <v>802.76701959084562</v>
      </c>
      <c r="BD43" s="12">
        <f>VLOOKUP($W43,Total_Rndwd_Prod_Val_BAC_N!$A$4:$M$202,BD$1,FALSE)/10^3</f>
        <v>1021.0485515844804</v>
      </c>
      <c r="BE43" s="12">
        <f>VLOOKUP($W43,Total_Rndwd_Prod_Val_BAC_N!$A$4:$M$202,BE$1,FALSE)/10^3</f>
        <v>1095.2282695477672</v>
      </c>
      <c r="BF43" s="12">
        <f>VLOOKUP($W43,Total_Rndwd_Prod_Val_BAC_N!$A$4:$M$202,BF$1,FALSE)/10^3</f>
        <v>1108.5602263000001</v>
      </c>
      <c r="BG43" s="12">
        <f>VLOOKUP($W43,Total_Rndwd_Prod_Val_BAC_N!$A$4:$M$202,BG$1,FALSE)/10^3</f>
        <v>1154.9263360318257</v>
      </c>
      <c r="BH43" s="12">
        <f>VLOOKUP($W43,Total_Rndwd_Prod_Val_BAC_N!$A$4:$M$202,BH$1,FALSE)/10^3</f>
        <v>1139.8161000254581</v>
      </c>
      <c r="BI43" s="12">
        <f>VLOOKUP($W43,Total_Rndwd_Prod_Val_BAC_N!$A$4:$M$202,BI$1,FALSE)/10^3</f>
        <v>1130.7668440782099</v>
      </c>
      <c r="BJ43" s="12">
        <f>VLOOKUP($W43,Total_Rndwd_Prod_Val_BAC_N!$A$4:$M$202,BJ$1,FALSE)/10^3</f>
        <v>1118.6764504041571</v>
      </c>
      <c r="BK43" s="12"/>
    </row>
    <row r="44" spans="1:63" x14ac:dyDescent="0.3">
      <c r="A44" t="s">
        <v>77</v>
      </c>
      <c r="B44" s="2">
        <v>0</v>
      </c>
      <c r="C44" s="2">
        <v>0</v>
      </c>
      <c r="D44" s="2">
        <v>0</v>
      </c>
      <c r="E44" s="2">
        <v>594786.32922797801</v>
      </c>
      <c r="F44" s="2">
        <v>646835.43081095582</v>
      </c>
      <c r="G44" s="2">
        <v>699018.20296496211</v>
      </c>
      <c r="H44" s="2">
        <v>702325.40607844794</v>
      </c>
      <c r="I44" s="2">
        <v>708835.29450369813</v>
      </c>
      <c r="J44" s="2">
        <v>718740.65089274757</v>
      </c>
      <c r="K44" s="2">
        <v>729840.20223824773</v>
      </c>
      <c r="L44" s="2">
        <v>741369.05789961247</v>
      </c>
      <c r="M44" s="2">
        <v>736974.37100645888</v>
      </c>
      <c r="N44" t="e">
        <f>#REF!+#REF!+#REF!</f>
        <v>#REF!</v>
      </c>
      <c r="O44" t="e">
        <f>#REF!+#REF!+#REF!</f>
        <v>#REF!</v>
      </c>
      <c r="P44" t="e">
        <f>#REF!+#REF!+#REF!</f>
        <v>#REF!</v>
      </c>
      <c r="Q44" t="e">
        <f>#REF!+#REF!+#REF!</f>
        <v>#REF!</v>
      </c>
      <c r="R44" t="e">
        <f>#REF!+#REF!+#REF!</f>
        <v>#REF!</v>
      </c>
      <c r="S44" t="e">
        <f>#REF!+#REF!+#REF!</f>
        <v>#REF!</v>
      </c>
      <c r="T44" t="e">
        <f>#REF!+#REF!+#REF!</f>
        <v>#REF!</v>
      </c>
      <c r="U44" t="e">
        <f>#REF!+#REF!+#REF!</f>
        <v>#REF!</v>
      </c>
      <c r="W44" t="s">
        <v>78</v>
      </c>
      <c r="X44" s="12">
        <f t="shared" si="2"/>
        <v>2223.4587716123474</v>
      </c>
      <c r="Y44" s="12">
        <f t="shared" si="2"/>
        <v>2271.2050791586976</v>
      </c>
      <c r="Z44" s="12">
        <f t="shared" si="2"/>
        <v>2201.0222941578336</v>
      </c>
      <c r="AA44" s="12">
        <f t="shared" si="2"/>
        <v>1954.2157606259473</v>
      </c>
      <c r="AB44" s="12">
        <f t="shared" si="2"/>
        <v>2084.5367600427953</v>
      </c>
      <c r="AC44" s="12">
        <f t="shared" si="2"/>
        <v>1459.8828830791517</v>
      </c>
      <c r="AD44" s="12">
        <f t="shared" si="2"/>
        <v>1647.2886087141273</v>
      </c>
      <c r="AE44" s="12">
        <f t="shared" si="2"/>
        <v>1507.8117876933766</v>
      </c>
      <c r="AF44" s="12">
        <f t="shared" si="2"/>
        <v>1361.4066255899079</v>
      </c>
      <c r="AH44" s="12">
        <f>VLOOKUP($W44,Total_Rndwd_Prod_Val_AF_N!$A$4:$M$202,AH$1,FALSE)/10^3</f>
        <v>2223.4587716123474</v>
      </c>
      <c r="AI44" s="50">
        <f>VLOOKUP($W44,Total_Rndwd_Prod_Val_AF_N!$A$4:$M$202,AI$1,FALSE)/10^3</f>
        <v>2340.6120471507347</v>
      </c>
      <c r="AJ44" s="12">
        <f>VLOOKUP($W44,Total_Rndwd_Prod_Val_AF_N!$A$4:$M$202,AJ$1,FALSE)/10^3</f>
        <v>2336.581699379662</v>
      </c>
      <c r="AK44" s="12">
        <f>VLOOKUP($W44,Total_Rndwd_Prod_Val_AF_N!$A$4:$M$202,AK$1,FALSE)/10^3</f>
        <v>2098.7478899824341</v>
      </c>
      <c r="AL44" s="50">
        <f>VLOOKUP($W44,Total_Rndwd_Prod_Val_AF_N!$A$4:$M$202,AL$1,FALSE)/10^3</f>
        <v>2246.1752073815305</v>
      </c>
      <c r="AM44" s="12">
        <f>VLOOKUP($W44,Total_Rndwd_Prod_Val_AF_N!$A$4:$M$202,AM$1,FALSE)/10^3</f>
        <v>1614.0388702575576</v>
      </c>
      <c r="AN44" s="12">
        <f>VLOOKUP($W44,Total_Rndwd_Prod_Val_AF_N!$A$4:$M$202,AN$1,FALSE)/10^3</f>
        <v>1439.2069138922152</v>
      </c>
      <c r="AO44" s="50">
        <f>VLOOKUP($W44,Total_Rndwd_Prod_Val_AF_N!$A$4:$M$202,AO$1,FALSE)/10^3</f>
        <v>1303.2183590819261</v>
      </c>
      <c r="AP44" s="12">
        <f>VLOOKUP($W44,Total_Rndwd_Prod_Val_AF_N!$A$4:$M$202,AP$1,FALSE)/10^3</f>
        <v>1168.4854470513385</v>
      </c>
      <c r="AQ44" s="12"/>
      <c r="AR44" s="12">
        <f>VLOOKUP($W44,Total_Rndwd_Prod_Val_BF_N!$A$4:$M$202,AR$1,FALSE)/10^3</f>
        <v>2223.4587716123474</v>
      </c>
      <c r="AS44" s="12">
        <f>VLOOKUP($W44,Total_Rndwd_Prod_Val_BF_N!$A$4:$M$202,AS$1,FALSE)/10^3</f>
        <v>2432.1651780245338</v>
      </c>
      <c r="AT44" s="12">
        <f>VLOOKUP($W44,Total_Rndwd_Prod_Val_BF_N!$A$4:$M$202,AT$1,FALSE)/10^3</f>
        <v>2505.5809160006893</v>
      </c>
      <c r="AU44" s="12">
        <f>VLOOKUP($W44,Total_Rndwd_Prod_Val_BF_N!$A$4:$M$202,AU$1,FALSE)/10^3</f>
        <v>2236.4047138276223</v>
      </c>
      <c r="AV44" s="12">
        <f>VLOOKUP($W44,Total_Rndwd_Prod_Val_BF_N!$A$4:$M$202,AV$1,FALSE)/10^3</f>
        <v>2361.9754536799983</v>
      </c>
      <c r="AW44" s="12">
        <f>VLOOKUP($W44,Total_Rndwd_Prod_Val_BF_N!$A$4:$M$202,AW$1,FALSE)/10^3</f>
        <v>1724.4510709479991</v>
      </c>
      <c r="AX44" s="12">
        <f>VLOOKUP($W44,Total_Rndwd_Prod_Val_BF_N!$A$4:$M$202,AX$1,FALSE)/10^3</f>
        <v>1536.5409120310921</v>
      </c>
      <c r="AY44" s="12">
        <f>VLOOKUP($W44,Total_Rndwd_Prod_Val_BF_N!$A$4:$M$202,AY$1,FALSE)/10^3</f>
        <v>1382.3668758528677</v>
      </c>
      <c r="AZ44" s="12">
        <f>VLOOKUP($W44,Total_Rndwd_Prod_Val_BF_N!$A$4:$M$202,AZ$1,FALSE)/10^3</f>
        <v>1249.7934451050592</v>
      </c>
      <c r="BA44" s="12"/>
      <c r="BB44" s="12">
        <f>VLOOKUP($W44,Total_Rndwd_Prod_Val_BAC_N!$A$4:$M$202,BB$1,FALSE)/10^3</f>
        <v>2223.4587716123474</v>
      </c>
      <c r="BC44" s="12">
        <f>VLOOKUP($W44,Total_Rndwd_Prod_Val_BAC_N!$A$4:$M$202,BC$1,FALSE)/10^3</f>
        <v>2320.7674424513102</v>
      </c>
      <c r="BD44" s="12">
        <f>VLOOKUP($W44,Total_Rndwd_Prod_Val_BAC_N!$A$4:$M$202,BD$1,FALSE)/10^3</f>
        <v>2309.7846070218025</v>
      </c>
      <c r="BE44" s="12">
        <f>VLOOKUP($W44,Total_Rndwd_Prod_Val_BAC_N!$A$4:$M$202,BE$1,FALSE)/10^3</f>
        <v>2065.9906107965835</v>
      </c>
      <c r="BF44" s="12">
        <f>VLOOKUP($W44,Total_Rndwd_Prod_Val_BAC_N!$A$4:$M$202,BF$1,FALSE)/10^3</f>
        <v>2198.0786600003121</v>
      </c>
      <c r="BG44" s="12">
        <f>VLOOKUP($W44,Total_Rndwd_Prod_Val_BAC_N!$A$4:$M$202,BG$1,FALSE)/10^3</f>
        <v>1580.8321386614375</v>
      </c>
      <c r="BH44" s="12">
        <f>VLOOKUP($W44,Total_Rndwd_Prod_Val_BAC_N!$A$4:$M$202,BH$1,FALSE)/10^3</f>
        <v>1407.6819974719256</v>
      </c>
      <c r="BI44" s="12">
        <f>VLOOKUP($W44,Total_Rndwd_Prod_Val_BAC_N!$A$4:$M$202,BI$1,FALSE)/10^3</f>
        <v>1282.952000246368</v>
      </c>
      <c r="BJ44" s="12">
        <f>VLOOKUP($W44,Total_Rndwd_Prod_Val_BAC_N!$A$4:$M$202,BJ$1,FALSE)/10^3</f>
        <v>1153.190139496651</v>
      </c>
      <c r="BK44" s="12"/>
    </row>
    <row r="45" spans="1:63" x14ac:dyDescent="0.3">
      <c r="A45" t="s">
        <v>79</v>
      </c>
      <c r="B45" s="2">
        <v>0</v>
      </c>
      <c r="C45" s="2">
        <v>0</v>
      </c>
      <c r="D45" s="2">
        <v>0</v>
      </c>
      <c r="E45" s="2">
        <v>1778401.9187940438</v>
      </c>
      <c r="F45" s="2">
        <v>1926311.727887525</v>
      </c>
      <c r="G45" s="2">
        <v>2086677.554165679</v>
      </c>
      <c r="H45" s="2">
        <v>2020014.7745372185</v>
      </c>
      <c r="I45" s="2">
        <v>1963437.2658898155</v>
      </c>
      <c r="J45" s="2">
        <v>1921217.5798508918</v>
      </c>
      <c r="K45" s="2">
        <v>1839246.612850456</v>
      </c>
      <c r="L45" s="2">
        <v>1774537.3549171963</v>
      </c>
      <c r="M45" s="2">
        <v>1685333.6099001565</v>
      </c>
      <c r="N45" t="e">
        <f>#REF!+#REF!+#REF!</f>
        <v>#REF!</v>
      </c>
      <c r="O45" t="e">
        <f>#REF!+#REF!+#REF!</f>
        <v>#REF!</v>
      </c>
      <c r="P45" t="e">
        <f>#REF!+#REF!+#REF!</f>
        <v>#REF!</v>
      </c>
      <c r="Q45" t="e">
        <f>#REF!+#REF!+#REF!</f>
        <v>#REF!</v>
      </c>
      <c r="R45" t="e">
        <f>#REF!+#REF!+#REF!</f>
        <v>#REF!</v>
      </c>
      <c r="S45" t="e">
        <f>#REF!+#REF!+#REF!</f>
        <v>#REF!</v>
      </c>
      <c r="T45" t="e">
        <f>#REF!+#REF!+#REF!</f>
        <v>#REF!</v>
      </c>
      <c r="U45" t="e">
        <f>#REF!+#REF!+#REF!</f>
        <v>#REF!</v>
      </c>
      <c r="W45" t="s">
        <v>80</v>
      </c>
      <c r="X45" s="12">
        <f t="shared" si="2"/>
        <v>11335.202740959088</v>
      </c>
      <c r="Y45" s="12">
        <f t="shared" si="2"/>
        <v>13247.224040087789</v>
      </c>
      <c r="Z45" s="12">
        <f t="shared" si="2"/>
        <v>15490.45610817144</v>
      </c>
      <c r="AA45" s="12">
        <f t="shared" si="2"/>
        <v>15619.707840273992</v>
      </c>
      <c r="AB45" s="12">
        <f t="shared" si="2"/>
        <v>15704.075430005843</v>
      </c>
      <c r="AC45" s="12">
        <f t="shared" si="2"/>
        <v>15949.934714854842</v>
      </c>
      <c r="AD45" s="12">
        <f t="shared" si="2"/>
        <v>15621.197974220187</v>
      </c>
      <c r="AE45" s="12">
        <f t="shared" si="2"/>
        <v>15361.287749734242</v>
      </c>
      <c r="AF45" s="12">
        <f t="shared" si="2"/>
        <v>14938.736011900059</v>
      </c>
      <c r="AH45" s="12">
        <f>VLOOKUP($W45,Total_Rndwd_Prod_Val_AF_N!$A$4:$M$202,AH$1,FALSE)/10^3</f>
        <v>11335.202740959088</v>
      </c>
      <c r="AI45" s="50">
        <f>VLOOKUP($W45,Total_Rndwd_Prod_Val_AF_N!$A$4:$M$202,AI$1,FALSE)/10^3</f>
        <v>13074.484513793122</v>
      </c>
      <c r="AJ45" s="12">
        <f>VLOOKUP($W45,Total_Rndwd_Prod_Val_AF_N!$A$4:$M$202,AJ$1,FALSE)/10^3</f>
        <v>15120.926406710085</v>
      </c>
      <c r="AK45" s="12">
        <f>VLOOKUP($W45,Total_Rndwd_Prod_Val_AF_N!$A$4:$M$202,AK$1,FALSE)/10^3</f>
        <v>15637.257912219431</v>
      </c>
      <c r="AL45" s="50">
        <f>VLOOKUP($W45,Total_Rndwd_Prod_Val_AF_N!$A$4:$M$202,AL$1,FALSE)/10^3</f>
        <v>15619.083955792163</v>
      </c>
      <c r="AM45" s="12">
        <f>VLOOKUP($W45,Total_Rndwd_Prod_Val_AF_N!$A$4:$M$202,AM$1,FALSE)/10^3</f>
        <v>15416.899709567495</v>
      </c>
      <c r="AN45" s="12">
        <f>VLOOKUP($W45,Total_Rndwd_Prod_Val_AF_N!$A$4:$M$202,AN$1,FALSE)/10^3</f>
        <v>15261.743370283326</v>
      </c>
      <c r="AO45" s="50">
        <f>VLOOKUP($W45,Total_Rndwd_Prod_Val_AF_N!$A$4:$M$202,AO$1,FALSE)/10^3</f>
        <v>14952.454700857043</v>
      </c>
      <c r="AP45" s="12">
        <f>VLOOKUP($W45,Total_Rndwd_Prod_Val_AF_N!$A$4:$M$202,AP$1,FALSE)/10^3</f>
        <v>14561.119551983305</v>
      </c>
      <c r="AQ45" s="12"/>
      <c r="AR45" s="12">
        <f>VLOOKUP($W45,Total_Rndwd_Prod_Val_BF_N!$A$4:$M$202,AR$1,FALSE)/10^3</f>
        <v>11335.202740959088</v>
      </c>
      <c r="AS45" s="12">
        <f>VLOOKUP($W45,Total_Rndwd_Prod_Val_BF_N!$A$4:$M$202,AS$1,FALSE)/10^3</f>
        <v>14380.651381316811</v>
      </c>
      <c r="AT45" s="12">
        <f>VLOOKUP($W45,Total_Rndwd_Prod_Val_BF_N!$A$4:$M$202,AT$1,FALSE)/10^3</f>
        <v>18225.234200296814</v>
      </c>
      <c r="AU45" s="12">
        <f>VLOOKUP($W45,Total_Rndwd_Prod_Val_BF_N!$A$4:$M$202,AU$1,FALSE)/10^3</f>
        <v>18294.152254256092</v>
      </c>
      <c r="AV45" s="12">
        <f>VLOOKUP($W45,Total_Rndwd_Prod_Val_BF_N!$A$4:$M$202,AV$1,FALSE)/10^3</f>
        <v>18589.229779426219</v>
      </c>
      <c r="AW45" s="12">
        <f>VLOOKUP($W45,Total_Rndwd_Prod_Val_BF_N!$A$4:$M$202,AW$1,FALSE)/10^3</f>
        <v>18573.304479374023</v>
      </c>
      <c r="AX45" s="12">
        <f>VLOOKUP($W45,Total_Rndwd_Prod_Val_BF_N!$A$4:$M$202,AX$1,FALSE)/10^3</f>
        <v>18517.482000353015</v>
      </c>
      <c r="AY45" s="12">
        <f>VLOOKUP($W45,Total_Rndwd_Prod_Val_BF_N!$A$4:$M$202,AY$1,FALSE)/10^3</f>
        <v>18117.693943962848</v>
      </c>
      <c r="AZ45" s="12">
        <f>VLOOKUP($W45,Total_Rndwd_Prod_Val_BF_N!$A$4:$M$202,AZ$1,FALSE)/10^3</f>
        <v>17967.621051453192</v>
      </c>
      <c r="BA45" s="12"/>
      <c r="BB45" s="12">
        <f>VLOOKUP($W45,Total_Rndwd_Prod_Val_BAC_N!$A$4:$M$202,BB$1,FALSE)/10^3</f>
        <v>11335.202740959088</v>
      </c>
      <c r="BC45" s="12">
        <f>VLOOKUP($W45,Total_Rndwd_Prod_Val_BAC_N!$A$4:$M$202,BC$1,FALSE)/10^3</f>
        <v>13564.794467588099</v>
      </c>
      <c r="BD45" s="12">
        <f>VLOOKUP($W45,Total_Rndwd_Prod_Val_BAC_N!$A$4:$M$202,BD$1,FALSE)/10^3</f>
        <v>16390.398106064436</v>
      </c>
      <c r="BE45" s="12">
        <f>VLOOKUP($W45,Total_Rndwd_Prod_Val_BAC_N!$A$4:$M$202,BE$1,FALSE)/10^3</f>
        <v>16605.817987854753</v>
      </c>
      <c r="BF45" s="12">
        <f>VLOOKUP($W45,Total_Rndwd_Prod_Val_BAC_N!$A$4:$M$202,BF$1,FALSE)/10^3</f>
        <v>16801.091516294357</v>
      </c>
      <c r="BG45" s="12">
        <f>VLOOKUP($W45,Total_Rndwd_Prod_Val_BAC_N!$A$4:$M$202,BG$1,FALSE)/10^3</f>
        <v>16804.761432963223</v>
      </c>
      <c r="BH45" s="12">
        <f>VLOOKUP($W45,Total_Rndwd_Prod_Val_BAC_N!$A$4:$M$202,BH$1,FALSE)/10^3</f>
        <v>16512.846101790241</v>
      </c>
      <c r="BI45" s="12">
        <f>VLOOKUP($W45,Total_Rndwd_Prod_Val_BAC_N!$A$4:$M$202,BI$1,FALSE)/10^3</f>
        <v>16313.122482356113</v>
      </c>
      <c r="BJ45" s="12">
        <f>VLOOKUP($W45,Total_Rndwd_Prod_Val_BAC_N!$A$4:$M$202,BJ$1,FALSE)/10^3</f>
        <v>15913.02911909172</v>
      </c>
      <c r="BK45" s="12"/>
    </row>
    <row r="46" spans="1:63" x14ac:dyDescent="0.3">
      <c r="A46" t="s">
        <v>23</v>
      </c>
      <c r="B46" s="2">
        <v>0</v>
      </c>
      <c r="C46" s="2">
        <v>0</v>
      </c>
      <c r="D46" s="2">
        <v>0</v>
      </c>
      <c r="E46" s="2">
        <v>829674.2331440266</v>
      </c>
      <c r="F46" s="2">
        <v>890551.59592318931</v>
      </c>
      <c r="G46" s="2">
        <v>951989.77449291863</v>
      </c>
      <c r="H46" s="2">
        <v>961904.403110774</v>
      </c>
      <c r="I46" s="2">
        <v>975055.7512861297</v>
      </c>
      <c r="J46" s="2">
        <v>991764.32153166411</v>
      </c>
      <c r="K46" s="2">
        <v>802582.77999532537</v>
      </c>
      <c r="L46" s="2">
        <v>817973.65333067416</v>
      </c>
      <c r="M46" s="2">
        <v>814319.84580738388</v>
      </c>
      <c r="N46" t="e">
        <f>#REF!+#REF!+#REF!</f>
        <v>#REF!</v>
      </c>
      <c r="O46" t="e">
        <f>#REF!+#REF!+#REF!</f>
        <v>#REF!</v>
      </c>
      <c r="P46" t="e">
        <f>#REF!+#REF!+#REF!</f>
        <v>#REF!</v>
      </c>
      <c r="Q46" t="e">
        <f>#REF!+#REF!+#REF!</f>
        <v>#REF!</v>
      </c>
      <c r="R46" t="e">
        <f>#REF!+#REF!+#REF!</f>
        <v>#REF!</v>
      </c>
      <c r="S46" t="e">
        <f>#REF!+#REF!+#REF!</f>
        <v>#REF!</v>
      </c>
      <c r="T46" t="e">
        <f>#REF!+#REF!+#REF!</f>
        <v>#REF!</v>
      </c>
      <c r="U46" t="e">
        <f>#REF!+#REF!+#REF!</f>
        <v>#REF!</v>
      </c>
      <c r="W46" t="s">
        <v>81</v>
      </c>
      <c r="X46" s="12">
        <f t="shared" si="2"/>
        <v>832.08213544418425</v>
      </c>
      <c r="Y46" s="12">
        <f t="shared" si="2"/>
        <v>981.43322868999689</v>
      </c>
      <c r="Z46" s="12">
        <f t="shared" si="2"/>
        <v>1147.2853813270917</v>
      </c>
      <c r="AA46" s="12">
        <f t="shared" si="2"/>
        <v>1174.2131219982059</v>
      </c>
      <c r="AB46" s="12">
        <f t="shared" si="2"/>
        <v>1205.8344107814464</v>
      </c>
      <c r="AC46" s="12">
        <f t="shared" si="2"/>
        <v>1294.4486804333151</v>
      </c>
      <c r="AD46" s="12">
        <f t="shared" si="2"/>
        <v>1287.7077448016885</v>
      </c>
      <c r="AE46" s="12">
        <f t="shared" si="2"/>
        <v>1280.9143862906087</v>
      </c>
      <c r="AF46" s="12">
        <f t="shared" si="2"/>
        <v>1264.3760789653477</v>
      </c>
      <c r="AH46" s="12">
        <f>VLOOKUP($W46,Total_Rndwd_Prod_Val_AF_N!$A$4:$M$202,AH$1,FALSE)/10^3</f>
        <v>832.08213544418425</v>
      </c>
      <c r="AI46" s="50">
        <f>VLOOKUP($W46,Total_Rndwd_Prod_Val_AF_N!$A$4:$M$202,AI$1,FALSE)/10^3</f>
        <v>1025.2978512718173</v>
      </c>
      <c r="AJ46" s="12">
        <f>VLOOKUP($W46,Total_Rndwd_Prod_Val_AF_N!$A$4:$M$202,AJ$1,FALSE)/10^3</f>
        <v>1257.0450842098483</v>
      </c>
      <c r="AK46" s="12">
        <f>VLOOKUP($W46,Total_Rndwd_Prod_Val_AF_N!$A$4:$M$202,AK$1,FALSE)/10^3</f>
        <v>1312.3622697861381</v>
      </c>
      <c r="AL46" s="50">
        <f>VLOOKUP($W46,Total_Rndwd_Prod_Val_AF_N!$A$4:$M$202,AL$1,FALSE)/10^3</f>
        <v>1353.3943678648116</v>
      </c>
      <c r="AM46" s="12">
        <f>VLOOKUP($W46,Total_Rndwd_Prod_Val_AF_N!$A$4:$M$202,AM$1,FALSE)/10^3</f>
        <v>1398.2615717206072</v>
      </c>
      <c r="AN46" s="12">
        <f>VLOOKUP($W46,Total_Rndwd_Prod_Val_AF_N!$A$4:$M$202,AN$1,FALSE)/10^3</f>
        <v>1452.8328010079895</v>
      </c>
      <c r="AO46" s="50">
        <f>VLOOKUP($W46,Total_Rndwd_Prod_Val_AF_N!$A$4:$M$202,AO$1,FALSE)/10^3</f>
        <v>1435.5926475161414</v>
      </c>
      <c r="AP46" s="12">
        <f>VLOOKUP($W46,Total_Rndwd_Prod_Val_AF_N!$A$4:$M$202,AP$1,FALSE)/10^3</f>
        <v>1419.4128887744016</v>
      </c>
      <c r="AQ46" s="12"/>
      <c r="AR46" s="12">
        <f>VLOOKUP($W46,Total_Rndwd_Prod_Val_BF_N!$A$4:$M$202,AR$1,FALSE)/10^3</f>
        <v>832.08213544418425</v>
      </c>
      <c r="AS46" s="12">
        <f>VLOOKUP($W46,Total_Rndwd_Prod_Val_BF_N!$A$4:$M$202,AS$1,FALSE)/10^3</f>
        <v>1016.1197595461141</v>
      </c>
      <c r="AT46" s="12">
        <f>VLOOKUP($W46,Total_Rndwd_Prod_Val_BF_N!$A$4:$M$202,AT$1,FALSE)/10^3</f>
        <v>1211.4486498434428</v>
      </c>
      <c r="AU46" s="12">
        <f>VLOOKUP($W46,Total_Rndwd_Prod_Val_BF_N!$A$4:$M$202,AU$1,FALSE)/10^3</f>
        <v>1212.2135426755904</v>
      </c>
      <c r="AV46" s="12">
        <f>VLOOKUP($W46,Total_Rndwd_Prod_Val_BF_N!$A$4:$M$202,AV$1,FALSE)/10^3</f>
        <v>1221.32616483057</v>
      </c>
      <c r="AW46" s="12">
        <f>VLOOKUP($W46,Total_Rndwd_Prod_Val_BF_N!$A$4:$M$202,AW$1,FALSE)/10^3</f>
        <v>1267.0026315622802</v>
      </c>
      <c r="AX46" s="12">
        <f>VLOOKUP($W46,Total_Rndwd_Prod_Val_BF_N!$A$4:$M$202,AX$1,FALSE)/10^3</f>
        <v>1276.85784586465</v>
      </c>
      <c r="AY46" s="12">
        <f>VLOOKUP($W46,Total_Rndwd_Prod_Val_BF_N!$A$4:$M$202,AY$1,FALSE)/10^3</f>
        <v>1259.1391188016967</v>
      </c>
      <c r="AZ46" s="12">
        <f>VLOOKUP($W46,Total_Rndwd_Prod_Val_BF_N!$A$4:$M$202,AZ$1,FALSE)/10^3</f>
        <v>1261.3456685842036</v>
      </c>
      <c r="BA46" s="12"/>
      <c r="BB46" s="12">
        <f>VLOOKUP($W46,Total_Rndwd_Prod_Val_BAC_N!$A$4:$M$202,BB$1,FALSE)/10^3</f>
        <v>832.08213544418425</v>
      </c>
      <c r="BC46" s="12">
        <f>VLOOKUP($W46,Total_Rndwd_Prod_Val_BAC_N!$A$4:$M$202,BC$1,FALSE)/10^3</f>
        <v>1010.5954095053561</v>
      </c>
      <c r="BD46" s="12">
        <f>VLOOKUP($W46,Total_Rndwd_Prod_Val_BAC_N!$A$4:$M$202,BD$1,FALSE)/10^3</f>
        <v>1225.686413254904</v>
      </c>
      <c r="BE46" s="12">
        <f>VLOOKUP($W46,Total_Rndwd_Prod_Val_BAC_N!$A$4:$M$202,BE$1,FALSE)/10^3</f>
        <v>1269.8520799169401</v>
      </c>
      <c r="BF46" s="12">
        <f>VLOOKUP($W46,Total_Rndwd_Prod_Val_BAC_N!$A$4:$M$202,BF$1,FALSE)/10^3</f>
        <v>1302.0366575421726</v>
      </c>
      <c r="BG46" s="12">
        <f>VLOOKUP($W46,Total_Rndwd_Prod_Val_BAC_N!$A$4:$M$202,BG$1,FALSE)/10^3</f>
        <v>1377.0748421785397</v>
      </c>
      <c r="BH46" s="12">
        <f>VLOOKUP($W46,Total_Rndwd_Prod_Val_BAC_N!$A$4:$M$202,BH$1,FALSE)/10^3</f>
        <v>1408.5309661611952</v>
      </c>
      <c r="BI46" s="12">
        <f>VLOOKUP($W46,Total_Rndwd_Prod_Val_BAC_N!$A$4:$M$202,BI$1,FALSE)/10^3</f>
        <v>1400.3720044996778</v>
      </c>
      <c r="BJ46" s="12">
        <f>VLOOKUP($W46,Total_Rndwd_Prod_Val_BAC_N!$A$4:$M$202,BJ$1,FALSE)/10^3</f>
        <v>1386.0799302949065</v>
      </c>
      <c r="BK46" s="12"/>
    </row>
    <row r="47" spans="1:63" x14ac:dyDescent="0.3">
      <c r="A47" t="s">
        <v>82</v>
      </c>
      <c r="B47" s="2">
        <v>0</v>
      </c>
      <c r="C47" s="2">
        <v>0</v>
      </c>
      <c r="D47" s="2">
        <v>0</v>
      </c>
      <c r="E47" s="2">
        <v>96370.714546641044</v>
      </c>
      <c r="F47" s="2">
        <v>108548.46068898462</v>
      </c>
      <c r="G47" s="2">
        <v>120353.26094898509</v>
      </c>
      <c r="H47" s="2">
        <v>122723.62826025621</v>
      </c>
      <c r="I47" s="2">
        <v>140218.29249166528</v>
      </c>
      <c r="J47" s="2">
        <v>144315.05130986872</v>
      </c>
      <c r="K47" s="2">
        <v>139605.48070800307</v>
      </c>
      <c r="L47" s="2">
        <v>132080.2242955869</v>
      </c>
      <c r="M47" s="2">
        <v>119841.78397878598</v>
      </c>
      <c r="N47" t="e">
        <f>#REF!+#REF!+#REF!</f>
        <v>#REF!</v>
      </c>
      <c r="O47" t="e">
        <f>#REF!+#REF!+#REF!</f>
        <v>#REF!</v>
      </c>
      <c r="P47" t="e">
        <f>#REF!+#REF!+#REF!</f>
        <v>#REF!</v>
      </c>
      <c r="Q47" t="e">
        <f>#REF!+#REF!+#REF!</f>
        <v>#REF!</v>
      </c>
      <c r="R47" t="e">
        <f>#REF!+#REF!+#REF!</f>
        <v>#REF!</v>
      </c>
      <c r="S47" t="e">
        <f>#REF!+#REF!+#REF!</f>
        <v>#REF!</v>
      </c>
      <c r="T47" t="e">
        <f>#REF!+#REF!+#REF!</f>
        <v>#REF!</v>
      </c>
      <c r="U47" t="e">
        <f>#REF!+#REF!+#REF!</f>
        <v>#REF!</v>
      </c>
      <c r="W47" t="s">
        <v>83</v>
      </c>
      <c r="X47" s="12">
        <f t="shared" si="2"/>
        <v>5081.8860446985364</v>
      </c>
      <c r="Y47" s="12">
        <f t="shared" si="2"/>
        <v>5917.2018060133223</v>
      </c>
      <c r="Z47" s="12">
        <f t="shared" si="2"/>
        <v>6830.0412485495071</v>
      </c>
      <c r="AA47" s="12">
        <f t="shared" si="2"/>
        <v>7031.9027579066951</v>
      </c>
      <c r="AB47" s="12">
        <f t="shared" si="2"/>
        <v>7269.4281754124049</v>
      </c>
      <c r="AC47" s="12">
        <f t="shared" si="2"/>
        <v>7545.8949574196658</v>
      </c>
      <c r="AD47" s="12">
        <f t="shared" si="2"/>
        <v>7564.161795533365</v>
      </c>
      <c r="AE47" s="12">
        <f t="shared" si="2"/>
        <v>7583.7732592314778</v>
      </c>
      <c r="AF47" s="12">
        <f t="shared" si="2"/>
        <v>7565.3540770979625</v>
      </c>
      <c r="AH47" s="12">
        <f>VLOOKUP($W47,Total_Rndwd_Prod_Val_AF_N!$A$4:$M$202,AH$1,FALSE)/10^3</f>
        <v>5081.8860446985364</v>
      </c>
      <c r="AI47" s="50">
        <f>VLOOKUP($W47,Total_Rndwd_Prod_Val_AF_N!$A$4:$M$202,AI$1,FALSE)/10^3</f>
        <v>6159.4959930135992</v>
      </c>
      <c r="AJ47" s="12">
        <f>VLOOKUP($W47,Total_Rndwd_Prod_Val_AF_N!$A$4:$M$202,AJ$1,FALSE)/10^3</f>
        <v>7414.5004328465393</v>
      </c>
      <c r="AK47" s="12">
        <f>VLOOKUP($W47,Total_Rndwd_Prod_Val_AF_N!$A$4:$M$202,AK$1,FALSE)/10^3</f>
        <v>7620.0702566303289</v>
      </c>
      <c r="AL47" s="50">
        <f>VLOOKUP($W47,Total_Rndwd_Prod_Val_AF_N!$A$4:$M$202,AL$1,FALSE)/10^3</f>
        <v>7822.2178966887232</v>
      </c>
      <c r="AM47" s="12">
        <f>VLOOKUP($W47,Total_Rndwd_Prod_Val_AF_N!$A$4:$M$202,AM$1,FALSE)/10^3</f>
        <v>8086.6974330763323</v>
      </c>
      <c r="AN47" s="12">
        <f>VLOOKUP($W47,Total_Rndwd_Prod_Val_AF_N!$A$4:$M$202,AN$1,FALSE)/10^3</f>
        <v>8137.600903372816</v>
      </c>
      <c r="AO47" s="50">
        <f>VLOOKUP($W47,Total_Rndwd_Prod_Val_AF_N!$A$4:$M$202,AO$1,FALSE)/10^3</f>
        <v>8177.4381049332123</v>
      </c>
      <c r="AP47" s="12">
        <f>VLOOKUP($W47,Total_Rndwd_Prod_Val_AF_N!$A$4:$M$202,AP$1,FALSE)/10^3</f>
        <v>8161.9622956713783</v>
      </c>
      <c r="AQ47" s="12"/>
      <c r="AR47" s="12">
        <f>VLOOKUP($W47,Total_Rndwd_Prod_Val_BF_N!$A$4:$M$202,AR$1,FALSE)/10^3</f>
        <v>5081.8860446985364</v>
      </c>
      <c r="AS47" s="12">
        <f>VLOOKUP($W47,Total_Rndwd_Prod_Val_BF_N!$A$4:$M$202,AS$1,FALSE)/10^3</f>
        <v>6356.8807684436506</v>
      </c>
      <c r="AT47" s="12">
        <f>VLOOKUP($W47,Total_Rndwd_Prod_Val_BF_N!$A$4:$M$202,AT$1,FALSE)/10^3</f>
        <v>7882.9386846912066</v>
      </c>
      <c r="AU47" s="12">
        <f>VLOOKUP($W47,Total_Rndwd_Prod_Val_BF_N!$A$4:$M$202,AU$1,FALSE)/10^3</f>
        <v>8099.8386022247541</v>
      </c>
      <c r="AV47" s="12">
        <f>VLOOKUP($W47,Total_Rndwd_Prod_Val_BF_N!$A$4:$M$202,AV$1,FALSE)/10^3</f>
        <v>8272.1556899748375</v>
      </c>
      <c r="AW47" s="12">
        <f>VLOOKUP($W47,Total_Rndwd_Prod_Val_BF_N!$A$4:$M$202,AW$1,FALSE)/10^3</f>
        <v>8583.2957706909019</v>
      </c>
      <c r="AX47" s="12">
        <f>VLOOKUP($W47,Total_Rndwd_Prod_Val_BF_N!$A$4:$M$202,AX$1,FALSE)/10^3</f>
        <v>8643.4687891708763</v>
      </c>
      <c r="AY47" s="12">
        <f>VLOOKUP($W47,Total_Rndwd_Prod_Val_BF_N!$A$4:$M$202,AY$1,FALSE)/10^3</f>
        <v>8708.7012410111438</v>
      </c>
      <c r="AZ47" s="12">
        <f>VLOOKUP($W47,Total_Rndwd_Prod_Val_BF_N!$A$4:$M$202,AZ$1,FALSE)/10^3</f>
        <v>8782.8303941796221</v>
      </c>
      <c r="BA47" s="12"/>
      <c r="BB47" s="12">
        <f>VLOOKUP($W47,Total_Rndwd_Prod_Val_BAC_N!$A$4:$M$202,BB$1,FALSE)/10^3</f>
        <v>5081.8860446985364</v>
      </c>
      <c r="BC47" s="12">
        <f>VLOOKUP($W47,Total_Rndwd_Prod_Val_BAC_N!$A$4:$M$202,BC$1,FALSE)/10^3</f>
        <v>6078.7382647604409</v>
      </c>
      <c r="BD47" s="12">
        <f>VLOOKUP($W47,Total_Rndwd_Prod_Val_BAC_N!$A$4:$M$202,BD$1,FALSE)/10^3</f>
        <v>7258.2360752907334</v>
      </c>
      <c r="BE47" s="12">
        <f>VLOOKUP($W47,Total_Rndwd_Prod_Val_BAC_N!$A$4:$M$202,BE$1,FALSE)/10^3</f>
        <v>7493.0068684510279</v>
      </c>
      <c r="BF47" s="12">
        <f>VLOOKUP($W47,Total_Rndwd_Prod_Val_BAC_N!$A$4:$M$202,BF$1,FALSE)/10^3</f>
        <v>7661.6944724848581</v>
      </c>
      <c r="BG47" s="12">
        <f>VLOOKUP($W47,Total_Rndwd_Prod_Val_BAC_N!$A$4:$M$202,BG$1,FALSE)/10^3</f>
        <v>7957.0445179795952</v>
      </c>
      <c r="BH47" s="12">
        <f>VLOOKUP($W47,Total_Rndwd_Prod_Val_BAC_N!$A$4:$M$202,BH$1,FALSE)/10^3</f>
        <v>7996.5856462271531</v>
      </c>
      <c r="BI47" s="12">
        <f>VLOOKUP($W47,Total_Rndwd_Prod_Val_BAC_N!$A$4:$M$202,BI$1,FALSE)/10^3</f>
        <v>8045.9208703464019</v>
      </c>
      <c r="BJ47" s="12">
        <f>VLOOKUP($W47,Total_Rndwd_Prod_Val_BAC_N!$A$4:$M$202,BJ$1,FALSE)/10^3</f>
        <v>8039.1960309511978</v>
      </c>
      <c r="BK47" s="12"/>
    </row>
    <row r="48" spans="1:63" x14ac:dyDescent="0.3">
      <c r="A48" t="s">
        <v>84</v>
      </c>
      <c r="B48" s="2">
        <v>0</v>
      </c>
      <c r="C48" s="2">
        <v>0</v>
      </c>
      <c r="D48" s="2">
        <v>0</v>
      </c>
      <c r="E48" s="2">
        <v>1133409.1893698187</v>
      </c>
      <c r="F48" s="2">
        <v>1214876.2645688872</v>
      </c>
      <c r="G48" s="2">
        <v>1295372.7618629301</v>
      </c>
      <c r="H48" s="2">
        <v>1300198.0318986722</v>
      </c>
      <c r="I48" s="2">
        <v>1311702.9874383549</v>
      </c>
      <c r="J48" s="2">
        <v>1328959.6552268243</v>
      </c>
      <c r="K48" s="2">
        <v>1347979.0410361046</v>
      </c>
      <c r="L48" s="2">
        <v>1371415.7034144755</v>
      </c>
      <c r="M48" s="2">
        <v>1359084.6482702296</v>
      </c>
      <c r="N48" t="e">
        <f>#REF!+#REF!+#REF!</f>
        <v>#REF!</v>
      </c>
      <c r="O48" t="e">
        <f>#REF!+#REF!+#REF!</f>
        <v>#REF!</v>
      </c>
      <c r="P48" t="e">
        <f>#REF!+#REF!+#REF!</f>
        <v>#REF!</v>
      </c>
      <c r="Q48" t="e">
        <f>#REF!+#REF!+#REF!</f>
        <v>#REF!</v>
      </c>
      <c r="R48" t="e">
        <f>#REF!+#REF!+#REF!</f>
        <v>#REF!</v>
      </c>
      <c r="S48" t="e">
        <f>#REF!+#REF!+#REF!</f>
        <v>#REF!</v>
      </c>
      <c r="T48" t="e">
        <f>#REF!+#REF!+#REF!</f>
        <v>#REF!</v>
      </c>
      <c r="U48" t="e">
        <f>#REF!+#REF!+#REF!</f>
        <v>#REF!</v>
      </c>
      <c r="W48" t="s">
        <v>85</v>
      </c>
      <c r="X48" s="12">
        <f t="shared" si="2"/>
        <v>711.18076426688003</v>
      </c>
      <c r="Y48" s="12">
        <f t="shared" si="2"/>
        <v>772.86565085000473</v>
      </c>
      <c r="Z48" s="12">
        <f t="shared" si="2"/>
        <v>815.81182215542583</v>
      </c>
      <c r="AA48" s="12">
        <f t="shared" ref="AA48:AF49" si="3">VLOOKUP($W48,$A$4:$M$202,AA$1,FALSE)/10^3</f>
        <v>801.6884216235344</v>
      </c>
      <c r="AB48" s="12">
        <f t="shared" si="3"/>
        <v>797.51198069390512</v>
      </c>
      <c r="AC48" s="12">
        <f t="shared" si="3"/>
        <v>797.558927741964</v>
      </c>
      <c r="AD48" s="12">
        <f t="shared" si="3"/>
        <v>765.29267617994969</v>
      </c>
      <c r="AE48" s="12">
        <f t="shared" si="3"/>
        <v>733.7665874488689</v>
      </c>
      <c r="AF48" s="12">
        <f t="shared" si="3"/>
        <v>695.84089075430666</v>
      </c>
      <c r="AH48" s="12">
        <f>VLOOKUP($W48,Total_Rndwd_Prod_Val_AF_N!$A$4:$M$202,AH$1,FALSE)/10^3</f>
        <v>711.18076426688003</v>
      </c>
      <c r="AI48" s="50">
        <f>VLOOKUP($W48,Total_Rndwd_Prod_Val_AF_N!$A$4:$M$202,AI$1,FALSE)/10^3</f>
        <v>796.91893037531304</v>
      </c>
      <c r="AJ48" s="12">
        <f>VLOOKUP($W48,Total_Rndwd_Prod_Val_AF_N!$A$4:$M$202,AJ$1,FALSE)/10^3</f>
        <v>870.52977858647728</v>
      </c>
      <c r="AK48" s="12">
        <f>VLOOKUP($W48,Total_Rndwd_Prod_Val_AF_N!$A$4:$M$202,AK$1,FALSE)/10^3</f>
        <v>852.39993795621785</v>
      </c>
      <c r="AL48" s="50">
        <f>VLOOKUP($W48,Total_Rndwd_Prod_Val_AF_N!$A$4:$M$202,AL$1,FALSE)/10^3</f>
        <v>838.74645602198086</v>
      </c>
      <c r="AM48" s="12">
        <f>VLOOKUP($W48,Total_Rndwd_Prod_Val_AF_N!$A$4:$M$202,AM$1,FALSE)/10^3</f>
        <v>832.38444894441125</v>
      </c>
      <c r="AN48" s="12">
        <f>VLOOKUP($W48,Total_Rndwd_Prod_Val_AF_N!$A$4:$M$202,AN$1,FALSE)/10^3</f>
        <v>801.07901721352175</v>
      </c>
      <c r="AO48" s="50">
        <f>VLOOKUP($W48,Total_Rndwd_Prod_Val_AF_N!$A$4:$M$202,AO$1,FALSE)/10^3</f>
        <v>767.17098467579126</v>
      </c>
      <c r="AP48" s="12">
        <f>VLOOKUP($W48,Total_Rndwd_Prod_Val_AF_N!$A$4:$M$202,AP$1,FALSE)/10^3</f>
        <v>728.77951857880294</v>
      </c>
      <c r="AQ48" s="12"/>
      <c r="AR48" s="12">
        <f>VLOOKUP($W48,Total_Rndwd_Prod_Val_BF_N!$A$4:$M$202,AR$1,FALSE)/10^3</f>
        <v>711.18076426688003</v>
      </c>
      <c r="AS48" s="12">
        <f>VLOOKUP($W48,Total_Rndwd_Prod_Val_BF_N!$A$4:$M$202,AS$1,FALSE)/10^3</f>
        <v>827.57820642831473</v>
      </c>
      <c r="AT48" s="12">
        <f>VLOOKUP($W48,Total_Rndwd_Prod_Val_BF_N!$A$4:$M$202,AT$1,FALSE)/10^3</f>
        <v>937.02266763488967</v>
      </c>
      <c r="AU48" s="12">
        <f>VLOOKUP($W48,Total_Rndwd_Prod_Val_BF_N!$A$4:$M$202,AU$1,FALSE)/10^3</f>
        <v>918.61583447318196</v>
      </c>
      <c r="AV48" s="12">
        <f>VLOOKUP($W48,Total_Rndwd_Prod_Val_BF_N!$A$4:$M$202,AV$1,FALSE)/10^3</f>
        <v>894.1684445895487</v>
      </c>
      <c r="AW48" s="12">
        <f>VLOOKUP($W48,Total_Rndwd_Prod_Val_BF_N!$A$4:$M$202,AW$1,FALSE)/10^3</f>
        <v>891.32577930928994</v>
      </c>
      <c r="AX48" s="12">
        <f>VLOOKUP($W48,Total_Rndwd_Prod_Val_BF_N!$A$4:$M$202,AX$1,FALSE)/10^3</f>
        <v>863.10813075329588</v>
      </c>
      <c r="AY48" s="12">
        <f>VLOOKUP($W48,Total_Rndwd_Prod_Val_BF_N!$A$4:$M$202,AY$1,FALSE)/10^3</f>
        <v>823.27447263953252</v>
      </c>
      <c r="AZ48" s="12">
        <f>VLOOKUP($W48,Total_Rndwd_Prod_Val_BF_N!$A$4:$M$202,AZ$1,FALSE)/10^3</f>
        <v>792.99914715093928</v>
      </c>
      <c r="BA48" s="12"/>
      <c r="BB48" s="12">
        <f>VLOOKUP($W48,Total_Rndwd_Prod_Val_BAC_N!$A$4:$M$202,BB$1,FALSE)/10^3</f>
        <v>711.18076426688003</v>
      </c>
      <c r="BC48" s="12">
        <f>VLOOKUP($W48,Total_Rndwd_Prod_Val_BAC_N!$A$4:$M$202,BC$1,FALSE)/10^3</f>
        <v>785.48739585216742</v>
      </c>
      <c r="BD48" s="12">
        <f>VLOOKUP($W48,Total_Rndwd_Prod_Val_BAC_N!$A$4:$M$202,BD$1,FALSE)/10^3</f>
        <v>849.14391616311764</v>
      </c>
      <c r="BE48" s="12">
        <f>VLOOKUP($W48,Total_Rndwd_Prod_Val_BAC_N!$A$4:$M$202,BE$1,FALSE)/10^3</f>
        <v>834.85145582592747</v>
      </c>
      <c r="BF48" s="12">
        <f>VLOOKUP($W48,Total_Rndwd_Prod_Val_BAC_N!$A$4:$M$202,BF$1,FALSE)/10^3</f>
        <v>820.05842518666589</v>
      </c>
      <c r="BG48" s="12">
        <f>VLOOKUP($W48,Total_Rndwd_Prod_Val_BAC_N!$A$4:$M$202,BG$1,FALSE)/10^3</f>
        <v>816.06918056543634</v>
      </c>
      <c r="BH48" s="12">
        <f>VLOOKUP($W48,Total_Rndwd_Prod_Val_BAC_N!$A$4:$M$202,BH$1,FALSE)/10^3</f>
        <v>782.68788794542058</v>
      </c>
      <c r="BI48" s="12">
        <f>VLOOKUP($W48,Total_Rndwd_Prod_Val_BAC_N!$A$4:$M$202,BI$1,FALSE)/10^3</f>
        <v>753.13136917305394</v>
      </c>
      <c r="BJ48" s="12">
        <f>VLOOKUP($W48,Total_Rndwd_Prod_Val_BAC_N!$A$4:$M$202,BJ$1,FALSE)/10^3</f>
        <v>715.85602608818886</v>
      </c>
      <c r="BK48" s="12"/>
    </row>
    <row r="49" spans="1:63" x14ac:dyDescent="0.3">
      <c r="A49" t="s">
        <v>86</v>
      </c>
      <c r="B49" s="2">
        <v>0</v>
      </c>
      <c r="C49" s="2">
        <v>0</v>
      </c>
      <c r="D49" s="2">
        <v>0</v>
      </c>
      <c r="E49" s="2">
        <v>190768.36969418277</v>
      </c>
      <c r="F49" s="2">
        <v>207161.29496976416</v>
      </c>
      <c r="G49" s="2">
        <v>224025.90071089109</v>
      </c>
      <c r="H49" s="2">
        <v>224507.63175763094</v>
      </c>
      <c r="I49" s="2">
        <v>225854.80434338166</v>
      </c>
      <c r="J49" s="2">
        <v>228505.82782753615</v>
      </c>
      <c r="K49" s="2">
        <v>231724.57296553988</v>
      </c>
      <c r="L49" s="2">
        <v>235438.4466126512</v>
      </c>
      <c r="M49" s="2">
        <v>234478.97268187962</v>
      </c>
      <c r="N49" t="e">
        <f>#REF!+#REF!+#REF!</f>
        <v>#REF!</v>
      </c>
      <c r="O49" t="e">
        <f>#REF!+#REF!+#REF!</f>
        <v>#REF!</v>
      </c>
      <c r="P49" t="e">
        <f>#REF!+#REF!+#REF!</f>
        <v>#REF!</v>
      </c>
      <c r="Q49" t="e">
        <f>#REF!+#REF!+#REF!</f>
        <v>#REF!</v>
      </c>
      <c r="R49" t="e">
        <f>#REF!+#REF!+#REF!</f>
        <v>#REF!</v>
      </c>
      <c r="S49" t="e">
        <f>#REF!+#REF!+#REF!</f>
        <v>#REF!</v>
      </c>
      <c r="T49" t="e">
        <f>#REF!+#REF!+#REF!</f>
        <v>#REF!</v>
      </c>
      <c r="U49" t="e">
        <f>#REF!+#REF!+#REF!</f>
        <v>#REF!</v>
      </c>
      <c r="W49" s="4" t="s">
        <v>87</v>
      </c>
      <c r="X49" s="11">
        <f>VLOOKUP($W49,$A$4:$M$202,X$1,FALSE)/10^3</f>
        <v>247253.14611544114</v>
      </c>
      <c r="Y49" s="11">
        <f>VLOOKUP($W49,$A$4:$M$202,Y$1,FALSE)/10^3</f>
        <v>276795.37995940592</v>
      </c>
      <c r="Z49" s="11">
        <f>VLOOKUP($W49,$A$4:$M$202,Z$1,FALSE)/10^3</f>
        <v>311475.79016879201</v>
      </c>
      <c r="AA49" s="11">
        <f t="shared" si="3"/>
        <v>314317.69525173109</v>
      </c>
      <c r="AB49" s="11">
        <f t="shared" si="3"/>
        <v>318985.85669455578</v>
      </c>
      <c r="AC49" s="11">
        <f t="shared" si="3"/>
        <v>323774.43732807692</v>
      </c>
      <c r="AD49" s="11">
        <f t="shared" si="3"/>
        <v>320717.99004292069</v>
      </c>
      <c r="AE49" s="11">
        <f t="shared" si="3"/>
        <v>317816.48272304685</v>
      </c>
      <c r="AF49" s="11">
        <f t="shared" si="3"/>
        <v>310922.87314296153</v>
      </c>
      <c r="AH49" s="11">
        <f>VLOOKUP($W49,Total_Rndwd_Prod_Val_AF_N!$A$4:$M$202,AH$1,FALSE)/10^3</f>
        <v>247253.14611544114</v>
      </c>
      <c r="AI49" s="52">
        <f>VLOOKUP($W49,Total_Rndwd_Prod_Val_AF_N!$A$4:$M$202,AI$1,FALSE)/10^3</f>
        <v>280387.54834880773</v>
      </c>
      <c r="AJ49" s="11">
        <f>VLOOKUP($W49,Total_Rndwd_Prod_Val_AF_N!$A$4:$M$202,AJ$1,FALSE)/10^3</f>
        <v>321108.09601360199</v>
      </c>
      <c r="AK49" s="11">
        <f>VLOOKUP($W49,Total_Rndwd_Prod_Val_AF_N!$A$4:$M$202,AK$1,FALSE)/10^3</f>
        <v>323697.0082574074</v>
      </c>
      <c r="AL49" s="52">
        <f>VLOOKUP($W49,Total_Rndwd_Prod_Val_AF_N!$A$4:$M$202,AL$1,FALSE)/10^3</f>
        <v>326734.33844229847</v>
      </c>
      <c r="AM49" s="11">
        <f>VLOOKUP($W49,Total_Rndwd_Prod_Val_AF_N!$A$4:$M$202,AM$1,FALSE)/10^3</f>
        <v>330045.36563886714</v>
      </c>
      <c r="AN49" s="11">
        <f>VLOOKUP($W49,Total_Rndwd_Prod_Val_AF_N!$A$4:$M$202,AN$1,FALSE)/10^3</f>
        <v>327259.31704153027</v>
      </c>
      <c r="AO49" s="52">
        <f>VLOOKUP($W49,Total_Rndwd_Prod_Val_AF_N!$A$4:$M$202,AO$1,FALSE)/10^3</f>
        <v>323502.27254010428</v>
      </c>
      <c r="AP49" s="11">
        <f>VLOOKUP($W49,Total_Rndwd_Prod_Val_AF_N!$A$4:$M$202,AP$1,FALSE)/10^3</f>
        <v>316500.6418508421</v>
      </c>
      <c r="AQ49" s="11"/>
      <c r="AR49" s="11">
        <f>VLOOKUP($W49,Total_Rndwd_Prod_Val_BF_N!$A$4:$M$202,AR$1,FALSE)/10^3</f>
        <v>247253.14611544114</v>
      </c>
      <c r="AS49" s="11">
        <f>VLOOKUP($W49,Total_Rndwd_Prod_Val_BF_N!$A$4:$M$202,AS$1,FALSE)/10^3</f>
        <v>288587.43029539339</v>
      </c>
      <c r="AT49" s="11">
        <f>VLOOKUP($W49,Total_Rndwd_Prod_Val_BF_N!$A$4:$M$202,AT$1,FALSE)/10^3</f>
        <v>339431.17779573536</v>
      </c>
      <c r="AU49" s="11">
        <f>VLOOKUP($W49,Total_Rndwd_Prod_Val_BF_N!$A$4:$M$202,AU$1,FALSE)/10^3</f>
        <v>341540.35253553902</v>
      </c>
      <c r="AV49" s="11">
        <f>VLOOKUP($W49,Total_Rndwd_Prod_Val_BF_N!$A$4:$M$202,AV$1,FALSE)/10^3</f>
        <v>338608.31827034871</v>
      </c>
      <c r="AW49" s="11">
        <f>VLOOKUP($W49,Total_Rndwd_Prod_Val_BF_N!$A$4:$M$202,AW$1,FALSE)/10^3</f>
        <v>340344.81429061614</v>
      </c>
      <c r="AX49" s="11">
        <f>VLOOKUP($W49,Total_Rndwd_Prod_Val_BF_N!$A$4:$M$202,AX$1,FALSE)/10^3</f>
        <v>337454.12063255941</v>
      </c>
      <c r="AY49" s="11">
        <f>VLOOKUP($W49,Total_Rndwd_Prod_Val_BF_N!$A$4:$M$202,AY$1,FALSE)/10^3</f>
        <v>329069.92925732123</v>
      </c>
      <c r="AZ49" s="11">
        <f>VLOOKUP($W49,Total_Rndwd_Prod_Val_BF_N!$A$4:$M$202,AZ$1,FALSE)/10^3</f>
        <v>326076.11138640356</v>
      </c>
      <c r="BA49" s="11"/>
      <c r="BB49" s="11">
        <f>VLOOKUP($W49,Total_Rndwd_Prod_Val_BAC_N!$A$4:$M$202,BB$1,FALSE)/10^3</f>
        <v>247253.14611544114</v>
      </c>
      <c r="BC49" s="11">
        <f>VLOOKUP($W49,Total_Rndwd_Prod_Val_BAC_N!$A$4:$M$202,BC$1,FALSE)/10^3</f>
        <v>279729.98100365017</v>
      </c>
      <c r="BD49" s="11">
        <f>VLOOKUP($W49,Total_Rndwd_Prod_Val_BAC_N!$A$4:$M$202,BD$1,FALSE)/10^3</f>
        <v>320172.92744450865</v>
      </c>
      <c r="BE49" s="11">
        <f>VLOOKUP($W49,Total_Rndwd_Prod_Val_BAC_N!$A$4:$M$202,BE$1,FALSE)/10^3</f>
        <v>321829.42787354568</v>
      </c>
      <c r="BF49" s="11">
        <f>VLOOKUP($W49,Total_Rndwd_Prod_Val_BAC_N!$A$4:$M$202,BF$1,FALSE)/10^3</f>
        <v>324074.92298121948</v>
      </c>
      <c r="BG49" s="11">
        <f>VLOOKUP($W49,Total_Rndwd_Prod_Val_BAC_N!$A$4:$M$202,BG$1,FALSE)/10^3</f>
        <v>328476.42098318599</v>
      </c>
      <c r="BH49" s="11">
        <f>VLOOKUP($W49,Total_Rndwd_Prod_Val_BAC_N!$A$4:$M$202,BH$1,FALSE)/10^3</f>
        <v>324814.2865167628</v>
      </c>
      <c r="BI49" s="11">
        <f>VLOOKUP($W49,Total_Rndwd_Prod_Val_BAC_N!$A$4:$M$202,BI$1,FALSE)/10^3</f>
        <v>322333.03339694923</v>
      </c>
      <c r="BJ49" s="11">
        <f>VLOOKUP($W49,Total_Rndwd_Prod_Val_BAC_N!$A$4:$M$202,BJ$1,FALSE)/10^3</f>
        <v>315621.50735091581</v>
      </c>
      <c r="BK49" s="11"/>
    </row>
    <row r="50" spans="1:63" x14ac:dyDescent="0.3">
      <c r="A50" t="s">
        <v>88</v>
      </c>
      <c r="B50" s="2">
        <v>0</v>
      </c>
      <c r="C50" s="2">
        <v>0</v>
      </c>
      <c r="D50" s="2">
        <v>0</v>
      </c>
      <c r="E50" s="2">
        <v>170463.75119726671</v>
      </c>
      <c r="F50" s="2">
        <v>189302.27039019245</v>
      </c>
      <c r="G50" s="2">
        <v>215878.05359019715</v>
      </c>
      <c r="H50" s="2">
        <v>224212.05060079781</v>
      </c>
      <c r="I50" s="2">
        <v>233045.79811515682</v>
      </c>
      <c r="J50" s="2">
        <v>242989.53822916205</v>
      </c>
      <c r="K50" s="2">
        <v>251013.71647636595</v>
      </c>
      <c r="L50" s="2">
        <v>259273.28100528338</v>
      </c>
      <c r="M50" s="2">
        <v>263264.2299764558</v>
      </c>
      <c r="N50" t="e">
        <f>#REF!+#REF!+#REF!</f>
        <v>#REF!</v>
      </c>
      <c r="O50" t="e">
        <f>#REF!+#REF!+#REF!</f>
        <v>#REF!</v>
      </c>
      <c r="P50" t="e">
        <f>#REF!+#REF!+#REF!</f>
        <v>#REF!</v>
      </c>
      <c r="Q50" t="e">
        <f>#REF!+#REF!+#REF!</f>
        <v>#REF!</v>
      </c>
      <c r="R50" t="e">
        <f>#REF!+#REF!+#REF!</f>
        <v>#REF!</v>
      </c>
      <c r="S50" t="e">
        <f>#REF!+#REF!+#REF!</f>
        <v>#REF!</v>
      </c>
      <c r="T50" t="e">
        <f>#REF!+#REF!+#REF!</f>
        <v>#REF!</v>
      </c>
      <c r="U50" t="e">
        <f>#REF!+#REF!+#REF!</f>
        <v>#REF!</v>
      </c>
      <c r="X50" s="12"/>
      <c r="AH50" s="12"/>
      <c r="AR50" s="12"/>
      <c r="BB50" s="12"/>
      <c r="BK50" s="4"/>
    </row>
    <row r="51" spans="1:63" x14ac:dyDescent="0.3">
      <c r="A51" t="s">
        <v>89</v>
      </c>
      <c r="B51" s="2">
        <v>0</v>
      </c>
      <c r="C51" s="2">
        <v>0</v>
      </c>
      <c r="D51" s="2">
        <v>0</v>
      </c>
      <c r="E51" s="2">
        <v>1944970.4765868448</v>
      </c>
      <c r="F51" s="2">
        <v>2103295.864691861</v>
      </c>
      <c r="G51" s="2">
        <v>2261480.8254143214</v>
      </c>
      <c r="H51" s="2">
        <v>2269254.7148739225</v>
      </c>
      <c r="I51" s="2">
        <v>2281742.1089758398</v>
      </c>
      <c r="J51" s="2">
        <v>2295662.0186609942</v>
      </c>
      <c r="K51" s="2">
        <v>2289375.4439946315</v>
      </c>
      <c r="L51" s="2">
        <v>2151029.0259397086</v>
      </c>
      <c r="M51" s="2">
        <v>647169.32039793651</v>
      </c>
      <c r="N51" t="e">
        <f>#REF!+#REF!+#REF!</f>
        <v>#REF!</v>
      </c>
      <c r="O51" t="e">
        <f>#REF!+#REF!+#REF!</f>
        <v>#REF!</v>
      </c>
      <c r="P51" t="e">
        <f>#REF!+#REF!+#REF!</f>
        <v>#REF!</v>
      </c>
      <c r="Q51" t="e">
        <f>#REF!+#REF!+#REF!</f>
        <v>#REF!</v>
      </c>
      <c r="R51" t="e">
        <f>#REF!+#REF!+#REF!</f>
        <v>#REF!</v>
      </c>
      <c r="S51" t="e">
        <f>#REF!+#REF!+#REF!</f>
        <v>#REF!</v>
      </c>
      <c r="T51" t="e">
        <f>#REF!+#REF!+#REF!</f>
        <v>#REF!</v>
      </c>
      <c r="U51" t="e">
        <f>#REF!+#REF!+#REF!</f>
        <v>#REF!</v>
      </c>
      <c r="W51" t="s">
        <v>90</v>
      </c>
      <c r="X51" s="80" t="s">
        <v>91</v>
      </c>
      <c r="Y51" s="80"/>
      <c r="Z51" s="80"/>
      <c r="AA51" s="80"/>
      <c r="AB51" s="80"/>
      <c r="AC51" s="80"/>
      <c r="AD51" s="80"/>
      <c r="AE51" s="80"/>
      <c r="AF51" s="80"/>
      <c r="AH51" s="80" t="s">
        <v>244</v>
      </c>
      <c r="AI51" s="80"/>
      <c r="AJ51" s="80"/>
      <c r="AK51" s="80"/>
      <c r="AL51" s="80"/>
      <c r="AM51" s="80"/>
      <c r="AN51" s="80"/>
      <c r="AO51" s="80"/>
      <c r="AP51" s="80"/>
      <c r="AQ51" s="4"/>
      <c r="AR51" s="80" t="s">
        <v>245</v>
      </c>
      <c r="AS51" s="80"/>
      <c r="AT51" s="80"/>
      <c r="AU51" s="80"/>
      <c r="AV51" s="80"/>
      <c r="AW51" s="80"/>
      <c r="AX51" s="80"/>
      <c r="AY51" s="80"/>
      <c r="AZ51" s="80"/>
      <c r="BA51" s="4"/>
      <c r="BB51" s="80" t="s">
        <v>246</v>
      </c>
      <c r="BC51" s="80"/>
      <c r="BD51" s="80"/>
      <c r="BE51" s="80"/>
      <c r="BF51" s="80"/>
      <c r="BG51" s="80"/>
      <c r="BH51" s="80"/>
      <c r="BI51" s="80"/>
      <c r="BJ51" s="80"/>
      <c r="BK51" s="4"/>
    </row>
    <row r="52" spans="1:63" x14ac:dyDescent="0.3">
      <c r="A52" t="s">
        <v>13</v>
      </c>
      <c r="B52" s="2">
        <v>0</v>
      </c>
      <c r="C52" s="2">
        <v>0</v>
      </c>
      <c r="D52" s="2">
        <v>0</v>
      </c>
      <c r="E52" s="2">
        <v>3665955.8448686604</v>
      </c>
      <c r="F52" s="2">
        <v>3999697.1128685325</v>
      </c>
      <c r="G52" s="2">
        <v>4345894.2971962076</v>
      </c>
      <c r="H52" s="2">
        <v>4383561.8936040075</v>
      </c>
      <c r="I52" s="2">
        <v>4442136.4370424645</v>
      </c>
      <c r="J52" s="2">
        <v>4523792.8936158177</v>
      </c>
      <c r="K52" s="2">
        <v>4610946.4837094396</v>
      </c>
      <c r="L52" s="2">
        <v>4694613.1554026743</v>
      </c>
      <c r="M52" s="2">
        <v>4664700.3673728732</v>
      </c>
      <c r="N52" t="e">
        <f>#REF!+#REF!+#REF!</f>
        <v>#REF!</v>
      </c>
      <c r="O52" t="e">
        <f>#REF!+#REF!+#REF!</f>
        <v>#REF!</v>
      </c>
      <c r="P52" t="e">
        <f>#REF!+#REF!+#REF!</f>
        <v>#REF!</v>
      </c>
      <c r="Q52" t="e">
        <f>#REF!+#REF!+#REF!</f>
        <v>#REF!</v>
      </c>
      <c r="R52" t="e">
        <f>#REF!+#REF!+#REF!</f>
        <v>#REF!</v>
      </c>
      <c r="S52" t="e">
        <f>#REF!+#REF!+#REF!</f>
        <v>#REF!</v>
      </c>
      <c r="T52" t="e">
        <f>#REF!+#REF!+#REF!</f>
        <v>#REF!</v>
      </c>
      <c r="U52" t="e">
        <f>#REF!+#REF!+#REF!</f>
        <v>#REF!</v>
      </c>
      <c r="X52" s="4">
        <v>2020</v>
      </c>
      <c r="Y52" s="4">
        <v>2025</v>
      </c>
      <c r="Z52" s="4">
        <v>2030</v>
      </c>
      <c r="AA52" s="4">
        <v>2035</v>
      </c>
      <c r="AB52" s="4">
        <v>2040</v>
      </c>
      <c r="AC52" s="4">
        <v>2045</v>
      </c>
      <c r="AD52" s="4">
        <v>2050</v>
      </c>
      <c r="AE52" s="4">
        <v>2055</v>
      </c>
      <c r="AF52" s="4">
        <v>2060</v>
      </c>
      <c r="AH52" s="4">
        <v>2020</v>
      </c>
      <c r="AI52" s="52">
        <v>2025</v>
      </c>
      <c r="AJ52" s="4">
        <v>2030</v>
      </c>
      <c r="AK52" s="4">
        <v>2035</v>
      </c>
      <c r="AL52" s="52">
        <v>2040</v>
      </c>
      <c r="AM52" s="4">
        <v>2045</v>
      </c>
      <c r="AN52" s="4">
        <v>2050</v>
      </c>
      <c r="AO52" s="52">
        <v>2055</v>
      </c>
      <c r="AP52" s="4">
        <v>2060</v>
      </c>
      <c r="AQ52" s="4"/>
      <c r="AR52" s="4">
        <v>2020</v>
      </c>
      <c r="AS52" s="4">
        <v>2025</v>
      </c>
      <c r="AT52" s="4">
        <v>2030</v>
      </c>
      <c r="AU52" s="4">
        <v>2035</v>
      </c>
      <c r="AV52" s="4">
        <v>2040</v>
      </c>
      <c r="AW52" s="4">
        <v>2045</v>
      </c>
      <c r="AX52" s="4">
        <v>2050</v>
      </c>
      <c r="AY52" s="4">
        <v>2055</v>
      </c>
      <c r="AZ52" s="4">
        <v>2060</v>
      </c>
      <c r="BA52" s="4"/>
      <c r="BB52" s="4">
        <v>2020</v>
      </c>
      <c r="BC52" s="4">
        <v>2025</v>
      </c>
      <c r="BD52" s="4">
        <v>2030</v>
      </c>
      <c r="BE52" s="4">
        <v>2035</v>
      </c>
      <c r="BF52" s="4">
        <v>2040</v>
      </c>
      <c r="BG52" s="4">
        <v>2045</v>
      </c>
      <c r="BH52" s="4">
        <v>2050</v>
      </c>
      <c r="BI52" s="4">
        <v>2055</v>
      </c>
      <c r="BJ52" s="4">
        <v>2060</v>
      </c>
      <c r="BK52" s="4"/>
    </row>
    <row r="53" spans="1:63" x14ac:dyDescent="0.3">
      <c r="A53" t="s">
        <v>92</v>
      </c>
      <c r="B53" s="2">
        <v>0</v>
      </c>
      <c r="C53" s="2">
        <v>0</v>
      </c>
      <c r="D53" s="2">
        <v>0</v>
      </c>
      <c r="E53" s="2">
        <v>1020087.6445843254</v>
      </c>
      <c r="F53" s="2">
        <v>1103709.3032192944</v>
      </c>
      <c r="G53" s="2">
        <v>1188327.0071435173</v>
      </c>
      <c r="H53" s="2">
        <v>1197045.9894820708</v>
      </c>
      <c r="I53" s="2">
        <v>1211547.5734587102</v>
      </c>
      <c r="J53" s="2">
        <v>1232225.9198841066</v>
      </c>
      <c r="K53" s="2">
        <v>1254061.9114843782</v>
      </c>
      <c r="L53" s="2">
        <v>1279313.4711534623</v>
      </c>
      <c r="M53" s="2">
        <v>1275110.0017461877</v>
      </c>
      <c r="N53" t="e">
        <f>#REF!+#REF!+#REF!</f>
        <v>#REF!</v>
      </c>
      <c r="O53" t="e">
        <f>#REF!+#REF!+#REF!</f>
        <v>#REF!</v>
      </c>
      <c r="P53" t="e">
        <f>#REF!+#REF!+#REF!</f>
        <v>#REF!</v>
      </c>
      <c r="Q53" t="e">
        <f>#REF!+#REF!+#REF!</f>
        <v>#REF!</v>
      </c>
      <c r="R53" t="e">
        <f>#REF!+#REF!+#REF!</f>
        <v>#REF!</v>
      </c>
      <c r="S53" t="e">
        <f>#REF!+#REF!+#REF!</f>
        <v>#REF!</v>
      </c>
      <c r="T53" t="e">
        <f>#REF!+#REF!+#REF!</f>
        <v>#REF!</v>
      </c>
      <c r="U53" t="e">
        <f>#REF!+#REF!+#REF!</f>
        <v>#REF!</v>
      </c>
      <c r="W53" s="4" t="s">
        <v>6</v>
      </c>
      <c r="X53" s="13">
        <f>X4</f>
        <v>32989.477356151117</v>
      </c>
      <c r="Y53" s="13">
        <f>X53+X4*4+Y4</f>
        <v>200255.68570003376</v>
      </c>
      <c r="Z53" s="13">
        <f t="shared" ref="Z53:AF53" si="4">Y53+Y4*4+Z4</f>
        <v>379663.74824555498</v>
      </c>
      <c r="AA53" s="13">
        <f t="shared" si="4"/>
        <v>570757.27024963719</v>
      </c>
      <c r="AB53" s="13">
        <f t="shared" si="4"/>
        <v>763114.26523475349</v>
      </c>
      <c r="AC53" s="13">
        <f t="shared" si="4"/>
        <v>957582.21848762175</v>
      </c>
      <c r="AD53" s="13">
        <f t="shared" si="4"/>
        <v>1154564.5044931262</v>
      </c>
      <c r="AE53" s="13">
        <f t="shared" si="4"/>
        <v>1352987.3353929818</v>
      </c>
      <c r="AF53" s="13">
        <f t="shared" si="4"/>
        <v>1551287.1996073907</v>
      </c>
      <c r="AH53" s="13">
        <f>AH4</f>
        <v>32989.477356151117</v>
      </c>
      <c r="AI53" s="14">
        <f>AH53+AH4*4+AI4</f>
        <v>200856.59180893778</v>
      </c>
      <c r="AJ53" s="13">
        <f t="shared" ref="AJ53:AP53" si="5">AI53+AI4*4+AJ4</f>
        <v>384267.61086069921</v>
      </c>
      <c r="AK53" s="13">
        <f t="shared" si="5"/>
        <v>582938.21211026679</v>
      </c>
      <c r="AL53" s="14">
        <f t="shared" si="5"/>
        <v>781308.74926095468</v>
      </c>
      <c r="AM53" s="13">
        <f t="shared" si="5"/>
        <v>982099.85643580905</v>
      </c>
      <c r="AN53" s="13">
        <f t="shared" si="5"/>
        <v>1184723.819802311</v>
      </c>
      <c r="AO53" s="14">
        <f t="shared" si="5"/>
        <v>1388543.9622474541</v>
      </c>
      <c r="AP53" s="13">
        <f t="shared" si="5"/>
        <v>1592520.548285289</v>
      </c>
      <c r="AQ53" s="13"/>
      <c r="AR53" s="13">
        <f>AR4</f>
        <v>32989.477356151117</v>
      </c>
      <c r="AS53" s="13">
        <f>AR53+AR4*4+AS4</f>
        <v>202381.66412932999</v>
      </c>
      <c r="AT53" s="13">
        <f t="shared" ref="AT53:AZ53" si="6">AS53+AS4*4+AT4</f>
        <v>395098.88994784717</v>
      </c>
      <c r="AU53" s="13">
        <f t="shared" si="6"/>
        <v>610439.08479288674</v>
      </c>
      <c r="AV53" s="13">
        <f t="shared" si="6"/>
        <v>826582.54885359039</v>
      </c>
      <c r="AW53" s="13">
        <f t="shared" si="6"/>
        <v>1038337.2664012265</v>
      </c>
      <c r="AX53" s="13">
        <f t="shared" si="6"/>
        <v>1247235.5089999018</v>
      </c>
      <c r="AY53" s="13">
        <f t="shared" si="6"/>
        <v>1451989.6560242027</v>
      </c>
      <c r="AZ53" s="13">
        <f t="shared" si="6"/>
        <v>1649839.3366475145</v>
      </c>
      <c r="BA53" s="13"/>
      <c r="BB53" s="13">
        <f>BB4</f>
        <v>32989.477356151117</v>
      </c>
      <c r="BC53" s="13">
        <f>BB53+BB4*4+BC4</f>
        <v>200798.21637722879</v>
      </c>
      <c r="BD53" s="13">
        <f t="shared" ref="BD53:BJ53" si="7">BC53+BC4*4+BD4</f>
        <v>383797.13186950312</v>
      </c>
      <c r="BE53" s="13">
        <f t="shared" si="7"/>
        <v>581479.17476945743</v>
      </c>
      <c r="BF53" s="13">
        <f t="shared" si="7"/>
        <v>778400.53686246276</v>
      </c>
      <c r="BG53" s="13">
        <f t="shared" si="7"/>
        <v>977401.33376042999</v>
      </c>
      <c r="BH53" s="13">
        <f t="shared" si="7"/>
        <v>1178112.4402964539</v>
      </c>
      <c r="BI53" s="13">
        <f t="shared" si="7"/>
        <v>1380079.3111473322</v>
      </c>
      <c r="BJ53" s="13">
        <f t="shared" si="7"/>
        <v>1582658.2369756212</v>
      </c>
      <c r="BK53" s="14"/>
    </row>
    <row r="54" spans="1:63" x14ac:dyDescent="0.3">
      <c r="A54" t="s">
        <v>93</v>
      </c>
      <c r="B54" s="2">
        <v>0</v>
      </c>
      <c r="C54" s="2">
        <v>0</v>
      </c>
      <c r="D54" s="2">
        <v>0</v>
      </c>
      <c r="E54" s="2">
        <v>425255.33177027275</v>
      </c>
      <c r="F54" s="2">
        <v>466500.44003411359</v>
      </c>
      <c r="G54" s="2">
        <v>509430.76331257535</v>
      </c>
      <c r="H54" s="2">
        <v>523596.8581415349</v>
      </c>
      <c r="I54" s="2">
        <v>541034.03920564137</v>
      </c>
      <c r="J54" s="2">
        <v>562352.71096502896</v>
      </c>
      <c r="K54" s="2">
        <v>578623.52878412686</v>
      </c>
      <c r="L54" s="2">
        <v>596131.38034315663</v>
      </c>
      <c r="M54" s="2">
        <v>603630.17943773721</v>
      </c>
      <c r="N54" t="e">
        <f>#REF!+#REF!+#REF!</f>
        <v>#REF!</v>
      </c>
      <c r="O54" t="e">
        <f>#REF!+#REF!+#REF!</f>
        <v>#REF!</v>
      </c>
      <c r="P54" t="e">
        <f>#REF!+#REF!+#REF!</f>
        <v>#REF!</v>
      </c>
      <c r="Q54" t="e">
        <f>#REF!+#REF!+#REF!</f>
        <v>#REF!</v>
      </c>
      <c r="R54" t="e">
        <f>#REF!+#REF!+#REF!</f>
        <v>#REF!</v>
      </c>
      <c r="S54" t="e">
        <f>#REF!+#REF!+#REF!</f>
        <v>#REF!</v>
      </c>
      <c r="T54" t="e">
        <f>#REF!+#REF!+#REF!</f>
        <v>#REF!</v>
      </c>
      <c r="U54" t="e">
        <f>#REF!+#REF!+#REF!</f>
        <v>#REF!</v>
      </c>
      <c r="W54" t="s">
        <v>8</v>
      </c>
      <c r="X54" s="17">
        <f t="shared" ref="X54:X98" si="8">X5</f>
        <v>278.45678812233882</v>
      </c>
      <c r="Y54" s="17">
        <f t="shared" ref="Y54:AF69" si="9">X54+X5*4+Y5</f>
        <v>1691.7341119454095</v>
      </c>
      <c r="Z54" s="18">
        <f t="shared" si="9"/>
        <v>3211.1609820870503</v>
      </c>
      <c r="AA54" s="17">
        <f t="shared" si="9"/>
        <v>4820.2879822774094</v>
      </c>
      <c r="AB54" s="17">
        <f t="shared" si="9"/>
        <v>6435.4809623872798</v>
      </c>
      <c r="AC54" s="17">
        <f t="shared" si="9"/>
        <v>8062.4208251541277</v>
      </c>
      <c r="AD54" s="17">
        <f t="shared" si="9"/>
        <v>9706.5580313687788</v>
      </c>
      <c r="AE54" s="17">
        <f t="shared" si="9"/>
        <v>11371.342558674574</v>
      </c>
      <c r="AF54" s="17">
        <f t="shared" si="9"/>
        <v>13058.405057601014</v>
      </c>
      <c r="AH54" s="17">
        <f t="shared" ref="AH54:AH98" si="10">AH5</f>
        <v>278.45678812233882</v>
      </c>
      <c r="AI54" s="19">
        <f t="shared" ref="AI54:AP69" si="11">AH54+AH5*4+AI5</f>
        <v>1695.3802644963594</v>
      </c>
      <c r="AJ54" s="18">
        <f t="shared" si="11"/>
        <v>3239.1174619680523</v>
      </c>
      <c r="AK54" s="17">
        <f t="shared" si="11"/>
        <v>4894.2984926891222</v>
      </c>
      <c r="AL54" s="19">
        <f t="shared" si="11"/>
        <v>6546.6137376879587</v>
      </c>
      <c r="AM54" s="17">
        <f t="shared" si="11"/>
        <v>8216.0428791176928</v>
      </c>
      <c r="AN54" s="17">
        <f t="shared" si="11"/>
        <v>9906.8959546154892</v>
      </c>
      <c r="AO54" s="19">
        <f t="shared" si="11"/>
        <v>11633.418209586738</v>
      </c>
      <c r="AP54" s="17">
        <f t="shared" si="11"/>
        <v>13369.832937788486</v>
      </c>
      <c r="AQ54" s="18"/>
      <c r="AR54" s="17">
        <f t="shared" ref="AR54:AR98" si="12">AR5</f>
        <v>278.45678812233882</v>
      </c>
      <c r="AS54" s="17">
        <f t="shared" ref="AS54:AZ69" si="13">AR54+AR5*4+AS5</f>
        <v>1712.6334322260886</v>
      </c>
      <c r="AT54" s="18">
        <f t="shared" si="13"/>
        <v>3363.9380049565034</v>
      </c>
      <c r="AU54" s="17">
        <f t="shared" si="13"/>
        <v>5217.4734821740531</v>
      </c>
      <c r="AV54" s="17">
        <f t="shared" si="13"/>
        <v>7082.7213579863937</v>
      </c>
      <c r="AW54" s="17">
        <f t="shared" si="13"/>
        <v>8929.4041042572808</v>
      </c>
      <c r="AX54" s="17">
        <f t="shared" si="13"/>
        <v>10779.612002573667</v>
      </c>
      <c r="AY54" s="17">
        <f t="shared" si="13"/>
        <v>12652.76701906885</v>
      </c>
      <c r="AZ54" s="17">
        <f t="shared" si="13"/>
        <v>14476.930735697746</v>
      </c>
      <c r="BA54" s="17"/>
      <c r="BB54" s="17">
        <f t="shared" ref="BB54:BB98" si="14">BB5</f>
        <v>278.45678812233882</v>
      </c>
      <c r="BC54" s="17">
        <f t="shared" ref="BC54:BJ69" si="15">BB54+BB5*4+BC5</f>
        <v>1698.1823259938967</v>
      </c>
      <c r="BD54" s="18">
        <f t="shared" si="15"/>
        <v>3259.3579491969776</v>
      </c>
      <c r="BE54" s="17">
        <f t="shared" si="15"/>
        <v>4945.3024595513443</v>
      </c>
      <c r="BF54" s="17">
        <f t="shared" si="15"/>
        <v>6627.0284680940813</v>
      </c>
      <c r="BG54" s="17">
        <f t="shared" si="15"/>
        <v>8324.3808890998407</v>
      </c>
      <c r="BH54" s="17">
        <f t="shared" si="15"/>
        <v>10029.094024377362</v>
      </c>
      <c r="BI54" s="17">
        <f t="shared" si="15"/>
        <v>11754.8227397665</v>
      </c>
      <c r="BJ54" s="17">
        <f t="shared" si="15"/>
        <v>13510.912672854012</v>
      </c>
      <c r="BK54" s="19"/>
    </row>
    <row r="55" spans="1:63" x14ac:dyDescent="0.3">
      <c r="A55" s="1" t="s">
        <v>224</v>
      </c>
      <c r="W55" t="s">
        <v>9</v>
      </c>
      <c r="X55" s="17">
        <f t="shared" si="8"/>
        <v>728.5599041033837</v>
      </c>
      <c r="Y55" s="17">
        <f t="shared" si="9"/>
        <v>4447.9422955521895</v>
      </c>
      <c r="Z55" s="18">
        <f t="shared" si="9"/>
        <v>8557.443156508094</v>
      </c>
      <c r="AA55" s="17">
        <f t="shared" si="9"/>
        <v>12995.99366764558</v>
      </c>
      <c r="AB55" s="17">
        <f t="shared" si="9"/>
        <v>17406.853175247532</v>
      </c>
      <c r="AC55" s="17">
        <f t="shared" si="9"/>
        <v>21805.721581726826</v>
      </c>
      <c r="AD55" s="17">
        <f t="shared" si="9"/>
        <v>26214.268168841532</v>
      </c>
      <c r="AE55" s="17">
        <f t="shared" si="9"/>
        <v>30641.296075920833</v>
      </c>
      <c r="AF55" s="17">
        <f t="shared" si="9"/>
        <v>35047.940032323502</v>
      </c>
      <c r="AH55" s="17">
        <f t="shared" si="10"/>
        <v>728.5599041033837</v>
      </c>
      <c r="AI55" s="19">
        <f t="shared" si="11"/>
        <v>4449.0342353316601</v>
      </c>
      <c r="AJ55" s="18">
        <f t="shared" si="11"/>
        <v>8571.7527574364394</v>
      </c>
      <c r="AK55" s="17">
        <f t="shared" si="11"/>
        <v>13054.415676148226</v>
      </c>
      <c r="AL55" s="19">
        <f t="shared" si="11"/>
        <v>17507.286375694664</v>
      </c>
      <c r="AM55" s="17">
        <f t="shared" si="11"/>
        <v>21938.696152592522</v>
      </c>
      <c r="AN55" s="17">
        <f t="shared" si="11"/>
        <v>26359.691406690265</v>
      </c>
      <c r="AO55" s="19">
        <f t="shared" si="11"/>
        <v>30778.069655164421</v>
      </c>
      <c r="AP55" s="17">
        <f t="shared" si="11"/>
        <v>35210.315124125569</v>
      </c>
      <c r="AQ55" s="18"/>
      <c r="AR55" s="17">
        <f t="shared" si="12"/>
        <v>728.5599041033837</v>
      </c>
      <c r="AS55" s="17">
        <f t="shared" si="13"/>
        <v>4442.0949007316931</v>
      </c>
      <c r="AT55" s="18">
        <f t="shared" si="13"/>
        <v>8523.6300848209903</v>
      </c>
      <c r="AU55" s="17">
        <f t="shared" si="13"/>
        <v>12941.614569231111</v>
      </c>
      <c r="AV55" s="17">
        <f t="shared" si="13"/>
        <v>17318.830510671181</v>
      </c>
      <c r="AW55" s="17">
        <f t="shared" si="13"/>
        <v>21594.661557459807</v>
      </c>
      <c r="AX55" s="17">
        <f t="shared" si="13"/>
        <v>25869.741365569003</v>
      </c>
      <c r="AY55" s="17">
        <f t="shared" si="13"/>
        <v>30108.134965979232</v>
      </c>
      <c r="AZ55" s="17">
        <f t="shared" si="13"/>
        <v>34284.833310163507</v>
      </c>
      <c r="BA55" s="17"/>
      <c r="BB55" s="17">
        <f t="shared" si="14"/>
        <v>728.5599041033837</v>
      </c>
      <c r="BC55" s="17">
        <f t="shared" si="15"/>
        <v>4427.1785200934837</v>
      </c>
      <c r="BD55" s="18">
        <f t="shared" si="15"/>
        <v>8415.1540982751048</v>
      </c>
      <c r="BE55" s="17">
        <f t="shared" si="15"/>
        <v>12658.208560476402</v>
      </c>
      <c r="BF55" s="17">
        <f t="shared" si="15"/>
        <v>16858.336806915224</v>
      </c>
      <c r="BG55" s="17">
        <f t="shared" si="15"/>
        <v>21039.080163857379</v>
      </c>
      <c r="BH55" s="17">
        <f t="shared" si="15"/>
        <v>25236.516439997584</v>
      </c>
      <c r="BI55" s="17">
        <f t="shared" si="15"/>
        <v>29435.065084634931</v>
      </c>
      <c r="BJ55" s="17">
        <f t="shared" si="15"/>
        <v>33644.102136808913</v>
      </c>
      <c r="BK55" s="19"/>
    </row>
    <row r="56" spans="1:63" x14ac:dyDescent="0.3">
      <c r="B56" s="2" t="s">
        <v>1</v>
      </c>
      <c r="D56" s="2" t="s">
        <v>2</v>
      </c>
      <c r="W56" t="s">
        <v>11</v>
      </c>
      <c r="X56" s="17">
        <f t="shared" si="8"/>
        <v>141.5811846227169</v>
      </c>
      <c r="Y56" s="17">
        <f t="shared" si="9"/>
        <v>861.5688614302785</v>
      </c>
      <c r="Z56" s="18">
        <f t="shared" si="9"/>
        <v>1642.865691121428</v>
      </c>
      <c r="AA56" s="17">
        <f t="shared" si="9"/>
        <v>2475.9477092046909</v>
      </c>
      <c r="AB56" s="17">
        <f t="shared" si="9"/>
        <v>3308.7760133114384</v>
      </c>
      <c r="AC56" s="17">
        <f t="shared" si="9"/>
        <v>4143.865703319253</v>
      </c>
      <c r="AD56" s="17">
        <f t="shared" si="9"/>
        <v>4982.1995875884531</v>
      </c>
      <c r="AE56" s="17">
        <f t="shared" si="9"/>
        <v>5818.2273319670121</v>
      </c>
      <c r="AF56" s="17">
        <f t="shared" si="9"/>
        <v>6652.5913142706004</v>
      </c>
      <c r="AH56" s="17">
        <f t="shared" si="10"/>
        <v>141.5811846227169</v>
      </c>
      <c r="AI56" s="19">
        <f t="shared" si="11"/>
        <v>860.46616501205153</v>
      </c>
      <c r="AJ56" s="18">
        <f t="shared" si="11"/>
        <v>1636.132260634877</v>
      </c>
      <c r="AK56" s="17">
        <f t="shared" si="11"/>
        <v>2462.7556476205473</v>
      </c>
      <c r="AL56" s="19">
        <f t="shared" si="11"/>
        <v>3287.870004468884</v>
      </c>
      <c r="AM56" s="17">
        <f t="shared" si="11"/>
        <v>4115.7853766745466</v>
      </c>
      <c r="AN56" s="17">
        <f t="shared" si="11"/>
        <v>4947.7418004566707</v>
      </c>
      <c r="AO56" s="19">
        <f t="shared" si="11"/>
        <v>5782.6857778083759</v>
      </c>
      <c r="AP56" s="17">
        <f t="shared" si="11"/>
        <v>6613.7804460735088</v>
      </c>
      <c r="AQ56" s="18"/>
      <c r="AR56" s="17">
        <f t="shared" si="12"/>
        <v>141.5811846227169</v>
      </c>
      <c r="AS56" s="17">
        <f t="shared" si="13"/>
        <v>873.7894627641092</v>
      </c>
      <c r="AT56" s="18">
        <f t="shared" si="13"/>
        <v>1732.9150273255777</v>
      </c>
      <c r="AU56" s="17">
        <f t="shared" si="13"/>
        <v>2710.9611132128543</v>
      </c>
      <c r="AV56" s="17">
        <f t="shared" si="13"/>
        <v>3685.0580607770135</v>
      </c>
      <c r="AW56" s="17">
        <f t="shared" si="13"/>
        <v>4641.2720128707706</v>
      </c>
      <c r="AX56" s="17">
        <f t="shared" si="13"/>
        <v>5595.7611128014332</v>
      </c>
      <c r="AY56" s="17">
        <f t="shared" si="13"/>
        <v>6547.6008941311457</v>
      </c>
      <c r="AZ56" s="17">
        <f t="shared" si="13"/>
        <v>7473.7363077591453</v>
      </c>
      <c r="BA56" s="17"/>
      <c r="BB56" s="17">
        <f t="shared" si="14"/>
        <v>141.5811846227169</v>
      </c>
      <c r="BC56" s="17">
        <f t="shared" si="15"/>
        <v>864.34854694783621</v>
      </c>
      <c r="BD56" s="18">
        <f t="shared" si="15"/>
        <v>1664.2276040350262</v>
      </c>
      <c r="BE56" s="17">
        <f t="shared" si="15"/>
        <v>2533.8108738832611</v>
      </c>
      <c r="BF56" s="17">
        <f t="shared" si="15"/>
        <v>3399.6173203320691</v>
      </c>
      <c r="BG56" s="17">
        <f t="shared" si="15"/>
        <v>4266.1569037477993</v>
      </c>
      <c r="BH56" s="17">
        <f t="shared" si="15"/>
        <v>5133.6944630692969</v>
      </c>
      <c r="BI56" s="17">
        <f t="shared" si="15"/>
        <v>5998.5536092170069</v>
      </c>
      <c r="BJ56" s="17">
        <f t="shared" si="15"/>
        <v>6865.1943669429384</v>
      </c>
      <c r="BK56" s="19"/>
    </row>
    <row r="57" spans="1:63" x14ac:dyDescent="0.3">
      <c r="A57" s="5" t="s">
        <v>4</v>
      </c>
      <c r="B57" s="6">
        <v>1992</v>
      </c>
      <c r="C57" s="6">
        <v>2017</v>
      </c>
      <c r="D57" s="7">
        <v>2017</v>
      </c>
      <c r="E57" s="7">
        <v>2020</v>
      </c>
      <c r="F57" s="7">
        <v>2025</v>
      </c>
      <c r="G57" s="7">
        <v>2030</v>
      </c>
      <c r="H57" s="7">
        <v>2035</v>
      </c>
      <c r="I57" s="7">
        <v>2040</v>
      </c>
      <c r="J57" s="7">
        <v>2045</v>
      </c>
      <c r="K57" s="7">
        <v>2050</v>
      </c>
      <c r="L57" s="7">
        <v>2055</v>
      </c>
      <c r="M57" s="7">
        <v>2060</v>
      </c>
      <c r="N57" s="8">
        <v>2065</v>
      </c>
      <c r="O57" s="8">
        <v>2070</v>
      </c>
      <c r="P57" s="8">
        <v>2075</v>
      </c>
      <c r="Q57" s="8">
        <v>2080</v>
      </c>
      <c r="R57" s="8">
        <v>2085</v>
      </c>
      <c r="S57" s="8">
        <v>2090</v>
      </c>
      <c r="T57" s="8">
        <v>2095</v>
      </c>
      <c r="U57" s="8">
        <v>2100</v>
      </c>
      <c r="W57" t="s">
        <v>13</v>
      </c>
      <c r="X57" s="17">
        <f t="shared" si="8"/>
        <v>3665.9558448686603</v>
      </c>
      <c r="Y57" s="17">
        <f t="shared" si="9"/>
        <v>22329.476337211832</v>
      </c>
      <c r="Z57" s="18">
        <f t="shared" si="9"/>
        <v>42674.159085882173</v>
      </c>
      <c r="AA57" s="17">
        <f t="shared" si="9"/>
        <v>64441.298168271009</v>
      </c>
      <c r="AB57" s="17">
        <f t="shared" si="9"/>
        <v>86417.682179729512</v>
      </c>
      <c r="AC57" s="17">
        <f t="shared" si="9"/>
        <v>108710.02082151518</v>
      </c>
      <c r="AD57" s="17">
        <f t="shared" si="9"/>
        <v>131416.13887968787</v>
      </c>
      <c r="AE57" s="17">
        <f t="shared" si="9"/>
        <v>154554.53796992832</v>
      </c>
      <c r="AF57" s="17">
        <f t="shared" si="9"/>
        <v>177997.69095891187</v>
      </c>
      <c r="AH57" s="17">
        <f t="shared" si="10"/>
        <v>3665.9558448686603</v>
      </c>
      <c r="AI57" s="19">
        <f t="shared" si="11"/>
        <v>22403.965472013777</v>
      </c>
      <c r="AJ57" s="18">
        <f t="shared" si="11"/>
        <v>43244.500190729872</v>
      </c>
      <c r="AK57" s="17">
        <f t="shared" si="11"/>
        <v>65943.16257985089</v>
      </c>
      <c r="AL57" s="19">
        <f t="shared" si="11"/>
        <v>88641.499598830298</v>
      </c>
      <c r="AM57" s="17">
        <f t="shared" si="11"/>
        <v>111731.96460289104</v>
      </c>
      <c r="AN57" s="17">
        <f t="shared" si="11"/>
        <v>135181.00422477684</v>
      </c>
      <c r="AO57" s="19">
        <f t="shared" si="11"/>
        <v>159061.04219763869</v>
      </c>
      <c r="AP57" s="17">
        <f t="shared" si="11"/>
        <v>183335.44555193008</v>
      </c>
      <c r="AQ57" s="18"/>
      <c r="AR57" s="17">
        <f t="shared" si="12"/>
        <v>3665.9558448686603</v>
      </c>
      <c r="AS57" s="17">
        <f t="shared" si="13"/>
        <v>22626.168264890501</v>
      </c>
      <c r="AT57" s="18">
        <f t="shared" si="13"/>
        <v>44862.528765997748</v>
      </c>
      <c r="AU57" s="17">
        <f t="shared" si="13"/>
        <v>70205.330701114333</v>
      </c>
      <c r="AV57" s="17">
        <f t="shared" si="13"/>
        <v>95818.809349045492</v>
      </c>
      <c r="AW57" s="17">
        <f t="shared" si="13"/>
        <v>121120.47329285956</v>
      </c>
      <c r="AX57" s="17">
        <f t="shared" si="13"/>
        <v>146567.51814642313</v>
      </c>
      <c r="AY57" s="17">
        <f t="shared" si="13"/>
        <v>172105.13082133545</v>
      </c>
      <c r="AZ57" s="17">
        <f t="shared" si="13"/>
        <v>197393.26152013251</v>
      </c>
      <c r="BA57" s="17"/>
      <c r="BB57" s="17">
        <f t="shared" si="14"/>
        <v>3665.9558448686603</v>
      </c>
      <c r="BC57" s="17">
        <f t="shared" si="15"/>
        <v>22407.726068949345</v>
      </c>
      <c r="BD57" s="18">
        <f t="shared" si="15"/>
        <v>43263.594346461046</v>
      </c>
      <c r="BE57" s="17">
        <f t="shared" si="15"/>
        <v>65955.002664045925</v>
      </c>
      <c r="BF57" s="17">
        <f t="shared" si="15"/>
        <v>88605.597844040021</v>
      </c>
      <c r="BG57" s="17">
        <f t="shared" si="15"/>
        <v>111615.53040390962</v>
      </c>
      <c r="BH57" s="17">
        <f t="shared" si="15"/>
        <v>134939.77206246756</v>
      </c>
      <c r="BI57" s="17">
        <f t="shared" si="15"/>
        <v>158698.79886627087</v>
      </c>
      <c r="BJ57" s="17">
        <f t="shared" si="15"/>
        <v>182922.46177496642</v>
      </c>
      <c r="BK57" s="19"/>
    </row>
    <row r="58" spans="1:63" x14ac:dyDescent="0.3">
      <c r="A58" s="9" t="s">
        <v>24</v>
      </c>
      <c r="B58" s="10">
        <f>SUM(B59:B80)</f>
        <v>0</v>
      </c>
      <c r="C58" s="10">
        <f>SUM(C59:C80)</f>
        <v>0</v>
      </c>
      <c r="D58" s="10">
        <f>SUM(D59:D80)</f>
        <v>0</v>
      </c>
      <c r="E58" s="10">
        <f>SUM(E59:E80)</f>
        <v>49278441.445460439</v>
      </c>
      <c r="F58" s="10">
        <f t="shared" ref="F58:U58" si="16">SUM(F59:F80)</f>
        <v>56273110.131473899</v>
      </c>
      <c r="G58" s="10">
        <f t="shared" si="16"/>
        <v>64460762.835357435</v>
      </c>
      <c r="H58" s="10">
        <f t="shared" si="16"/>
        <v>64779411.649869427</v>
      </c>
      <c r="I58" s="10">
        <f t="shared" si="16"/>
        <v>65203708.496082909</v>
      </c>
      <c r="J58" s="10">
        <f t="shared" si="16"/>
        <v>65286241.422719389</v>
      </c>
      <c r="K58" s="10">
        <f t="shared" si="16"/>
        <v>62777788.811404288</v>
      </c>
      <c r="L58" s="10">
        <f t="shared" si="16"/>
        <v>60547314.425731681</v>
      </c>
      <c r="M58" s="10">
        <f t="shared" si="16"/>
        <v>58024189.281667456</v>
      </c>
      <c r="N58" s="10" t="e">
        <f t="shared" si="16"/>
        <v>#REF!</v>
      </c>
      <c r="O58" s="10" t="e">
        <f t="shared" si="16"/>
        <v>#REF!</v>
      </c>
      <c r="P58" s="10" t="e">
        <f t="shared" si="16"/>
        <v>#REF!</v>
      </c>
      <c r="Q58" s="10" t="e">
        <f t="shared" si="16"/>
        <v>#REF!</v>
      </c>
      <c r="R58" s="10" t="e">
        <f t="shared" si="16"/>
        <v>#REF!</v>
      </c>
      <c r="S58" s="10" t="e">
        <f t="shared" si="16"/>
        <v>#REF!</v>
      </c>
      <c r="T58" s="10" t="e">
        <f t="shared" si="16"/>
        <v>#REF!</v>
      </c>
      <c r="U58" s="10" t="e">
        <f t="shared" si="16"/>
        <v>#REF!</v>
      </c>
      <c r="W58" t="s">
        <v>15</v>
      </c>
      <c r="X58" s="17">
        <f t="shared" si="8"/>
        <v>241.77134645308362</v>
      </c>
      <c r="Y58" s="17">
        <f t="shared" si="9"/>
        <v>1463.8714099941444</v>
      </c>
      <c r="Z58" s="18">
        <f t="shared" si="9"/>
        <v>2753.2143461309115</v>
      </c>
      <c r="AA58" s="17">
        <f t="shared" si="9"/>
        <v>4098.2670748094451</v>
      </c>
      <c r="AB58" s="17">
        <f t="shared" si="9"/>
        <v>5437.0420177670503</v>
      </c>
      <c r="AC58" s="17">
        <f t="shared" si="9"/>
        <v>6772.8431217538182</v>
      </c>
      <c r="AD58" s="17">
        <f t="shared" si="9"/>
        <v>8103.6946573778723</v>
      </c>
      <c r="AE58" s="17">
        <f t="shared" si="9"/>
        <v>9407.1555629170798</v>
      </c>
      <c r="AF58" s="17">
        <f t="shared" si="9"/>
        <v>10688.410163753368</v>
      </c>
      <c r="AH58" s="17">
        <f t="shared" si="10"/>
        <v>241.77134645308362</v>
      </c>
      <c r="AI58" s="19">
        <f t="shared" si="11"/>
        <v>1472.9620026260034</v>
      </c>
      <c r="AJ58" s="18">
        <f t="shared" si="11"/>
        <v>2820.5574353084376</v>
      </c>
      <c r="AK58" s="17">
        <f t="shared" si="11"/>
        <v>4277.6217147535144</v>
      </c>
      <c r="AL58" s="19">
        <f t="shared" si="11"/>
        <v>5736.7650192610454</v>
      </c>
      <c r="AM58" s="17">
        <f t="shared" si="11"/>
        <v>7184.7367392166025</v>
      </c>
      <c r="AN58" s="17">
        <f t="shared" si="11"/>
        <v>8626.9641739968793</v>
      </c>
      <c r="AO58" s="19">
        <f t="shared" si="11"/>
        <v>10045.998098521197</v>
      </c>
      <c r="AP58" s="17">
        <f t="shared" si="11"/>
        <v>11430.760942201858</v>
      </c>
      <c r="AQ58" s="18"/>
      <c r="AR58" s="17">
        <f t="shared" si="12"/>
        <v>241.77134645308362</v>
      </c>
      <c r="AS58" s="17">
        <f t="shared" si="13"/>
        <v>1463.5484618503619</v>
      </c>
      <c r="AT58" s="18">
        <f t="shared" si="13"/>
        <v>2758.8355154121541</v>
      </c>
      <c r="AU58" s="17">
        <f t="shared" si="13"/>
        <v>4132.6245234523585</v>
      </c>
      <c r="AV58" s="17">
        <f t="shared" si="13"/>
        <v>5464.1854180057217</v>
      </c>
      <c r="AW58" s="17">
        <f t="shared" si="13"/>
        <v>6767.0514244893875</v>
      </c>
      <c r="AX58" s="17">
        <f t="shared" si="13"/>
        <v>8066.4949416701147</v>
      </c>
      <c r="AY58" s="17">
        <f t="shared" si="13"/>
        <v>9354.7522223044343</v>
      </c>
      <c r="AZ58" s="17">
        <f t="shared" si="13"/>
        <v>10601.238394898834</v>
      </c>
      <c r="BA58" s="17"/>
      <c r="BB58" s="17">
        <f t="shared" si="14"/>
        <v>241.77134645308362</v>
      </c>
      <c r="BC58" s="17">
        <f t="shared" si="15"/>
        <v>1463.0075386264637</v>
      </c>
      <c r="BD58" s="18">
        <f t="shared" si="15"/>
        <v>2750.1508380672735</v>
      </c>
      <c r="BE58" s="17">
        <f t="shared" si="15"/>
        <v>4102.6518694687011</v>
      </c>
      <c r="BF58" s="17">
        <f t="shared" si="15"/>
        <v>5451.2755836710921</v>
      </c>
      <c r="BG58" s="17">
        <f t="shared" si="15"/>
        <v>6788.254604377239</v>
      </c>
      <c r="BH58" s="17">
        <f t="shared" si="15"/>
        <v>8121.921910595428</v>
      </c>
      <c r="BI58" s="17">
        <f t="shared" si="15"/>
        <v>9428.3874140605421</v>
      </c>
      <c r="BJ58" s="17">
        <f t="shared" si="15"/>
        <v>10715.632802072143</v>
      </c>
      <c r="BK58" s="19"/>
    </row>
    <row r="59" spans="1:63" x14ac:dyDescent="0.3">
      <c r="A59" t="s">
        <v>95</v>
      </c>
      <c r="B59" s="2">
        <v>0</v>
      </c>
      <c r="C59" s="2">
        <v>0</v>
      </c>
      <c r="D59" s="2">
        <v>0</v>
      </c>
      <c r="E59" s="2">
        <v>1139.4247271242391</v>
      </c>
      <c r="F59" s="2">
        <v>1265.2286763654563</v>
      </c>
      <c r="G59" s="2">
        <v>1383.7653783342919</v>
      </c>
      <c r="H59" s="2">
        <v>1384.5144538425943</v>
      </c>
      <c r="I59" s="2">
        <v>1395.8719387690335</v>
      </c>
      <c r="J59" s="2">
        <v>1414.3979906351772</v>
      </c>
      <c r="K59" s="2">
        <v>1435.9886494648479</v>
      </c>
      <c r="L59" s="2">
        <v>1454.2137919159104</v>
      </c>
      <c r="M59" s="2">
        <v>1441.6131126732171</v>
      </c>
      <c r="N59" t="e">
        <f>#REF!+#REF!+#REF!</f>
        <v>#REF!</v>
      </c>
      <c r="O59" t="e">
        <f>#REF!+#REF!+#REF!</f>
        <v>#REF!</v>
      </c>
      <c r="P59" t="e">
        <f>#REF!+#REF!+#REF!</f>
        <v>#REF!</v>
      </c>
      <c r="Q59" t="e">
        <f>#REF!+#REF!+#REF!</f>
        <v>#REF!</v>
      </c>
      <c r="R59" t="e">
        <f>#REF!+#REF!+#REF!</f>
        <v>#REF!</v>
      </c>
      <c r="S59" t="e">
        <f>#REF!+#REF!+#REF!</f>
        <v>#REF!</v>
      </c>
      <c r="T59" t="e">
        <f>#REF!+#REF!+#REF!</f>
        <v>#REF!</v>
      </c>
      <c r="U59" t="e">
        <f>#REF!+#REF!+#REF!</f>
        <v>#REF!</v>
      </c>
      <c r="W59" t="s">
        <v>17</v>
      </c>
      <c r="X59" s="17">
        <f t="shared" si="8"/>
        <v>527.92307710142018</v>
      </c>
      <c r="Y59" s="17">
        <f t="shared" si="9"/>
        <v>3203.9292447087723</v>
      </c>
      <c r="Z59" s="18">
        <f t="shared" si="9"/>
        <v>6064.3873432729424</v>
      </c>
      <c r="AA59" s="17">
        <f t="shared" si="9"/>
        <v>9084.1963568502197</v>
      </c>
      <c r="AB59" s="17">
        <f t="shared" si="9"/>
        <v>12127.337644537309</v>
      </c>
      <c r="AC59" s="17">
        <f t="shared" si="9"/>
        <v>15215.37101188895</v>
      </c>
      <c r="AD59" s="17">
        <f t="shared" si="9"/>
        <v>18363.743746397573</v>
      </c>
      <c r="AE59" s="17">
        <f t="shared" si="9"/>
        <v>21569.384355683858</v>
      </c>
      <c r="AF59" s="17">
        <f t="shared" si="9"/>
        <v>24829.76700455547</v>
      </c>
      <c r="AH59" s="17">
        <f t="shared" si="10"/>
        <v>527.92307710142018</v>
      </c>
      <c r="AI59" s="19">
        <f t="shared" si="11"/>
        <v>3215.5827350530817</v>
      </c>
      <c r="AJ59" s="18">
        <f t="shared" si="11"/>
        <v>6153.4180840174067</v>
      </c>
      <c r="AK59" s="17">
        <f t="shared" si="11"/>
        <v>9321.6015138913353</v>
      </c>
      <c r="AL59" s="19">
        <f t="shared" si="11"/>
        <v>12491.983668089197</v>
      </c>
      <c r="AM59" s="17">
        <f t="shared" si="11"/>
        <v>15707.405025253396</v>
      </c>
      <c r="AN59" s="17">
        <f t="shared" si="11"/>
        <v>18971.238355335539</v>
      </c>
      <c r="AO59" s="19">
        <f t="shared" si="11"/>
        <v>22286.330209403422</v>
      </c>
      <c r="AP59" s="17">
        <f t="shared" si="11"/>
        <v>25672.970411897644</v>
      </c>
      <c r="AQ59" s="18"/>
      <c r="AR59" s="17">
        <f t="shared" si="12"/>
        <v>527.92307710142018</v>
      </c>
      <c r="AS59" s="17">
        <f t="shared" si="13"/>
        <v>3240.0900023510035</v>
      </c>
      <c r="AT59" s="18">
        <f t="shared" si="13"/>
        <v>6329.2070489658718</v>
      </c>
      <c r="AU59" s="17">
        <f t="shared" si="13"/>
        <v>9771.6605854242644</v>
      </c>
      <c r="AV59" s="17">
        <f t="shared" si="13"/>
        <v>13228.260866375813</v>
      </c>
      <c r="AW59" s="17">
        <f t="shared" si="13"/>
        <v>16646.704643204775</v>
      </c>
      <c r="AX59" s="17">
        <f t="shared" si="13"/>
        <v>20096.546552434909</v>
      </c>
      <c r="AY59" s="17">
        <f t="shared" si="13"/>
        <v>23561.341495061624</v>
      </c>
      <c r="AZ59" s="17">
        <f t="shared" si="13"/>
        <v>27044.363970977884</v>
      </c>
      <c r="BA59" s="17"/>
      <c r="BB59" s="17">
        <f t="shared" si="14"/>
        <v>527.92307710142018</v>
      </c>
      <c r="BC59" s="17">
        <f t="shared" si="15"/>
        <v>3214.4053517752968</v>
      </c>
      <c r="BD59" s="18">
        <f t="shared" si="15"/>
        <v>6143.0668015331521</v>
      </c>
      <c r="BE59" s="17">
        <f t="shared" si="15"/>
        <v>9287.6391718397299</v>
      </c>
      <c r="BF59" s="17">
        <f t="shared" si="15"/>
        <v>12428.07855763975</v>
      </c>
      <c r="BG59" s="17">
        <f t="shared" si="15"/>
        <v>15610.075015246008</v>
      </c>
      <c r="BH59" s="17">
        <f t="shared" si="15"/>
        <v>18846.720477553125</v>
      </c>
      <c r="BI59" s="17">
        <f t="shared" si="15"/>
        <v>22139.641311274652</v>
      </c>
      <c r="BJ59" s="17">
        <f t="shared" si="15"/>
        <v>25502.548867956692</v>
      </c>
      <c r="BK59" s="19"/>
    </row>
    <row r="60" spans="1:63" x14ac:dyDescent="0.3">
      <c r="A60" t="s">
        <v>96</v>
      </c>
      <c r="B60" s="2">
        <v>0</v>
      </c>
      <c r="C60" s="2">
        <v>0</v>
      </c>
      <c r="D60" s="2">
        <v>0</v>
      </c>
      <c r="E60" s="2">
        <v>731.11250764783574</v>
      </c>
      <c r="F60" s="2">
        <v>813.38294377146747</v>
      </c>
      <c r="G60" s="2">
        <v>899.71253106898484</v>
      </c>
      <c r="H60" s="2">
        <v>919.69054150390298</v>
      </c>
      <c r="I60" s="2">
        <v>926.11062082890851</v>
      </c>
      <c r="J60" s="2">
        <v>956.59092002788896</v>
      </c>
      <c r="K60" s="2">
        <v>948.53805334351546</v>
      </c>
      <c r="L60" s="2">
        <v>950.64986301145757</v>
      </c>
      <c r="M60" s="2">
        <v>945.050946305357</v>
      </c>
      <c r="N60" t="e">
        <f>#REF!+#REF!+#REF!</f>
        <v>#REF!</v>
      </c>
      <c r="O60" t="e">
        <f>#REF!+#REF!+#REF!</f>
        <v>#REF!</v>
      </c>
      <c r="P60" t="e">
        <f>#REF!+#REF!+#REF!</f>
        <v>#REF!</v>
      </c>
      <c r="Q60" t="e">
        <f>#REF!+#REF!+#REF!</f>
        <v>#REF!</v>
      </c>
      <c r="R60" t="e">
        <f>#REF!+#REF!+#REF!</f>
        <v>#REF!</v>
      </c>
      <c r="S60" t="e">
        <f>#REF!+#REF!+#REF!</f>
        <v>#REF!</v>
      </c>
      <c r="T60" t="e">
        <f>#REF!+#REF!+#REF!</f>
        <v>#REF!</v>
      </c>
      <c r="U60" t="e">
        <f>#REF!+#REF!+#REF!</f>
        <v>#REF!</v>
      </c>
      <c r="W60" t="s">
        <v>18</v>
      </c>
      <c r="X60" s="17">
        <f t="shared" si="8"/>
        <v>226.50955075106498</v>
      </c>
      <c r="Y60" s="17">
        <f t="shared" si="9"/>
        <v>1360.9941578744106</v>
      </c>
      <c r="Z60" s="18">
        <f t="shared" si="9"/>
        <v>2509.5233161484834</v>
      </c>
      <c r="AA60" s="17">
        <f t="shared" si="9"/>
        <v>3671.8548801636953</v>
      </c>
      <c r="AB60" s="17">
        <f t="shared" si="9"/>
        <v>4773.1565639626642</v>
      </c>
      <c r="AC60" s="17">
        <f t="shared" si="9"/>
        <v>5798.0636045494848</v>
      </c>
      <c r="AD60" s="17">
        <f t="shared" si="9"/>
        <v>6752.031813530587</v>
      </c>
      <c r="AE60" s="17">
        <f t="shared" si="9"/>
        <v>7644.5565314190217</v>
      </c>
      <c r="AF60" s="17">
        <f t="shared" si="9"/>
        <v>8494.9976366587507</v>
      </c>
      <c r="AH60" s="17">
        <f t="shared" si="10"/>
        <v>226.50955075106498</v>
      </c>
      <c r="AI60" s="19">
        <f t="shared" si="11"/>
        <v>1365.0968092989224</v>
      </c>
      <c r="AJ60" s="18">
        <f t="shared" si="11"/>
        <v>2539.6067126302382</v>
      </c>
      <c r="AK60" s="17">
        <f t="shared" si="11"/>
        <v>3756.0993095527815</v>
      </c>
      <c r="AL60" s="19">
        <f t="shared" si="11"/>
        <v>4939.2871458942445</v>
      </c>
      <c r="AM60" s="17">
        <f t="shared" si="11"/>
        <v>6053.1224040883853</v>
      </c>
      <c r="AN60" s="17">
        <f t="shared" si="11"/>
        <v>7082.3471670671706</v>
      </c>
      <c r="AO60" s="19">
        <f t="shared" si="11"/>
        <v>8040.1953637691904</v>
      </c>
      <c r="AP60" s="17">
        <f t="shared" si="11"/>
        <v>8948.888980070773</v>
      </c>
      <c r="AQ60" s="18"/>
      <c r="AR60" s="17">
        <f t="shared" si="12"/>
        <v>226.50955075106498</v>
      </c>
      <c r="AS60" s="17">
        <f t="shared" si="13"/>
        <v>1357.3644136672929</v>
      </c>
      <c r="AT60" s="18">
        <f t="shared" si="13"/>
        <v>2483.1983311768759</v>
      </c>
      <c r="AU60" s="17">
        <f t="shared" si="13"/>
        <v>3597.5176583760253</v>
      </c>
      <c r="AV60" s="17">
        <f t="shared" si="13"/>
        <v>4620.7276107817834</v>
      </c>
      <c r="AW60" s="17">
        <f t="shared" si="13"/>
        <v>5565.8980959947121</v>
      </c>
      <c r="AX60" s="17">
        <f t="shared" si="13"/>
        <v>6462.8039824400421</v>
      </c>
      <c r="AY60" s="17">
        <f t="shared" si="13"/>
        <v>7318.1054610640449</v>
      </c>
      <c r="AZ60" s="17">
        <f t="shared" si="13"/>
        <v>8145.2691540717906</v>
      </c>
      <c r="BA60" s="17"/>
      <c r="BB60" s="17">
        <f t="shared" si="14"/>
        <v>226.50955075106498</v>
      </c>
      <c r="BC60" s="17">
        <f t="shared" si="15"/>
        <v>1363.7279657310035</v>
      </c>
      <c r="BD60" s="18">
        <f t="shared" si="15"/>
        <v>2530.387849482393</v>
      </c>
      <c r="BE60" s="17">
        <f t="shared" si="15"/>
        <v>3727.6902848066488</v>
      </c>
      <c r="BF60" s="17">
        <f t="shared" si="15"/>
        <v>4858.3122344525873</v>
      </c>
      <c r="BG60" s="17">
        <f t="shared" si="15"/>
        <v>5906.1123913244382</v>
      </c>
      <c r="BH60" s="17">
        <f t="shared" si="15"/>
        <v>6882.8729336746774</v>
      </c>
      <c r="BI60" s="17">
        <f t="shared" si="15"/>
        <v>7796.8585386616824</v>
      </c>
      <c r="BJ60" s="17">
        <f t="shared" si="15"/>
        <v>8669.9120974431553</v>
      </c>
      <c r="BK60" s="19"/>
    </row>
    <row r="61" spans="1:63" x14ac:dyDescent="0.3">
      <c r="A61" t="s">
        <v>97</v>
      </c>
      <c r="B61" s="2">
        <v>0</v>
      </c>
      <c r="C61" s="2">
        <v>0</v>
      </c>
      <c r="D61" s="2">
        <v>0</v>
      </c>
      <c r="E61" s="2">
        <v>7362.6102221988167</v>
      </c>
      <c r="F61" s="2">
        <v>7931.1454963429414</v>
      </c>
      <c r="G61" s="2">
        <v>8513.5468607632301</v>
      </c>
      <c r="H61" s="2">
        <v>8498.2392927885376</v>
      </c>
      <c r="I61" s="2">
        <v>8543.9501405547999</v>
      </c>
      <c r="J61" s="2">
        <v>8632.1428928093155</v>
      </c>
      <c r="K61" s="2">
        <v>8619.4102393817175</v>
      </c>
      <c r="L61" s="2">
        <v>8632.7620758983321</v>
      </c>
      <c r="M61" s="2">
        <v>8512.3347531726413</v>
      </c>
      <c r="N61" t="e">
        <f>#REF!+#REF!+#REF!</f>
        <v>#REF!</v>
      </c>
      <c r="O61" t="e">
        <f>#REF!+#REF!+#REF!</f>
        <v>#REF!</v>
      </c>
      <c r="P61" t="e">
        <f>#REF!+#REF!+#REF!</f>
        <v>#REF!</v>
      </c>
      <c r="Q61" t="e">
        <f>#REF!+#REF!+#REF!</f>
        <v>#REF!</v>
      </c>
      <c r="R61" t="e">
        <f>#REF!+#REF!+#REF!</f>
        <v>#REF!</v>
      </c>
      <c r="S61" t="e">
        <f>#REF!+#REF!+#REF!</f>
        <v>#REF!</v>
      </c>
      <c r="T61" t="e">
        <f>#REF!+#REF!+#REF!</f>
        <v>#REF!</v>
      </c>
      <c r="U61" t="e">
        <f>#REF!+#REF!+#REF!</f>
        <v>#REF!</v>
      </c>
      <c r="W61" t="s">
        <v>20</v>
      </c>
      <c r="X61" s="17">
        <f t="shared" si="8"/>
        <v>571.82876719502519</v>
      </c>
      <c r="Y61" s="17">
        <f t="shared" si="9"/>
        <v>3481.0456666126374</v>
      </c>
      <c r="Z61" s="18">
        <f t="shared" si="9"/>
        <v>6640.9984008077145</v>
      </c>
      <c r="AA61" s="17">
        <f t="shared" si="9"/>
        <v>10007.084803367545</v>
      </c>
      <c r="AB61" s="17">
        <f t="shared" si="9"/>
        <v>13398.071364565134</v>
      </c>
      <c r="AC61" s="17">
        <f t="shared" si="9"/>
        <v>16829.466045487912</v>
      </c>
      <c r="AD61" s="17">
        <f t="shared" si="9"/>
        <v>20314.356382095109</v>
      </c>
      <c r="AE61" s="17">
        <f t="shared" si="9"/>
        <v>23855.933679608897</v>
      </c>
      <c r="AF61" s="17">
        <f t="shared" si="9"/>
        <v>27441.261581313032</v>
      </c>
      <c r="AH61" s="17">
        <f t="shared" si="10"/>
        <v>571.82876719502519</v>
      </c>
      <c r="AI61" s="19">
        <f t="shared" si="11"/>
        <v>3492.7822664110899</v>
      </c>
      <c r="AJ61" s="18">
        <f t="shared" si="11"/>
        <v>6731.0494621671041</v>
      </c>
      <c r="AK61" s="17">
        <f t="shared" si="11"/>
        <v>10244.075686831584</v>
      </c>
      <c r="AL61" s="19">
        <f t="shared" si="11"/>
        <v>13745.769383499182</v>
      </c>
      <c r="AM61" s="17">
        <f t="shared" si="11"/>
        <v>17298.657894102718</v>
      </c>
      <c r="AN61" s="17">
        <f t="shared" si="11"/>
        <v>20889.939282449988</v>
      </c>
      <c r="AO61" s="19">
        <f t="shared" si="11"/>
        <v>24527.045737496148</v>
      </c>
      <c r="AP61" s="17">
        <f t="shared" si="11"/>
        <v>28239.111866433552</v>
      </c>
      <c r="AQ61" s="18"/>
      <c r="AR61" s="17">
        <f t="shared" si="12"/>
        <v>571.82876719502519</v>
      </c>
      <c r="AS61" s="17">
        <f t="shared" si="13"/>
        <v>3522.7374545387443</v>
      </c>
      <c r="AT61" s="18">
        <f t="shared" si="13"/>
        <v>6948.8459040879634</v>
      </c>
      <c r="AU61" s="17">
        <f t="shared" si="13"/>
        <v>10819.123380533996</v>
      </c>
      <c r="AV61" s="17">
        <f t="shared" si="13"/>
        <v>14717.454354674464</v>
      </c>
      <c r="AW61" s="17">
        <f t="shared" si="13"/>
        <v>18544.967264496914</v>
      </c>
      <c r="AX61" s="17">
        <f t="shared" si="13"/>
        <v>22380.3677081358</v>
      </c>
      <c r="AY61" s="17">
        <f t="shared" si="13"/>
        <v>26204.885370523698</v>
      </c>
      <c r="AZ61" s="17">
        <f t="shared" si="13"/>
        <v>30039.882817060228</v>
      </c>
      <c r="BA61" s="17"/>
      <c r="BB61" s="17">
        <f t="shared" si="14"/>
        <v>571.82876719502519</v>
      </c>
      <c r="BC61" s="17">
        <f t="shared" si="15"/>
        <v>3491.8349931751854</v>
      </c>
      <c r="BD61" s="18">
        <f t="shared" si="15"/>
        <v>6722.7482443926783</v>
      </c>
      <c r="BE61" s="17">
        <f t="shared" si="15"/>
        <v>10216.337289822442</v>
      </c>
      <c r="BF61" s="17">
        <f t="shared" si="15"/>
        <v>13690.240912403577</v>
      </c>
      <c r="BG61" s="17">
        <f t="shared" si="15"/>
        <v>17207.709865857851</v>
      </c>
      <c r="BH61" s="17">
        <f t="shared" si="15"/>
        <v>20766.503669932794</v>
      </c>
      <c r="BI61" s="17">
        <f t="shared" si="15"/>
        <v>24381.74021006369</v>
      </c>
      <c r="BJ61" s="17">
        <f t="shared" si="15"/>
        <v>28065.916224800902</v>
      </c>
      <c r="BK61" s="19"/>
    </row>
    <row r="62" spans="1:63" x14ac:dyDescent="0.3">
      <c r="A62" t="s">
        <v>25</v>
      </c>
      <c r="B62" s="2">
        <v>0</v>
      </c>
      <c r="C62" s="2">
        <v>0</v>
      </c>
      <c r="D62" s="2">
        <v>0</v>
      </c>
      <c r="E62" s="2">
        <v>14973524.964115694</v>
      </c>
      <c r="F62" s="2">
        <v>16820585.501150589</v>
      </c>
      <c r="G62" s="2">
        <v>18963303.670864437</v>
      </c>
      <c r="H62" s="2">
        <v>18997218.993474621</v>
      </c>
      <c r="I62" s="2">
        <v>19342462.534025114</v>
      </c>
      <c r="J62" s="2">
        <v>19881240.631466478</v>
      </c>
      <c r="K62" s="2">
        <v>19440768.603070524</v>
      </c>
      <c r="L62" s="2">
        <v>18919221.387305804</v>
      </c>
      <c r="M62" s="2">
        <v>18259840.426122162</v>
      </c>
      <c r="N62" t="e">
        <f>#REF!+#REF!+#REF!</f>
        <v>#REF!</v>
      </c>
      <c r="O62" t="e">
        <f>#REF!+#REF!+#REF!</f>
        <v>#REF!</v>
      </c>
      <c r="P62" t="e">
        <f>#REF!+#REF!+#REF!</f>
        <v>#REF!</v>
      </c>
      <c r="Q62" t="e">
        <f>#REF!+#REF!+#REF!</f>
        <v>#REF!</v>
      </c>
      <c r="R62" t="e">
        <f>#REF!+#REF!+#REF!</f>
        <v>#REF!</v>
      </c>
      <c r="S62" t="e">
        <f>#REF!+#REF!+#REF!</f>
        <v>#REF!</v>
      </c>
      <c r="T62" t="e">
        <f>#REF!+#REF!+#REF!</f>
        <v>#REF!</v>
      </c>
      <c r="U62" t="e">
        <f>#REF!+#REF!+#REF!</f>
        <v>#REF!</v>
      </c>
      <c r="W62" t="s">
        <v>21</v>
      </c>
      <c r="X62" s="17">
        <f t="shared" si="8"/>
        <v>3309.4829707685631</v>
      </c>
      <c r="Y62" s="17">
        <f t="shared" si="9"/>
        <v>20195.467182892375</v>
      </c>
      <c r="Z62" s="18">
        <f t="shared" si="9"/>
        <v>38801.25125838173</v>
      </c>
      <c r="AA62" s="17">
        <f t="shared" si="9"/>
        <v>58954.021831594029</v>
      </c>
      <c r="AB62" s="17">
        <f t="shared" si="9"/>
        <v>79548.273773463559</v>
      </c>
      <c r="AC62" s="17">
        <f t="shared" si="9"/>
        <v>100677.609887951</v>
      </c>
      <c r="AD62" s="17">
        <f t="shared" si="9"/>
        <v>122424.70635363008</v>
      </c>
      <c r="AE62" s="17">
        <f t="shared" si="9"/>
        <v>144722.48969636319</v>
      </c>
      <c r="AF62" s="17">
        <f t="shared" si="9"/>
        <v>167540.88048092026</v>
      </c>
      <c r="AH62" s="17">
        <f t="shared" si="10"/>
        <v>3309.4829707685631</v>
      </c>
      <c r="AI62" s="19">
        <f t="shared" si="11"/>
        <v>20248.502162176053</v>
      </c>
      <c r="AJ62" s="18">
        <f t="shared" si="11"/>
        <v>39210.207956261998</v>
      </c>
      <c r="AK62" s="17">
        <f t="shared" si="11"/>
        <v>60037.24498207929</v>
      </c>
      <c r="AL62" s="19">
        <f t="shared" si="11"/>
        <v>81135.971763602807</v>
      </c>
      <c r="AM62" s="17">
        <f t="shared" si="11"/>
        <v>102792.15141636772</v>
      </c>
      <c r="AN62" s="17">
        <f t="shared" si="11"/>
        <v>125006.31927554046</v>
      </c>
      <c r="AO62" s="19">
        <f t="shared" si="11"/>
        <v>147744.80122497454</v>
      </c>
      <c r="AP62" s="17">
        <f t="shared" si="11"/>
        <v>171055.80330623162</v>
      </c>
      <c r="AQ62" s="18"/>
      <c r="AR62" s="17">
        <f t="shared" si="12"/>
        <v>3309.4829707685631</v>
      </c>
      <c r="AS62" s="17">
        <f t="shared" si="13"/>
        <v>20417.373546206181</v>
      </c>
      <c r="AT62" s="18">
        <f t="shared" si="13"/>
        <v>40435.682903806592</v>
      </c>
      <c r="AU62" s="17">
        <f t="shared" si="13"/>
        <v>63235.238021062367</v>
      </c>
      <c r="AV62" s="17">
        <f t="shared" si="13"/>
        <v>86436.849918285137</v>
      </c>
      <c r="AW62" s="17">
        <f t="shared" si="13"/>
        <v>109614.82207095349</v>
      </c>
      <c r="AX62" s="17">
        <f t="shared" si="13"/>
        <v>133190.61359967146</v>
      </c>
      <c r="AY62" s="17">
        <f t="shared" si="13"/>
        <v>157032.49944646555</v>
      </c>
      <c r="AZ62" s="17">
        <f t="shared" si="13"/>
        <v>180984.14140749405</v>
      </c>
      <c r="BA62" s="17"/>
      <c r="BB62" s="17">
        <f t="shared" si="14"/>
        <v>3309.4829707685631</v>
      </c>
      <c r="BC62" s="17">
        <f t="shared" si="15"/>
        <v>20243.212358860008</v>
      </c>
      <c r="BD62" s="18">
        <f t="shared" si="15"/>
        <v>39167.306121623653</v>
      </c>
      <c r="BE62" s="17">
        <f t="shared" si="15"/>
        <v>59901.349748786517</v>
      </c>
      <c r="BF62" s="17">
        <f t="shared" si="15"/>
        <v>80855.890903628737</v>
      </c>
      <c r="BG62" s="17">
        <f t="shared" si="15"/>
        <v>102332.50025244772</v>
      </c>
      <c r="BH62" s="17">
        <f t="shared" si="15"/>
        <v>124355.30856432047</v>
      </c>
      <c r="BI62" s="17">
        <f t="shared" si="15"/>
        <v>146899.86410277185</v>
      </c>
      <c r="BJ62" s="17">
        <f t="shared" si="15"/>
        <v>170048.30174930039</v>
      </c>
      <c r="BK62" s="19"/>
    </row>
    <row r="63" spans="1:63" x14ac:dyDescent="0.3">
      <c r="A63" t="s">
        <v>98</v>
      </c>
      <c r="B63" s="2">
        <v>0</v>
      </c>
      <c r="C63" s="2">
        <v>0</v>
      </c>
      <c r="D63" s="2">
        <v>0</v>
      </c>
      <c r="E63" s="2">
        <v>360.48933823869407</v>
      </c>
      <c r="F63" s="2">
        <v>400.99946952567558</v>
      </c>
      <c r="G63" s="2">
        <v>445.39437945740599</v>
      </c>
      <c r="H63" s="2">
        <v>460.10194095334015</v>
      </c>
      <c r="I63" s="2">
        <v>461.44519125887706</v>
      </c>
      <c r="J63" s="2">
        <v>464.97052040888042</v>
      </c>
      <c r="K63" s="2">
        <v>472.48444672525534</v>
      </c>
      <c r="L63" s="2">
        <v>476.59988047254615</v>
      </c>
      <c r="M63" s="2">
        <v>473.85949252608111</v>
      </c>
      <c r="N63" t="e">
        <f>#REF!+#REF!+#REF!</f>
        <v>#REF!</v>
      </c>
      <c r="O63" t="e">
        <f>#REF!+#REF!+#REF!</f>
        <v>#REF!</v>
      </c>
      <c r="P63" t="e">
        <f>#REF!+#REF!+#REF!</f>
        <v>#REF!</v>
      </c>
      <c r="Q63" t="e">
        <f>#REF!+#REF!+#REF!</f>
        <v>#REF!</v>
      </c>
      <c r="R63" t="e">
        <f>#REF!+#REF!+#REF!</f>
        <v>#REF!</v>
      </c>
      <c r="S63" t="e">
        <f>#REF!+#REF!+#REF!</f>
        <v>#REF!</v>
      </c>
      <c r="T63" t="e">
        <f>#REF!+#REF!+#REF!</f>
        <v>#REF!</v>
      </c>
      <c r="U63" t="e">
        <f>#REF!+#REF!+#REF!</f>
        <v>#REF!</v>
      </c>
      <c r="W63" t="s">
        <v>23</v>
      </c>
      <c r="X63" s="17">
        <f t="shared" si="8"/>
        <v>829.67423314402663</v>
      </c>
      <c r="Y63" s="17">
        <f t="shared" si="9"/>
        <v>5038.9227616433218</v>
      </c>
      <c r="Z63" s="18">
        <f t="shared" si="9"/>
        <v>9553.1189198289976</v>
      </c>
      <c r="AA63" s="17">
        <f t="shared" si="9"/>
        <v>14322.982420911445</v>
      </c>
      <c r="AB63" s="17">
        <f t="shared" si="9"/>
        <v>19145.655784640672</v>
      </c>
      <c r="AC63" s="17">
        <f t="shared" si="9"/>
        <v>24037.643111316855</v>
      </c>
      <c r="AD63" s="17">
        <f t="shared" si="9"/>
        <v>28807.283177438836</v>
      </c>
      <c r="AE63" s="17">
        <f t="shared" si="9"/>
        <v>32835.587950750807</v>
      </c>
      <c r="AF63" s="17">
        <f t="shared" si="9"/>
        <v>36921.802409880889</v>
      </c>
      <c r="AH63" s="17">
        <f t="shared" si="10"/>
        <v>829.67423314402663</v>
      </c>
      <c r="AI63" s="19">
        <f t="shared" si="11"/>
        <v>5051.5390043267134</v>
      </c>
      <c r="AJ63" s="18">
        <f t="shared" si="11"/>
        <v>9649.8799580695286</v>
      </c>
      <c r="AK63" s="17">
        <f t="shared" si="11"/>
        <v>14577.320564204227</v>
      </c>
      <c r="AL63" s="19">
        <f t="shared" si="11"/>
        <v>19518.060381110256</v>
      </c>
      <c r="AM63" s="17">
        <f t="shared" si="11"/>
        <v>24540.529458070767</v>
      </c>
      <c r="AN63" s="17">
        <f t="shared" si="11"/>
        <v>29428.423784562186</v>
      </c>
      <c r="AO63" s="19">
        <f t="shared" si="11"/>
        <v>33573.548026476463</v>
      </c>
      <c r="AP63" s="17">
        <f t="shared" si="11"/>
        <v>37799.72637485811</v>
      </c>
      <c r="AQ63" s="18"/>
      <c r="AR63" s="17">
        <f t="shared" si="12"/>
        <v>829.67423314402663</v>
      </c>
      <c r="AS63" s="17">
        <f t="shared" si="13"/>
        <v>5091.9546823241762</v>
      </c>
      <c r="AT63" s="18">
        <f t="shared" si="13"/>
        <v>9944.2010553290165</v>
      </c>
      <c r="AU63" s="17">
        <f t="shared" si="13"/>
        <v>15352.826614309164</v>
      </c>
      <c r="AV63" s="17">
        <f t="shared" si="13"/>
        <v>20824.25188802314</v>
      </c>
      <c r="AW63" s="17">
        <f t="shared" si="13"/>
        <v>26046.09924451488</v>
      </c>
      <c r="AX63" s="17">
        <f t="shared" si="13"/>
        <v>30488.143636673874</v>
      </c>
      <c r="AY63" s="17">
        <f t="shared" si="13"/>
        <v>34933.623586734619</v>
      </c>
      <c r="AZ63" s="17">
        <f t="shared" si="13"/>
        <v>39351.880351074404</v>
      </c>
      <c r="BA63" s="17"/>
      <c r="BB63" s="17">
        <f t="shared" si="14"/>
        <v>829.67423314402663</v>
      </c>
      <c r="BC63" s="17">
        <f t="shared" si="15"/>
        <v>5052.1028131333942</v>
      </c>
      <c r="BD63" s="18">
        <f t="shared" si="15"/>
        <v>9652.5115530816129</v>
      </c>
      <c r="BE63" s="17">
        <f t="shared" si="15"/>
        <v>14577.529344786581</v>
      </c>
      <c r="BF63" s="17">
        <f t="shared" si="15"/>
        <v>19508.674927541972</v>
      </c>
      <c r="BG63" s="17">
        <f t="shared" si="15"/>
        <v>24515.480589126753</v>
      </c>
      <c r="BH63" s="17">
        <f t="shared" si="15"/>
        <v>29383.507248776637</v>
      </c>
      <c r="BI63" s="17">
        <f t="shared" si="15"/>
        <v>33511.800247258267</v>
      </c>
      <c r="BJ63" s="17">
        <f t="shared" si="15"/>
        <v>37726.761691181069</v>
      </c>
      <c r="BK63" s="19"/>
    </row>
    <row r="64" spans="1:63" x14ac:dyDescent="0.3">
      <c r="A64" t="s">
        <v>27</v>
      </c>
      <c r="B64" s="2">
        <v>0</v>
      </c>
      <c r="C64" s="2">
        <v>0</v>
      </c>
      <c r="D64" s="2">
        <v>0</v>
      </c>
      <c r="E64" s="2">
        <v>213074.39459278516</v>
      </c>
      <c r="F64" s="2">
        <v>234266.25899224746</v>
      </c>
      <c r="G64" s="2">
        <v>256882.31764339181</v>
      </c>
      <c r="H64" s="2">
        <v>258578.42139788443</v>
      </c>
      <c r="I64" s="2">
        <v>261481.19384785401</v>
      </c>
      <c r="J64" s="2">
        <v>264620.63703337766</v>
      </c>
      <c r="K64" s="2">
        <v>264909.28012724064</v>
      </c>
      <c r="L64" s="2">
        <v>265726.49164520402</v>
      </c>
      <c r="M64" s="2">
        <v>261888.88464220252</v>
      </c>
      <c r="N64" t="e">
        <f>#REF!+#REF!+#REF!</f>
        <v>#REF!</v>
      </c>
      <c r="O64" t="e">
        <f>#REF!+#REF!+#REF!</f>
        <v>#REF!</v>
      </c>
      <c r="P64" t="e">
        <f>#REF!+#REF!+#REF!</f>
        <v>#REF!</v>
      </c>
      <c r="Q64" t="e">
        <f>#REF!+#REF!+#REF!</f>
        <v>#REF!</v>
      </c>
      <c r="R64" t="e">
        <f>#REF!+#REF!+#REF!</f>
        <v>#REF!</v>
      </c>
      <c r="S64" t="e">
        <f>#REF!+#REF!+#REF!</f>
        <v>#REF!</v>
      </c>
      <c r="T64" t="e">
        <f>#REF!+#REF!+#REF!</f>
        <v>#REF!</v>
      </c>
      <c r="U64" t="e">
        <f>#REF!+#REF!+#REF!</f>
        <v>#REF!</v>
      </c>
      <c r="W64" s="9" t="s">
        <v>24</v>
      </c>
      <c r="X64" s="13">
        <f t="shared" si="8"/>
        <v>49278.441445460441</v>
      </c>
      <c r="Y64" s="13">
        <f t="shared" si="9"/>
        <v>302665.31735877611</v>
      </c>
      <c r="Z64" s="24">
        <f t="shared" si="9"/>
        <v>592218.52072002913</v>
      </c>
      <c r="AA64" s="13">
        <f t="shared" si="9"/>
        <v>914840.98371132824</v>
      </c>
      <c r="AB64" s="13">
        <f t="shared" si="9"/>
        <v>1239162.3388068888</v>
      </c>
      <c r="AC64" s="13">
        <f t="shared" si="9"/>
        <v>1565263.4142139398</v>
      </c>
      <c r="AD64" s="13">
        <f t="shared" si="9"/>
        <v>1889186.1687162216</v>
      </c>
      <c r="AE64" s="13">
        <f t="shared" si="9"/>
        <v>2200844.6383875702</v>
      </c>
      <c r="AF64" s="13">
        <f t="shared" si="9"/>
        <v>2501058.0853721644</v>
      </c>
      <c r="AH64" s="13">
        <f t="shared" si="10"/>
        <v>49278.441445460441</v>
      </c>
      <c r="AI64" s="14">
        <f t="shared" si="11"/>
        <v>303698.86864625686</v>
      </c>
      <c r="AJ64" s="24">
        <f t="shared" si="11"/>
        <v>599919.78179115127</v>
      </c>
      <c r="AK64" s="13">
        <f t="shared" si="11"/>
        <v>936236.66797612957</v>
      </c>
      <c r="AL64" s="14">
        <f t="shared" si="11"/>
        <v>1278410.3713935025</v>
      </c>
      <c r="AM64" s="13">
        <f t="shared" si="11"/>
        <v>1623155.7059418138</v>
      </c>
      <c r="AN64" s="13">
        <f t="shared" si="11"/>
        <v>1968047.0242713802</v>
      </c>
      <c r="AO64" s="14">
        <f t="shared" si="11"/>
        <v>2299901.1645182706</v>
      </c>
      <c r="AP64" s="13">
        <f t="shared" si="11"/>
        <v>2617706.1922295941</v>
      </c>
      <c r="AQ64" s="24"/>
      <c r="AR64" s="13">
        <f t="shared" si="12"/>
        <v>49278.441445460441</v>
      </c>
      <c r="AS64" s="13">
        <f t="shared" si="13"/>
        <v>305906.36045599182</v>
      </c>
      <c r="AT64" s="24">
        <f t="shared" si="13"/>
        <v>616131.26946281386</v>
      </c>
      <c r="AU64" s="13">
        <f t="shared" si="13"/>
        <v>977853.46959185321</v>
      </c>
      <c r="AV64" s="13">
        <f t="shared" si="13"/>
        <v>1342915.2981622522</v>
      </c>
      <c r="AW64" s="13">
        <f t="shared" si="13"/>
        <v>1707902.3482779192</v>
      </c>
      <c r="AX64" s="13">
        <f t="shared" si="13"/>
        <v>2073857.8825641703</v>
      </c>
      <c r="AY64" s="13">
        <f t="shared" si="13"/>
        <v>2430283.6897936417</v>
      </c>
      <c r="AZ64" s="13">
        <f t="shared" si="13"/>
        <v>2773030.2663964229</v>
      </c>
      <c r="BA64" s="13"/>
      <c r="BB64" s="13">
        <f t="shared" si="14"/>
        <v>49278.441445460441</v>
      </c>
      <c r="BC64" s="13">
        <f t="shared" si="15"/>
        <v>303863.37355484895</v>
      </c>
      <c r="BD64" s="24">
        <f t="shared" si="15"/>
        <v>601304.36057341681</v>
      </c>
      <c r="BE64" s="13">
        <f t="shared" si="15"/>
        <v>939920.75832345209</v>
      </c>
      <c r="BF64" s="13">
        <f t="shared" si="15"/>
        <v>1282027.2677083337</v>
      </c>
      <c r="BG64" s="13">
        <f t="shared" si="15"/>
        <v>1625664.5735683439</v>
      </c>
      <c r="BH64" s="13">
        <f t="shared" si="15"/>
        <v>1970380.9556664377</v>
      </c>
      <c r="BI64" s="13">
        <f t="shared" si="15"/>
        <v>2302196.7865019618</v>
      </c>
      <c r="BJ64" s="13">
        <f t="shared" si="15"/>
        <v>2621887.1805497129</v>
      </c>
      <c r="BK64" s="14"/>
    </row>
    <row r="65" spans="1:63" x14ac:dyDescent="0.3">
      <c r="A65" t="s">
        <v>99</v>
      </c>
      <c r="B65" s="2">
        <v>0</v>
      </c>
      <c r="C65" s="2">
        <v>0</v>
      </c>
      <c r="D65" s="2">
        <v>0</v>
      </c>
      <c r="E65" s="2">
        <v>92154.951017333544</v>
      </c>
      <c r="F65" s="2">
        <v>99850.36064170301</v>
      </c>
      <c r="G65" s="2">
        <v>108231.95627241387</v>
      </c>
      <c r="H65" s="2">
        <v>108835.23890233197</v>
      </c>
      <c r="I65" s="2">
        <v>109454.18502798716</v>
      </c>
      <c r="J65" s="2">
        <v>110137.96974671827</v>
      </c>
      <c r="K65" s="2">
        <v>109304.81265409823</v>
      </c>
      <c r="L65" s="2">
        <v>109038.1304635031</v>
      </c>
      <c r="M65" s="2">
        <v>104917.69044208067</v>
      </c>
      <c r="N65" t="e">
        <f>#REF!+#REF!+#REF!</f>
        <v>#REF!</v>
      </c>
      <c r="O65" t="e">
        <f>#REF!+#REF!+#REF!</f>
        <v>#REF!</v>
      </c>
      <c r="P65" t="e">
        <f>#REF!+#REF!+#REF!</f>
        <v>#REF!</v>
      </c>
      <c r="Q65" t="e">
        <f>#REF!+#REF!+#REF!</f>
        <v>#REF!</v>
      </c>
      <c r="R65" t="e">
        <f>#REF!+#REF!+#REF!</f>
        <v>#REF!</v>
      </c>
      <c r="S65" t="e">
        <f>#REF!+#REF!+#REF!</f>
        <v>#REF!</v>
      </c>
      <c r="T65" t="e">
        <f>#REF!+#REF!+#REF!</f>
        <v>#REF!</v>
      </c>
      <c r="U65" t="e">
        <f>#REF!+#REF!+#REF!</f>
        <v>#REF!</v>
      </c>
      <c r="W65" t="s">
        <v>25</v>
      </c>
      <c r="X65" s="17">
        <f t="shared" si="8"/>
        <v>14973.524964115693</v>
      </c>
      <c r="Y65" s="17">
        <f t="shared" si="9"/>
        <v>91688.210321729057</v>
      </c>
      <c r="Z65" s="18">
        <f t="shared" si="9"/>
        <v>177933.85599719585</v>
      </c>
      <c r="AA65" s="17">
        <f t="shared" si="9"/>
        <v>272784.28967412823</v>
      </c>
      <c r="AB65" s="17">
        <f t="shared" si="9"/>
        <v>368115.62818205188</v>
      </c>
      <c r="AC65" s="17">
        <f t="shared" si="9"/>
        <v>465366.71894961887</v>
      </c>
      <c r="AD65" s="17">
        <f t="shared" si="9"/>
        <v>564332.45007855527</v>
      </c>
      <c r="AE65" s="17">
        <f t="shared" si="9"/>
        <v>661014.74587814312</v>
      </c>
      <c r="AF65" s="17">
        <f t="shared" si="9"/>
        <v>754951.47185348847</v>
      </c>
      <c r="AH65" s="17">
        <f t="shared" si="10"/>
        <v>14973.524964115693</v>
      </c>
      <c r="AI65" s="19">
        <f t="shared" si="11"/>
        <v>91623.000259775785</v>
      </c>
      <c r="AJ65" s="18">
        <f t="shared" si="11"/>
        <v>177522.98502130219</v>
      </c>
      <c r="AK65" s="17">
        <f t="shared" si="11"/>
        <v>272192.80677135795</v>
      </c>
      <c r="AL65" s="19">
        <f t="shared" si="11"/>
        <v>368320.80806625501</v>
      </c>
      <c r="AM65" s="17">
        <f t="shared" si="11"/>
        <v>466266.3457167836</v>
      </c>
      <c r="AN65" s="17">
        <f t="shared" si="11"/>
        <v>565449.22558327322</v>
      </c>
      <c r="AO65" s="19">
        <f t="shared" si="11"/>
        <v>662143.20434209169</v>
      </c>
      <c r="AP65" s="17">
        <f t="shared" si="11"/>
        <v>755556.53927818593</v>
      </c>
      <c r="AQ65" s="18"/>
      <c r="AR65" s="17">
        <f t="shared" si="12"/>
        <v>14973.524964115693</v>
      </c>
      <c r="AS65" s="17">
        <f t="shared" si="13"/>
        <v>92707.321356836153</v>
      </c>
      <c r="AT65" s="18">
        <f t="shared" si="13"/>
        <v>185507.59475928088</v>
      </c>
      <c r="AU65" s="17">
        <f t="shared" si="13"/>
        <v>292687.54878183501</v>
      </c>
      <c r="AV65" s="17">
        <f t="shared" si="13"/>
        <v>399879.0752955043</v>
      </c>
      <c r="AW65" s="17">
        <f t="shared" si="13"/>
        <v>508206.68658953463</v>
      </c>
      <c r="AX65" s="17">
        <f t="shared" si="13"/>
        <v>619164.59284418507</v>
      </c>
      <c r="AY65" s="17">
        <f t="shared" si="13"/>
        <v>729753.17810929136</v>
      </c>
      <c r="AZ65" s="17">
        <f t="shared" si="13"/>
        <v>837850.44534522155</v>
      </c>
      <c r="BA65" s="17"/>
      <c r="BB65" s="17">
        <f t="shared" si="14"/>
        <v>14973.524964115693</v>
      </c>
      <c r="BC65" s="17">
        <f t="shared" si="15"/>
        <v>92048.411897757454</v>
      </c>
      <c r="BD65" s="18">
        <f t="shared" si="15"/>
        <v>180734.97011900262</v>
      </c>
      <c r="BE65" s="17">
        <f t="shared" si="15"/>
        <v>280615.76145932579</v>
      </c>
      <c r="BF65" s="17">
        <f t="shared" si="15"/>
        <v>380966.13713914895</v>
      </c>
      <c r="BG65" s="17">
        <f t="shared" si="15"/>
        <v>482747.14349730196</v>
      </c>
      <c r="BH65" s="17">
        <f t="shared" si="15"/>
        <v>586499.72496308072</v>
      </c>
      <c r="BI65" s="17">
        <f t="shared" si="15"/>
        <v>688493.47551411577</v>
      </c>
      <c r="BJ65" s="17">
        <f t="shared" si="15"/>
        <v>787883.26446255494</v>
      </c>
      <c r="BK65" s="19"/>
    </row>
    <row r="66" spans="1:63" x14ac:dyDescent="0.3">
      <c r="A66" t="s">
        <v>100</v>
      </c>
      <c r="B66" s="2">
        <v>0</v>
      </c>
      <c r="C66" s="2">
        <v>0</v>
      </c>
      <c r="D66" s="2">
        <v>0</v>
      </c>
      <c r="E66" s="2">
        <v>250.89082052194044</v>
      </c>
      <c r="F66" s="2">
        <v>289.10809466606491</v>
      </c>
      <c r="G66" s="2">
        <v>313.67612153780789</v>
      </c>
      <c r="H66" s="2">
        <v>325.133859497564</v>
      </c>
      <c r="I66" s="2">
        <v>327.18466932691047</v>
      </c>
      <c r="J66" s="2">
        <v>330.76404609596148</v>
      </c>
      <c r="K66" s="2">
        <v>334.4680298285395</v>
      </c>
      <c r="L66" s="2">
        <v>348.80183473105575</v>
      </c>
      <c r="M66" s="2">
        <v>341.40781161699687</v>
      </c>
      <c r="N66" t="e">
        <f>#REF!+#REF!+#REF!</f>
        <v>#REF!</v>
      </c>
      <c r="O66" t="e">
        <f>#REF!+#REF!+#REF!</f>
        <v>#REF!</v>
      </c>
      <c r="P66" t="e">
        <f>#REF!+#REF!+#REF!</f>
        <v>#REF!</v>
      </c>
      <c r="Q66" t="e">
        <f>#REF!+#REF!+#REF!</f>
        <v>#REF!</v>
      </c>
      <c r="R66" t="e">
        <f>#REF!+#REF!+#REF!</f>
        <v>#REF!</v>
      </c>
      <c r="S66" t="e">
        <f>#REF!+#REF!+#REF!</f>
        <v>#REF!</v>
      </c>
      <c r="T66" t="e">
        <f>#REF!+#REF!+#REF!</f>
        <v>#REF!</v>
      </c>
      <c r="U66" t="e">
        <f>#REF!+#REF!+#REF!</f>
        <v>#REF!</v>
      </c>
      <c r="W66" t="s">
        <v>27</v>
      </c>
      <c r="X66" s="17">
        <f t="shared" si="8"/>
        <v>213.07439459278515</v>
      </c>
      <c r="Y66" s="17">
        <f t="shared" si="9"/>
        <v>1299.6382319561733</v>
      </c>
      <c r="Z66" s="18">
        <f t="shared" si="9"/>
        <v>2493.585585568555</v>
      </c>
      <c r="AA66" s="17">
        <f t="shared" si="9"/>
        <v>3779.6932775400069</v>
      </c>
      <c r="AB66" s="17">
        <f t="shared" si="9"/>
        <v>5075.4881569793988</v>
      </c>
      <c r="AC66" s="17">
        <f t="shared" si="9"/>
        <v>6386.0335694041923</v>
      </c>
      <c r="AD66" s="17">
        <f t="shared" si="9"/>
        <v>7709.4253976649443</v>
      </c>
      <c r="AE66" s="17">
        <f t="shared" si="9"/>
        <v>9034.789009819111</v>
      </c>
      <c r="AF66" s="17">
        <f t="shared" si="9"/>
        <v>10359.583861042131</v>
      </c>
      <c r="AH66" s="17">
        <f t="shared" si="10"/>
        <v>213.07439459278515</v>
      </c>
      <c r="AI66" s="19">
        <f t="shared" si="11"/>
        <v>1307.2428672009307</v>
      </c>
      <c r="AJ66" s="18">
        <f t="shared" si="11"/>
        <v>2550.9790209072062</v>
      </c>
      <c r="AK66" s="17">
        <f t="shared" si="11"/>
        <v>3933.7959161229187</v>
      </c>
      <c r="AL66" s="19">
        <f t="shared" si="11"/>
        <v>5325.1244970416201</v>
      </c>
      <c r="AM66" s="17">
        <f t="shared" si="11"/>
        <v>6728.3192623901341</v>
      </c>
      <c r="AN66" s="17">
        <f t="shared" si="11"/>
        <v>8141.9957090929129</v>
      </c>
      <c r="AO66" s="19">
        <f t="shared" si="11"/>
        <v>9554.0854040160721</v>
      </c>
      <c r="AP66" s="17">
        <f t="shared" si="11"/>
        <v>10960.143072493602</v>
      </c>
      <c r="AQ66" s="18"/>
      <c r="AR66" s="17">
        <f t="shared" si="12"/>
        <v>213.07439459278515</v>
      </c>
      <c r="AS66" s="17">
        <f t="shared" si="13"/>
        <v>1306.015249887038</v>
      </c>
      <c r="AT66" s="18">
        <f t="shared" si="13"/>
        <v>2540.5055126201873</v>
      </c>
      <c r="AU66" s="17">
        <f t="shared" si="13"/>
        <v>3902.6068719136279</v>
      </c>
      <c r="AV66" s="17">
        <f t="shared" si="13"/>
        <v>5269.1395110705553</v>
      </c>
      <c r="AW66" s="17">
        <f t="shared" si="13"/>
        <v>6616.0269291895856</v>
      </c>
      <c r="AX66" s="17">
        <f t="shared" si="13"/>
        <v>7975.2504478019182</v>
      </c>
      <c r="AY66" s="17">
        <f t="shared" si="13"/>
        <v>9333.4283493273833</v>
      </c>
      <c r="AZ66" s="17">
        <f t="shared" si="13"/>
        <v>10675.448615256875</v>
      </c>
      <c r="BA66" s="17"/>
      <c r="BB66" s="17">
        <f t="shared" si="14"/>
        <v>213.07439459278515</v>
      </c>
      <c r="BC66" s="17">
        <f t="shared" si="15"/>
        <v>1305.7787523226823</v>
      </c>
      <c r="BD66" s="18">
        <f t="shared" si="15"/>
        <v>2540.4166667949271</v>
      </c>
      <c r="BE66" s="17">
        <f t="shared" si="15"/>
        <v>3906.6041244482794</v>
      </c>
      <c r="BF66" s="17">
        <f t="shared" si="15"/>
        <v>5278.4607655909404</v>
      </c>
      <c r="BG66" s="17">
        <f t="shared" si="15"/>
        <v>6658.1053246095717</v>
      </c>
      <c r="BH66" s="17">
        <f t="shared" si="15"/>
        <v>8049.3074743784991</v>
      </c>
      <c r="BI66" s="17">
        <f t="shared" si="15"/>
        <v>9435.9131651085536</v>
      </c>
      <c r="BJ66" s="17">
        <f t="shared" si="15"/>
        <v>10823.363685474857</v>
      </c>
      <c r="BK66" s="19"/>
    </row>
    <row r="67" spans="1:63" x14ac:dyDescent="0.3">
      <c r="A67" t="s">
        <v>101</v>
      </c>
      <c r="B67" s="2">
        <v>0</v>
      </c>
      <c r="C67" s="2">
        <v>0</v>
      </c>
      <c r="D67" s="2">
        <v>0</v>
      </c>
      <c r="E67" s="2">
        <v>36992.492261202766</v>
      </c>
      <c r="F67" s="2">
        <v>40305.26106258003</v>
      </c>
      <c r="G67" s="2">
        <v>43596.182616684899</v>
      </c>
      <c r="H67" s="2">
        <v>44261.853415433725</v>
      </c>
      <c r="I67" s="2">
        <v>44796.212560372507</v>
      </c>
      <c r="J67" s="2">
        <v>45574.399616122369</v>
      </c>
      <c r="K67" s="2">
        <v>46191.579909673092</v>
      </c>
      <c r="L67" s="2">
        <v>46982.984724782131</v>
      </c>
      <c r="M67" s="2">
        <v>46788.956380648873</v>
      </c>
      <c r="N67" t="e">
        <f>#REF!+#REF!+#REF!</f>
        <v>#REF!</v>
      </c>
      <c r="O67" t="e">
        <f>#REF!+#REF!+#REF!</f>
        <v>#REF!</v>
      </c>
      <c r="P67" t="e">
        <f>#REF!+#REF!+#REF!</f>
        <v>#REF!</v>
      </c>
      <c r="Q67" t="e">
        <f>#REF!+#REF!+#REF!</f>
        <v>#REF!</v>
      </c>
      <c r="R67" t="e">
        <f>#REF!+#REF!+#REF!</f>
        <v>#REF!</v>
      </c>
      <c r="S67" t="e">
        <f>#REF!+#REF!+#REF!</f>
        <v>#REF!</v>
      </c>
      <c r="T67" t="e">
        <f>#REF!+#REF!+#REF!</f>
        <v>#REF!</v>
      </c>
      <c r="U67" t="e">
        <f>#REF!+#REF!+#REF!</f>
        <v>#REF!</v>
      </c>
      <c r="W67" t="s">
        <v>29</v>
      </c>
      <c r="X67" s="17">
        <f t="shared" si="8"/>
        <v>1874.633761977308</v>
      </c>
      <c r="Y67" s="17">
        <f t="shared" si="9"/>
        <v>11493.220802071568</v>
      </c>
      <c r="Z67" s="18">
        <f t="shared" si="9"/>
        <v>22369.19172052863</v>
      </c>
      <c r="AA67" s="17">
        <f t="shared" si="9"/>
        <v>34370.672318921468</v>
      </c>
      <c r="AB67" s="17">
        <f t="shared" si="9"/>
        <v>46485.300077569867</v>
      </c>
      <c r="AC67" s="17">
        <f t="shared" si="9"/>
        <v>58725.195427468228</v>
      </c>
      <c r="AD67" s="17">
        <f t="shared" si="9"/>
        <v>71108.356877781407</v>
      </c>
      <c r="AE67" s="17">
        <f t="shared" si="9"/>
        <v>83499.175175916404</v>
      </c>
      <c r="AF67" s="17">
        <f t="shared" si="9"/>
        <v>95845.1024756361</v>
      </c>
      <c r="AH67" s="17">
        <f t="shared" si="10"/>
        <v>1874.633761977308</v>
      </c>
      <c r="AI67" s="19">
        <f t="shared" si="11"/>
        <v>11552.362761278509</v>
      </c>
      <c r="AJ67" s="18">
        <f t="shared" si="11"/>
        <v>22825.10906053842</v>
      </c>
      <c r="AK67" s="17">
        <f t="shared" si="11"/>
        <v>35605.417572764789</v>
      </c>
      <c r="AL67" s="19">
        <f t="shared" si="11"/>
        <v>48414.182157606083</v>
      </c>
      <c r="AM67" s="17">
        <f t="shared" si="11"/>
        <v>61356.51673683447</v>
      </c>
      <c r="AN67" s="17">
        <f t="shared" si="11"/>
        <v>74401.987844822026</v>
      </c>
      <c r="AO67" s="19">
        <f t="shared" si="11"/>
        <v>87449.389609534497</v>
      </c>
      <c r="AP67" s="17">
        <f t="shared" si="11"/>
        <v>100557.77911203451</v>
      </c>
      <c r="AQ67" s="18"/>
      <c r="AR67" s="17">
        <f t="shared" si="12"/>
        <v>1874.633761977308</v>
      </c>
      <c r="AS67" s="17">
        <f t="shared" si="13"/>
        <v>11643.826608804011</v>
      </c>
      <c r="AT67" s="18">
        <f t="shared" si="13"/>
        <v>23484.272230227893</v>
      </c>
      <c r="AU67" s="17">
        <f t="shared" si="13"/>
        <v>37319.409553330865</v>
      </c>
      <c r="AV67" s="17">
        <f t="shared" si="13"/>
        <v>51290.323498418787</v>
      </c>
      <c r="AW67" s="17">
        <f t="shared" si="13"/>
        <v>65089.08486117093</v>
      </c>
      <c r="AX67" s="17">
        <f t="shared" si="13"/>
        <v>78946.792947852518</v>
      </c>
      <c r="AY67" s="17">
        <f t="shared" si="13"/>
        <v>92657.105804474675</v>
      </c>
      <c r="AZ67" s="17">
        <f t="shared" si="13"/>
        <v>106229.16784401372</v>
      </c>
      <c r="BA67" s="17"/>
      <c r="BB67" s="17">
        <f t="shared" si="14"/>
        <v>1874.633761977308</v>
      </c>
      <c r="BC67" s="17">
        <f t="shared" si="15"/>
        <v>11540.2020539227</v>
      </c>
      <c r="BD67" s="18">
        <f t="shared" si="15"/>
        <v>22732.328782563825</v>
      </c>
      <c r="BE67" s="17">
        <f t="shared" si="15"/>
        <v>35351.615249163639</v>
      </c>
      <c r="BF67" s="17">
        <f t="shared" si="15"/>
        <v>47987.271646133355</v>
      </c>
      <c r="BG67" s="17">
        <f t="shared" si="15"/>
        <v>60728.545079621872</v>
      </c>
      <c r="BH67" s="17">
        <f t="shared" si="15"/>
        <v>73588.440626473894</v>
      </c>
      <c r="BI67" s="17">
        <f t="shared" si="15"/>
        <v>86474.818760702183</v>
      </c>
      <c r="BJ67" s="17">
        <f t="shared" si="15"/>
        <v>99412.630232462412</v>
      </c>
      <c r="BK67" s="19"/>
    </row>
    <row r="68" spans="1:63" x14ac:dyDescent="0.3">
      <c r="A68" t="s">
        <v>102</v>
      </c>
      <c r="B68" s="2">
        <v>0</v>
      </c>
      <c r="C68" s="2">
        <v>0</v>
      </c>
      <c r="D68" s="2">
        <v>0</v>
      </c>
      <c r="E68" s="2">
        <v>157179.51382431813</v>
      </c>
      <c r="F68" s="2">
        <v>174331.25072974971</v>
      </c>
      <c r="G68" s="2">
        <v>191660.15034364912</v>
      </c>
      <c r="H68" s="2">
        <v>193403.33419830888</v>
      </c>
      <c r="I68" s="2">
        <v>196463.64992006871</v>
      </c>
      <c r="J68" s="2">
        <v>200304.89419612274</v>
      </c>
      <c r="K68" s="2">
        <v>203126.45622700424</v>
      </c>
      <c r="L68" s="2">
        <v>206434.85953041498</v>
      </c>
      <c r="M68" s="2">
        <v>205205.67026748386</v>
      </c>
      <c r="N68" t="e">
        <f>#REF!+#REF!+#REF!</f>
        <v>#REF!</v>
      </c>
      <c r="O68" t="e">
        <f>#REF!+#REF!+#REF!</f>
        <v>#REF!</v>
      </c>
      <c r="P68" t="e">
        <f>#REF!+#REF!+#REF!</f>
        <v>#REF!</v>
      </c>
      <c r="Q68" t="e">
        <f>#REF!+#REF!+#REF!</f>
        <v>#REF!</v>
      </c>
      <c r="R68" t="e">
        <f>#REF!+#REF!+#REF!</f>
        <v>#REF!</v>
      </c>
      <c r="S68" t="e">
        <f>#REF!+#REF!+#REF!</f>
        <v>#REF!</v>
      </c>
      <c r="T68" t="e">
        <f>#REF!+#REF!+#REF!</f>
        <v>#REF!</v>
      </c>
      <c r="U68" t="e">
        <f>#REF!+#REF!+#REF!</f>
        <v>#REF!</v>
      </c>
      <c r="W68" t="s">
        <v>31</v>
      </c>
      <c r="X68" s="17">
        <f t="shared" si="8"/>
        <v>30497.686477750554</v>
      </c>
      <c r="Y68" s="17">
        <f t="shared" si="9"/>
        <v>187694.13054714724</v>
      </c>
      <c r="Z68" s="18">
        <f t="shared" si="9"/>
        <v>369293.20486650302</v>
      </c>
      <c r="AA68" s="17">
        <f t="shared" si="9"/>
        <v>573427.31786979991</v>
      </c>
      <c r="AB68" s="17">
        <f t="shared" si="9"/>
        <v>778609.84233213961</v>
      </c>
      <c r="AC68" s="17">
        <f t="shared" si="9"/>
        <v>983420.7964432335</v>
      </c>
      <c r="AD68" s="17">
        <f t="shared" si="9"/>
        <v>1184051.2079507289</v>
      </c>
      <c r="AE68" s="17">
        <f t="shared" si="9"/>
        <v>1374575.8760091034</v>
      </c>
      <c r="AF68" s="17">
        <f t="shared" si="9"/>
        <v>1556372.0134557176</v>
      </c>
      <c r="AH68" s="17">
        <f t="shared" si="10"/>
        <v>30497.686477750554</v>
      </c>
      <c r="AI68" s="19">
        <f t="shared" si="11"/>
        <v>188684.72992329672</v>
      </c>
      <c r="AJ68" s="18">
        <f t="shared" si="11"/>
        <v>376574.88798268698</v>
      </c>
      <c r="AK68" s="17">
        <f t="shared" si="11"/>
        <v>593186.57556767156</v>
      </c>
      <c r="AL68" s="19">
        <f t="shared" si="11"/>
        <v>814219.20301773981</v>
      </c>
      <c r="AM68" s="17">
        <f t="shared" si="11"/>
        <v>1035748.9715318164</v>
      </c>
      <c r="AN68" s="17">
        <f t="shared" si="11"/>
        <v>1255992.2108515496</v>
      </c>
      <c r="AO68" s="19">
        <f t="shared" si="11"/>
        <v>1465592.6954130852</v>
      </c>
      <c r="AP68" s="17">
        <f t="shared" si="11"/>
        <v>1664208.742587259</v>
      </c>
      <c r="AQ68" s="18"/>
      <c r="AR68" s="17">
        <f t="shared" si="12"/>
        <v>30497.686477750554</v>
      </c>
      <c r="AS68" s="17">
        <f t="shared" si="13"/>
        <v>189646.04042662418</v>
      </c>
      <c r="AT68" s="18">
        <f t="shared" si="13"/>
        <v>383632.82387663861</v>
      </c>
      <c r="AU68" s="17">
        <f t="shared" si="13"/>
        <v>611252.4679430261</v>
      </c>
      <c r="AV68" s="17">
        <f t="shared" si="13"/>
        <v>842040.73562167923</v>
      </c>
      <c r="AW68" s="17">
        <f t="shared" si="13"/>
        <v>1072080.9659829186</v>
      </c>
      <c r="AX68" s="17">
        <f t="shared" si="13"/>
        <v>1300404.279118702</v>
      </c>
      <c r="AY68" s="17">
        <f t="shared" si="13"/>
        <v>1519809.5160462381</v>
      </c>
      <c r="AZ68" s="17">
        <f t="shared" si="13"/>
        <v>1728298.1853015365</v>
      </c>
      <c r="BA68" s="17"/>
      <c r="BB68" s="17">
        <f t="shared" si="14"/>
        <v>30497.686477750554</v>
      </c>
      <c r="BC68" s="17">
        <f t="shared" si="15"/>
        <v>188441.08316842548</v>
      </c>
      <c r="BD68" s="18">
        <f t="shared" si="15"/>
        <v>374880.93161417521</v>
      </c>
      <c r="BE68" s="17">
        <f t="shared" si="15"/>
        <v>588824.10750438855</v>
      </c>
      <c r="BF68" s="17">
        <f t="shared" si="15"/>
        <v>805852.51619682764</v>
      </c>
      <c r="BG68" s="17">
        <f t="shared" si="15"/>
        <v>1022775.1390801356</v>
      </c>
      <c r="BH68" s="17">
        <f t="shared" si="15"/>
        <v>1238584.5042846072</v>
      </c>
      <c r="BI68" s="17">
        <f t="shared" si="15"/>
        <v>1443112.948464277</v>
      </c>
      <c r="BJ68" s="17">
        <f t="shared" si="15"/>
        <v>1637911.4508851413</v>
      </c>
      <c r="BK68" s="19"/>
    </row>
    <row r="69" spans="1:63" x14ac:dyDescent="0.3">
      <c r="A69" t="s">
        <v>103</v>
      </c>
      <c r="B69" s="2">
        <v>0</v>
      </c>
      <c r="C69" s="2">
        <v>0</v>
      </c>
      <c r="D69" s="2">
        <v>0</v>
      </c>
      <c r="E69" s="2">
        <v>724696.67470569396</v>
      </c>
      <c r="F69" s="2">
        <v>797617.81130818115</v>
      </c>
      <c r="G69" s="2">
        <v>871719.4124582198</v>
      </c>
      <c r="H69" s="2">
        <v>873806.07516787329</v>
      </c>
      <c r="I69" s="2">
        <v>879749.46757909458</v>
      </c>
      <c r="J69" s="2">
        <v>891093.52281042107</v>
      </c>
      <c r="K69" s="2">
        <v>902463.30952425441</v>
      </c>
      <c r="L69" s="2">
        <v>914458.92246372811</v>
      </c>
      <c r="M69" s="2">
        <v>905078.14086625539</v>
      </c>
      <c r="N69" t="e">
        <f>#REF!+#REF!+#REF!</f>
        <v>#REF!</v>
      </c>
      <c r="O69" t="e">
        <f>#REF!+#REF!+#REF!</f>
        <v>#REF!</v>
      </c>
      <c r="P69" t="e">
        <f>#REF!+#REF!+#REF!</f>
        <v>#REF!</v>
      </c>
      <c r="Q69" t="e">
        <f>#REF!+#REF!+#REF!</f>
        <v>#REF!</v>
      </c>
      <c r="R69" t="e">
        <f>#REF!+#REF!+#REF!</f>
        <v>#REF!</v>
      </c>
      <c r="S69" t="e">
        <f>#REF!+#REF!+#REF!</f>
        <v>#REF!</v>
      </c>
      <c r="T69" t="e">
        <f>#REF!+#REF!+#REF!</f>
        <v>#REF!</v>
      </c>
      <c r="U69" t="e">
        <f>#REF!+#REF!+#REF!</f>
        <v>#REF!</v>
      </c>
      <c r="W69" s="9" t="s">
        <v>33</v>
      </c>
      <c r="X69" s="13">
        <f t="shared" si="8"/>
        <v>28636.862671234441</v>
      </c>
      <c r="Y69" s="13">
        <f t="shared" si="9"/>
        <v>173070.14124835061</v>
      </c>
      <c r="Z69" s="24">
        <f t="shared" si="9"/>
        <v>324018.09577697923</v>
      </c>
      <c r="AA69" s="13">
        <f t="shared" si="9"/>
        <v>480566.12302010664</v>
      </c>
      <c r="AB69" s="13">
        <f t="shared" si="9"/>
        <v>634799.27985643514</v>
      </c>
      <c r="AC69" s="13">
        <f t="shared" si="9"/>
        <v>787209.23425462109</v>
      </c>
      <c r="AD69" s="13">
        <f t="shared" si="9"/>
        <v>938447.81695041014</v>
      </c>
      <c r="AE69" s="13">
        <f t="shared" si="9"/>
        <v>1087350.2832696955</v>
      </c>
      <c r="AF69" s="13">
        <f t="shared" si="9"/>
        <v>1234646.5307623022</v>
      </c>
      <c r="AH69" s="13">
        <f t="shared" si="10"/>
        <v>28636.862671234441</v>
      </c>
      <c r="AI69" s="14">
        <f t="shared" si="11"/>
        <v>173389.65316482022</v>
      </c>
      <c r="AJ69" s="24">
        <f t="shared" si="11"/>
        <v>326569.32713125326</v>
      </c>
      <c r="AK69" s="13">
        <f t="shared" si="11"/>
        <v>488158.51311015541</v>
      </c>
      <c r="AL69" s="14">
        <f t="shared" si="11"/>
        <v>648350.66146484425</v>
      </c>
      <c r="AM69" s="13">
        <f t="shared" si="11"/>
        <v>805695.83080752776</v>
      </c>
      <c r="AN69" s="13">
        <f t="shared" si="11"/>
        <v>960427.92782697116</v>
      </c>
      <c r="AO69" s="14">
        <f t="shared" si="11"/>
        <v>1112171.7097110308</v>
      </c>
      <c r="AP69" s="13">
        <f t="shared" si="11"/>
        <v>1261551.7967184964</v>
      </c>
      <c r="AQ69" s="24"/>
      <c r="AR69" s="13">
        <f t="shared" si="12"/>
        <v>28636.862671234441</v>
      </c>
      <c r="AS69" s="13">
        <f t="shared" si="13"/>
        <v>174226.96268919093</v>
      </c>
      <c r="AT69" s="24">
        <f t="shared" si="13"/>
        <v>332549.36378624814</v>
      </c>
      <c r="AU69" s="13">
        <f t="shared" si="13"/>
        <v>502849.50545008446</v>
      </c>
      <c r="AV69" s="13">
        <f t="shared" si="13"/>
        <v>670157.38366824901</v>
      </c>
      <c r="AW69" s="13">
        <f t="shared" si="13"/>
        <v>832362.39119850332</v>
      </c>
      <c r="AX69" s="13">
        <f t="shared" si="13"/>
        <v>992035.2836017505</v>
      </c>
      <c r="AY69" s="13">
        <f t="shared" si="13"/>
        <v>1148387.6934011267</v>
      </c>
      <c r="AZ69" s="13">
        <f t="shared" si="13"/>
        <v>1301330.8365540947</v>
      </c>
      <c r="BA69" s="13"/>
      <c r="BB69" s="13">
        <f t="shared" si="14"/>
        <v>28636.862671234441</v>
      </c>
      <c r="BC69" s="13">
        <f t="shared" si="15"/>
        <v>173416.25462713282</v>
      </c>
      <c r="BD69" s="24">
        <f t="shared" si="15"/>
        <v>326831.95484412729</v>
      </c>
      <c r="BE69" s="13">
        <f t="shared" si="15"/>
        <v>489017.75365287031</v>
      </c>
      <c r="BF69" s="13">
        <f t="shared" si="15"/>
        <v>649509.91947184771</v>
      </c>
      <c r="BG69" s="13">
        <f t="shared" si="15"/>
        <v>807027.02668915875</v>
      </c>
      <c r="BH69" s="13">
        <f t="shared" si="15"/>
        <v>962835.06646204391</v>
      </c>
      <c r="BI69" s="13">
        <f t="shared" si="15"/>
        <v>1115691.1723965846</v>
      </c>
      <c r="BJ69" s="13">
        <f t="shared" si="15"/>
        <v>1267004.9118241896</v>
      </c>
      <c r="BK69" s="14"/>
    </row>
    <row r="70" spans="1:63" x14ac:dyDescent="0.3">
      <c r="A70" t="s">
        <v>104</v>
      </c>
      <c r="B70" s="2">
        <v>0</v>
      </c>
      <c r="C70" s="2">
        <v>0</v>
      </c>
      <c r="D70" s="2">
        <v>0</v>
      </c>
      <c r="E70" s="2">
        <v>73542.141330224622</v>
      </c>
      <c r="F70" s="2">
        <v>80838.468752878107</v>
      </c>
      <c r="G70" s="2">
        <v>88182.477796477353</v>
      </c>
      <c r="H70" s="2">
        <v>88517.204977182133</v>
      </c>
      <c r="I70" s="2">
        <v>89314.164275195508</v>
      </c>
      <c r="J70" s="2">
        <v>90584.177994306956</v>
      </c>
      <c r="K70" s="2">
        <v>91906.32938070473</v>
      </c>
      <c r="L70" s="2">
        <v>93288.95432617965</v>
      </c>
      <c r="M70" s="2">
        <v>92424.611061635398</v>
      </c>
      <c r="N70" t="e">
        <f>#REF!+#REF!+#REF!</f>
        <v>#REF!</v>
      </c>
      <c r="O70" t="e">
        <f>#REF!+#REF!+#REF!</f>
        <v>#REF!</v>
      </c>
      <c r="P70" t="e">
        <f>#REF!+#REF!+#REF!</f>
        <v>#REF!</v>
      </c>
      <c r="Q70" t="e">
        <f>#REF!+#REF!+#REF!</f>
        <v>#REF!</v>
      </c>
      <c r="R70" t="e">
        <f>#REF!+#REF!+#REF!</f>
        <v>#REF!</v>
      </c>
      <c r="S70" t="e">
        <f>#REF!+#REF!+#REF!</f>
        <v>#REF!</v>
      </c>
      <c r="T70" t="e">
        <f>#REF!+#REF!+#REF!</f>
        <v>#REF!</v>
      </c>
      <c r="U70" t="e">
        <f>#REF!+#REF!+#REF!</f>
        <v>#REF!</v>
      </c>
      <c r="W70" t="s">
        <v>34</v>
      </c>
      <c r="X70" s="17">
        <f t="shared" si="8"/>
        <v>1362.6373952689164</v>
      </c>
      <c r="Y70" s="17">
        <f t="shared" ref="Y70:AF85" si="17">X70+X21*4+Y21</f>
        <v>8335.8847824277655</v>
      </c>
      <c r="Z70" s="18">
        <f t="shared" si="17"/>
        <v>16144.241397679702</v>
      </c>
      <c r="AA70" s="17">
        <f t="shared" si="17"/>
        <v>24752.826317308092</v>
      </c>
      <c r="AB70" s="17">
        <f t="shared" si="17"/>
        <v>33463.322566612529</v>
      </c>
      <c r="AC70" s="17">
        <f t="shared" si="17"/>
        <v>42268.775050601209</v>
      </c>
      <c r="AD70" s="17">
        <f t="shared" si="17"/>
        <v>51127.192097539577</v>
      </c>
      <c r="AE70" s="17">
        <f t="shared" si="17"/>
        <v>59868.528208782875</v>
      </c>
      <c r="AF70" s="17">
        <f t="shared" si="17"/>
        <v>68512.978106903072</v>
      </c>
      <c r="AH70" s="17">
        <f t="shared" si="10"/>
        <v>1362.6373952689164</v>
      </c>
      <c r="AI70" s="19">
        <f t="shared" ref="AI70:AP85" si="18">AH70+AH21*4+AI21</f>
        <v>8352.7325731761666</v>
      </c>
      <c r="AJ70" s="18">
        <f t="shared" si="18"/>
        <v>16274.47897808838</v>
      </c>
      <c r="AK70" s="17">
        <f t="shared" si="18"/>
        <v>25124.681866573934</v>
      </c>
      <c r="AL70" s="19">
        <f t="shared" si="18"/>
        <v>34119.261987705031</v>
      </c>
      <c r="AM70" s="17">
        <f t="shared" si="18"/>
        <v>43190.390462424752</v>
      </c>
      <c r="AN70" s="17">
        <f t="shared" si="18"/>
        <v>52310.131534593682</v>
      </c>
      <c r="AO70" s="19">
        <f t="shared" si="18"/>
        <v>61323.891153081735</v>
      </c>
      <c r="AP70" s="17">
        <f t="shared" si="18"/>
        <v>70209.001205799635</v>
      </c>
      <c r="AQ70" s="18"/>
      <c r="AR70" s="17">
        <f t="shared" si="12"/>
        <v>1362.6373952689164</v>
      </c>
      <c r="AS70" s="17">
        <f t="shared" ref="AS70:AZ85" si="19">AR70+AR21*4+AS21</f>
        <v>8381.1797515174421</v>
      </c>
      <c r="AT70" s="18">
        <f t="shared" si="19"/>
        <v>16474.865485310176</v>
      </c>
      <c r="AU70" s="17">
        <f t="shared" si="19"/>
        <v>25603.011267422447</v>
      </c>
      <c r="AV70" s="17">
        <f t="shared" si="19"/>
        <v>34804.025545942735</v>
      </c>
      <c r="AW70" s="17">
        <f t="shared" si="19"/>
        <v>44005.404573760381</v>
      </c>
      <c r="AX70" s="17">
        <f t="shared" si="19"/>
        <v>53278.06759960168</v>
      </c>
      <c r="AY70" s="17">
        <f t="shared" si="19"/>
        <v>62446.808362789518</v>
      </c>
      <c r="AZ70" s="17">
        <f t="shared" si="19"/>
        <v>71444.836342172261</v>
      </c>
      <c r="BA70" s="17"/>
      <c r="BB70" s="17">
        <f t="shared" si="14"/>
        <v>1362.6373952689164</v>
      </c>
      <c r="BC70" s="17">
        <f t="shared" ref="BC70:BJ85" si="20">BB70+BB21*4+BC21</f>
        <v>8353.36127147154</v>
      </c>
      <c r="BD70" s="18">
        <f t="shared" si="20"/>
        <v>16283.642032281148</v>
      </c>
      <c r="BE70" s="17">
        <f t="shared" si="20"/>
        <v>25158.984018211697</v>
      </c>
      <c r="BF70" s="17">
        <f t="shared" si="20"/>
        <v>34153.534132823326</v>
      </c>
      <c r="BG70" s="17">
        <f t="shared" si="20"/>
        <v>43209.137741088351</v>
      </c>
      <c r="BH70" s="17">
        <f t="shared" si="20"/>
        <v>52330.037852607718</v>
      </c>
      <c r="BI70" s="17">
        <f t="shared" si="20"/>
        <v>61322.750429025626</v>
      </c>
      <c r="BJ70" s="17">
        <f t="shared" si="20"/>
        <v>70208.285710432669</v>
      </c>
      <c r="BK70" s="19"/>
    </row>
    <row r="71" spans="1:63" x14ac:dyDescent="0.3">
      <c r="A71" t="s">
        <v>105</v>
      </c>
      <c r="B71" s="2">
        <v>0</v>
      </c>
      <c r="C71" s="2">
        <v>0</v>
      </c>
      <c r="D71" s="2">
        <v>0</v>
      </c>
      <c r="E71" s="2">
        <v>313739.49815024575</v>
      </c>
      <c r="F71" s="2">
        <v>344049.2845477587</v>
      </c>
      <c r="G71" s="2">
        <v>374785.92605575483</v>
      </c>
      <c r="H71" s="2">
        <v>375603.4959033659</v>
      </c>
      <c r="I71" s="2">
        <v>378407.28757534979</v>
      </c>
      <c r="J71" s="2">
        <v>383402.66506433283</v>
      </c>
      <c r="K71" s="2">
        <v>387381.64085168671</v>
      </c>
      <c r="L71" s="2">
        <v>391468.03618929425</v>
      </c>
      <c r="M71" s="2">
        <v>386905.77153300541</v>
      </c>
      <c r="N71" t="e">
        <f>#REF!+#REF!+#REF!</f>
        <v>#REF!</v>
      </c>
      <c r="O71" t="e">
        <f>#REF!+#REF!+#REF!</f>
        <v>#REF!</v>
      </c>
      <c r="P71" t="e">
        <f>#REF!+#REF!+#REF!</f>
        <v>#REF!</v>
      </c>
      <c r="Q71" t="e">
        <f>#REF!+#REF!+#REF!</f>
        <v>#REF!</v>
      </c>
      <c r="R71" t="e">
        <f>#REF!+#REF!+#REF!</f>
        <v>#REF!</v>
      </c>
      <c r="S71" t="e">
        <f>#REF!+#REF!+#REF!</f>
        <v>#REF!</v>
      </c>
      <c r="T71" t="e">
        <f>#REF!+#REF!+#REF!</f>
        <v>#REF!</v>
      </c>
      <c r="U71" t="e">
        <f>#REF!+#REF!+#REF!</f>
        <v>#REF!</v>
      </c>
      <c r="W71" t="s">
        <v>36</v>
      </c>
      <c r="X71" s="17">
        <f t="shared" si="8"/>
        <v>18336.994791772493</v>
      </c>
      <c r="Y71" s="17">
        <f t="shared" si="17"/>
        <v>110628.26951692234</v>
      </c>
      <c r="Z71" s="18">
        <f t="shared" si="17"/>
        <v>206150.52543471163</v>
      </c>
      <c r="AA71" s="17">
        <f t="shared" si="17"/>
        <v>304651.11286904931</v>
      </c>
      <c r="AB71" s="17">
        <f t="shared" si="17"/>
        <v>402005.00428839977</v>
      </c>
      <c r="AC71" s="17">
        <f t="shared" si="17"/>
        <v>498759.09308635921</v>
      </c>
      <c r="AD71" s="17">
        <f t="shared" si="17"/>
        <v>595774.62108059006</v>
      </c>
      <c r="AE71" s="17">
        <f t="shared" si="17"/>
        <v>692787.99577776517</v>
      </c>
      <c r="AF71" s="17">
        <f t="shared" si="17"/>
        <v>790245.58780049183</v>
      </c>
      <c r="AH71" s="17">
        <f t="shared" si="10"/>
        <v>18336.994791772493</v>
      </c>
      <c r="AI71" s="19">
        <f t="shared" si="18"/>
        <v>110806.71502245989</v>
      </c>
      <c r="AJ71" s="18">
        <f t="shared" si="18"/>
        <v>207477.23924895492</v>
      </c>
      <c r="AK71" s="17">
        <f t="shared" si="18"/>
        <v>308313.61282992619</v>
      </c>
      <c r="AL71" s="19">
        <f t="shared" si="18"/>
        <v>408602.43237311032</v>
      </c>
      <c r="AM71" s="17">
        <f t="shared" si="18"/>
        <v>507821.18295673648</v>
      </c>
      <c r="AN71" s="17">
        <f t="shared" si="18"/>
        <v>606188.31068521854</v>
      </c>
      <c r="AO71" s="19">
        <f t="shared" si="18"/>
        <v>704049.42021089362</v>
      </c>
      <c r="AP71" s="17">
        <f t="shared" si="18"/>
        <v>801865.77518579795</v>
      </c>
      <c r="AQ71" s="18"/>
      <c r="AR71" s="17">
        <f t="shared" si="12"/>
        <v>18336.994791772493</v>
      </c>
      <c r="AS71" s="17">
        <f t="shared" si="19"/>
        <v>111398.42258713671</v>
      </c>
      <c r="AT71" s="18">
        <f t="shared" si="19"/>
        <v>211776.10111064889</v>
      </c>
      <c r="AU71" s="17">
        <f t="shared" si="19"/>
        <v>319310.04970920953</v>
      </c>
      <c r="AV71" s="17">
        <f t="shared" si="19"/>
        <v>425994.10005963134</v>
      </c>
      <c r="AW71" s="17">
        <f t="shared" si="19"/>
        <v>530505.14232669829</v>
      </c>
      <c r="AX71" s="17">
        <f t="shared" si="19"/>
        <v>634297.84623267374</v>
      </c>
      <c r="AY71" s="17">
        <f t="shared" si="19"/>
        <v>737238.3666846425</v>
      </c>
      <c r="AZ71" s="17">
        <f t="shared" si="19"/>
        <v>839439.51147568214</v>
      </c>
      <c r="BA71" s="17"/>
      <c r="BB71" s="17">
        <f t="shared" si="14"/>
        <v>18336.994791772493</v>
      </c>
      <c r="BC71" s="17">
        <f t="shared" si="20"/>
        <v>110862.06233217724</v>
      </c>
      <c r="BD71" s="18">
        <f t="shared" si="20"/>
        <v>207939.52957596359</v>
      </c>
      <c r="BE71" s="17">
        <f t="shared" si="20"/>
        <v>309704.08581678529</v>
      </c>
      <c r="BF71" s="17">
        <f t="shared" si="20"/>
        <v>410856.96766169247</v>
      </c>
      <c r="BG71" s="17">
        <f t="shared" si="20"/>
        <v>510839.11585325777</v>
      </c>
      <c r="BH71" s="17">
        <f t="shared" si="20"/>
        <v>610622.35687080468</v>
      </c>
      <c r="BI71" s="17">
        <f t="shared" si="20"/>
        <v>710041.31675234949</v>
      </c>
      <c r="BJ71" s="17">
        <f t="shared" si="20"/>
        <v>810057.61225292191</v>
      </c>
      <c r="BK71" s="19"/>
    </row>
    <row r="72" spans="1:63" x14ac:dyDescent="0.3">
      <c r="A72" t="s">
        <v>106</v>
      </c>
      <c r="B72" s="2">
        <v>0</v>
      </c>
      <c r="C72" s="2">
        <v>0</v>
      </c>
      <c r="D72" s="2">
        <v>0</v>
      </c>
      <c r="E72" s="2">
        <v>36828.767142517485</v>
      </c>
      <c r="F72" s="2">
        <v>41455.314496007217</v>
      </c>
      <c r="G72" s="2">
        <v>46090.776294573094</v>
      </c>
      <c r="H72" s="2">
        <v>46856.461054652682</v>
      </c>
      <c r="I72" s="2">
        <v>47499.585410690372</v>
      </c>
      <c r="J72" s="2">
        <v>48347.320459762159</v>
      </c>
      <c r="K72" s="2">
        <v>48625.424153765744</v>
      </c>
      <c r="L72" s="2">
        <v>49122.504660256993</v>
      </c>
      <c r="M72" s="2">
        <v>48054.045670042149</v>
      </c>
      <c r="N72" t="e">
        <f>#REF!+#REF!+#REF!</f>
        <v>#REF!</v>
      </c>
      <c r="O72" t="e">
        <f>#REF!+#REF!+#REF!</f>
        <v>#REF!</v>
      </c>
      <c r="P72" t="e">
        <f>#REF!+#REF!+#REF!</f>
        <v>#REF!</v>
      </c>
      <c r="Q72" t="e">
        <f>#REF!+#REF!+#REF!</f>
        <v>#REF!</v>
      </c>
      <c r="R72" t="e">
        <f>#REF!+#REF!+#REF!</f>
        <v>#REF!</v>
      </c>
      <c r="S72" t="e">
        <f>#REF!+#REF!+#REF!</f>
        <v>#REF!</v>
      </c>
      <c r="T72" t="e">
        <f>#REF!+#REF!+#REF!</f>
        <v>#REF!</v>
      </c>
      <c r="U72" t="e">
        <f>#REF!+#REF!+#REF!</f>
        <v>#REF!</v>
      </c>
      <c r="W72" t="s">
        <v>38</v>
      </c>
      <c r="X72" s="17">
        <f t="shared" si="8"/>
        <v>4855.0781467753141</v>
      </c>
      <c r="Y72" s="17">
        <f t="shared" si="17"/>
        <v>29299.035898082242</v>
      </c>
      <c r="Z72" s="18">
        <f t="shared" si="17"/>
        <v>54596.669255773275</v>
      </c>
      <c r="AA72" s="17">
        <f t="shared" si="17"/>
        <v>80424.745668781601</v>
      </c>
      <c r="AB72" s="17">
        <f t="shared" si="17"/>
        <v>105314.4209587363</v>
      </c>
      <c r="AC72" s="17">
        <f t="shared" si="17"/>
        <v>129263.30202298888</v>
      </c>
      <c r="AD72" s="17">
        <f t="shared" si="17"/>
        <v>152163.74383093842</v>
      </c>
      <c r="AE72" s="17">
        <f t="shared" si="17"/>
        <v>173506.20926642531</v>
      </c>
      <c r="AF72" s="17">
        <f t="shared" si="17"/>
        <v>193448.78406183823</v>
      </c>
      <c r="AH72" s="17">
        <f t="shared" si="10"/>
        <v>4855.0781467753141</v>
      </c>
      <c r="AI72" s="19">
        <f t="shared" si="18"/>
        <v>29382.217390824022</v>
      </c>
      <c r="AJ72" s="18">
        <f t="shared" si="18"/>
        <v>55341.210845061389</v>
      </c>
      <c r="AK72" s="17">
        <f t="shared" si="18"/>
        <v>82950.217110436584</v>
      </c>
      <c r="AL72" s="19">
        <f t="shared" si="18"/>
        <v>110086.38276382275</v>
      </c>
      <c r="AM72" s="17">
        <f t="shared" si="18"/>
        <v>135891.81025810976</v>
      </c>
      <c r="AN72" s="17">
        <f t="shared" si="18"/>
        <v>160432.69786512907</v>
      </c>
      <c r="AO72" s="19">
        <f t="shared" si="18"/>
        <v>183265.50247934338</v>
      </c>
      <c r="AP72" s="17">
        <f t="shared" si="18"/>
        <v>204454.09079576895</v>
      </c>
      <c r="AQ72" s="18"/>
      <c r="AR72" s="17">
        <f t="shared" si="12"/>
        <v>4855.0781467753141</v>
      </c>
      <c r="AS72" s="17">
        <f t="shared" si="19"/>
        <v>29488.306643638694</v>
      </c>
      <c r="AT72" s="18">
        <f t="shared" si="19"/>
        <v>56031.837285866728</v>
      </c>
      <c r="AU72" s="17">
        <f t="shared" si="19"/>
        <v>84173.214478828362</v>
      </c>
      <c r="AV72" s="17">
        <f t="shared" si="19"/>
        <v>110645.55490679125</v>
      </c>
      <c r="AW72" s="17">
        <f t="shared" si="19"/>
        <v>135305.06162599282</v>
      </c>
      <c r="AX72" s="17">
        <f t="shared" si="19"/>
        <v>158758.48749902874</v>
      </c>
      <c r="AY72" s="17">
        <f t="shared" si="19"/>
        <v>180622.6893414011</v>
      </c>
      <c r="AZ72" s="17">
        <f t="shared" si="19"/>
        <v>200810.53878673504</v>
      </c>
      <c r="BA72" s="17"/>
      <c r="BB72" s="17">
        <f t="shared" si="14"/>
        <v>4855.0781467753141</v>
      </c>
      <c r="BC72" s="17">
        <f t="shared" si="20"/>
        <v>29361.064151659924</v>
      </c>
      <c r="BD72" s="18">
        <f t="shared" si="20"/>
        <v>55200.95024709194</v>
      </c>
      <c r="BE72" s="17">
        <f t="shared" si="20"/>
        <v>82580.011687791179</v>
      </c>
      <c r="BF72" s="17">
        <f t="shared" si="20"/>
        <v>109241.22182000472</v>
      </c>
      <c r="BG72" s="17">
        <f t="shared" si="20"/>
        <v>134564.10866332502</v>
      </c>
      <c r="BH72" s="17">
        <f t="shared" si="20"/>
        <v>158820.58811519077</v>
      </c>
      <c r="BI72" s="17">
        <f t="shared" si="20"/>
        <v>181341.30962299579</v>
      </c>
      <c r="BJ72" s="17">
        <f t="shared" si="20"/>
        <v>202331.65616158111</v>
      </c>
      <c r="BK72" s="19"/>
    </row>
    <row r="73" spans="1:63" x14ac:dyDescent="0.3">
      <c r="A73" t="s">
        <v>107</v>
      </c>
      <c r="B73" s="2">
        <v>0</v>
      </c>
      <c r="C73" s="2">
        <v>0</v>
      </c>
      <c r="D73" s="2">
        <v>0</v>
      </c>
      <c r="E73" s="2">
        <v>348.89088375013523</v>
      </c>
      <c r="F73" s="2">
        <v>374.47948279716701</v>
      </c>
      <c r="G73" s="2">
        <v>386.38416579754426</v>
      </c>
      <c r="H73" s="2">
        <v>386.24323498302715</v>
      </c>
      <c r="I73" s="2">
        <v>391.69071358664672</v>
      </c>
      <c r="J73" s="2">
        <v>406.02875912997098</v>
      </c>
      <c r="K73" s="2">
        <v>410.15274286254891</v>
      </c>
      <c r="L73" s="2">
        <v>414.56787899079205</v>
      </c>
      <c r="M73" s="2">
        <v>399.20185587673319</v>
      </c>
      <c r="N73" t="e">
        <f>#REF!+#REF!+#REF!</f>
        <v>#REF!</v>
      </c>
      <c r="O73" t="e">
        <f>#REF!+#REF!+#REF!</f>
        <v>#REF!</v>
      </c>
      <c r="P73" t="e">
        <f>#REF!+#REF!+#REF!</f>
        <v>#REF!</v>
      </c>
      <c r="Q73" t="e">
        <f>#REF!+#REF!+#REF!</f>
        <v>#REF!</v>
      </c>
      <c r="R73" t="e">
        <f>#REF!+#REF!+#REF!</f>
        <v>#REF!</v>
      </c>
      <c r="S73" t="e">
        <f>#REF!+#REF!+#REF!</f>
        <v>#REF!</v>
      </c>
      <c r="T73" t="e">
        <f>#REF!+#REF!+#REF!</f>
        <v>#REF!</v>
      </c>
      <c r="U73" t="e">
        <f>#REF!+#REF!+#REF!</f>
        <v>#REF!</v>
      </c>
      <c r="W73" t="s">
        <v>40</v>
      </c>
      <c r="X73" s="17">
        <f t="shared" si="8"/>
        <v>579.40474597811055</v>
      </c>
      <c r="Y73" s="17">
        <f t="shared" si="17"/>
        <v>3525.2269761316761</v>
      </c>
      <c r="Z73" s="18">
        <f t="shared" si="17"/>
        <v>6722.8766019796358</v>
      </c>
      <c r="AA73" s="17">
        <f t="shared" si="17"/>
        <v>10149.805436722982</v>
      </c>
      <c r="AB73" s="17">
        <f t="shared" si="17"/>
        <v>13589.232727231554</v>
      </c>
      <c r="AC73" s="17">
        <f t="shared" si="17"/>
        <v>17038.20069912474</v>
      </c>
      <c r="AD73" s="17">
        <f t="shared" si="17"/>
        <v>20498.94359043481</v>
      </c>
      <c r="AE73" s="17">
        <f t="shared" si="17"/>
        <v>23953.589913357031</v>
      </c>
      <c r="AF73" s="17">
        <f t="shared" si="17"/>
        <v>27406.053038501948</v>
      </c>
      <c r="AH73" s="17">
        <f t="shared" si="10"/>
        <v>579.40474597811055</v>
      </c>
      <c r="AI73" s="19">
        <f t="shared" si="18"/>
        <v>3539.0693297077059</v>
      </c>
      <c r="AJ73" s="18">
        <f t="shared" si="18"/>
        <v>6826.7316250508575</v>
      </c>
      <c r="AK73" s="17">
        <f t="shared" si="18"/>
        <v>10426.723072672168</v>
      </c>
      <c r="AL73" s="19">
        <f t="shared" si="18"/>
        <v>14040.719191286649</v>
      </c>
      <c r="AM73" s="17">
        <f t="shared" si="18"/>
        <v>17672.30058200259</v>
      </c>
      <c r="AN73" s="17">
        <f t="shared" si="18"/>
        <v>21319.024297679083</v>
      </c>
      <c r="AO73" s="19">
        <f t="shared" si="18"/>
        <v>24975.279951340755</v>
      </c>
      <c r="AP73" s="17">
        <f t="shared" si="18"/>
        <v>28611.984715163268</v>
      </c>
      <c r="AQ73" s="18"/>
      <c r="AR73" s="17">
        <f t="shared" si="12"/>
        <v>579.40474597811055</v>
      </c>
      <c r="AS73" s="17">
        <f t="shared" si="19"/>
        <v>3564.5613155354845</v>
      </c>
      <c r="AT73" s="18">
        <f t="shared" si="19"/>
        <v>7011.0271586451627</v>
      </c>
      <c r="AU73" s="17">
        <f t="shared" si="19"/>
        <v>10902.656412927059</v>
      </c>
      <c r="AV73" s="17">
        <f t="shared" si="19"/>
        <v>14823.933713775557</v>
      </c>
      <c r="AW73" s="17">
        <f t="shared" si="19"/>
        <v>18701.013712547567</v>
      </c>
      <c r="AX73" s="17">
        <f t="shared" si="19"/>
        <v>22573.649190104548</v>
      </c>
      <c r="AY73" s="17">
        <f t="shared" si="19"/>
        <v>26436.417894535589</v>
      </c>
      <c r="AZ73" s="17">
        <f t="shared" si="19"/>
        <v>30205.057029262673</v>
      </c>
      <c r="BA73" s="17"/>
      <c r="BB73" s="17">
        <f t="shared" si="14"/>
        <v>579.40474597811055</v>
      </c>
      <c r="BC73" s="17">
        <f t="shared" si="20"/>
        <v>3536.5456585315296</v>
      </c>
      <c r="BD73" s="18">
        <f t="shared" si="20"/>
        <v>6808.2203988064448</v>
      </c>
      <c r="BE73" s="17">
        <f t="shared" si="20"/>
        <v>10376.958383901338</v>
      </c>
      <c r="BF73" s="17">
        <f t="shared" si="20"/>
        <v>13950.751132071273</v>
      </c>
      <c r="BG73" s="17">
        <f t="shared" si="20"/>
        <v>17532.908965148188</v>
      </c>
      <c r="BH73" s="17">
        <f t="shared" si="20"/>
        <v>21116.509109903502</v>
      </c>
      <c r="BI73" s="17">
        <f t="shared" si="20"/>
        <v>24695.546745528958</v>
      </c>
      <c r="BJ73" s="17">
        <f t="shared" si="20"/>
        <v>28287.623852439519</v>
      </c>
      <c r="BK73" s="19"/>
    </row>
    <row r="74" spans="1:63" x14ac:dyDescent="0.3">
      <c r="A74" t="s">
        <v>29</v>
      </c>
      <c r="B74" s="2">
        <v>0</v>
      </c>
      <c r="C74" s="2">
        <v>0</v>
      </c>
      <c r="D74" s="2">
        <v>0</v>
      </c>
      <c r="E74" s="2">
        <v>1874633.761977308</v>
      </c>
      <c r="F74" s="2">
        <v>2120051.9921850283</v>
      </c>
      <c r="G74" s="2">
        <v>2395762.949716948</v>
      </c>
      <c r="H74" s="2">
        <v>2418428.799525049</v>
      </c>
      <c r="I74" s="2">
        <v>2440912.5605482026</v>
      </c>
      <c r="J74" s="2">
        <v>2476245.1077055489</v>
      </c>
      <c r="K74" s="2">
        <v>2478181.0194909796</v>
      </c>
      <c r="L74" s="2">
        <v>2478094.2201710786</v>
      </c>
      <c r="M74" s="2">
        <v>2433550.4190353849</v>
      </c>
      <c r="N74" t="e">
        <f>#REF!+#REF!+#REF!</f>
        <v>#REF!</v>
      </c>
      <c r="O74" t="e">
        <f>#REF!+#REF!+#REF!</f>
        <v>#REF!</v>
      </c>
      <c r="P74" t="e">
        <f>#REF!+#REF!+#REF!</f>
        <v>#REF!</v>
      </c>
      <c r="Q74" t="e">
        <f>#REF!+#REF!+#REF!</f>
        <v>#REF!</v>
      </c>
      <c r="R74" t="e">
        <f>#REF!+#REF!+#REF!</f>
        <v>#REF!</v>
      </c>
      <c r="S74" t="e">
        <f>#REF!+#REF!+#REF!</f>
        <v>#REF!</v>
      </c>
      <c r="T74" t="e">
        <f>#REF!+#REF!+#REF!</f>
        <v>#REF!</v>
      </c>
      <c r="U74" t="e">
        <f>#REF!+#REF!+#REF!</f>
        <v>#REF!</v>
      </c>
      <c r="W74" t="s">
        <v>42</v>
      </c>
      <c r="X74" s="17">
        <f t="shared" si="8"/>
        <v>579.5120842403901</v>
      </c>
      <c r="Y74" s="17">
        <f t="shared" si="17"/>
        <v>3523.6668306071842</v>
      </c>
      <c r="Z74" s="18">
        <f t="shared" si="17"/>
        <v>6701.771581876189</v>
      </c>
      <c r="AA74" s="17">
        <f t="shared" si="17"/>
        <v>10076.462181604789</v>
      </c>
      <c r="AB74" s="17">
        <f t="shared" si="17"/>
        <v>13483.286393835957</v>
      </c>
      <c r="AC74" s="17">
        <f t="shared" si="17"/>
        <v>16926.123060456812</v>
      </c>
      <c r="AD74" s="17">
        <f t="shared" si="17"/>
        <v>20405.188241964686</v>
      </c>
      <c r="AE74" s="17">
        <f t="shared" si="17"/>
        <v>23901.574595957587</v>
      </c>
      <c r="AF74" s="17">
        <f t="shared" si="17"/>
        <v>27407.212986335991</v>
      </c>
      <c r="AH74" s="17">
        <f t="shared" si="10"/>
        <v>579.5120842403901</v>
      </c>
      <c r="AI74" s="19">
        <f t="shared" si="18"/>
        <v>3532.0391339595326</v>
      </c>
      <c r="AJ74" s="18">
        <f t="shared" si="18"/>
        <v>6765.7240317003461</v>
      </c>
      <c r="AK74" s="17">
        <f t="shared" si="18"/>
        <v>10247.46996947309</v>
      </c>
      <c r="AL74" s="19">
        <f t="shared" si="18"/>
        <v>13749.182124497725</v>
      </c>
      <c r="AM74" s="17">
        <f t="shared" si="18"/>
        <v>17291.250334779557</v>
      </c>
      <c r="AN74" s="17">
        <f t="shared" si="18"/>
        <v>20862.734733150472</v>
      </c>
      <c r="AO74" s="19">
        <f t="shared" si="18"/>
        <v>24449.095360819883</v>
      </c>
      <c r="AP74" s="17">
        <f t="shared" si="18"/>
        <v>28058.777531020853</v>
      </c>
      <c r="AQ74" s="18"/>
      <c r="AR74" s="17">
        <f t="shared" si="12"/>
        <v>579.5120842403901</v>
      </c>
      <c r="AS74" s="17">
        <f t="shared" si="19"/>
        <v>3553.0599651386656</v>
      </c>
      <c r="AT74" s="18">
        <f t="shared" si="19"/>
        <v>6918.8022436527608</v>
      </c>
      <c r="AU74" s="17">
        <f t="shared" si="19"/>
        <v>10648.037815142272</v>
      </c>
      <c r="AV74" s="17">
        <f t="shared" si="19"/>
        <v>14411.099176621388</v>
      </c>
      <c r="AW74" s="17">
        <f t="shared" si="19"/>
        <v>18145.323606422211</v>
      </c>
      <c r="AX74" s="17">
        <f t="shared" si="19"/>
        <v>21893.727663694634</v>
      </c>
      <c r="AY74" s="17">
        <f t="shared" si="19"/>
        <v>25626.657661194498</v>
      </c>
      <c r="AZ74" s="17">
        <f t="shared" si="19"/>
        <v>29335.024954743625</v>
      </c>
      <c r="BA74" s="17"/>
      <c r="BB74" s="17">
        <f t="shared" si="14"/>
        <v>579.5120842403901</v>
      </c>
      <c r="BC74" s="17">
        <f t="shared" si="20"/>
        <v>3531.3004791369808</v>
      </c>
      <c r="BD74" s="18">
        <f t="shared" si="20"/>
        <v>6759.8711139133165</v>
      </c>
      <c r="BE74" s="17">
        <f t="shared" si="20"/>
        <v>10229.566759507174</v>
      </c>
      <c r="BF74" s="17">
        <f t="shared" si="20"/>
        <v>13713.152629806889</v>
      </c>
      <c r="BG74" s="17">
        <f t="shared" si="20"/>
        <v>17233.228792477537</v>
      </c>
      <c r="BH74" s="17">
        <f t="shared" si="20"/>
        <v>20785.030228312044</v>
      </c>
      <c r="BI74" s="17">
        <f t="shared" si="20"/>
        <v>24354.527607543223</v>
      </c>
      <c r="BJ74" s="17">
        <f t="shared" si="20"/>
        <v>27947.74039461022</v>
      </c>
      <c r="BK74" s="19"/>
    </row>
    <row r="75" spans="1:63" x14ac:dyDescent="0.3">
      <c r="A75" t="s">
        <v>108</v>
      </c>
      <c r="B75" s="2">
        <v>0</v>
      </c>
      <c r="C75" s="2">
        <v>0</v>
      </c>
      <c r="D75" s="2">
        <v>0</v>
      </c>
      <c r="E75" s="2">
        <v>3.2666687742731568</v>
      </c>
      <c r="F75" s="2">
        <v>3.5366687742731573</v>
      </c>
      <c r="G75" s="2">
        <v>3.7966687742731571</v>
      </c>
      <c r="H75" s="2">
        <v>3.7566687742731579</v>
      </c>
      <c r="I75" s="2">
        <v>3.7366687742731575</v>
      </c>
      <c r="J75" s="2">
        <v>3.7366687742731575</v>
      </c>
      <c r="K75" s="2">
        <v>7.4933375485463145</v>
      </c>
      <c r="L75" s="2">
        <v>7.5133375485463159</v>
      </c>
      <c r="M75" s="2">
        <v>7.3533375485463139</v>
      </c>
      <c r="N75" t="e">
        <f>#REF!+#REF!+#REF!</f>
        <v>#REF!</v>
      </c>
      <c r="O75" t="e">
        <f>#REF!+#REF!+#REF!</f>
        <v>#REF!</v>
      </c>
      <c r="P75" t="e">
        <f>#REF!+#REF!+#REF!</f>
        <v>#REF!</v>
      </c>
      <c r="Q75" t="e">
        <f>#REF!+#REF!+#REF!</f>
        <v>#REF!</v>
      </c>
      <c r="R75" t="e">
        <f>#REF!+#REF!+#REF!</f>
        <v>#REF!</v>
      </c>
      <c r="S75" t="e">
        <f>#REF!+#REF!+#REF!</f>
        <v>#REF!</v>
      </c>
      <c r="T75" t="e">
        <f>#REF!+#REF!+#REF!</f>
        <v>#REF!</v>
      </c>
      <c r="U75" t="e">
        <f>#REF!+#REF!+#REF!</f>
        <v>#REF!</v>
      </c>
      <c r="W75" s="4" t="s">
        <v>44</v>
      </c>
      <c r="X75" s="13">
        <f t="shared" si="8"/>
        <v>90922.169191088688</v>
      </c>
      <c r="Y75" s="13">
        <f t="shared" si="17"/>
        <v>558424.53281631495</v>
      </c>
      <c r="Z75" s="24">
        <f t="shared" si="17"/>
        <v>1093086.5649705024</v>
      </c>
      <c r="AA75" s="13">
        <f t="shared" si="17"/>
        <v>1692904.4256484164</v>
      </c>
      <c r="AB75" s="13">
        <f t="shared" si="17"/>
        <v>2307737.6797766709</v>
      </c>
      <c r="AC75" s="13">
        <f t="shared" si="17"/>
        <v>2942360.9679121966</v>
      </c>
      <c r="AD75" s="13">
        <f t="shared" si="17"/>
        <v>3594584.2034244593</v>
      </c>
      <c r="AE75" s="13">
        <f t="shared" si="17"/>
        <v>4249647.5570535129</v>
      </c>
      <c r="AF75" s="13">
        <f t="shared" si="17"/>
        <v>4904238.664440277</v>
      </c>
      <c r="AG75" s="4"/>
      <c r="AH75" s="13">
        <f>AH26</f>
        <v>90922.169191088688</v>
      </c>
      <c r="AI75" s="14">
        <f t="shared" si="18"/>
        <v>558763.40985451802</v>
      </c>
      <c r="AJ75" s="24">
        <f t="shared" si="18"/>
        <v>1096114.7826932548</v>
      </c>
      <c r="AK75" s="13">
        <f t="shared" si="18"/>
        <v>1700773.0664894304</v>
      </c>
      <c r="AL75" s="14">
        <f t="shared" si="18"/>
        <v>2311859.6830400275</v>
      </c>
      <c r="AM75" s="13">
        <f t="shared" si="18"/>
        <v>2936736.1478139078</v>
      </c>
      <c r="AN75" s="13">
        <f t="shared" si="18"/>
        <v>3576179.2117310134</v>
      </c>
      <c r="AO75" s="14">
        <f t="shared" si="18"/>
        <v>4221075.0551251369</v>
      </c>
      <c r="AP75" s="13">
        <f t="shared" si="18"/>
        <v>4866455.0183891151</v>
      </c>
      <c r="AQ75" s="24"/>
      <c r="AR75" s="13">
        <f t="shared" si="12"/>
        <v>90922.169191088688</v>
      </c>
      <c r="AS75" s="13">
        <f t="shared" si="19"/>
        <v>560249.92333180667</v>
      </c>
      <c r="AT75" s="24">
        <f t="shared" si="19"/>
        <v>1106715.1990353432</v>
      </c>
      <c r="AU75" s="13">
        <f t="shared" si="19"/>
        <v>1727951.7000711202</v>
      </c>
      <c r="AV75" s="13">
        <f t="shared" si="19"/>
        <v>2355760.0770573956</v>
      </c>
      <c r="AW75" s="13">
        <f t="shared" si="19"/>
        <v>2985244.2491690558</v>
      </c>
      <c r="AX75" s="13">
        <f t="shared" si="19"/>
        <v>3625495.1821941263</v>
      </c>
      <c r="AY75" s="13">
        <f t="shared" si="19"/>
        <v>4268084.1454101661</v>
      </c>
      <c r="AZ75" s="13">
        <f t="shared" si="19"/>
        <v>4904586.8183669355</v>
      </c>
      <c r="BA75" s="13"/>
      <c r="BB75" s="13">
        <f t="shared" si="14"/>
        <v>90922.169191088688</v>
      </c>
      <c r="BC75" s="13">
        <f t="shared" si="20"/>
        <v>557952.90628609085</v>
      </c>
      <c r="BD75" s="24">
        <f t="shared" si="20"/>
        <v>1090223.4160782681</v>
      </c>
      <c r="BE75" s="13">
        <f t="shared" si="20"/>
        <v>1685808.2679223232</v>
      </c>
      <c r="BF75" s="13">
        <f t="shared" si="20"/>
        <v>2288012.2492363504</v>
      </c>
      <c r="BG75" s="13">
        <f t="shared" si="20"/>
        <v>2902955.8384682643</v>
      </c>
      <c r="BH75" s="13">
        <f t="shared" si="20"/>
        <v>3532445.5887075346</v>
      </c>
      <c r="BI75" s="13">
        <f t="shared" si="20"/>
        <v>4165623.1172234281</v>
      </c>
      <c r="BJ75" s="13">
        <f t="shared" si="20"/>
        <v>4800229.270662304</v>
      </c>
      <c r="BK75" s="14"/>
    </row>
    <row r="76" spans="1:63" x14ac:dyDescent="0.3">
      <c r="A76" t="s">
        <v>109</v>
      </c>
      <c r="B76" s="2">
        <v>0</v>
      </c>
      <c r="C76" s="2">
        <v>0</v>
      </c>
      <c r="D76" s="2">
        <v>0</v>
      </c>
      <c r="E76" s="2">
        <v>212710.97361382106</v>
      </c>
      <c r="F76" s="2">
        <v>234318.85421087907</v>
      </c>
      <c r="G76" s="2">
        <v>255891.11421679327</v>
      </c>
      <c r="H76" s="2">
        <v>256161.12152281232</v>
      </c>
      <c r="I76" s="2">
        <v>257436.32053153816</v>
      </c>
      <c r="J76" s="2">
        <v>259908.52810088103</v>
      </c>
      <c r="K76" s="2">
        <v>262448.71018234506</v>
      </c>
      <c r="L76" s="2">
        <v>265123.30345414177</v>
      </c>
      <c r="M76" s="2">
        <v>261888.90097379559</v>
      </c>
      <c r="N76" t="e">
        <f>#REF!+#REF!+#REF!</f>
        <v>#REF!</v>
      </c>
      <c r="O76" t="e">
        <f>#REF!+#REF!+#REF!</f>
        <v>#REF!</v>
      </c>
      <c r="P76" t="e">
        <f>#REF!+#REF!+#REF!</f>
        <v>#REF!</v>
      </c>
      <c r="Q76" t="e">
        <f>#REF!+#REF!+#REF!</f>
        <v>#REF!</v>
      </c>
      <c r="R76" t="e">
        <f>#REF!+#REF!+#REF!</f>
        <v>#REF!</v>
      </c>
      <c r="S76" t="e">
        <f>#REF!+#REF!+#REF!</f>
        <v>#REF!</v>
      </c>
      <c r="T76" t="e">
        <f>#REF!+#REF!+#REF!</f>
        <v>#REF!</v>
      </c>
      <c r="U76" t="e">
        <f>#REF!+#REF!+#REF!</f>
        <v>#REF!</v>
      </c>
      <c r="W76" t="s">
        <v>46</v>
      </c>
      <c r="X76" s="17">
        <f t="shared" si="8"/>
        <v>38862.954760201545</v>
      </c>
      <c r="Y76" s="17">
        <f t="shared" si="17"/>
        <v>239946.97060398723</v>
      </c>
      <c r="Z76" s="18">
        <f t="shared" si="17"/>
        <v>476842.77039705601</v>
      </c>
      <c r="AA76" s="17">
        <f t="shared" si="17"/>
        <v>750520.71381773066</v>
      </c>
      <c r="AB76" s="17">
        <f t="shared" si="17"/>
        <v>1034105.958967529</v>
      </c>
      <c r="AC76" s="17">
        <f t="shared" si="17"/>
        <v>1330516.8456486664</v>
      </c>
      <c r="AD76" s="17">
        <f t="shared" si="17"/>
        <v>1637926.8569924198</v>
      </c>
      <c r="AE76" s="17">
        <f t="shared" si="17"/>
        <v>1946345.9984514359</v>
      </c>
      <c r="AF76" s="17">
        <f t="shared" si="17"/>
        <v>2253499.1093285787</v>
      </c>
      <c r="AH76" s="17">
        <f t="shared" si="10"/>
        <v>38862.954760201545</v>
      </c>
      <c r="AI76" s="19">
        <f t="shared" si="18"/>
        <v>240141.0767614154</v>
      </c>
      <c r="AJ76" s="18">
        <f t="shared" si="18"/>
        <v>478522.43397944479</v>
      </c>
      <c r="AK76" s="17">
        <f t="shared" si="18"/>
        <v>754509.45193578082</v>
      </c>
      <c r="AL76" s="19">
        <f t="shared" si="18"/>
        <v>1034790.754622957</v>
      </c>
      <c r="AM76" s="17">
        <f t="shared" si="18"/>
        <v>1324807.056369917</v>
      </c>
      <c r="AN76" s="17">
        <f t="shared" si="18"/>
        <v>1625080.8863128677</v>
      </c>
      <c r="AO76" s="19">
        <f t="shared" si="18"/>
        <v>1930520.8033445799</v>
      </c>
      <c r="AP76" s="17">
        <f t="shared" si="18"/>
        <v>2236383.7705453131</v>
      </c>
      <c r="AQ76" s="18"/>
      <c r="AR76" s="17">
        <f t="shared" si="12"/>
        <v>38862.954760201545</v>
      </c>
      <c r="AS76" s="17">
        <f t="shared" si="19"/>
        <v>241685.64007579003</v>
      </c>
      <c r="AT76" s="18">
        <f t="shared" si="19"/>
        <v>489838.82043421635</v>
      </c>
      <c r="AU76" s="17">
        <f t="shared" si="19"/>
        <v>784488.14980620553</v>
      </c>
      <c r="AV76" s="17">
        <f t="shared" si="19"/>
        <v>1085327.3561962238</v>
      </c>
      <c r="AW76" s="17">
        <f t="shared" si="19"/>
        <v>1392554.6017163026</v>
      </c>
      <c r="AX76" s="17">
        <f t="shared" si="19"/>
        <v>1711019.0028306176</v>
      </c>
      <c r="AY76" s="17">
        <f t="shared" si="19"/>
        <v>2034955.1261035048</v>
      </c>
      <c r="AZ76" s="17">
        <f t="shared" si="19"/>
        <v>2357001.3477438707</v>
      </c>
      <c r="BA76" s="17"/>
      <c r="BB76" s="17">
        <f t="shared" si="14"/>
        <v>38862.954760201545</v>
      </c>
      <c r="BC76" s="17">
        <f t="shared" si="20"/>
        <v>239751.81459211797</v>
      </c>
      <c r="BD76" s="18">
        <f t="shared" si="20"/>
        <v>475675.73010650033</v>
      </c>
      <c r="BE76" s="17">
        <f t="shared" si="20"/>
        <v>747402.82923762745</v>
      </c>
      <c r="BF76" s="17">
        <f t="shared" si="20"/>
        <v>1024202.5985757549</v>
      </c>
      <c r="BG76" s="17">
        <f t="shared" si="20"/>
        <v>1310279.2485120846</v>
      </c>
      <c r="BH76" s="17">
        <f t="shared" si="20"/>
        <v>1607398.9074946807</v>
      </c>
      <c r="BI76" s="17">
        <f t="shared" si="20"/>
        <v>1908156.6652456669</v>
      </c>
      <c r="BJ76" s="17">
        <f t="shared" si="20"/>
        <v>2209883.2974378322</v>
      </c>
      <c r="BK76" s="19"/>
    </row>
    <row r="77" spans="1:63" x14ac:dyDescent="0.3">
      <c r="A77" t="s">
        <v>110</v>
      </c>
      <c r="B77" s="2">
        <v>0</v>
      </c>
      <c r="C77" s="2">
        <v>0</v>
      </c>
      <c r="D77" s="2">
        <v>0</v>
      </c>
      <c r="E77" s="2">
        <v>51670.230013523884</v>
      </c>
      <c r="F77" s="2">
        <v>58475.199415569012</v>
      </c>
      <c r="G77" s="2">
        <v>66109.344996409724</v>
      </c>
      <c r="H77" s="2">
        <v>66184.931037864837</v>
      </c>
      <c r="I77" s="2">
        <v>66478.202157512351</v>
      </c>
      <c r="J77" s="2">
        <v>67220.20856345637</v>
      </c>
      <c r="K77" s="2">
        <v>67826.76962694648</v>
      </c>
      <c r="L77" s="2">
        <v>68438.09183650944</v>
      </c>
      <c r="M77" s="2">
        <v>67955.358211733008</v>
      </c>
      <c r="N77" t="e">
        <f>#REF!+#REF!+#REF!</f>
        <v>#REF!</v>
      </c>
      <c r="O77" t="e">
        <f>#REF!+#REF!+#REF!</f>
        <v>#REF!</v>
      </c>
      <c r="P77" t="e">
        <f>#REF!+#REF!+#REF!</f>
        <v>#REF!</v>
      </c>
      <c r="Q77" t="e">
        <f>#REF!+#REF!+#REF!</f>
        <v>#REF!</v>
      </c>
      <c r="R77" t="e">
        <f>#REF!+#REF!+#REF!</f>
        <v>#REF!</v>
      </c>
      <c r="S77" t="e">
        <f>#REF!+#REF!+#REF!</f>
        <v>#REF!</v>
      </c>
      <c r="T77" t="e">
        <f>#REF!+#REF!+#REF!</f>
        <v>#REF!</v>
      </c>
      <c r="U77" t="e">
        <f>#REF!+#REF!+#REF!</f>
        <v>#REF!</v>
      </c>
      <c r="W77" t="s">
        <v>48</v>
      </c>
      <c r="X77" s="17">
        <f t="shared" si="8"/>
        <v>21716.381516796795</v>
      </c>
      <c r="Y77" s="17">
        <f t="shared" si="17"/>
        <v>132668.51856298052</v>
      </c>
      <c r="Z77" s="18">
        <f t="shared" si="17"/>
        <v>255731.76577326737</v>
      </c>
      <c r="AA77" s="17">
        <f t="shared" si="17"/>
        <v>389504.02338742279</v>
      </c>
      <c r="AB77" s="17">
        <f t="shared" si="17"/>
        <v>524492.95687279769</v>
      </c>
      <c r="AC77" s="17">
        <f t="shared" si="17"/>
        <v>662015.44027370855</v>
      </c>
      <c r="AD77" s="17">
        <f t="shared" si="17"/>
        <v>802673.90518803918</v>
      </c>
      <c r="AE77" s="17">
        <f t="shared" si="17"/>
        <v>945091.59370671259</v>
      </c>
      <c r="AF77" s="17">
        <f t="shared" si="17"/>
        <v>1088058.0649475991</v>
      </c>
      <c r="AH77" s="17">
        <f t="shared" si="10"/>
        <v>21716.381516796795</v>
      </c>
      <c r="AI77" s="19">
        <f t="shared" si="18"/>
        <v>132885.46355202311</v>
      </c>
      <c r="AJ77" s="18">
        <f t="shared" si="18"/>
        <v>257408.60010466792</v>
      </c>
      <c r="AK77" s="17">
        <f t="shared" si="18"/>
        <v>393831.02357954491</v>
      </c>
      <c r="AL77" s="19">
        <f t="shared" si="18"/>
        <v>530014.59122901969</v>
      </c>
      <c r="AM77" s="17">
        <f t="shared" si="18"/>
        <v>667710.96363619121</v>
      </c>
      <c r="AN77" s="17">
        <f t="shared" si="18"/>
        <v>807741.74492416717</v>
      </c>
      <c r="AO77" s="19">
        <f t="shared" si="18"/>
        <v>949097.35186117399</v>
      </c>
      <c r="AP77" s="17">
        <f t="shared" si="18"/>
        <v>1091585.8137435941</v>
      </c>
      <c r="AQ77" s="18"/>
      <c r="AR77" s="17">
        <f t="shared" si="12"/>
        <v>21716.381516796795</v>
      </c>
      <c r="AS77" s="17">
        <f t="shared" si="19"/>
        <v>133206.68873112212</v>
      </c>
      <c r="AT77" s="18">
        <f t="shared" si="19"/>
        <v>259561.86514749337</v>
      </c>
      <c r="AU77" s="17">
        <f t="shared" si="19"/>
        <v>398774.88629695837</v>
      </c>
      <c r="AV77" s="17">
        <f t="shared" si="19"/>
        <v>536857.00296525192</v>
      </c>
      <c r="AW77" s="17">
        <f t="shared" si="19"/>
        <v>671145.46461985027</v>
      </c>
      <c r="AX77" s="17">
        <f t="shared" si="19"/>
        <v>803633.75759993447</v>
      </c>
      <c r="AY77" s="17">
        <f t="shared" si="19"/>
        <v>934239.520102793</v>
      </c>
      <c r="AZ77" s="17">
        <f t="shared" si="19"/>
        <v>1064049.4307092763</v>
      </c>
      <c r="BA77" s="17"/>
      <c r="BB77" s="17">
        <f t="shared" si="14"/>
        <v>21716.381516796795</v>
      </c>
      <c r="BC77" s="17">
        <f t="shared" si="20"/>
        <v>132911.39579621455</v>
      </c>
      <c r="BD77" s="18">
        <f t="shared" si="20"/>
        <v>257598.20186174195</v>
      </c>
      <c r="BE77" s="17">
        <f t="shared" si="20"/>
        <v>394302.2683286916</v>
      </c>
      <c r="BF77" s="17">
        <f t="shared" si="20"/>
        <v>530790.79758355161</v>
      </c>
      <c r="BG77" s="17">
        <f t="shared" si="20"/>
        <v>669249.52945540368</v>
      </c>
      <c r="BH77" s="17">
        <f t="shared" si="20"/>
        <v>810415.82947139291</v>
      </c>
      <c r="BI77" s="17">
        <f t="shared" si="20"/>
        <v>953158.13334400358</v>
      </c>
      <c r="BJ77" s="17">
        <f t="shared" si="20"/>
        <v>1096985.7158946667</v>
      </c>
      <c r="BK77" s="19"/>
    </row>
    <row r="78" spans="1:63" x14ac:dyDescent="0.3">
      <c r="A78" t="s">
        <v>111</v>
      </c>
      <c r="B78" s="2">
        <v>0</v>
      </c>
      <c r="C78" s="2">
        <v>0</v>
      </c>
      <c r="D78" s="2">
        <v>0</v>
      </c>
      <c r="E78" s="2">
        <v>262.48927501049928</v>
      </c>
      <c r="F78" s="2">
        <v>291.36273752320773</v>
      </c>
      <c r="G78" s="2">
        <v>327.69764745493819</v>
      </c>
      <c r="H78" s="2">
        <v>328.32266902137354</v>
      </c>
      <c r="I78" s="2">
        <v>330.35943123167237</v>
      </c>
      <c r="J78" s="2">
        <v>345.39711963213944</v>
      </c>
      <c r="K78" s="2">
        <v>348.84437717424123</v>
      </c>
      <c r="L78" s="2">
        <v>352.62981092153194</v>
      </c>
      <c r="M78" s="2">
        <v>348.85275420079381</v>
      </c>
      <c r="N78" t="e">
        <f>#REF!+#REF!+#REF!</f>
        <v>#REF!</v>
      </c>
      <c r="O78" t="e">
        <f>#REF!+#REF!+#REF!</f>
        <v>#REF!</v>
      </c>
      <c r="P78" t="e">
        <f>#REF!+#REF!+#REF!</f>
        <v>#REF!</v>
      </c>
      <c r="Q78" t="e">
        <f>#REF!+#REF!+#REF!</f>
        <v>#REF!</v>
      </c>
      <c r="R78" t="e">
        <f>#REF!+#REF!+#REF!</f>
        <v>#REF!</v>
      </c>
      <c r="S78" t="e">
        <f>#REF!+#REF!+#REF!</f>
        <v>#REF!</v>
      </c>
      <c r="T78" t="e">
        <f>#REF!+#REF!+#REF!</f>
        <v>#REF!</v>
      </c>
      <c r="U78" t="e">
        <f>#REF!+#REF!+#REF!</f>
        <v>#REF!</v>
      </c>
      <c r="W78" t="s">
        <v>50</v>
      </c>
      <c r="X78" s="17">
        <f t="shared" si="8"/>
        <v>8234.1316012288371</v>
      </c>
      <c r="Y78" s="17">
        <f t="shared" si="17"/>
        <v>50607.412777515645</v>
      </c>
      <c r="Z78" s="18">
        <f t="shared" si="17"/>
        <v>99193.442463050291</v>
      </c>
      <c r="AA78" s="17">
        <f t="shared" si="17"/>
        <v>153626.11148171403</v>
      </c>
      <c r="AB78" s="17">
        <f t="shared" si="17"/>
        <v>209340.15118627099</v>
      </c>
      <c r="AC78" s="17">
        <f t="shared" si="17"/>
        <v>266634.38683063298</v>
      </c>
      <c r="AD78" s="17">
        <f t="shared" si="17"/>
        <v>324840.67821256595</v>
      </c>
      <c r="AE78" s="17">
        <f t="shared" si="17"/>
        <v>382551.94035449304</v>
      </c>
      <c r="AF78" s="17">
        <f t="shared" si="17"/>
        <v>439989.584131415</v>
      </c>
      <c r="AH78" s="17">
        <f t="shared" si="10"/>
        <v>8234.1316012288371</v>
      </c>
      <c r="AI78" s="19">
        <f t="shared" si="18"/>
        <v>50717.752603425186</v>
      </c>
      <c r="AJ78" s="18">
        <f t="shared" si="18"/>
        <v>100035.42223895533</v>
      </c>
      <c r="AK78" s="17">
        <f t="shared" si="18"/>
        <v>155961.54471491746</v>
      </c>
      <c r="AL78" s="19">
        <f t="shared" si="18"/>
        <v>213340.71571973732</v>
      </c>
      <c r="AM78" s="17">
        <f t="shared" si="18"/>
        <v>272432.72836445709</v>
      </c>
      <c r="AN78" s="17">
        <f t="shared" si="18"/>
        <v>332965.36160360189</v>
      </c>
      <c r="AO78" s="19">
        <f t="shared" si="18"/>
        <v>393133.03168516926</v>
      </c>
      <c r="AP78" s="17">
        <f t="shared" si="18"/>
        <v>452692.10760335007</v>
      </c>
      <c r="AQ78" s="18"/>
      <c r="AR78" s="17">
        <f t="shared" si="12"/>
        <v>8234.1316012288371</v>
      </c>
      <c r="AS78" s="17">
        <f t="shared" si="19"/>
        <v>50455.108729852152</v>
      </c>
      <c r="AT78" s="18">
        <f t="shared" si="19"/>
        <v>98211.775744556653</v>
      </c>
      <c r="AU78" s="17">
        <f t="shared" si="19"/>
        <v>151284.53211152391</v>
      </c>
      <c r="AV78" s="17">
        <f t="shared" si="19"/>
        <v>204268.2528514248</v>
      </c>
      <c r="AW78" s="17">
        <f t="shared" si="19"/>
        <v>257438.04585123522</v>
      </c>
      <c r="AX78" s="17">
        <f t="shared" si="19"/>
        <v>311363.03636975348</v>
      </c>
      <c r="AY78" s="17">
        <f t="shared" si="19"/>
        <v>364920.73099674983</v>
      </c>
      <c r="AZ78" s="17">
        <f t="shared" si="19"/>
        <v>417498.49751018191</v>
      </c>
      <c r="BA78" s="17"/>
      <c r="BB78" s="17">
        <f t="shared" si="14"/>
        <v>8234.1316012288371</v>
      </c>
      <c r="BC78" s="17">
        <f t="shared" si="20"/>
        <v>50508.872061557238</v>
      </c>
      <c r="BD78" s="18">
        <f t="shared" si="20"/>
        <v>98527.325935732239</v>
      </c>
      <c r="BE78" s="17">
        <f t="shared" si="20"/>
        <v>152126.64428146151</v>
      </c>
      <c r="BF78" s="17">
        <f t="shared" si="20"/>
        <v>207057.2740879317</v>
      </c>
      <c r="BG78" s="17">
        <f t="shared" si="20"/>
        <v>263199.56550375698</v>
      </c>
      <c r="BH78" s="17">
        <f t="shared" si="20"/>
        <v>320111.36957998737</v>
      </c>
      <c r="BI78" s="17">
        <f t="shared" si="20"/>
        <v>376409.25889673491</v>
      </c>
      <c r="BJ78" s="17">
        <f t="shared" si="20"/>
        <v>432401.71244725789</v>
      </c>
      <c r="BK78" s="19"/>
    </row>
    <row r="79" spans="1:63" x14ac:dyDescent="0.3">
      <c r="A79" t="s">
        <v>112</v>
      </c>
      <c r="B79" s="2">
        <v>0</v>
      </c>
      <c r="C79" s="2">
        <v>0</v>
      </c>
      <c r="D79" s="2">
        <v>0</v>
      </c>
      <c r="E79" s="2">
        <v>9547.430521949067</v>
      </c>
      <c r="F79" s="2">
        <v>9897.1720164716735</v>
      </c>
      <c r="G79" s="2">
        <v>9990.8965506878958</v>
      </c>
      <c r="H79" s="2">
        <v>10263.456445006334</v>
      </c>
      <c r="I79" s="2">
        <v>10293.361652648913</v>
      </c>
      <c r="J79" s="2">
        <v>10370.906338315921</v>
      </c>
      <c r="K79" s="2">
        <v>10211.68765748944</v>
      </c>
      <c r="L79" s="2">
        <v>10073.976797832895</v>
      </c>
      <c r="M79" s="2">
        <v>9902.5805408388114</v>
      </c>
      <c r="N79" t="e">
        <f>#REF!+#REF!+#REF!</f>
        <v>#REF!</v>
      </c>
      <c r="O79" t="e">
        <f>#REF!+#REF!+#REF!</f>
        <v>#REF!</v>
      </c>
      <c r="P79" t="e">
        <f>#REF!+#REF!+#REF!</f>
        <v>#REF!</v>
      </c>
      <c r="Q79" t="e">
        <f>#REF!+#REF!+#REF!</f>
        <v>#REF!</v>
      </c>
      <c r="R79" t="e">
        <f>#REF!+#REF!+#REF!</f>
        <v>#REF!</v>
      </c>
      <c r="S79" t="e">
        <f>#REF!+#REF!+#REF!</f>
        <v>#REF!</v>
      </c>
      <c r="T79" t="e">
        <f>#REF!+#REF!+#REF!</f>
        <v>#REF!</v>
      </c>
      <c r="U79" t="e">
        <f>#REF!+#REF!+#REF!</f>
        <v>#REF!</v>
      </c>
      <c r="W79" t="s">
        <v>51</v>
      </c>
      <c r="X79" s="17">
        <f t="shared" si="8"/>
        <v>2745.3028681145574</v>
      </c>
      <c r="Y79" s="17">
        <f t="shared" si="17"/>
        <v>16774.716708605236</v>
      </c>
      <c r="Z79" s="18">
        <f t="shared" si="17"/>
        <v>32318.303425730341</v>
      </c>
      <c r="AA79" s="17">
        <f t="shared" si="17"/>
        <v>49147.613165779178</v>
      </c>
      <c r="AB79" s="17">
        <f t="shared" si="17"/>
        <v>66370.220190468288</v>
      </c>
      <c r="AC79" s="17">
        <f t="shared" si="17"/>
        <v>84054.185758528169</v>
      </c>
      <c r="AD79" s="17">
        <f t="shared" si="17"/>
        <v>102131.19820132792</v>
      </c>
      <c r="AE79" s="17">
        <f t="shared" si="17"/>
        <v>120197.25433304759</v>
      </c>
      <c r="AF79" s="17">
        <f t="shared" si="17"/>
        <v>137964.28204918059</v>
      </c>
      <c r="AH79" s="17">
        <f t="shared" si="10"/>
        <v>2745.3028681145574</v>
      </c>
      <c r="AI79" s="19">
        <f t="shared" si="18"/>
        <v>16879.987836131964</v>
      </c>
      <c r="AJ79" s="18">
        <f t="shared" si="18"/>
        <v>33102.214816518259</v>
      </c>
      <c r="AK79" s="17">
        <f t="shared" si="18"/>
        <v>51222.780765177522</v>
      </c>
      <c r="AL79" s="19">
        <f t="shared" si="18"/>
        <v>69712.863466685216</v>
      </c>
      <c r="AM79" s="17">
        <f t="shared" si="18"/>
        <v>88474.222467872954</v>
      </c>
      <c r="AN79" s="17">
        <f t="shared" si="18"/>
        <v>107436.47262892987</v>
      </c>
      <c r="AO79" s="19">
        <f t="shared" si="18"/>
        <v>126255.27852769889</v>
      </c>
      <c r="AP79" s="17">
        <f t="shared" si="18"/>
        <v>144736.47966687928</v>
      </c>
      <c r="AQ79" s="18"/>
      <c r="AR79" s="17">
        <f t="shared" si="12"/>
        <v>2745.3028681145574</v>
      </c>
      <c r="AS79" s="17">
        <f t="shared" si="19"/>
        <v>16735.221915305447</v>
      </c>
      <c r="AT79" s="18">
        <f t="shared" si="19"/>
        <v>32035.921464234852</v>
      </c>
      <c r="AU79" s="17">
        <f t="shared" si="19"/>
        <v>48407.030382447483</v>
      </c>
      <c r="AV79" s="17">
        <f t="shared" si="19"/>
        <v>64992.413282413982</v>
      </c>
      <c r="AW79" s="17">
        <f t="shared" si="19"/>
        <v>81837.653946731254</v>
      </c>
      <c r="AX79" s="17">
        <f t="shared" si="19"/>
        <v>98947.893903750621</v>
      </c>
      <c r="AY79" s="17">
        <f t="shared" si="19"/>
        <v>115891.43123766287</v>
      </c>
      <c r="AZ79" s="17">
        <f t="shared" si="19"/>
        <v>132378.76673413356</v>
      </c>
      <c r="BA79" s="17"/>
      <c r="BB79" s="17">
        <f t="shared" si="14"/>
        <v>2745.3028681145574</v>
      </c>
      <c r="BC79" s="17">
        <f t="shared" si="20"/>
        <v>16844.918271386396</v>
      </c>
      <c r="BD79" s="18">
        <f t="shared" si="20"/>
        <v>32854.706800904103</v>
      </c>
      <c r="BE79" s="17">
        <f t="shared" si="20"/>
        <v>50629.851105518726</v>
      </c>
      <c r="BF79" s="17">
        <f t="shared" si="20"/>
        <v>68832.968026800241</v>
      </c>
      <c r="BG79" s="17">
        <f t="shared" si="20"/>
        <v>87311.001703178321</v>
      </c>
      <c r="BH79" s="17">
        <f t="shared" si="20"/>
        <v>106062.08776991612</v>
      </c>
      <c r="BI79" s="17">
        <f t="shared" si="20"/>
        <v>124719.8148113736</v>
      </c>
      <c r="BJ79" s="17">
        <f t="shared" si="20"/>
        <v>143063.914007813</v>
      </c>
      <c r="BK79" s="19"/>
    </row>
    <row r="80" spans="1:63" x14ac:dyDescent="0.3">
      <c r="A80" t="s">
        <v>31</v>
      </c>
      <c r="B80" s="2">
        <v>0</v>
      </c>
      <c r="C80" s="2">
        <v>0</v>
      </c>
      <c r="D80" s="2">
        <v>0</v>
      </c>
      <c r="E80" s="2">
        <v>30497686.477750555</v>
      </c>
      <c r="F80" s="2">
        <v>35205698.158394493</v>
      </c>
      <c r="G80" s="2">
        <v>40776281.685777806</v>
      </c>
      <c r="H80" s="2">
        <v>41028986.260185681</v>
      </c>
      <c r="I80" s="2">
        <v>41066579.421596944</v>
      </c>
      <c r="J80" s="2">
        <v>40544636.424706034</v>
      </c>
      <c r="K80" s="2">
        <v>38451865.808671243</v>
      </c>
      <c r="L80" s="2">
        <v>36717204.823689453</v>
      </c>
      <c r="M80" s="2">
        <v>34927318.151856259</v>
      </c>
      <c r="N80" t="e">
        <f>#REF!+#REF!+#REF!</f>
        <v>#REF!</v>
      </c>
      <c r="O80" t="e">
        <f>#REF!+#REF!+#REF!</f>
        <v>#REF!</v>
      </c>
      <c r="P80" t="e">
        <f>#REF!+#REF!+#REF!</f>
        <v>#REF!</v>
      </c>
      <c r="Q80" t="e">
        <f>#REF!+#REF!+#REF!</f>
        <v>#REF!</v>
      </c>
      <c r="R80" t="e">
        <f>#REF!+#REF!+#REF!</f>
        <v>#REF!</v>
      </c>
      <c r="S80" t="e">
        <f>#REF!+#REF!+#REF!</f>
        <v>#REF!</v>
      </c>
      <c r="T80" t="e">
        <f>#REF!+#REF!+#REF!</f>
        <v>#REF!</v>
      </c>
      <c r="U80" t="e">
        <f>#REF!+#REF!+#REF!</f>
        <v>#REF!</v>
      </c>
      <c r="W80" t="s">
        <v>53</v>
      </c>
      <c r="X80" s="17">
        <f t="shared" si="8"/>
        <v>1368.8780963216773</v>
      </c>
      <c r="Y80" s="17">
        <f t="shared" si="17"/>
        <v>8409.5761485123421</v>
      </c>
      <c r="Z80" s="18">
        <f t="shared" si="17"/>
        <v>16456.337607952864</v>
      </c>
      <c r="AA80" s="17">
        <f t="shared" si="17"/>
        <v>25428.779090047658</v>
      </c>
      <c r="AB80" s="17">
        <f t="shared" si="17"/>
        <v>34615.005552108923</v>
      </c>
      <c r="AC80" s="17">
        <f t="shared" si="17"/>
        <v>44029.316396996204</v>
      </c>
      <c r="AD80" s="17">
        <f t="shared" si="17"/>
        <v>53631.164035645234</v>
      </c>
      <c r="AE80" s="17">
        <f t="shared" si="17"/>
        <v>63210.085206048396</v>
      </c>
      <c r="AF80" s="17">
        <f t="shared" si="17"/>
        <v>72902.437974715198</v>
      </c>
      <c r="AH80" s="17">
        <f t="shared" si="10"/>
        <v>1368.8780963216773</v>
      </c>
      <c r="AI80" s="19">
        <f t="shared" si="18"/>
        <v>8435.2833928905584</v>
      </c>
      <c r="AJ80" s="18">
        <f t="shared" si="18"/>
        <v>16657.792787186318</v>
      </c>
      <c r="AK80" s="17">
        <f t="shared" si="18"/>
        <v>26023.840993841015</v>
      </c>
      <c r="AL80" s="19">
        <f t="shared" si="18"/>
        <v>35698.753725796611</v>
      </c>
      <c r="AM80" s="17">
        <f t="shared" si="18"/>
        <v>45511.330890235098</v>
      </c>
      <c r="AN80" s="17">
        <f t="shared" si="18"/>
        <v>55496.15890857557</v>
      </c>
      <c r="AO80" s="19">
        <f t="shared" si="18"/>
        <v>65503.398841770628</v>
      </c>
      <c r="AP80" s="17">
        <f t="shared" si="18"/>
        <v>75683.163399790676</v>
      </c>
      <c r="AQ80" s="18"/>
      <c r="AR80" s="17">
        <f t="shared" si="12"/>
        <v>1368.8780963216773</v>
      </c>
      <c r="AS80" s="17">
        <f t="shared" si="19"/>
        <v>8191.5901469444943</v>
      </c>
      <c r="AT80" s="18">
        <f t="shared" si="19"/>
        <v>14888.419052107274</v>
      </c>
      <c r="AU80" s="17">
        <f t="shared" si="19"/>
        <v>21299.852959950451</v>
      </c>
      <c r="AV80" s="17">
        <f t="shared" si="19"/>
        <v>27093.895510863087</v>
      </c>
      <c r="AW80" s="17">
        <f t="shared" si="19"/>
        <v>32430.703303522085</v>
      </c>
      <c r="AX80" s="17">
        <f t="shared" si="19"/>
        <v>37522.197500533897</v>
      </c>
      <c r="AY80" s="17">
        <f t="shared" si="19"/>
        <v>42309.299350876936</v>
      </c>
      <c r="AZ80" s="17">
        <f t="shared" si="19"/>
        <v>46753.586298730945</v>
      </c>
      <c r="BA80" s="17"/>
      <c r="BB80" s="17">
        <f t="shared" si="14"/>
        <v>1368.8780963216773</v>
      </c>
      <c r="BC80" s="17">
        <f t="shared" si="20"/>
        <v>8395.4044255329245</v>
      </c>
      <c r="BD80" s="18">
        <f t="shared" si="20"/>
        <v>16372.943326458335</v>
      </c>
      <c r="BE80" s="17">
        <f t="shared" si="20"/>
        <v>25296.969639493218</v>
      </c>
      <c r="BF80" s="17">
        <f t="shared" si="20"/>
        <v>34460.215823242637</v>
      </c>
      <c r="BG80" s="17">
        <f t="shared" si="20"/>
        <v>43730.688444045794</v>
      </c>
      <c r="BH80" s="17">
        <f t="shared" si="20"/>
        <v>53230.151916399438</v>
      </c>
      <c r="BI80" s="17">
        <f t="shared" si="20"/>
        <v>62809.045974154506</v>
      </c>
      <c r="BJ80" s="17">
        <f t="shared" si="20"/>
        <v>72623.267671378853</v>
      </c>
      <c r="BK80" s="19"/>
    </row>
    <row r="81" spans="1:63" x14ac:dyDescent="0.3">
      <c r="A81" s="9" t="s">
        <v>33</v>
      </c>
      <c r="B81" s="10">
        <f>SUM(B82:B94)</f>
        <v>0</v>
      </c>
      <c r="C81" s="10">
        <f>SUM(C82:C94)</f>
        <v>0</v>
      </c>
      <c r="D81" s="10">
        <f>SUM(D82:D94)</f>
        <v>0</v>
      </c>
      <c r="E81" s="10">
        <f>SUM(E82:E94)</f>
        <v>28636862.67123444</v>
      </c>
      <c r="F81" s="10">
        <f t="shared" ref="F81:U81" si="21">SUM(F82:F94)</f>
        <v>29885827.892178416</v>
      </c>
      <c r="G81" s="10">
        <f t="shared" si="21"/>
        <v>31404642.959914964</v>
      </c>
      <c r="H81" s="10">
        <f t="shared" si="21"/>
        <v>30929455.403467558</v>
      </c>
      <c r="I81" s="10">
        <f t="shared" si="21"/>
        <v>30515335.222458199</v>
      </c>
      <c r="J81" s="10">
        <f t="shared" si="21"/>
        <v>30348613.508353163</v>
      </c>
      <c r="K81" s="10">
        <f t="shared" si="21"/>
        <v>29844128.662376441</v>
      </c>
      <c r="L81" s="10">
        <f t="shared" si="21"/>
        <v>29525951.669779599</v>
      </c>
      <c r="M81" s="10">
        <f t="shared" si="21"/>
        <v>29192440.813488211</v>
      </c>
      <c r="N81" s="10" t="e">
        <f t="shared" si="21"/>
        <v>#REF!</v>
      </c>
      <c r="O81" s="10" t="e">
        <f t="shared" si="21"/>
        <v>#REF!</v>
      </c>
      <c r="P81" s="10" t="e">
        <f t="shared" si="21"/>
        <v>#REF!</v>
      </c>
      <c r="Q81" s="10" t="e">
        <f t="shared" si="21"/>
        <v>#REF!</v>
      </c>
      <c r="R81" s="10" t="e">
        <f t="shared" si="21"/>
        <v>#REF!</v>
      </c>
      <c r="S81" s="10" t="e">
        <f t="shared" si="21"/>
        <v>#REF!</v>
      </c>
      <c r="T81" s="10" t="e">
        <f t="shared" si="21"/>
        <v>#REF!</v>
      </c>
      <c r="U81" s="10" t="e">
        <f t="shared" si="21"/>
        <v>#REF!</v>
      </c>
      <c r="W81" t="s">
        <v>55</v>
      </c>
      <c r="X81" s="17">
        <f t="shared" si="8"/>
        <v>974.03640714025869</v>
      </c>
      <c r="Y81" s="17">
        <f t="shared" si="17"/>
        <v>5911.4739176972353</v>
      </c>
      <c r="Z81" s="18">
        <f t="shared" si="17"/>
        <v>11193.07061198406</v>
      </c>
      <c r="AA81" s="17">
        <f t="shared" si="17"/>
        <v>16790.545885159267</v>
      </c>
      <c r="AB81" s="17">
        <f t="shared" si="17"/>
        <v>22466.392772885451</v>
      </c>
      <c r="AC81" s="17">
        <f t="shared" si="17"/>
        <v>28230.899455423019</v>
      </c>
      <c r="AD81" s="17">
        <f t="shared" si="17"/>
        <v>34091.948881352058</v>
      </c>
      <c r="AE81" s="17">
        <f t="shared" si="17"/>
        <v>40032.862014475439</v>
      </c>
      <c r="AF81" s="17">
        <f t="shared" si="17"/>
        <v>46045.441913378745</v>
      </c>
      <c r="AH81" s="17">
        <f t="shared" si="10"/>
        <v>974.03640714025869</v>
      </c>
      <c r="AI81" s="19">
        <f t="shared" si="18"/>
        <v>5933.7630283781309</v>
      </c>
      <c r="AJ81" s="18">
        <f t="shared" si="18"/>
        <v>11360.288305483256</v>
      </c>
      <c r="AK81" s="17">
        <f t="shared" si="18"/>
        <v>17230.810685764111</v>
      </c>
      <c r="AL81" s="19">
        <f t="shared" si="18"/>
        <v>23160.743289056958</v>
      </c>
      <c r="AM81" s="17">
        <f t="shared" si="18"/>
        <v>29196.761497690102</v>
      </c>
      <c r="AN81" s="17">
        <f t="shared" si="18"/>
        <v>35343.632488894116</v>
      </c>
      <c r="AO81" s="19">
        <f t="shared" si="18"/>
        <v>41613.440205936044</v>
      </c>
      <c r="AP81" s="17">
        <f t="shared" si="18"/>
        <v>47919.752584584639</v>
      </c>
      <c r="AQ81" s="18"/>
      <c r="AR81" s="17">
        <f t="shared" si="12"/>
        <v>974.03640714025869</v>
      </c>
      <c r="AS81" s="17">
        <f t="shared" si="19"/>
        <v>5968.500933997987</v>
      </c>
      <c r="AT81" s="18">
        <f t="shared" si="19"/>
        <v>11610.689736563651</v>
      </c>
      <c r="AU81" s="17">
        <f t="shared" si="19"/>
        <v>17881.179482682288</v>
      </c>
      <c r="AV81" s="17">
        <f t="shared" si="19"/>
        <v>24259.071248769254</v>
      </c>
      <c r="AW81" s="17">
        <f t="shared" si="19"/>
        <v>30661.710634442614</v>
      </c>
      <c r="AX81" s="17">
        <f t="shared" si="19"/>
        <v>37136.101292807405</v>
      </c>
      <c r="AY81" s="17">
        <f t="shared" si="19"/>
        <v>43706.902592590115</v>
      </c>
      <c r="AZ81" s="17">
        <f t="shared" si="19"/>
        <v>50163.916211573385</v>
      </c>
      <c r="BA81" s="17"/>
      <c r="BB81" s="17">
        <f t="shared" si="14"/>
        <v>974.03640714025869</v>
      </c>
      <c r="BC81" s="17">
        <f t="shared" si="20"/>
        <v>5929.8998949279257</v>
      </c>
      <c r="BD81" s="18">
        <f t="shared" si="20"/>
        <v>11331.424760622251</v>
      </c>
      <c r="BE81" s="17">
        <f t="shared" si="20"/>
        <v>17153.835055963435</v>
      </c>
      <c r="BF81" s="17">
        <f t="shared" si="20"/>
        <v>23034.656069923858</v>
      </c>
      <c r="BG81" s="17">
        <f t="shared" si="20"/>
        <v>29016.374714339207</v>
      </c>
      <c r="BH81" s="17">
        <f t="shared" si="20"/>
        <v>35067.101367131552</v>
      </c>
      <c r="BI81" s="17">
        <f t="shared" si="20"/>
        <v>41204.962769562095</v>
      </c>
      <c r="BJ81" s="17">
        <f t="shared" si="20"/>
        <v>47447.260518909839</v>
      </c>
      <c r="BK81" s="19"/>
    </row>
    <row r="82" spans="1:63" x14ac:dyDescent="0.3">
      <c r="A82" t="s">
        <v>34</v>
      </c>
      <c r="B82" s="2">
        <v>0</v>
      </c>
      <c r="C82" s="2">
        <v>0</v>
      </c>
      <c r="D82" s="2">
        <v>0</v>
      </c>
      <c r="E82" s="2">
        <v>1362637.3952689164</v>
      </c>
      <c r="F82" s="2">
        <v>1522697.8060831835</v>
      </c>
      <c r="G82" s="2">
        <v>1717565.3909192025</v>
      </c>
      <c r="H82" s="2">
        <v>1738323.3559515812</v>
      </c>
      <c r="I82" s="2">
        <v>1757202.8254981104</v>
      </c>
      <c r="J82" s="2">
        <v>1776641.1819962352</v>
      </c>
      <c r="K82" s="2">
        <v>1751852.318953421</v>
      </c>
      <c r="L82" s="2">
        <v>1733926.8354296167</v>
      </c>
      <c r="M82" s="2">
        <v>1708742.5564017261</v>
      </c>
      <c r="N82" t="e">
        <f>#REF!+#REF!+#REF!</f>
        <v>#REF!</v>
      </c>
      <c r="O82" t="e">
        <f>#REF!+#REF!+#REF!</f>
        <v>#REF!</v>
      </c>
      <c r="P82" t="e">
        <f>#REF!+#REF!+#REF!</f>
        <v>#REF!</v>
      </c>
      <c r="Q82" t="e">
        <f>#REF!+#REF!+#REF!</f>
        <v>#REF!</v>
      </c>
      <c r="R82" t="e">
        <f>#REF!+#REF!+#REF!</f>
        <v>#REF!</v>
      </c>
      <c r="S82" t="e">
        <f>#REF!+#REF!+#REF!</f>
        <v>#REF!</v>
      </c>
      <c r="T82" t="e">
        <f>#REF!+#REF!+#REF!</f>
        <v>#REF!</v>
      </c>
      <c r="U82" t="e">
        <f>#REF!+#REF!+#REF!</f>
        <v>#REF!</v>
      </c>
      <c r="W82" s="4" t="s">
        <v>57</v>
      </c>
      <c r="X82" s="13">
        <f t="shared" si="8"/>
        <v>4972.6620461930406</v>
      </c>
      <c r="Y82" s="13">
        <f t="shared" si="17"/>
        <v>30220.116748279281</v>
      </c>
      <c r="Z82" s="24">
        <f t="shared" si="17"/>
        <v>57381.075012584573</v>
      </c>
      <c r="AA82" s="13">
        <f t="shared" si="17"/>
        <v>85832.928722168464</v>
      </c>
      <c r="AB82" s="13">
        <f t="shared" si="17"/>
        <v>113210.32612751948</v>
      </c>
      <c r="AC82" s="13">
        <f t="shared" si="17"/>
        <v>139575.97727839524</v>
      </c>
      <c r="AD82" s="13">
        <f t="shared" si="17"/>
        <v>164844.7741909913</v>
      </c>
      <c r="AE82" s="13">
        <f t="shared" si="17"/>
        <v>188347.76128929149</v>
      </c>
      <c r="AF82" s="13">
        <f t="shared" si="17"/>
        <v>210359.31497220814</v>
      </c>
      <c r="AH82" s="13">
        <f t="shared" si="10"/>
        <v>4972.6620461930406</v>
      </c>
      <c r="AI82" s="14">
        <f t="shared" si="18"/>
        <v>30451.06377126633</v>
      </c>
      <c r="AJ82" s="24">
        <f t="shared" si="18"/>
        <v>59086.74351639783</v>
      </c>
      <c r="AK82" s="13">
        <f t="shared" si="18"/>
        <v>90366.906668221898</v>
      </c>
      <c r="AL82" s="14">
        <f t="shared" si="18"/>
        <v>120762.31427374162</v>
      </c>
      <c r="AM82" s="13">
        <f t="shared" si="18"/>
        <v>149679.39508753276</v>
      </c>
      <c r="AN82" s="13">
        <f t="shared" si="18"/>
        <v>177289.04280801694</v>
      </c>
      <c r="AO82" s="14">
        <f t="shared" si="18"/>
        <v>202988.52536704516</v>
      </c>
      <c r="AP82" s="13">
        <f t="shared" si="18"/>
        <v>226951.20194747823</v>
      </c>
      <c r="AQ82" s="24"/>
      <c r="AR82" s="13">
        <f t="shared" si="12"/>
        <v>4972.6620461930406</v>
      </c>
      <c r="AS82" s="13">
        <f t="shared" si="19"/>
        <v>30088.207670879783</v>
      </c>
      <c r="AT82" s="24">
        <f t="shared" si="19"/>
        <v>56446.864592758262</v>
      </c>
      <c r="AU82" s="13">
        <f t="shared" si="19"/>
        <v>83366.521348817914</v>
      </c>
      <c r="AV82" s="13">
        <f t="shared" si="19"/>
        <v>108387.09999590543</v>
      </c>
      <c r="AW82" s="13">
        <f t="shared" si="19"/>
        <v>131571.34958754628</v>
      </c>
      <c r="AX82" s="13">
        <f t="shared" si="19"/>
        <v>153460.93732480364</v>
      </c>
      <c r="AY82" s="13">
        <f t="shared" si="19"/>
        <v>173886.38984775104</v>
      </c>
      <c r="AZ82" s="13">
        <f t="shared" si="19"/>
        <v>192891.10971987873</v>
      </c>
      <c r="BA82" s="13"/>
      <c r="BB82" s="13">
        <f t="shared" si="14"/>
        <v>4972.6620461930406</v>
      </c>
      <c r="BC82" s="13">
        <f t="shared" si="20"/>
        <v>30381.227919848348</v>
      </c>
      <c r="BD82" s="24">
        <f t="shared" si="20"/>
        <v>58619.428512277227</v>
      </c>
      <c r="BE82" s="13">
        <f t="shared" si="20"/>
        <v>89275.006193736903</v>
      </c>
      <c r="BF82" s="13">
        <f t="shared" si="20"/>
        <v>118890.85670297293</v>
      </c>
      <c r="BG82" s="13">
        <f t="shared" si="20"/>
        <v>147010.63872792755</v>
      </c>
      <c r="BH82" s="13">
        <f t="shared" si="20"/>
        <v>174047.74613560826</v>
      </c>
      <c r="BI82" s="13">
        <f t="shared" si="20"/>
        <v>199150.10697927605</v>
      </c>
      <c r="BJ82" s="13">
        <f t="shared" si="20"/>
        <v>222648.61225684371</v>
      </c>
      <c r="BK82" s="14"/>
    </row>
    <row r="83" spans="1:63" x14ac:dyDescent="0.3">
      <c r="A83" t="s">
        <v>113</v>
      </c>
      <c r="B83" s="2">
        <v>0</v>
      </c>
      <c r="C83" s="2">
        <v>0</v>
      </c>
      <c r="D83" s="2">
        <v>0</v>
      </c>
      <c r="E83" s="2">
        <v>199693.76283150585</v>
      </c>
      <c r="F83" s="2">
        <v>213771.2103249002</v>
      </c>
      <c r="G83" s="2">
        <v>228260.28272620417</v>
      </c>
      <c r="H83" s="2">
        <v>232450.78708196423</v>
      </c>
      <c r="I83" s="2">
        <v>256534.23263856312</v>
      </c>
      <c r="J83" s="2">
        <v>263609.76445190806</v>
      </c>
      <c r="K83" s="2">
        <v>267993.2061411473</v>
      </c>
      <c r="L83" s="2">
        <v>272572.48000996688</v>
      </c>
      <c r="M83" s="2">
        <v>275953.82533589279</v>
      </c>
      <c r="N83" t="e">
        <f>#REF!+#REF!+#REF!</f>
        <v>#REF!</v>
      </c>
      <c r="O83" t="e">
        <f>#REF!+#REF!+#REF!</f>
        <v>#REF!</v>
      </c>
      <c r="P83" t="e">
        <f>#REF!+#REF!+#REF!</f>
        <v>#REF!</v>
      </c>
      <c r="Q83" t="e">
        <f>#REF!+#REF!+#REF!</f>
        <v>#REF!</v>
      </c>
      <c r="R83" t="e">
        <f>#REF!+#REF!+#REF!</f>
        <v>#REF!</v>
      </c>
      <c r="S83" t="e">
        <f>#REF!+#REF!+#REF!</f>
        <v>#REF!</v>
      </c>
      <c r="T83" t="e">
        <f>#REF!+#REF!+#REF!</f>
        <v>#REF!</v>
      </c>
      <c r="U83" t="e">
        <f>#REF!+#REF!+#REF!</f>
        <v>#REF!</v>
      </c>
      <c r="W83" t="s">
        <v>59</v>
      </c>
      <c r="X83" s="17">
        <f t="shared" si="8"/>
        <v>2338.5560968388145</v>
      </c>
      <c r="Y83" s="17">
        <f t="shared" si="17"/>
        <v>14269.401677856245</v>
      </c>
      <c r="Z83" s="18">
        <f t="shared" si="17"/>
        <v>27414.871463435466</v>
      </c>
      <c r="AA83" s="17">
        <f t="shared" si="17"/>
        <v>41604.851287855272</v>
      </c>
      <c r="AB83" s="17">
        <f t="shared" si="17"/>
        <v>55768.933106169628</v>
      </c>
      <c r="AC83" s="17">
        <f t="shared" si="17"/>
        <v>69909.003744586167</v>
      </c>
      <c r="AD83" s="17">
        <f t="shared" si="17"/>
        <v>83939.336309703169</v>
      </c>
      <c r="AE83" s="17">
        <f t="shared" si="17"/>
        <v>97431.917948042115</v>
      </c>
      <c r="AF83" s="17">
        <f t="shared" si="17"/>
        <v>110459.36444921119</v>
      </c>
      <c r="AH83" s="17">
        <f t="shared" si="10"/>
        <v>2338.5560968388145</v>
      </c>
      <c r="AI83" s="19">
        <f t="shared" si="18"/>
        <v>14385.25022222792</v>
      </c>
      <c r="AJ83" s="18">
        <f t="shared" si="18"/>
        <v>28283.022831887014</v>
      </c>
      <c r="AK83" s="17">
        <f t="shared" si="18"/>
        <v>43976.480556127259</v>
      </c>
      <c r="AL83" s="19">
        <f t="shared" si="18"/>
        <v>59840.119858190694</v>
      </c>
      <c r="AM83" s="17">
        <f t="shared" si="18"/>
        <v>75508.942604102936</v>
      </c>
      <c r="AN83" s="17">
        <f t="shared" si="18"/>
        <v>91026.685222613014</v>
      </c>
      <c r="AO83" s="19">
        <f t="shared" si="18"/>
        <v>106005.98254856451</v>
      </c>
      <c r="AP83" s="17">
        <f t="shared" si="18"/>
        <v>120391.82332977552</v>
      </c>
      <c r="AQ83" s="18"/>
      <c r="AR83" s="17">
        <f t="shared" si="12"/>
        <v>2338.5560968388145</v>
      </c>
      <c r="AS83" s="17">
        <f t="shared" si="19"/>
        <v>13991.712841727505</v>
      </c>
      <c r="AT83" s="18">
        <f t="shared" si="19"/>
        <v>25454.662239670866</v>
      </c>
      <c r="AU83" s="17">
        <f t="shared" si="19"/>
        <v>36722.496212833787</v>
      </c>
      <c r="AV83" s="17">
        <f t="shared" si="19"/>
        <v>47632.300502821236</v>
      </c>
      <c r="AW83" s="17">
        <f t="shared" si="19"/>
        <v>58197.58457377278</v>
      </c>
      <c r="AX83" s="17">
        <f t="shared" si="19"/>
        <v>68696.573382472372</v>
      </c>
      <c r="AY83" s="17">
        <f t="shared" si="19"/>
        <v>78920.216229412981</v>
      </c>
      <c r="AZ83" s="17">
        <f t="shared" si="19"/>
        <v>88752.32563851375</v>
      </c>
      <c r="BA83" s="17"/>
      <c r="BB83" s="17">
        <f t="shared" si="14"/>
        <v>2338.5560968388145</v>
      </c>
      <c r="BC83" s="17">
        <f t="shared" si="20"/>
        <v>14351.365288949</v>
      </c>
      <c r="BD83" s="18">
        <f t="shared" si="20"/>
        <v>28053.143698546774</v>
      </c>
      <c r="BE83" s="17">
        <f t="shared" si="20"/>
        <v>43422.461723277062</v>
      </c>
      <c r="BF83" s="17">
        <f t="shared" si="20"/>
        <v>58857.917976078126</v>
      </c>
      <c r="BG83" s="17">
        <f t="shared" si="20"/>
        <v>74066.552012968008</v>
      </c>
      <c r="BH83" s="17">
        <f t="shared" si="20"/>
        <v>89241.720417783377</v>
      </c>
      <c r="BI83" s="17">
        <f t="shared" si="20"/>
        <v>103819.90845238985</v>
      </c>
      <c r="BJ83" s="17">
        <f t="shared" si="20"/>
        <v>117888.24061398862</v>
      </c>
      <c r="BK83" s="19"/>
    </row>
    <row r="84" spans="1:63" x14ac:dyDescent="0.3">
      <c r="A84" t="s">
        <v>36</v>
      </c>
      <c r="B84" s="2">
        <v>0</v>
      </c>
      <c r="C84" s="2">
        <v>0</v>
      </c>
      <c r="D84" s="2">
        <v>0</v>
      </c>
      <c r="E84" s="2">
        <v>18336994.791772492</v>
      </c>
      <c r="F84" s="2">
        <v>18943295.558059882</v>
      </c>
      <c r="G84" s="2">
        <v>19749073.685549755</v>
      </c>
      <c r="H84" s="2">
        <v>19504292.692138661</v>
      </c>
      <c r="I84" s="2">
        <v>19336720.650795806</v>
      </c>
      <c r="J84" s="2">
        <v>19407206.194776237</v>
      </c>
      <c r="K84" s="2">
        <v>19386703.2151259</v>
      </c>
      <c r="L84" s="2">
        <v>19466561.836671568</v>
      </c>
      <c r="M84" s="2">
        <v>19591344.676040314</v>
      </c>
      <c r="N84" t="e">
        <f>#REF!+#REF!+#REF!</f>
        <v>#REF!</v>
      </c>
      <c r="O84" t="e">
        <f>#REF!+#REF!+#REF!</f>
        <v>#REF!</v>
      </c>
      <c r="P84" t="e">
        <f>#REF!+#REF!+#REF!</f>
        <v>#REF!</v>
      </c>
      <c r="Q84" t="e">
        <f>#REF!+#REF!+#REF!</f>
        <v>#REF!</v>
      </c>
      <c r="R84" t="e">
        <f>#REF!+#REF!+#REF!</f>
        <v>#REF!</v>
      </c>
      <c r="S84" t="e">
        <f>#REF!+#REF!+#REF!</f>
        <v>#REF!</v>
      </c>
      <c r="T84" t="e">
        <f>#REF!+#REF!+#REF!</f>
        <v>#REF!</v>
      </c>
      <c r="U84" t="e">
        <f>#REF!+#REF!+#REF!</f>
        <v>#REF!</v>
      </c>
      <c r="W84" t="s">
        <v>61</v>
      </c>
      <c r="X84" s="17">
        <f t="shared" si="8"/>
        <v>1962.8889249160504</v>
      </c>
      <c r="Y84" s="17">
        <f t="shared" si="17"/>
        <v>11794.706023215231</v>
      </c>
      <c r="Z84" s="18">
        <f t="shared" si="17"/>
        <v>21659.006047575553</v>
      </c>
      <c r="AA84" s="17">
        <f t="shared" si="17"/>
        <v>31175.791362697695</v>
      </c>
      <c r="AB84" s="17">
        <f t="shared" si="17"/>
        <v>39703.889484776577</v>
      </c>
      <c r="AC84" s="17">
        <f t="shared" si="17"/>
        <v>47291.934187991894</v>
      </c>
      <c r="AD84" s="17">
        <f t="shared" si="17"/>
        <v>53953.007838454156</v>
      </c>
      <c r="AE84" s="17">
        <f t="shared" si="17"/>
        <v>59555.743481624297</v>
      </c>
      <c r="AF84" s="17">
        <f t="shared" si="17"/>
        <v>64278.550765620428</v>
      </c>
      <c r="AH84" s="17">
        <f t="shared" si="10"/>
        <v>1962.8889249160504</v>
      </c>
      <c r="AI84" s="19">
        <f t="shared" si="18"/>
        <v>11884.853028122332</v>
      </c>
      <c r="AJ84" s="18">
        <f t="shared" si="18"/>
        <v>22302.173846001882</v>
      </c>
      <c r="AK84" s="17">
        <f t="shared" si="18"/>
        <v>32784.47712870055</v>
      </c>
      <c r="AL84" s="19">
        <f t="shared" si="18"/>
        <v>42237.515644530366</v>
      </c>
      <c r="AM84" s="17">
        <f t="shared" si="18"/>
        <v>50505.166274943644</v>
      </c>
      <c r="AN84" s="17">
        <f t="shared" si="18"/>
        <v>57699.292552641353</v>
      </c>
      <c r="AO84" s="19">
        <f t="shared" si="18"/>
        <v>63698.397031893874</v>
      </c>
      <c r="AP84" s="17">
        <f t="shared" si="18"/>
        <v>68723.107293085035</v>
      </c>
      <c r="AQ84" s="18"/>
      <c r="AR84" s="17">
        <f t="shared" si="12"/>
        <v>1962.8889249160504</v>
      </c>
      <c r="AS84" s="17">
        <f t="shared" si="19"/>
        <v>11887.296100736359</v>
      </c>
      <c r="AT84" s="18">
        <f t="shared" si="19"/>
        <v>22281.012987028618</v>
      </c>
      <c r="AU84" s="17">
        <f t="shared" si="19"/>
        <v>32513.784700154498</v>
      </c>
      <c r="AV84" s="17">
        <f t="shared" si="19"/>
        <v>41370.925138760933</v>
      </c>
      <c r="AW84" s="17">
        <f t="shared" si="19"/>
        <v>48949.831524473731</v>
      </c>
      <c r="AX84" s="17">
        <f t="shared" si="19"/>
        <v>55368.981520098248</v>
      </c>
      <c r="AY84" s="17">
        <f t="shared" si="19"/>
        <v>60751.810265962195</v>
      </c>
      <c r="AZ84" s="17">
        <f t="shared" si="19"/>
        <v>65279.116256138564</v>
      </c>
      <c r="BA84" s="17"/>
      <c r="BB84" s="17">
        <f t="shared" si="14"/>
        <v>1962.8889249160504</v>
      </c>
      <c r="BC84" s="17">
        <f t="shared" si="20"/>
        <v>11857.648452516103</v>
      </c>
      <c r="BD84" s="18">
        <f t="shared" si="20"/>
        <v>22125.702297942622</v>
      </c>
      <c r="BE84" s="17">
        <f t="shared" si="20"/>
        <v>32399.928878973511</v>
      </c>
      <c r="BF84" s="17">
        <f t="shared" si="20"/>
        <v>41623.477154729175</v>
      </c>
      <c r="BG84" s="17">
        <f t="shared" si="20"/>
        <v>49684.750567370633</v>
      </c>
      <c r="BH84" s="17">
        <f t="shared" si="20"/>
        <v>56743.307263536415</v>
      </c>
      <c r="BI84" s="17">
        <f t="shared" si="20"/>
        <v>62649.808743835179</v>
      </c>
      <c r="BJ84" s="17">
        <f t="shared" si="20"/>
        <v>67612.579739815366</v>
      </c>
      <c r="BK84" s="19"/>
    </row>
    <row r="85" spans="1:63" x14ac:dyDescent="0.3">
      <c r="A85" t="s">
        <v>38</v>
      </c>
      <c r="B85" s="2">
        <v>0</v>
      </c>
      <c r="C85" s="2">
        <v>0</v>
      </c>
      <c r="D85" s="2">
        <v>0</v>
      </c>
      <c r="E85" s="2">
        <v>4855078.1467753137</v>
      </c>
      <c r="F85" s="2">
        <v>5023645.1642056694</v>
      </c>
      <c r="G85" s="2">
        <v>5203052.7008683551</v>
      </c>
      <c r="H85" s="2">
        <v>5015865.6095349006</v>
      </c>
      <c r="I85" s="2">
        <v>4826212.8518151063</v>
      </c>
      <c r="J85" s="2">
        <v>4644029.6569921421</v>
      </c>
      <c r="K85" s="2">
        <v>4324323.1799809812</v>
      </c>
      <c r="L85" s="2">
        <v>4045172.7155629843</v>
      </c>
      <c r="M85" s="2">
        <v>3761883.9331609788</v>
      </c>
      <c r="N85" t="e">
        <f>#REF!+#REF!+#REF!</f>
        <v>#REF!</v>
      </c>
      <c r="O85" t="e">
        <f>#REF!+#REF!+#REF!</f>
        <v>#REF!</v>
      </c>
      <c r="P85" t="e">
        <f>#REF!+#REF!+#REF!</f>
        <v>#REF!</v>
      </c>
      <c r="Q85" t="e">
        <f>#REF!+#REF!+#REF!</f>
        <v>#REF!</v>
      </c>
      <c r="R85" t="e">
        <f>#REF!+#REF!+#REF!</f>
        <v>#REF!</v>
      </c>
      <c r="S85" t="e">
        <f>#REF!+#REF!+#REF!</f>
        <v>#REF!</v>
      </c>
      <c r="T85" t="e">
        <f>#REF!+#REF!+#REF!</f>
        <v>#REF!</v>
      </c>
      <c r="U85" t="e">
        <f>#REF!+#REF!+#REF!</f>
        <v>#REF!</v>
      </c>
      <c r="W85" s="4" t="s">
        <v>63</v>
      </c>
      <c r="X85" s="13">
        <f t="shared" si="8"/>
        <v>40453.533405313392</v>
      </c>
      <c r="Y85" s="13">
        <f t="shared" si="17"/>
        <v>248425.31666485674</v>
      </c>
      <c r="Z85" s="24">
        <f t="shared" si="17"/>
        <v>485350.41581737658</v>
      </c>
      <c r="AA85" s="13">
        <f t="shared" si="17"/>
        <v>747037.54511826904</v>
      </c>
      <c r="AB85" s="13">
        <f t="shared" si="17"/>
        <v>1010172.0243691382</v>
      </c>
      <c r="AC85" s="13">
        <f t="shared" si="17"/>
        <v>1275921.9661309316</v>
      </c>
      <c r="AD85" s="13">
        <f t="shared" si="17"/>
        <v>1542102.0498577256</v>
      </c>
      <c r="AE85" s="13">
        <f t="shared" si="17"/>
        <v>1805240.3851346117</v>
      </c>
      <c r="AF85" s="13">
        <f t="shared" si="17"/>
        <v>2065016.969408469</v>
      </c>
      <c r="AH85" s="13">
        <f t="shared" si="10"/>
        <v>40453.533405313392</v>
      </c>
      <c r="AI85" s="14">
        <f t="shared" si="18"/>
        <v>249493.69168021408</v>
      </c>
      <c r="AJ85" s="24">
        <f t="shared" si="18"/>
        <v>493353.32234208984</v>
      </c>
      <c r="AK85" s="13">
        <f t="shared" si="18"/>
        <v>768967.59429245745</v>
      </c>
      <c r="AL85" s="14">
        <f t="shared" si="18"/>
        <v>1048271.5526855191</v>
      </c>
      <c r="AM85" s="13">
        <f t="shared" si="18"/>
        <v>1328579.1154400597</v>
      </c>
      <c r="AN85" s="13">
        <f t="shared" si="18"/>
        <v>1606719.8046839572</v>
      </c>
      <c r="AO85" s="14">
        <f t="shared" si="18"/>
        <v>1881245.954860938</v>
      </c>
      <c r="AP85" s="13">
        <f t="shared" si="18"/>
        <v>2151251.3462711624</v>
      </c>
      <c r="AQ85" s="24"/>
      <c r="AR85" s="13">
        <f t="shared" si="12"/>
        <v>40453.533405313392</v>
      </c>
      <c r="AS85" s="13">
        <f t="shared" si="19"/>
        <v>252000.04259539978</v>
      </c>
      <c r="AT85" s="24">
        <f t="shared" si="19"/>
        <v>511692.47302489734</v>
      </c>
      <c r="AU85" s="13">
        <f t="shared" si="19"/>
        <v>815438.84231362597</v>
      </c>
      <c r="AV85" s="13">
        <f t="shared" si="19"/>
        <v>1118866.4442435005</v>
      </c>
      <c r="AW85" s="13">
        <f t="shared" si="19"/>
        <v>1422029.334718653</v>
      </c>
      <c r="AX85" s="13">
        <f t="shared" si="19"/>
        <v>1724195.5224631759</v>
      </c>
      <c r="AY85" s="13">
        <f t="shared" si="19"/>
        <v>2022535.1544585994</v>
      </c>
      <c r="AZ85" s="13">
        <f t="shared" si="19"/>
        <v>2315844.1896663299</v>
      </c>
      <c r="BA85" s="13"/>
      <c r="BB85" s="13">
        <f t="shared" si="14"/>
        <v>40453.533405313392</v>
      </c>
      <c r="BC85" s="13">
        <f t="shared" si="20"/>
        <v>249583.73281570608</v>
      </c>
      <c r="BD85" s="24">
        <f t="shared" si="20"/>
        <v>494312.27116237284</v>
      </c>
      <c r="BE85" s="13">
        <f t="shared" si="20"/>
        <v>772108.73982970568</v>
      </c>
      <c r="BF85" s="13">
        <f t="shared" si="20"/>
        <v>1052161.5051849803</v>
      </c>
      <c r="BG85" s="13">
        <f t="shared" si="20"/>
        <v>1333719.0368608872</v>
      </c>
      <c r="BH85" s="13">
        <f t="shared" si="20"/>
        <v>1614676.6212564402</v>
      </c>
      <c r="BI85" s="13">
        <f t="shared" si="20"/>
        <v>1891348.1037399368</v>
      </c>
      <c r="BJ85" s="13">
        <f t="shared" si="20"/>
        <v>2164614.026658562</v>
      </c>
      <c r="BK85" s="14"/>
    </row>
    <row r="86" spans="1:63" x14ac:dyDescent="0.3">
      <c r="A86" t="s">
        <v>40</v>
      </c>
      <c r="B86" s="2">
        <v>0</v>
      </c>
      <c r="C86" s="2">
        <v>0</v>
      </c>
      <c r="D86" s="2">
        <v>0</v>
      </c>
      <c r="E86" s="2">
        <v>579404.74597811059</v>
      </c>
      <c r="F86" s="2">
        <v>628203.24624112342</v>
      </c>
      <c r="G86" s="2">
        <v>684836.64088346506</v>
      </c>
      <c r="H86" s="2">
        <v>687582.27120948443</v>
      </c>
      <c r="I86" s="2">
        <v>689098.20567063498</v>
      </c>
      <c r="J86" s="2">
        <v>692575.14921064815</v>
      </c>
      <c r="K86" s="2">
        <v>690442.29446747876</v>
      </c>
      <c r="L86" s="2">
        <v>692877.14505230437</v>
      </c>
      <c r="M86" s="2">
        <v>680954.5449356999</v>
      </c>
      <c r="N86" t="e">
        <f>#REF!+#REF!+#REF!</f>
        <v>#REF!</v>
      </c>
      <c r="O86" t="e">
        <f>#REF!+#REF!+#REF!</f>
        <v>#REF!</v>
      </c>
      <c r="P86" t="e">
        <f>#REF!+#REF!+#REF!</f>
        <v>#REF!</v>
      </c>
      <c r="Q86" t="e">
        <f>#REF!+#REF!+#REF!</f>
        <v>#REF!</v>
      </c>
      <c r="R86" t="e">
        <f>#REF!+#REF!+#REF!</f>
        <v>#REF!</v>
      </c>
      <c r="S86" t="e">
        <f>#REF!+#REF!+#REF!</f>
        <v>#REF!</v>
      </c>
      <c r="T86" t="e">
        <f>#REF!+#REF!+#REF!</f>
        <v>#REF!</v>
      </c>
      <c r="U86" t="e">
        <f>#REF!+#REF!+#REF!</f>
        <v>#REF!</v>
      </c>
      <c r="W86" t="s">
        <v>65</v>
      </c>
      <c r="X86" s="17">
        <f t="shared" si="8"/>
        <v>1058.9127226600824</v>
      </c>
      <c r="Y86" s="17">
        <f t="shared" ref="Y86:AF98" si="22">X86+X37*4+Y37</f>
        <v>6466.5259588254867</v>
      </c>
      <c r="Z86" s="18">
        <f t="shared" si="22"/>
        <v>12437.718719707771</v>
      </c>
      <c r="AA86" s="17">
        <f t="shared" si="22"/>
        <v>18839.151761073441</v>
      </c>
      <c r="AB86" s="17">
        <f t="shared" si="22"/>
        <v>25165.643155680387</v>
      </c>
      <c r="AC86" s="17">
        <f t="shared" si="22"/>
        <v>31427.831323464463</v>
      </c>
      <c r="AD86" s="17">
        <f t="shared" si="22"/>
        <v>37603.621995854977</v>
      </c>
      <c r="AE86" s="17">
        <f t="shared" si="22"/>
        <v>43538.568148537073</v>
      </c>
      <c r="AF86" s="17">
        <f t="shared" si="22"/>
        <v>49265.948382222326</v>
      </c>
      <c r="AH86" s="17">
        <f t="shared" si="10"/>
        <v>1058.9127226600824</v>
      </c>
      <c r="AI86" s="19">
        <f t="shared" ref="AI86:AP98" si="23">AH86+AH37*4+AI37</f>
        <v>6491.1423496816942</v>
      </c>
      <c r="AJ86" s="18">
        <f t="shared" si="23"/>
        <v>12623.585187910703</v>
      </c>
      <c r="AK86" s="17">
        <f t="shared" si="23"/>
        <v>19348.020726478804</v>
      </c>
      <c r="AL86" s="19">
        <f t="shared" si="23"/>
        <v>26011.637467965938</v>
      </c>
      <c r="AM86" s="17">
        <f t="shared" si="23"/>
        <v>32508.332762314963</v>
      </c>
      <c r="AN86" s="17">
        <f t="shared" si="23"/>
        <v>38858.59708868077</v>
      </c>
      <c r="AO86" s="19">
        <f t="shared" si="23"/>
        <v>44937.140198557558</v>
      </c>
      <c r="AP86" s="17">
        <f t="shared" si="23"/>
        <v>50755.299556613078</v>
      </c>
      <c r="AQ86" s="18"/>
      <c r="AR86" s="17">
        <f t="shared" si="12"/>
        <v>1058.9127226600824</v>
      </c>
      <c r="AS86" s="17">
        <f t="shared" ref="AS86:AZ98" si="24">AR86+AR37*4+AS37</f>
        <v>6464.3895796717425</v>
      </c>
      <c r="AT86" s="18">
        <f t="shared" si="24"/>
        <v>12414.753137779117</v>
      </c>
      <c r="AU86" s="17">
        <f t="shared" si="24"/>
        <v>18712.469235002216</v>
      </c>
      <c r="AV86" s="17">
        <f t="shared" si="24"/>
        <v>24706.278654922062</v>
      </c>
      <c r="AW86" s="17">
        <f t="shared" si="24"/>
        <v>30365.432031611239</v>
      </c>
      <c r="AX86" s="17">
        <f t="shared" si="24"/>
        <v>35809.562651151769</v>
      </c>
      <c r="AY86" s="17">
        <f t="shared" si="24"/>
        <v>40976.395981165522</v>
      </c>
      <c r="AZ86" s="17">
        <f t="shared" si="24"/>
        <v>45847.901787825525</v>
      </c>
      <c r="BA86" s="17"/>
      <c r="BB86" s="17">
        <f t="shared" si="14"/>
        <v>1058.9127226600824</v>
      </c>
      <c r="BC86" s="17">
        <f t="shared" ref="BC86:BJ98" si="25">BB86+BB37*4+BC37</f>
        <v>6478.1310187533718</v>
      </c>
      <c r="BD86" s="18">
        <f t="shared" si="25"/>
        <v>12536.304853636377</v>
      </c>
      <c r="BE86" s="17">
        <f t="shared" si="25"/>
        <v>19141.828917740768</v>
      </c>
      <c r="BF86" s="17">
        <f t="shared" si="25"/>
        <v>25650.566713919616</v>
      </c>
      <c r="BG86" s="17">
        <f t="shared" si="25"/>
        <v>31987.780104209545</v>
      </c>
      <c r="BH86" s="17">
        <f t="shared" si="25"/>
        <v>38232.884107620906</v>
      </c>
      <c r="BI86" s="17">
        <f t="shared" si="25"/>
        <v>44196.831796853134</v>
      </c>
      <c r="BJ86" s="17">
        <f t="shared" si="25"/>
        <v>49929.16220172304</v>
      </c>
      <c r="BK86" s="19"/>
    </row>
    <row r="87" spans="1:63" x14ac:dyDescent="0.3">
      <c r="A87" t="s">
        <v>114</v>
      </c>
      <c r="B87" s="2">
        <v>0</v>
      </c>
      <c r="C87" s="2">
        <v>0</v>
      </c>
      <c r="D87" s="2">
        <v>0</v>
      </c>
      <c r="E87" s="2">
        <v>479513.97321931308</v>
      </c>
      <c r="F87" s="2">
        <v>513186.21846304822</v>
      </c>
      <c r="G87" s="2">
        <v>549041.87486046797</v>
      </c>
      <c r="H87" s="2">
        <v>546851.9393635767</v>
      </c>
      <c r="I87" s="2">
        <v>548083.40186330245</v>
      </c>
      <c r="J87" s="2">
        <v>554541.53762974893</v>
      </c>
      <c r="K87" s="2">
        <v>554130.18977144128</v>
      </c>
      <c r="L87" s="2">
        <v>550351.95176527044</v>
      </c>
      <c r="M87" s="2">
        <v>534930.33178766572</v>
      </c>
      <c r="N87" t="e">
        <f>#REF!+#REF!+#REF!</f>
        <v>#REF!</v>
      </c>
      <c r="O87" t="e">
        <f>#REF!+#REF!+#REF!</f>
        <v>#REF!</v>
      </c>
      <c r="P87" t="e">
        <f>#REF!+#REF!+#REF!</f>
        <v>#REF!</v>
      </c>
      <c r="Q87" t="e">
        <f>#REF!+#REF!+#REF!</f>
        <v>#REF!</v>
      </c>
      <c r="R87" t="e">
        <f>#REF!+#REF!+#REF!</f>
        <v>#REF!</v>
      </c>
      <c r="S87" t="e">
        <f>#REF!+#REF!+#REF!</f>
        <v>#REF!</v>
      </c>
      <c r="T87" t="e">
        <f>#REF!+#REF!+#REF!</f>
        <v>#REF!</v>
      </c>
      <c r="U87" t="e">
        <f>#REF!+#REF!+#REF!</f>
        <v>#REF!</v>
      </c>
      <c r="W87" t="s">
        <v>66</v>
      </c>
      <c r="X87" s="17">
        <f t="shared" si="8"/>
        <v>906.29883740253115</v>
      </c>
      <c r="Y87" s="17">
        <f t="shared" si="22"/>
        <v>5536.2285605550051</v>
      </c>
      <c r="Z87" s="18">
        <f t="shared" si="22"/>
        <v>10640.633117900194</v>
      </c>
      <c r="AA87" s="17">
        <f t="shared" si="22"/>
        <v>16007.241668185958</v>
      </c>
      <c r="AB87" s="17">
        <f t="shared" si="22"/>
        <v>21096.945999867556</v>
      </c>
      <c r="AC87" s="17">
        <f t="shared" si="22"/>
        <v>26006.993569699778</v>
      </c>
      <c r="AD87" s="17">
        <f t="shared" si="22"/>
        <v>30641.984270033663</v>
      </c>
      <c r="AE87" s="17">
        <f t="shared" si="22"/>
        <v>34780.225247621049</v>
      </c>
      <c r="AF87" s="17">
        <f t="shared" si="22"/>
        <v>38561.865510177871</v>
      </c>
      <c r="AH87" s="17">
        <f t="shared" si="10"/>
        <v>906.29883740253115</v>
      </c>
      <c r="AI87" s="19">
        <f t="shared" si="23"/>
        <v>5587.6668225396725</v>
      </c>
      <c r="AJ87" s="18">
        <f t="shared" si="23"/>
        <v>11017.640796290498</v>
      </c>
      <c r="AK87" s="17">
        <f t="shared" si="23"/>
        <v>16953.508104239019</v>
      </c>
      <c r="AL87" s="19">
        <f t="shared" si="23"/>
        <v>22457.549265637939</v>
      </c>
      <c r="AM87" s="17">
        <f t="shared" si="23"/>
        <v>27640.066699178828</v>
      </c>
      <c r="AN87" s="17">
        <f t="shared" si="23"/>
        <v>32553.100362208614</v>
      </c>
      <c r="AO87" s="19">
        <f t="shared" si="23"/>
        <v>36967.151583507926</v>
      </c>
      <c r="AP87" s="17">
        <f t="shared" si="23"/>
        <v>40789.955268299942</v>
      </c>
      <c r="AQ87" s="18"/>
      <c r="AR87" s="17">
        <f t="shared" si="12"/>
        <v>906.29883740253115</v>
      </c>
      <c r="AS87" s="17">
        <f t="shared" si="24"/>
        <v>5659.5853484326799</v>
      </c>
      <c r="AT87" s="18">
        <f t="shared" si="24"/>
        <v>11533.821468412767</v>
      </c>
      <c r="AU87" s="17">
        <f t="shared" si="24"/>
        <v>18178.759504555208</v>
      </c>
      <c r="AV87" s="17">
        <f t="shared" si="24"/>
        <v>24033.757620368498</v>
      </c>
      <c r="AW87" s="17">
        <f t="shared" si="24"/>
        <v>29293.371571716434</v>
      </c>
      <c r="AX87" s="17">
        <f t="shared" si="24"/>
        <v>34214.643003376543</v>
      </c>
      <c r="AY87" s="17">
        <f t="shared" si="24"/>
        <v>38710.339147043967</v>
      </c>
      <c r="AZ87" s="17">
        <f t="shared" si="24"/>
        <v>42529.021757015893</v>
      </c>
      <c r="BA87" s="17"/>
      <c r="BB87" s="17">
        <f t="shared" si="14"/>
        <v>906.29883740253115</v>
      </c>
      <c r="BC87" s="17">
        <f t="shared" si="25"/>
        <v>5572.6398632249275</v>
      </c>
      <c r="BD87" s="18">
        <f t="shared" si="25"/>
        <v>10917.900319173381</v>
      </c>
      <c r="BE87" s="17">
        <f t="shared" si="25"/>
        <v>16732.613917641193</v>
      </c>
      <c r="BF87" s="17">
        <f t="shared" si="25"/>
        <v>22126.653532871245</v>
      </c>
      <c r="BG87" s="17">
        <f t="shared" si="25"/>
        <v>27221.371177743513</v>
      </c>
      <c r="BH87" s="17">
        <f t="shared" si="25"/>
        <v>32073.959869803948</v>
      </c>
      <c r="BI87" s="17">
        <f t="shared" si="25"/>
        <v>36420.375334554621</v>
      </c>
      <c r="BJ87" s="17">
        <f t="shared" si="25"/>
        <v>40198.198120314621</v>
      </c>
      <c r="BK87" s="19"/>
    </row>
    <row r="88" spans="1:63" x14ac:dyDescent="0.3">
      <c r="A88" t="s">
        <v>115</v>
      </c>
      <c r="B88" s="2">
        <v>0</v>
      </c>
      <c r="C88" s="2">
        <v>0</v>
      </c>
      <c r="D88" s="2">
        <v>0</v>
      </c>
      <c r="E88" s="2">
        <v>13434.933864593841</v>
      </c>
      <c r="F88" s="2">
        <v>14058.33994915842</v>
      </c>
      <c r="G88" s="2">
        <v>14711.527252047397</v>
      </c>
      <c r="H88" s="2">
        <v>14592.628317096114</v>
      </c>
      <c r="I88" s="2">
        <v>14532.743319642699</v>
      </c>
      <c r="J88" s="2">
        <v>14548.761697581931</v>
      </c>
      <c r="K88" s="2">
        <v>14456.588248121769</v>
      </c>
      <c r="L88" s="2">
        <v>14414.103629889778</v>
      </c>
      <c r="M88" s="2">
        <v>14180.606718363017</v>
      </c>
      <c r="N88" t="e">
        <f>#REF!+#REF!+#REF!</f>
        <v>#REF!</v>
      </c>
      <c r="O88" t="e">
        <f>#REF!+#REF!+#REF!</f>
        <v>#REF!</v>
      </c>
      <c r="P88" t="e">
        <f>#REF!+#REF!+#REF!</f>
        <v>#REF!</v>
      </c>
      <c r="Q88" t="e">
        <f>#REF!+#REF!+#REF!</f>
        <v>#REF!</v>
      </c>
      <c r="R88" t="e">
        <f>#REF!+#REF!+#REF!</f>
        <v>#REF!</v>
      </c>
      <c r="S88" t="e">
        <f>#REF!+#REF!+#REF!</f>
        <v>#REF!</v>
      </c>
      <c r="T88" t="e">
        <f>#REF!+#REF!+#REF!</f>
        <v>#REF!</v>
      </c>
      <c r="U88" t="e">
        <f>#REF!+#REF!+#REF!</f>
        <v>#REF!</v>
      </c>
      <c r="W88" t="s">
        <v>68</v>
      </c>
      <c r="X88" s="17">
        <f t="shared" si="8"/>
        <v>4304.7164683163774</v>
      </c>
      <c r="Y88" s="17">
        <f t="shared" si="22"/>
        <v>26602.896320366108</v>
      </c>
      <c r="Z88" s="18">
        <f t="shared" si="22"/>
        <v>52872.460200183021</v>
      </c>
      <c r="AA88" s="17">
        <f t="shared" si="22"/>
        <v>82806.241910211931</v>
      </c>
      <c r="AB88" s="17">
        <f t="shared" si="22"/>
        <v>113525.94770553515</v>
      </c>
      <c r="AC88" s="17">
        <f t="shared" si="22"/>
        <v>144784.00797459547</v>
      </c>
      <c r="AD88" s="17">
        <f t="shared" si="22"/>
        <v>176750.72609527005</v>
      </c>
      <c r="AE88" s="17">
        <f t="shared" si="22"/>
        <v>209267.64793480135</v>
      </c>
      <c r="AF88" s="17">
        <f t="shared" si="22"/>
        <v>242256.61576473003</v>
      </c>
      <c r="AH88" s="17">
        <f t="shared" si="10"/>
        <v>4304.7164683163774</v>
      </c>
      <c r="AI88" s="19">
        <f t="shared" si="23"/>
        <v>26810.02674483884</v>
      </c>
      <c r="AJ88" s="18">
        <f t="shared" si="23"/>
        <v>54424.475064597442</v>
      </c>
      <c r="AK88" s="17">
        <f t="shared" si="23"/>
        <v>86941.865348382562</v>
      </c>
      <c r="AL88" s="19">
        <f t="shared" si="23"/>
        <v>120295.12312429123</v>
      </c>
      <c r="AM88" s="17">
        <f t="shared" si="23"/>
        <v>154406.71485253636</v>
      </c>
      <c r="AN88" s="17">
        <f t="shared" si="23"/>
        <v>189410.41148652585</v>
      </c>
      <c r="AO88" s="19">
        <f t="shared" si="23"/>
        <v>224821.23620055651</v>
      </c>
      <c r="AP88" s="17">
        <f t="shared" si="23"/>
        <v>260332.72904525255</v>
      </c>
      <c r="AQ88" s="18"/>
      <c r="AR88" s="17">
        <f t="shared" si="12"/>
        <v>4304.7164683163774</v>
      </c>
      <c r="AS88" s="17">
        <f t="shared" si="24"/>
        <v>26982.898703641098</v>
      </c>
      <c r="AT88" s="18">
        <f t="shared" si="24"/>
        <v>55703.310040399476</v>
      </c>
      <c r="AU88" s="17">
        <f t="shared" si="24"/>
        <v>90304.362689727946</v>
      </c>
      <c r="AV88" s="17">
        <f t="shared" si="24"/>
        <v>125731.58087587118</v>
      </c>
      <c r="AW88" s="17">
        <f t="shared" si="24"/>
        <v>161798.3943360846</v>
      </c>
      <c r="AX88" s="17">
        <f t="shared" si="24"/>
        <v>199127.03228759932</v>
      </c>
      <c r="AY88" s="17">
        <f t="shared" si="24"/>
        <v>236753.03402590906</v>
      </c>
      <c r="AZ88" s="17">
        <f t="shared" si="24"/>
        <v>274642.90011753357</v>
      </c>
      <c r="BA88" s="17"/>
      <c r="BB88" s="17">
        <f t="shared" si="14"/>
        <v>4304.7164683163774</v>
      </c>
      <c r="BC88" s="17">
        <f t="shared" si="25"/>
        <v>26739.950988045446</v>
      </c>
      <c r="BD88" s="18">
        <f t="shared" si="25"/>
        <v>53936.435152252918</v>
      </c>
      <c r="BE88" s="17">
        <f t="shared" si="25"/>
        <v>85791.150848454519</v>
      </c>
      <c r="BF88" s="17">
        <f t="shared" si="25"/>
        <v>118531.87439967993</v>
      </c>
      <c r="BG88" s="17">
        <f t="shared" si="25"/>
        <v>151849.52177970755</v>
      </c>
      <c r="BH88" s="17">
        <f t="shared" si="25"/>
        <v>186188.99901843705</v>
      </c>
      <c r="BI88" s="17">
        <f t="shared" si="25"/>
        <v>221010.90925119352</v>
      </c>
      <c r="BJ88" s="17">
        <f t="shared" si="25"/>
        <v>255966.94309986648</v>
      </c>
      <c r="BK88" s="19"/>
    </row>
    <row r="89" spans="1:63" x14ac:dyDescent="0.3">
      <c r="A89" t="s">
        <v>116</v>
      </c>
      <c r="B89" s="2">
        <v>0</v>
      </c>
      <c r="C89" s="2">
        <v>0</v>
      </c>
      <c r="D89" s="2">
        <v>0</v>
      </c>
      <c r="E89" s="2">
        <v>72654.646351951247</v>
      </c>
      <c r="F89" s="2">
        <v>81579.228719057472</v>
      </c>
      <c r="G89" s="2">
        <v>92082.391949169847</v>
      </c>
      <c r="H89" s="2">
        <v>91943.768953173916</v>
      </c>
      <c r="I89" s="2">
        <v>92144.02485115036</v>
      </c>
      <c r="J89" s="2">
        <v>92858.438629736527</v>
      </c>
      <c r="K89" s="2">
        <v>92200.728534477064</v>
      </c>
      <c r="L89" s="2">
        <v>91521.284855052974</v>
      </c>
      <c r="M89" s="2">
        <v>88934.250357544093</v>
      </c>
      <c r="N89" t="e">
        <f>#REF!+#REF!+#REF!</f>
        <v>#REF!</v>
      </c>
      <c r="O89" t="e">
        <f>#REF!+#REF!+#REF!</f>
        <v>#REF!</v>
      </c>
      <c r="P89" t="e">
        <f>#REF!+#REF!+#REF!</f>
        <v>#REF!</v>
      </c>
      <c r="Q89" t="e">
        <f>#REF!+#REF!+#REF!</f>
        <v>#REF!</v>
      </c>
      <c r="R89" t="e">
        <f>#REF!+#REF!+#REF!</f>
        <v>#REF!</v>
      </c>
      <c r="S89" t="e">
        <f>#REF!+#REF!+#REF!</f>
        <v>#REF!</v>
      </c>
      <c r="T89" t="e">
        <f>#REF!+#REF!+#REF!</f>
        <v>#REF!</v>
      </c>
      <c r="U89" t="e">
        <f>#REF!+#REF!+#REF!</f>
        <v>#REF!</v>
      </c>
      <c r="W89" t="s">
        <v>70</v>
      </c>
      <c r="X89" s="17">
        <f t="shared" si="8"/>
        <v>1673.2498035542249</v>
      </c>
      <c r="Y89" s="17">
        <f t="shared" si="22"/>
        <v>10253.766366219754</v>
      </c>
      <c r="Z89" s="18">
        <f t="shared" si="22"/>
        <v>19876.362173101123</v>
      </c>
      <c r="AA89" s="17">
        <f t="shared" si="22"/>
        <v>30235.522907181014</v>
      </c>
      <c r="AB89" s="17">
        <f t="shared" si="22"/>
        <v>40603.606298937906</v>
      </c>
      <c r="AC89" s="17">
        <f t="shared" si="22"/>
        <v>51102.205347401898</v>
      </c>
      <c r="AD89" s="17">
        <f t="shared" si="22"/>
        <v>61720.54456749012</v>
      </c>
      <c r="AE89" s="17">
        <f t="shared" si="22"/>
        <v>72152.228718325365</v>
      </c>
      <c r="AF89" s="17">
        <f t="shared" si="22"/>
        <v>82355.669113132171</v>
      </c>
      <c r="AH89" s="17">
        <f t="shared" si="10"/>
        <v>1673.2498035542249</v>
      </c>
      <c r="AI89" s="19">
        <f t="shared" si="23"/>
        <v>10334.966009498699</v>
      </c>
      <c r="AJ89" s="18">
        <f t="shared" si="23"/>
        <v>20476.988993045077</v>
      </c>
      <c r="AK89" s="17">
        <f t="shared" si="23"/>
        <v>31811.409040598275</v>
      </c>
      <c r="AL89" s="19">
        <f t="shared" si="23"/>
        <v>43147.049762371309</v>
      </c>
      <c r="AM89" s="17">
        <f t="shared" si="23"/>
        <v>54533.563464224011</v>
      </c>
      <c r="AN89" s="17">
        <f t="shared" si="23"/>
        <v>65976.965399550536</v>
      </c>
      <c r="AO89" s="19">
        <f t="shared" si="23"/>
        <v>77219.281562715478</v>
      </c>
      <c r="AP89" s="17">
        <f t="shared" si="23"/>
        <v>88247.360601892025</v>
      </c>
      <c r="AQ89" s="18"/>
      <c r="AR89" s="17">
        <f t="shared" si="12"/>
        <v>1673.2498035542249</v>
      </c>
      <c r="AS89" s="17">
        <f t="shared" si="24"/>
        <v>10429.56357378481</v>
      </c>
      <c r="AT89" s="18">
        <f t="shared" si="24"/>
        <v>21169.693801537836</v>
      </c>
      <c r="AU89" s="17">
        <f t="shared" si="24"/>
        <v>33598.867542123699</v>
      </c>
      <c r="AV89" s="17">
        <f t="shared" si="24"/>
        <v>45942.069737272614</v>
      </c>
      <c r="AW89" s="17">
        <f t="shared" si="24"/>
        <v>58054.715627009136</v>
      </c>
      <c r="AX89" s="17">
        <f t="shared" si="24"/>
        <v>70245.00735108144</v>
      </c>
      <c r="AY89" s="17">
        <f t="shared" si="24"/>
        <v>82181.772799455241</v>
      </c>
      <c r="AZ89" s="17">
        <f t="shared" si="24"/>
        <v>93768.06102673366</v>
      </c>
      <c r="BA89" s="17"/>
      <c r="BB89" s="17">
        <f t="shared" si="14"/>
        <v>1673.2498035542249</v>
      </c>
      <c r="BC89" s="17">
        <f t="shared" si="25"/>
        <v>10307.845128184879</v>
      </c>
      <c r="BD89" s="18">
        <f t="shared" si="25"/>
        <v>20287.602974677007</v>
      </c>
      <c r="BE89" s="17">
        <f t="shared" si="25"/>
        <v>31349.536082559775</v>
      </c>
      <c r="BF89" s="17">
        <f t="shared" si="25"/>
        <v>42387.075283554936</v>
      </c>
      <c r="BG89" s="17">
        <f t="shared" si="25"/>
        <v>53450.555496683301</v>
      </c>
      <c r="BH89" s="17">
        <f t="shared" si="25"/>
        <v>64643.502312675184</v>
      </c>
      <c r="BI89" s="17">
        <f t="shared" si="25"/>
        <v>75611.501724915579</v>
      </c>
      <c r="BJ89" s="17">
        <f t="shared" si="25"/>
        <v>86406.23068375609</v>
      </c>
      <c r="BK89" s="19"/>
    </row>
    <row r="90" spans="1:63" x14ac:dyDescent="0.3">
      <c r="A90" t="s">
        <v>117</v>
      </c>
      <c r="B90" s="2">
        <v>0</v>
      </c>
      <c r="C90" s="2">
        <v>0</v>
      </c>
      <c r="D90" s="2">
        <v>0</v>
      </c>
      <c r="E90" s="2">
        <v>563473.53006394568</v>
      </c>
      <c r="F90" s="2">
        <v>610479.0874453896</v>
      </c>
      <c r="G90" s="2">
        <v>660590.2743246248</v>
      </c>
      <c r="H90" s="2">
        <v>674772.83882519649</v>
      </c>
      <c r="I90" s="2">
        <v>691686.77871857048</v>
      </c>
      <c r="J90" s="2">
        <v>711759.66047683265</v>
      </c>
      <c r="K90" s="2">
        <v>722705.702713873</v>
      </c>
      <c r="L90" s="2">
        <v>735665.77345197508</v>
      </c>
      <c r="M90" s="2">
        <v>738343.02771247434</v>
      </c>
      <c r="N90" t="e">
        <f>#REF!+#REF!+#REF!</f>
        <v>#REF!</v>
      </c>
      <c r="O90" t="e">
        <f>#REF!+#REF!+#REF!</f>
        <v>#REF!</v>
      </c>
      <c r="P90" t="e">
        <f>#REF!+#REF!+#REF!</f>
        <v>#REF!</v>
      </c>
      <c r="Q90" t="e">
        <f>#REF!+#REF!+#REF!</f>
        <v>#REF!</v>
      </c>
      <c r="R90" t="e">
        <f>#REF!+#REF!+#REF!</f>
        <v>#REF!</v>
      </c>
      <c r="S90" t="e">
        <f>#REF!+#REF!+#REF!</f>
        <v>#REF!</v>
      </c>
      <c r="T90" t="e">
        <f>#REF!+#REF!+#REF!</f>
        <v>#REF!</v>
      </c>
      <c r="U90" t="e">
        <f>#REF!+#REF!+#REF!</f>
        <v>#REF!</v>
      </c>
      <c r="W90" t="s">
        <v>72</v>
      </c>
      <c r="X90" s="17">
        <f t="shared" si="8"/>
        <v>3722.3281349555928</v>
      </c>
      <c r="Y90" s="17">
        <f t="shared" si="22"/>
        <v>22627.548670410717</v>
      </c>
      <c r="Z90" s="18">
        <f t="shared" si="22"/>
        <v>42987.400821546464</v>
      </c>
      <c r="AA90" s="17">
        <f t="shared" si="22"/>
        <v>64319.885110273062</v>
      </c>
      <c r="AB90" s="17">
        <f t="shared" si="22"/>
        <v>84900.492550979907</v>
      </c>
      <c r="AC90" s="17">
        <f t="shared" si="22"/>
        <v>104714.61578421747</v>
      </c>
      <c r="AD90" s="17">
        <f t="shared" si="22"/>
        <v>123696.6932197811</v>
      </c>
      <c r="AE90" s="17">
        <f t="shared" si="22"/>
        <v>141256.63447788914</v>
      </c>
      <c r="AF90" s="17">
        <f t="shared" si="22"/>
        <v>157413.87465963303</v>
      </c>
      <c r="AH90" s="17">
        <f t="shared" si="10"/>
        <v>3722.3281349555928</v>
      </c>
      <c r="AI90" s="19">
        <f t="shared" si="23"/>
        <v>22748.410043023137</v>
      </c>
      <c r="AJ90" s="18">
        <f t="shared" si="23"/>
        <v>43903.622965027527</v>
      </c>
      <c r="AK90" s="17">
        <f t="shared" si="23"/>
        <v>66899.344958805974</v>
      </c>
      <c r="AL90" s="19">
        <f t="shared" si="23"/>
        <v>89520.237823782823</v>
      </c>
      <c r="AM90" s="17">
        <f t="shared" si="23"/>
        <v>111176.09425483912</v>
      </c>
      <c r="AN90" s="17">
        <f t="shared" si="23"/>
        <v>131778.57777405818</v>
      </c>
      <c r="AO90" s="19">
        <f t="shared" si="23"/>
        <v>150834.21523604533</v>
      </c>
      <c r="AP90" s="17">
        <f t="shared" si="23"/>
        <v>168430.4478337497</v>
      </c>
      <c r="AQ90" s="18"/>
      <c r="AR90" s="17">
        <f t="shared" si="12"/>
        <v>3722.3281349555928</v>
      </c>
      <c r="AS90" s="17">
        <f t="shared" si="24"/>
        <v>22976.082685933165</v>
      </c>
      <c r="AT90" s="18">
        <f t="shared" si="24"/>
        <v>45494.525968917274</v>
      </c>
      <c r="AU90" s="17">
        <f t="shared" si="24"/>
        <v>70725.461445014953</v>
      </c>
      <c r="AV90" s="17">
        <f t="shared" si="24"/>
        <v>95429.290701019985</v>
      </c>
      <c r="AW90" s="17">
        <f t="shared" si="24"/>
        <v>119013.47971829542</v>
      </c>
      <c r="AX90" s="17">
        <f t="shared" si="24"/>
        <v>141576.86869311667</v>
      </c>
      <c r="AY90" s="17">
        <f t="shared" si="24"/>
        <v>162475.4609620893</v>
      </c>
      <c r="AZ90" s="17">
        <f t="shared" si="24"/>
        <v>181868.58722957619</v>
      </c>
      <c r="BA90" s="17"/>
      <c r="BB90" s="17">
        <f t="shared" si="14"/>
        <v>3722.3281349555928</v>
      </c>
      <c r="BC90" s="17">
        <f t="shared" si="25"/>
        <v>22717.04745643348</v>
      </c>
      <c r="BD90" s="18">
        <f t="shared" si="25"/>
        <v>43683.31894197721</v>
      </c>
      <c r="BE90" s="17">
        <f t="shared" si="25"/>
        <v>66334.243021129383</v>
      </c>
      <c r="BF90" s="17">
        <f t="shared" si="25"/>
        <v>88483.698670237776</v>
      </c>
      <c r="BG90" s="17">
        <f t="shared" si="25"/>
        <v>109621.06601363847</v>
      </c>
      <c r="BH90" s="17">
        <f t="shared" si="25"/>
        <v>129806.07210500966</v>
      </c>
      <c r="BI90" s="17">
        <f t="shared" si="25"/>
        <v>148507.6424735747</v>
      </c>
      <c r="BJ90" s="17">
        <f t="shared" si="25"/>
        <v>165808.0294270567</v>
      </c>
      <c r="BK90" s="19"/>
    </row>
    <row r="91" spans="1:63" x14ac:dyDescent="0.3">
      <c r="A91" t="s">
        <v>42</v>
      </c>
      <c r="B91" s="2">
        <v>0</v>
      </c>
      <c r="C91" s="2">
        <v>0</v>
      </c>
      <c r="D91" s="2">
        <v>0</v>
      </c>
      <c r="E91" s="2">
        <v>579512.0842403901</v>
      </c>
      <c r="F91" s="2">
        <v>626106.40940523357</v>
      </c>
      <c r="G91" s="2">
        <v>673679.11364807072</v>
      </c>
      <c r="H91" s="2">
        <v>679974.14513631654</v>
      </c>
      <c r="I91" s="2">
        <v>686927.63168590167</v>
      </c>
      <c r="J91" s="2">
        <v>695126.13987724809</v>
      </c>
      <c r="K91" s="2">
        <v>698560.62199888367</v>
      </c>
      <c r="L91" s="2">
        <v>702143.86599736288</v>
      </c>
      <c r="M91" s="2">
        <v>697062.92638895486</v>
      </c>
      <c r="N91" t="e">
        <f>#REF!+#REF!+#REF!</f>
        <v>#REF!</v>
      </c>
      <c r="O91" t="e">
        <f>#REF!+#REF!+#REF!</f>
        <v>#REF!</v>
      </c>
      <c r="P91" t="e">
        <f>#REF!+#REF!+#REF!</f>
        <v>#REF!</v>
      </c>
      <c r="Q91" t="e">
        <f>#REF!+#REF!+#REF!</f>
        <v>#REF!</v>
      </c>
      <c r="R91" t="e">
        <f>#REF!+#REF!+#REF!</f>
        <v>#REF!</v>
      </c>
      <c r="S91" t="e">
        <f>#REF!+#REF!+#REF!</f>
        <v>#REF!</v>
      </c>
      <c r="T91" t="e">
        <f>#REF!+#REF!+#REF!</f>
        <v>#REF!</v>
      </c>
      <c r="U91" t="e">
        <f>#REF!+#REF!+#REF!</f>
        <v>#REF!</v>
      </c>
      <c r="W91" t="s">
        <v>74</v>
      </c>
      <c r="X91" s="17">
        <f t="shared" si="8"/>
        <v>467.77762407717398</v>
      </c>
      <c r="Y91" s="17">
        <f t="shared" si="22"/>
        <v>2878.2623330096958</v>
      </c>
      <c r="Z91" s="18">
        <f t="shared" si="22"/>
        <v>5644.8420400547029</v>
      </c>
      <c r="AA91" s="17">
        <f t="shared" si="22"/>
        <v>8706.8732320762829</v>
      </c>
      <c r="AB91" s="17">
        <f t="shared" si="22"/>
        <v>11854.757554688596</v>
      </c>
      <c r="AC91" s="17">
        <f t="shared" si="22"/>
        <v>15101.504308475223</v>
      </c>
      <c r="AD91" s="17">
        <f t="shared" si="22"/>
        <v>18441.435817041543</v>
      </c>
      <c r="AE91" s="17">
        <f t="shared" si="22"/>
        <v>21806.535193513333</v>
      </c>
      <c r="AF91" s="17">
        <f t="shared" si="22"/>
        <v>25121.595537536869</v>
      </c>
      <c r="AH91" s="17">
        <f t="shared" si="10"/>
        <v>467.77762407717398</v>
      </c>
      <c r="AI91" s="19">
        <f t="shared" si="23"/>
        <v>2901.569398438699</v>
      </c>
      <c r="AJ91" s="18">
        <f t="shared" si="23"/>
        <v>5824.8755378651786</v>
      </c>
      <c r="AK91" s="17">
        <f t="shared" si="23"/>
        <v>9196.6331397322974</v>
      </c>
      <c r="AL91" s="19">
        <f t="shared" si="23"/>
        <v>12622.757418379006</v>
      </c>
      <c r="AM91" s="17">
        <f t="shared" si="23"/>
        <v>16143.720700835762</v>
      </c>
      <c r="AN91" s="17">
        <f t="shared" si="23"/>
        <v>19748.938892345188</v>
      </c>
      <c r="AO91" s="19">
        <f t="shared" si="23"/>
        <v>23385.407568462542</v>
      </c>
      <c r="AP91" s="17">
        <f t="shared" si="23"/>
        <v>26993.552325486766</v>
      </c>
      <c r="AQ91" s="18"/>
      <c r="AR91" s="17">
        <f t="shared" si="12"/>
        <v>467.77762407717398</v>
      </c>
      <c r="AS91" s="17">
        <f t="shared" si="24"/>
        <v>2879.3107988882857</v>
      </c>
      <c r="AT91" s="18">
        <f t="shared" si="24"/>
        <v>5645.4528170906688</v>
      </c>
      <c r="AU91" s="17">
        <f t="shared" si="24"/>
        <v>8642.7554347009354</v>
      </c>
      <c r="AV91" s="17">
        <f t="shared" si="24"/>
        <v>11513.96592833461</v>
      </c>
      <c r="AW91" s="17">
        <f t="shared" si="24"/>
        <v>14295.56724880253</v>
      </c>
      <c r="AX91" s="17">
        <f t="shared" si="24"/>
        <v>17146.133894989078</v>
      </c>
      <c r="AY91" s="17">
        <f t="shared" si="24"/>
        <v>20019.915050760905</v>
      </c>
      <c r="AZ91" s="17">
        <f t="shared" si="24"/>
        <v>22880.187521876611</v>
      </c>
      <c r="BA91" s="17"/>
      <c r="BB91" s="17">
        <f t="shared" si="14"/>
        <v>467.77762407717398</v>
      </c>
      <c r="BC91" s="17">
        <f t="shared" si="25"/>
        <v>2897.2544741114716</v>
      </c>
      <c r="BD91" s="18">
        <f t="shared" si="25"/>
        <v>5792.2411739721601</v>
      </c>
      <c r="BE91" s="17">
        <f t="shared" si="25"/>
        <v>9109.0795001585848</v>
      </c>
      <c r="BF91" s="17">
        <f t="shared" si="25"/>
        <v>12478.617686855667</v>
      </c>
      <c r="BG91" s="17">
        <f t="shared" si="25"/>
        <v>15932.891614069989</v>
      </c>
      <c r="BH91" s="17">
        <f t="shared" si="25"/>
        <v>19480.645896254853</v>
      </c>
      <c r="BI91" s="17">
        <f t="shared" si="25"/>
        <v>23055.406360842873</v>
      </c>
      <c r="BJ91" s="17">
        <f t="shared" si="25"/>
        <v>26607.059198770236</v>
      </c>
      <c r="BK91" s="19"/>
    </row>
    <row r="92" spans="1:63" x14ac:dyDescent="0.3">
      <c r="A92" t="s">
        <v>118</v>
      </c>
      <c r="B92" s="2">
        <v>0</v>
      </c>
      <c r="C92" s="2">
        <v>0</v>
      </c>
      <c r="D92" s="2">
        <v>0</v>
      </c>
      <c r="E92" s="2">
        <v>74483.296280918046</v>
      </c>
      <c r="F92" s="2">
        <v>87731.218565652438</v>
      </c>
      <c r="G92" s="2">
        <v>103728.0913953268</v>
      </c>
      <c r="H92" s="2">
        <v>102769.06388865635</v>
      </c>
      <c r="I92" s="2">
        <v>101939.01678635755</v>
      </c>
      <c r="J92" s="2">
        <v>101436.30892859814</v>
      </c>
      <c r="K92" s="2">
        <v>97447.12279598524</v>
      </c>
      <c r="L92" s="2">
        <v>94169.021000217486</v>
      </c>
      <c r="M92" s="2">
        <v>90817.349762208629</v>
      </c>
      <c r="N92" t="e">
        <f>#REF!+#REF!+#REF!</f>
        <v>#REF!</v>
      </c>
      <c r="O92" t="e">
        <f>#REF!+#REF!+#REF!</f>
        <v>#REF!</v>
      </c>
      <c r="P92" t="e">
        <f>#REF!+#REF!+#REF!</f>
        <v>#REF!</v>
      </c>
      <c r="Q92" t="e">
        <f>#REF!+#REF!+#REF!</f>
        <v>#REF!</v>
      </c>
      <c r="R92" t="e">
        <f>#REF!+#REF!+#REF!</f>
        <v>#REF!</v>
      </c>
      <c r="S92" t="e">
        <f>#REF!+#REF!+#REF!</f>
        <v>#REF!</v>
      </c>
      <c r="T92" t="e">
        <f>#REF!+#REF!+#REF!</f>
        <v>#REF!</v>
      </c>
      <c r="U92" t="e">
        <f>#REF!+#REF!+#REF!</f>
        <v>#REF!</v>
      </c>
      <c r="W92" t="s">
        <v>76</v>
      </c>
      <c r="X92" s="17">
        <f t="shared" si="8"/>
        <v>638.44396204675843</v>
      </c>
      <c r="Y92" s="17">
        <f t="shared" si="22"/>
        <v>3985.9333816472745</v>
      </c>
      <c r="Z92" s="18">
        <f t="shared" si="22"/>
        <v>8154.4573205840843</v>
      </c>
      <c r="AA92" s="17">
        <f t="shared" si="22"/>
        <v>13191.17251667782</v>
      </c>
      <c r="AB92" s="17">
        <f t="shared" si="22"/>
        <v>18536.886605995667</v>
      </c>
      <c r="AC92" s="17">
        <f t="shared" si="22"/>
        <v>24062.91077058154</v>
      </c>
      <c r="AD92" s="17">
        <f t="shared" si="22"/>
        <v>29728.875208076861</v>
      </c>
      <c r="AE92" s="17">
        <f t="shared" si="22"/>
        <v>35336.581578268473</v>
      </c>
      <c r="AF92" s="17">
        <f t="shared" si="22"/>
        <v>40902.60699853651</v>
      </c>
      <c r="AH92" s="17">
        <f t="shared" si="10"/>
        <v>638.44396204675843</v>
      </c>
      <c r="AI92" s="19">
        <f t="shared" si="23"/>
        <v>4001.9301004760437</v>
      </c>
      <c r="AJ92" s="18">
        <f t="shared" si="23"/>
        <v>8275.6729244697708</v>
      </c>
      <c r="AK92" s="17">
        <f t="shared" si="23"/>
        <v>13542.697150349686</v>
      </c>
      <c r="AL92" s="19">
        <f t="shared" si="23"/>
        <v>19200.704072363202</v>
      </c>
      <c r="AM92" s="17">
        <f t="shared" si="23"/>
        <v>24975.910719428091</v>
      </c>
      <c r="AN92" s="17">
        <f t="shared" si="23"/>
        <v>30879.214312640139</v>
      </c>
      <c r="AO92" s="19">
        <f t="shared" si="23"/>
        <v>36742.053743403216</v>
      </c>
      <c r="AP92" s="17">
        <f t="shared" si="23"/>
        <v>42525.245928365774</v>
      </c>
      <c r="AQ92" s="18"/>
      <c r="AR92" s="17">
        <f t="shared" si="12"/>
        <v>638.44396204675843</v>
      </c>
      <c r="AS92" s="17">
        <f t="shared" si="24"/>
        <v>4047.7535778950241</v>
      </c>
      <c r="AT92" s="18">
        <f t="shared" si="24"/>
        <v>8625.9579240634903</v>
      </c>
      <c r="AU92" s="17">
        <f t="shared" si="24"/>
        <v>14499.163464958147</v>
      </c>
      <c r="AV92" s="17">
        <f t="shared" si="24"/>
        <v>20754.349954748843</v>
      </c>
      <c r="AW92" s="17">
        <f t="shared" si="24"/>
        <v>27098.370110937562</v>
      </c>
      <c r="AX92" s="17">
        <f t="shared" si="24"/>
        <v>33643.097983946464</v>
      </c>
      <c r="AY92" s="17">
        <f t="shared" si="24"/>
        <v>40230.584020903007</v>
      </c>
      <c r="AZ92" s="17">
        <f t="shared" si="24"/>
        <v>46768.863292468872</v>
      </c>
      <c r="BA92" s="17"/>
      <c r="BB92" s="17">
        <f t="shared" si="14"/>
        <v>638.44396204675843</v>
      </c>
      <c r="BC92" s="17">
        <f t="shared" si="25"/>
        <v>3994.9868298246374</v>
      </c>
      <c r="BD92" s="18">
        <f t="shared" si="25"/>
        <v>8227.1034597725011</v>
      </c>
      <c r="BE92" s="17">
        <f t="shared" si="25"/>
        <v>13406.52593565819</v>
      </c>
      <c r="BF92" s="17">
        <f t="shared" si="25"/>
        <v>18895.99924014926</v>
      </c>
      <c r="BG92" s="17">
        <f t="shared" si="25"/>
        <v>24485.166481381086</v>
      </c>
      <c r="BH92" s="17">
        <f t="shared" si="25"/>
        <v>30244.687925533846</v>
      </c>
      <c r="BI92" s="17">
        <f t="shared" si="25"/>
        <v>35934.719169713884</v>
      </c>
      <c r="BJ92" s="17">
        <f t="shared" si="25"/>
        <v>41576.462996430877</v>
      </c>
      <c r="BK92" s="19"/>
    </row>
    <row r="93" spans="1:63" x14ac:dyDescent="0.3">
      <c r="A93" t="s">
        <v>119</v>
      </c>
      <c r="B93" s="2">
        <v>0</v>
      </c>
      <c r="C93" s="2">
        <v>0</v>
      </c>
      <c r="D93" s="2">
        <v>0</v>
      </c>
      <c r="E93" s="2">
        <v>1145192.9284504349</v>
      </c>
      <c r="F93" s="2">
        <v>1205492.9360364545</v>
      </c>
      <c r="G93" s="2">
        <v>1265574.5083971238</v>
      </c>
      <c r="H93" s="2">
        <v>1169797.5684135226</v>
      </c>
      <c r="I93" s="2">
        <v>1035657.7151654897</v>
      </c>
      <c r="J93" s="2">
        <v>905901.85065873899</v>
      </c>
      <c r="K93" s="2">
        <v>753021.04860936629</v>
      </c>
      <c r="L93" s="2">
        <v>632104.7386008231</v>
      </c>
      <c r="M93" s="2">
        <v>517625.46817403304</v>
      </c>
      <c r="N93" t="e">
        <f>#REF!+#REF!+#REF!</f>
        <v>#REF!</v>
      </c>
      <c r="O93" t="e">
        <f>#REF!+#REF!+#REF!</f>
        <v>#REF!</v>
      </c>
      <c r="P93" t="e">
        <f>#REF!+#REF!+#REF!</f>
        <v>#REF!</v>
      </c>
      <c r="Q93" t="e">
        <f>#REF!+#REF!+#REF!</f>
        <v>#REF!</v>
      </c>
      <c r="R93" t="e">
        <f>#REF!+#REF!+#REF!</f>
        <v>#REF!</v>
      </c>
      <c r="S93" t="e">
        <f>#REF!+#REF!+#REF!</f>
        <v>#REF!</v>
      </c>
      <c r="T93" t="e">
        <f>#REF!+#REF!+#REF!</f>
        <v>#REF!</v>
      </c>
      <c r="U93" t="e">
        <f>#REF!+#REF!+#REF!</f>
        <v>#REF!</v>
      </c>
      <c r="W93" t="s">
        <v>78</v>
      </c>
      <c r="X93" s="17">
        <f t="shared" si="8"/>
        <v>2223.4587716123474</v>
      </c>
      <c r="Y93" s="17">
        <f t="shared" si="22"/>
        <v>13388.498937220435</v>
      </c>
      <c r="Z93" s="18">
        <f t="shared" si="22"/>
        <v>24674.341548013057</v>
      </c>
      <c r="AA93" s="17">
        <f t="shared" si="22"/>
        <v>35432.646485270343</v>
      </c>
      <c r="AB93" s="17">
        <f t="shared" si="22"/>
        <v>45334.046287816927</v>
      </c>
      <c r="AC93" s="17">
        <f t="shared" si="22"/>
        <v>55132.076211067259</v>
      </c>
      <c r="AD93" s="17">
        <f t="shared" si="22"/>
        <v>62618.896352097996</v>
      </c>
      <c r="AE93" s="17">
        <f t="shared" si="22"/>
        <v>70715.862574647894</v>
      </c>
      <c r="AF93" s="17">
        <f t="shared" si="22"/>
        <v>78108.516351011305</v>
      </c>
      <c r="AH93" s="17">
        <f t="shared" si="10"/>
        <v>2223.4587716123474</v>
      </c>
      <c r="AI93" s="19">
        <f t="shared" si="23"/>
        <v>13457.905905212472</v>
      </c>
      <c r="AJ93" s="18">
        <f t="shared" si="23"/>
        <v>25156.935793195073</v>
      </c>
      <c r="AK93" s="17">
        <f t="shared" si="23"/>
        <v>36602.010480696154</v>
      </c>
      <c r="AL93" s="19">
        <f t="shared" si="23"/>
        <v>47243.177248007421</v>
      </c>
      <c r="AM93" s="17">
        <f t="shared" si="23"/>
        <v>57841.916947791105</v>
      </c>
      <c r="AN93" s="17">
        <f t="shared" si="23"/>
        <v>65737.279342713548</v>
      </c>
      <c r="AO93" s="19">
        <f t="shared" si="23"/>
        <v>72797.325357364345</v>
      </c>
      <c r="AP93" s="17">
        <f t="shared" si="23"/>
        <v>79178.684240743387</v>
      </c>
      <c r="AQ93" s="18"/>
      <c r="AR93" s="17">
        <f t="shared" si="12"/>
        <v>2223.4587716123474</v>
      </c>
      <c r="AS93" s="17">
        <f t="shared" si="24"/>
        <v>13549.459036086271</v>
      </c>
      <c r="AT93" s="18">
        <f t="shared" si="24"/>
        <v>25783.700664185097</v>
      </c>
      <c r="AU93" s="17">
        <f t="shared" si="24"/>
        <v>38042.429042015472</v>
      </c>
      <c r="AV93" s="17">
        <f t="shared" si="24"/>
        <v>49350.023351005955</v>
      </c>
      <c r="AW93" s="17">
        <f t="shared" si="24"/>
        <v>60522.376236673947</v>
      </c>
      <c r="AX93" s="17">
        <f t="shared" si="24"/>
        <v>68956.721432497041</v>
      </c>
      <c r="AY93" s="17">
        <f t="shared" si="24"/>
        <v>76485.251956474269</v>
      </c>
      <c r="AZ93" s="17">
        <f t="shared" si="24"/>
        <v>83264.512904990799</v>
      </c>
      <c r="BA93" s="17"/>
      <c r="BB93" s="17">
        <f t="shared" si="14"/>
        <v>2223.4587716123474</v>
      </c>
      <c r="BC93" s="17">
        <f t="shared" si="25"/>
        <v>13438.061300513047</v>
      </c>
      <c r="BD93" s="18">
        <f t="shared" si="25"/>
        <v>25030.915677340094</v>
      </c>
      <c r="BE93" s="17">
        <f t="shared" si="25"/>
        <v>36336.044716223885</v>
      </c>
      <c r="BF93" s="17">
        <f t="shared" si="25"/>
        <v>46798.085819410531</v>
      </c>
      <c r="BG93" s="17">
        <f t="shared" si="25"/>
        <v>57171.23259807322</v>
      </c>
      <c r="BH93" s="17">
        <f t="shared" si="25"/>
        <v>64902.243150190894</v>
      </c>
      <c r="BI93" s="17">
        <f t="shared" si="25"/>
        <v>71815.923140324958</v>
      </c>
      <c r="BJ93" s="17">
        <f t="shared" si="25"/>
        <v>78100.921280807088</v>
      </c>
      <c r="BK93" s="19"/>
    </row>
    <row r="94" spans="1:63" x14ac:dyDescent="0.3">
      <c r="A94" t="s">
        <v>120</v>
      </c>
      <c r="B94" s="2">
        <v>0</v>
      </c>
      <c r="C94" s="2">
        <v>0</v>
      </c>
      <c r="D94" s="2">
        <v>0</v>
      </c>
      <c r="E94" s="2">
        <v>374788.4361365558</v>
      </c>
      <c r="F94" s="2">
        <v>415581.46867966506</v>
      </c>
      <c r="G94" s="2">
        <v>462446.47714114527</v>
      </c>
      <c r="H94" s="2">
        <v>470238.7346534268</v>
      </c>
      <c r="I94" s="2">
        <v>478595.14364956075</v>
      </c>
      <c r="J94" s="2">
        <v>488378.86302750855</v>
      </c>
      <c r="K94" s="2">
        <v>490292.44503536361</v>
      </c>
      <c r="L94" s="2">
        <v>494469.91775256948</v>
      </c>
      <c r="M94" s="2">
        <v>491667.31671235233</v>
      </c>
      <c r="N94" t="e">
        <f>#REF!+#REF!+#REF!</f>
        <v>#REF!</v>
      </c>
      <c r="O94" t="e">
        <f>#REF!+#REF!+#REF!</f>
        <v>#REF!</v>
      </c>
      <c r="P94" t="e">
        <f>#REF!+#REF!+#REF!</f>
        <v>#REF!</v>
      </c>
      <c r="Q94" t="e">
        <f>#REF!+#REF!+#REF!</f>
        <v>#REF!</v>
      </c>
      <c r="R94" t="e">
        <f>#REF!+#REF!+#REF!</f>
        <v>#REF!</v>
      </c>
      <c r="S94" t="e">
        <f>#REF!+#REF!+#REF!</f>
        <v>#REF!</v>
      </c>
      <c r="T94" t="e">
        <f>#REF!+#REF!+#REF!</f>
        <v>#REF!</v>
      </c>
      <c r="U94" t="e">
        <f>#REF!+#REF!+#REF!</f>
        <v>#REF!</v>
      </c>
      <c r="W94" t="s">
        <v>80</v>
      </c>
      <c r="X94" s="17">
        <f t="shared" si="8"/>
        <v>11335.202740959088</v>
      </c>
      <c r="Y94" s="17">
        <f t="shared" si="22"/>
        <v>69923.237744883227</v>
      </c>
      <c r="Z94" s="18">
        <f t="shared" si="22"/>
        <v>138402.59001340583</v>
      </c>
      <c r="AA94" s="17">
        <f t="shared" si="22"/>
        <v>215984.1222863656</v>
      </c>
      <c r="AB94" s="17">
        <f t="shared" si="22"/>
        <v>294167.02907746739</v>
      </c>
      <c r="AC94" s="17">
        <f t="shared" si="22"/>
        <v>372933.26551234565</v>
      </c>
      <c r="AD94" s="17">
        <f t="shared" si="22"/>
        <v>452354.20234598522</v>
      </c>
      <c r="AE94" s="17">
        <f t="shared" si="22"/>
        <v>530200.28199260018</v>
      </c>
      <c r="AF94" s="17">
        <f t="shared" si="22"/>
        <v>606584.16900343716</v>
      </c>
      <c r="AH94" s="17">
        <f t="shared" si="10"/>
        <v>11335.202740959088</v>
      </c>
      <c r="AI94" s="19">
        <f t="shared" si="23"/>
        <v>69750.49821858856</v>
      </c>
      <c r="AJ94" s="18">
        <f t="shared" si="23"/>
        <v>137169.36268047112</v>
      </c>
      <c r="AK94" s="17">
        <f t="shared" si="23"/>
        <v>213290.32621953089</v>
      </c>
      <c r="AL94" s="19">
        <f t="shared" si="23"/>
        <v>291458.4418242008</v>
      </c>
      <c r="AM94" s="17">
        <f t="shared" si="23"/>
        <v>369351.67735693691</v>
      </c>
      <c r="AN94" s="17">
        <f t="shared" si="23"/>
        <v>446281.01956549025</v>
      </c>
      <c r="AO94" s="19">
        <f t="shared" si="23"/>
        <v>522280.44774748059</v>
      </c>
      <c r="AP94" s="17">
        <f t="shared" si="23"/>
        <v>596651.38610289211</v>
      </c>
      <c r="AQ94" s="18"/>
      <c r="AR94" s="17">
        <f t="shared" si="12"/>
        <v>11335.202740959088</v>
      </c>
      <c r="AS94" s="17">
        <f t="shared" si="24"/>
        <v>71056.665086112247</v>
      </c>
      <c r="AT94" s="18">
        <f t="shared" si="24"/>
        <v>146804.50481167631</v>
      </c>
      <c r="AU94" s="17">
        <f t="shared" si="24"/>
        <v>237999.59386711966</v>
      </c>
      <c r="AV94" s="17">
        <f t="shared" si="24"/>
        <v>329765.43266357027</v>
      </c>
      <c r="AW94" s="17">
        <f t="shared" si="24"/>
        <v>422695.65626064915</v>
      </c>
      <c r="AX94" s="17">
        <f t="shared" si="24"/>
        <v>515506.35617849824</v>
      </c>
      <c r="AY94" s="17">
        <f t="shared" si="24"/>
        <v>607693.97812387312</v>
      </c>
      <c r="AZ94" s="17">
        <f t="shared" si="24"/>
        <v>698132.37495117763</v>
      </c>
      <c r="BA94" s="17"/>
      <c r="BB94" s="17">
        <f t="shared" si="14"/>
        <v>11335.202740959088</v>
      </c>
      <c r="BC94" s="17">
        <f t="shared" si="25"/>
        <v>70240.808172383535</v>
      </c>
      <c r="BD94" s="18">
        <f t="shared" si="25"/>
        <v>140890.38414880037</v>
      </c>
      <c r="BE94" s="17">
        <f t="shared" si="25"/>
        <v>223057.79456091288</v>
      </c>
      <c r="BF94" s="17">
        <f t="shared" si="25"/>
        <v>306282.15802862623</v>
      </c>
      <c r="BG94" s="17">
        <f t="shared" si="25"/>
        <v>390291.28552676691</v>
      </c>
      <c r="BH94" s="17">
        <f t="shared" si="25"/>
        <v>474023.17736041005</v>
      </c>
      <c r="BI94" s="17">
        <f t="shared" si="25"/>
        <v>556387.68424992717</v>
      </c>
      <c r="BJ94" s="17">
        <f t="shared" si="25"/>
        <v>637553.20329844335</v>
      </c>
      <c r="BK94" s="19"/>
    </row>
    <row r="95" spans="1:63" x14ac:dyDescent="0.3">
      <c r="A95" s="1" t="s">
        <v>224</v>
      </c>
      <c r="W95" t="s">
        <v>81</v>
      </c>
      <c r="X95" s="17">
        <f t="shared" si="8"/>
        <v>832.08213544418425</v>
      </c>
      <c r="Y95" s="17">
        <f t="shared" si="22"/>
        <v>5141.8439059109187</v>
      </c>
      <c r="Z95" s="18">
        <f t="shared" si="22"/>
        <v>10214.862201997999</v>
      </c>
      <c r="AA95" s="17">
        <f t="shared" si="22"/>
        <v>15978.216849304572</v>
      </c>
      <c r="AB95" s="17">
        <f t="shared" si="22"/>
        <v>21880.903748078839</v>
      </c>
      <c r="AC95" s="17">
        <f t="shared" si="22"/>
        <v>27998.690071637939</v>
      </c>
      <c r="AD95" s="17">
        <f t="shared" si="22"/>
        <v>34464.192538172887</v>
      </c>
      <c r="AE95" s="17">
        <f t="shared" si="22"/>
        <v>40895.937903670245</v>
      </c>
      <c r="AF95" s="17">
        <f t="shared" si="22"/>
        <v>47283.971527798029</v>
      </c>
      <c r="AH95" s="17">
        <f t="shared" si="10"/>
        <v>832.08213544418425</v>
      </c>
      <c r="AI95" s="19">
        <f t="shared" si="23"/>
        <v>5185.7085284927389</v>
      </c>
      <c r="AJ95" s="18">
        <f t="shared" si="23"/>
        <v>10543.945017789856</v>
      </c>
      <c r="AK95" s="17">
        <f t="shared" si="23"/>
        <v>16884.487624415389</v>
      </c>
      <c r="AL95" s="19">
        <f t="shared" si="23"/>
        <v>23487.331071424753</v>
      </c>
      <c r="AM95" s="17">
        <f t="shared" si="23"/>
        <v>30299.170114604603</v>
      </c>
      <c r="AN95" s="17">
        <f t="shared" si="23"/>
        <v>37345.049202495022</v>
      </c>
      <c r="AO95" s="19">
        <f t="shared" si="23"/>
        <v>44591.973054043119</v>
      </c>
      <c r="AP95" s="17">
        <f t="shared" si="23"/>
        <v>51753.756532882086</v>
      </c>
      <c r="AQ95" s="18"/>
      <c r="AR95" s="17">
        <f t="shared" si="12"/>
        <v>832.08213544418425</v>
      </c>
      <c r="AS95" s="17">
        <f t="shared" si="24"/>
        <v>5176.530436767036</v>
      </c>
      <c r="AT95" s="18">
        <f t="shared" si="24"/>
        <v>10452.458124794935</v>
      </c>
      <c r="AU95" s="17">
        <f t="shared" si="24"/>
        <v>16510.466266844298</v>
      </c>
      <c r="AV95" s="17">
        <f t="shared" si="24"/>
        <v>22580.64660237723</v>
      </c>
      <c r="AW95" s="17">
        <f t="shared" si="24"/>
        <v>28732.953893261791</v>
      </c>
      <c r="AX95" s="17">
        <f t="shared" si="24"/>
        <v>35077.822265375566</v>
      </c>
      <c r="AY95" s="17">
        <f t="shared" si="24"/>
        <v>41444.392767635858</v>
      </c>
      <c r="AZ95" s="17">
        <f t="shared" si="24"/>
        <v>47742.294911426849</v>
      </c>
      <c r="BA95" s="17"/>
      <c r="BB95" s="17">
        <f t="shared" si="14"/>
        <v>832.08213544418425</v>
      </c>
      <c r="BC95" s="17">
        <f t="shared" si="25"/>
        <v>5171.0060867262773</v>
      </c>
      <c r="BD95" s="18">
        <f t="shared" si="25"/>
        <v>10439.074138002605</v>
      </c>
      <c r="BE95" s="17">
        <f t="shared" si="25"/>
        <v>16611.671870939161</v>
      </c>
      <c r="BF95" s="17">
        <f t="shared" si="25"/>
        <v>22993.116848149093</v>
      </c>
      <c r="BG95" s="17">
        <f t="shared" si="25"/>
        <v>29578.338320496325</v>
      </c>
      <c r="BH95" s="17">
        <f t="shared" si="25"/>
        <v>36495.168655371679</v>
      </c>
      <c r="BI95" s="17">
        <f t="shared" si="25"/>
        <v>43529.664524516142</v>
      </c>
      <c r="BJ95" s="17">
        <f t="shared" si="25"/>
        <v>50517.232472809759</v>
      </c>
      <c r="BK95" s="19"/>
    </row>
    <row r="96" spans="1:63" x14ac:dyDescent="0.3">
      <c r="B96" s="2" t="s">
        <v>1</v>
      </c>
      <c r="D96" s="2" t="s">
        <v>2</v>
      </c>
      <c r="W96" t="s">
        <v>83</v>
      </c>
      <c r="X96" s="17">
        <f t="shared" si="8"/>
        <v>5081.8860446985364</v>
      </c>
      <c r="Y96" s="17">
        <f t="shared" si="22"/>
        <v>31326.632029506003</v>
      </c>
      <c r="Z96" s="18">
        <f t="shared" si="22"/>
        <v>61825.480502108796</v>
      </c>
      <c r="AA96" s="17">
        <f t="shared" si="22"/>
        <v>96177.548254213514</v>
      </c>
      <c r="AB96" s="17">
        <f t="shared" si="22"/>
        <v>131574.5874612527</v>
      </c>
      <c r="AC96" s="17">
        <f t="shared" si="22"/>
        <v>168198.19512032197</v>
      </c>
      <c r="AD96" s="17">
        <f t="shared" si="22"/>
        <v>205945.93674553401</v>
      </c>
      <c r="AE96" s="17">
        <f t="shared" si="22"/>
        <v>243786.35718689894</v>
      </c>
      <c r="AF96" s="17">
        <f t="shared" si="22"/>
        <v>281686.80430092278</v>
      </c>
      <c r="AH96" s="17">
        <f t="shared" si="10"/>
        <v>5081.8860446985364</v>
      </c>
      <c r="AI96" s="19">
        <f t="shared" si="23"/>
        <v>31568.926216506279</v>
      </c>
      <c r="AJ96" s="18">
        <f t="shared" si="23"/>
        <v>63621.410621407216</v>
      </c>
      <c r="AK96" s="17">
        <f t="shared" si="23"/>
        <v>100899.48260942369</v>
      </c>
      <c r="AL96" s="19">
        <f t="shared" si="23"/>
        <v>139201.98153263374</v>
      </c>
      <c r="AM96" s="17">
        <f t="shared" si="23"/>
        <v>178577.55055246496</v>
      </c>
      <c r="AN96" s="17">
        <f t="shared" si="23"/>
        <v>219061.9411881431</v>
      </c>
      <c r="AO96" s="19">
        <f t="shared" si="23"/>
        <v>259789.78290656759</v>
      </c>
      <c r="AP96" s="17">
        <f t="shared" si="23"/>
        <v>300661.49762197182</v>
      </c>
      <c r="AQ96" s="18"/>
      <c r="AR96" s="17">
        <f t="shared" si="12"/>
        <v>5081.8860446985364</v>
      </c>
      <c r="AS96" s="17">
        <f t="shared" si="24"/>
        <v>31766.310991936331</v>
      </c>
      <c r="AT96" s="18">
        <f t="shared" si="24"/>
        <v>65076.772750402146</v>
      </c>
      <c r="AU96" s="17">
        <f t="shared" si="24"/>
        <v>104708.36609139173</v>
      </c>
      <c r="AV96" s="17">
        <f t="shared" si="24"/>
        <v>145379.87619026558</v>
      </c>
      <c r="AW96" s="17">
        <f t="shared" si="24"/>
        <v>187051.79472085583</v>
      </c>
      <c r="AX96" s="17">
        <f t="shared" si="24"/>
        <v>230028.44659279031</v>
      </c>
      <c r="AY96" s="17">
        <f t="shared" si="24"/>
        <v>273311.02299048495</v>
      </c>
      <c r="AZ96" s="17">
        <f t="shared" si="24"/>
        <v>316928.65834870917</v>
      </c>
      <c r="BA96" s="17"/>
      <c r="BB96" s="17">
        <f t="shared" si="14"/>
        <v>5081.8860446985364</v>
      </c>
      <c r="BC96" s="17">
        <f t="shared" si="25"/>
        <v>31488.168488253119</v>
      </c>
      <c r="BD96" s="18">
        <f t="shared" si="25"/>
        <v>63061.357622585616</v>
      </c>
      <c r="BE96" s="17">
        <f t="shared" si="25"/>
        <v>99587.308792199576</v>
      </c>
      <c r="BF96" s="17">
        <f t="shared" si="25"/>
        <v>137221.03073848854</v>
      </c>
      <c r="BG96" s="17">
        <f t="shared" si="25"/>
        <v>175824.85314640758</v>
      </c>
      <c r="BH96" s="17">
        <f t="shared" si="25"/>
        <v>215649.6168645531</v>
      </c>
      <c r="BI96" s="17">
        <f t="shared" si="25"/>
        <v>255681.88031980812</v>
      </c>
      <c r="BJ96" s="17">
        <f t="shared" si="25"/>
        <v>295904.75983214495</v>
      </c>
      <c r="BK96" s="19"/>
    </row>
    <row r="97" spans="1:63" x14ac:dyDescent="0.3">
      <c r="A97" s="5" t="s">
        <v>4</v>
      </c>
      <c r="B97" s="6">
        <v>1992</v>
      </c>
      <c r="C97" s="6">
        <v>2017</v>
      </c>
      <c r="D97" s="7">
        <v>2017</v>
      </c>
      <c r="E97" s="7">
        <v>2020</v>
      </c>
      <c r="F97" s="7">
        <v>2025</v>
      </c>
      <c r="G97" s="7">
        <v>2030</v>
      </c>
      <c r="H97" s="7">
        <v>2035</v>
      </c>
      <c r="I97" s="7">
        <v>2040</v>
      </c>
      <c r="J97" s="7">
        <v>2045</v>
      </c>
      <c r="K97" s="7">
        <v>2050</v>
      </c>
      <c r="L97" s="7">
        <v>2055</v>
      </c>
      <c r="M97" s="7">
        <v>2060</v>
      </c>
      <c r="N97" s="8">
        <v>2065</v>
      </c>
      <c r="O97" s="8">
        <v>2070</v>
      </c>
      <c r="P97" s="8">
        <v>2075</v>
      </c>
      <c r="Q97" s="8">
        <v>2080</v>
      </c>
      <c r="R97" s="8">
        <v>2085</v>
      </c>
      <c r="S97" s="8">
        <v>2090</v>
      </c>
      <c r="T97" s="8">
        <v>2095</v>
      </c>
      <c r="U97" s="8">
        <v>2100</v>
      </c>
      <c r="W97" t="s">
        <v>85</v>
      </c>
      <c r="X97" s="17">
        <f t="shared" si="8"/>
        <v>711.18076426688003</v>
      </c>
      <c r="Y97" s="17">
        <f t="shared" si="22"/>
        <v>4328.7694721844045</v>
      </c>
      <c r="Z97" s="18">
        <f t="shared" si="22"/>
        <v>8236.043897739848</v>
      </c>
      <c r="AA97" s="17">
        <f t="shared" si="22"/>
        <v>12300.979607985086</v>
      </c>
      <c r="AB97" s="17">
        <f t="shared" si="22"/>
        <v>16305.245275173129</v>
      </c>
      <c r="AC97" s="17">
        <f t="shared" si="22"/>
        <v>20292.852125690712</v>
      </c>
      <c r="AD97" s="17">
        <f t="shared" si="22"/>
        <v>24248.380512838517</v>
      </c>
      <c r="AE97" s="17">
        <f t="shared" si="22"/>
        <v>28043.317805007187</v>
      </c>
      <c r="AF97" s="17">
        <f t="shared" si="22"/>
        <v>31674.225045556967</v>
      </c>
      <c r="AH97" s="17">
        <f t="shared" si="10"/>
        <v>711.18076426688003</v>
      </c>
      <c r="AI97" s="19">
        <f t="shared" si="23"/>
        <v>4352.822751709713</v>
      </c>
      <c r="AJ97" s="18">
        <f t="shared" si="23"/>
        <v>8411.0282517974429</v>
      </c>
      <c r="AK97" s="17">
        <f t="shared" si="23"/>
        <v>12745.547304099569</v>
      </c>
      <c r="AL97" s="19">
        <f t="shared" si="23"/>
        <v>16993.893511946422</v>
      </c>
      <c r="AM97" s="17">
        <f t="shared" si="23"/>
        <v>21181.263784978757</v>
      </c>
      <c r="AN97" s="17">
        <f t="shared" si="23"/>
        <v>25311.880597969921</v>
      </c>
      <c r="AO97" s="19">
        <f t="shared" si="23"/>
        <v>29283.367651499801</v>
      </c>
      <c r="AP97" s="17">
        <f t="shared" si="23"/>
        <v>33080.831108781771</v>
      </c>
      <c r="AQ97" s="18"/>
      <c r="AR97" s="17">
        <f t="shared" si="12"/>
        <v>711.18076426688003</v>
      </c>
      <c r="AS97" s="17">
        <f t="shared" si="24"/>
        <v>4383.482027762715</v>
      </c>
      <c r="AT97" s="18">
        <f t="shared" si="24"/>
        <v>8630.8175211108646</v>
      </c>
      <c r="AU97" s="17">
        <f t="shared" si="24"/>
        <v>13297.524026123605</v>
      </c>
      <c r="AV97" s="17">
        <f t="shared" si="24"/>
        <v>17866.155808605879</v>
      </c>
      <c r="AW97" s="17">
        <f t="shared" si="24"/>
        <v>22334.155366273364</v>
      </c>
      <c r="AX97" s="17">
        <f t="shared" si="24"/>
        <v>26762.566614263818</v>
      </c>
      <c r="AY97" s="17">
        <f t="shared" si="24"/>
        <v>31038.273609916534</v>
      </c>
      <c r="AZ97" s="17">
        <f t="shared" si="24"/>
        <v>35124.370647625605</v>
      </c>
      <c r="BA97" s="17"/>
      <c r="BB97" s="17">
        <f t="shared" si="14"/>
        <v>711.18076426688003</v>
      </c>
      <c r="BC97" s="17">
        <f t="shared" si="25"/>
        <v>4341.3912171865677</v>
      </c>
      <c r="BD97" s="18">
        <f t="shared" si="25"/>
        <v>8332.4847167583539</v>
      </c>
      <c r="BE97" s="17">
        <f t="shared" si="25"/>
        <v>12563.911837236752</v>
      </c>
      <c r="BF97" s="17">
        <f t="shared" si="25"/>
        <v>16723.37608572713</v>
      </c>
      <c r="BG97" s="17">
        <f t="shared" si="25"/>
        <v>20819.678967039228</v>
      </c>
      <c r="BH97" s="17">
        <f t="shared" si="25"/>
        <v>24866.643577246392</v>
      </c>
      <c r="BI97" s="17">
        <f t="shared" si="25"/>
        <v>28750.526498201129</v>
      </c>
      <c r="BJ97" s="17">
        <f t="shared" si="25"/>
        <v>32478.908000981533</v>
      </c>
      <c r="BK97" s="19"/>
    </row>
    <row r="98" spans="1:63" x14ac:dyDescent="0.3">
      <c r="A98" s="9" t="s">
        <v>44</v>
      </c>
      <c r="B98" s="10">
        <f>SUM(B99:B137)+B185+B186+B189+B190+B191+B196+B197+B199</f>
        <v>0</v>
      </c>
      <c r="C98" s="10">
        <f>SUM(C99:C137)+C185+C186+C189+C190+C191+C196+C197+C199</f>
        <v>0</v>
      </c>
      <c r="D98" s="10">
        <f>SUM(D99:D137)+D185+D186+D189+D190+D191+D196+D197+D199</f>
        <v>0</v>
      </c>
      <c r="E98" s="10">
        <f>SUM(E99:E137)+E185+E186+E189+E190+E191+E196+E197+E199</f>
        <v>90922169.191088691</v>
      </c>
      <c r="F98" s="10">
        <f t="shared" ref="F98:U98" si="26">SUM(F99:F137)+F185+F186+F189+F190+F191+F196+F197+F199</f>
        <v>103813686.86087154</v>
      </c>
      <c r="G98" s="10">
        <f t="shared" si="26"/>
        <v>119407284.71070138</v>
      </c>
      <c r="H98" s="10">
        <f t="shared" si="26"/>
        <v>122188721.83510853</v>
      </c>
      <c r="I98" s="10">
        <f t="shared" si="26"/>
        <v>126078366.78782043</v>
      </c>
      <c r="J98" s="10">
        <f t="shared" si="26"/>
        <v>130309820.98424368</v>
      </c>
      <c r="K98" s="10">
        <f t="shared" si="26"/>
        <v>130983951.57528827</v>
      </c>
      <c r="L98" s="10">
        <f t="shared" si="26"/>
        <v>131127547.32790039</v>
      </c>
      <c r="M98" s="10">
        <f t="shared" si="26"/>
        <v>130080918.07516325</v>
      </c>
      <c r="N98" s="10" t="e">
        <f t="shared" si="26"/>
        <v>#REF!</v>
      </c>
      <c r="O98" s="10" t="e">
        <f t="shared" si="26"/>
        <v>#REF!</v>
      </c>
      <c r="P98" s="10" t="e">
        <f t="shared" si="26"/>
        <v>#REF!</v>
      </c>
      <c r="Q98" s="10" t="e">
        <f t="shared" si="26"/>
        <v>#REF!</v>
      </c>
      <c r="R98" s="10" t="e">
        <f t="shared" si="26"/>
        <v>#REF!</v>
      </c>
      <c r="S98" s="10" t="e">
        <f t="shared" si="26"/>
        <v>#REF!</v>
      </c>
      <c r="T98" s="10" t="e">
        <f t="shared" si="26"/>
        <v>#REF!</v>
      </c>
      <c r="U98" s="10" t="e">
        <f t="shared" si="26"/>
        <v>#REF!</v>
      </c>
      <c r="W98" s="4" t="s">
        <v>87</v>
      </c>
      <c r="X98" s="24">
        <f t="shared" si="8"/>
        <v>247253.14611544114</v>
      </c>
      <c r="Y98" s="13">
        <f t="shared" si="22"/>
        <v>1513061.1105366116</v>
      </c>
      <c r="Z98" s="27">
        <f t="shared" si="22"/>
        <v>2931718.4205430271</v>
      </c>
      <c r="AA98" s="13">
        <f t="shared" si="22"/>
        <v>4491939.2764699263</v>
      </c>
      <c r="AB98" s="13">
        <f t="shared" si="22"/>
        <v>6068195.9141714061</v>
      </c>
      <c r="AC98" s="13">
        <f t="shared" si="22"/>
        <v>7667913.7782777064</v>
      </c>
      <c r="AD98" s="13">
        <f t="shared" si="22"/>
        <v>9283729.5176329352</v>
      </c>
      <c r="AE98" s="13">
        <f t="shared" si="22"/>
        <v>10884417.960527664</v>
      </c>
      <c r="AF98" s="13">
        <f t="shared" si="22"/>
        <v>12466606.764562814</v>
      </c>
      <c r="AH98" s="24">
        <f t="shared" si="10"/>
        <v>247253.14611544114</v>
      </c>
      <c r="AI98" s="14">
        <f t="shared" si="23"/>
        <v>1516653.2789260135</v>
      </c>
      <c r="AJ98" s="27">
        <f t="shared" si="23"/>
        <v>2959311.5683348463</v>
      </c>
      <c r="AK98" s="13">
        <f t="shared" si="23"/>
        <v>4567440.9606466619</v>
      </c>
      <c r="AL98" s="14">
        <f t="shared" si="23"/>
        <v>6188963.3321185904</v>
      </c>
      <c r="AM98" s="13">
        <f t="shared" si="23"/>
        <v>7825946.0515266508</v>
      </c>
      <c r="AN98" s="13">
        <f t="shared" si="23"/>
        <v>9473386.8311236501</v>
      </c>
      <c r="AO98" s="14">
        <f t="shared" si="23"/>
        <v>11105926.371829875</v>
      </c>
      <c r="AP98" s="13">
        <f t="shared" si="23"/>
        <v>12716436.103841133</v>
      </c>
      <c r="AQ98" s="27"/>
      <c r="AR98" s="24">
        <f t="shared" si="12"/>
        <v>247253.14611544114</v>
      </c>
      <c r="AS98" s="13">
        <f t="shared" si="24"/>
        <v>1524853.1608725991</v>
      </c>
      <c r="AT98" s="27">
        <f t="shared" si="24"/>
        <v>3018634.0598499076</v>
      </c>
      <c r="AU98" s="13">
        <f t="shared" si="24"/>
        <v>4717899.1235683886</v>
      </c>
      <c r="AV98" s="13">
        <f t="shared" si="24"/>
        <v>6422668.8519808939</v>
      </c>
      <c r="AW98" s="13">
        <f t="shared" si="24"/>
        <v>8117446.9393529044</v>
      </c>
      <c r="AX98" s="13">
        <f t="shared" si="24"/>
        <v>9816280.3171479274</v>
      </c>
      <c r="AY98" s="13">
        <f t="shared" si="24"/>
        <v>11495166.728935488</v>
      </c>
      <c r="AZ98" s="13">
        <f t="shared" si="24"/>
        <v>13137522.557351176</v>
      </c>
      <c r="BA98" s="13"/>
      <c r="BB98" s="24">
        <f t="shared" si="14"/>
        <v>247253.14611544114</v>
      </c>
      <c r="BC98" s="13">
        <f t="shared" si="25"/>
        <v>1515995.711580856</v>
      </c>
      <c r="BD98" s="27">
        <f t="shared" si="25"/>
        <v>2955088.5630399655</v>
      </c>
      <c r="BE98" s="13">
        <f t="shared" si="25"/>
        <v>4557609.7006915454</v>
      </c>
      <c r="BF98" s="13">
        <f t="shared" si="25"/>
        <v>6169002.3351669479</v>
      </c>
      <c r="BG98" s="13">
        <f t="shared" si="25"/>
        <v>7793778.4480750114</v>
      </c>
      <c r="BH98" s="13">
        <f t="shared" si="25"/>
        <v>9432498.4185245186</v>
      </c>
      <c r="BI98" s="13">
        <f t="shared" si="25"/>
        <v>11054088.59798852</v>
      </c>
      <c r="BJ98" s="13">
        <f t="shared" si="25"/>
        <v>12659042.238927232</v>
      </c>
      <c r="BK98" s="14"/>
    </row>
    <row r="99" spans="1:63" x14ac:dyDescent="0.3">
      <c r="A99" t="s">
        <v>121</v>
      </c>
      <c r="B99" s="2">
        <v>0</v>
      </c>
      <c r="C99" s="2">
        <v>0</v>
      </c>
      <c r="D99" s="2">
        <v>0</v>
      </c>
      <c r="E99" s="2">
        <v>230826.70834347943</v>
      </c>
      <c r="F99" s="2">
        <v>252379.17352801032</v>
      </c>
      <c r="G99" s="2">
        <v>277173.415702531</v>
      </c>
      <c r="H99" s="2">
        <v>281814.06453128939</v>
      </c>
      <c r="I99" s="2">
        <v>283721.40335955401</v>
      </c>
      <c r="J99" s="2">
        <v>283355.38356090547</v>
      </c>
      <c r="K99" s="2">
        <v>282507.69974415819</v>
      </c>
      <c r="L99" s="2">
        <v>284132.6630340094</v>
      </c>
      <c r="M99" s="2">
        <v>278003.53690062318</v>
      </c>
      <c r="N99" t="e">
        <f>#REF!+#REF!+#REF!</f>
        <v>#REF!</v>
      </c>
      <c r="O99" t="e">
        <f>#REF!+#REF!+#REF!</f>
        <v>#REF!</v>
      </c>
      <c r="P99" t="e">
        <f>#REF!+#REF!+#REF!</f>
        <v>#REF!</v>
      </c>
      <c r="Q99" t="e">
        <f>#REF!+#REF!+#REF!</f>
        <v>#REF!</v>
      </c>
      <c r="R99" t="e">
        <f>#REF!+#REF!+#REF!</f>
        <v>#REF!</v>
      </c>
      <c r="S99" t="e">
        <f>#REF!+#REF!+#REF!</f>
        <v>#REF!</v>
      </c>
      <c r="T99" t="e">
        <f>#REF!+#REF!+#REF!</f>
        <v>#REF!</v>
      </c>
      <c r="U99" t="e">
        <f>#REF!+#REF!+#REF!</f>
        <v>#REF!</v>
      </c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63" x14ac:dyDescent="0.3">
      <c r="A100" t="s">
        <v>122</v>
      </c>
      <c r="B100" s="2">
        <v>0</v>
      </c>
      <c r="C100" s="2">
        <v>0</v>
      </c>
      <c r="D100" s="2">
        <v>0</v>
      </c>
      <c r="E100" s="2">
        <v>414.27926331168931</v>
      </c>
      <c r="F100" s="2">
        <v>500.3197760304688</v>
      </c>
      <c r="G100" s="2">
        <v>594.77171025113978</v>
      </c>
      <c r="H100" s="2">
        <v>620.37939872395032</v>
      </c>
      <c r="I100" s="2">
        <v>647.53882784062409</v>
      </c>
      <c r="J100" s="2">
        <v>682.37182389700263</v>
      </c>
      <c r="K100" s="2">
        <v>705.51936930458817</v>
      </c>
      <c r="L100" s="2">
        <v>723.21300949551846</v>
      </c>
      <c r="M100" s="2">
        <v>724.6091016060999</v>
      </c>
      <c r="N100" t="e">
        <f>#REF!+#REF!+#REF!</f>
        <v>#REF!</v>
      </c>
      <c r="O100" t="e">
        <f>#REF!+#REF!+#REF!</f>
        <v>#REF!</v>
      </c>
      <c r="P100" t="e">
        <f>#REF!+#REF!+#REF!</f>
        <v>#REF!</v>
      </c>
      <c r="Q100" t="e">
        <f>#REF!+#REF!+#REF!</f>
        <v>#REF!</v>
      </c>
      <c r="R100" t="e">
        <f>#REF!+#REF!+#REF!</f>
        <v>#REF!</v>
      </c>
      <c r="S100" t="e">
        <f>#REF!+#REF!+#REF!</f>
        <v>#REF!</v>
      </c>
      <c r="T100" t="e">
        <f>#REF!+#REF!+#REF!</f>
        <v>#REF!</v>
      </c>
      <c r="U100" t="e">
        <f>#REF!+#REF!+#REF!</f>
        <v>#REF!</v>
      </c>
      <c r="W100" t="s">
        <v>123</v>
      </c>
    </row>
    <row r="101" spans="1:63" x14ac:dyDescent="0.3">
      <c r="A101" t="s">
        <v>124</v>
      </c>
      <c r="B101" s="2">
        <v>0</v>
      </c>
      <c r="C101" s="2">
        <v>0</v>
      </c>
      <c r="D101" s="2">
        <v>0</v>
      </c>
      <c r="E101" s="2">
        <v>1150317.4748337346</v>
      </c>
      <c r="F101" s="2">
        <v>1244969.7261886706</v>
      </c>
      <c r="G101" s="2">
        <v>1339906.4010914154</v>
      </c>
      <c r="H101" s="2">
        <v>1351270.0852728537</v>
      </c>
      <c r="I101" s="2">
        <v>1367679.3035168273</v>
      </c>
      <c r="J101" s="2">
        <v>1388777.6531273902</v>
      </c>
      <c r="K101" s="2">
        <v>1411767.9507026698</v>
      </c>
      <c r="L101" s="2">
        <v>1435297.6246778544</v>
      </c>
      <c r="M101" s="2">
        <v>1431964.0923616614</v>
      </c>
      <c r="N101" t="e">
        <f>#REF!+#REF!+#REF!</f>
        <v>#REF!</v>
      </c>
      <c r="O101" t="e">
        <f>#REF!+#REF!+#REF!</f>
        <v>#REF!</v>
      </c>
      <c r="P101" t="e">
        <f>#REF!+#REF!+#REF!</f>
        <v>#REF!</v>
      </c>
      <c r="Q101" t="e">
        <f>#REF!+#REF!+#REF!</f>
        <v>#REF!</v>
      </c>
      <c r="R101" t="e">
        <f>#REF!+#REF!+#REF!</f>
        <v>#REF!</v>
      </c>
      <c r="S101" t="e">
        <f>#REF!+#REF!+#REF!</f>
        <v>#REF!</v>
      </c>
      <c r="T101" t="e">
        <f>#REF!+#REF!+#REF!</f>
        <v>#REF!</v>
      </c>
      <c r="U101" t="e">
        <f>#REF!+#REF!+#REF!</f>
        <v>#REF!</v>
      </c>
      <c r="W101" s="4" t="s">
        <v>6</v>
      </c>
      <c r="X101" s="4">
        <v>2020</v>
      </c>
      <c r="Y101" s="4">
        <v>2025</v>
      </c>
      <c r="Z101" s="4">
        <v>2030</v>
      </c>
      <c r="AA101" s="4">
        <v>2035</v>
      </c>
      <c r="AB101" s="4">
        <v>2040</v>
      </c>
      <c r="AC101" s="4">
        <v>2045</v>
      </c>
      <c r="AD101" s="4">
        <v>2050</v>
      </c>
      <c r="AE101" s="4">
        <v>2055</v>
      </c>
      <c r="AF101" s="4">
        <v>2060</v>
      </c>
      <c r="AH101" s="31"/>
    </row>
    <row r="102" spans="1:63" x14ac:dyDescent="0.3">
      <c r="A102" t="s">
        <v>125</v>
      </c>
      <c r="B102" s="2">
        <v>0</v>
      </c>
      <c r="C102" s="2">
        <v>0</v>
      </c>
      <c r="D102" s="2">
        <v>0</v>
      </c>
      <c r="E102" s="2">
        <v>233201.60239795659</v>
      </c>
      <c r="F102" s="2">
        <v>252496.3467840926</v>
      </c>
      <c r="G102" s="2">
        <v>272098.07443981501</v>
      </c>
      <c r="H102" s="2">
        <v>274080.97444800998</v>
      </c>
      <c r="I102" s="2">
        <v>277156.47644698585</v>
      </c>
      <c r="J102" s="2">
        <v>281402.47260919149</v>
      </c>
      <c r="K102" s="2">
        <v>286136.00397733506</v>
      </c>
      <c r="L102" s="2">
        <v>291141.26009734353</v>
      </c>
      <c r="M102" s="2">
        <v>290344.00703611417</v>
      </c>
      <c r="N102" t="e">
        <f>#REF!+#REF!+#REF!</f>
        <v>#REF!</v>
      </c>
      <c r="O102" t="e">
        <f>#REF!+#REF!+#REF!</f>
        <v>#REF!</v>
      </c>
      <c r="P102" t="e">
        <f>#REF!+#REF!+#REF!</f>
        <v>#REF!</v>
      </c>
      <c r="Q102" t="e">
        <f>#REF!+#REF!+#REF!</f>
        <v>#REF!</v>
      </c>
      <c r="R102" t="e">
        <f>#REF!+#REF!+#REF!</f>
        <v>#REF!</v>
      </c>
      <c r="S102" t="e">
        <f>#REF!+#REF!+#REF!</f>
        <v>#REF!</v>
      </c>
      <c r="T102" t="e">
        <f>#REF!+#REF!+#REF!</f>
        <v>#REF!</v>
      </c>
      <c r="U102" t="e">
        <f>#REF!+#REF!+#REF!</f>
        <v>#REF!</v>
      </c>
      <c r="W102" t="s">
        <v>91</v>
      </c>
      <c r="X102" s="32">
        <f>X4</f>
        <v>32989.477356151117</v>
      </c>
      <c r="Y102" s="32">
        <f t="shared" ref="Y102:AF102" si="27">Y4</f>
        <v>35308.298919278161</v>
      </c>
      <c r="Z102" s="32">
        <f t="shared" si="27"/>
        <v>38174.866868408571</v>
      </c>
      <c r="AA102" s="32">
        <f t="shared" si="27"/>
        <v>38394.05453044796</v>
      </c>
      <c r="AB102" s="32">
        <f t="shared" si="27"/>
        <v>38780.776863324434</v>
      </c>
      <c r="AC102" s="32">
        <f t="shared" si="27"/>
        <v>39344.845799570598</v>
      </c>
      <c r="AD102" s="32">
        <f t="shared" si="27"/>
        <v>39602.902807221966</v>
      </c>
      <c r="AE102" s="32">
        <f t="shared" si="27"/>
        <v>40011.219670967679</v>
      </c>
      <c r="AF102" s="32">
        <f t="shared" si="27"/>
        <v>38254.985530538303</v>
      </c>
      <c r="AH102" s="31"/>
    </row>
    <row r="103" spans="1:63" x14ac:dyDescent="0.3">
      <c r="A103" t="s">
        <v>126</v>
      </c>
      <c r="B103" s="2">
        <v>0</v>
      </c>
      <c r="C103" s="2">
        <v>0</v>
      </c>
      <c r="D103" s="2">
        <v>0</v>
      </c>
      <c r="E103" s="2">
        <v>8094.6359950454171</v>
      </c>
      <c r="F103" s="2">
        <v>7570.5460149435103</v>
      </c>
      <c r="G103" s="2">
        <v>7105.7123276140082</v>
      </c>
      <c r="H103" s="2">
        <v>7099.9323939161004</v>
      </c>
      <c r="I103" s="2">
        <v>7072.6462269110261</v>
      </c>
      <c r="J103" s="2">
        <v>7048.9215400821367</v>
      </c>
      <c r="K103" s="2">
        <v>7150.4975155337816</v>
      </c>
      <c r="L103" s="2">
        <v>7265.9515018240872</v>
      </c>
      <c r="M103" s="2">
        <v>7306.8084180915594</v>
      </c>
      <c r="N103" t="e">
        <f>#REF!+#REF!+#REF!</f>
        <v>#REF!</v>
      </c>
      <c r="O103" t="e">
        <f>#REF!+#REF!+#REF!</f>
        <v>#REF!</v>
      </c>
      <c r="P103" t="e">
        <f>#REF!+#REF!+#REF!</f>
        <v>#REF!</v>
      </c>
      <c r="Q103" t="e">
        <f>#REF!+#REF!+#REF!</f>
        <v>#REF!</v>
      </c>
      <c r="R103" t="e">
        <f>#REF!+#REF!+#REF!</f>
        <v>#REF!</v>
      </c>
      <c r="S103" t="e">
        <f>#REF!+#REF!+#REF!</f>
        <v>#REF!</v>
      </c>
      <c r="T103" t="e">
        <f>#REF!+#REF!+#REF!</f>
        <v>#REF!</v>
      </c>
      <c r="U103" t="e">
        <f>#REF!+#REF!+#REF!</f>
        <v>#REF!</v>
      </c>
      <c r="W103" t="s">
        <v>244</v>
      </c>
      <c r="X103" s="32">
        <f>AH4</f>
        <v>32989.477356151117</v>
      </c>
      <c r="Y103" s="32">
        <f t="shared" ref="Y103:AF103" si="28">AI4</f>
        <v>35909.205028182179</v>
      </c>
      <c r="Z103" s="32">
        <f t="shared" si="28"/>
        <v>39774.198939032765</v>
      </c>
      <c r="AA103" s="32">
        <f t="shared" si="28"/>
        <v>39573.805493436521</v>
      </c>
      <c r="AB103" s="32">
        <f t="shared" si="28"/>
        <v>40075.315176941796</v>
      </c>
      <c r="AC103" s="32">
        <f t="shared" si="28"/>
        <v>40489.846467087213</v>
      </c>
      <c r="AD103" s="32">
        <f t="shared" si="28"/>
        <v>40664.577498153092</v>
      </c>
      <c r="AE103" s="32">
        <f t="shared" si="28"/>
        <v>41161.832452530769</v>
      </c>
      <c r="AF103" s="32">
        <f t="shared" si="28"/>
        <v>39329.256227711812</v>
      </c>
      <c r="AH103" s="31"/>
    </row>
    <row r="104" spans="1:63" x14ac:dyDescent="0.3">
      <c r="A104" t="s">
        <v>127</v>
      </c>
      <c r="B104" s="2">
        <v>0</v>
      </c>
      <c r="C104" s="2">
        <v>0</v>
      </c>
      <c r="D104" s="2">
        <v>0</v>
      </c>
      <c r="E104" s="2">
        <v>446680.5488535717</v>
      </c>
      <c r="F104" s="2">
        <v>478646.70069006132</v>
      </c>
      <c r="G104" s="2">
        <v>512056.41237542388</v>
      </c>
      <c r="H104" s="2">
        <v>514499.34460956347</v>
      </c>
      <c r="I104" s="2">
        <v>518311.38222782558</v>
      </c>
      <c r="J104" s="2">
        <v>524234.39829002682</v>
      </c>
      <c r="K104" s="2">
        <v>528308.32344427705</v>
      </c>
      <c r="L104" s="2">
        <v>532246.22785609914</v>
      </c>
      <c r="M104" s="2">
        <v>528334.26213548856</v>
      </c>
      <c r="N104" t="e">
        <f>#REF!+#REF!+#REF!</f>
        <v>#REF!</v>
      </c>
      <c r="O104" t="e">
        <f>#REF!+#REF!+#REF!</f>
        <v>#REF!</v>
      </c>
      <c r="P104" t="e">
        <f>#REF!+#REF!+#REF!</f>
        <v>#REF!</v>
      </c>
      <c r="Q104" t="e">
        <f>#REF!+#REF!+#REF!</f>
        <v>#REF!</v>
      </c>
      <c r="R104" t="e">
        <f>#REF!+#REF!+#REF!</f>
        <v>#REF!</v>
      </c>
      <c r="S104" t="e">
        <f>#REF!+#REF!+#REF!</f>
        <v>#REF!</v>
      </c>
      <c r="T104" t="e">
        <f>#REF!+#REF!+#REF!</f>
        <v>#REF!</v>
      </c>
      <c r="U104" t="e">
        <f>#REF!+#REF!+#REF!</f>
        <v>#REF!</v>
      </c>
      <c r="W104" t="s">
        <v>245</v>
      </c>
      <c r="X104" s="32">
        <f>AR4</f>
        <v>32989.477356151117</v>
      </c>
      <c r="Y104" s="32">
        <f t="shared" ref="Y104:AF104" si="29">AS4</f>
        <v>37434.277348574396</v>
      </c>
      <c r="Z104" s="32">
        <f t="shared" si="29"/>
        <v>42980.11642421961</v>
      </c>
      <c r="AA104" s="32">
        <f t="shared" si="29"/>
        <v>43419.729148161154</v>
      </c>
      <c r="AB104" s="32">
        <f t="shared" si="29"/>
        <v>42464.547468058954</v>
      </c>
      <c r="AC104" s="32">
        <f t="shared" si="29"/>
        <v>41896.527675400423</v>
      </c>
      <c r="AD104" s="32">
        <f t="shared" si="29"/>
        <v>41312.131897073617</v>
      </c>
      <c r="AE104" s="32">
        <f t="shared" si="29"/>
        <v>39505.619436006593</v>
      </c>
      <c r="AF104" s="32">
        <f t="shared" si="29"/>
        <v>39827.202879285403</v>
      </c>
    </row>
    <row r="105" spans="1:63" x14ac:dyDescent="0.3">
      <c r="A105" t="s">
        <v>46</v>
      </c>
      <c r="B105" s="2">
        <v>0</v>
      </c>
      <c r="C105" s="2">
        <v>0</v>
      </c>
      <c r="D105" s="2">
        <v>0</v>
      </c>
      <c r="E105" s="2">
        <v>38862954.760201544</v>
      </c>
      <c r="F105" s="2">
        <v>45632196.802979514</v>
      </c>
      <c r="G105" s="2">
        <v>54367012.581150748</v>
      </c>
      <c r="H105" s="2">
        <v>56209893.09607172</v>
      </c>
      <c r="I105" s="2">
        <v>58745672.765511423</v>
      </c>
      <c r="J105" s="2">
        <v>61428195.619091734</v>
      </c>
      <c r="K105" s="2">
        <v>61697228.867386386</v>
      </c>
      <c r="L105" s="2">
        <v>61630225.989470519</v>
      </c>
      <c r="M105" s="2">
        <v>60632206.919260755</v>
      </c>
      <c r="N105" t="e">
        <f>#REF!+#REF!+#REF!</f>
        <v>#REF!</v>
      </c>
      <c r="O105" t="e">
        <f>#REF!+#REF!+#REF!</f>
        <v>#REF!</v>
      </c>
      <c r="P105" t="e">
        <f>#REF!+#REF!+#REF!</f>
        <v>#REF!</v>
      </c>
      <c r="Q105" t="e">
        <f>#REF!+#REF!+#REF!</f>
        <v>#REF!</v>
      </c>
      <c r="R105" t="e">
        <f>#REF!+#REF!+#REF!</f>
        <v>#REF!</v>
      </c>
      <c r="S105" t="e">
        <f>#REF!+#REF!+#REF!</f>
        <v>#REF!</v>
      </c>
      <c r="T105" t="e">
        <f>#REF!+#REF!+#REF!</f>
        <v>#REF!</v>
      </c>
      <c r="U105" t="e">
        <f>#REF!+#REF!+#REF!</f>
        <v>#REF!</v>
      </c>
      <c r="W105" t="s">
        <v>246</v>
      </c>
      <c r="X105" s="32">
        <f>BB4</f>
        <v>32989.477356151117</v>
      </c>
      <c r="Y105" s="32">
        <f t="shared" ref="Y105:AF105" si="30">BC4</f>
        <v>35850.829596473188</v>
      </c>
      <c r="Z105" s="32">
        <f t="shared" si="30"/>
        <v>39595.597106381589</v>
      </c>
      <c r="AA105" s="32">
        <f t="shared" si="30"/>
        <v>39299.654474427945</v>
      </c>
      <c r="AB105" s="32">
        <f t="shared" si="30"/>
        <v>39722.744195293533</v>
      </c>
      <c r="AC105" s="32">
        <f t="shared" si="30"/>
        <v>40109.820116793147</v>
      </c>
      <c r="AD105" s="32">
        <f t="shared" si="30"/>
        <v>40271.826068851515</v>
      </c>
      <c r="AE105" s="32">
        <f t="shared" si="30"/>
        <v>40879.566575472156</v>
      </c>
      <c r="AF105" s="32">
        <f t="shared" si="30"/>
        <v>39060.659526400457</v>
      </c>
    </row>
    <row r="106" spans="1:63" x14ac:dyDescent="0.3">
      <c r="A106" t="s">
        <v>128</v>
      </c>
      <c r="B106" s="2">
        <v>0</v>
      </c>
      <c r="C106" s="2">
        <v>0</v>
      </c>
      <c r="D106" s="2">
        <v>0</v>
      </c>
      <c r="E106" s="2">
        <v>1366.0809463408239</v>
      </c>
      <c r="F106" s="2">
        <v>1300.9649611392799</v>
      </c>
      <c r="G106" s="2">
        <v>1153.749936541067</v>
      </c>
      <c r="H106" s="2">
        <v>1023.9963575428345</v>
      </c>
      <c r="I106" s="2">
        <v>920.47457680078571</v>
      </c>
      <c r="J106" s="2">
        <v>971.30263046948437</v>
      </c>
      <c r="K106" s="2">
        <v>1033.0704063263506</v>
      </c>
      <c r="L106" s="2">
        <v>1072.1292193542408</v>
      </c>
      <c r="M106" s="2">
        <v>1073.8703690771429</v>
      </c>
      <c r="N106" t="e">
        <f>#REF!+#REF!+#REF!</f>
        <v>#REF!</v>
      </c>
      <c r="O106" t="e">
        <f>#REF!+#REF!+#REF!</f>
        <v>#REF!</v>
      </c>
      <c r="P106" t="e">
        <f>#REF!+#REF!+#REF!</f>
        <v>#REF!</v>
      </c>
      <c r="Q106" t="e">
        <f>#REF!+#REF!+#REF!</f>
        <v>#REF!</v>
      </c>
      <c r="R106" t="e">
        <f>#REF!+#REF!+#REF!</f>
        <v>#REF!</v>
      </c>
      <c r="S106" t="e">
        <f>#REF!+#REF!+#REF!</f>
        <v>#REF!</v>
      </c>
      <c r="T106" t="e">
        <f>#REF!+#REF!+#REF!</f>
        <v>#REF!</v>
      </c>
      <c r="U106" t="e">
        <f>#REF!+#REF!+#REF!</f>
        <v>#REF!</v>
      </c>
      <c r="X106" s="32"/>
      <c r="Y106" s="32"/>
      <c r="Z106" s="32"/>
      <c r="AA106" s="32"/>
      <c r="AB106" s="32"/>
      <c r="AC106" s="32"/>
      <c r="AD106" s="32"/>
      <c r="AE106" s="32"/>
      <c r="AF106" s="32"/>
    </row>
    <row r="107" spans="1:63" x14ac:dyDescent="0.3">
      <c r="A107" t="s">
        <v>129</v>
      </c>
      <c r="B107" s="2">
        <v>0</v>
      </c>
      <c r="C107" s="2">
        <v>0</v>
      </c>
      <c r="D107" s="2">
        <v>0</v>
      </c>
      <c r="E107" s="2">
        <v>696.70739080818078</v>
      </c>
      <c r="F107" s="2">
        <v>774.49161546535936</v>
      </c>
      <c r="G107" s="2">
        <v>840.64914639978963</v>
      </c>
      <c r="H107" s="2">
        <v>843.14766203563977</v>
      </c>
      <c r="I107" s="2">
        <v>853.56597592767343</v>
      </c>
      <c r="J107" s="2">
        <v>874.35485675941152</v>
      </c>
      <c r="K107" s="2">
        <v>884.45828694235672</v>
      </c>
      <c r="L107" s="2">
        <v>899.60092713328709</v>
      </c>
      <c r="M107" s="2">
        <v>893.34301924386853</v>
      </c>
      <c r="N107" t="e">
        <f>#REF!+#REF!+#REF!</f>
        <v>#REF!</v>
      </c>
      <c r="O107" t="e">
        <f>#REF!+#REF!+#REF!</f>
        <v>#REF!</v>
      </c>
      <c r="P107" t="e">
        <f>#REF!+#REF!+#REF!</f>
        <v>#REF!</v>
      </c>
      <c r="Q107" t="e">
        <f>#REF!+#REF!+#REF!</f>
        <v>#REF!</v>
      </c>
      <c r="R107" t="e">
        <f>#REF!+#REF!+#REF!</f>
        <v>#REF!</v>
      </c>
      <c r="S107" t="e">
        <f>#REF!+#REF!+#REF!</f>
        <v>#REF!</v>
      </c>
      <c r="T107" t="e">
        <f>#REF!+#REF!+#REF!</f>
        <v>#REF!</v>
      </c>
      <c r="U107" t="e">
        <f>#REF!+#REF!+#REF!</f>
        <v>#REF!</v>
      </c>
      <c r="X107" s="32"/>
      <c r="Y107" s="32"/>
      <c r="Z107" s="32"/>
      <c r="AA107" s="32"/>
      <c r="AB107" s="32"/>
      <c r="AC107" s="32"/>
      <c r="AD107" s="32"/>
      <c r="AE107" s="32"/>
      <c r="AF107" s="32"/>
    </row>
    <row r="108" spans="1:63" x14ac:dyDescent="0.3">
      <c r="A108" t="s">
        <v>48</v>
      </c>
      <c r="B108" s="2">
        <v>0</v>
      </c>
      <c r="C108" s="2">
        <v>0</v>
      </c>
      <c r="D108" s="2">
        <v>0</v>
      </c>
      <c r="E108" s="2">
        <v>21716381.516796794</v>
      </c>
      <c r="F108" s="2">
        <v>24086610.978996526</v>
      </c>
      <c r="G108" s="2">
        <v>26716803.294300735</v>
      </c>
      <c r="H108" s="2">
        <v>26905044.436952423</v>
      </c>
      <c r="I108" s="2">
        <v>27368755.737565182</v>
      </c>
      <c r="J108" s="2">
        <v>28047460.450650066</v>
      </c>
      <c r="K108" s="2">
        <v>28468623.11173033</v>
      </c>
      <c r="L108" s="2">
        <v>28543196.071752071</v>
      </c>
      <c r="M108" s="2">
        <v>28793686.953878194</v>
      </c>
      <c r="N108" t="e">
        <f>#REF!+#REF!+#REF!</f>
        <v>#REF!</v>
      </c>
      <c r="O108" t="e">
        <f>#REF!+#REF!+#REF!</f>
        <v>#REF!</v>
      </c>
      <c r="P108" t="e">
        <f>#REF!+#REF!+#REF!</f>
        <v>#REF!</v>
      </c>
      <c r="Q108" t="e">
        <f>#REF!+#REF!+#REF!</f>
        <v>#REF!</v>
      </c>
      <c r="R108" t="e">
        <f>#REF!+#REF!+#REF!</f>
        <v>#REF!</v>
      </c>
      <c r="S108" t="e">
        <f>#REF!+#REF!+#REF!</f>
        <v>#REF!</v>
      </c>
      <c r="T108" t="e">
        <f>#REF!+#REF!+#REF!</f>
        <v>#REF!</v>
      </c>
      <c r="U108" t="e">
        <f>#REF!+#REF!+#REF!</f>
        <v>#REF!</v>
      </c>
      <c r="X108" s="32"/>
      <c r="Y108" s="32"/>
      <c r="Z108" s="32"/>
      <c r="AA108" s="32"/>
      <c r="AB108" s="32"/>
      <c r="AC108" s="32"/>
      <c r="AD108" s="32"/>
      <c r="AE108" s="32"/>
      <c r="AF108" s="32"/>
      <c r="AG108" s="12"/>
    </row>
    <row r="109" spans="1:63" x14ac:dyDescent="0.3">
      <c r="A109" t="s">
        <v>50</v>
      </c>
      <c r="B109" s="2">
        <v>0</v>
      </c>
      <c r="C109" s="2">
        <v>0</v>
      </c>
      <c r="D109" s="2">
        <v>0</v>
      </c>
      <c r="E109" s="2">
        <v>8234131.6012288379</v>
      </c>
      <c r="F109" s="2">
        <v>9436754.7713714615</v>
      </c>
      <c r="G109" s="2">
        <v>10839010.600048797</v>
      </c>
      <c r="H109" s="2">
        <v>11076626.618468551</v>
      </c>
      <c r="I109" s="2">
        <v>11407533.230682742</v>
      </c>
      <c r="J109" s="2">
        <v>11664102.721631028</v>
      </c>
      <c r="K109" s="2">
        <v>11549880.495408855</v>
      </c>
      <c r="L109" s="2">
        <v>11511740.16029169</v>
      </c>
      <c r="M109" s="2">
        <v>11390683.135755192</v>
      </c>
      <c r="N109" t="e">
        <f>#REF!+#REF!+#REF!</f>
        <v>#REF!</v>
      </c>
      <c r="O109" t="e">
        <f>#REF!+#REF!+#REF!</f>
        <v>#REF!</v>
      </c>
      <c r="P109" t="e">
        <f>#REF!+#REF!+#REF!</f>
        <v>#REF!</v>
      </c>
      <c r="Q109" t="e">
        <f>#REF!+#REF!+#REF!</f>
        <v>#REF!</v>
      </c>
      <c r="R109" t="e">
        <f>#REF!+#REF!+#REF!</f>
        <v>#REF!</v>
      </c>
      <c r="S109" t="e">
        <f>#REF!+#REF!+#REF!</f>
        <v>#REF!</v>
      </c>
      <c r="T109" t="e">
        <f>#REF!+#REF!+#REF!</f>
        <v>#REF!</v>
      </c>
      <c r="U109" t="e">
        <f>#REF!+#REF!+#REF!</f>
        <v>#REF!</v>
      </c>
      <c r="W109" s="9" t="s">
        <v>24</v>
      </c>
      <c r="X109" s="4">
        <v>2020</v>
      </c>
      <c r="Y109" s="4">
        <v>2025</v>
      </c>
      <c r="Z109" s="4">
        <v>2030</v>
      </c>
      <c r="AA109" s="4">
        <v>2035</v>
      </c>
      <c r="AB109" s="4">
        <v>2040</v>
      </c>
      <c r="AC109" s="4">
        <v>2045</v>
      </c>
      <c r="AD109" s="4">
        <v>2050</v>
      </c>
      <c r="AE109" s="4">
        <v>2055</v>
      </c>
      <c r="AF109" s="4">
        <v>2060</v>
      </c>
      <c r="AG109" s="33"/>
      <c r="AJ109" s="33"/>
      <c r="AK109" s="33"/>
    </row>
    <row r="110" spans="1:63" x14ac:dyDescent="0.3">
      <c r="A110" t="s">
        <v>130</v>
      </c>
      <c r="B110" s="2">
        <v>0</v>
      </c>
      <c r="C110" s="2">
        <v>0</v>
      </c>
      <c r="D110" s="2">
        <v>0</v>
      </c>
      <c r="E110" s="2">
        <v>239380.8067772348</v>
      </c>
      <c r="F110" s="2">
        <v>275527.73913132545</v>
      </c>
      <c r="G110" s="2">
        <v>325177.47679112072</v>
      </c>
      <c r="H110" s="2">
        <v>339077.62314509909</v>
      </c>
      <c r="I110" s="2">
        <v>344197.27283678472</v>
      </c>
      <c r="J110" s="2">
        <v>345694.7744134994</v>
      </c>
      <c r="K110" s="2">
        <v>339098.74900849699</v>
      </c>
      <c r="L110" s="2">
        <v>337320.0384814663</v>
      </c>
      <c r="M110" s="2">
        <v>335622.56434866058</v>
      </c>
      <c r="N110" t="e">
        <f>#REF!+#REF!+#REF!</f>
        <v>#REF!</v>
      </c>
      <c r="O110" t="e">
        <f>#REF!+#REF!+#REF!</f>
        <v>#REF!</v>
      </c>
      <c r="P110" t="e">
        <f>#REF!+#REF!+#REF!</f>
        <v>#REF!</v>
      </c>
      <c r="Q110" t="e">
        <f>#REF!+#REF!+#REF!</f>
        <v>#REF!</v>
      </c>
      <c r="R110" t="e">
        <f>#REF!+#REF!+#REF!</f>
        <v>#REF!</v>
      </c>
      <c r="S110" t="e">
        <f>#REF!+#REF!+#REF!</f>
        <v>#REF!</v>
      </c>
      <c r="T110" t="e">
        <f>#REF!+#REF!+#REF!</f>
        <v>#REF!</v>
      </c>
      <c r="U110" t="e">
        <f>#REF!+#REF!+#REF!</f>
        <v>#REF!</v>
      </c>
      <c r="W110" t="s">
        <v>91</v>
      </c>
      <c r="X110" s="32">
        <f>X15</f>
        <v>49278.441445460441</v>
      </c>
      <c r="Y110" s="32">
        <f t="shared" ref="Y110:AF110" si="31">Y15</f>
        <v>56273.110131473899</v>
      </c>
      <c r="Z110" s="32">
        <f t="shared" si="31"/>
        <v>64460.762835357433</v>
      </c>
      <c r="AA110" s="32">
        <f t="shared" si="31"/>
        <v>64779.411649869427</v>
      </c>
      <c r="AB110" s="32">
        <f t="shared" si="31"/>
        <v>65203.708496082909</v>
      </c>
      <c r="AC110" s="32">
        <f t="shared" si="31"/>
        <v>65286.241422719388</v>
      </c>
      <c r="AD110" s="32">
        <f t="shared" si="31"/>
        <v>62777.788811404287</v>
      </c>
      <c r="AE110" s="32">
        <f t="shared" si="31"/>
        <v>60547.314425731682</v>
      </c>
      <c r="AF110" s="32">
        <f t="shared" si="31"/>
        <v>58024.189281667459</v>
      </c>
    </row>
    <row r="111" spans="1:63" x14ac:dyDescent="0.3">
      <c r="A111" t="s">
        <v>131</v>
      </c>
      <c r="B111" s="2">
        <v>0</v>
      </c>
      <c r="C111" s="2">
        <v>0</v>
      </c>
      <c r="D111" s="2">
        <v>0</v>
      </c>
      <c r="E111" s="2">
        <v>28989.40248226254</v>
      </c>
      <c r="F111" s="2">
        <v>33181.694804465347</v>
      </c>
      <c r="G111" s="2">
        <v>39429.938795859387</v>
      </c>
      <c r="H111" s="2">
        <v>40484.542613969112</v>
      </c>
      <c r="I111" s="2">
        <v>41515.156635788662</v>
      </c>
      <c r="J111" s="2">
        <v>42635.127740927797</v>
      </c>
      <c r="K111" s="2">
        <v>41959.310311229434</v>
      </c>
      <c r="L111" s="2">
        <v>41371.849043822585</v>
      </c>
      <c r="M111" s="2">
        <v>40451.323524024177</v>
      </c>
      <c r="N111" t="e">
        <f>#REF!+#REF!+#REF!</f>
        <v>#REF!</v>
      </c>
      <c r="O111" t="e">
        <f>#REF!+#REF!+#REF!</f>
        <v>#REF!</v>
      </c>
      <c r="P111" t="e">
        <f>#REF!+#REF!+#REF!</f>
        <v>#REF!</v>
      </c>
      <c r="Q111" t="e">
        <f>#REF!+#REF!+#REF!</f>
        <v>#REF!</v>
      </c>
      <c r="R111" t="e">
        <f>#REF!+#REF!+#REF!</f>
        <v>#REF!</v>
      </c>
      <c r="S111" t="e">
        <f>#REF!+#REF!+#REF!</f>
        <v>#REF!</v>
      </c>
      <c r="T111" t="e">
        <f>#REF!+#REF!+#REF!</f>
        <v>#REF!</v>
      </c>
      <c r="U111" t="e">
        <f>#REF!+#REF!+#REF!</f>
        <v>#REF!</v>
      </c>
      <c r="W111" t="s">
        <v>244</v>
      </c>
      <c r="X111" s="32">
        <f>AH15</f>
        <v>49278.441445460441</v>
      </c>
      <c r="Y111" s="32">
        <f t="shared" ref="Y111:AF111" si="32">AI15</f>
        <v>57306.661418954696</v>
      </c>
      <c r="Z111" s="32">
        <f t="shared" si="32"/>
        <v>66994.267469075668</v>
      </c>
      <c r="AA111" s="32">
        <f t="shared" si="32"/>
        <v>68339.816308675596</v>
      </c>
      <c r="AB111" s="32">
        <f t="shared" si="32"/>
        <v>68814.438182670332</v>
      </c>
      <c r="AC111" s="32">
        <f t="shared" si="32"/>
        <v>69487.581817630038</v>
      </c>
      <c r="AD111" s="32">
        <f t="shared" si="32"/>
        <v>66940.99105904621</v>
      </c>
      <c r="AE111" s="32">
        <f t="shared" si="32"/>
        <v>64090.176010705451</v>
      </c>
      <c r="AF111" s="32">
        <f t="shared" si="32"/>
        <v>61444.323668501616</v>
      </c>
      <c r="AG111" s="11"/>
      <c r="AH111" s="11"/>
      <c r="AI111" s="52"/>
      <c r="AJ111" s="15"/>
      <c r="AK111" s="15"/>
      <c r="AL111" s="66"/>
      <c r="AN111" s="35"/>
      <c r="AO111" s="52"/>
      <c r="AP111" s="11"/>
      <c r="AQ111" s="11"/>
      <c r="AR111" s="11"/>
      <c r="AS111" s="15"/>
      <c r="AT111" s="15"/>
      <c r="AU111" s="15"/>
      <c r="AV111" s="35"/>
      <c r="AW111" s="36"/>
      <c r="AX111" s="37"/>
      <c r="AY111" s="37"/>
      <c r="AZ111" s="37"/>
      <c r="BA111" s="38"/>
      <c r="BB111" s="38"/>
      <c r="BC111" s="38"/>
      <c r="BD111" s="11"/>
      <c r="BE111" s="36"/>
      <c r="BF111" s="37"/>
      <c r="BG111" s="37"/>
      <c r="BH111" s="37"/>
      <c r="BI111" s="38"/>
      <c r="BJ111" s="38"/>
      <c r="BK111" s="38"/>
    </row>
    <row r="112" spans="1:63" x14ac:dyDescent="0.3">
      <c r="A112" t="s">
        <v>132</v>
      </c>
      <c r="B112" s="2">
        <v>0</v>
      </c>
      <c r="C112" s="2">
        <v>0</v>
      </c>
      <c r="D112" s="2">
        <v>0</v>
      </c>
      <c r="E112" s="2">
        <v>12752.163134680211</v>
      </c>
      <c r="F112" s="2">
        <v>12446.311810066511</v>
      </c>
      <c r="G112" s="2">
        <v>11969.617070468616</v>
      </c>
      <c r="H112" s="2">
        <v>10581.694626964278</v>
      </c>
      <c r="I112" s="2">
        <v>9491.7404339800705</v>
      </c>
      <c r="J112" s="2">
        <v>8405.3028748777269</v>
      </c>
      <c r="K112" s="2">
        <v>7406.6303474100641</v>
      </c>
      <c r="L112" s="2">
        <v>6631.8997437186918</v>
      </c>
      <c r="M112" s="2">
        <v>5901.0771448390005</v>
      </c>
      <c r="N112" t="e">
        <f>#REF!+#REF!+#REF!</f>
        <v>#REF!</v>
      </c>
      <c r="O112" t="e">
        <f>#REF!+#REF!+#REF!</f>
        <v>#REF!</v>
      </c>
      <c r="P112" t="e">
        <f>#REF!+#REF!+#REF!</f>
        <v>#REF!</v>
      </c>
      <c r="Q112" t="e">
        <f>#REF!+#REF!+#REF!</f>
        <v>#REF!</v>
      </c>
      <c r="R112" t="e">
        <f>#REF!+#REF!+#REF!</f>
        <v>#REF!</v>
      </c>
      <c r="S112" t="e">
        <f>#REF!+#REF!+#REF!</f>
        <v>#REF!</v>
      </c>
      <c r="T112" t="e">
        <f>#REF!+#REF!+#REF!</f>
        <v>#REF!</v>
      </c>
      <c r="U112" t="e">
        <f>#REF!+#REF!+#REF!</f>
        <v>#REF!</v>
      </c>
      <c r="W112" t="s">
        <v>245</v>
      </c>
      <c r="X112" s="32">
        <f>AR15</f>
        <v>49278.441445460441</v>
      </c>
      <c r="Y112" s="32">
        <f t="shared" ref="Y112:AF112" si="33">AS15</f>
        <v>59514.153228689625</v>
      </c>
      <c r="Z112" s="32">
        <f t="shared" si="33"/>
        <v>72168.296092063567</v>
      </c>
      <c r="AA112" s="32">
        <f t="shared" si="33"/>
        <v>73049.015760785027</v>
      </c>
      <c r="AB112" s="32">
        <f t="shared" si="33"/>
        <v>72865.765527258947</v>
      </c>
      <c r="AC112" s="32">
        <f t="shared" si="33"/>
        <v>73523.988006631043</v>
      </c>
      <c r="AD112" s="32">
        <f t="shared" si="33"/>
        <v>71859.582259726842</v>
      </c>
      <c r="AE112" s="32">
        <f t="shared" si="33"/>
        <v>68987.478190564158</v>
      </c>
      <c r="AF112" s="32">
        <f t="shared" si="33"/>
        <v>66796.663840524212</v>
      </c>
      <c r="AG112" s="12"/>
      <c r="AH112" s="12"/>
      <c r="AJ112" s="20"/>
      <c r="AK112" s="20"/>
      <c r="AL112" s="48"/>
      <c r="AN112" s="39"/>
      <c r="AP112" s="40"/>
      <c r="AQ112" s="40"/>
      <c r="AR112" s="40"/>
      <c r="AS112" s="41"/>
      <c r="AT112" s="41"/>
      <c r="AU112" s="41"/>
      <c r="AV112" s="39"/>
      <c r="AW112" s="2"/>
      <c r="AX112" s="40"/>
      <c r="AY112" s="40"/>
      <c r="AZ112" s="40"/>
      <c r="BA112" s="41"/>
      <c r="BB112" s="41"/>
      <c r="BC112" s="41"/>
      <c r="BD112" s="12"/>
      <c r="BE112" s="2"/>
      <c r="BF112" s="40"/>
      <c r="BG112" s="40"/>
      <c r="BH112" s="40"/>
      <c r="BI112" s="41"/>
      <c r="BJ112" s="41"/>
      <c r="BK112" s="41"/>
    </row>
    <row r="113" spans="1:63" x14ac:dyDescent="0.3">
      <c r="A113" t="s">
        <v>51</v>
      </c>
      <c r="B113" s="2">
        <v>0</v>
      </c>
      <c r="C113" s="2">
        <v>0</v>
      </c>
      <c r="D113" s="2">
        <v>0</v>
      </c>
      <c r="E113" s="2">
        <v>2745302.8681145576</v>
      </c>
      <c r="F113" s="2">
        <v>3048202.3680324485</v>
      </c>
      <c r="G113" s="2">
        <v>3350777.2449953128</v>
      </c>
      <c r="H113" s="2">
        <v>3426200.760067584</v>
      </c>
      <c r="I113" s="2">
        <v>3517803.9844187731</v>
      </c>
      <c r="J113" s="2">
        <v>3612749.6303847912</v>
      </c>
      <c r="K113" s="2">
        <v>3626013.9212605921</v>
      </c>
      <c r="L113" s="2">
        <v>3562000.4466772932</v>
      </c>
      <c r="M113" s="2">
        <v>3519025.9294238361</v>
      </c>
      <c r="N113" t="e">
        <f>#REF!+#REF!+#REF!</f>
        <v>#REF!</v>
      </c>
      <c r="O113" t="e">
        <f>#REF!+#REF!+#REF!</f>
        <v>#REF!</v>
      </c>
      <c r="P113" t="e">
        <f>#REF!+#REF!+#REF!</f>
        <v>#REF!</v>
      </c>
      <c r="Q113" t="e">
        <f>#REF!+#REF!+#REF!</f>
        <v>#REF!</v>
      </c>
      <c r="R113" t="e">
        <f>#REF!+#REF!+#REF!</f>
        <v>#REF!</v>
      </c>
      <c r="S113" t="e">
        <f>#REF!+#REF!+#REF!</f>
        <v>#REF!</v>
      </c>
      <c r="T113" t="e">
        <f>#REF!+#REF!+#REF!</f>
        <v>#REF!</v>
      </c>
      <c r="U113" t="e">
        <f>#REF!+#REF!+#REF!</f>
        <v>#REF!</v>
      </c>
      <c r="W113" t="s">
        <v>246</v>
      </c>
      <c r="X113" s="32">
        <f>BB15</f>
        <v>49278.441445460441</v>
      </c>
      <c r="Y113" s="32">
        <f t="shared" ref="Y113:AF113" si="34">BC15</f>
        <v>57471.166327546773</v>
      </c>
      <c r="Z113" s="32">
        <f t="shared" si="34"/>
        <v>67556.321708380739</v>
      </c>
      <c r="AA113" s="32">
        <f t="shared" si="34"/>
        <v>68391.110916512305</v>
      </c>
      <c r="AB113" s="32">
        <f t="shared" si="34"/>
        <v>68542.065718832353</v>
      </c>
      <c r="AC113" s="32">
        <f t="shared" si="34"/>
        <v>69469.042984680651</v>
      </c>
      <c r="AD113" s="32">
        <f t="shared" si="34"/>
        <v>66840.210159371243</v>
      </c>
      <c r="AE113" s="32">
        <f t="shared" si="34"/>
        <v>64454.990198039144</v>
      </c>
      <c r="AF113" s="32">
        <f t="shared" si="34"/>
        <v>61870.43325559458</v>
      </c>
      <c r="AG113" s="12"/>
      <c r="AH113" s="12"/>
      <c r="AJ113" s="20"/>
      <c r="AK113" s="20"/>
      <c r="AL113" s="48"/>
      <c r="AN113" s="39"/>
      <c r="AP113" s="40"/>
      <c r="AQ113" s="40"/>
      <c r="AR113" s="40"/>
      <c r="AS113" s="41"/>
      <c r="AT113" s="41"/>
      <c r="AU113" s="41"/>
      <c r="AV113" s="39"/>
      <c r="AW113" s="2"/>
      <c r="AX113" s="40"/>
      <c r="AY113" s="40"/>
      <c r="AZ113" s="40"/>
      <c r="BA113" s="41"/>
      <c r="BB113" s="41"/>
      <c r="BC113" s="41"/>
      <c r="BD113" s="12"/>
      <c r="BE113" s="2"/>
      <c r="BF113" s="40"/>
      <c r="BG113" s="40"/>
      <c r="BH113" s="40"/>
      <c r="BI113" s="41"/>
      <c r="BJ113" s="41"/>
      <c r="BK113" s="41"/>
    </row>
    <row r="114" spans="1:63" x14ac:dyDescent="0.3">
      <c r="A114" t="s">
        <v>133</v>
      </c>
      <c r="B114" s="2">
        <v>0</v>
      </c>
      <c r="C114" s="2">
        <v>0</v>
      </c>
      <c r="D114" s="2">
        <v>0</v>
      </c>
      <c r="E114" s="2">
        <v>15424.457610051346</v>
      </c>
      <c r="F114" s="2">
        <v>16711.21245077853</v>
      </c>
      <c r="G114" s="2">
        <v>17999.883287493292</v>
      </c>
      <c r="H114" s="2">
        <v>18130.005198995252</v>
      </c>
      <c r="I114" s="2">
        <v>18328.568663490289</v>
      </c>
      <c r="J114" s="2">
        <v>18624.281165771376</v>
      </c>
      <c r="K114" s="2">
        <v>18926.834109339125</v>
      </c>
      <c r="L114" s="2">
        <v>19240.734424170023</v>
      </c>
      <c r="M114" s="2">
        <v>19184.275086516584</v>
      </c>
      <c r="N114" t="e">
        <f>#REF!+#REF!+#REF!</f>
        <v>#REF!</v>
      </c>
      <c r="O114" t="e">
        <f>#REF!+#REF!+#REF!</f>
        <v>#REF!</v>
      </c>
      <c r="P114" t="e">
        <f>#REF!+#REF!+#REF!</f>
        <v>#REF!</v>
      </c>
      <c r="Q114" t="e">
        <f>#REF!+#REF!+#REF!</f>
        <v>#REF!</v>
      </c>
      <c r="R114" t="e">
        <f>#REF!+#REF!+#REF!</f>
        <v>#REF!</v>
      </c>
      <c r="S114" t="e">
        <f>#REF!+#REF!+#REF!</f>
        <v>#REF!</v>
      </c>
      <c r="T114" t="e">
        <f>#REF!+#REF!+#REF!</f>
        <v>#REF!</v>
      </c>
      <c r="U114" t="e">
        <f>#REF!+#REF!+#REF!</f>
        <v>#REF!</v>
      </c>
      <c r="X114" s="32"/>
      <c r="Y114" s="32"/>
      <c r="Z114" s="32"/>
      <c r="AA114" s="32"/>
      <c r="AB114" s="32"/>
      <c r="AC114" s="32"/>
      <c r="AD114" s="32"/>
      <c r="AE114" s="32"/>
      <c r="AF114" s="32"/>
      <c r="AG114" s="12"/>
      <c r="AH114" s="12"/>
      <c r="AJ114" s="20"/>
      <c r="AK114" s="20"/>
      <c r="AL114" s="48"/>
      <c r="AN114" s="9"/>
      <c r="AP114" s="37"/>
      <c r="AQ114" s="37"/>
      <c r="AR114" s="37"/>
      <c r="AS114" s="38"/>
      <c r="AT114" s="38"/>
      <c r="AU114" s="38"/>
      <c r="AV114" s="9"/>
      <c r="AW114" s="2"/>
      <c r="AX114" s="37"/>
      <c r="AY114" s="37"/>
      <c r="AZ114" s="37"/>
      <c r="BA114" s="38"/>
      <c r="BB114" s="38"/>
      <c r="BC114" s="38"/>
      <c r="BD114" s="12"/>
      <c r="BE114" s="2"/>
      <c r="BF114" s="37"/>
      <c r="BG114" s="37"/>
      <c r="BH114" s="37"/>
      <c r="BI114" s="38"/>
      <c r="BJ114" s="38"/>
      <c r="BK114" s="38"/>
    </row>
    <row r="115" spans="1:63" x14ac:dyDescent="0.3">
      <c r="A115" t="s">
        <v>134</v>
      </c>
      <c r="B115" s="2">
        <v>0</v>
      </c>
      <c r="C115" s="2">
        <v>0</v>
      </c>
      <c r="D115" s="2">
        <v>0</v>
      </c>
      <c r="E115" s="2">
        <v>396256.12748880929</v>
      </c>
      <c r="F115" s="2">
        <v>436269.91052571073</v>
      </c>
      <c r="G115" s="2">
        <v>480627.30981947505</v>
      </c>
      <c r="H115" s="2">
        <v>496135.44830795133</v>
      </c>
      <c r="I115" s="2">
        <v>516419.22361670702</v>
      </c>
      <c r="J115" s="2">
        <v>542272.45022071083</v>
      </c>
      <c r="K115" s="2">
        <v>559317.02525703597</v>
      </c>
      <c r="L115" s="2">
        <v>570883.43579037068</v>
      </c>
      <c r="M115" s="2">
        <v>572244.24488084414</v>
      </c>
      <c r="N115" t="e">
        <f>#REF!+#REF!+#REF!</f>
        <v>#REF!</v>
      </c>
      <c r="O115" t="e">
        <f>#REF!+#REF!+#REF!</f>
        <v>#REF!</v>
      </c>
      <c r="P115" t="e">
        <f>#REF!+#REF!+#REF!</f>
        <v>#REF!</v>
      </c>
      <c r="Q115" t="e">
        <f>#REF!+#REF!+#REF!</f>
        <v>#REF!</v>
      </c>
      <c r="R115" t="e">
        <f>#REF!+#REF!+#REF!</f>
        <v>#REF!</v>
      </c>
      <c r="S115" t="e">
        <f>#REF!+#REF!+#REF!</f>
        <v>#REF!</v>
      </c>
      <c r="T115" t="e">
        <f>#REF!+#REF!+#REF!</f>
        <v>#REF!</v>
      </c>
      <c r="U115" t="e">
        <f>#REF!+#REF!+#REF!</f>
        <v>#REF!</v>
      </c>
      <c r="X115" s="32"/>
      <c r="Y115" s="32"/>
      <c r="Z115" s="32"/>
      <c r="AA115" s="32"/>
      <c r="AB115" s="32"/>
      <c r="AC115" s="32"/>
      <c r="AD115" s="32"/>
      <c r="AE115" s="32"/>
      <c r="AF115" s="32"/>
      <c r="AG115" s="12"/>
      <c r="AH115" s="12"/>
      <c r="AJ115" s="20"/>
      <c r="AK115" s="20"/>
      <c r="AL115" s="48"/>
      <c r="AN115" s="39"/>
      <c r="AP115" s="40"/>
      <c r="AQ115" s="40"/>
      <c r="AR115" s="40"/>
      <c r="AS115" s="41"/>
      <c r="AT115" s="41"/>
      <c r="AU115" s="41"/>
      <c r="AV115" s="39"/>
      <c r="AW115" s="2"/>
      <c r="AX115" s="40"/>
      <c r="AY115" s="40"/>
      <c r="AZ115" s="40"/>
      <c r="BA115" s="41"/>
      <c r="BB115" s="41"/>
      <c r="BC115" s="41"/>
      <c r="BD115" s="12"/>
      <c r="BE115" s="2"/>
      <c r="BF115" s="40"/>
      <c r="BG115" s="40"/>
      <c r="BH115" s="40"/>
      <c r="BI115" s="41"/>
      <c r="BJ115" s="41"/>
      <c r="BK115" s="41"/>
    </row>
    <row r="116" spans="1:63" x14ac:dyDescent="0.3">
      <c r="A116" t="s">
        <v>135</v>
      </c>
      <c r="B116" s="2">
        <v>0</v>
      </c>
      <c r="C116" s="2">
        <v>0</v>
      </c>
      <c r="D116" s="2">
        <v>0</v>
      </c>
      <c r="E116" s="2">
        <v>499276.77727690153</v>
      </c>
      <c r="F116" s="2">
        <v>548593.44697363558</v>
      </c>
      <c r="G116" s="2">
        <v>601817.45963334839</v>
      </c>
      <c r="H116" s="2">
        <v>623849.72099810257</v>
      </c>
      <c r="I116" s="2">
        <v>646260.09771655384</v>
      </c>
      <c r="J116" s="2">
        <v>670301.56041391287</v>
      </c>
      <c r="K116" s="2">
        <v>676171.84684003494</v>
      </c>
      <c r="L116" s="2">
        <v>687249.00502630905</v>
      </c>
      <c r="M116" s="2">
        <v>688511.5716666223</v>
      </c>
      <c r="N116" t="e">
        <f>#REF!+#REF!+#REF!</f>
        <v>#REF!</v>
      </c>
      <c r="O116" t="e">
        <f>#REF!+#REF!+#REF!</f>
        <v>#REF!</v>
      </c>
      <c r="P116" t="e">
        <f>#REF!+#REF!+#REF!</f>
        <v>#REF!</v>
      </c>
      <c r="Q116" t="e">
        <f>#REF!+#REF!+#REF!</f>
        <v>#REF!</v>
      </c>
      <c r="R116" t="e">
        <f>#REF!+#REF!+#REF!</f>
        <v>#REF!</v>
      </c>
      <c r="S116" t="e">
        <f>#REF!+#REF!+#REF!</f>
        <v>#REF!</v>
      </c>
      <c r="T116" t="e">
        <f>#REF!+#REF!+#REF!</f>
        <v>#REF!</v>
      </c>
      <c r="U116" t="e">
        <f>#REF!+#REF!+#REF!</f>
        <v>#REF!</v>
      </c>
      <c r="X116" s="32"/>
      <c r="Y116" s="32"/>
      <c r="Z116" s="32"/>
      <c r="AA116" s="32"/>
      <c r="AB116" s="32"/>
      <c r="AC116" s="32"/>
      <c r="AD116" s="32"/>
      <c r="AE116" s="32"/>
      <c r="AF116" s="32"/>
      <c r="AG116" s="12"/>
      <c r="AH116" s="12"/>
      <c r="AJ116" s="20"/>
      <c r="AK116" s="20"/>
      <c r="AL116" s="48"/>
      <c r="AN116" s="39"/>
      <c r="AP116" s="40"/>
      <c r="AQ116" s="40"/>
      <c r="AR116" s="40"/>
      <c r="AS116" s="41"/>
      <c r="AT116" s="41"/>
      <c r="AU116" s="41"/>
      <c r="AV116" s="39"/>
      <c r="AW116" s="2"/>
      <c r="AX116" s="40"/>
      <c r="AY116" s="40"/>
      <c r="AZ116" s="40"/>
      <c r="BA116" s="41"/>
      <c r="BB116" s="41"/>
      <c r="BC116" s="41"/>
      <c r="BD116" s="12"/>
      <c r="BE116" s="2"/>
      <c r="BF116" s="40"/>
      <c r="BG116" s="40"/>
      <c r="BH116" s="40"/>
      <c r="BI116" s="41"/>
      <c r="BJ116" s="41"/>
      <c r="BK116" s="41"/>
    </row>
    <row r="117" spans="1:63" x14ac:dyDescent="0.3">
      <c r="A117" t="s">
        <v>136</v>
      </c>
      <c r="B117" s="2">
        <v>0</v>
      </c>
      <c r="C117" s="2">
        <v>0</v>
      </c>
      <c r="D117" s="2">
        <v>0</v>
      </c>
      <c r="E117" s="2">
        <v>864.62969530098587</v>
      </c>
      <c r="F117" s="2">
        <v>953.21391995816441</v>
      </c>
      <c r="G117" s="2">
        <v>1029.7714508925947</v>
      </c>
      <c r="H117" s="2">
        <v>1035.3580241407649</v>
      </c>
      <c r="I117" s="2">
        <v>1044.9563380327988</v>
      </c>
      <c r="J117" s="2">
        <v>1070.4132764768569</v>
      </c>
      <c r="K117" s="2">
        <v>1085.6147642721221</v>
      </c>
      <c r="L117" s="2">
        <v>1101.1874044630526</v>
      </c>
      <c r="M117" s="2">
        <v>1096.0975541859539</v>
      </c>
      <c r="N117" t="e">
        <f>#REF!+#REF!+#REF!</f>
        <v>#REF!</v>
      </c>
      <c r="O117" t="e">
        <f>#REF!+#REF!+#REF!</f>
        <v>#REF!</v>
      </c>
      <c r="P117" t="e">
        <f>#REF!+#REF!+#REF!</f>
        <v>#REF!</v>
      </c>
      <c r="Q117" t="e">
        <f>#REF!+#REF!+#REF!</f>
        <v>#REF!</v>
      </c>
      <c r="R117" t="e">
        <f>#REF!+#REF!+#REF!</f>
        <v>#REF!</v>
      </c>
      <c r="S117" t="e">
        <f>#REF!+#REF!+#REF!</f>
        <v>#REF!</v>
      </c>
      <c r="T117" t="e">
        <f>#REF!+#REF!+#REF!</f>
        <v>#REF!</v>
      </c>
      <c r="U117" t="e">
        <f>#REF!+#REF!+#REF!</f>
        <v>#REF!</v>
      </c>
      <c r="W117" s="9" t="s">
        <v>33</v>
      </c>
      <c r="X117" s="4">
        <v>2020</v>
      </c>
      <c r="Y117" s="4">
        <v>2025</v>
      </c>
      <c r="Z117" s="4">
        <v>2030</v>
      </c>
      <c r="AA117" s="4">
        <v>2035</v>
      </c>
      <c r="AB117" s="4">
        <v>2040</v>
      </c>
      <c r="AC117" s="4">
        <v>2045</v>
      </c>
      <c r="AD117" s="4">
        <v>2050</v>
      </c>
      <c r="AE117" s="4">
        <v>2055</v>
      </c>
      <c r="AF117" s="4">
        <v>2060</v>
      </c>
      <c r="AG117" s="11"/>
      <c r="AH117" s="11"/>
      <c r="AI117" s="52"/>
      <c r="AJ117" s="15"/>
      <c r="AK117" s="15"/>
      <c r="AL117" s="66"/>
      <c r="AN117" s="42"/>
      <c r="AP117" s="37"/>
      <c r="AQ117" s="37"/>
      <c r="AR117" s="37"/>
      <c r="AS117" s="38"/>
      <c r="AT117" s="38"/>
      <c r="AU117" s="38"/>
      <c r="AV117" s="42"/>
      <c r="AW117" s="2"/>
      <c r="AX117" s="37"/>
      <c r="AY117" s="37"/>
      <c r="AZ117" s="37"/>
      <c r="BA117" s="38"/>
      <c r="BB117" s="38"/>
      <c r="BC117" s="38"/>
      <c r="BD117" s="11"/>
      <c r="BE117" s="2"/>
      <c r="BF117" s="37"/>
      <c r="BG117" s="37"/>
      <c r="BH117" s="37"/>
      <c r="BI117" s="38"/>
      <c r="BJ117" s="38"/>
      <c r="BK117" s="38"/>
    </row>
    <row r="118" spans="1:63" x14ac:dyDescent="0.3">
      <c r="A118" t="s">
        <v>137</v>
      </c>
      <c r="B118" s="2">
        <v>0</v>
      </c>
      <c r="C118" s="2">
        <v>0</v>
      </c>
      <c r="D118" s="2">
        <v>0</v>
      </c>
      <c r="E118" s="2">
        <v>467706.22363500227</v>
      </c>
      <c r="F118" s="2">
        <v>533537.90704738849</v>
      </c>
      <c r="G118" s="2">
        <v>610328.75368583202</v>
      </c>
      <c r="H118" s="2">
        <v>626052.3310441908</v>
      </c>
      <c r="I118" s="2">
        <v>645008.94310548622</v>
      </c>
      <c r="J118" s="2">
        <v>667599.66437173728</v>
      </c>
      <c r="K118" s="2">
        <v>682126.0179425315</v>
      </c>
      <c r="L118" s="2">
        <v>687853.91710833088</v>
      </c>
      <c r="M118" s="2">
        <v>686278.95574769704</v>
      </c>
      <c r="N118" t="e">
        <f>#REF!+#REF!+#REF!</f>
        <v>#REF!</v>
      </c>
      <c r="O118" t="e">
        <f>#REF!+#REF!+#REF!</f>
        <v>#REF!</v>
      </c>
      <c r="P118" t="e">
        <f>#REF!+#REF!+#REF!</f>
        <v>#REF!</v>
      </c>
      <c r="Q118" t="e">
        <f>#REF!+#REF!+#REF!</f>
        <v>#REF!</v>
      </c>
      <c r="R118" t="e">
        <f>#REF!+#REF!+#REF!</f>
        <v>#REF!</v>
      </c>
      <c r="S118" t="e">
        <f>#REF!+#REF!+#REF!</f>
        <v>#REF!</v>
      </c>
      <c r="T118" t="e">
        <f>#REF!+#REF!+#REF!</f>
        <v>#REF!</v>
      </c>
      <c r="U118" t="e">
        <f>#REF!+#REF!+#REF!</f>
        <v>#REF!</v>
      </c>
      <c r="W118" t="s">
        <v>91</v>
      </c>
      <c r="X118" s="32">
        <f>X20</f>
        <v>28636.862671234441</v>
      </c>
      <c r="Y118" s="32">
        <f t="shared" ref="Y118:AF118" si="35">Y20</f>
        <v>29885.827892178415</v>
      </c>
      <c r="Z118" s="32">
        <f t="shared" si="35"/>
        <v>31404.642959914963</v>
      </c>
      <c r="AA118" s="32">
        <f t="shared" si="35"/>
        <v>30929.455403467557</v>
      </c>
      <c r="AB118" s="32">
        <f t="shared" si="35"/>
        <v>30515.335222458198</v>
      </c>
      <c r="AC118" s="32">
        <f t="shared" si="35"/>
        <v>30348.613508353163</v>
      </c>
      <c r="AD118" s="32">
        <f t="shared" si="35"/>
        <v>29844.128662376443</v>
      </c>
      <c r="AE118" s="32">
        <f t="shared" si="35"/>
        <v>29525.951669779599</v>
      </c>
      <c r="AF118" s="32">
        <f t="shared" si="35"/>
        <v>29192.440813488211</v>
      </c>
      <c r="AG118" s="12"/>
      <c r="AH118" s="12"/>
      <c r="AJ118" s="20"/>
      <c r="AK118" s="20"/>
      <c r="AL118" s="48"/>
      <c r="AN118" s="39"/>
      <c r="AP118" s="40"/>
      <c r="AQ118" s="40"/>
      <c r="AR118" s="40"/>
      <c r="AS118" s="41"/>
      <c r="AT118" s="41"/>
      <c r="AU118" s="41"/>
      <c r="AV118" s="39"/>
      <c r="AW118" s="2"/>
      <c r="AX118" s="40"/>
      <c r="AY118" s="40"/>
      <c r="AZ118" s="40"/>
      <c r="BA118" s="41"/>
      <c r="BB118" s="41"/>
      <c r="BC118" s="41"/>
      <c r="BD118" s="12"/>
      <c r="BE118" s="2"/>
      <c r="BF118" s="40"/>
      <c r="BG118" s="40"/>
      <c r="BH118" s="40"/>
      <c r="BI118" s="41"/>
      <c r="BJ118" s="41"/>
      <c r="BK118" s="41"/>
    </row>
    <row r="119" spans="1:63" x14ac:dyDescent="0.3">
      <c r="A119" t="s">
        <v>138</v>
      </c>
      <c r="B119" s="2">
        <v>0</v>
      </c>
      <c r="C119" s="2">
        <v>0</v>
      </c>
      <c r="D119" s="2">
        <v>0</v>
      </c>
      <c r="E119" s="2">
        <v>6729.3498429756155</v>
      </c>
      <c r="F119" s="2">
        <v>7792.7192363104023</v>
      </c>
      <c r="G119" s="2">
        <v>9365.0100099659649</v>
      </c>
      <c r="H119" s="2">
        <v>9833.7210029315793</v>
      </c>
      <c r="I119" s="2">
        <v>10271.721621316416</v>
      </c>
      <c r="J119" s="2">
        <v>10729.740864253281</v>
      </c>
      <c r="K119" s="2">
        <v>10832.56556190727</v>
      </c>
      <c r="L119" s="2">
        <v>10792.168662996759</v>
      </c>
      <c r="M119" s="2">
        <v>10536.410236596461</v>
      </c>
      <c r="N119" t="e">
        <f>#REF!+#REF!+#REF!</f>
        <v>#REF!</v>
      </c>
      <c r="O119" t="e">
        <f>#REF!+#REF!+#REF!</f>
        <v>#REF!</v>
      </c>
      <c r="P119" t="e">
        <f>#REF!+#REF!+#REF!</f>
        <v>#REF!</v>
      </c>
      <c r="Q119" t="e">
        <f>#REF!+#REF!+#REF!</f>
        <v>#REF!</v>
      </c>
      <c r="R119" t="e">
        <f>#REF!+#REF!+#REF!</f>
        <v>#REF!</v>
      </c>
      <c r="S119" t="e">
        <f>#REF!+#REF!+#REF!</f>
        <v>#REF!</v>
      </c>
      <c r="T119" t="e">
        <f>#REF!+#REF!+#REF!</f>
        <v>#REF!</v>
      </c>
      <c r="U119" t="e">
        <f>#REF!+#REF!+#REF!</f>
        <v>#REF!</v>
      </c>
      <c r="W119" t="s">
        <v>244</v>
      </c>
      <c r="X119" s="32">
        <f>AH20</f>
        <v>28636.862671234441</v>
      </c>
      <c r="Y119" s="32">
        <f t="shared" ref="Y119:AF119" si="36">AI20</f>
        <v>30205.339808648016</v>
      </c>
      <c r="Z119" s="32">
        <f t="shared" si="36"/>
        <v>32358.314731840994</v>
      </c>
      <c r="AA119" s="32">
        <f t="shared" si="36"/>
        <v>32155.927051538216</v>
      </c>
      <c r="AB119" s="32">
        <f t="shared" si="36"/>
        <v>31568.440148535952</v>
      </c>
      <c r="AC119" s="32">
        <f t="shared" si="36"/>
        <v>31071.40874853971</v>
      </c>
      <c r="AD119" s="32">
        <f t="shared" si="36"/>
        <v>30446.462025284582</v>
      </c>
      <c r="AE119" s="32">
        <f t="shared" si="36"/>
        <v>29957.933782921446</v>
      </c>
      <c r="AF119" s="32">
        <f t="shared" si="36"/>
        <v>29548.351875779579</v>
      </c>
      <c r="AG119" s="12"/>
      <c r="AH119" s="12"/>
      <c r="AJ119" s="20"/>
      <c r="AK119" s="20"/>
      <c r="AL119" s="48"/>
      <c r="AN119" s="39"/>
      <c r="AP119" s="40"/>
      <c r="AQ119" s="40"/>
      <c r="AR119" s="40"/>
      <c r="AS119" s="41"/>
      <c r="AT119" s="41"/>
      <c r="AU119" s="41"/>
      <c r="AV119" s="39"/>
      <c r="AW119" s="2"/>
      <c r="AX119" s="40"/>
      <c r="AY119" s="40"/>
      <c r="AZ119" s="40"/>
      <c r="BA119" s="41"/>
      <c r="BB119" s="41"/>
      <c r="BC119" s="41"/>
      <c r="BD119" s="12"/>
      <c r="BE119" s="2"/>
      <c r="BF119" s="40"/>
      <c r="BG119" s="40"/>
      <c r="BH119" s="40"/>
      <c r="BI119" s="41"/>
      <c r="BJ119" s="41"/>
      <c r="BK119" s="41"/>
    </row>
    <row r="120" spans="1:63" x14ac:dyDescent="0.3">
      <c r="A120" t="s">
        <v>139</v>
      </c>
      <c r="B120" s="2">
        <v>0</v>
      </c>
      <c r="C120" s="2">
        <v>0</v>
      </c>
      <c r="D120" s="2">
        <v>0</v>
      </c>
      <c r="E120" s="2">
        <v>3849.448657660595</v>
      </c>
      <c r="F120" s="2">
        <v>4212.5418617272171</v>
      </c>
      <c r="G120" s="2">
        <v>4575.6744872957297</v>
      </c>
      <c r="H120" s="2">
        <v>4628.6939247287019</v>
      </c>
      <c r="I120" s="2">
        <v>4688.315045193217</v>
      </c>
      <c r="J120" s="2">
        <v>4767.3947325974368</v>
      </c>
      <c r="K120" s="2">
        <v>4834.8028541282229</v>
      </c>
      <c r="L120" s="2">
        <v>4914.4521856669953</v>
      </c>
      <c r="M120" s="2">
        <v>4899.6090267377385</v>
      </c>
      <c r="N120" t="e">
        <f>#REF!+#REF!+#REF!</f>
        <v>#REF!</v>
      </c>
      <c r="O120" t="e">
        <f>#REF!+#REF!+#REF!</f>
        <v>#REF!</v>
      </c>
      <c r="P120" t="e">
        <f>#REF!+#REF!+#REF!</f>
        <v>#REF!</v>
      </c>
      <c r="Q120" t="e">
        <f>#REF!+#REF!+#REF!</f>
        <v>#REF!</v>
      </c>
      <c r="R120" t="e">
        <f>#REF!+#REF!+#REF!</f>
        <v>#REF!</v>
      </c>
      <c r="S120" t="e">
        <f>#REF!+#REF!+#REF!</f>
        <v>#REF!</v>
      </c>
      <c r="T120" t="e">
        <f>#REF!+#REF!+#REF!</f>
        <v>#REF!</v>
      </c>
      <c r="U120" t="e">
        <f>#REF!+#REF!+#REF!</f>
        <v>#REF!</v>
      </c>
      <c r="W120" t="s">
        <v>245</v>
      </c>
      <c r="X120" s="32">
        <f>AR20</f>
        <v>28636.862671234441</v>
      </c>
      <c r="Y120" s="32">
        <f t="shared" ref="Y120:AF120" si="37">AS20</f>
        <v>31042.649333018719</v>
      </c>
      <c r="Z120" s="32">
        <f t="shared" si="37"/>
        <v>34151.803764982345</v>
      </c>
      <c r="AA120" s="32">
        <f t="shared" si="37"/>
        <v>33692.926603906933</v>
      </c>
      <c r="AB120" s="32">
        <f t="shared" si="37"/>
        <v>32536.17180253681</v>
      </c>
      <c r="AC120" s="32">
        <f t="shared" si="37"/>
        <v>32060.320320107054</v>
      </c>
      <c r="AD120" s="32">
        <f t="shared" si="37"/>
        <v>31431.61112281902</v>
      </c>
      <c r="AE120" s="32">
        <f t="shared" si="37"/>
        <v>30625.965308099883</v>
      </c>
      <c r="AF120" s="32">
        <f t="shared" si="37"/>
        <v>30439.281920568457</v>
      </c>
      <c r="AG120" s="12"/>
      <c r="AH120" s="12"/>
      <c r="AJ120" s="20"/>
      <c r="AK120" s="20"/>
      <c r="AL120" s="48"/>
      <c r="AN120" s="39"/>
      <c r="AP120" s="40"/>
      <c r="AQ120" s="40"/>
      <c r="AR120" s="40"/>
      <c r="AS120" s="41"/>
      <c r="AT120" s="41"/>
      <c r="AU120" s="41"/>
      <c r="AV120" s="39"/>
      <c r="AW120" s="2"/>
      <c r="AX120" s="40"/>
      <c r="AY120" s="40"/>
      <c r="AZ120" s="40"/>
      <c r="BA120" s="41"/>
      <c r="BB120" s="41"/>
      <c r="BC120" s="41"/>
      <c r="BD120" s="12"/>
      <c r="BE120" s="2"/>
      <c r="BF120" s="40"/>
      <c r="BG120" s="40"/>
      <c r="BH120" s="40"/>
      <c r="BI120" s="41"/>
      <c r="BJ120" s="41"/>
      <c r="BK120" s="41"/>
    </row>
    <row r="121" spans="1:63" x14ac:dyDescent="0.3">
      <c r="A121" t="s">
        <v>53</v>
      </c>
      <c r="B121" s="2">
        <v>0</v>
      </c>
      <c r="C121" s="2">
        <v>0</v>
      </c>
      <c r="D121" s="2">
        <v>0</v>
      </c>
      <c r="E121" s="2">
        <v>1368878.0963216773</v>
      </c>
      <c r="F121" s="2">
        <v>1565185.6669039554</v>
      </c>
      <c r="G121" s="2">
        <v>1786018.7918246989</v>
      </c>
      <c r="H121" s="2">
        <v>1828366.3147959982</v>
      </c>
      <c r="I121" s="2">
        <v>1872761.2028772759</v>
      </c>
      <c r="J121" s="2">
        <v>1923266.0333781715</v>
      </c>
      <c r="K121" s="2">
        <v>1908783.5051363418</v>
      </c>
      <c r="L121" s="2">
        <v>1943787.1498577949</v>
      </c>
      <c r="M121" s="2">
        <v>1917204.1692356232</v>
      </c>
      <c r="N121" t="e">
        <f>#REF!+#REF!+#REF!</f>
        <v>#REF!</v>
      </c>
      <c r="O121" t="e">
        <f>#REF!+#REF!+#REF!</f>
        <v>#REF!</v>
      </c>
      <c r="P121" t="e">
        <f>#REF!+#REF!+#REF!</f>
        <v>#REF!</v>
      </c>
      <c r="Q121" t="e">
        <f>#REF!+#REF!+#REF!</f>
        <v>#REF!</v>
      </c>
      <c r="R121" t="e">
        <f>#REF!+#REF!+#REF!</f>
        <v>#REF!</v>
      </c>
      <c r="S121" t="e">
        <f>#REF!+#REF!+#REF!</f>
        <v>#REF!</v>
      </c>
      <c r="T121" t="e">
        <f>#REF!+#REF!+#REF!</f>
        <v>#REF!</v>
      </c>
      <c r="U121" t="e">
        <f>#REF!+#REF!+#REF!</f>
        <v>#REF!</v>
      </c>
      <c r="W121" t="s">
        <v>246</v>
      </c>
      <c r="X121" s="32">
        <f>BB20</f>
        <v>28636.862671234441</v>
      </c>
      <c r="Y121" s="32">
        <f t="shared" ref="Y121:AF121" si="38">BC20</f>
        <v>30231.941270960608</v>
      </c>
      <c r="Z121" s="32">
        <f t="shared" si="38"/>
        <v>32487.93513315207</v>
      </c>
      <c r="AA121" s="32">
        <f t="shared" si="38"/>
        <v>32234.058276134718</v>
      </c>
      <c r="AB121" s="32">
        <f t="shared" si="38"/>
        <v>31555.932714438561</v>
      </c>
      <c r="AC121" s="32">
        <f t="shared" si="38"/>
        <v>31293.376359556842</v>
      </c>
      <c r="AD121" s="32">
        <f t="shared" si="38"/>
        <v>30634.534334657834</v>
      </c>
      <c r="AE121" s="32">
        <f t="shared" si="38"/>
        <v>30317.968595909399</v>
      </c>
      <c r="AF121" s="32">
        <f t="shared" si="38"/>
        <v>30041.865043967173</v>
      </c>
      <c r="AG121" s="11"/>
      <c r="AH121" s="11"/>
      <c r="AI121" s="52"/>
      <c r="AJ121" s="15"/>
      <c r="AK121" s="15"/>
      <c r="AL121" s="66"/>
      <c r="AN121" s="35"/>
      <c r="AP121" s="37"/>
      <c r="AQ121" s="37"/>
      <c r="AR121" s="37"/>
      <c r="AS121" s="38"/>
      <c r="AT121" s="38"/>
      <c r="AU121" s="38"/>
      <c r="AV121" s="35"/>
      <c r="AW121" s="2"/>
      <c r="AX121" s="37"/>
      <c r="AY121" s="37"/>
      <c r="AZ121" s="37"/>
      <c r="BA121" s="38"/>
      <c r="BB121" s="38"/>
      <c r="BC121" s="38"/>
      <c r="BD121" s="11"/>
      <c r="BE121" s="2"/>
      <c r="BF121" s="37"/>
      <c r="BG121" s="37"/>
      <c r="BH121" s="37"/>
      <c r="BI121" s="38"/>
      <c r="BJ121" s="38"/>
      <c r="BK121" s="38"/>
    </row>
    <row r="122" spans="1:63" x14ac:dyDescent="0.3">
      <c r="A122" t="s">
        <v>140</v>
      </c>
      <c r="B122" s="2">
        <v>0</v>
      </c>
      <c r="C122" s="2">
        <v>0</v>
      </c>
      <c r="D122" s="2">
        <v>0</v>
      </c>
      <c r="E122" s="2">
        <v>40395.796082892528</v>
      </c>
      <c r="F122" s="2">
        <v>43451.305830907528</v>
      </c>
      <c r="G122" s="2">
        <v>46629.921959699837</v>
      </c>
      <c r="H122" s="2">
        <v>47424.539662046867</v>
      </c>
      <c r="I122" s="2">
        <v>48398.656813947884</v>
      </c>
      <c r="J122" s="2">
        <v>49601.541343490899</v>
      </c>
      <c r="K122" s="2">
        <v>50572.491233370863</v>
      </c>
      <c r="L122" s="2">
        <v>51807.866017263746</v>
      </c>
      <c r="M122" s="2">
        <v>51658.447842560476</v>
      </c>
      <c r="N122" t="e">
        <f>#REF!+#REF!+#REF!</f>
        <v>#REF!</v>
      </c>
      <c r="O122" t="e">
        <f>#REF!+#REF!+#REF!</f>
        <v>#REF!</v>
      </c>
      <c r="P122" t="e">
        <f>#REF!+#REF!+#REF!</f>
        <v>#REF!</v>
      </c>
      <c r="Q122" t="e">
        <f>#REF!+#REF!+#REF!</f>
        <v>#REF!</v>
      </c>
      <c r="R122" t="e">
        <f>#REF!+#REF!+#REF!</f>
        <v>#REF!</v>
      </c>
      <c r="S122" t="e">
        <f>#REF!+#REF!+#REF!</f>
        <v>#REF!</v>
      </c>
      <c r="T122" t="e">
        <f>#REF!+#REF!+#REF!</f>
        <v>#REF!</v>
      </c>
      <c r="U122" t="e">
        <f>#REF!+#REF!+#REF!</f>
        <v>#REF!</v>
      </c>
      <c r="X122" s="32"/>
      <c r="Y122" s="32"/>
      <c r="Z122" s="32"/>
      <c r="AA122" s="32"/>
      <c r="AB122" s="32"/>
      <c r="AC122" s="32"/>
      <c r="AD122" s="32"/>
      <c r="AE122" s="32"/>
      <c r="AF122" s="32"/>
      <c r="AG122" s="12"/>
      <c r="AH122" s="12"/>
      <c r="AJ122" s="20"/>
      <c r="AK122" s="20"/>
      <c r="AL122" s="48"/>
      <c r="AN122" s="39"/>
      <c r="AP122" s="40"/>
      <c r="AQ122" s="40"/>
      <c r="AR122" s="40"/>
      <c r="AS122" s="41"/>
      <c r="AT122" s="41"/>
      <c r="AU122" s="41"/>
      <c r="AV122" s="39"/>
      <c r="AW122" s="2"/>
      <c r="AX122" s="40"/>
      <c r="AY122" s="40"/>
      <c r="AZ122" s="40"/>
      <c r="BA122" s="41"/>
      <c r="BB122" s="41"/>
      <c r="BC122" s="41"/>
      <c r="BD122" s="12"/>
      <c r="BE122" s="2"/>
      <c r="BF122" s="40"/>
      <c r="BG122" s="40"/>
      <c r="BH122" s="40"/>
      <c r="BI122" s="41"/>
      <c r="BJ122" s="41"/>
      <c r="BK122" s="41"/>
    </row>
    <row r="123" spans="1:63" x14ac:dyDescent="0.3">
      <c r="A123" t="s">
        <v>141</v>
      </c>
      <c r="B123" s="2">
        <v>0</v>
      </c>
      <c r="C123" s="2">
        <v>0</v>
      </c>
      <c r="D123" s="2">
        <v>0</v>
      </c>
      <c r="E123" s="2">
        <v>2020967.4285420363</v>
      </c>
      <c r="F123" s="2">
        <v>2206732.6441573105</v>
      </c>
      <c r="G123" s="2">
        <v>2406018.0100033162</v>
      </c>
      <c r="H123" s="2">
        <v>2423217.3564926274</v>
      </c>
      <c r="I123" s="2">
        <v>2448443.6707066167</v>
      </c>
      <c r="J123" s="2">
        <v>2481821.7599466811</v>
      </c>
      <c r="K123" s="2">
        <v>2504139.7091391725</v>
      </c>
      <c r="L123" s="2">
        <v>2533474.4366712403</v>
      </c>
      <c r="M123" s="2">
        <v>2514274.0368963731</v>
      </c>
      <c r="N123" t="e">
        <f>#REF!+#REF!+#REF!</f>
        <v>#REF!</v>
      </c>
      <c r="O123" t="e">
        <f>#REF!+#REF!+#REF!</f>
        <v>#REF!</v>
      </c>
      <c r="P123" t="e">
        <f>#REF!+#REF!+#REF!</f>
        <v>#REF!</v>
      </c>
      <c r="Q123" t="e">
        <f>#REF!+#REF!+#REF!</f>
        <v>#REF!</v>
      </c>
      <c r="R123" t="e">
        <f>#REF!+#REF!+#REF!</f>
        <v>#REF!</v>
      </c>
      <c r="S123" t="e">
        <f>#REF!+#REF!+#REF!</f>
        <v>#REF!</v>
      </c>
      <c r="T123" t="e">
        <f>#REF!+#REF!+#REF!</f>
        <v>#REF!</v>
      </c>
      <c r="U123" t="e">
        <f>#REF!+#REF!+#REF!</f>
        <v>#REF!</v>
      </c>
      <c r="X123" s="32"/>
      <c r="Y123" s="32"/>
      <c r="Z123" s="32"/>
      <c r="AA123" s="32"/>
      <c r="AB123" s="32"/>
      <c r="AC123" s="32"/>
      <c r="AD123" s="32"/>
      <c r="AE123" s="32"/>
      <c r="AF123" s="32"/>
      <c r="AG123" s="12"/>
      <c r="AH123" s="12"/>
      <c r="AJ123" s="20"/>
      <c r="AK123" s="20"/>
      <c r="AL123" s="48"/>
      <c r="AN123" s="39"/>
      <c r="AP123" s="40"/>
      <c r="AQ123" s="40"/>
      <c r="AR123" s="40"/>
      <c r="AS123" s="41"/>
      <c r="AT123" s="41"/>
      <c r="AU123" s="41"/>
      <c r="AV123" s="39"/>
      <c r="AW123" s="2"/>
      <c r="AX123" s="40"/>
      <c r="AY123" s="40"/>
      <c r="AZ123" s="40"/>
      <c r="BA123" s="41"/>
      <c r="BB123" s="41"/>
      <c r="BC123" s="41"/>
      <c r="BD123" s="12"/>
      <c r="BE123" s="2"/>
      <c r="BF123" s="40"/>
      <c r="BG123" s="40"/>
      <c r="BH123" s="40"/>
      <c r="BI123" s="41"/>
      <c r="BJ123" s="41"/>
      <c r="BK123" s="41"/>
    </row>
    <row r="124" spans="1:63" x14ac:dyDescent="0.3">
      <c r="A124" t="s">
        <v>142</v>
      </c>
      <c r="B124" s="2">
        <v>0</v>
      </c>
      <c r="C124" s="2">
        <v>0</v>
      </c>
      <c r="D124" s="2">
        <v>0</v>
      </c>
      <c r="E124" s="2">
        <v>651815.03163846722</v>
      </c>
      <c r="F124" s="2">
        <v>715003.01437084214</v>
      </c>
      <c r="G124" s="2">
        <v>781476.09205550142</v>
      </c>
      <c r="H124" s="2">
        <v>801286.79801687715</v>
      </c>
      <c r="I124" s="2">
        <v>824651.78680521203</v>
      </c>
      <c r="J124" s="2">
        <v>851794.04090112797</v>
      </c>
      <c r="K124" s="2">
        <v>880654.06532385235</v>
      </c>
      <c r="L124" s="2">
        <v>911197.67549963924</v>
      </c>
      <c r="M124" s="2">
        <v>930933.76357160672</v>
      </c>
      <c r="N124" t="e">
        <f>#REF!+#REF!+#REF!</f>
        <v>#REF!</v>
      </c>
      <c r="O124" t="e">
        <f>#REF!+#REF!+#REF!</f>
        <v>#REF!</v>
      </c>
      <c r="P124" t="e">
        <f>#REF!+#REF!+#REF!</f>
        <v>#REF!</v>
      </c>
      <c r="Q124" t="e">
        <f>#REF!+#REF!+#REF!</f>
        <v>#REF!</v>
      </c>
      <c r="R124" t="e">
        <f>#REF!+#REF!+#REF!</f>
        <v>#REF!</v>
      </c>
      <c r="S124" t="e">
        <f>#REF!+#REF!+#REF!</f>
        <v>#REF!</v>
      </c>
      <c r="T124" t="e">
        <f>#REF!+#REF!+#REF!</f>
        <v>#REF!</v>
      </c>
      <c r="U124" t="e">
        <f>#REF!+#REF!+#REF!</f>
        <v>#REF!</v>
      </c>
      <c r="X124" s="32"/>
      <c r="Y124" s="32"/>
      <c r="Z124" s="32"/>
      <c r="AA124" s="32"/>
      <c r="AB124" s="32"/>
      <c r="AC124" s="32"/>
      <c r="AD124" s="32"/>
      <c r="AE124" s="32"/>
      <c r="AF124" s="32"/>
      <c r="AG124" s="12"/>
      <c r="AH124" s="12"/>
      <c r="AJ124" s="20"/>
      <c r="AK124" s="20"/>
      <c r="AL124" s="48"/>
      <c r="AN124" s="39"/>
      <c r="AP124" s="40"/>
      <c r="AQ124" s="40"/>
      <c r="AR124" s="40"/>
      <c r="AS124" s="41"/>
      <c r="AT124" s="41"/>
      <c r="AU124" s="41"/>
      <c r="AV124" s="39"/>
      <c r="AW124" s="2"/>
      <c r="AX124" s="40"/>
      <c r="AY124" s="40"/>
      <c r="AZ124" s="40"/>
      <c r="BA124" s="41"/>
      <c r="BB124" s="41"/>
      <c r="BC124" s="41"/>
      <c r="BD124" s="12"/>
      <c r="BE124" s="2"/>
      <c r="BF124" s="40"/>
      <c r="BG124" s="40"/>
      <c r="BH124" s="40"/>
      <c r="BI124" s="41"/>
      <c r="BJ124" s="41"/>
      <c r="BK124" s="41"/>
    </row>
    <row r="125" spans="1:63" x14ac:dyDescent="0.3">
      <c r="A125" t="s">
        <v>143</v>
      </c>
      <c r="B125" s="2">
        <v>0</v>
      </c>
      <c r="C125" s="2">
        <v>0</v>
      </c>
      <c r="D125" s="2">
        <v>0</v>
      </c>
      <c r="E125" s="2">
        <v>2052.6799995875813</v>
      </c>
      <c r="F125" s="2">
        <v>2235.5464546940411</v>
      </c>
      <c r="G125" s="2">
        <v>2410.3642736900715</v>
      </c>
      <c r="H125" s="2">
        <v>2418.3350197752025</v>
      </c>
      <c r="I125" s="2">
        <v>2440.7055641165161</v>
      </c>
      <c r="J125" s="2">
        <v>2484.834733009855</v>
      </c>
      <c r="K125" s="2">
        <v>2517.1003936420807</v>
      </c>
      <c r="L125" s="2">
        <v>2554.4852642822921</v>
      </c>
      <c r="M125" s="2">
        <v>2543.0276444544734</v>
      </c>
      <c r="N125" t="e">
        <f>#REF!+#REF!+#REF!</f>
        <v>#REF!</v>
      </c>
      <c r="O125" t="e">
        <f>#REF!+#REF!+#REF!</f>
        <v>#REF!</v>
      </c>
      <c r="P125" t="e">
        <f>#REF!+#REF!+#REF!</f>
        <v>#REF!</v>
      </c>
      <c r="Q125" t="e">
        <f>#REF!+#REF!+#REF!</f>
        <v>#REF!</v>
      </c>
      <c r="R125" t="e">
        <f>#REF!+#REF!+#REF!</f>
        <v>#REF!</v>
      </c>
      <c r="S125" t="e">
        <f>#REF!+#REF!+#REF!</f>
        <v>#REF!</v>
      </c>
      <c r="T125" t="e">
        <f>#REF!+#REF!+#REF!</f>
        <v>#REF!</v>
      </c>
      <c r="U125" t="e">
        <f>#REF!+#REF!+#REF!</f>
        <v>#REF!</v>
      </c>
      <c r="W125" s="4" t="s">
        <v>44</v>
      </c>
      <c r="X125" s="4">
        <v>2020</v>
      </c>
      <c r="Y125" s="4">
        <v>2025</v>
      </c>
      <c r="Z125" s="4">
        <v>2030</v>
      </c>
      <c r="AA125" s="4">
        <v>2035</v>
      </c>
      <c r="AB125" s="4">
        <v>2040</v>
      </c>
      <c r="AC125" s="4">
        <v>2045</v>
      </c>
      <c r="AD125" s="4">
        <v>2050</v>
      </c>
      <c r="AE125" s="4">
        <v>2055</v>
      </c>
      <c r="AF125" s="4">
        <v>2060</v>
      </c>
      <c r="AG125" s="12"/>
      <c r="AH125" s="12"/>
      <c r="AJ125" s="20"/>
      <c r="AK125" s="20"/>
      <c r="AL125" s="48"/>
      <c r="AN125" s="35"/>
      <c r="AP125" s="37"/>
      <c r="AQ125" s="37"/>
      <c r="AR125" s="37"/>
      <c r="AS125" s="38"/>
      <c r="AT125" s="38"/>
      <c r="AU125" s="38"/>
      <c r="AV125" s="35"/>
      <c r="AW125" s="2"/>
      <c r="AX125" s="37"/>
      <c r="AY125" s="37"/>
      <c r="AZ125" s="37"/>
      <c r="BA125" s="38"/>
      <c r="BB125" s="38"/>
      <c r="BC125" s="38"/>
      <c r="BD125" s="12"/>
      <c r="BE125" s="2"/>
      <c r="BF125" s="37"/>
      <c r="BG125" s="37"/>
      <c r="BH125" s="37"/>
      <c r="BI125" s="38"/>
      <c r="BJ125" s="38"/>
      <c r="BK125" s="38"/>
    </row>
    <row r="126" spans="1:63" x14ac:dyDescent="0.3">
      <c r="A126" t="s">
        <v>144</v>
      </c>
      <c r="B126" s="2">
        <v>0</v>
      </c>
      <c r="C126" s="2">
        <v>0</v>
      </c>
      <c r="D126" s="2">
        <v>0</v>
      </c>
      <c r="E126" s="2">
        <v>2020313.4220248633</v>
      </c>
      <c r="F126" s="2">
        <v>2188618.0007625511</v>
      </c>
      <c r="G126" s="2">
        <v>2370496.2742813705</v>
      </c>
      <c r="H126" s="2">
        <v>2409551.5001938632</v>
      </c>
      <c r="I126" s="2">
        <v>2447264.4092056979</v>
      </c>
      <c r="J126" s="2">
        <v>2488640.1124614896</v>
      </c>
      <c r="K126" s="2">
        <v>2524513.0710937143</v>
      </c>
      <c r="L126" s="2">
        <v>2566261.4166097222</v>
      </c>
      <c r="M126" s="2">
        <v>2568887.8378290934</v>
      </c>
      <c r="N126" t="e">
        <f>#REF!+#REF!+#REF!</f>
        <v>#REF!</v>
      </c>
      <c r="O126" t="e">
        <f>#REF!+#REF!+#REF!</f>
        <v>#REF!</v>
      </c>
      <c r="P126" t="e">
        <f>#REF!+#REF!+#REF!</f>
        <v>#REF!</v>
      </c>
      <c r="Q126" t="e">
        <f>#REF!+#REF!+#REF!</f>
        <v>#REF!</v>
      </c>
      <c r="R126" t="e">
        <f>#REF!+#REF!+#REF!</f>
        <v>#REF!</v>
      </c>
      <c r="S126" t="e">
        <f>#REF!+#REF!+#REF!</f>
        <v>#REF!</v>
      </c>
      <c r="T126" t="e">
        <f>#REF!+#REF!+#REF!</f>
        <v>#REF!</v>
      </c>
      <c r="U126" t="e">
        <f>#REF!+#REF!+#REF!</f>
        <v>#REF!</v>
      </c>
      <c r="W126" t="s">
        <v>91</v>
      </c>
      <c r="X126" s="32">
        <f>X26</f>
        <v>90922.169191088688</v>
      </c>
      <c r="Y126" s="32">
        <f t="shared" ref="Y126:AF126" si="39">Y26</f>
        <v>103813.68686087154</v>
      </c>
      <c r="Z126" s="32">
        <f t="shared" si="39"/>
        <v>119407.28471070138</v>
      </c>
      <c r="AA126" s="32">
        <f t="shared" si="39"/>
        <v>122188.72183510853</v>
      </c>
      <c r="AB126" s="32">
        <f t="shared" si="39"/>
        <v>126078.36678782043</v>
      </c>
      <c r="AC126" s="32">
        <f t="shared" si="39"/>
        <v>130309.82098424368</v>
      </c>
      <c r="AD126" s="32">
        <f t="shared" si="39"/>
        <v>130983.95157528827</v>
      </c>
      <c r="AE126" s="32">
        <f t="shared" si="39"/>
        <v>131127.54732790039</v>
      </c>
      <c r="AF126" s="32">
        <f t="shared" si="39"/>
        <v>130080.91807516325</v>
      </c>
      <c r="AG126" s="12"/>
      <c r="AH126" s="12"/>
      <c r="AJ126" s="20"/>
      <c r="AK126" s="20"/>
      <c r="AL126" s="48"/>
      <c r="AN126" s="39"/>
      <c r="AP126" s="40"/>
      <c r="AQ126" s="40"/>
      <c r="AR126" s="40"/>
      <c r="AS126" s="41"/>
      <c r="AT126" s="41"/>
      <c r="AU126" s="41"/>
      <c r="AV126" s="39"/>
      <c r="AW126" s="2"/>
      <c r="AX126" s="40"/>
      <c r="AY126" s="40"/>
      <c r="AZ126" s="40"/>
      <c r="BA126" s="41"/>
      <c r="BB126" s="41"/>
      <c r="BC126" s="41"/>
      <c r="BD126" s="11"/>
      <c r="BE126" s="2"/>
      <c r="BF126" s="40"/>
      <c r="BG126" s="40"/>
      <c r="BH126" s="40"/>
      <c r="BI126" s="41"/>
      <c r="BJ126" s="41"/>
      <c r="BK126" s="41"/>
    </row>
    <row r="127" spans="1:63" x14ac:dyDescent="0.3">
      <c r="A127" t="s">
        <v>55</v>
      </c>
      <c r="B127" s="2">
        <v>0</v>
      </c>
      <c r="C127" s="2">
        <v>0</v>
      </c>
      <c r="D127" s="2">
        <v>0</v>
      </c>
      <c r="E127" s="2">
        <v>974036.4071402587</v>
      </c>
      <c r="F127" s="2">
        <v>1041291.8819959422</v>
      </c>
      <c r="G127" s="2">
        <v>1116429.1663030549</v>
      </c>
      <c r="H127" s="2">
        <v>1131758.6079629874</v>
      </c>
      <c r="I127" s="2">
        <v>1148812.4558742349</v>
      </c>
      <c r="J127" s="2">
        <v>1169256.8590406305</v>
      </c>
      <c r="K127" s="2">
        <v>1184021.9897665139</v>
      </c>
      <c r="L127" s="2">
        <v>1204825.174057327</v>
      </c>
      <c r="M127" s="2">
        <v>1193279.202673998</v>
      </c>
      <c r="N127" t="e">
        <f>#REF!+#REF!+#REF!</f>
        <v>#REF!</v>
      </c>
      <c r="O127" t="e">
        <f>#REF!+#REF!+#REF!</f>
        <v>#REF!</v>
      </c>
      <c r="P127" t="e">
        <f>#REF!+#REF!+#REF!</f>
        <v>#REF!</v>
      </c>
      <c r="Q127" t="e">
        <f>#REF!+#REF!+#REF!</f>
        <v>#REF!</v>
      </c>
      <c r="R127" t="e">
        <f>#REF!+#REF!+#REF!</f>
        <v>#REF!</v>
      </c>
      <c r="S127" t="e">
        <f>#REF!+#REF!+#REF!</f>
        <v>#REF!</v>
      </c>
      <c r="T127" t="e">
        <f>#REF!+#REF!+#REF!</f>
        <v>#REF!</v>
      </c>
      <c r="U127" t="e">
        <f>#REF!+#REF!+#REF!</f>
        <v>#REF!</v>
      </c>
      <c r="W127" t="s">
        <v>244</v>
      </c>
      <c r="X127" s="32">
        <f>AH26</f>
        <v>90922.169191088688</v>
      </c>
      <c r="Y127" s="32">
        <f t="shared" ref="Y127:AF127" si="40">AI26</f>
        <v>104152.56389907459</v>
      </c>
      <c r="Z127" s="32">
        <f t="shared" si="40"/>
        <v>120741.11724243827</v>
      </c>
      <c r="AA127" s="32">
        <f t="shared" si="40"/>
        <v>121693.8148264226</v>
      </c>
      <c r="AB127" s="32">
        <f t="shared" si="40"/>
        <v>124311.35724490689</v>
      </c>
      <c r="AC127" s="32">
        <f t="shared" si="40"/>
        <v>127631.0357942524</v>
      </c>
      <c r="AD127" s="32">
        <f t="shared" si="40"/>
        <v>128918.92074009568</v>
      </c>
      <c r="AE127" s="32">
        <f t="shared" si="40"/>
        <v>129220.16043374052</v>
      </c>
      <c r="AF127" s="32">
        <f t="shared" si="40"/>
        <v>128499.32152901609</v>
      </c>
      <c r="AG127" s="11"/>
      <c r="AH127" s="11"/>
      <c r="AI127" s="52"/>
      <c r="AJ127" s="15"/>
      <c r="AK127" s="15"/>
      <c r="AL127" s="66"/>
      <c r="AN127" s="35"/>
      <c r="AP127" s="37"/>
      <c r="AQ127" s="37"/>
      <c r="AR127" s="37"/>
      <c r="AS127" s="38"/>
      <c r="AT127" s="38"/>
      <c r="AU127" s="38"/>
      <c r="AV127" s="35"/>
      <c r="AW127" s="2"/>
      <c r="AX127" s="37"/>
      <c r="AY127" s="37"/>
      <c r="AZ127" s="37"/>
      <c r="BA127" s="38"/>
      <c r="BB127" s="38"/>
      <c r="BC127" s="38"/>
      <c r="BD127" s="12"/>
      <c r="BE127" s="2"/>
      <c r="BF127" s="37"/>
      <c r="BG127" s="37"/>
      <c r="BH127" s="37"/>
      <c r="BI127" s="38"/>
      <c r="BJ127" s="38"/>
      <c r="BK127" s="38"/>
    </row>
    <row r="128" spans="1:63" x14ac:dyDescent="0.3">
      <c r="A128" t="s">
        <v>145</v>
      </c>
      <c r="B128" s="2">
        <v>0</v>
      </c>
      <c r="C128" s="2">
        <v>0</v>
      </c>
      <c r="D128" s="2">
        <v>0</v>
      </c>
      <c r="E128" s="2">
        <v>295.96805345296667</v>
      </c>
      <c r="F128" s="2">
        <v>364.63845094710587</v>
      </c>
      <c r="G128" s="2">
        <v>429.07021233081662</v>
      </c>
      <c r="H128" s="2">
        <v>449.85284319130699</v>
      </c>
      <c r="I128" s="2">
        <v>471.74721469566066</v>
      </c>
      <c r="J128" s="2">
        <v>506.66021075203918</v>
      </c>
      <c r="K128" s="2">
        <v>524.05269854730443</v>
      </c>
      <c r="L128" s="2">
        <v>541.81633873823478</v>
      </c>
      <c r="M128" s="2">
        <v>551.51748846113617</v>
      </c>
      <c r="N128" t="e">
        <f>#REF!+#REF!+#REF!</f>
        <v>#REF!</v>
      </c>
      <c r="O128" t="e">
        <f>#REF!+#REF!+#REF!</f>
        <v>#REF!</v>
      </c>
      <c r="P128" t="e">
        <f>#REF!+#REF!+#REF!</f>
        <v>#REF!</v>
      </c>
      <c r="Q128" t="e">
        <f>#REF!+#REF!+#REF!</f>
        <v>#REF!</v>
      </c>
      <c r="R128" t="e">
        <f>#REF!+#REF!+#REF!</f>
        <v>#REF!</v>
      </c>
      <c r="S128" t="e">
        <f>#REF!+#REF!+#REF!</f>
        <v>#REF!</v>
      </c>
      <c r="T128" t="e">
        <f>#REF!+#REF!+#REF!</f>
        <v>#REF!</v>
      </c>
      <c r="U128" t="e">
        <f>#REF!+#REF!+#REF!</f>
        <v>#REF!</v>
      </c>
      <c r="W128" t="s">
        <v>245</v>
      </c>
      <c r="X128" s="32">
        <f>AR26</f>
        <v>90922.169191088688</v>
      </c>
      <c r="Y128" s="32">
        <f t="shared" ref="Y128:AF128" si="41">AS26</f>
        <v>105639.07737636326</v>
      </c>
      <c r="Z128" s="32">
        <f t="shared" si="41"/>
        <v>123908.96619808338</v>
      </c>
      <c r="AA128" s="32">
        <f t="shared" si="41"/>
        <v>125600.63624344341</v>
      </c>
      <c r="AB128" s="32">
        <f t="shared" si="41"/>
        <v>125405.83201250204</v>
      </c>
      <c r="AC128" s="32">
        <f t="shared" si="41"/>
        <v>127860.84406165215</v>
      </c>
      <c r="AD128" s="32">
        <f t="shared" si="41"/>
        <v>128807.55677846159</v>
      </c>
      <c r="AE128" s="32">
        <f t="shared" si="41"/>
        <v>127358.73610219316</v>
      </c>
      <c r="AF128" s="32">
        <f t="shared" si="41"/>
        <v>127067.72854799683</v>
      </c>
      <c r="AG128" s="12"/>
      <c r="AH128" s="12"/>
      <c r="AJ128" s="20"/>
      <c r="AK128" s="20"/>
      <c r="AL128" s="48"/>
      <c r="AN128" s="39"/>
      <c r="AP128" s="40"/>
      <c r="AQ128" s="40"/>
      <c r="AR128" s="40"/>
      <c r="AS128" s="41"/>
      <c r="AT128" s="41"/>
      <c r="AU128" s="41"/>
      <c r="AV128" s="39"/>
      <c r="AW128" s="2"/>
      <c r="AX128" s="40"/>
      <c r="AY128" s="40"/>
      <c r="AZ128" s="40"/>
      <c r="BA128" s="41"/>
      <c r="BB128" s="41"/>
      <c r="BC128" s="41"/>
      <c r="BD128" s="12"/>
      <c r="BE128" s="2"/>
      <c r="BF128" s="40"/>
      <c r="BG128" s="40"/>
      <c r="BH128" s="40"/>
      <c r="BI128" s="41"/>
      <c r="BJ128" s="41"/>
      <c r="BK128" s="41"/>
    </row>
    <row r="129" spans="1:63" x14ac:dyDescent="0.3">
      <c r="A129" t="s">
        <v>146</v>
      </c>
      <c r="B129" s="2">
        <v>0</v>
      </c>
      <c r="C129" s="2">
        <v>0</v>
      </c>
      <c r="D129" s="2">
        <v>0</v>
      </c>
      <c r="E129" s="2">
        <v>15963.215359630614</v>
      </c>
      <c r="F129" s="2">
        <v>17047.953061617562</v>
      </c>
      <c r="G129" s="2">
        <v>18103.417012269438</v>
      </c>
      <c r="H129" s="2">
        <v>18246.267062847372</v>
      </c>
      <c r="I129" s="2">
        <v>18442.363796456848</v>
      </c>
      <c r="J129" s="2">
        <v>18677.208981781394</v>
      </c>
      <c r="K129" s="2">
        <v>18978.928889294104</v>
      </c>
      <c r="L129" s="2">
        <v>19253.014776365519</v>
      </c>
      <c r="M129" s="2">
        <v>19265.04940341819</v>
      </c>
      <c r="N129" t="e">
        <f>#REF!+#REF!+#REF!</f>
        <v>#REF!</v>
      </c>
      <c r="O129" t="e">
        <f>#REF!+#REF!+#REF!</f>
        <v>#REF!</v>
      </c>
      <c r="P129" t="e">
        <f>#REF!+#REF!+#REF!</f>
        <v>#REF!</v>
      </c>
      <c r="Q129" t="e">
        <f>#REF!+#REF!+#REF!</f>
        <v>#REF!</v>
      </c>
      <c r="R129" t="e">
        <f>#REF!+#REF!+#REF!</f>
        <v>#REF!</v>
      </c>
      <c r="S129" t="e">
        <f>#REF!+#REF!+#REF!</f>
        <v>#REF!</v>
      </c>
      <c r="T129" t="e">
        <f>#REF!+#REF!+#REF!</f>
        <v>#REF!</v>
      </c>
      <c r="U129" t="e">
        <f>#REF!+#REF!+#REF!</f>
        <v>#REF!</v>
      </c>
      <c r="W129" t="s">
        <v>246</v>
      </c>
      <c r="X129" s="32">
        <f>BB26</f>
        <v>90922.169191088688</v>
      </c>
      <c r="Y129" s="32">
        <f t="shared" ref="Y129:AF129" si="42">BC26</f>
        <v>103342.06033064738</v>
      </c>
      <c r="Z129" s="32">
        <f t="shared" si="42"/>
        <v>118902.26846958768</v>
      </c>
      <c r="AA129" s="32">
        <f t="shared" si="42"/>
        <v>119975.77796570442</v>
      </c>
      <c r="AB129" s="32">
        <f t="shared" si="42"/>
        <v>122300.8694512095</v>
      </c>
      <c r="AC129" s="32">
        <f t="shared" si="42"/>
        <v>125740.11142707591</v>
      </c>
      <c r="AD129" s="32">
        <f t="shared" si="42"/>
        <v>126529.3045309664</v>
      </c>
      <c r="AE129" s="32">
        <f t="shared" si="42"/>
        <v>127060.31039202753</v>
      </c>
      <c r="AF129" s="32">
        <f t="shared" si="42"/>
        <v>126364.91187076519</v>
      </c>
      <c r="AG129" s="12"/>
      <c r="AH129" s="12"/>
      <c r="AJ129" s="20"/>
      <c r="AK129" s="20"/>
      <c r="AL129" s="48"/>
      <c r="AN129" s="39"/>
      <c r="AP129" s="40"/>
      <c r="AQ129" s="40"/>
      <c r="AR129" s="40"/>
      <c r="AS129" s="41"/>
      <c r="AT129" s="41"/>
      <c r="AU129" s="41"/>
      <c r="AV129" s="39"/>
      <c r="AW129" s="2"/>
      <c r="AX129" s="40"/>
      <c r="AY129" s="40"/>
      <c r="AZ129" s="40"/>
      <c r="BA129" s="41"/>
      <c r="BB129" s="41"/>
      <c r="BC129" s="41"/>
      <c r="BD129" s="12"/>
      <c r="BE129" s="2"/>
      <c r="BF129" s="40"/>
      <c r="BG129" s="40"/>
      <c r="BH129" s="40"/>
      <c r="BI129" s="41"/>
      <c r="BJ129" s="41"/>
      <c r="BK129" s="41"/>
    </row>
    <row r="130" spans="1:63" x14ac:dyDescent="0.3">
      <c r="A130" t="s">
        <v>147</v>
      </c>
      <c r="B130" s="2">
        <v>0</v>
      </c>
      <c r="C130" s="2">
        <v>0</v>
      </c>
      <c r="D130" s="2">
        <v>0</v>
      </c>
      <c r="E130" s="2">
        <v>633.90669946033904</v>
      </c>
      <c r="F130" s="2">
        <v>647.86835378641842</v>
      </c>
      <c r="G130" s="2">
        <v>666.65612333713784</v>
      </c>
      <c r="H130" s="2">
        <v>651.64000811249775</v>
      </c>
      <c r="I130" s="2">
        <v>644.19195050017754</v>
      </c>
      <c r="J130" s="2">
        <v>644.19195050017754</v>
      </c>
      <c r="K130" s="2">
        <v>650.25000811249765</v>
      </c>
      <c r="L130" s="2">
        <v>651.64000811249775</v>
      </c>
      <c r="M130" s="2">
        <v>645.12806572481782</v>
      </c>
      <c r="N130" t="e">
        <f>#REF!+#REF!+#REF!</f>
        <v>#REF!</v>
      </c>
      <c r="O130" t="e">
        <f>#REF!+#REF!+#REF!</f>
        <v>#REF!</v>
      </c>
      <c r="P130" t="e">
        <f>#REF!+#REF!+#REF!</f>
        <v>#REF!</v>
      </c>
      <c r="Q130" t="e">
        <f>#REF!+#REF!+#REF!</f>
        <v>#REF!</v>
      </c>
      <c r="R130" t="e">
        <f>#REF!+#REF!+#REF!</f>
        <v>#REF!</v>
      </c>
      <c r="S130" t="e">
        <f>#REF!+#REF!+#REF!</f>
        <v>#REF!</v>
      </c>
      <c r="T130" t="e">
        <f>#REF!+#REF!+#REF!</f>
        <v>#REF!</v>
      </c>
      <c r="U130" t="e">
        <f>#REF!+#REF!+#REF!</f>
        <v>#REF!</v>
      </c>
      <c r="X130" s="32"/>
      <c r="Y130" s="32"/>
      <c r="Z130" s="32"/>
      <c r="AA130" s="32"/>
      <c r="AB130" s="32"/>
      <c r="AC130" s="32"/>
      <c r="AD130" s="32"/>
      <c r="AE130" s="32"/>
      <c r="AF130" s="32"/>
      <c r="AG130" s="12"/>
      <c r="AH130" s="12"/>
      <c r="AJ130" s="20"/>
      <c r="AK130" s="20"/>
      <c r="AL130" s="48"/>
      <c r="AN130" s="39"/>
      <c r="AP130" s="40"/>
      <c r="AQ130" s="40"/>
      <c r="AR130" s="40"/>
      <c r="AS130" s="41"/>
      <c r="AT130" s="41"/>
      <c r="AU130" s="41"/>
      <c r="AV130" s="39"/>
      <c r="AW130" s="2"/>
      <c r="AX130" s="40"/>
      <c r="AY130" s="40"/>
      <c r="AZ130" s="40"/>
      <c r="BA130" s="41"/>
      <c r="BB130" s="41"/>
      <c r="BC130" s="41"/>
      <c r="BD130" s="12"/>
      <c r="BE130" s="2"/>
      <c r="BF130" s="40"/>
      <c r="BG130" s="40"/>
      <c r="BH130" s="40"/>
      <c r="BI130" s="41"/>
      <c r="BJ130" s="41"/>
      <c r="BK130" s="41"/>
    </row>
    <row r="131" spans="1:63" x14ac:dyDescent="0.3">
      <c r="A131" t="s">
        <v>148</v>
      </c>
      <c r="B131" s="2">
        <v>0</v>
      </c>
      <c r="C131" s="2">
        <v>0</v>
      </c>
      <c r="D131" s="2">
        <v>0</v>
      </c>
      <c r="E131" s="2">
        <v>265251.63317421469</v>
      </c>
      <c r="F131" s="2">
        <v>281606.17998534738</v>
      </c>
      <c r="G131" s="2">
        <v>297732.25354754605</v>
      </c>
      <c r="H131" s="2">
        <v>299648.41156648827</v>
      </c>
      <c r="I131" s="2">
        <v>302614.90070819843</v>
      </c>
      <c r="J131" s="2">
        <v>306784.45584249345</v>
      </c>
      <c r="K131" s="2">
        <v>315183.55539929413</v>
      </c>
      <c r="L131" s="2">
        <v>321188.51479467389</v>
      </c>
      <c r="M131" s="2">
        <v>319038.54377258313</v>
      </c>
      <c r="N131" t="e">
        <f>#REF!+#REF!+#REF!</f>
        <v>#REF!</v>
      </c>
      <c r="O131" t="e">
        <f>#REF!+#REF!+#REF!</f>
        <v>#REF!</v>
      </c>
      <c r="P131" t="e">
        <f>#REF!+#REF!+#REF!</f>
        <v>#REF!</v>
      </c>
      <c r="Q131" t="e">
        <f>#REF!+#REF!+#REF!</f>
        <v>#REF!</v>
      </c>
      <c r="R131" t="e">
        <f>#REF!+#REF!+#REF!</f>
        <v>#REF!</v>
      </c>
      <c r="S131" t="e">
        <f>#REF!+#REF!+#REF!</f>
        <v>#REF!</v>
      </c>
      <c r="T131" t="e">
        <f>#REF!+#REF!+#REF!</f>
        <v>#REF!</v>
      </c>
      <c r="U131" t="e">
        <f>#REF!+#REF!+#REF!</f>
        <v>#REF!</v>
      </c>
      <c r="X131" s="32"/>
      <c r="Y131" s="32"/>
      <c r="Z131" s="32"/>
      <c r="AA131" s="32"/>
      <c r="AB131" s="32"/>
      <c r="AC131" s="32"/>
      <c r="AD131" s="32"/>
      <c r="AE131" s="32"/>
      <c r="AF131" s="32"/>
      <c r="AG131" s="12"/>
      <c r="AH131" s="12"/>
      <c r="AJ131" s="20"/>
      <c r="AK131" s="20"/>
      <c r="AL131" s="48"/>
      <c r="AN131" s="39"/>
      <c r="AP131" s="40"/>
      <c r="AQ131" s="40"/>
      <c r="AR131" s="40"/>
      <c r="AS131" s="41"/>
      <c r="AT131" s="41"/>
      <c r="AU131" s="41"/>
      <c r="AV131" s="39"/>
      <c r="AW131" s="2"/>
      <c r="AX131" s="40"/>
      <c r="AY131" s="40"/>
      <c r="AZ131" s="40"/>
      <c r="BA131" s="41"/>
      <c r="BB131" s="41"/>
      <c r="BC131" s="41"/>
      <c r="BD131" s="12"/>
      <c r="BE131" s="2"/>
      <c r="BF131" s="40"/>
      <c r="BG131" s="40"/>
      <c r="BH131" s="40"/>
      <c r="BI131" s="41"/>
      <c r="BJ131" s="41"/>
      <c r="BK131" s="41"/>
    </row>
    <row r="132" spans="1:63" x14ac:dyDescent="0.3">
      <c r="A132" t="s">
        <v>149</v>
      </c>
      <c r="B132" s="2">
        <v>0</v>
      </c>
      <c r="C132" s="2">
        <v>0</v>
      </c>
      <c r="D132" s="2">
        <v>0</v>
      </c>
      <c r="E132" s="2">
        <v>6912.9455545605761</v>
      </c>
      <c r="F132" s="2">
        <v>7846.9524592997013</v>
      </c>
      <c r="G132" s="2">
        <v>9041.5958205241914</v>
      </c>
      <c r="H132" s="2">
        <v>9433.5811234611356</v>
      </c>
      <c r="I132" s="2">
        <v>9803.9665429675479</v>
      </c>
      <c r="J132" s="2">
        <v>10167.929513892524</v>
      </c>
      <c r="K132" s="2">
        <v>10253.568820164357</v>
      </c>
      <c r="L132" s="2">
        <v>10327.6787814044</v>
      </c>
      <c r="M132" s="2">
        <v>10118.204122805799</v>
      </c>
      <c r="N132" t="e">
        <f>#REF!+#REF!+#REF!</f>
        <v>#REF!</v>
      </c>
      <c r="O132" t="e">
        <f>#REF!+#REF!+#REF!</f>
        <v>#REF!</v>
      </c>
      <c r="P132" t="e">
        <f>#REF!+#REF!+#REF!</f>
        <v>#REF!</v>
      </c>
      <c r="Q132" t="e">
        <f>#REF!+#REF!+#REF!</f>
        <v>#REF!</v>
      </c>
      <c r="R132" t="e">
        <f>#REF!+#REF!+#REF!</f>
        <v>#REF!</v>
      </c>
      <c r="S132" t="e">
        <f>#REF!+#REF!+#REF!</f>
        <v>#REF!</v>
      </c>
      <c r="T132" t="e">
        <f>#REF!+#REF!+#REF!</f>
        <v>#REF!</v>
      </c>
      <c r="U132" t="e">
        <f>#REF!+#REF!+#REF!</f>
        <v>#REF!</v>
      </c>
      <c r="X132" s="32"/>
      <c r="Y132" s="32"/>
      <c r="Z132" s="32"/>
      <c r="AA132" s="32"/>
      <c r="AB132" s="32"/>
      <c r="AC132" s="32"/>
      <c r="AD132" s="32"/>
      <c r="AE132" s="32"/>
      <c r="AF132" s="32"/>
      <c r="AG132" s="12"/>
      <c r="AH132" s="12"/>
      <c r="AJ132" s="20"/>
      <c r="AK132" s="20"/>
      <c r="AL132" s="48"/>
      <c r="AN132" s="39"/>
      <c r="AP132" s="40"/>
      <c r="AQ132" s="40"/>
      <c r="AR132" s="40"/>
      <c r="AS132" s="41"/>
      <c r="AT132" s="41"/>
      <c r="AU132" s="41"/>
      <c r="AV132" s="39"/>
      <c r="AW132" s="2"/>
      <c r="AX132" s="40"/>
      <c r="AY132" s="40"/>
      <c r="AZ132" s="40"/>
      <c r="BA132" s="41"/>
      <c r="BB132" s="41"/>
      <c r="BC132" s="41"/>
      <c r="BD132" s="12"/>
      <c r="BE132" s="2"/>
      <c r="BF132" s="40"/>
      <c r="BG132" s="40"/>
      <c r="BH132" s="40"/>
      <c r="BI132" s="41"/>
      <c r="BJ132" s="41"/>
      <c r="BK132" s="41"/>
    </row>
    <row r="133" spans="1:63" x14ac:dyDescent="0.3">
      <c r="A133" t="s">
        <v>150</v>
      </c>
      <c r="B133" s="2">
        <v>0</v>
      </c>
      <c r="C133" s="2">
        <v>0</v>
      </c>
      <c r="D133" s="2">
        <v>0</v>
      </c>
      <c r="E133" s="2">
        <v>2690876.2526516696</v>
      </c>
      <c r="F133" s="2">
        <v>3038523.2963661696</v>
      </c>
      <c r="G133" s="2">
        <v>3431835.3670133846</v>
      </c>
      <c r="H133" s="2">
        <v>3469622.2074396377</v>
      </c>
      <c r="I133" s="2">
        <v>3515487.8264886793</v>
      </c>
      <c r="J133" s="2">
        <v>3575480.69097347</v>
      </c>
      <c r="K133" s="2">
        <v>3555854.3036224726</v>
      </c>
      <c r="L133" s="2">
        <v>3564115.8057676386</v>
      </c>
      <c r="M133" s="2">
        <v>3518059.894030673</v>
      </c>
      <c r="N133" t="e">
        <f>#REF!+#REF!+#REF!</f>
        <v>#REF!</v>
      </c>
      <c r="O133" t="e">
        <f>#REF!+#REF!+#REF!</f>
        <v>#REF!</v>
      </c>
      <c r="P133" t="e">
        <f>#REF!+#REF!+#REF!</f>
        <v>#REF!</v>
      </c>
      <c r="Q133" t="e">
        <f>#REF!+#REF!+#REF!</f>
        <v>#REF!</v>
      </c>
      <c r="R133" t="e">
        <f>#REF!+#REF!+#REF!</f>
        <v>#REF!</v>
      </c>
      <c r="S133" t="e">
        <f>#REF!+#REF!+#REF!</f>
        <v>#REF!</v>
      </c>
      <c r="T133" t="e">
        <f>#REF!+#REF!+#REF!</f>
        <v>#REF!</v>
      </c>
      <c r="U133" t="e">
        <f>#REF!+#REF!+#REF!</f>
        <v>#REF!</v>
      </c>
      <c r="W133" s="9" t="s">
        <v>57</v>
      </c>
      <c r="X133" s="4">
        <v>2020</v>
      </c>
      <c r="Y133" s="4">
        <v>2025</v>
      </c>
      <c r="Z133" s="4">
        <v>2030</v>
      </c>
      <c r="AA133" s="4">
        <v>2035</v>
      </c>
      <c r="AB133" s="4">
        <v>2040</v>
      </c>
      <c r="AC133" s="4">
        <v>2045</v>
      </c>
      <c r="AD133" s="4">
        <v>2050</v>
      </c>
      <c r="AE133" s="4">
        <v>2055</v>
      </c>
      <c r="AF133" s="4">
        <v>2060</v>
      </c>
      <c r="AG133" s="12"/>
      <c r="AH133" s="12"/>
      <c r="AJ133" s="20"/>
      <c r="AK133" s="20"/>
      <c r="AL133" s="48"/>
      <c r="AN133" s="39"/>
      <c r="AP133" s="40"/>
      <c r="AQ133" s="40"/>
      <c r="AR133" s="40"/>
      <c r="AS133" s="41"/>
      <c r="AT133" s="41"/>
      <c r="AU133" s="41"/>
      <c r="AV133" s="39"/>
      <c r="AW133" s="2"/>
      <c r="AX133" s="40"/>
      <c r="AY133" s="40"/>
      <c r="AZ133" s="40"/>
      <c r="BA133" s="41"/>
      <c r="BB133" s="41"/>
      <c r="BC133" s="41"/>
      <c r="BD133" s="11"/>
      <c r="BE133" s="2"/>
      <c r="BF133" s="40"/>
      <c r="BG133" s="40"/>
      <c r="BH133" s="40"/>
      <c r="BI133" s="41"/>
      <c r="BJ133" s="41"/>
      <c r="BK133" s="41"/>
    </row>
    <row r="134" spans="1:63" x14ac:dyDescent="0.3">
      <c r="A134" t="s">
        <v>151</v>
      </c>
      <c r="B134" s="2">
        <v>0</v>
      </c>
      <c r="C134" s="2">
        <v>0</v>
      </c>
      <c r="D134" s="2">
        <v>0</v>
      </c>
      <c r="E134" s="2">
        <v>2548886.241169292</v>
      </c>
      <c r="F134" s="2">
        <v>2981714.1798828016</v>
      </c>
      <c r="G134" s="2">
        <v>3494182.2118504089</v>
      </c>
      <c r="H134" s="2">
        <v>3604358.9290649341</v>
      </c>
      <c r="I134" s="2">
        <v>3693025.9569903184</v>
      </c>
      <c r="J134" s="2">
        <v>3760694.5582433869</v>
      </c>
      <c r="K134" s="2">
        <v>3698987.9766013138</v>
      </c>
      <c r="L134" s="2">
        <v>3676271.1651768577</v>
      </c>
      <c r="M134" s="2">
        <v>3648108.627313647</v>
      </c>
      <c r="N134" t="e">
        <f>#REF!+#REF!+#REF!</f>
        <v>#REF!</v>
      </c>
      <c r="O134" t="e">
        <f>#REF!+#REF!+#REF!</f>
        <v>#REF!</v>
      </c>
      <c r="P134" t="e">
        <f>#REF!+#REF!+#REF!</f>
        <v>#REF!</v>
      </c>
      <c r="Q134" t="e">
        <f>#REF!+#REF!+#REF!</f>
        <v>#REF!</v>
      </c>
      <c r="R134" t="e">
        <f>#REF!+#REF!+#REF!</f>
        <v>#REF!</v>
      </c>
      <c r="S134" t="e">
        <f>#REF!+#REF!+#REF!</f>
        <v>#REF!</v>
      </c>
      <c r="T134" t="e">
        <f>#REF!+#REF!+#REF!</f>
        <v>#REF!</v>
      </c>
      <c r="U134" t="e">
        <f>#REF!+#REF!+#REF!</f>
        <v>#REF!</v>
      </c>
      <c r="W134" t="s">
        <v>91</v>
      </c>
      <c r="X134" s="32">
        <f>X33</f>
        <v>4972.6620461930406</v>
      </c>
      <c r="Y134" s="32">
        <f t="shared" ref="Y134:AF134" si="43">Y33</f>
        <v>5356.8065173140803</v>
      </c>
      <c r="Z134" s="32">
        <f t="shared" si="43"/>
        <v>5733.7321950489695</v>
      </c>
      <c r="AA134" s="32">
        <f t="shared" si="43"/>
        <v>5516.9249293880075</v>
      </c>
      <c r="AB134" s="32">
        <f t="shared" si="43"/>
        <v>5309.6976877989891</v>
      </c>
      <c r="AC134" s="32">
        <f t="shared" si="43"/>
        <v>5126.860399679792</v>
      </c>
      <c r="AD134" s="32">
        <f t="shared" si="43"/>
        <v>4761.355313876903</v>
      </c>
      <c r="AE134" s="32">
        <f t="shared" si="43"/>
        <v>4457.5658427925564</v>
      </c>
      <c r="AF134" s="32">
        <f t="shared" si="43"/>
        <v>4181.2903117464066</v>
      </c>
      <c r="AG134" s="11"/>
      <c r="AH134" s="11"/>
      <c r="AI134" s="52"/>
      <c r="AJ134" s="15"/>
      <c r="AK134" s="15"/>
      <c r="AL134" s="66"/>
      <c r="AN134" s="39"/>
      <c r="AP134" s="40"/>
      <c r="AQ134" s="40"/>
      <c r="AR134" s="40"/>
      <c r="AS134" s="41"/>
      <c r="AT134" s="41"/>
      <c r="AU134" s="41"/>
      <c r="AV134" s="39"/>
      <c r="AW134" s="2"/>
      <c r="AX134" s="40"/>
      <c r="AY134" s="40"/>
      <c r="AZ134" s="40"/>
      <c r="BA134" s="41"/>
      <c r="BB134" s="41"/>
      <c r="BC134" s="41"/>
      <c r="BD134" s="12"/>
      <c r="BE134" s="2"/>
      <c r="BF134" s="40"/>
      <c r="BG134" s="40"/>
      <c r="BH134" s="40"/>
      <c r="BI134" s="41"/>
      <c r="BJ134" s="41"/>
      <c r="BK134" s="41"/>
    </row>
    <row r="135" spans="1:63" x14ac:dyDescent="0.3">
      <c r="A135" t="s">
        <v>152</v>
      </c>
      <c r="B135" s="2">
        <v>0</v>
      </c>
      <c r="C135" s="2">
        <v>0</v>
      </c>
      <c r="D135" s="2">
        <v>0</v>
      </c>
      <c r="E135" s="2">
        <v>1145.8776376886656</v>
      </c>
      <c r="F135" s="2">
        <v>1312.0625536936857</v>
      </c>
      <c r="G135" s="2">
        <v>1458.9924607513174</v>
      </c>
      <c r="H135" s="2">
        <v>1510.6002372857283</v>
      </c>
      <c r="I135" s="2">
        <v>1560.4132392393626</v>
      </c>
      <c r="J135" s="2">
        <v>1602.9693505203816</v>
      </c>
      <c r="K135" s="2">
        <v>1635.1468535402871</v>
      </c>
      <c r="L135" s="2">
        <v>1667.7445089558573</v>
      </c>
      <c r="M135" s="2">
        <v>1680.5559739033993</v>
      </c>
      <c r="N135" t="e">
        <f>#REF!+#REF!+#REF!</f>
        <v>#REF!</v>
      </c>
      <c r="O135" t="e">
        <f>#REF!+#REF!+#REF!</f>
        <v>#REF!</v>
      </c>
      <c r="P135" t="e">
        <f>#REF!+#REF!+#REF!</f>
        <v>#REF!</v>
      </c>
      <c r="Q135" t="e">
        <f>#REF!+#REF!+#REF!</f>
        <v>#REF!</v>
      </c>
      <c r="R135" t="e">
        <f>#REF!+#REF!+#REF!</f>
        <v>#REF!</v>
      </c>
      <c r="S135" t="e">
        <f>#REF!+#REF!+#REF!</f>
        <v>#REF!</v>
      </c>
      <c r="T135" t="e">
        <f>#REF!+#REF!+#REF!</f>
        <v>#REF!</v>
      </c>
      <c r="U135" t="e">
        <f>#REF!+#REF!+#REF!</f>
        <v>#REF!</v>
      </c>
      <c r="W135" t="s">
        <v>244</v>
      </c>
      <c r="X135" s="32">
        <f>AH33</f>
        <v>4972.6620461930406</v>
      </c>
      <c r="Y135" s="32">
        <f t="shared" ref="Y135:AF135" si="44">AI33</f>
        <v>5587.7535403011289</v>
      </c>
      <c r="Z135" s="32">
        <f t="shared" si="44"/>
        <v>6284.6655839269861</v>
      </c>
      <c r="AA135" s="32">
        <f t="shared" si="44"/>
        <v>6141.5008161161204</v>
      </c>
      <c r="AB135" s="32">
        <f t="shared" si="44"/>
        <v>5829.4043410552449</v>
      </c>
      <c r="AC135" s="32">
        <f t="shared" si="44"/>
        <v>5599.4634495701357</v>
      </c>
      <c r="AD135" s="32">
        <f t="shared" si="44"/>
        <v>5211.7939222036648</v>
      </c>
      <c r="AE135" s="32">
        <f t="shared" si="44"/>
        <v>4852.3068702135679</v>
      </c>
      <c r="AF135" s="32">
        <f t="shared" si="44"/>
        <v>4553.4490995787874</v>
      </c>
      <c r="AG135" s="12"/>
      <c r="AH135" s="12"/>
      <c r="AJ135" s="20"/>
      <c r="AK135" s="20"/>
      <c r="AL135" s="48"/>
      <c r="AN135" s="35"/>
      <c r="AP135" s="37"/>
      <c r="AQ135" s="37"/>
      <c r="AR135" s="37"/>
      <c r="AS135" s="38"/>
      <c r="AT135" s="38"/>
      <c r="AU135" s="38"/>
      <c r="AV135" s="35"/>
      <c r="AW135" s="2"/>
      <c r="AX135" s="37"/>
      <c r="AY135" s="37"/>
      <c r="AZ135" s="37"/>
      <c r="BA135" s="38"/>
      <c r="BB135" s="38"/>
      <c r="BC135" s="38"/>
      <c r="BD135" s="12"/>
      <c r="BE135" s="2"/>
      <c r="BF135" s="37"/>
      <c r="BG135" s="37"/>
      <c r="BH135" s="37"/>
      <c r="BI135" s="38"/>
      <c r="BJ135" s="38"/>
      <c r="BK135" s="38"/>
    </row>
    <row r="136" spans="1:63" x14ac:dyDescent="0.3">
      <c r="A136" t="s">
        <v>153</v>
      </c>
      <c r="B136" s="2">
        <v>0</v>
      </c>
      <c r="C136" s="2">
        <v>0</v>
      </c>
      <c r="D136" s="2">
        <v>0</v>
      </c>
      <c r="E136" s="2">
        <v>2639857.7611099533</v>
      </c>
      <c r="F136" s="2">
        <v>2995796.5190939773</v>
      </c>
      <c r="G136" s="2">
        <v>3393188.6510412823</v>
      </c>
      <c r="H136" s="2">
        <v>3465444.2383736721</v>
      </c>
      <c r="I136" s="2">
        <v>3545833.2577963942</v>
      </c>
      <c r="J136" s="2">
        <v>3640805.7663499056</v>
      </c>
      <c r="K136" s="2">
        <v>3641061.2700364888</v>
      </c>
      <c r="L136" s="2">
        <v>3660639.9040993196</v>
      </c>
      <c r="M136" s="2">
        <v>3653658.4330956573</v>
      </c>
      <c r="N136" t="e">
        <f>#REF!+#REF!+#REF!</f>
        <v>#REF!</v>
      </c>
      <c r="O136" t="e">
        <f>#REF!+#REF!+#REF!</f>
        <v>#REF!</v>
      </c>
      <c r="P136" t="e">
        <f>#REF!+#REF!+#REF!</f>
        <v>#REF!</v>
      </c>
      <c r="Q136" t="e">
        <f>#REF!+#REF!+#REF!</f>
        <v>#REF!</v>
      </c>
      <c r="R136" t="e">
        <f>#REF!+#REF!+#REF!</f>
        <v>#REF!</v>
      </c>
      <c r="S136" t="e">
        <f>#REF!+#REF!+#REF!</f>
        <v>#REF!</v>
      </c>
      <c r="T136" t="e">
        <f>#REF!+#REF!+#REF!</f>
        <v>#REF!</v>
      </c>
      <c r="U136" t="e">
        <f>#REF!+#REF!+#REF!</f>
        <v>#REF!</v>
      </c>
      <c r="W136" t="s">
        <v>245</v>
      </c>
      <c r="X136" s="32">
        <f>AR33</f>
        <v>4972.6620461930406</v>
      </c>
      <c r="Y136" s="32">
        <f t="shared" ref="Y136:AF136" si="45">AS33</f>
        <v>5224.8974399145818</v>
      </c>
      <c r="Z136" s="32">
        <f t="shared" si="45"/>
        <v>5459.0671622201544</v>
      </c>
      <c r="AA136" s="32">
        <f t="shared" si="45"/>
        <v>5083.3881071790329</v>
      </c>
      <c r="AB136" s="32">
        <f t="shared" si="45"/>
        <v>4687.0262183713885</v>
      </c>
      <c r="AC136" s="32">
        <f t="shared" si="45"/>
        <v>4436.1447181553058</v>
      </c>
      <c r="AD136" s="32">
        <f t="shared" si="45"/>
        <v>4145.0088646361328</v>
      </c>
      <c r="AE136" s="32">
        <f t="shared" si="45"/>
        <v>3845.4170644028586</v>
      </c>
      <c r="AF136" s="32">
        <f t="shared" si="45"/>
        <v>3623.0516145162564</v>
      </c>
      <c r="AG136" s="12"/>
      <c r="AH136" s="12"/>
      <c r="AJ136" s="20"/>
      <c r="AK136" s="20"/>
      <c r="AL136" s="48"/>
      <c r="AP136" s="12"/>
      <c r="AQ136" s="12"/>
      <c r="AR136" s="12"/>
      <c r="AS136" s="12"/>
      <c r="AT136" s="12"/>
      <c r="AU136" s="12"/>
      <c r="AV136" s="12"/>
      <c r="AW136" s="11"/>
    </row>
    <row r="137" spans="1:63" x14ac:dyDescent="0.3">
      <c r="A137" t="s">
        <v>154</v>
      </c>
      <c r="B137" s="2">
        <v>0</v>
      </c>
      <c r="C137" s="2">
        <v>0</v>
      </c>
      <c r="D137" s="2">
        <v>0</v>
      </c>
      <c r="E137" s="2">
        <v>23506.084283318785</v>
      </c>
      <c r="F137" s="2">
        <v>25644.150112802225</v>
      </c>
      <c r="G137" s="2">
        <v>27790.225363787555</v>
      </c>
      <c r="H137" s="2">
        <v>28009.627410206132</v>
      </c>
      <c r="I137" s="2">
        <v>28317.425082043937</v>
      </c>
      <c r="J137" s="2">
        <v>28783.621608883052</v>
      </c>
      <c r="K137" s="2">
        <v>29247.12187850089</v>
      </c>
      <c r="L137" s="2">
        <v>29707.813300514386</v>
      </c>
      <c r="M137" s="2">
        <v>29596.830289672183</v>
      </c>
      <c r="N137" t="e">
        <f>#REF!+#REF!+#REF!</f>
        <v>#REF!</v>
      </c>
      <c r="O137" t="e">
        <f>#REF!+#REF!+#REF!</f>
        <v>#REF!</v>
      </c>
      <c r="P137" t="e">
        <f>#REF!+#REF!+#REF!</f>
        <v>#REF!</v>
      </c>
      <c r="Q137" t="e">
        <f>#REF!+#REF!+#REF!</f>
        <v>#REF!</v>
      </c>
      <c r="R137" t="e">
        <f>#REF!+#REF!+#REF!</f>
        <v>#REF!</v>
      </c>
      <c r="S137" t="e">
        <f>#REF!+#REF!+#REF!</f>
        <v>#REF!</v>
      </c>
      <c r="T137" t="e">
        <f>#REF!+#REF!+#REF!</f>
        <v>#REF!</v>
      </c>
      <c r="U137" t="e">
        <f>#REF!+#REF!+#REF!</f>
        <v>#REF!</v>
      </c>
      <c r="W137" t="s">
        <v>246</v>
      </c>
      <c r="X137" s="32">
        <f>BB33</f>
        <v>4972.6620461930406</v>
      </c>
      <c r="Y137" s="32">
        <f t="shared" ref="Y137:AF137" si="46">BC33</f>
        <v>5517.9176888831471</v>
      </c>
      <c r="Z137" s="32">
        <f t="shared" si="46"/>
        <v>6166.5298368962885</v>
      </c>
      <c r="AA137" s="32">
        <f t="shared" si="46"/>
        <v>5989.4583338745088</v>
      </c>
      <c r="AB137" s="32">
        <f t="shared" si="46"/>
        <v>5658.0171737379924</v>
      </c>
      <c r="AC137" s="32">
        <f t="shared" si="46"/>
        <v>5487.7133300026535</v>
      </c>
      <c r="AD137" s="32">
        <f t="shared" si="46"/>
        <v>5086.2540876700887</v>
      </c>
      <c r="AE137" s="32">
        <f t="shared" si="46"/>
        <v>4757.3444929874331</v>
      </c>
      <c r="AF137" s="32">
        <f t="shared" si="46"/>
        <v>4469.1273056179471</v>
      </c>
      <c r="AG137" s="11"/>
      <c r="AH137" s="11"/>
      <c r="AI137" s="52"/>
      <c r="AJ137" s="15"/>
      <c r="AK137" s="15"/>
      <c r="AL137" s="66"/>
      <c r="AV137" s="12"/>
    </row>
    <row r="138" spans="1:63" x14ac:dyDescent="0.3">
      <c r="A138" s="9" t="s">
        <v>57</v>
      </c>
      <c r="B138" s="10">
        <f>SUM(B139:B149)</f>
        <v>0</v>
      </c>
      <c r="C138" s="10">
        <f t="shared" ref="C138:U138" si="47">SUM(C139:C149)</f>
        <v>0</v>
      </c>
      <c r="D138" s="10">
        <f t="shared" si="47"/>
        <v>0</v>
      </c>
      <c r="E138" s="10">
        <f t="shared" si="47"/>
        <v>4972662.0461930409</v>
      </c>
      <c r="F138" s="10">
        <f t="shared" si="47"/>
        <v>5356806.5173140801</v>
      </c>
      <c r="G138" s="10">
        <f t="shared" si="47"/>
        <v>5733732.1950489692</v>
      </c>
      <c r="H138" s="10">
        <f t="shared" si="47"/>
        <v>5516924.9293880071</v>
      </c>
      <c r="I138" s="10">
        <f t="shared" si="47"/>
        <v>5309697.687798989</v>
      </c>
      <c r="J138" s="10">
        <f t="shared" si="47"/>
        <v>5126860.3996797921</v>
      </c>
      <c r="K138" s="10">
        <f t="shared" si="47"/>
        <v>4761355.3138769027</v>
      </c>
      <c r="L138" s="10">
        <f t="shared" si="47"/>
        <v>4457565.8427925566</v>
      </c>
      <c r="M138" s="10">
        <f t="shared" si="47"/>
        <v>4181290.3117464064</v>
      </c>
      <c r="N138" s="10" t="e">
        <f t="shared" si="47"/>
        <v>#REF!</v>
      </c>
      <c r="O138" s="10" t="e">
        <f t="shared" si="47"/>
        <v>#REF!</v>
      </c>
      <c r="P138" s="10" t="e">
        <f t="shared" si="47"/>
        <v>#REF!</v>
      </c>
      <c r="Q138" s="10" t="e">
        <f t="shared" si="47"/>
        <v>#REF!</v>
      </c>
      <c r="R138" s="10" t="e">
        <f t="shared" si="47"/>
        <v>#REF!</v>
      </c>
      <c r="S138" s="10" t="e">
        <f t="shared" si="47"/>
        <v>#REF!</v>
      </c>
      <c r="T138" s="10" t="e">
        <f t="shared" si="47"/>
        <v>#REF!</v>
      </c>
      <c r="U138" s="10" t="e">
        <f t="shared" si="47"/>
        <v>#REF!</v>
      </c>
      <c r="X138" s="32"/>
      <c r="Y138" s="32"/>
      <c r="Z138" s="32"/>
      <c r="AA138" s="32"/>
      <c r="AB138" s="32"/>
      <c r="AC138" s="32"/>
      <c r="AD138" s="32"/>
      <c r="AE138" s="32"/>
      <c r="AF138" s="32"/>
      <c r="AG138" s="12"/>
      <c r="AH138" s="12"/>
      <c r="AJ138" s="20"/>
      <c r="AK138" s="20"/>
      <c r="AL138" s="48"/>
      <c r="AN138" s="35"/>
      <c r="AO138" s="67"/>
      <c r="AP138" s="43"/>
      <c r="AQ138" s="43"/>
      <c r="AR138" s="43"/>
      <c r="AT138" s="2"/>
      <c r="AU138" s="44"/>
      <c r="AV138" s="44"/>
      <c r="AW138" s="44"/>
      <c r="AY138" s="2"/>
      <c r="AZ138" s="44"/>
      <c r="BA138" s="44"/>
      <c r="BB138" s="44"/>
      <c r="BC138" s="40"/>
      <c r="BD138" s="2"/>
      <c r="BE138" s="40"/>
      <c r="BF138" s="40"/>
      <c r="BG138" s="40"/>
    </row>
    <row r="139" spans="1:63" x14ac:dyDescent="0.3">
      <c r="A139" t="s">
        <v>59</v>
      </c>
      <c r="B139" s="2">
        <v>0</v>
      </c>
      <c r="C139" s="2">
        <v>0</v>
      </c>
      <c r="D139" s="2">
        <v>0</v>
      </c>
      <c r="E139" s="2">
        <v>2338556.0968388147</v>
      </c>
      <c r="F139" s="2">
        <v>2576621.1936621731</v>
      </c>
      <c r="G139" s="2">
        <v>2838985.0109305289</v>
      </c>
      <c r="H139" s="2">
        <v>2834039.7806976894</v>
      </c>
      <c r="I139" s="2">
        <v>2827922.695523602</v>
      </c>
      <c r="J139" s="2">
        <v>2828379.856322133</v>
      </c>
      <c r="K139" s="2">
        <v>2716813.139828471</v>
      </c>
      <c r="L139" s="2">
        <v>2625329.0790250571</v>
      </c>
      <c r="M139" s="2">
        <v>2526130.185068849</v>
      </c>
      <c r="N139" t="e">
        <f>#REF!+#REF!+#REF!</f>
        <v>#REF!</v>
      </c>
      <c r="O139" t="e">
        <f>#REF!+#REF!+#REF!</f>
        <v>#REF!</v>
      </c>
      <c r="P139" t="e">
        <f>#REF!+#REF!+#REF!</f>
        <v>#REF!</v>
      </c>
      <c r="Q139" t="e">
        <f>#REF!+#REF!+#REF!</f>
        <v>#REF!</v>
      </c>
      <c r="R139" t="e">
        <f>#REF!+#REF!+#REF!</f>
        <v>#REF!</v>
      </c>
      <c r="S139" t="e">
        <f>#REF!+#REF!+#REF!</f>
        <v>#REF!</v>
      </c>
      <c r="T139" t="e">
        <f>#REF!+#REF!+#REF!</f>
        <v>#REF!</v>
      </c>
      <c r="U139" t="e">
        <f>#REF!+#REF!+#REF!</f>
        <v>#REF!</v>
      </c>
      <c r="X139" s="32"/>
      <c r="Y139" s="32"/>
      <c r="Z139" s="32"/>
      <c r="AA139" s="32"/>
      <c r="AB139" s="32"/>
      <c r="AC139" s="32"/>
      <c r="AD139" s="32"/>
      <c r="AE139" s="32"/>
      <c r="AF139" s="32"/>
      <c r="AG139" s="12"/>
      <c r="AH139" s="12"/>
      <c r="AJ139" s="20"/>
      <c r="AK139" s="20"/>
      <c r="AL139" s="48"/>
      <c r="AN139" s="39"/>
      <c r="AP139" s="41"/>
      <c r="AQ139" s="41"/>
      <c r="AR139" s="41"/>
      <c r="AT139" s="2"/>
      <c r="AU139" s="44"/>
      <c r="AV139" s="44"/>
      <c r="AW139" s="44"/>
      <c r="AY139" s="2"/>
      <c r="AZ139" s="44"/>
      <c r="BA139" s="44"/>
      <c r="BB139" s="44"/>
      <c r="BC139" s="40"/>
      <c r="BD139" s="2"/>
      <c r="BE139" s="40"/>
      <c r="BF139" s="40"/>
      <c r="BG139" s="40"/>
    </row>
    <row r="140" spans="1:63" x14ac:dyDescent="0.3">
      <c r="A140" t="s">
        <v>155</v>
      </c>
      <c r="B140" s="2">
        <v>0</v>
      </c>
      <c r="C140" s="2">
        <v>0</v>
      </c>
      <c r="D140" s="2">
        <v>0</v>
      </c>
      <c r="E140" s="2">
        <v>69.47285251168536</v>
      </c>
      <c r="F140" s="2">
        <v>90.171671382115392</v>
      </c>
      <c r="G140" s="2">
        <v>114.45991175443707</v>
      </c>
      <c r="H140" s="2">
        <v>113.73231216564693</v>
      </c>
      <c r="I140" s="2">
        <v>113.03645322072018</v>
      </c>
      <c r="J140" s="2">
        <v>112.51916121549806</v>
      </c>
      <c r="K140" s="2">
        <v>112.79491731122883</v>
      </c>
      <c r="L140" s="2">
        <v>110.78338466519877</v>
      </c>
      <c r="M140" s="2">
        <v>100.640920413714</v>
      </c>
      <c r="N140" t="e">
        <f>#REF!+#REF!+#REF!</f>
        <v>#REF!</v>
      </c>
      <c r="O140" t="e">
        <f>#REF!+#REF!+#REF!</f>
        <v>#REF!</v>
      </c>
      <c r="P140" t="e">
        <f>#REF!+#REF!+#REF!</f>
        <v>#REF!</v>
      </c>
      <c r="Q140" t="e">
        <f>#REF!+#REF!+#REF!</f>
        <v>#REF!</v>
      </c>
      <c r="R140" t="e">
        <f>#REF!+#REF!+#REF!</f>
        <v>#REF!</v>
      </c>
      <c r="S140" t="e">
        <f>#REF!+#REF!+#REF!</f>
        <v>#REF!</v>
      </c>
      <c r="T140" t="e">
        <f>#REF!+#REF!+#REF!</f>
        <v>#REF!</v>
      </c>
      <c r="U140" t="e">
        <f>#REF!+#REF!+#REF!</f>
        <v>#REF!</v>
      </c>
      <c r="X140" s="32"/>
      <c r="Y140" s="32"/>
      <c r="Z140" s="32"/>
      <c r="AA140" s="32"/>
      <c r="AB140" s="32"/>
      <c r="AC140" s="32"/>
      <c r="AD140" s="32"/>
      <c r="AE140" s="32"/>
      <c r="AF140" s="32"/>
      <c r="AG140" s="12"/>
      <c r="AH140" s="12"/>
      <c r="AJ140" s="20"/>
      <c r="AK140" s="20"/>
      <c r="AL140" s="48"/>
      <c r="AN140" s="9"/>
      <c r="AO140" s="67"/>
      <c r="AP140" s="43"/>
      <c r="AQ140" s="43"/>
      <c r="AR140" s="43"/>
      <c r="AT140" s="2"/>
      <c r="AU140" s="44"/>
      <c r="AV140" s="44"/>
      <c r="AW140" s="44"/>
      <c r="AY140" s="2"/>
      <c r="AZ140" s="44"/>
      <c r="BA140" s="44"/>
      <c r="BB140" s="44"/>
      <c r="BC140" s="40"/>
      <c r="BD140" s="2"/>
      <c r="BE140" s="40"/>
      <c r="BF140" s="40"/>
      <c r="BG140" s="40"/>
    </row>
    <row r="141" spans="1:63" x14ac:dyDescent="0.3">
      <c r="A141" t="s">
        <v>156</v>
      </c>
      <c r="B141" s="2">
        <v>0</v>
      </c>
      <c r="C141" s="2">
        <v>0</v>
      </c>
      <c r="D141" s="2">
        <v>0</v>
      </c>
      <c r="E141" s="2">
        <v>44815.669229776948</v>
      </c>
      <c r="F141" s="2">
        <v>53283.253566982276</v>
      </c>
      <c r="G141" s="2">
        <v>63356.949259971334</v>
      </c>
      <c r="H141" s="2">
        <v>63144.532099916498</v>
      </c>
      <c r="I141" s="2">
        <v>62914.542372000222</v>
      </c>
      <c r="J141" s="2">
        <v>62817.588329833219</v>
      </c>
      <c r="K141" s="2">
        <v>60174.689545883397</v>
      </c>
      <c r="L141" s="2">
        <v>58049.507565890868</v>
      </c>
      <c r="M141" s="2">
        <v>56227.016043548188</v>
      </c>
      <c r="N141" t="e">
        <f>#REF!+#REF!+#REF!</f>
        <v>#REF!</v>
      </c>
      <c r="O141" t="e">
        <f>#REF!+#REF!+#REF!</f>
        <v>#REF!</v>
      </c>
      <c r="P141" t="e">
        <f>#REF!+#REF!+#REF!</f>
        <v>#REF!</v>
      </c>
      <c r="Q141" t="e">
        <f>#REF!+#REF!+#REF!</f>
        <v>#REF!</v>
      </c>
      <c r="R141" t="e">
        <f>#REF!+#REF!+#REF!</f>
        <v>#REF!</v>
      </c>
      <c r="S141" t="e">
        <f>#REF!+#REF!+#REF!</f>
        <v>#REF!</v>
      </c>
      <c r="T141" t="e">
        <f>#REF!+#REF!+#REF!</f>
        <v>#REF!</v>
      </c>
      <c r="U141" t="e">
        <f>#REF!+#REF!+#REF!</f>
        <v>#REF!</v>
      </c>
      <c r="W141" s="4" t="s">
        <v>63</v>
      </c>
      <c r="X141" s="4">
        <v>2020</v>
      </c>
      <c r="Y141" s="4">
        <v>2025</v>
      </c>
      <c r="Z141" s="4">
        <v>2030</v>
      </c>
      <c r="AA141" s="4">
        <v>2035</v>
      </c>
      <c r="AB141" s="4">
        <v>2040</v>
      </c>
      <c r="AC141" s="4">
        <v>2045</v>
      </c>
      <c r="AD141" s="4">
        <v>2050</v>
      </c>
      <c r="AE141" s="4">
        <v>2055</v>
      </c>
      <c r="AF141" s="4">
        <v>2060</v>
      </c>
      <c r="AG141" s="12"/>
      <c r="AH141" s="12"/>
      <c r="AJ141" s="20"/>
      <c r="AK141" s="20"/>
      <c r="AL141" s="48"/>
      <c r="AN141" s="39"/>
      <c r="AP141" s="41"/>
      <c r="AQ141" s="41"/>
      <c r="AR141" s="41"/>
      <c r="AT141" s="2"/>
      <c r="AU141" s="44"/>
      <c r="AV141" s="44"/>
      <c r="AW141" s="44"/>
      <c r="AY141" s="2"/>
      <c r="AZ141" s="44"/>
      <c r="BA141" s="44"/>
      <c r="BB141" s="44"/>
      <c r="BC141" s="40"/>
      <c r="BD141" s="2"/>
      <c r="BE141" s="40"/>
      <c r="BF141" s="40"/>
      <c r="BG141" s="40"/>
    </row>
    <row r="142" spans="1:63" x14ac:dyDescent="0.3">
      <c r="A142" t="s">
        <v>157</v>
      </c>
      <c r="B142" s="2">
        <v>0</v>
      </c>
      <c r="C142" s="2">
        <v>0</v>
      </c>
      <c r="D142" s="2">
        <v>0</v>
      </c>
      <c r="E142" s="2">
        <v>196.5289554496506</v>
      </c>
      <c r="F142" s="2">
        <v>224.60559875104153</v>
      </c>
      <c r="G142" s="2">
        <v>251.91962086316542</v>
      </c>
      <c r="H142" s="2">
        <v>252.08206611269011</v>
      </c>
      <c r="I142" s="2">
        <v>260.16019509760542</v>
      </c>
      <c r="J142" s="2">
        <v>260.02998304016228</v>
      </c>
      <c r="K142" s="2">
        <v>262.20888871894135</v>
      </c>
      <c r="L142" s="2">
        <v>266.81047075003636</v>
      </c>
      <c r="M142" s="2">
        <v>257.50621649538948</v>
      </c>
      <c r="N142" t="e">
        <f>#REF!+#REF!+#REF!</f>
        <v>#REF!</v>
      </c>
      <c r="O142" t="e">
        <f>#REF!+#REF!+#REF!</f>
        <v>#REF!</v>
      </c>
      <c r="P142" t="e">
        <f>#REF!+#REF!+#REF!</f>
        <v>#REF!</v>
      </c>
      <c r="Q142" t="e">
        <f>#REF!+#REF!+#REF!</f>
        <v>#REF!</v>
      </c>
      <c r="R142" t="e">
        <f>#REF!+#REF!+#REF!</f>
        <v>#REF!</v>
      </c>
      <c r="S142" t="e">
        <f>#REF!+#REF!+#REF!</f>
        <v>#REF!</v>
      </c>
      <c r="T142" t="e">
        <f>#REF!+#REF!+#REF!</f>
        <v>#REF!</v>
      </c>
      <c r="U142" t="e">
        <f>#REF!+#REF!+#REF!</f>
        <v>#REF!</v>
      </c>
      <c r="W142" t="s">
        <v>91</v>
      </c>
      <c r="X142" s="32">
        <f>X36</f>
        <v>40453.533405313392</v>
      </c>
      <c r="Y142" s="32">
        <f t="shared" ref="Y142:AF142" si="48">Y36</f>
        <v>46157.649638289789</v>
      </c>
      <c r="Z142" s="32">
        <f t="shared" si="48"/>
        <v>52294.50059936069</v>
      </c>
      <c r="AA142" s="32">
        <f t="shared" si="48"/>
        <v>52509.1269034496</v>
      </c>
      <c r="AB142" s="32">
        <f t="shared" si="48"/>
        <v>53097.971637070783</v>
      </c>
      <c r="AC142" s="32">
        <f t="shared" si="48"/>
        <v>53358.05521351027</v>
      </c>
      <c r="AD142" s="32">
        <f t="shared" si="48"/>
        <v>52747.862872752819</v>
      </c>
      <c r="AE142" s="32">
        <f t="shared" si="48"/>
        <v>52146.883785874888</v>
      </c>
      <c r="AF142" s="32">
        <f t="shared" si="48"/>
        <v>51189.049130357831</v>
      </c>
      <c r="AG142" s="12"/>
      <c r="AH142" s="12"/>
      <c r="AJ142" s="20"/>
      <c r="AK142" s="20"/>
      <c r="AL142" s="48"/>
      <c r="AN142" s="39"/>
      <c r="AP142" s="41"/>
      <c r="AQ142" s="41"/>
      <c r="AR142" s="41"/>
      <c r="AT142" s="2"/>
      <c r="AU142" s="44"/>
      <c r="AV142" s="44"/>
      <c r="AW142" s="44"/>
      <c r="AY142" s="2"/>
      <c r="AZ142" s="44"/>
      <c r="BA142" s="44"/>
      <c r="BB142" s="44"/>
      <c r="BC142" s="40"/>
      <c r="BD142" s="2"/>
      <c r="BE142" s="40"/>
      <c r="BF142" s="40"/>
      <c r="BG142" s="40"/>
    </row>
    <row r="143" spans="1:63" x14ac:dyDescent="0.3">
      <c r="A143" t="s">
        <v>158</v>
      </c>
      <c r="B143" s="2">
        <v>0</v>
      </c>
      <c r="C143" s="2">
        <v>0</v>
      </c>
      <c r="D143" s="2">
        <v>0</v>
      </c>
      <c r="E143" s="2">
        <v>889.02164303080258</v>
      </c>
      <c r="F143" s="2">
        <v>937.28428280902881</v>
      </c>
      <c r="G143" s="2">
        <v>984.8285624835728</v>
      </c>
      <c r="H143" s="2">
        <v>998.54803036173166</v>
      </c>
      <c r="I143" s="2">
        <v>1017.8527570679734</v>
      </c>
      <c r="J143" s="2">
        <v>1028.3285072331612</v>
      </c>
      <c r="K143" s="2">
        <v>1040.9777450196805</v>
      </c>
      <c r="L143" s="2">
        <v>1052.1913502192961</v>
      </c>
      <c r="M143" s="2">
        <v>1035.0717239848543</v>
      </c>
      <c r="N143" t="e">
        <f>#REF!+#REF!+#REF!</f>
        <v>#REF!</v>
      </c>
      <c r="O143" t="e">
        <f>#REF!+#REF!+#REF!</f>
        <v>#REF!</v>
      </c>
      <c r="P143" t="e">
        <f>#REF!+#REF!+#REF!</f>
        <v>#REF!</v>
      </c>
      <c r="Q143" t="e">
        <f>#REF!+#REF!+#REF!</f>
        <v>#REF!</v>
      </c>
      <c r="R143" t="e">
        <f>#REF!+#REF!+#REF!</f>
        <v>#REF!</v>
      </c>
      <c r="S143" t="e">
        <f>#REF!+#REF!+#REF!</f>
        <v>#REF!</v>
      </c>
      <c r="T143" t="e">
        <f>#REF!+#REF!+#REF!</f>
        <v>#REF!</v>
      </c>
      <c r="U143" t="e">
        <f>#REF!+#REF!+#REF!</f>
        <v>#REF!</v>
      </c>
      <c r="W143" t="s">
        <v>244</v>
      </c>
      <c r="X143" s="32">
        <f>AH36</f>
        <v>40453.533405313392</v>
      </c>
      <c r="Y143" s="32">
        <f t="shared" ref="Y143:AF143" si="49">AI36</f>
        <v>47226.02465364711</v>
      </c>
      <c r="Z143" s="32">
        <f t="shared" si="49"/>
        <v>54955.532047287306</v>
      </c>
      <c r="AA143" s="32">
        <f t="shared" si="49"/>
        <v>55792.143761218358</v>
      </c>
      <c r="AB143" s="32">
        <f t="shared" si="49"/>
        <v>56135.383348188203</v>
      </c>
      <c r="AC143" s="32">
        <f t="shared" si="49"/>
        <v>55766.029361787667</v>
      </c>
      <c r="AD143" s="32">
        <f t="shared" si="49"/>
        <v>55076.571796747019</v>
      </c>
      <c r="AE143" s="32">
        <f t="shared" si="49"/>
        <v>54219.862989992551</v>
      </c>
      <c r="AF143" s="32">
        <f t="shared" si="49"/>
        <v>53125.939450254213</v>
      </c>
      <c r="AG143" s="12"/>
      <c r="AH143" s="12"/>
      <c r="AJ143" s="20"/>
      <c r="AK143" s="20"/>
      <c r="AL143" s="48"/>
      <c r="AN143" s="42"/>
      <c r="AO143" s="67"/>
      <c r="AP143" s="43"/>
      <c r="AQ143" s="43"/>
      <c r="AR143" s="43"/>
      <c r="AT143" s="2"/>
      <c r="AU143" s="44"/>
      <c r="AV143" s="44"/>
      <c r="AW143" s="44"/>
      <c r="AY143" s="2"/>
      <c r="AZ143" s="44"/>
      <c r="BA143" s="44"/>
      <c r="BB143" s="44"/>
      <c r="BC143" s="40"/>
      <c r="BD143" s="2"/>
      <c r="BE143" s="40"/>
      <c r="BF143" s="40"/>
      <c r="BG143" s="40"/>
    </row>
    <row r="144" spans="1:63" x14ac:dyDescent="0.3">
      <c r="A144" t="s">
        <v>61</v>
      </c>
      <c r="B144" s="2">
        <v>0</v>
      </c>
      <c r="C144" s="2">
        <v>0</v>
      </c>
      <c r="D144" s="2">
        <v>0</v>
      </c>
      <c r="E144" s="2">
        <v>1962888.9249160504</v>
      </c>
      <c r="F144" s="2">
        <v>1980261.3986349781</v>
      </c>
      <c r="G144" s="2">
        <v>1943254.4298204095</v>
      </c>
      <c r="H144" s="2">
        <v>1743767.5958405037</v>
      </c>
      <c r="I144" s="2">
        <v>1553027.7387168701</v>
      </c>
      <c r="J144" s="2">
        <v>1375933.7483478354</v>
      </c>
      <c r="K144" s="2">
        <v>1157338.657070922</v>
      </c>
      <c r="L144" s="2">
        <v>973381.01488645386</v>
      </c>
      <c r="M144" s="2">
        <v>829283.224450315</v>
      </c>
      <c r="N144" t="e">
        <f>#REF!+#REF!+#REF!</f>
        <v>#REF!</v>
      </c>
      <c r="O144" t="e">
        <f>#REF!+#REF!+#REF!</f>
        <v>#REF!</v>
      </c>
      <c r="P144" t="e">
        <f>#REF!+#REF!+#REF!</f>
        <v>#REF!</v>
      </c>
      <c r="Q144" t="e">
        <f>#REF!+#REF!+#REF!</f>
        <v>#REF!</v>
      </c>
      <c r="R144" t="e">
        <f>#REF!+#REF!+#REF!</f>
        <v>#REF!</v>
      </c>
      <c r="S144" t="e">
        <f>#REF!+#REF!+#REF!</f>
        <v>#REF!</v>
      </c>
      <c r="T144" t="e">
        <f>#REF!+#REF!+#REF!</f>
        <v>#REF!</v>
      </c>
      <c r="U144" t="e">
        <f>#REF!+#REF!+#REF!</f>
        <v>#REF!</v>
      </c>
      <c r="W144" t="s">
        <v>245</v>
      </c>
      <c r="X144" s="32">
        <f>AR36</f>
        <v>40453.533405313392</v>
      </c>
      <c r="Y144" s="32">
        <f t="shared" ref="Y144:AF144" si="50">AS36</f>
        <v>49732.375568832831</v>
      </c>
      <c r="Z144" s="32">
        <f t="shared" si="50"/>
        <v>60762.928154166271</v>
      </c>
      <c r="AA144" s="32">
        <f t="shared" si="50"/>
        <v>60694.656672063473</v>
      </c>
      <c r="AB144" s="32">
        <f t="shared" si="50"/>
        <v>60648.975241620581</v>
      </c>
      <c r="AC144" s="32">
        <f t="shared" si="50"/>
        <v>60566.98950867018</v>
      </c>
      <c r="AD144" s="32">
        <f t="shared" si="50"/>
        <v>59898.229709842242</v>
      </c>
      <c r="AE144" s="32">
        <f t="shared" si="50"/>
        <v>58746.713156054553</v>
      </c>
      <c r="AF144" s="32">
        <f t="shared" si="50"/>
        <v>58322.182583512389</v>
      </c>
      <c r="AG144" s="12"/>
      <c r="AH144" s="12"/>
      <c r="AJ144" s="20"/>
      <c r="AK144" s="20"/>
      <c r="AL144" s="48"/>
      <c r="AN144" s="39"/>
      <c r="AP144" s="41"/>
      <c r="AQ144" s="41"/>
      <c r="AR144" s="41"/>
      <c r="AT144" s="2"/>
      <c r="AU144" s="44"/>
      <c r="AV144" s="44"/>
      <c r="AW144" s="44"/>
      <c r="AY144" s="2"/>
      <c r="AZ144" s="44"/>
      <c r="BA144" s="44"/>
      <c r="BB144" s="44"/>
      <c r="BC144" s="40"/>
      <c r="BD144" s="2"/>
      <c r="BE144" s="40"/>
      <c r="BF144" s="40"/>
      <c r="BG144" s="40"/>
    </row>
    <row r="145" spans="1:59" x14ac:dyDescent="0.3">
      <c r="A145" t="s">
        <v>159</v>
      </c>
      <c r="B145" s="2">
        <v>0</v>
      </c>
      <c r="C145" s="2">
        <v>0</v>
      </c>
      <c r="D145" s="2">
        <v>0</v>
      </c>
      <c r="E145" s="2">
        <v>409121.04365428648</v>
      </c>
      <c r="F145" s="2">
        <v>489457.36962776241</v>
      </c>
      <c r="G145" s="2">
        <v>584627.59849552612</v>
      </c>
      <c r="H145" s="2">
        <v>583763.34112132539</v>
      </c>
      <c r="I145" s="2">
        <v>584489.0463673881</v>
      </c>
      <c r="J145" s="2">
        <v>587992.13946872961</v>
      </c>
      <c r="K145" s="2">
        <v>574778.72743051255</v>
      </c>
      <c r="L145" s="2">
        <v>564835.89656383405</v>
      </c>
      <c r="M145" s="2">
        <v>549339.19723645074</v>
      </c>
      <c r="N145" t="e">
        <f>#REF!+#REF!+#REF!</f>
        <v>#REF!</v>
      </c>
      <c r="O145" t="e">
        <f>#REF!+#REF!+#REF!</f>
        <v>#REF!</v>
      </c>
      <c r="P145" t="e">
        <f>#REF!+#REF!+#REF!</f>
        <v>#REF!</v>
      </c>
      <c r="Q145" t="e">
        <f>#REF!+#REF!+#REF!</f>
        <v>#REF!</v>
      </c>
      <c r="R145" t="e">
        <f>#REF!+#REF!+#REF!</f>
        <v>#REF!</v>
      </c>
      <c r="S145" t="e">
        <f>#REF!+#REF!+#REF!</f>
        <v>#REF!</v>
      </c>
      <c r="T145" t="e">
        <f>#REF!+#REF!+#REF!</f>
        <v>#REF!</v>
      </c>
      <c r="U145" t="e">
        <f>#REF!+#REF!+#REF!</f>
        <v>#REF!</v>
      </c>
      <c r="W145" t="s">
        <v>246</v>
      </c>
      <c r="X145" s="32">
        <f>BB36</f>
        <v>40453.533405313392</v>
      </c>
      <c r="Y145" s="32">
        <f t="shared" ref="Y145:AF145" si="51">BC36</f>
        <v>47316.065789139124</v>
      </c>
      <c r="Z145" s="32">
        <f t="shared" si="51"/>
        <v>55464.275190110282</v>
      </c>
      <c r="AA145" s="32">
        <f t="shared" si="51"/>
        <v>55939.367906891763</v>
      </c>
      <c r="AB145" s="32">
        <f t="shared" si="51"/>
        <v>56295.293727707511</v>
      </c>
      <c r="AC145" s="32">
        <f t="shared" si="51"/>
        <v>56376.35676507678</v>
      </c>
      <c r="AD145" s="32">
        <f t="shared" si="51"/>
        <v>55452.157335245727</v>
      </c>
      <c r="AE145" s="32">
        <f t="shared" si="51"/>
        <v>54862.853142513603</v>
      </c>
      <c r="AF145" s="32">
        <f t="shared" si="51"/>
        <v>53814.510348570409</v>
      </c>
      <c r="AG145" s="12"/>
      <c r="AH145" s="12"/>
      <c r="AJ145" s="20"/>
      <c r="AK145" s="20"/>
      <c r="AL145" s="48"/>
      <c r="AN145" s="39"/>
      <c r="AP145" s="41"/>
      <c r="AQ145" s="41"/>
      <c r="AR145" s="41"/>
      <c r="AT145" s="2"/>
      <c r="AU145" s="44"/>
      <c r="AV145" s="44"/>
      <c r="AW145" s="44"/>
      <c r="AY145" s="2"/>
      <c r="AZ145" s="44"/>
      <c r="BA145" s="44"/>
      <c r="BB145" s="44"/>
      <c r="BC145" s="40"/>
      <c r="BD145" s="2"/>
      <c r="BE145" s="40"/>
      <c r="BF145" s="40"/>
      <c r="BG145" s="40"/>
    </row>
    <row r="146" spans="1:59" x14ac:dyDescent="0.3">
      <c r="A146" t="s">
        <v>160</v>
      </c>
      <c r="B146" s="2">
        <v>0</v>
      </c>
      <c r="C146" s="2">
        <v>0</v>
      </c>
      <c r="D146" s="2">
        <v>0</v>
      </c>
      <c r="E146" s="2">
        <v>1851.1712564829234</v>
      </c>
      <c r="F146" s="2">
        <v>2081.7693286698045</v>
      </c>
      <c r="G146" s="2">
        <v>2312.9278410656275</v>
      </c>
      <c r="H146" s="2">
        <v>2314.5202240499675</v>
      </c>
      <c r="I146" s="2">
        <v>2330.3728442908277</v>
      </c>
      <c r="J146" s="2">
        <v>2357.7639114979802</v>
      </c>
      <c r="K146" s="2">
        <v>2391.8338195129822</v>
      </c>
      <c r="L146" s="2">
        <v>2429.1292124308225</v>
      </c>
      <c r="M146" s="2">
        <v>2387.2828610411411</v>
      </c>
      <c r="N146" t="e">
        <f>#REF!+#REF!+#REF!</f>
        <v>#REF!</v>
      </c>
      <c r="O146" t="e">
        <f>#REF!+#REF!+#REF!</f>
        <v>#REF!</v>
      </c>
      <c r="P146" t="e">
        <f>#REF!+#REF!+#REF!</f>
        <v>#REF!</v>
      </c>
      <c r="Q146" t="e">
        <f>#REF!+#REF!+#REF!</f>
        <v>#REF!</v>
      </c>
      <c r="R146" t="e">
        <f>#REF!+#REF!+#REF!</f>
        <v>#REF!</v>
      </c>
      <c r="S146" t="e">
        <f>#REF!+#REF!+#REF!</f>
        <v>#REF!</v>
      </c>
      <c r="T146" t="e">
        <f>#REF!+#REF!+#REF!</f>
        <v>#REF!</v>
      </c>
      <c r="U146" t="e">
        <f>#REF!+#REF!+#REF!</f>
        <v>#REF!</v>
      </c>
      <c r="X146" s="32"/>
      <c r="Y146" s="32"/>
      <c r="Z146" s="32"/>
      <c r="AA146" s="32"/>
      <c r="AB146" s="32"/>
      <c r="AC146" s="32"/>
      <c r="AD146" s="32"/>
      <c r="AE146" s="32"/>
      <c r="AF146" s="32"/>
      <c r="AG146" s="12"/>
      <c r="AH146" s="12"/>
      <c r="AJ146" s="20"/>
      <c r="AK146" s="20"/>
      <c r="AL146" s="48"/>
      <c r="AN146" s="39"/>
      <c r="AP146" s="41"/>
      <c r="AQ146" s="41"/>
      <c r="AR146" s="41"/>
      <c r="AT146" s="2"/>
      <c r="AU146" s="44"/>
      <c r="AV146" s="44"/>
      <c r="AW146" s="44"/>
      <c r="AY146" s="2"/>
      <c r="AZ146" s="44"/>
      <c r="BA146" s="44"/>
      <c r="BB146" s="44"/>
      <c r="BC146" s="40"/>
      <c r="BD146" s="2"/>
      <c r="BE146" s="40"/>
      <c r="BF146" s="40"/>
      <c r="BG146" s="40"/>
    </row>
    <row r="147" spans="1:59" x14ac:dyDescent="0.3">
      <c r="A147" t="s">
        <v>161</v>
      </c>
      <c r="B147" s="2">
        <v>0</v>
      </c>
      <c r="C147" s="2">
        <v>0</v>
      </c>
      <c r="D147" s="2">
        <v>0</v>
      </c>
      <c r="E147" s="2">
        <v>209101.53301469155</v>
      </c>
      <c r="F147" s="2">
        <v>247316.72338347769</v>
      </c>
      <c r="G147" s="2">
        <v>291804.66299253172</v>
      </c>
      <c r="H147" s="2">
        <v>279964.6252648097</v>
      </c>
      <c r="I147" s="2">
        <v>268821.15171621385</v>
      </c>
      <c r="J147" s="2">
        <v>259011.32525967449</v>
      </c>
      <c r="K147" s="2">
        <v>239567.99602394731</v>
      </c>
      <c r="L147" s="2">
        <v>223308.2957540717</v>
      </c>
      <c r="M147" s="2">
        <v>208030.92204927179</v>
      </c>
      <c r="N147" t="e">
        <f>#REF!+#REF!+#REF!</f>
        <v>#REF!</v>
      </c>
      <c r="O147" t="e">
        <f>#REF!+#REF!+#REF!</f>
        <v>#REF!</v>
      </c>
      <c r="P147" t="e">
        <f>#REF!+#REF!+#REF!</f>
        <v>#REF!</v>
      </c>
      <c r="Q147" t="e">
        <f>#REF!+#REF!+#REF!</f>
        <v>#REF!</v>
      </c>
      <c r="R147" t="e">
        <f>#REF!+#REF!+#REF!</f>
        <v>#REF!</v>
      </c>
      <c r="S147" t="e">
        <f>#REF!+#REF!+#REF!</f>
        <v>#REF!</v>
      </c>
      <c r="T147" t="e">
        <f>#REF!+#REF!+#REF!</f>
        <v>#REF!</v>
      </c>
      <c r="U147" t="e">
        <f>#REF!+#REF!+#REF!</f>
        <v>#REF!</v>
      </c>
      <c r="X147" s="32"/>
      <c r="Y147" s="32"/>
      <c r="Z147" s="32"/>
      <c r="AA147" s="32"/>
      <c r="AB147" s="32"/>
      <c r="AC147" s="32"/>
      <c r="AD147" s="32"/>
      <c r="AE147" s="32"/>
      <c r="AF147" s="32"/>
      <c r="AG147" s="12"/>
      <c r="AH147" s="12"/>
      <c r="AJ147" s="20"/>
      <c r="AK147" s="20"/>
      <c r="AL147" s="48"/>
      <c r="AN147" s="35"/>
      <c r="AO147" s="67"/>
      <c r="AP147" s="43"/>
      <c r="AQ147" s="43"/>
      <c r="AR147" s="43"/>
      <c r="AT147" s="2"/>
      <c r="AU147" s="44"/>
      <c r="AV147" s="44"/>
      <c r="AW147" s="44"/>
      <c r="AY147" s="2"/>
      <c r="AZ147" s="44"/>
      <c r="BA147" s="44"/>
      <c r="BB147" s="44"/>
      <c r="BC147" s="40"/>
      <c r="BD147" s="2"/>
      <c r="BE147" s="40"/>
      <c r="BF147" s="40"/>
      <c r="BG147" s="40"/>
    </row>
    <row r="148" spans="1:59" x14ac:dyDescent="0.3">
      <c r="A148" t="s">
        <v>162</v>
      </c>
      <c r="B148" s="2">
        <v>0</v>
      </c>
      <c r="C148" s="2">
        <v>0</v>
      </c>
      <c r="D148" s="2">
        <v>0</v>
      </c>
      <c r="E148" s="2">
        <v>62.769705023370726</v>
      </c>
      <c r="F148" s="2">
        <v>85.260523893800752</v>
      </c>
      <c r="G148" s="2">
        <v>95.590323128696483</v>
      </c>
      <c r="H148" s="2">
        <v>104.35316467733229</v>
      </c>
      <c r="I148" s="2">
        <v>103.70730573240553</v>
      </c>
      <c r="J148" s="2">
        <v>103.55001372718343</v>
      </c>
      <c r="K148" s="2">
        <v>105.73576982291422</v>
      </c>
      <c r="L148" s="2">
        <v>105.45423717688413</v>
      </c>
      <c r="M148" s="2">
        <v>102.6302140628253</v>
      </c>
      <c r="N148" t="e">
        <f>#REF!+#REF!+#REF!</f>
        <v>#REF!</v>
      </c>
      <c r="O148" t="e">
        <f>#REF!+#REF!+#REF!</f>
        <v>#REF!</v>
      </c>
      <c r="P148" t="e">
        <f>#REF!+#REF!+#REF!</f>
        <v>#REF!</v>
      </c>
      <c r="Q148" t="e">
        <f>#REF!+#REF!+#REF!</f>
        <v>#REF!</v>
      </c>
      <c r="R148" t="e">
        <f>#REF!+#REF!+#REF!</f>
        <v>#REF!</v>
      </c>
      <c r="S148" t="e">
        <f>#REF!+#REF!+#REF!</f>
        <v>#REF!</v>
      </c>
      <c r="T148" t="e">
        <f>#REF!+#REF!+#REF!</f>
        <v>#REF!</v>
      </c>
      <c r="U148" t="e">
        <f>#REF!+#REF!+#REF!</f>
        <v>#REF!</v>
      </c>
      <c r="X148" s="32"/>
      <c r="Y148" s="32"/>
      <c r="Z148" s="32"/>
      <c r="AA148" s="32"/>
      <c r="AB148" s="32"/>
      <c r="AC148" s="32"/>
      <c r="AD148" s="32"/>
      <c r="AE148" s="32"/>
      <c r="AF148" s="32"/>
      <c r="AG148" s="12"/>
      <c r="AH148" s="12"/>
      <c r="AJ148" s="20"/>
      <c r="AK148" s="20"/>
      <c r="AL148" s="48"/>
      <c r="AN148" s="39"/>
      <c r="AP148" s="41"/>
      <c r="AQ148" s="41"/>
      <c r="AR148" s="41"/>
      <c r="AT148" s="2"/>
      <c r="AU148" s="44"/>
      <c r="AV148" s="44"/>
      <c r="AW148" s="44"/>
      <c r="AY148" s="2"/>
      <c r="AZ148" s="44"/>
      <c r="BA148" s="44"/>
      <c r="BB148" s="44"/>
      <c r="BC148" s="40"/>
      <c r="BD148" s="2"/>
      <c r="BE148" s="40"/>
      <c r="BF148" s="40"/>
      <c r="BG148" s="40"/>
    </row>
    <row r="149" spans="1:59" x14ac:dyDescent="0.3">
      <c r="A149" t="s">
        <v>163</v>
      </c>
      <c r="B149" s="2">
        <v>0</v>
      </c>
      <c r="C149" s="2">
        <v>0</v>
      </c>
      <c r="D149" s="2">
        <v>0</v>
      </c>
      <c r="E149" s="2">
        <v>5109.8141269214611</v>
      </c>
      <c r="F149" s="2">
        <v>6447.4870332007531</v>
      </c>
      <c r="G149" s="2">
        <v>7943.8172907070102</v>
      </c>
      <c r="H149" s="2">
        <v>8461.8185663957265</v>
      </c>
      <c r="I149" s="2">
        <v>8697.3835475058004</v>
      </c>
      <c r="J149" s="2">
        <v>8863.5503748730334</v>
      </c>
      <c r="K149" s="2">
        <v>8768.5528367805928</v>
      </c>
      <c r="L149" s="2">
        <v>8697.6803420065808</v>
      </c>
      <c r="M149" s="2">
        <v>8396.6349619732282</v>
      </c>
      <c r="N149" t="e">
        <f>#REF!+#REF!+#REF!</f>
        <v>#REF!</v>
      </c>
      <c r="O149" t="e">
        <f>#REF!+#REF!+#REF!</f>
        <v>#REF!</v>
      </c>
      <c r="P149" t="e">
        <f>#REF!+#REF!+#REF!</f>
        <v>#REF!</v>
      </c>
      <c r="Q149" t="e">
        <f>#REF!+#REF!+#REF!</f>
        <v>#REF!</v>
      </c>
      <c r="R149" t="e">
        <f>#REF!+#REF!+#REF!</f>
        <v>#REF!</v>
      </c>
      <c r="S149" t="e">
        <f>#REF!+#REF!+#REF!</f>
        <v>#REF!</v>
      </c>
      <c r="T149" t="e">
        <f>#REF!+#REF!+#REF!</f>
        <v>#REF!</v>
      </c>
      <c r="U149" t="e">
        <f>#REF!+#REF!+#REF!</f>
        <v>#REF!</v>
      </c>
      <c r="W149" s="4" t="s">
        <v>87</v>
      </c>
      <c r="X149" s="4">
        <v>2020</v>
      </c>
      <c r="Y149" s="4">
        <v>2025</v>
      </c>
      <c r="Z149" s="4">
        <v>2030</v>
      </c>
      <c r="AA149" s="4">
        <v>2035</v>
      </c>
      <c r="AB149" s="4">
        <v>2040</v>
      </c>
      <c r="AC149" s="4">
        <v>2045</v>
      </c>
      <c r="AD149" s="4">
        <v>2050</v>
      </c>
      <c r="AE149" s="4">
        <v>2055</v>
      </c>
      <c r="AF149" s="4">
        <v>2060</v>
      </c>
      <c r="AG149" s="12"/>
      <c r="AH149" s="12"/>
      <c r="AJ149" s="20"/>
      <c r="AK149" s="20"/>
      <c r="AL149" s="48"/>
      <c r="AN149" s="39"/>
      <c r="AP149" s="41"/>
      <c r="AQ149" s="41"/>
      <c r="AR149" s="41"/>
      <c r="AT149" s="2"/>
      <c r="AU149" s="44"/>
      <c r="AV149" s="44"/>
      <c r="AW149" s="44"/>
      <c r="AY149" s="2"/>
      <c r="AZ149" s="44"/>
      <c r="BA149" s="44"/>
      <c r="BB149" s="44"/>
      <c r="BC149" s="40"/>
      <c r="BD149" s="2"/>
      <c r="BE149" s="40"/>
      <c r="BF149" s="40"/>
      <c r="BG149" s="40"/>
    </row>
    <row r="150" spans="1:59" x14ac:dyDescent="0.3">
      <c r="A150" s="1" t="s">
        <v>224</v>
      </c>
      <c r="W150" t="s">
        <v>91</v>
      </c>
      <c r="X150" s="32">
        <f>X49</f>
        <v>247253.14611544114</v>
      </c>
      <c r="Y150" s="32">
        <f t="shared" ref="Y150:AF150" si="52">Y49</f>
        <v>276795.37995940592</v>
      </c>
      <c r="Z150" s="32">
        <f t="shared" si="52"/>
        <v>311475.79016879201</v>
      </c>
      <c r="AA150" s="32">
        <f t="shared" si="52"/>
        <v>314317.69525173109</v>
      </c>
      <c r="AB150" s="32">
        <f t="shared" si="52"/>
        <v>318985.85669455578</v>
      </c>
      <c r="AC150" s="32">
        <f t="shared" si="52"/>
        <v>323774.43732807692</v>
      </c>
      <c r="AD150" s="32">
        <f t="shared" si="52"/>
        <v>320717.99004292069</v>
      </c>
      <c r="AE150" s="32">
        <f t="shared" si="52"/>
        <v>317816.48272304685</v>
      </c>
      <c r="AF150" s="32">
        <f t="shared" si="52"/>
        <v>310922.87314296153</v>
      </c>
      <c r="AG150" s="11"/>
      <c r="AH150" s="11"/>
      <c r="AI150" s="52"/>
      <c r="AJ150" s="15"/>
      <c r="AK150" s="15"/>
      <c r="AL150" s="66"/>
      <c r="AN150" s="39"/>
      <c r="AP150" s="41"/>
      <c r="AQ150" s="41"/>
      <c r="AR150" s="41"/>
      <c r="AT150" s="2"/>
      <c r="AU150" s="44"/>
      <c r="AV150" s="44"/>
      <c r="AW150" s="44"/>
      <c r="AY150" s="2"/>
      <c r="AZ150" s="44"/>
      <c r="BA150" s="44"/>
      <c r="BB150" s="44"/>
      <c r="BC150" s="40"/>
      <c r="BD150" s="2"/>
      <c r="BE150" s="40"/>
      <c r="BF150" s="40"/>
      <c r="BG150" s="40"/>
    </row>
    <row r="151" spans="1:59" x14ac:dyDescent="0.3">
      <c r="B151" s="2" t="s">
        <v>1</v>
      </c>
      <c r="D151" s="2" t="s">
        <v>2</v>
      </c>
      <c r="W151" t="s">
        <v>244</v>
      </c>
      <c r="X151" s="32">
        <f>AH49</f>
        <v>247253.14611544114</v>
      </c>
      <c r="Y151" s="32">
        <f t="shared" ref="Y151:AF151" si="53">AI49</f>
        <v>280387.54834880773</v>
      </c>
      <c r="Z151" s="32">
        <f t="shared" si="53"/>
        <v>321108.09601360199</v>
      </c>
      <c r="AA151" s="32">
        <f t="shared" si="53"/>
        <v>323697.0082574074</v>
      </c>
      <c r="AB151" s="32">
        <f t="shared" si="53"/>
        <v>326734.33844229847</v>
      </c>
      <c r="AC151" s="32">
        <f t="shared" si="53"/>
        <v>330045.36563886714</v>
      </c>
      <c r="AD151" s="32">
        <f t="shared" si="53"/>
        <v>327259.31704153027</v>
      </c>
      <c r="AE151" s="32">
        <f t="shared" si="53"/>
        <v>323502.27254010428</v>
      </c>
      <c r="AF151" s="32">
        <f t="shared" si="53"/>
        <v>316500.6418508421</v>
      </c>
      <c r="AN151" s="35"/>
      <c r="AO151" s="67"/>
      <c r="AP151" s="43"/>
      <c r="AQ151" s="43"/>
      <c r="AR151" s="43"/>
      <c r="AT151" s="2"/>
      <c r="AU151" s="44"/>
      <c r="AV151" s="44"/>
      <c r="AW151" s="44"/>
      <c r="AY151" s="2"/>
      <c r="AZ151" s="44"/>
      <c r="BA151" s="44"/>
      <c r="BB151" s="44"/>
      <c r="BC151" s="40"/>
      <c r="BD151" s="2"/>
      <c r="BE151" s="40"/>
      <c r="BF151" s="40"/>
      <c r="BG151" s="40"/>
    </row>
    <row r="152" spans="1:59" x14ac:dyDescent="0.3">
      <c r="A152" s="5" t="s">
        <v>4</v>
      </c>
      <c r="B152" s="6">
        <v>1992</v>
      </c>
      <c r="C152" s="6">
        <v>2017</v>
      </c>
      <c r="D152" s="7">
        <v>2017</v>
      </c>
      <c r="E152" s="7">
        <v>2020</v>
      </c>
      <c r="F152" s="7">
        <v>2025</v>
      </c>
      <c r="G152" s="7">
        <v>2030</v>
      </c>
      <c r="H152" s="7">
        <v>2035</v>
      </c>
      <c r="I152" s="7">
        <v>2040</v>
      </c>
      <c r="J152" s="7">
        <v>2045</v>
      </c>
      <c r="K152" s="7">
        <v>2050</v>
      </c>
      <c r="L152" s="7">
        <v>2055</v>
      </c>
      <c r="M152" s="7">
        <v>2060</v>
      </c>
      <c r="N152" s="8">
        <v>2065</v>
      </c>
      <c r="O152" s="8">
        <v>2070</v>
      </c>
      <c r="P152" s="8">
        <v>2075</v>
      </c>
      <c r="Q152" s="8">
        <v>2080</v>
      </c>
      <c r="R152" s="8">
        <v>2085</v>
      </c>
      <c r="S152" s="8">
        <v>2090</v>
      </c>
      <c r="T152" s="8">
        <v>2095</v>
      </c>
      <c r="U152" s="8">
        <v>2100</v>
      </c>
      <c r="W152" t="s">
        <v>245</v>
      </c>
      <c r="X152" s="32">
        <f>AR49</f>
        <v>247253.14611544114</v>
      </c>
      <c r="Y152" s="32">
        <f t="shared" ref="Y152:AF152" si="54">AS49</f>
        <v>288587.43029539339</v>
      </c>
      <c r="Z152" s="32">
        <f t="shared" si="54"/>
        <v>339431.17779573536</v>
      </c>
      <c r="AA152" s="32">
        <f t="shared" si="54"/>
        <v>341540.35253553902</v>
      </c>
      <c r="AB152" s="32">
        <f t="shared" si="54"/>
        <v>338608.31827034871</v>
      </c>
      <c r="AC152" s="32">
        <f t="shared" si="54"/>
        <v>340344.81429061614</v>
      </c>
      <c r="AD152" s="32">
        <f t="shared" si="54"/>
        <v>337454.12063255941</v>
      </c>
      <c r="AE152" s="32">
        <f t="shared" si="54"/>
        <v>329069.92925732123</v>
      </c>
      <c r="AF152" s="32">
        <f t="shared" si="54"/>
        <v>326076.11138640356</v>
      </c>
      <c r="AN152" s="39"/>
      <c r="AP152" s="41"/>
      <c r="AQ152" s="41"/>
      <c r="AR152" s="41"/>
      <c r="AT152" s="2"/>
      <c r="AU152" s="44"/>
      <c r="AV152" s="44"/>
      <c r="AW152" s="44"/>
      <c r="AY152" s="2"/>
      <c r="AZ152" s="44"/>
      <c r="BA152" s="44"/>
      <c r="BB152" s="44"/>
      <c r="BC152" s="40"/>
      <c r="BD152" s="2"/>
      <c r="BE152" s="40"/>
      <c r="BF152" s="40"/>
      <c r="BG152" s="40"/>
    </row>
    <row r="153" spans="1:59" x14ac:dyDescent="0.3">
      <c r="A153" s="9" t="s">
        <v>63</v>
      </c>
      <c r="B153" s="10">
        <f>SUM(B154:B183)+B187+B188+B192+B193+B194+B195+B198</f>
        <v>0</v>
      </c>
      <c r="C153" s="10">
        <f>SUM(C154:C183)+C187+C188+C192+C193+C194+C195+C198</f>
        <v>0</v>
      </c>
      <c r="D153" s="10">
        <f>SUM(D154:D183)+D187+D188+D192+D193+D194+D195+D198</f>
        <v>0</v>
      </c>
      <c r="E153" s="10">
        <f>SUM(E154:E183)+E187+E188+E192+E193+E194+E195+E198</f>
        <v>40453533.405313395</v>
      </c>
      <c r="F153" s="10">
        <f t="shared" ref="F153:U153" si="55">SUM(F154:F183)+F187+F188+F192+F193+F194+F195+F198</f>
        <v>46157649.638289787</v>
      </c>
      <c r="G153" s="10">
        <f t="shared" si="55"/>
        <v>52294500.59936069</v>
      </c>
      <c r="H153" s="10">
        <f t="shared" si="55"/>
        <v>52509126.903449602</v>
      </c>
      <c r="I153" s="10">
        <f t="shared" si="55"/>
        <v>53097971.637070782</v>
      </c>
      <c r="J153" s="10">
        <f t="shared" si="55"/>
        <v>53358055.213510267</v>
      </c>
      <c r="K153" s="10">
        <f t="shared" si="55"/>
        <v>52747862.872752823</v>
      </c>
      <c r="L153" s="10">
        <f t="shared" si="55"/>
        <v>52146883.785874888</v>
      </c>
      <c r="M153" s="10">
        <f t="shared" si="55"/>
        <v>51189049.130357832</v>
      </c>
      <c r="N153" s="10" t="e">
        <f t="shared" si="55"/>
        <v>#REF!</v>
      </c>
      <c r="O153" s="10" t="e">
        <f t="shared" si="55"/>
        <v>#REF!</v>
      </c>
      <c r="P153" s="10" t="e">
        <f t="shared" si="55"/>
        <v>#REF!</v>
      </c>
      <c r="Q153" s="10" t="e">
        <f t="shared" si="55"/>
        <v>#REF!</v>
      </c>
      <c r="R153" s="10" t="e">
        <f t="shared" si="55"/>
        <v>#REF!</v>
      </c>
      <c r="S153" s="10" t="e">
        <f t="shared" si="55"/>
        <v>#REF!</v>
      </c>
      <c r="T153" s="10" t="e">
        <f t="shared" si="55"/>
        <v>#REF!</v>
      </c>
      <c r="U153" s="10" t="e">
        <f t="shared" si="55"/>
        <v>#REF!</v>
      </c>
      <c r="W153" t="s">
        <v>246</v>
      </c>
      <c r="X153" s="32">
        <f>BB49</f>
        <v>247253.14611544114</v>
      </c>
      <c r="Y153" s="32">
        <f t="shared" ref="Y153:AF153" si="56">BC49</f>
        <v>279729.98100365017</v>
      </c>
      <c r="Z153" s="32">
        <f t="shared" si="56"/>
        <v>320172.92744450865</v>
      </c>
      <c r="AA153" s="32">
        <f t="shared" si="56"/>
        <v>321829.42787354568</v>
      </c>
      <c r="AB153" s="32">
        <f t="shared" si="56"/>
        <v>324074.92298121948</v>
      </c>
      <c r="AC153" s="32">
        <f t="shared" si="56"/>
        <v>328476.42098318599</v>
      </c>
      <c r="AD153" s="32">
        <f t="shared" si="56"/>
        <v>324814.2865167628</v>
      </c>
      <c r="AE153" s="32">
        <f t="shared" si="56"/>
        <v>322333.03339694923</v>
      </c>
      <c r="AF153" s="32">
        <f t="shared" si="56"/>
        <v>315621.50735091581</v>
      </c>
      <c r="AG153" s="38"/>
      <c r="AH153" s="38"/>
      <c r="AI153" s="66"/>
      <c r="AN153" s="35"/>
      <c r="AO153" s="67"/>
      <c r="AP153" s="43"/>
      <c r="AQ153" s="43"/>
      <c r="AR153" s="43"/>
      <c r="AT153" s="2"/>
      <c r="AU153" s="44"/>
      <c r="AV153" s="44"/>
      <c r="AW153" s="44"/>
      <c r="AY153" s="2"/>
      <c r="AZ153" s="44"/>
      <c r="BA153" s="44"/>
      <c r="BB153" s="44"/>
      <c r="BC153" s="40"/>
      <c r="BD153" s="2"/>
      <c r="BE153" s="40"/>
      <c r="BF153" s="40"/>
      <c r="BG153" s="40"/>
    </row>
    <row r="154" spans="1:59" x14ac:dyDescent="0.3">
      <c r="A154" t="s">
        <v>164</v>
      </c>
      <c r="B154" s="2">
        <v>0</v>
      </c>
      <c r="C154" s="2">
        <v>0</v>
      </c>
      <c r="D154" s="2">
        <v>0</v>
      </c>
      <c r="E154" s="2">
        <v>29100.465407191125</v>
      </c>
      <c r="F154" s="2">
        <v>33301.089785154465</v>
      </c>
      <c r="G154" s="2">
        <v>37620.138730214996</v>
      </c>
      <c r="H154" s="2">
        <v>37882.663912433265</v>
      </c>
      <c r="I154" s="2">
        <v>38359.156211841437</v>
      </c>
      <c r="J154" s="2">
        <v>39096.120222717625</v>
      </c>
      <c r="K154" s="2">
        <v>25140.502007362164</v>
      </c>
      <c r="L154" s="2">
        <v>25818.559425965326</v>
      </c>
      <c r="M154" s="2">
        <v>24954.282431053536</v>
      </c>
      <c r="N154" t="e">
        <f>#REF!+#REF!+#REF!</f>
        <v>#REF!</v>
      </c>
      <c r="O154" t="e">
        <f>#REF!+#REF!+#REF!</f>
        <v>#REF!</v>
      </c>
      <c r="P154" t="e">
        <f>#REF!+#REF!+#REF!</f>
        <v>#REF!</v>
      </c>
      <c r="Q154" t="e">
        <f>#REF!+#REF!+#REF!</f>
        <v>#REF!</v>
      </c>
      <c r="R154" t="e">
        <f>#REF!+#REF!+#REF!</f>
        <v>#REF!</v>
      </c>
      <c r="S154" t="e">
        <f>#REF!+#REF!+#REF!</f>
        <v>#REF!</v>
      </c>
      <c r="T154" t="e">
        <f>#REF!+#REF!+#REF!</f>
        <v>#REF!</v>
      </c>
      <c r="U154" t="e">
        <f>#REF!+#REF!+#REF!</f>
        <v>#REF!</v>
      </c>
      <c r="X154" s="32"/>
      <c r="Y154" s="32"/>
      <c r="Z154" s="32"/>
      <c r="AA154" s="32"/>
      <c r="AB154" s="32"/>
      <c r="AC154" s="32"/>
      <c r="AD154" s="32"/>
      <c r="AE154" s="32"/>
      <c r="AF154" s="32"/>
      <c r="AG154" s="41"/>
      <c r="AH154" s="41"/>
      <c r="AI154" s="48"/>
      <c r="AN154" s="39"/>
      <c r="AP154" s="41"/>
      <c r="AQ154" s="41"/>
      <c r="AR154" s="41"/>
      <c r="AT154" s="2"/>
      <c r="AU154" s="44"/>
      <c r="AV154" s="44"/>
      <c r="AW154" s="44"/>
      <c r="AY154" s="2"/>
      <c r="AZ154" s="44"/>
      <c r="BA154" s="44"/>
      <c r="BB154" s="44"/>
      <c r="BC154" s="40"/>
      <c r="BD154" s="2"/>
      <c r="BE154" s="40"/>
      <c r="BF154" s="40"/>
      <c r="BG154" s="40"/>
    </row>
    <row r="155" spans="1:59" x14ac:dyDescent="0.3">
      <c r="A155" t="s">
        <v>65</v>
      </c>
      <c r="B155" s="2">
        <v>0</v>
      </c>
      <c r="C155" s="2">
        <v>0</v>
      </c>
      <c r="D155" s="2">
        <v>0</v>
      </c>
      <c r="E155" s="2">
        <v>1058912.7226600824</v>
      </c>
      <c r="F155" s="2">
        <v>1171962.3455250752</v>
      </c>
      <c r="G155" s="2">
        <v>1283343.3787819836</v>
      </c>
      <c r="H155" s="2">
        <v>1268059.5262377348</v>
      </c>
      <c r="I155" s="2">
        <v>1254253.2896560084</v>
      </c>
      <c r="J155" s="2">
        <v>1245175.0091600432</v>
      </c>
      <c r="K155" s="2">
        <v>1195090.6357503415</v>
      </c>
      <c r="L155" s="2">
        <v>1154583.6096807315</v>
      </c>
      <c r="M155" s="2">
        <v>1109045.7949623202</v>
      </c>
      <c r="N155" t="e">
        <f>#REF!+#REF!+#REF!</f>
        <v>#REF!</v>
      </c>
      <c r="O155" t="e">
        <f>#REF!+#REF!+#REF!</f>
        <v>#REF!</v>
      </c>
      <c r="P155" t="e">
        <f>#REF!+#REF!+#REF!</f>
        <v>#REF!</v>
      </c>
      <c r="Q155" t="e">
        <f>#REF!+#REF!+#REF!</f>
        <v>#REF!</v>
      </c>
      <c r="R155" t="e">
        <f>#REF!+#REF!+#REF!</f>
        <v>#REF!</v>
      </c>
      <c r="S155" t="e">
        <f>#REF!+#REF!+#REF!</f>
        <v>#REF!</v>
      </c>
      <c r="T155" t="e">
        <f>#REF!+#REF!+#REF!</f>
        <v>#REF!</v>
      </c>
      <c r="U155" t="e">
        <f>#REF!+#REF!+#REF!</f>
        <v>#REF!</v>
      </c>
      <c r="X155" s="32"/>
      <c r="Y155" s="32"/>
      <c r="Z155" s="32"/>
      <c r="AA155" s="32"/>
      <c r="AB155" s="32"/>
      <c r="AC155" s="32"/>
      <c r="AD155" s="32"/>
      <c r="AE155" s="32"/>
      <c r="AF155" s="32"/>
      <c r="AG155" s="38"/>
      <c r="AH155" s="38"/>
      <c r="AI155" s="66"/>
      <c r="AN155" s="39"/>
      <c r="AP155" s="41"/>
      <c r="AQ155" s="41"/>
      <c r="AR155" s="41"/>
      <c r="AT155" s="2"/>
      <c r="AU155" s="44"/>
      <c r="AV155" s="44"/>
      <c r="AW155" s="44"/>
      <c r="AY155" s="2"/>
      <c r="AZ155" s="44"/>
      <c r="BA155" s="44"/>
      <c r="BB155" s="44"/>
      <c r="BC155" s="40"/>
      <c r="BD155" s="2"/>
      <c r="BE155" s="40"/>
      <c r="BF155" s="40"/>
      <c r="BG155" s="40"/>
    </row>
    <row r="156" spans="1:59" x14ac:dyDescent="0.3">
      <c r="A156" t="s">
        <v>165</v>
      </c>
      <c r="B156" s="2">
        <v>0</v>
      </c>
      <c r="C156" s="2">
        <v>0</v>
      </c>
      <c r="D156" s="2">
        <v>0</v>
      </c>
      <c r="E156" s="2">
        <v>325860.11836153199</v>
      </c>
      <c r="F156" s="2">
        <v>246442.88136015434</v>
      </c>
      <c r="G156" s="2">
        <v>164610.53785072765</v>
      </c>
      <c r="H156" s="2">
        <v>123673.75005583288</v>
      </c>
      <c r="I156" s="2">
        <v>82534.990321673089</v>
      </c>
      <c r="J156" s="2">
        <v>41217.673867890881</v>
      </c>
      <c r="K156" s="2">
        <v>28.379946167728747</v>
      </c>
      <c r="L156" s="2">
        <v>28.489946167728746</v>
      </c>
      <c r="M156" s="2">
        <v>27.609946167728751</v>
      </c>
      <c r="N156" t="e">
        <f>#REF!+#REF!+#REF!</f>
        <v>#REF!</v>
      </c>
      <c r="O156" t="e">
        <f>#REF!+#REF!+#REF!</f>
        <v>#REF!</v>
      </c>
      <c r="P156" t="e">
        <f>#REF!+#REF!+#REF!</f>
        <v>#REF!</v>
      </c>
      <c r="Q156" t="e">
        <f>#REF!+#REF!+#REF!</f>
        <v>#REF!</v>
      </c>
      <c r="R156" t="e">
        <f>#REF!+#REF!+#REF!</f>
        <v>#REF!</v>
      </c>
      <c r="S156" t="e">
        <f>#REF!+#REF!+#REF!</f>
        <v>#REF!</v>
      </c>
      <c r="T156" t="e">
        <f>#REF!+#REF!+#REF!</f>
        <v>#REF!</v>
      </c>
      <c r="U156" t="e">
        <f>#REF!+#REF!+#REF!</f>
        <v>#REF!</v>
      </c>
      <c r="X156" s="32"/>
      <c r="Y156" s="32"/>
      <c r="Z156" s="32"/>
      <c r="AA156" s="32"/>
      <c r="AB156" s="32"/>
      <c r="AC156" s="32"/>
      <c r="AD156" s="32"/>
      <c r="AE156" s="32"/>
      <c r="AF156" s="32"/>
      <c r="AG156" s="41"/>
      <c r="AH156" s="41"/>
      <c r="AI156" s="48"/>
      <c r="AN156" s="39"/>
      <c r="AP156" s="41"/>
      <c r="AQ156" s="41"/>
      <c r="AR156" s="41"/>
      <c r="AT156" s="2"/>
      <c r="AU156" s="44"/>
      <c r="AV156" s="44"/>
      <c r="AW156" s="44"/>
      <c r="AY156" s="2"/>
      <c r="AZ156" s="44"/>
      <c r="BA156" s="44"/>
      <c r="BB156" s="44"/>
      <c r="BC156" s="40"/>
      <c r="BD156" s="2"/>
      <c r="BE156" s="40"/>
      <c r="BF156" s="40"/>
      <c r="BG156" s="40"/>
    </row>
    <row r="157" spans="1:59" x14ac:dyDescent="0.3">
      <c r="A157" t="s">
        <v>166</v>
      </c>
      <c r="B157" s="2">
        <v>0</v>
      </c>
      <c r="C157" s="2">
        <v>0</v>
      </c>
      <c r="D157" s="2">
        <v>0</v>
      </c>
      <c r="E157" s="2">
        <v>181693.7498514521</v>
      </c>
      <c r="F157" s="2">
        <v>234306.73288830044</v>
      </c>
      <c r="G157" s="2">
        <v>303192.84074429481</v>
      </c>
      <c r="H157" s="2">
        <v>318007.32669410412</v>
      </c>
      <c r="I157" s="2">
        <v>332142.84440252878</v>
      </c>
      <c r="J157" s="2">
        <v>347757.99017308874</v>
      </c>
      <c r="K157" s="2">
        <v>348987.58058802161</v>
      </c>
      <c r="L157" s="2">
        <v>351907.65455314168</v>
      </c>
      <c r="M157" s="2">
        <v>347001.9607696138</v>
      </c>
      <c r="N157" t="e">
        <f>#REF!+#REF!+#REF!</f>
        <v>#REF!</v>
      </c>
      <c r="O157" t="e">
        <f>#REF!+#REF!+#REF!</f>
        <v>#REF!</v>
      </c>
      <c r="P157" t="e">
        <f>#REF!+#REF!+#REF!</f>
        <v>#REF!</v>
      </c>
      <c r="Q157" t="e">
        <f>#REF!+#REF!+#REF!</f>
        <v>#REF!</v>
      </c>
      <c r="R157" t="e">
        <f>#REF!+#REF!+#REF!</f>
        <v>#REF!</v>
      </c>
      <c r="S157" t="e">
        <f>#REF!+#REF!+#REF!</f>
        <v>#REF!</v>
      </c>
      <c r="T157" t="e">
        <f>#REF!+#REF!+#REF!</f>
        <v>#REF!</v>
      </c>
      <c r="U157" t="e">
        <f>#REF!+#REF!+#REF!</f>
        <v>#REF!</v>
      </c>
      <c r="AD157" s="51"/>
      <c r="AE157" s="51"/>
      <c r="AF157" s="51"/>
      <c r="AG157" s="41"/>
      <c r="AH157" s="41"/>
      <c r="AI157" s="48"/>
      <c r="AN157" s="39"/>
      <c r="AP157" s="41"/>
      <c r="AQ157" s="41"/>
      <c r="AR157" s="41"/>
      <c r="AT157" s="2"/>
      <c r="AU157" s="44"/>
      <c r="AV157" s="44"/>
      <c r="AW157" s="44"/>
      <c r="AY157" s="2"/>
      <c r="AZ157" s="44"/>
      <c r="BA157" s="44"/>
      <c r="BB157" s="44"/>
      <c r="BC157" s="40"/>
      <c r="BD157" s="2"/>
      <c r="BE157" s="40"/>
      <c r="BF157" s="40"/>
      <c r="BG157" s="40"/>
    </row>
    <row r="158" spans="1:59" x14ac:dyDescent="0.3">
      <c r="A158" t="s">
        <v>167</v>
      </c>
      <c r="B158" s="2">
        <v>0</v>
      </c>
      <c r="C158" s="2">
        <v>0</v>
      </c>
      <c r="D158" s="2">
        <v>0</v>
      </c>
      <c r="E158" s="2">
        <v>226504.7545327374</v>
      </c>
      <c r="F158" s="2">
        <v>275599.74356762902</v>
      </c>
      <c r="G158" s="2">
        <v>332034.18729979976</v>
      </c>
      <c r="H158" s="2">
        <v>350912.82696379098</v>
      </c>
      <c r="I158" s="2">
        <v>367776.76430421713</v>
      </c>
      <c r="J158" s="2">
        <v>385550.70677301451</v>
      </c>
      <c r="K158" s="2">
        <v>388519.49947516911</v>
      </c>
      <c r="L158" s="2">
        <v>393546.45935057424</v>
      </c>
      <c r="M158" s="2">
        <v>391870.12528630317</v>
      </c>
      <c r="N158" t="e">
        <f>#REF!+#REF!+#REF!</f>
        <v>#REF!</v>
      </c>
      <c r="O158" t="e">
        <f>#REF!+#REF!+#REF!</f>
        <v>#REF!</v>
      </c>
      <c r="P158" t="e">
        <f>#REF!+#REF!+#REF!</f>
        <v>#REF!</v>
      </c>
      <c r="Q158" t="e">
        <f>#REF!+#REF!+#REF!</f>
        <v>#REF!</v>
      </c>
      <c r="R158" t="e">
        <f>#REF!+#REF!+#REF!</f>
        <v>#REF!</v>
      </c>
      <c r="S158" t="e">
        <f>#REF!+#REF!+#REF!</f>
        <v>#REF!</v>
      </c>
      <c r="T158" t="e">
        <f>#REF!+#REF!+#REF!</f>
        <v>#REF!</v>
      </c>
      <c r="U158" t="e">
        <f>#REF!+#REF!+#REF!</f>
        <v>#REF!</v>
      </c>
      <c r="W158" s="35" t="s">
        <v>168</v>
      </c>
      <c r="X158" s="55">
        <f>X142+X134+X126+X118+X110+X102</f>
        <v>247253.14611544114</v>
      </c>
      <c r="Y158" s="55">
        <f t="shared" ref="Y158:AF158" si="57">Y142+Y134+Y126+Y118+Y110+Y102</f>
        <v>276795.37995940587</v>
      </c>
      <c r="Z158" s="55">
        <f t="shared" si="57"/>
        <v>311475.79016879201</v>
      </c>
      <c r="AA158" s="55">
        <f t="shared" si="57"/>
        <v>314317.69525173109</v>
      </c>
      <c r="AB158" s="55">
        <f t="shared" si="57"/>
        <v>318985.85669455578</v>
      </c>
      <c r="AC158" s="55">
        <f t="shared" si="57"/>
        <v>323774.43732807692</v>
      </c>
      <c r="AD158" s="55">
        <f t="shared" si="57"/>
        <v>320717.99004292069</v>
      </c>
      <c r="AE158" s="55">
        <f t="shared" si="57"/>
        <v>317816.48272304679</v>
      </c>
      <c r="AF158" s="55">
        <f t="shared" si="57"/>
        <v>310922.87314296147</v>
      </c>
      <c r="AG158" s="38"/>
      <c r="AH158" s="38"/>
      <c r="AI158" s="66"/>
      <c r="AN158" s="39"/>
      <c r="AP158" s="41"/>
      <c r="AQ158" s="41"/>
      <c r="AR158" s="41"/>
      <c r="AT158" s="2"/>
      <c r="AU158" s="44"/>
      <c r="AV158" s="44"/>
      <c r="AW158" s="44"/>
      <c r="AY158" s="2"/>
      <c r="AZ158" s="44"/>
      <c r="BA158" s="44"/>
      <c r="BB158" s="44"/>
      <c r="BC158" s="40"/>
      <c r="BD158" s="2"/>
      <c r="BE158" s="40"/>
      <c r="BF158" s="40"/>
      <c r="BG158" s="40"/>
    </row>
    <row r="159" spans="1:59" x14ac:dyDescent="0.3">
      <c r="A159" t="s">
        <v>169</v>
      </c>
      <c r="B159" s="2">
        <v>0</v>
      </c>
      <c r="C159" s="2">
        <v>0</v>
      </c>
      <c r="D159" s="2">
        <v>0</v>
      </c>
      <c r="E159" s="2">
        <v>204424.54044550849</v>
      </c>
      <c r="F159" s="2">
        <v>222909.93266487998</v>
      </c>
      <c r="G159" s="2">
        <v>232695.27048854079</v>
      </c>
      <c r="H159" s="2">
        <v>234952.5902048735</v>
      </c>
      <c r="I159" s="2">
        <v>237903.16136546791</v>
      </c>
      <c r="J159" s="2">
        <v>242062.95783805757</v>
      </c>
      <c r="K159" s="2">
        <v>236364.78714265244</v>
      </c>
      <c r="L159" s="2">
        <v>232406.87091106607</v>
      </c>
      <c r="M159" s="2">
        <v>226131.86964002775</v>
      </c>
      <c r="N159" t="e">
        <f>#REF!+#REF!+#REF!</f>
        <v>#REF!</v>
      </c>
      <c r="O159" t="e">
        <f>#REF!+#REF!+#REF!</f>
        <v>#REF!</v>
      </c>
      <c r="P159" t="e">
        <f>#REF!+#REF!+#REF!</f>
        <v>#REF!</v>
      </c>
      <c r="Q159" t="e">
        <f>#REF!+#REF!+#REF!</f>
        <v>#REF!</v>
      </c>
      <c r="R159" t="e">
        <f>#REF!+#REF!+#REF!</f>
        <v>#REF!</v>
      </c>
      <c r="S159" t="e">
        <f>#REF!+#REF!+#REF!</f>
        <v>#REF!</v>
      </c>
      <c r="T159" t="e">
        <f>#REF!+#REF!+#REF!</f>
        <v>#REF!</v>
      </c>
      <c r="U159" t="e">
        <f>#REF!+#REF!+#REF!</f>
        <v>#REF!</v>
      </c>
      <c r="X159" s="47"/>
      <c r="Y159" s="47"/>
      <c r="Z159" s="47"/>
      <c r="AA159" s="47"/>
      <c r="AB159" s="47"/>
      <c r="AC159" s="47"/>
      <c r="AD159" s="47"/>
      <c r="AE159" s="47"/>
      <c r="AF159" s="47"/>
      <c r="AG159" s="41"/>
      <c r="AH159" s="41"/>
      <c r="AI159" s="48"/>
      <c r="AN159" s="35"/>
      <c r="AP159" s="41"/>
      <c r="AQ159" s="41"/>
      <c r="AR159" s="41"/>
      <c r="AT159" s="2"/>
      <c r="AU159" s="44"/>
      <c r="AV159" s="44"/>
      <c r="AW159" s="44"/>
      <c r="AY159" s="2"/>
      <c r="AZ159" s="44"/>
      <c r="BA159" s="44"/>
      <c r="BB159" s="44"/>
      <c r="BC159" s="40"/>
      <c r="BD159" s="2"/>
      <c r="BE159" s="40"/>
      <c r="BF159" s="40"/>
      <c r="BG159" s="40"/>
    </row>
    <row r="160" spans="1:59" x14ac:dyDescent="0.3">
      <c r="A160" t="s">
        <v>66</v>
      </c>
      <c r="B160" s="2">
        <v>0</v>
      </c>
      <c r="C160" s="2">
        <v>0</v>
      </c>
      <c r="D160" s="2">
        <v>0</v>
      </c>
      <c r="E160" s="2">
        <v>906298.83740253118</v>
      </c>
      <c r="F160" s="2">
        <v>1004734.3735423492</v>
      </c>
      <c r="G160" s="2">
        <v>1085467.0631757912</v>
      </c>
      <c r="H160" s="2">
        <v>1024740.2975825989</v>
      </c>
      <c r="I160" s="2">
        <v>990743.14135120134</v>
      </c>
      <c r="J160" s="2">
        <v>947075.00442741648</v>
      </c>
      <c r="K160" s="2">
        <v>846690.68262421805</v>
      </c>
      <c r="L160" s="2">
        <v>751478.24709051009</v>
      </c>
      <c r="M160" s="2">
        <v>775727.27419477876</v>
      </c>
      <c r="N160" t="e">
        <f>#REF!+#REF!+#REF!</f>
        <v>#REF!</v>
      </c>
      <c r="O160" t="e">
        <f>#REF!+#REF!+#REF!</f>
        <v>#REF!</v>
      </c>
      <c r="P160" t="e">
        <f>#REF!+#REF!+#REF!</f>
        <v>#REF!</v>
      </c>
      <c r="Q160" t="e">
        <f>#REF!+#REF!+#REF!</f>
        <v>#REF!</v>
      </c>
      <c r="R160" t="e">
        <f>#REF!+#REF!+#REF!</f>
        <v>#REF!</v>
      </c>
      <c r="S160" t="e">
        <f>#REF!+#REF!+#REF!</f>
        <v>#REF!</v>
      </c>
      <c r="T160" t="e">
        <f>#REF!+#REF!+#REF!</f>
        <v>#REF!</v>
      </c>
      <c r="U160" t="e">
        <f>#REF!+#REF!+#REF!</f>
        <v>#REF!</v>
      </c>
      <c r="W160" t="s">
        <v>170</v>
      </c>
      <c r="AG160" s="41"/>
      <c r="AH160" s="41"/>
      <c r="AI160" s="48"/>
    </row>
    <row r="161" spans="1:41" x14ac:dyDescent="0.3">
      <c r="A161" t="s">
        <v>171</v>
      </c>
      <c r="B161" s="2">
        <v>0</v>
      </c>
      <c r="C161" s="2">
        <v>0</v>
      </c>
      <c r="D161" s="2">
        <v>0</v>
      </c>
      <c r="E161" s="2">
        <v>111756.29882407632</v>
      </c>
      <c r="F161" s="2">
        <v>117358.04758842831</v>
      </c>
      <c r="G161" s="2">
        <v>141716.23475400172</v>
      </c>
      <c r="H161" s="2">
        <v>133867.74679166311</v>
      </c>
      <c r="I161" s="2">
        <v>130438.26281297767</v>
      </c>
      <c r="J161" s="2">
        <v>127241.13048258913</v>
      </c>
      <c r="K161" s="2">
        <v>120782.43191865689</v>
      </c>
      <c r="L161" s="2">
        <v>114842.47588565627</v>
      </c>
      <c r="M161" s="2">
        <v>104476.91973321862</v>
      </c>
      <c r="N161" t="e">
        <f>#REF!+#REF!+#REF!</f>
        <v>#REF!</v>
      </c>
      <c r="O161" t="e">
        <f>#REF!+#REF!+#REF!</f>
        <v>#REF!</v>
      </c>
      <c r="P161" t="e">
        <f>#REF!+#REF!+#REF!</f>
        <v>#REF!</v>
      </c>
      <c r="Q161" t="e">
        <f>#REF!+#REF!+#REF!</f>
        <v>#REF!</v>
      </c>
      <c r="R161" t="e">
        <f>#REF!+#REF!+#REF!</f>
        <v>#REF!</v>
      </c>
      <c r="S161" t="e">
        <f>#REF!+#REF!+#REF!</f>
        <v>#REF!</v>
      </c>
      <c r="T161" t="e">
        <f>#REF!+#REF!+#REF!</f>
        <v>#REF!</v>
      </c>
      <c r="U161" t="e">
        <f>#REF!+#REF!+#REF!</f>
        <v>#REF!</v>
      </c>
      <c r="W161" s="4" t="s">
        <v>6</v>
      </c>
      <c r="X161" s="4">
        <v>2020</v>
      </c>
      <c r="Y161" s="4">
        <v>2025</v>
      </c>
      <c r="Z161" s="4">
        <v>2030</v>
      </c>
      <c r="AA161" s="4">
        <v>2035</v>
      </c>
      <c r="AB161" s="4">
        <v>2040</v>
      </c>
      <c r="AC161" s="4">
        <v>2045</v>
      </c>
      <c r="AD161" s="4">
        <v>2050</v>
      </c>
      <c r="AE161" s="4">
        <v>2055</v>
      </c>
      <c r="AF161" s="4">
        <v>2060</v>
      </c>
      <c r="AG161" s="41"/>
      <c r="AH161" s="41"/>
      <c r="AI161" s="48"/>
    </row>
    <row r="162" spans="1:41" x14ac:dyDescent="0.3">
      <c r="A162" t="s">
        <v>68</v>
      </c>
      <c r="B162" s="2">
        <v>0</v>
      </c>
      <c r="C162" s="2">
        <v>0</v>
      </c>
      <c r="D162" s="2">
        <v>0</v>
      </c>
      <c r="E162" s="2">
        <v>4304716.4683163771</v>
      </c>
      <c r="F162" s="2">
        <v>5079313.9787842194</v>
      </c>
      <c r="G162" s="2">
        <v>5952307.9646800347</v>
      </c>
      <c r="H162" s="2">
        <v>6124549.8513087602</v>
      </c>
      <c r="I162" s="2">
        <v>6221506.3900881689</v>
      </c>
      <c r="J162" s="2">
        <v>6372034.7087076632</v>
      </c>
      <c r="K162" s="2">
        <v>6478579.2858439079</v>
      </c>
      <c r="L162" s="2">
        <v>6602604.6961556589</v>
      </c>
      <c r="M162" s="2">
        <v>6578549.0453060595</v>
      </c>
      <c r="N162" t="e">
        <f>#REF!+#REF!+#REF!</f>
        <v>#REF!</v>
      </c>
      <c r="O162" t="e">
        <f>#REF!+#REF!+#REF!</f>
        <v>#REF!</v>
      </c>
      <c r="P162" t="e">
        <f>#REF!+#REF!+#REF!</f>
        <v>#REF!</v>
      </c>
      <c r="Q162" t="e">
        <f>#REF!+#REF!+#REF!</f>
        <v>#REF!</v>
      </c>
      <c r="R162" t="e">
        <f>#REF!+#REF!+#REF!</f>
        <v>#REF!</v>
      </c>
      <c r="S162" t="e">
        <f>#REF!+#REF!+#REF!</f>
        <v>#REF!</v>
      </c>
      <c r="T162" t="e">
        <f>#REF!+#REF!+#REF!</f>
        <v>#REF!</v>
      </c>
      <c r="U162" t="e">
        <f>#REF!+#REF!+#REF!</f>
        <v>#REF!</v>
      </c>
      <c r="W162" t="s">
        <v>91</v>
      </c>
      <c r="X162" s="18">
        <f>X102</f>
        <v>32989.477356151117</v>
      </c>
      <c r="Y162" s="18">
        <f>X162+X102*4+Y102</f>
        <v>200255.68570003376</v>
      </c>
      <c r="Z162" s="18">
        <f t="shared" ref="Z162:AF162" si="58">Y162+Y102*4+Z102</f>
        <v>379663.74824555498</v>
      </c>
      <c r="AA162" s="18">
        <f t="shared" si="58"/>
        <v>570757.27024963719</v>
      </c>
      <c r="AB162" s="18">
        <f t="shared" si="58"/>
        <v>763114.26523475349</v>
      </c>
      <c r="AC162" s="18">
        <f t="shared" si="58"/>
        <v>957582.21848762175</v>
      </c>
      <c r="AD162" s="18">
        <f t="shared" si="58"/>
        <v>1154564.5044931262</v>
      </c>
      <c r="AE162" s="18">
        <f t="shared" si="58"/>
        <v>1352987.3353929818</v>
      </c>
      <c r="AF162" s="18">
        <f t="shared" si="58"/>
        <v>1551287.1996073907</v>
      </c>
      <c r="AG162" s="41"/>
      <c r="AH162" s="79"/>
      <c r="AI162" s="79"/>
      <c r="AK162" s="79"/>
      <c r="AL162" s="79"/>
      <c r="AN162" s="79"/>
      <c r="AO162" s="79"/>
    </row>
    <row r="163" spans="1:41" x14ac:dyDescent="0.3">
      <c r="A163" t="s">
        <v>70</v>
      </c>
      <c r="B163" s="2">
        <v>0</v>
      </c>
      <c r="C163" s="2">
        <v>0</v>
      </c>
      <c r="D163" s="2">
        <v>0</v>
      </c>
      <c r="E163" s="2">
        <v>1673249.8035542248</v>
      </c>
      <c r="F163" s="2">
        <v>1887517.3484486302</v>
      </c>
      <c r="G163" s="2">
        <v>2072526.4130868474</v>
      </c>
      <c r="H163" s="2">
        <v>2069055.0817325027</v>
      </c>
      <c r="I163" s="2">
        <v>2091863.0648268829</v>
      </c>
      <c r="J163" s="2">
        <v>2131146.7891564635</v>
      </c>
      <c r="K163" s="2">
        <v>2093752.0634623715</v>
      </c>
      <c r="L163" s="2">
        <v>2056675.8969857628</v>
      </c>
      <c r="M163" s="2">
        <v>1976736.8068637657</v>
      </c>
      <c r="N163" t="e">
        <f>#REF!+#REF!+#REF!</f>
        <v>#REF!</v>
      </c>
      <c r="O163" t="e">
        <f>#REF!+#REF!+#REF!</f>
        <v>#REF!</v>
      </c>
      <c r="P163" t="e">
        <f>#REF!+#REF!+#REF!</f>
        <v>#REF!</v>
      </c>
      <c r="Q163" t="e">
        <f>#REF!+#REF!+#REF!</f>
        <v>#REF!</v>
      </c>
      <c r="R163" t="e">
        <f>#REF!+#REF!+#REF!</f>
        <v>#REF!</v>
      </c>
      <c r="S163" t="e">
        <f>#REF!+#REF!+#REF!</f>
        <v>#REF!</v>
      </c>
      <c r="T163" t="e">
        <f>#REF!+#REF!+#REF!</f>
        <v>#REF!</v>
      </c>
      <c r="U163" t="e">
        <f>#REF!+#REF!+#REF!</f>
        <v>#REF!</v>
      </c>
      <c r="W163" t="s">
        <v>244</v>
      </c>
      <c r="X163" s="18">
        <f t="shared" ref="X163:X165" si="59">X103</f>
        <v>32989.477356151117</v>
      </c>
      <c r="Y163" s="18">
        <f t="shared" ref="Y163:AF165" si="60">X163+X103*4+Y103</f>
        <v>200856.59180893778</v>
      </c>
      <c r="Z163" s="18">
        <f t="shared" si="60"/>
        <v>384267.61086069921</v>
      </c>
      <c r="AA163" s="18">
        <f t="shared" si="60"/>
        <v>582938.21211026679</v>
      </c>
      <c r="AB163" s="18">
        <f t="shared" si="60"/>
        <v>781308.74926095468</v>
      </c>
      <c r="AC163" s="18">
        <f t="shared" si="60"/>
        <v>982099.85643580905</v>
      </c>
      <c r="AD163" s="18">
        <f t="shared" si="60"/>
        <v>1184723.819802311</v>
      </c>
      <c r="AE163" s="18">
        <f t="shared" si="60"/>
        <v>1388543.9622474541</v>
      </c>
      <c r="AF163" s="18">
        <f t="shared" si="60"/>
        <v>1592520.548285289</v>
      </c>
      <c r="AG163" s="41"/>
      <c r="AH163" s="20"/>
      <c r="AI163" s="48"/>
      <c r="AJ163" s="49"/>
      <c r="AK163" s="20"/>
      <c r="AL163" s="48"/>
      <c r="AN163" s="20"/>
      <c r="AO163" s="48"/>
    </row>
    <row r="164" spans="1:41" x14ac:dyDescent="0.3">
      <c r="A164" t="s">
        <v>72</v>
      </c>
      <c r="B164" s="2">
        <v>0</v>
      </c>
      <c r="C164" s="2">
        <v>0</v>
      </c>
      <c r="D164" s="2">
        <v>0</v>
      </c>
      <c r="E164" s="2">
        <v>3722328.1349555929</v>
      </c>
      <c r="F164" s="2">
        <v>4015907.995632757</v>
      </c>
      <c r="G164" s="2">
        <v>4296220.1686047222</v>
      </c>
      <c r="H164" s="2">
        <v>4147603.6143077128</v>
      </c>
      <c r="I164" s="2">
        <v>3990192.9834759925</v>
      </c>
      <c r="J164" s="2">
        <v>3853351.299333584</v>
      </c>
      <c r="K164" s="2">
        <v>3568672.2382292952</v>
      </c>
      <c r="L164" s="2">
        <v>3285252.3051908705</v>
      </c>
      <c r="M164" s="2">
        <v>3016230.9609804163</v>
      </c>
      <c r="N164" t="e">
        <f>#REF!+#REF!+#REF!</f>
        <v>#REF!</v>
      </c>
      <c r="O164" t="e">
        <f>#REF!+#REF!+#REF!</f>
        <v>#REF!</v>
      </c>
      <c r="P164" t="e">
        <f>#REF!+#REF!+#REF!</f>
        <v>#REF!</v>
      </c>
      <c r="Q164" t="e">
        <f>#REF!+#REF!+#REF!</f>
        <v>#REF!</v>
      </c>
      <c r="R164" t="e">
        <f>#REF!+#REF!+#REF!</f>
        <v>#REF!</v>
      </c>
      <c r="S164" t="e">
        <f>#REF!+#REF!+#REF!</f>
        <v>#REF!</v>
      </c>
      <c r="T164" t="e">
        <f>#REF!+#REF!+#REF!</f>
        <v>#REF!</v>
      </c>
      <c r="U164" t="e">
        <f>#REF!+#REF!+#REF!</f>
        <v>#REF!</v>
      </c>
      <c r="W164" t="s">
        <v>245</v>
      </c>
      <c r="X164" s="18">
        <f t="shared" si="59"/>
        <v>32989.477356151117</v>
      </c>
      <c r="Y164" s="18">
        <f t="shared" si="60"/>
        <v>202381.66412932999</v>
      </c>
      <c r="Z164" s="18">
        <f t="shared" si="60"/>
        <v>395098.88994784717</v>
      </c>
      <c r="AA164" s="18">
        <f t="shared" si="60"/>
        <v>610439.08479288674</v>
      </c>
      <c r="AB164" s="18">
        <f t="shared" si="60"/>
        <v>826582.54885359039</v>
      </c>
      <c r="AC164" s="18">
        <f t="shared" si="60"/>
        <v>1038337.2664012265</v>
      </c>
      <c r="AD164" s="18">
        <f t="shared" si="60"/>
        <v>1247235.5089999018</v>
      </c>
      <c r="AE164" s="18">
        <f t="shared" si="60"/>
        <v>1451989.6560242027</v>
      </c>
      <c r="AF164" s="18">
        <f t="shared" si="60"/>
        <v>1649839.3366475145</v>
      </c>
      <c r="AG164" s="41"/>
      <c r="AH164" s="20"/>
      <c r="AI164" s="48"/>
      <c r="AJ164" s="49"/>
      <c r="AK164" s="20"/>
      <c r="AL164" s="48"/>
      <c r="AN164" s="20"/>
      <c r="AO164" s="48"/>
    </row>
    <row r="165" spans="1:41" x14ac:dyDescent="0.3">
      <c r="A165" t="s">
        <v>172</v>
      </c>
      <c r="B165" s="2">
        <v>0</v>
      </c>
      <c r="C165" s="2">
        <v>0</v>
      </c>
      <c r="D165" s="2">
        <v>0</v>
      </c>
      <c r="E165" s="2">
        <v>51742.902873054627</v>
      </c>
      <c r="F165" s="2">
        <v>55849.967687437158</v>
      </c>
      <c r="G165" s="2">
        <v>58647.588146645896</v>
      </c>
      <c r="H165" s="2">
        <v>60475.148789351093</v>
      </c>
      <c r="I165" s="2">
        <v>63019.002971855953</v>
      </c>
      <c r="J165" s="2">
        <v>65125.092380800954</v>
      </c>
      <c r="K165" s="2">
        <v>65340.233216853783</v>
      </c>
      <c r="L165" s="2">
        <v>65286.417624609479</v>
      </c>
      <c r="M165" s="2">
        <v>63007.489694655931</v>
      </c>
      <c r="N165" t="e">
        <f>#REF!+#REF!+#REF!</f>
        <v>#REF!</v>
      </c>
      <c r="O165" t="e">
        <f>#REF!+#REF!+#REF!</f>
        <v>#REF!</v>
      </c>
      <c r="P165" t="e">
        <f>#REF!+#REF!+#REF!</f>
        <v>#REF!</v>
      </c>
      <c r="Q165" t="e">
        <f>#REF!+#REF!+#REF!</f>
        <v>#REF!</v>
      </c>
      <c r="R165" t="e">
        <f>#REF!+#REF!+#REF!</f>
        <v>#REF!</v>
      </c>
      <c r="S165" t="e">
        <f>#REF!+#REF!+#REF!</f>
        <v>#REF!</v>
      </c>
      <c r="T165" t="e">
        <f>#REF!+#REF!+#REF!</f>
        <v>#REF!</v>
      </c>
      <c r="U165" t="e">
        <f>#REF!+#REF!+#REF!</f>
        <v>#REF!</v>
      </c>
      <c r="W165" t="s">
        <v>246</v>
      </c>
      <c r="X165" s="18">
        <f t="shared" si="59"/>
        <v>32989.477356151117</v>
      </c>
      <c r="Y165" s="18">
        <f t="shared" si="60"/>
        <v>200798.21637722879</v>
      </c>
      <c r="Z165" s="18">
        <f t="shared" si="60"/>
        <v>383797.13186950312</v>
      </c>
      <c r="AA165" s="18">
        <f t="shared" si="60"/>
        <v>581479.17476945743</v>
      </c>
      <c r="AB165" s="18">
        <f t="shared" si="60"/>
        <v>778400.53686246276</v>
      </c>
      <c r="AC165" s="18">
        <f t="shared" si="60"/>
        <v>977401.33376042999</v>
      </c>
      <c r="AD165" s="18">
        <f t="shared" si="60"/>
        <v>1178112.4402964539</v>
      </c>
      <c r="AE165" s="18">
        <f t="shared" si="60"/>
        <v>1380079.3111473322</v>
      </c>
      <c r="AF165" s="18">
        <f t="shared" si="60"/>
        <v>1582658.2369756212</v>
      </c>
      <c r="AG165" s="41"/>
      <c r="AH165" s="20"/>
      <c r="AI165" s="48"/>
      <c r="AJ165" s="49"/>
      <c r="AK165" s="20"/>
      <c r="AL165" s="48"/>
      <c r="AN165" s="20"/>
      <c r="AO165" s="48"/>
    </row>
    <row r="166" spans="1:41" x14ac:dyDescent="0.3">
      <c r="A166" t="s">
        <v>173</v>
      </c>
      <c r="B166" s="2">
        <v>0</v>
      </c>
      <c r="C166" s="2">
        <v>0</v>
      </c>
      <c r="D166" s="2">
        <v>0</v>
      </c>
      <c r="E166" s="2">
        <v>187573.89992083539</v>
      </c>
      <c r="F166" s="2">
        <v>247640.85563132371</v>
      </c>
      <c r="G166" s="2">
        <v>228721.40692435962</v>
      </c>
      <c r="H166" s="2">
        <v>231220.04288527521</v>
      </c>
      <c r="I166" s="2">
        <v>234542.43037053151</v>
      </c>
      <c r="J166" s="2">
        <v>239163.15392033316</v>
      </c>
      <c r="K166" s="2">
        <v>236907.30640801642</v>
      </c>
      <c r="L166" s="2">
        <v>237773.5096120935</v>
      </c>
      <c r="M166" s="2">
        <v>230596.49645180989</v>
      </c>
      <c r="N166" t="e">
        <f>#REF!+#REF!+#REF!</f>
        <v>#REF!</v>
      </c>
      <c r="O166" t="e">
        <f>#REF!+#REF!+#REF!</f>
        <v>#REF!</v>
      </c>
      <c r="P166" t="e">
        <f>#REF!+#REF!+#REF!</f>
        <v>#REF!</v>
      </c>
      <c r="Q166" t="e">
        <f>#REF!+#REF!+#REF!</f>
        <v>#REF!</v>
      </c>
      <c r="R166" t="e">
        <f>#REF!+#REF!+#REF!</f>
        <v>#REF!</v>
      </c>
      <c r="S166" t="e">
        <f>#REF!+#REF!+#REF!</f>
        <v>#REF!</v>
      </c>
      <c r="T166" t="e">
        <f>#REF!+#REF!+#REF!</f>
        <v>#REF!</v>
      </c>
      <c r="U166" t="e">
        <f>#REF!+#REF!+#REF!</f>
        <v>#REF!</v>
      </c>
      <c r="X166" s="18"/>
      <c r="Y166" s="18"/>
      <c r="Z166" s="18"/>
      <c r="AA166" s="18"/>
      <c r="AB166" s="18"/>
      <c r="AC166" s="18"/>
      <c r="AD166" s="18"/>
      <c r="AE166" s="18"/>
      <c r="AF166" s="18"/>
      <c r="AG166" s="38"/>
      <c r="AH166" s="20"/>
      <c r="AI166" s="48"/>
      <c r="AJ166" s="49"/>
      <c r="AK166" s="20"/>
      <c r="AL166" s="48"/>
      <c r="AN166" s="20"/>
      <c r="AO166" s="48"/>
    </row>
    <row r="167" spans="1:41" x14ac:dyDescent="0.3">
      <c r="A167" t="s">
        <v>174</v>
      </c>
      <c r="B167" s="2">
        <v>0</v>
      </c>
      <c r="C167" s="2">
        <v>0</v>
      </c>
      <c r="D167" s="2">
        <v>0</v>
      </c>
      <c r="E167" s="2">
        <v>21512.253810432067</v>
      </c>
      <c r="F167" s="2">
        <v>18629.107987924734</v>
      </c>
      <c r="G167" s="2">
        <v>15513.53259069199</v>
      </c>
      <c r="H167" s="2">
        <v>14327.605035953835</v>
      </c>
      <c r="I167" s="2">
        <v>13181.131106490922</v>
      </c>
      <c r="J167" s="2">
        <v>12383.059667547503</v>
      </c>
      <c r="K167" s="2">
        <v>11773.368827833881</v>
      </c>
      <c r="L167" s="2">
        <v>10618.868119475721</v>
      </c>
      <c r="M167" s="2">
        <v>8820.217138730548</v>
      </c>
      <c r="N167" t="e">
        <f>#REF!+#REF!+#REF!</f>
        <v>#REF!</v>
      </c>
      <c r="O167" t="e">
        <f>#REF!+#REF!+#REF!</f>
        <v>#REF!</v>
      </c>
      <c r="P167" t="e">
        <f>#REF!+#REF!+#REF!</f>
        <v>#REF!</v>
      </c>
      <c r="Q167" t="e">
        <f>#REF!+#REF!+#REF!</f>
        <v>#REF!</v>
      </c>
      <c r="R167" t="e">
        <f>#REF!+#REF!+#REF!</f>
        <v>#REF!</v>
      </c>
      <c r="S167" t="e">
        <f>#REF!+#REF!+#REF!</f>
        <v>#REF!</v>
      </c>
      <c r="T167" t="e">
        <f>#REF!+#REF!+#REF!</f>
        <v>#REF!</v>
      </c>
      <c r="U167" t="e">
        <f>#REF!+#REF!+#REF!</f>
        <v>#REF!</v>
      </c>
      <c r="X167" s="18"/>
      <c r="Y167" s="18"/>
      <c r="Z167" s="18"/>
      <c r="AA167" s="18"/>
      <c r="AB167" s="18"/>
      <c r="AC167" s="18"/>
      <c r="AD167" s="18"/>
      <c r="AE167" s="18"/>
      <c r="AF167" s="18"/>
      <c r="AG167" s="41"/>
      <c r="AH167" s="20"/>
      <c r="AI167" s="48"/>
      <c r="AJ167" s="49"/>
      <c r="AK167" s="20"/>
      <c r="AL167" s="48"/>
      <c r="AN167" s="20"/>
      <c r="AO167" s="48"/>
    </row>
    <row r="168" spans="1:41" x14ac:dyDescent="0.3">
      <c r="A168" t="s">
        <v>175</v>
      </c>
      <c r="B168" s="2">
        <v>0</v>
      </c>
      <c r="C168" s="2">
        <v>0</v>
      </c>
      <c r="D168" s="2">
        <v>0</v>
      </c>
      <c r="E168" s="2">
        <v>219386.94194811842</v>
      </c>
      <c r="F168" s="2">
        <v>222817.09173783282</v>
      </c>
      <c r="G168" s="2">
        <v>220671.97058060562</v>
      </c>
      <c r="H168" s="2">
        <v>213752.65452543893</v>
      </c>
      <c r="I168" s="2">
        <v>209137.37762887724</v>
      </c>
      <c r="J168" s="2">
        <v>204721.79422192884</v>
      </c>
      <c r="K168" s="2">
        <v>192396.04004407194</v>
      </c>
      <c r="L168" s="2">
        <v>180540.53149974998</v>
      </c>
      <c r="M168" s="2">
        <v>163342.06085110112</v>
      </c>
      <c r="N168" t="e">
        <f>#REF!+#REF!+#REF!</f>
        <v>#REF!</v>
      </c>
      <c r="O168" t="e">
        <f>#REF!+#REF!+#REF!</f>
        <v>#REF!</v>
      </c>
      <c r="P168" t="e">
        <f>#REF!+#REF!+#REF!</f>
        <v>#REF!</v>
      </c>
      <c r="Q168" t="e">
        <f>#REF!+#REF!+#REF!</f>
        <v>#REF!</v>
      </c>
      <c r="R168" t="e">
        <f>#REF!+#REF!+#REF!</f>
        <v>#REF!</v>
      </c>
      <c r="S168" t="e">
        <f>#REF!+#REF!+#REF!</f>
        <v>#REF!</v>
      </c>
      <c r="T168" t="e">
        <f>#REF!+#REF!+#REF!</f>
        <v>#REF!</v>
      </c>
      <c r="U168" t="e">
        <f>#REF!+#REF!+#REF!</f>
        <v>#REF!</v>
      </c>
      <c r="X168" s="18"/>
      <c r="Y168" s="18"/>
      <c r="Z168" s="18"/>
      <c r="AA168" s="18"/>
      <c r="AB168" s="18"/>
      <c r="AC168" s="18"/>
      <c r="AD168" s="18"/>
      <c r="AE168" s="18"/>
      <c r="AF168" s="18"/>
      <c r="AG168" s="38"/>
      <c r="AH168" s="20"/>
      <c r="AI168" s="48"/>
      <c r="AJ168" s="49"/>
      <c r="AK168" s="20"/>
      <c r="AL168" s="48"/>
      <c r="AN168" s="20"/>
      <c r="AO168" s="48"/>
    </row>
    <row r="169" spans="1:41" x14ac:dyDescent="0.3">
      <c r="A169" t="s">
        <v>74</v>
      </c>
      <c r="B169" s="2">
        <v>0</v>
      </c>
      <c r="C169" s="2">
        <v>0</v>
      </c>
      <c r="D169" s="2">
        <v>0</v>
      </c>
      <c r="E169" s="2">
        <v>467777.624077174</v>
      </c>
      <c r="F169" s="2">
        <v>539374.21262382588</v>
      </c>
      <c r="G169" s="2">
        <v>609082.85654970398</v>
      </c>
      <c r="H169" s="2">
        <v>625699.7658227653</v>
      </c>
      <c r="I169" s="2">
        <v>645085.25932125142</v>
      </c>
      <c r="J169" s="2">
        <v>666405.71650162165</v>
      </c>
      <c r="K169" s="2">
        <v>674308.64255983545</v>
      </c>
      <c r="L169" s="2">
        <v>667864.80623244483</v>
      </c>
      <c r="M169" s="2">
        <v>643601.11909375666</v>
      </c>
      <c r="N169" t="e">
        <f>#REF!+#REF!+#REF!</f>
        <v>#REF!</v>
      </c>
      <c r="O169" t="e">
        <f>#REF!+#REF!+#REF!</f>
        <v>#REF!</v>
      </c>
      <c r="P169" t="e">
        <f>#REF!+#REF!+#REF!</f>
        <v>#REF!</v>
      </c>
      <c r="Q169" t="e">
        <f>#REF!+#REF!+#REF!</f>
        <v>#REF!</v>
      </c>
      <c r="R169" t="e">
        <f>#REF!+#REF!+#REF!</f>
        <v>#REF!</v>
      </c>
      <c r="S169" t="e">
        <f>#REF!+#REF!+#REF!</f>
        <v>#REF!</v>
      </c>
      <c r="T169" t="e">
        <f>#REF!+#REF!+#REF!</f>
        <v>#REF!</v>
      </c>
      <c r="U169" t="e">
        <f>#REF!+#REF!+#REF!</f>
        <v>#REF!</v>
      </c>
      <c r="W169" s="9" t="s">
        <v>24</v>
      </c>
      <c r="X169" s="4">
        <v>2020</v>
      </c>
      <c r="Y169" s="4">
        <v>2025</v>
      </c>
      <c r="Z169" s="4">
        <v>2030</v>
      </c>
      <c r="AA169" s="4">
        <v>2035</v>
      </c>
      <c r="AB169" s="4">
        <v>2040</v>
      </c>
      <c r="AC169" s="4">
        <v>2045</v>
      </c>
      <c r="AD169" s="4">
        <v>2050</v>
      </c>
      <c r="AE169" s="4">
        <v>2055</v>
      </c>
      <c r="AF169" s="4">
        <v>2060</v>
      </c>
      <c r="AG169" s="41"/>
      <c r="AH169" s="41"/>
      <c r="AI169" s="48"/>
    </row>
    <row r="170" spans="1:41" x14ac:dyDescent="0.3">
      <c r="A170" t="s">
        <v>176</v>
      </c>
      <c r="B170" s="2">
        <v>0</v>
      </c>
      <c r="C170" s="2">
        <v>0</v>
      </c>
      <c r="D170" s="2">
        <v>0</v>
      </c>
      <c r="E170" s="2">
        <v>20604.893307475075</v>
      </c>
      <c r="F170" s="2">
        <v>24065.27521661076</v>
      </c>
      <c r="G170" s="2">
        <v>27692.892128996435</v>
      </c>
      <c r="H170" s="2">
        <v>28358.203873233102</v>
      </c>
      <c r="I170" s="2">
        <v>29179.821340163337</v>
      </c>
      <c r="J170" s="2">
        <v>30217.283080515386</v>
      </c>
      <c r="K170" s="2">
        <v>30983.997042849202</v>
      </c>
      <c r="L170" s="2">
        <v>31738.476225392533</v>
      </c>
      <c r="M170" s="2">
        <v>31391.473449538156</v>
      </c>
      <c r="N170" t="e">
        <f>#REF!+#REF!+#REF!</f>
        <v>#REF!</v>
      </c>
      <c r="O170" t="e">
        <f>#REF!+#REF!+#REF!</f>
        <v>#REF!</v>
      </c>
      <c r="P170" t="e">
        <f>#REF!+#REF!+#REF!</f>
        <v>#REF!</v>
      </c>
      <c r="Q170" t="e">
        <f>#REF!+#REF!+#REF!</f>
        <v>#REF!</v>
      </c>
      <c r="R170" t="e">
        <f>#REF!+#REF!+#REF!</f>
        <v>#REF!</v>
      </c>
      <c r="S170" t="e">
        <f>#REF!+#REF!+#REF!</f>
        <v>#REF!</v>
      </c>
      <c r="T170" t="e">
        <f>#REF!+#REF!+#REF!</f>
        <v>#REF!</v>
      </c>
      <c r="U170" t="e">
        <f>#REF!+#REF!+#REF!</f>
        <v>#REF!</v>
      </c>
      <c r="W170" t="s">
        <v>91</v>
      </c>
      <c r="X170" s="18">
        <f>X110</f>
        <v>49278.441445460441</v>
      </c>
      <c r="Y170" s="18">
        <f>X170+X110*4+Y110</f>
        <v>302665.31735877611</v>
      </c>
      <c r="Z170" s="18">
        <f t="shared" ref="Z170:AF170" si="61">Y170+Y110*4+Z110</f>
        <v>592218.52072002913</v>
      </c>
      <c r="AA170" s="18">
        <f t="shared" si="61"/>
        <v>914840.98371132824</v>
      </c>
      <c r="AB170" s="18">
        <f t="shared" si="61"/>
        <v>1239162.3388068888</v>
      </c>
      <c r="AC170" s="18">
        <f t="shared" si="61"/>
        <v>1565263.4142139398</v>
      </c>
      <c r="AD170" s="18">
        <f t="shared" si="61"/>
        <v>1889186.1687162216</v>
      </c>
      <c r="AE170" s="18">
        <f t="shared" si="61"/>
        <v>2200844.6383875702</v>
      </c>
      <c r="AF170" s="18">
        <f t="shared" si="61"/>
        <v>2501058.0853721644</v>
      </c>
      <c r="AG170" s="41"/>
      <c r="AH170" s="79"/>
      <c r="AI170" s="79"/>
      <c r="AK170" s="79"/>
      <c r="AL170" s="79"/>
      <c r="AN170" s="79"/>
      <c r="AO170" s="79"/>
    </row>
    <row r="171" spans="1:41" x14ac:dyDescent="0.3">
      <c r="A171" t="s">
        <v>177</v>
      </c>
      <c r="B171" s="2">
        <v>0</v>
      </c>
      <c r="C171" s="2">
        <v>0</v>
      </c>
      <c r="D171" s="2">
        <v>0</v>
      </c>
      <c r="E171" s="2">
        <v>27921.283120520704</v>
      </c>
      <c r="F171" s="2">
        <v>33048.881853230945</v>
      </c>
      <c r="G171" s="2">
        <v>40273.188539290233</v>
      </c>
      <c r="H171" s="2">
        <v>44064.093540136717</v>
      </c>
      <c r="I171" s="2">
        <v>50400.075133230072</v>
      </c>
      <c r="J171" s="2">
        <v>57133.646637488193</v>
      </c>
      <c r="K171" s="2">
        <v>58118.884670334017</v>
      </c>
      <c r="L171" s="2">
        <v>59670.156544025616</v>
      </c>
      <c r="M171" s="2">
        <v>60463.30228291799</v>
      </c>
      <c r="N171" t="e">
        <f>#REF!+#REF!+#REF!</f>
        <v>#REF!</v>
      </c>
      <c r="O171" t="e">
        <f>#REF!+#REF!+#REF!</f>
        <v>#REF!</v>
      </c>
      <c r="P171" t="e">
        <f>#REF!+#REF!+#REF!</f>
        <v>#REF!</v>
      </c>
      <c r="Q171" t="e">
        <f>#REF!+#REF!+#REF!</f>
        <v>#REF!</v>
      </c>
      <c r="R171" t="e">
        <f>#REF!+#REF!+#REF!</f>
        <v>#REF!</v>
      </c>
      <c r="S171" t="e">
        <f>#REF!+#REF!+#REF!</f>
        <v>#REF!</v>
      </c>
      <c r="T171" t="e">
        <f>#REF!+#REF!+#REF!</f>
        <v>#REF!</v>
      </c>
      <c r="U171" t="e">
        <f>#REF!+#REF!+#REF!</f>
        <v>#REF!</v>
      </c>
      <c r="W171" t="s">
        <v>244</v>
      </c>
      <c r="X171" s="18">
        <f t="shared" ref="X171:X173" si="62">X111</f>
        <v>49278.441445460441</v>
      </c>
      <c r="Y171" s="18">
        <f t="shared" ref="Y171:AF173" si="63">X171+X111*4+Y111</f>
        <v>303698.86864625686</v>
      </c>
      <c r="Z171" s="18">
        <f t="shared" si="63"/>
        <v>599919.78179115127</v>
      </c>
      <c r="AA171" s="18">
        <f t="shared" si="63"/>
        <v>936236.66797612957</v>
      </c>
      <c r="AB171" s="18">
        <f t="shared" si="63"/>
        <v>1278410.3713935025</v>
      </c>
      <c r="AC171" s="18">
        <f t="shared" si="63"/>
        <v>1623155.7059418138</v>
      </c>
      <c r="AD171" s="18">
        <f t="shared" si="63"/>
        <v>1968047.0242713802</v>
      </c>
      <c r="AE171" s="18">
        <f t="shared" si="63"/>
        <v>2299901.1645182706</v>
      </c>
      <c r="AF171" s="18">
        <f t="shared" si="63"/>
        <v>2617706.1922295941</v>
      </c>
      <c r="AG171" s="41"/>
      <c r="AH171" s="20"/>
      <c r="AI171" s="48"/>
      <c r="AJ171" s="49"/>
      <c r="AK171" s="20"/>
      <c r="AL171" s="48"/>
      <c r="AN171" s="20"/>
      <c r="AO171" s="48"/>
    </row>
    <row r="172" spans="1:41" x14ac:dyDescent="0.3">
      <c r="A172" t="s">
        <v>178</v>
      </c>
      <c r="B172" s="2">
        <v>0</v>
      </c>
      <c r="C172" s="2">
        <v>0</v>
      </c>
      <c r="D172" s="2">
        <v>0</v>
      </c>
      <c r="E172" s="2">
        <v>68927.901754059072</v>
      </c>
      <c r="F172" s="2">
        <v>51975.6993598021</v>
      </c>
      <c r="G172" s="2">
        <v>43162.573816639691</v>
      </c>
      <c r="H172" s="2">
        <v>59814.12006806361</v>
      </c>
      <c r="I172" s="2">
        <v>55579.815446060791</v>
      </c>
      <c r="J172" s="2">
        <v>53403.18511597022</v>
      </c>
      <c r="K172" s="2">
        <v>47220.428670028967</v>
      </c>
      <c r="L172" s="2">
        <v>12395.716578068161</v>
      </c>
      <c r="M172" s="2">
        <v>7627.8751276116036</v>
      </c>
      <c r="N172" t="e">
        <f>#REF!+#REF!+#REF!</f>
        <v>#REF!</v>
      </c>
      <c r="O172" t="e">
        <f>#REF!+#REF!+#REF!</f>
        <v>#REF!</v>
      </c>
      <c r="P172" t="e">
        <f>#REF!+#REF!+#REF!</f>
        <v>#REF!</v>
      </c>
      <c r="Q172" t="e">
        <f>#REF!+#REF!+#REF!</f>
        <v>#REF!</v>
      </c>
      <c r="R172" t="e">
        <f>#REF!+#REF!+#REF!</f>
        <v>#REF!</v>
      </c>
      <c r="S172" t="e">
        <f>#REF!+#REF!+#REF!</f>
        <v>#REF!</v>
      </c>
      <c r="T172" t="e">
        <f>#REF!+#REF!+#REF!</f>
        <v>#REF!</v>
      </c>
      <c r="U172" t="e">
        <f>#REF!+#REF!+#REF!</f>
        <v>#REF!</v>
      </c>
      <c r="W172" t="s">
        <v>245</v>
      </c>
      <c r="X172" s="18">
        <f t="shared" si="62"/>
        <v>49278.441445460441</v>
      </c>
      <c r="Y172" s="18">
        <f t="shared" si="63"/>
        <v>305906.36045599182</v>
      </c>
      <c r="Z172" s="18">
        <f t="shared" si="63"/>
        <v>616131.26946281386</v>
      </c>
      <c r="AA172" s="18">
        <f t="shared" si="63"/>
        <v>977853.46959185321</v>
      </c>
      <c r="AB172" s="18">
        <f t="shared" si="63"/>
        <v>1342915.2981622522</v>
      </c>
      <c r="AC172" s="18">
        <f t="shared" si="63"/>
        <v>1707902.3482779192</v>
      </c>
      <c r="AD172" s="18">
        <f t="shared" si="63"/>
        <v>2073857.8825641703</v>
      </c>
      <c r="AE172" s="18">
        <f t="shared" si="63"/>
        <v>2430283.6897936417</v>
      </c>
      <c r="AF172" s="18">
        <f t="shared" si="63"/>
        <v>2773030.2663964229</v>
      </c>
      <c r="AG172" s="41"/>
      <c r="AH172" s="20"/>
      <c r="AI172" s="48"/>
      <c r="AJ172" s="49"/>
      <c r="AK172" s="20"/>
      <c r="AL172" s="48"/>
      <c r="AN172" s="20"/>
      <c r="AO172" s="48"/>
    </row>
    <row r="173" spans="1:41" x14ac:dyDescent="0.3">
      <c r="A173" t="s">
        <v>76</v>
      </c>
      <c r="B173" s="2">
        <v>0</v>
      </c>
      <c r="C173" s="2">
        <v>0</v>
      </c>
      <c r="D173" s="2">
        <v>0</v>
      </c>
      <c r="E173" s="2">
        <v>638443.96204675839</v>
      </c>
      <c r="F173" s="2">
        <v>793713.57141348254</v>
      </c>
      <c r="G173" s="2">
        <v>993669.6532828795</v>
      </c>
      <c r="H173" s="2">
        <v>1062036.5829622163</v>
      </c>
      <c r="I173" s="2">
        <v>1097567.7574689828</v>
      </c>
      <c r="J173" s="2">
        <v>1135753.1347099415</v>
      </c>
      <c r="K173" s="2">
        <v>1122951.8986555543</v>
      </c>
      <c r="L173" s="2">
        <v>1115898.7755693968</v>
      </c>
      <c r="M173" s="2">
        <v>1102430.3179904514</v>
      </c>
      <c r="N173" t="e">
        <f>#REF!+#REF!+#REF!</f>
        <v>#REF!</v>
      </c>
      <c r="O173" t="e">
        <f>#REF!+#REF!+#REF!</f>
        <v>#REF!</v>
      </c>
      <c r="P173" t="e">
        <f>#REF!+#REF!+#REF!</f>
        <v>#REF!</v>
      </c>
      <c r="Q173" t="e">
        <f>#REF!+#REF!+#REF!</f>
        <v>#REF!</v>
      </c>
      <c r="R173" t="e">
        <f>#REF!+#REF!+#REF!</f>
        <v>#REF!</v>
      </c>
      <c r="S173" t="e">
        <f>#REF!+#REF!+#REF!</f>
        <v>#REF!</v>
      </c>
      <c r="T173" t="e">
        <f>#REF!+#REF!+#REF!</f>
        <v>#REF!</v>
      </c>
      <c r="U173" t="e">
        <f>#REF!+#REF!+#REF!</f>
        <v>#REF!</v>
      </c>
      <c r="W173" t="s">
        <v>246</v>
      </c>
      <c r="X173" s="18">
        <f t="shared" si="62"/>
        <v>49278.441445460441</v>
      </c>
      <c r="Y173" s="18">
        <f t="shared" si="63"/>
        <v>303863.37355484895</v>
      </c>
      <c r="Z173" s="18">
        <f t="shared" si="63"/>
        <v>601304.36057341681</v>
      </c>
      <c r="AA173" s="18">
        <f t="shared" si="63"/>
        <v>939920.75832345209</v>
      </c>
      <c r="AB173" s="18">
        <f t="shared" si="63"/>
        <v>1282027.2677083337</v>
      </c>
      <c r="AC173" s="18">
        <f t="shared" si="63"/>
        <v>1625664.5735683439</v>
      </c>
      <c r="AD173" s="18">
        <f t="shared" si="63"/>
        <v>1970380.9556664377</v>
      </c>
      <c r="AE173" s="18">
        <f t="shared" si="63"/>
        <v>2302196.7865019618</v>
      </c>
      <c r="AF173" s="18">
        <f t="shared" si="63"/>
        <v>2621887.1805497129</v>
      </c>
      <c r="AG173" s="41"/>
      <c r="AH173" s="20"/>
      <c r="AI173" s="48"/>
      <c r="AJ173" s="49"/>
      <c r="AK173" s="20"/>
      <c r="AL173" s="48"/>
      <c r="AN173" s="20"/>
      <c r="AO173" s="48"/>
    </row>
    <row r="174" spans="1:41" x14ac:dyDescent="0.3">
      <c r="A174" t="s">
        <v>78</v>
      </c>
      <c r="B174" s="2">
        <v>0</v>
      </c>
      <c r="C174" s="2">
        <v>0</v>
      </c>
      <c r="D174" s="2">
        <v>0</v>
      </c>
      <c r="E174" s="2">
        <v>2223458.7716123476</v>
      </c>
      <c r="F174" s="2">
        <v>2271205.0791586977</v>
      </c>
      <c r="G174" s="2">
        <v>2201022.2941578338</v>
      </c>
      <c r="H174" s="2">
        <v>1954215.7606259473</v>
      </c>
      <c r="I174" s="2">
        <v>2084536.7600427954</v>
      </c>
      <c r="J174" s="2">
        <v>1459882.8830791516</v>
      </c>
      <c r="K174" s="2">
        <v>1647288.6087141274</v>
      </c>
      <c r="L174" s="2">
        <v>1507811.7876933767</v>
      </c>
      <c r="M174" s="2">
        <v>1361406.6255899079</v>
      </c>
      <c r="N174" t="e">
        <f>#REF!+#REF!+#REF!</f>
        <v>#REF!</v>
      </c>
      <c r="O174" t="e">
        <f>#REF!+#REF!+#REF!</f>
        <v>#REF!</v>
      </c>
      <c r="P174" t="e">
        <f>#REF!+#REF!+#REF!</f>
        <v>#REF!</v>
      </c>
      <c r="Q174" t="e">
        <f>#REF!+#REF!+#REF!</f>
        <v>#REF!</v>
      </c>
      <c r="R174" t="e">
        <f>#REF!+#REF!+#REF!</f>
        <v>#REF!</v>
      </c>
      <c r="S174" t="e">
        <f>#REF!+#REF!+#REF!</f>
        <v>#REF!</v>
      </c>
      <c r="T174" t="e">
        <f>#REF!+#REF!+#REF!</f>
        <v>#REF!</v>
      </c>
      <c r="U174" t="e">
        <f>#REF!+#REF!+#REF!</f>
        <v>#REF!</v>
      </c>
      <c r="X174" s="18"/>
      <c r="Y174" s="18"/>
      <c r="Z174" s="18"/>
      <c r="AA174" s="18"/>
      <c r="AB174" s="18"/>
      <c r="AC174" s="18"/>
      <c r="AD174" s="18"/>
      <c r="AE174" s="18"/>
      <c r="AF174" s="18"/>
      <c r="AG174" s="38"/>
      <c r="AH174" s="20"/>
      <c r="AI174" s="48"/>
      <c r="AJ174" s="49"/>
      <c r="AK174" s="20"/>
      <c r="AL174" s="48"/>
      <c r="AN174" s="20"/>
      <c r="AO174" s="48"/>
    </row>
    <row r="175" spans="1:41" x14ac:dyDescent="0.3">
      <c r="A175" t="s">
        <v>179</v>
      </c>
      <c r="B175" s="2">
        <v>0</v>
      </c>
      <c r="C175" s="2">
        <v>0</v>
      </c>
      <c r="D175" s="2">
        <v>0</v>
      </c>
      <c r="E175" s="2">
        <v>924692.81074975047</v>
      </c>
      <c r="F175" s="2">
        <v>1053374.9692019469</v>
      </c>
      <c r="G175" s="2">
        <v>1200603.4645981353</v>
      </c>
      <c r="H175" s="2">
        <v>1242967.2772786713</v>
      </c>
      <c r="I175" s="2">
        <v>1297166.3962792878</v>
      </c>
      <c r="J175" s="2">
        <v>1351883.4172584389</v>
      </c>
      <c r="K175" s="2">
        <v>1331208.1583933663</v>
      </c>
      <c r="L175" s="2">
        <v>1317748.2600985838</v>
      </c>
      <c r="M175" s="2">
        <v>1293607.5416336146</v>
      </c>
      <c r="N175" t="e">
        <f>#REF!+#REF!+#REF!</f>
        <v>#REF!</v>
      </c>
      <c r="O175" t="e">
        <f>#REF!+#REF!+#REF!</f>
        <v>#REF!</v>
      </c>
      <c r="P175" t="e">
        <f>#REF!+#REF!+#REF!</f>
        <v>#REF!</v>
      </c>
      <c r="Q175" t="e">
        <f>#REF!+#REF!+#REF!</f>
        <v>#REF!</v>
      </c>
      <c r="R175" t="e">
        <f>#REF!+#REF!+#REF!</f>
        <v>#REF!</v>
      </c>
      <c r="S175" t="e">
        <f>#REF!+#REF!+#REF!</f>
        <v>#REF!</v>
      </c>
      <c r="T175" t="e">
        <f>#REF!+#REF!+#REF!</f>
        <v>#REF!</v>
      </c>
      <c r="U175" t="e">
        <f>#REF!+#REF!+#REF!</f>
        <v>#REF!</v>
      </c>
      <c r="X175" s="18"/>
      <c r="Y175" s="18"/>
      <c r="Z175" s="18"/>
      <c r="AA175" s="18"/>
      <c r="AB175" s="18"/>
      <c r="AC175" s="18"/>
      <c r="AD175" s="18"/>
      <c r="AE175" s="18"/>
      <c r="AF175" s="18"/>
      <c r="AH175" s="20"/>
      <c r="AI175" s="48"/>
      <c r="AJ175" s="49"/>
      <c r="AK175" s="20"/>
      <c r="AL175" s="48"/>
      <c r="AN175" s="20"/>
      <c r="AO175" s="48"/>
    </row>
    <row r="176" spans="1:41" x14ac:dyDescent="0.3">
      <c r="A176" t="s">
        <v>180</v>
      </c>
      <c r="B176" s="2">
        <v>0</v>
      </c>
      <c r="C176" s="2">
        <v>0</v>
      </c>
      <c r="D176" s="2">
        <v>0</v>
      </c>
      <c r="E176" s="2">
        <v>889601.30868025974</v>
      </c>
      <c r="F176" s="2">
        <v>984621.51244015293</v>
      </c>
      <c r="G176" s="2">
        <v>1090034.4534087609</v>
      </c>
      <c r="H176" s="2">
        <v>1108048.6905998769</v>
      </c>
      <c r="I176" s="2">
        <v>1148462.5949484906</v>
      </c>
      <c r="J176" s="2">
        <v>1200899.0107037202</v>
      </c>
      <c r="K176" s="2">
        <v>1209872.1307136465</v>
      </c>
      <c r="L176" s="2">
        <v>1209456.4832384577</v>
      </c>
      <c r="M176" s="2">
        <v>1170360.2152031888</v>
      </c>
      <c r="N176" t="e">
        <f>#REF!+#REF!+#REF!</f>
        <v>#REF!</v>
      </c>
      <c r="O176" t="e">
        <f>#REF!+#REF!+#REF!</f>
        <v>#REF!</v>
      </c>
      <c r="P176" t="e">
        <f>#REF!+#REF!+#REF!</f>
        <v>#REF!</v>
      </c>
      <c r="Q176" t="e">
        <f>#REF!+#REF!+#REF!</f>
        <v>#REF!</v>
      </c>
      <c r="R176" t="e">
        <f>#REF!+#REF!+#REF!</f>
        <v>#REF!</v>
      </c>
      <c r="S176" t="e">
        <f>#REF!+#REF!+#REF!</f>
        <v>#REF!</v>
      </c>
      <c r="T176" t="e">
        <f>#REF!+#REF!+#REF!</f>
        <v>#REF!</v>
      </c>
      <c r="U176" t="e">
        <f>#REF!+#REF!+#REF!</f>
        <v>#REF!</v>
      </c>
      <c r="X176" s="18"/>
      <c r="Y176" s="18"/>
      <c r="Z176" s="18"/>
      <c r="AA176" s="18"/>
      <c r="AB176" s="18"/>
      <c r="AC176" s="18"/>
      <c r="AD176" s="18"/>
      <c r="AE176" s="18"/>
      <c r="AF176" s="18"/>
      <c r="AH176" s="20"/>
      <c r="AI176" s="48"/>
      <c r="AJ176" s="49"/>
      <c r="AK176" s="20"/>
      <c r="AL176" s="48"/>
      <c r="AN176" s="20"/>
      <c r="AO176" s="48"/>
    </row>
    <row r="177" spans="1:41" x14ac:dyDescent="0.3">
      <c r="A177" t="s">
        <v>181</v>
      </c>
      <c r="B177" s="2">
        <v>0</v>
      </c>
      <c r="C177" s="2">
        <v>0</v>
      </c>
      <c r="D177" s="2">
        <v>0</v>
      </c>
      <c r="E177" s="2">
        <v>490158.14683389699</v>
      </c>
      <c r="F177" s="2">
        <v>477094.38644985511</v>
      </c>
      <c r="G177" s="2">
        <v>454186.89808648999</v>
      </c>
      <c r="H177" s="2">
        <v>393610.93186701869</v>
      </c>
      <c r="I177" s="2">
        <v>348619.27728094347</v>
      </c>
      <c r="J177" s="2">
        <v>314783.42152503796</v>
      </c>
      <c r="K177" s="2">
        <v>275187.9081746586</v>
      </c>
      <c r="L177" s="2">
        <v>298342.97517936409</v>
      </c>
      <c r="M177" s="2">
        <v>251234.43188075375</v>
      </c>
      <c r="N177" t="e">
        <f>#REF!+#REF!+#REF!</f>
        <v>#REF!</v>
      </c>
      <c r="O177" t="e">
        <f>#REF!+#REF!+#REF!</f>
        <v>#REF!</v>
      </c>
      <c r="P177" t="e">
        <f>#REF!+#REF!+#REF!</f>
        <v>#REF!</v>
      </c>
      <c r="Q177" t="e">
        <f>#REF!+#REF!+#REF!</f>
        <v>#REF!</v>
      </c>
      <c r="R177" t="e">
        <f>#REF!+#REF!+#REF!</f>
        <v>#REF!</v>
      </c>
      <c r="S177" t="e">
        <f>#REF!+#REF!+#REF!</f>
        <v>#REF!</v>
      </c>
      <c r="T177" t="e">
        <f>#REF!+#REF!+#REF!</f>
        <v>#REF!</v>
      </c>
      <c r="U177" t="e">
        <f>#REF!+#REF!+#REF!</f>
        <v>#REF!</v>
      </c>
      <c r="W177" s="9" t="s">
        <v>33</v>
      </c>
      <c r="X177" s="4">
        <v>2020</v>
      </c>
      <c r="Y177" s="4">
        <v>2025</v>
      </c>
      <c r="Z177" s="4">
        <v>2030</v>
      </c>
      <c r="AA177" s="4">
        <v>2035</v>
      </c>
      <c r="AB177" s="4">
        <v>2040</v>
      </c>
      <c r="AC177" s="4">
        <v>2045</v>
      </c>
      <c r="AD177" s="4">
        <v>2050</v>
      </c>
      <c r="AE177" s="4">
        <v>2055</v>
      </c>
      <c r="AF177" s="4">
        <v>2060</v>
      </c>
    </row>
    <row r="178" spans="1:41" x14ac:dyDescent="0.3">
      <c r="A178" t="s">
        <v>182</v>
      </c>
      <c r="B178" s="2">
        <v>0</v>
      </c>
      <c r="C178" s="2">
        <v>0</v>
      </c>
      <c r="D178" s="2">
        <v>0</v>
      </c>
      <c r="E178" s="2">
        <v>223232.46757601504</v>
      </c>
      <c r="F178" s="2">
        <v>214296.59935443633</v>
      </c>
      <c r="G178" s="2">
        <v>205094.94672130712</v>
      </c>
      <c r="H178" s="2">
        <v>197071.68454879869</v>
      </c>
      <c r="I178" s="2">
        <v>187402.51194712517</v>
      </c>
      <c r="J178" s="2">
        <v>181664.71093709397</v>
      </c>
      <c r="K178" s="2">
        <v>168247.25530955629</v>
      </c>
      <c r="L178" s="2">
        <v>154038.23737216633</v>
      </c>
      <c r="M178" s="2">
        <v>138098.37845184695</v>
      </c>
      <c r="N178" t="e">
        <f>#REF!+#REF!+#REF!</f>
        <v>#REF!</v>
      </c>
      <c r="O178" t="e">
        <f>#REF!+#REF!+#REF!</f>
        <v>#REF!</v>
      </c>
      <c r="P178" t="e">
        <f>#REF!+#REF!+#REF!</f>
        <v>#REF!</v>
      </c>
      <c r="Q178" t="e">
        <f>#REF!+#REF!+#REF!</f>
        <v>#REF!</v>
      </c>
      <c r="R178" t="e">
        <f>#REF!+#REF!+#REF!</f>
        <v>#REF!</v>
      </c>
      <c r="S178" t="e">
        <f>#REF!+#REF!+#REF!</f>
        <v>#REF!</v>
      </c>
      <c r="T178" t="e">
        <f>#REF!+#REF!+#REF!</f>
        <v>#REF!</v>
      </c>
      <c r="U178" t="e">
        <f>#REF!+#REF!+#REF!</f>
        <v>#REF!</v>
      </c>
      <c r="W178" t="s">
        <v>91</v>
      </c>
      <c r="X178" s="18">
        <f>X118</f>
        <v>28636.862671234441</v>
      </c>
      <c r="Y178" s="18">
        <f>X178+X118*4+Y118</f>
        <v>173070.14124835061</v>
      </c>
      <c r="Z178" s="18">
        <f t="shared" ref="Z178:AF178" si="64">Y178+Y118*4+Z118</f>
        <v>324018.09577697923</v>
      </c>
      <c r="AA178" s="18">
        <f t="shared" si="64"/>
        <v>480566.12302010664</v>
      </c>
      <c r="AB178" s="18">
        <f t="shared" si="64"/>
        <v>634799.27985643514</v>
      </c>
      <c r="AC178" s="18">
        <f t="shared" si="64"/>
        <v>787209.23425462109</v>
      </c>
      <c r="AD178" s="18">
        <f t="shared" si="64"/>
        <v>938447.81695041014</v>
      </c>
      <c r="AE178" s="18">
        <f t="shared" si="64"/>
        <v>1087350.2832696955</v>
      </c>
      <c r="AF178" s="18">
        <f t="shared" si="64"/>
        <v>1234646.5307623022</v>
      </c>
      <c r="AG178" s="51"/>
      <c r="AH178" s="79"/>
      <c r="AI178" s="79"/>
      <c r="AK178" s="79"/>
      <c r="AL178" s="79"/>
      <c r="AN178" s="79"/>
      <c r="AO178" s="79"/>
    </row>
    <row r="179" spans="1:41" x14ac:dyDescent="0.3">
      <c r="A179" t="s">
        <v>81</v>
      </c>
      <c r="B179" s="2">
        <v>0</v>
      </c>
      <c r="C179" s="2">
        <v>0</v>
      </c>
      <c r="D179" s="2">
        <v>0</v>
      </c>
      <c r="E179" s="2">
        <v>832082.1354441843</v>
      </c>
      <c r="F179" s="2">
        <v>981433.22868999687</v>
      </c>
      <c r="G179" s="2">
        <v>1147285.3813270917</v>
      </c>
      <c r="H179" s="2">
        <v>1174213.121998206</v>
      </c>
      <c r="I179" s="2">
        <v>1205834.4107814464</v>
      </c>
      <c r="J179" s="2">
        <v>1294448.680433315</v>
      </c>
      <c r="K179" s="2">
        <v>1287707.7448016885</v>
      </c>
      <c r="L179" s="2">
        <v>1280914.3862906087</v>
      </c>
      <c r="M179" s="2">
        <v>1264376.0789653477</v>
      </c>
      <c r="N179" t="e">
        <f>#REF!+#REF!+#REF!</f>
        <v>#REF!</v>
      </c>
      <c r="O179" t="e">
        <f>#REF!+#REF!+#REF!</f>
        <v>#REF!</v>
      </c>
      <c r="P179" t="e">
        <f>#REF!+#REF!+#REF!</f>
        <v>#REF!</v>
      </c>
      <c r="Q179" t="e">
        <f>#REF!+#REF!+#REF!</f>
        <v>#REF!</v>
      </c>
      <c r="R179" t="e">
        <f>#REF!+#REF!+#REF!</f>
        <v>#REF!</v>
      </c>
      <c r="S179" t="e">
        <f>#REF!+#REF!+#REF!</f>
        <v>#REF!</v>
      </c>
      <c r="T179" t="e">
        <f>#REF!+#REF!+#REF!</f>
        <v>#REF!</v>
      </c>
      <c r="U179" t="e">
        <f>#REF!+#REF!+#REF!</f>
        <v>#REF!</v>
      </c>
      <c r="W179" t="s">
        <v>244</v>
      </c>
      <c r="X179" s="18">
        <f t="shared" ref="X179:X181" si="65">X119</f>
        <v>28636.862671234441</v>
      </c>
      <c r="Y179" s="18">
        <f t="shared" ref="Y179:AF181" si="66">X179+X119*4+Y119</f>
        <v>173389.65316482022</v>
      </c>
      <c r="Z179" s="18">
        <f t="shared" si="66"/>
        <v>326569.32713125326</v>
      </c>
      <c r="AA179" s="18">
        <f t="shared" si="66"/>
        <v>488158.51311015541</v>
      </c>
      <c r="AB179" s="18">
        <f t="shared" si="66"/>
        <v>648350.66146484425</v>
      </c>
      <c r="AC179" s="18">
        <f t="shared" si="66"/>
        <v>805695.83080752776</v>
      </c>
      <c r="AD179" s="18">
        <f t="shared" si="66"/>
        <v>960427.92782697116</v>
      </c>
      <c r="AE179" s="18">
        <f t="shared" si="66"/>
        <v>1112171.7097110308</v>
      </c>
      <c r="AF179" s="18">
        <f t="shared" si="66"/>
        <v>1261551.7967184964</v>
      </c>
      <c r="AG179" s="51"/>
      <c r="AH179" s="20"/>
      <c r="AI179" s="48"/>
      <c r="AJ179" s="49"/>
      <c r="AK179" s="20"/>
      <c r="AL179" s="48"/>
      <c r="AN179" s="20"/>
      <c r="AO179" s="48"/>
    </row>
    <row r="180" spans="1:41" x14ac:dyDescent="0.3">
      <c r="A180" t="s">
        <v>83</v>
      </c>
      <c r="B180" s="2">
        <v>0</v>
      </c>
      <c r="C180" s="2">
        <v>0</v>
      </c>
      <c r="D180" s="2">
        <v>0</v>
      </c>
      <c r="E180" s="2">
        <v>5081886.0446985364</v>
      </c>
      <c r="F180" s="2">
        <v>5917201.8060133224</v>
      </c>
      <c r="G180" s="2">
        <v>6830041.248549507</v>
      </c>
      <c r="H180" s="2">
        <v>7031902.7579066949</v>
      </c>
      <c r="I180" s="2">
        <v>7269428.1754124053</v>
      </c>
      <c r="J180" s="2">
        <v>7545894.9574196655</v>
      </c>
      <c r="K180" s="2">
        <v>7564161.7955333646</v>
      </c>
      <c r="L180" s="2">
        <v>7583773.259231478</v>
      </c>
      <c r="M180" s="2">
        <v>7565354.0770979626</v>
      </c>
      <c r="N180" t="e">
        <f>#REF!+#REF!+#REF!</f>
        <v>#REF!</v>
      </c>
      <c r="O180" t="e">
        <f>#REF!+#REF!+#REF!</f>
        <v>#REF!</v>
      </c>
      <c r="P180" t="e">
        <f>#REF!+#REF!+#REF!</f>
        <v>#REF!</v>
      </c>
      <c r="Q180" t="e">
        <f>#REF!+#REF!+#REF!</f>
        <v>#REF!</v>
      </c>
      <c r="R180" t="e">
        <f>#REF!+#REF!+#REF!</f>
        <v>#REF!</v>
      </c>
      <c r="S180" t="e">
        <f>#REF!+#REF!+#REF!</f>
        <v>#REF!</v>
      </c>
      <c r="T180" t="e">
        <f>#REF!+#REF!+#REF!</f>
        <v>#REF!</v>
      </c>
      <c r="U180" t="e">
        <f>#REF!+#REF!+#REF!</f>
        <v>#REF!</v>
      </c>
      <c r="W180" t="s">
        <v>245</v>
      </c>
      <c r="X180" s="18">
        <f t="shared" si="65"/>
        <v>28636.862671234441</v>
      </c>
      <c r="Y180" s="18">
        <f t="shared" si="66"/>
        <v>174226.96268919093</v>
      </c>
      <c r="Z180" s="18">
        <f t="shared" si="66"/>
        <v>332549.36378624814</v>
      </c>
      <c r="AA180" s="18">
        <f t="shared" si="66"/>
        <v>502849.50545008446</v>
      </c>
      <c r="AB180" s="18">
        <f t="shared" si="66"/>
        <v>670157.38366824901</v>
      </c>
      <c r="AC180" s="18">
        <f t="shared" si="66"/>
        <v>832362.39119850332</v>
      </c>
      <c r="AD180" s="18">
        <f t="shared" si="66"/>
        <v>992035.2836017505</v>
      </c>
      <c r="AE180" s="18">
        <f t="shared" si="66"/>
        <v>1148387.6934011267</v>
      </c>
      <c r="AF180" s="18">
        <f t="shared" si="66"/>
        <v>1301330.8365540947</v>
      </c>
      <c r="AG180" s="51"/>
      <c r="AH180" s="20"/>
      <c r="AI180" s="48"/>
      <c r="AJ180" s="49"/>
      <c r="AK180" s="20"/>
      <c r="AL180" s="48"/>
      <c r="AN180" s="20"/>
      <c r="AO180" s="48"/>
    </row>
    <row r="181" spans="1:41" x14ac:dyDescent="0.3">
      <c r="A181" t="s">
        <v>183</v>
      </c>
      <c r="B181" s="2">
        <v>0</v>
      </c>
      <c r="C181" s="2">
        <v>0</v>
      </c>
      <c r="D181" s="2">
        <v>0</v>
      </c>
      <c r="E181" s="2">
        <v>256132.65183579948</v>
      </c>
      <c r="F181" s="2">
        <v>286505.48477394157</v>
      </c>
      <c r="G181" s="2">
        <v>316098.84959389997</v>
      </c>
      <c r="H181" s="2">
        <v>321421.58166716842</v>
      </c>
      <c r="I181" s="2">
        <v>327352.41698671895</v>
      </c>
      <c r="J181" s="2">
        <v>337707.78436904948</v>
      </c>
      <c r="K181" s="2">
        <v>337332.58070844627</v>
      </c>
      <c r="L181" s="2">
        <v>334519.64884626848</v>
      </c>
      <c r="M181" s="2">
        <v>321270.62861167453</v>
      </c>
      <c r="N181" t="e">
        <f>#REF!+#REF!+#REF!</f>
        <v>#REF!</v>
      </c>
      <c r="O181" t="e">
        <f>#REF!+#REF!+#REF!</f>
        <v>#REF!</v>
      </c>
      <c r="P181" t="e">
        <f>#REF!+#REF!+#REF!</f>
        <v>#REF!</v>
      </c>
      <c r="Q181" t="e">
        <f>#REF!+#REF!+#REF!</f>
        <v>#REF!</v>
      </c>
      <c r="R181" t="e">
        <f>#REF!+#REF!+#REF!</f>
        <v>#REF!</v>
      </c>
      <c r="S181" t="e">
        <f>#REF!+#REF!+#REF!</f>
        <v>#REF!</v>
      </c>
      <c r="T181" t="e">
        <f>#REF!+#REF!+#REF!</f>
        <v>#REF!</v>
      </c>
      <c r="U181" t="e">
        <f>#REF!+#REF!+#REF!</f>
        <v>#REF!</v>
      </c>
      <c r="W181" t="s">
        <v>246</v>
      </c>
      <c r="X181" s="18">
        <f t="shared" si="65"/>
        <v>28636.862671234441</v>
      </c>
      <c r="Y181" s="18">
        <f t="shared" si="66"/>
        <v>173416.25462713282</v>
      </c>
      <c r="Z181" s="18">
        <f t="shared" si="66"/>
        <v>326831.95484412729</v>
      </c>
      <c r="AA181" s="18">
        <f t="shared" si="66"/>
        <v>489017.75365287031</v>
      </c>
      <c r="AB181" s="18">
        <f t="shared" si="66"/>
        <v>649509.91947184771</v>
      </c>
      <c r="AC181" s="18">
        <f t="shared" si="66"/>
        <v>807027.02668915875</v>
      </c>
      <c r="AD181" s="18">
        <f t="shared" si="66"/>
        <v>962835.06646204391</v>
      </c>
      <c r="AE181" s="18">
        <f t="shared" si="66"/>
        <v>1115691.1723965846</v>
      </c>
      <c r="AF181" s="18">
        <f t="shared" si="66"/>
        <v>1267004.9118241896</v>
      </c>
      <c r="AG181" s="51"/>
      <c r="AH181" s="20"/>
      <c r="AI181" s="48"/>
      <c r="AJ181" s="49"/>
      <c r="AK181" s="20"/>
      <c r="AL181" s="48"/>
      <c r="AN181" s="20"/>
      <c r="AO181" s="48"/>
    </row>
    <row r="182" spans="1:41" x14ac:dyDescent="0.3">
      <c r="A182" t="s">
        <v>85</v>
      </c>
      <c r="B182" s="2">
        <v>0</v>
      </c>
      <c r="C182" s="2">
        <v>0</v>
      </c>
      <c r="D182" s="2">
        <v>0</v>
      </c>
      <c r="E182" s="2">
        <v>711180.76426688</v>
      </c>
      <c r="F182" s="2">
        <v>772865.65085000475</v>
      </c>
      <c r="G182" s="2">
        <v>815811.82215542579</v>
      </c>
      <c r="H182" s="2">
        <v>801688.42162353441</v>
      </c>
      <c r="I182" s="2">
        <v>797511.98069390515</v>
      </c>
      <c r="J182" s="2">
        <v>797558.927741964</v>
      </c>
      <c r="K182" s="2">
        <v>765292.67617994966</v>
      </c>
      <c r="L182" s="2">
        <v>733766.5874488689</v>
      </c>
      <c r="M182" s="2">
        <v>695840.89075430669</v>
      </c>
      <c r="N182" t="e">
        <f>#REF!+#REF!+#REF!</f>
        <v>#REF!</v>
      </c>
      <c r="O182" t="e">
        <f>#REF!+#REF!+#REF!</f>
        <v>#REF!</v>
      </c>
      <c r="P182" t="e">
        <f>#REF!+#REF!+#REF!</f>
        <v>#REF!</v>
      </c>
      <c r="Q182" t="e">
        <f>#REF!+#REF!+#REF!</f>
        <v>#REF!</v>
      </c>
      <c r="R182" t="e">
        <f>#REF!+#REF!+#REF!</f>
        <v>#REF!</v>
      </c>
      <c r="S182" t="e">
        <f>#REF!+#REF!+#REF!</f>
        <v>#REF!</v>
      </c>
      <c r="T182" t="e">
        <f>#REF!+#REF!+#REF!</f>
        <v>#REF!</v>
      </c>
      <c r="U182" t="e">
        <f>#REF!+#REF!+#REF!</f>
        <v>#REF!</v>
      </c>
      <c r="X182" s="18"/>
      <c r="Y182" s="18"/>
      <c r="Z182" s="18"/>
      <c r="AA182" s="18"/>
      <c r="AB182" s="18"/>
      <c r="AC182" s="18"/>
      <c r="AD182" s="18"/>
      <c r="AE182" s="18"/>
      <c r="AF182" s="18"/>
      <c r="AH182" s="20"/>
      <c r="AI182" s="48"/>
      <c r="AJ182" s="49"/>
      <c r="AK182" s="20"/>
      <c r="AL182" s="48"/>
      <c r="AN182" s="20"/>
      <c r="AO182" s="48"/>
    </row>
    <row r="183" spans="1:41" x14ac:dyDescent="0.3">
      <c r="A183" t="s">
        <v>184</v>
      </c>
      <c r="B183" s="2">
        <v>0</v>
      </c>
      <c r="C183" s="2">
        <v>0</v>
      </c>
      <c r="D183" s="2">
        <v>0</v>
      </c>
      <c r="E183" s="2">
        <v>169139.45625674367</v>
      </c>
      <c r="F183" s="2">
        <v>209049.23116253389</v>
      </c>
      <c r="G183" s="2">
        <v>253494.67837763988</v>
      </c>
      <c r="H183" s="2">
        <v>261510.6448619944</v>
      </c>
      <c r="I183" s="2">
        <v>271791.52292860358</v>
      </c>
      <c r="J183" s="2">
        <v>281895.09740530601</v>
      </c>
      <c r="K183" s="2">
        <v>284038.36127625336</v>
      </c>
      <c r="L183" s="2">
        <v>286031.53542456444</v>
      </c>
      <c r="M183" s="2">
        <v>279437.48168407317</v>
      </c>
      <c r="N183" t="e">
        <f>#REF!+#REF!+#REF!</f>
        <v>#REF!</v>
      </c>
      <c r="O183" t="e">
        <f>#REF!+#REF!+#REF!</f>
        <v>#REF!</v>
      </c>
      <c r="P183" t="e">
        <f>#REF!+#REF!+#REF!</f>
        <v>#REF!</v>
      </c>
      <c r="Q183" t="e">
        <f>#REF!+#REF!+#REF!</f>
        <v>#REF!</v>
      </c>
      <c r="R183" t="e">
        <f>#REF!+#REF!+#REF!</f>
        <v>#REF!</v>
      </c>
      <c r="S183" t="e">
        <f>#REF!+#REF!+#REF!</f>
        <v>#REF!</v>
      </c>
      <c r="T183" t="e">
        <f>#REF!+#REF!+#REF!</f>
        <v>#REF!</v>
      </c>
      <c r="U183" t="e">
        <f>#REF!+#REF!+#REF!</f>
        <v>#REF!</v>
      </c>
      <c r="X183" s="18"/>
      <c r="Y183" s="18"/>
      <c r="Z183" s="18"/>
      <c r="AA183" s="18"/>
      <c r="AB183" s="18"/>
      <c r="AC183" s="18"/>
      <c r="AD183" s="18"/>
      <c r="AE183" s="18"/>
      <c r="AF183" s="18"/>
      <c r="AH183" s="20"/>
      <c r="AI183" s="48"/>
      <c r="AJ183" s="49"/>
      <c r="AK183" s="20"/>
      <c r="AL183" s="48"/>
      <c r="AN183" s="20"/>
      <c r="AO183" s="48"/>
    </row>
    <row r="184" spans="1:41" x14ac:dyDescent="0.3">
      <c r="A184" s="9" t="s">
        <v>185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X184" s="18"/>
      <c r="Y184" s="18"/>
      <c r="Z184" s="18"/>
      <c r="AA184" s="18"/>
      <c r="AB184" s="18"/>
      <c r="AC184" s="18"/>
      <c r="AD184" s="18"/>
      <c r="AE184" s="18"/>
      <c r="AF184" s="18"/>
      <c r="AH184" s="20"/>
      <c r="AI184" s="48"/>
      <c r="AJ184" s="49"/>
      <c r="AK184" s="20"/>
      <c r="AL184" s="48"/>
      <c r="AN184" s="20"/>
      <c r="AO184" s="48"/>
    </row>
    <row r="185" spans="1:41" x14ac:dyDescent="0.3">
      <c r="A185" t="s">
        <v>186</v>
      </c>
      <c r="B185" s="2">
        <v>0</v>
      </c>
      <c r="C185" s="2">
        <v>0</v>
      </c>
      <c r="D185" s="2">
        <v>0</v>
      </c>
      <c r="E185" s="2">
        <v>65891.539245954715</v>
      </c>
      <c r="F185" s="2">
        <v>71204.48953156019</v>
      </c>
      <c r="G185" s="2">
        <v>76489.188936176201</v>
      </c>
      <c r="H185" s="2">
        <v>76830.692385786519</v>
      </c>
      <c r="I185" s="2">
        <v>77495.418504142595</v>
      </c>
      <c r="J185" s="2">
        <v>78505.101245223574</v>
      </c>
      <c r="K185" s="2">
        <v>79594.737581545647</v>
      </c>
      <c r="L185" s="2">
        <v>80702.695385797007</v>
      </c>
      <c r="M185" s="2">
        <v>80247.096457364067</v>
      </c>
      <c r="N185" t="e">
        <f>#REF!+#REF!+#REF!</f>
        <v>#REF!</v>
      </c>
      <c r="O185" t="e">
        <f>#REF!+#REF!+#REF!</f>
        <v>#REF!</v>
      </c>
      <c r="P185" t="e">
        <f>#REF!+#REF!+#REF!</f>
        <v>#REF!</v>
      </c>
      <c r="Q185" t="e">
        <f>#REF!+#REF!+#REF!</f>
        <v>#REF!</v>
      </c>
      <c r="R185" t="e">
        <f>#REF!+#REF!+#REF!</f>
        <v>#REF!</v>
      </c>
      <c r="S185" t="e">
        <f>#REF!+#REF!+#REF!</f>
        <v>#REF!</v>
      </c>
      <c r="T185" t="e">
        <f>#REF!+#REF!+#REF!</f>
        <v>#REF!</v>
      </c>
      <c r="U185" t="e">
        <f>#REF!+#REF!+#REF!</f>
        <v>#REF!</v>
      </c>
      <c r="W185" s="4" t="s">
        <v>44</v>
      </c>
      <c r="X185" s="4">
        <v>2020</v>
      </c>
      <c r="Y185" s="4">
        <v>2025</v>
      </c>
      <c r="Z185" s="4">
        <v>2030</v>
      </c>
      <c r="AA185" s="4">
        <v>2035</v>
      </c>
      <c r="AB185" s="4">
        <v>2040</v>
      </c>
      <c r="AC185" s="4">
        <v>2045</v>
      </c>
      <c r="AD185" s="4">
        <v>2050</v>
      </c>
      <c r="AE185" s="4">
        <v>2055</v>
      </c>
      <c r="AF185" s="4">
        <v>2060</v>
      </c>
    </row>
    <row r="186" spans="1:41" x14ac:dyDescent="0.3">
      <c r="A186" t="s">
        <v>187</v>
      </c>
      <c r="B186" s="2">
        <v>0</v>
      </c>
      <c r="C186" s="2">
        <v>0</v>
      </c>
      <c r="D186" s="2">
        <v>0</v>
      </c>
      <c r="E186" s="2">
        <v>18211.878992231861</v>
      </c>
      <c r="F186" s="2">
        <v>19644.67692193601</v>
      </c>
      <c r="G186" s="2">
        <v>21067.930671588318</v>
      </c>
      <c r="H186" s="2">
        <v>21218.719247664267</v>
      </c>
      <c r="I186" s="2">
        <v>21479.508239175138</v>
      </c>
      <c r="J186" s="2">
        <v>21843.981829530818</v>
      </c>
      <c r="K186" s="2">
        <v>22254.502211709943</v>
      </c>
      <c r="L186" s="2">
        <v>22683.000385466024</v>
      </c>
      <c r="M186" s="2">
        <v>22678.581164073785</v>
      </c>
      <c r="N186" t="e">
        <f>#REF!+#REF!+#REF!</f>
        <v>#REF!</v>
      </c>
      <c r="O186" t="e">
        <f>#REF!+#REF!+#REF!</f>
        <v>#REF!</v>
      </c>
      <c r="P186" t="e">
        <f>#REF!+#REF!+#REF!</f>
        <v>#REF!</v>
      </c>
      <c r="Q186" t="e">
        <f>#REF!+#REF!+#REF!</f>
        <v>#REF!</v>
      </c>
      <c r="R186" t="e">
        <f>#REF!+#REF!+#REF!</f>
        <v>#REF!</v>
      </c>
      <c r="S186" t="e">
        <f>#REF!+#REF!+#REF!</f>
        <v>#REF!</v>
      </c>
      <c r="T186" t="e">
        <f>#REF!+#REF!+#REF!</f>
        <v>#REF!</v>
      </c>
      <c r="U186" t="e">
        <f>#REF!+#REF!+#REF!</f>
        <v>#REF!</v>
      </c>
      <c r="W186" t="s">
        <v>91</v>
      </c>
      <c r="X186" s="18">
        <f>X126</f>
        <v>90922.169191088688</v>
      </c>
      <c r="Y186" s="18">
        <f>X186+X126*4+Y126</f>
        <v>558424.53281631495</v>
      </c>
      <c r="Z186" s="18">
        <f t="shared" ref="Z186:AF186" si="67">Y186+Y126*4+Z126</f>
        <v>1093086.5649705024</v>
      </c>
      <c r="AA186" s="18">
        <f t="shared" si="67"/>
        <v>1692904.4256484164</v>
      </c>
      <c r="AB186" s="18">
        <f t="shared" si="67"/>
        <v>2307737.6797766709</v>
      </c>
      <c r="AC186" s="18">
        <f t="shared" si="67"/>
        <v>2942360.9679121966</v>
      </c>
      <c r="AD186" s="18">
        <f t="shared" si="67"/>
        <v>3594584.2034244593</v>
      </c>
      <c r="AE186" s="18">
        <f t="shared" si="67"/>
        <v>4249647.5570535129</v>
      </c>
      <c r="AF186" s="18">
        <f t="shared" si="67"/>
        <v>4904238.664440277</v>
      </c>
      <c r="AH186" s="79"/>
      <c r="AI186" s="79"/>
      <c r="AK186" s="79"/>
      <c r="AL186" s="79"/>
      <c r="AN186" s="79"/>
      <c r="AO186" s="79"/>
    </row>
    <row r="187" spans="1:41" x14ac:dyDescent="0.3">
      <c r="A187" t="s">
        <v>188</v>
      </c>
      <c r="B187" s="2">
        <v>0</v>
      </c>
      <c r="C187" s="2">
        <v>0</v>
      </c>
      <c r="D187" s="2">
        <v>0</v>
      </c>
      <c r="E187" s="2">
        <v>917830.11125805264</v>
      </c>
      <c r="F187" s="2">
        <v>1113025.477748184</v>
      </c>
      <c r="G187" s="2">
        <v>1342120.4957126665</v>
      </c>
      <c r="H187" s="2">
        <v>1383303.9311152191</v>
      </c>
      <c r="I187" s="2">
        <v>1432827.6432880354</v>
      </c>
      <c r="J187" s="2">
        <v>1500165.0499022277</v>
      </c>
      <c r="K187" s="2">
        <v>1622164.9341844611</v>
      </c>
      <c r="L187" s="2">
        <v>1876449.6486689697</v>
      </c>
      <c r="M187" s="2">
        <v>2257098.7086959286</v>
      </c>
      <c r="N187" t="e">
        <f>#REF!+#REF!+#REF!</f>
        <v>#REF!</v>
      </c>
      <c r="O187" t="e">
        <f>#REF!+#REF!+#REF!</f>
        <v>#REF!</v>
      </c>
      <c r="P187" t="e">
        <f>#REF!+#REF!+#REF!</f>
        <v>#REF!</v>
      </c>
      <c r="Q187" t="e">
        <f>#REF!+#REF!+#REF!</f>
        <v>#REF!</v>
      </c>
      <c r="R187" t="e">
        <f>#REF!+#REF!+#REF!</f>
        <v>#REF!</v>
      </c>
      <c r="S187" t="e">
        <f>#REF!+#REF!+#REF!</f>
        <v>#REF!</v>
      </c>
      <c r="T187" t="e">
        <f>#REF!+#REF!+#REF!</f>
        <v>#REF!</v>
      </c>
      <c r="U187" t="e">
        <f>#REF!+#REF!+#REF!</f>
        <v>#REF!</v>
      </c>
      <c r="W187" t="s">
        <v>244</v>
      </c>
      <c r="X187" s="18">
        <f t="shared" ref="X187:X189" si="68">X127</f>
        <v>90922.169191088688</v>
      </c>
      <c r="Y187" s="18">
        <f t="shared" ref="Y187:AF189" si="69">X187+X127*4+Y127</f>
        <v>558763.40985451802</v>
      </c>
      <c r="Z187" s="18">
        <f t="shared" si="69"/>
        <v>1096114.7826932548</v>
      </c>
      <c r="AA187" s="18">
        <f t="shared" si="69"/>
        <v>1700773.0664894304</v>
      </c>
      <c r="AB187" s="18">
        <f t="shared" si="69"/>
        <v>2311859.6830400275</v>
      </c>
      <c r="AC187" s="18">
        <f t="shared" si="69"/>
        <v>2936736.1478139078</v>
      </c>
      <c r="AD187" s="18">
        <f t="shared" si="69"/>
        <v>3576179.2117310134</v>
      </c>
      <c r="AE187" s="18">
        <f t="shared" si="69"/>
        <v>4221075.0551251369</v>
      </c>
      <c r="AF187" s="18">
        <f t="shared" si="69"/>
        <v>4866455.0183891151</v>
      </c>
      <c r="AH187" s="20"/>
      <c r="AI187" s="48"/>
      <c r="AJ187" s="49"/>
      <c r="AK187" s="20"/>
      <c r="AL187" s="48"/>
      <c r="AN187" s="20"/>
      <c r="AO187" s="48"/>
    </row>
    <row r="188" spans="1:41" x14ac:dyDescent="0.3">
      <c r="A188" t="s">
        <v>189</v>
      </c>
      <c r="B188" s="2">
        <v>0</v>
      </c>
      <c r="C188" s="2">
        <v>0</v>
      </c>
      <c r="D188" s="2">
        <v>0</v>
      </c>
      <c r="E188" s="2">
        <v>436720.55223876436</v>
      </c>
      <c r="F188" s="2">
        <v>530350.18753025506</v>
      </c>
      <c r="G188" s="2">
        <v>636181.85509335529</v>
      </c>
      <c r="H188" s="2">
        <v>636543.59505670634</v>
      </c>
      <c r="I188" s="2">
        <v>637821.08019863954</v>
      </c>
      <c r="J188" s="2">
        <v>641936.64242696261</v>
      </c>
      <c r="K188" s="2">
        <v>619548.23817279411</v>
      </c>
      <c r="L188" s="2">
        <v>602417.50320304546</v>
      </c>
      <c r="M188" s="2">
        <v>580444.77102726174</v>
      </c>
      <c r="N188" t="e">
        <f>#REF!+#REF!+#REF!</f>
        <v>#REF!</v>
      </c>
      <c r="O188" t="e">
        <f>#REF!+#REF!+#REF!</f>
        <v>#REF!</v>
      </c>
      <c r="P188" t="e">
        <f>#REF!+#REF!+#REF!</f>
        <v>#REF!</v>
      </c>
      <c r="Q188" t="e">
        <f>#REF!+#REF!+#REF!</f>
        <v>#REF!</v>
      </c>
      <c r="R188" t="e">
        <f>#REF!+#REF!+#REF!</f>
        <v>#REF!</v>
      </c>
      <c r="S188" t="e">
        <f>#REF!+#REF!+#REF!</f>
        <v>#REF!</v>
      </c>
      <c r="T188" t="e">
        <f>#REF!+#REF!+#REF!</f>
        <v>#REF!</v>
      </c>
      <c r="U188" t="e">
        <f>#REF!+#REF!+#REF!</f>
        <v>#REF!</v>
      </c>
      <c r="W188" t="s">
        <v>245</v>
      </c>
      <c r="X188" s="18">
        <f t="shared" si="68"/>
        <v>90922.169191088688</v>
      </c>
      <c r="Y188" s="18">
        <f t="shared" si="69"/>
        <v>560249.92333180667</v>
      </c>
      <c r="Z188" s="18">
        <f t="shared" si="69"/>
        <v>1106715.1990353432</v>
      </c>
      <c r="AA188" s="18">
        <f t="shared" si="69"/>
        <v>1727951.7000711202</v>
      </c>
      <c r="AB188" s="18">
        <f t="shared" si="69"/>
        <v>2355760.0770573956</v>
      </c>
      <c r="AC188" s="18">
        <f t="shared" si="69"/>
        <v>2985244.2491690558</v>
      </c>
      <c r="AD188" s="18">
        <f t="shared" si="69"/>
        <v>3625495.1821941263</v>
      </c>
      <c r="AE188" s="18">
        <f t="shared" si="69"/>
        <v>4268084.1454101661</v>
      </c>
      <c r="AF188" s="18">
        <f t="shared" si="69"/>
        <v>4904586.8183669355</v>
      </c>
      <c r="AH188" s="20"/>
      <c r="AI188" s="48"/>
      <c r="AJ188" s="49"/>
      <c r="AK188" s="20"/>
      <c r="AL188" s="48"/>
      <c r="AN188" s="20"/>
      <c r="AO188" s="48"/>
    </row>
    <row r="189" spans="1:41" x14ac:dyDescent="0.3">
      <c r="A189" t="s">
        <v>190</v>
      </c>
      <c r="B189" s="2">
        <v>0</v>
      </c>
      <c r="C189" s="2">
        <v>0</v>
      </c>
      <c r="D189" s="2">
        <v>0</v>
      </c>
      <c r="E189" s="2">
        <v>35550.218896257546</v>
      </c>
      <c r="F189" s="2">
        <v>40472.2095198354</v>
      </c>
      <c r="G189" s="2">
        <v>48019.550799317578</v>
      </c>
      <c r="H189" s="2">
        <v>48294.737228431841</v>
      </c>
      <c r="I189" s="2">
        <v>49897.434484505349</v>
      </c>
      <c r="J189" s="2">
        <v>51871.230130522235</v>
      </c>
      <c r="K189" s="2">
        <v>53498.704515158504</v>
      </c>
      <c r="L189" s="2">
        <v>55640.858582973175</v>
      </c>
      <c r="M189" s="2">
        <v>58333.421069638869</v>
      </c>
      <c r="N189" t="e">
        <f>#REF!+#REF!+#REF!</f>
        <v>#REF!</v>
      </c>
      <c r="O189" t="e">
        <f>#REF!+#REF!+#REF!</f>
        <v>#REF!</v>
      </c>
      <c r="P189" t="e">
        <f>#REF!+#REF!+#REF!</f>
        <v>#REF!</v>
      </c>
      <c r="Q189" t="e">
        <f>#REF!+#REF!+#REF!</f>
        <v>#REF!</v>
      </c>
      <c r="R189" t="e">
        <f>#REF!+#REF!+#REF!</f>
        <v>#REF!</v>
      </c>
      <c r="S189" t="e">
        <f>#REF!+#REF!+#REF!</f>
        <v>#REF!</v>
      </c>
      <c r="T189" t="e">
        <f>#REF!+#REF!+#REF!</f>
        <v>#REF!</v>
      </c>
      <c r="U189" t="e">
        <f>#REF!+#REF!+#REF!</f>
        <v>#REF!</v>
      </c>
      <c r="W189" t="s">
        <v>246</v>
      </c>
      <c r="X189" s="18">
        <f t="shared" si="68"/>
        <v>90922.169191088688</v>
      </c>
      <c r="Y189" s="18">
        <f t="shared" si="69"/>
        <v>557952.90628609085</v>
      </c>
      <c r="Z189" s="18">
        <f t="shared" si="69"/>
        <v>1090223.4160782681</v>
      </c>
      <c r="AA189" s="18">
        <f t="shared" si="69"/>
        <v>1685808.2679223232</v>
      </c>
      <c r="AB189" s="18">
        <f t="shared" si="69"/>
        <v>2288012.2492363504</v>
      </c>
      <c r="AC189" s="18">
        <f t="shared" si="69"/>
        <v>2902955.8384682643</v>
      </c>
      <c r="AD189" s="18">
        <f t="shared" si="69"/>
        <v>3532445.5887075346</v>
      </c>
      <c r="AE189" s="18">
        <f t="shared" si="69"/>
        <v>4165623.1172234281</v>
      </c>
      <c r="AF189" s="18">
        <f t="shared" si="69"/>
        <v>4800229.270662304</v>
      </c>
      <c r="AH189" s="20"/>
      <c r="AI189" s="48"/>
      <c r="AJ189" s="49"/>
      <c r="AK189" s="20"/>
      <c r="AL189" s="48"/>
      <c r="AN189" s="20"/>
      <c r="AO189" s="48"/>
    </row>
    <row r="190" spans="1:41" x14ac:dyDescent="0.3">
      <c r="A190" t="s">
        <v>191</v>
      </c>
      <c r="B190" s="2">
        <v>0</v>
      </c>
      <c r="C190" s="2">
        <v>0</v>
      </c>
      <c r="D190" s="2">
        <v>0</v>
      </c>
      <c r="E190" s="2">
        <v>51864.049837396036</v>
      </c>
      <c r="F190" s="2">
        <v>58529.310354148038</v>
      </c>
      <c r="G190" s="2">
        <v>66169.799738414222</v>
      </c>
      <c r="H190" s="2">
        <v>69253.376552005619</v>
      </c>
      <c r="I190" s="2">
        <v>72599.814935796167</v>
      </c>
      <c r="J190" s="2">
        <v>75990.11403961145</v>
      </c>
      <c r="K190" s="2">
        <v>77142.427761566272</v>
      </c>
      <c r="L190" s="2">
        <v>77987.207599782181</v>
      </c>
      <c r="M190" s="2">
        <v>77291.457690991752</v>
      </c>
      <c r="N190" t="e">
        <f>#REF!+#REF!+#REF!</f>
        <v>#REF!</v>
      </c>
      <c r="O190" t="e">
        <f>#REF!+#REF!+#REF!</f>
        <v>#REF!</v>
      </c>
      <c r="P190" t="e">
        <f>#REF!+#REF!+#REF!</f>
        <v>#REF!</v>
      </c>
      <c r="Q190" t="e">
        <f>#REF!+#REF!+#REF!</f>
        <v>#REF!</v>
      </c>
      <c r="R190" t="e">
        <f>#REF!+#REF!+#REF!</f>
        <v>#REF!</v>
      </c>
      <c r="S190" t="e">
        <f>#REF!+#REF!+#REF!</f>
        <v>#REF!</v>
      </c>
      <c r="T190" t="e">
        <f>#REF!+#REF!+#REF!</f>
        <v>#REF!</v>
      </c>
      <c r="U190" t="e">
        <f>#REF!+#REF!+#REF!</f>
        <v>#REF!</v>
      </c>
      <c r="X190" s="18"/>
      <c r="Y190" s="18"/>
      <c r="Z190" s="18"/>
      <c r="AA190" s="18"/>
      <c r="AB190" s="18"/>
      <c r="AC190" s="18"/>
      <c r="AD190" s="18"/>
      <c r="AE190" s="18"/>
      <c r="AF190" s="18"/>
      <c r="AH190" s="20"/>
      <c r="AI190" s="48"/>
      <c r="AJ190" s="49"/>
      <c r="AK190" s="20"/>
      <c r="AL190" s="48"/>
      <c r="AN190" s="20"/>
      <c r="AO190" s="48"/>
    </row>
    <row r="191" spans="1:41" x14ac:dyDescent="0.3">
      <c r="A191" t="s">
        <v>192</v>
      </c>
      <c r="B191" s="2">
        <v>0</v>
      </c>
      <c r="C191" s="2">
        <v>0</v>
      </c>
      <c r="D191" s="2">
        <v>0</v>
      </c>
      <c r="E191" s="2">
        <v>18899.439640228669</v>
      </c>
      <c r="F191" s="2">
        <v>26723.805495002391</v>
      </c>
      <c r="G191" s="2">
        <v>38075.007249580129</v>
      </c>
      <c r="H191" s="2">
        <v>24965.000233234376</v>
      </c>
      <c r="I191" s="2">
        <v>24563.562476508938</v>
      </c>
      <c r="J191" s="2">
        <v>25755.733753576933</v>
      </c>
      <c r="K191" s="2">
        <v>26073.499507359968</v>
      </c>
      <c r="L191" s="2">
        <v>26208.829540590745</v>
      </c>
      <c r="M191" s="2">
        <v>26040.229909137408</v>
      </c>
      <c r="N191" t="e">
        <f>#REF!+#REF!+#REF!</f>
        <v>#REF!</v>
      </c>
      <c r="O191" t="e">
        <f>#REF!+#REF!+#REF!</f>
        <v>#REF!</v>
      </c>
      <c r="P191" t="e">
        <f>#REF!+#REF!+#REF!</f>
        <v>#REF!</v>
      </c>
      <c r="Q191" t="e">
        <f>#REF!+#REF!+#REF!</f>
        <v>#REF!</v>
      </c>
      <c r="R191" t="e">
        <f>#REF!+#REF!+#REF!</f>
        <v>#REF!</v>
      </c>
      <c r="S191" t="e">
        <f>#REF!+#REF!+#REF!</f>
        <v>#REF!</v>
      </c>
      <c r="T191" t="e">
        <f>#REF!+#REF!+#REF!</f>
        <v>#REF!</v>
      </c>
      <c r="U191" t="e">
        <f>#REF!+#REF!+#REF!</f>
        <v>#REF!</v>
      </c>
      <c r="X191" s="18"/>
      <c r="Y191" s="18"/>
      <c r="Z191" s="18"/>
      <c r="AA191" s="18"/>
      <c r="AB191" s="18"/>
      <c r="AC191" s="18"/>
      <c r="AD191" s="18"/>
      <c r="AE191" s="18"/>
      <c r="AF191" s="18"/>
      <c r="AH191" s="20"/>
      <c r="AI191" s="48"/>
      <c r="AJ191" s="49"/>
      <c r="AK191" s="20"/>
      <c r="AL191" s="48"/>
      <c r="AN191" s="20"/>
      <c r="AO191" s="48"/>
    </row>
    <row r="192" spans="1:41" x14ac:dyDescent="0.3">
      <c r="A192" t="s">
        <v>193</v>
      </c>
      <c r="B192" s="2">
        <v>0</v>
      </c>
      <c r="C192" s="2">
        <v>0</v>
      </c>
      <c r="D192" s="2">
        <v>0</v>
      </c>
      <c r="E192" s="2">
        <v>623281.85817204649</v>
      </c>
      <c r="F192" s="2">
        <v>727245.42142332229</v>
      </c>
      <c r="G192" s="2">
        <v>838720.5042004952</v>
      </c>
      <c r="H192" s="2">
        <v>831584.92974228866</v>
      </c>
      <c r="I192" s="2">
        <v>825450.04574346077</v>
      </c>
      <c r="J192" s="2">
        <v>822758.60054573487</v>
      </c>
      <c r="K192" s="2">
        <v>786308.64928152645</v>
      </c>
      <c r="L192" s="2">
        <v>758854.45334106789</v>
      </c>
      <c r="M192" s="2">
        <v>725410.9532123222</v>
      </c>
      <c r="N192" t="e">
        <f>#REF!+#REF!+#REF!</f>
        <v>#REF!</v>
      </c>
      <c r="O192" t="e">
        <f>#REF!+#REF!+#REF!</f>
        <v>#REF!</v>
      </c>
      <c r="P192" t="e">
        <f>#REF!+#REF!+#REF!</f>
        <v>#REF!</v>
      </c>
      <c r="Q192" t="e">
        <f>#REF!+#REF!+#REF!</f>
        <v>#REF!</v>
      </c>
      <c r="R192" t="e">
        <f>#REF!+#REF!+#REF!</f>
        <v>#REF!</v>
      </c>
      <c r="S192" t="e">
        <f>#REF!+#REF!+#REF!</f>
        <v>#REF!</v>
      </c>
      <c r="T192" t="e">
        <f>#REF!+#REF!+#REF!</f>
        <v>#REF!</v>
      </c>
      <c r="U192" t="e">
        <f>#REF!+#REF!+#REF!</f>
        <v>#REF!</v>
      </c>
      <c r="X192" s="18"/>
      <c r="Y192" s="18"/>
      <c r="Z192" s="18"/>
      <c r="AA192" s="18"/>
      <c r="AB192" s="18"/>
      <c r="AC192" s="18"/>
      <c r="AD192" s="18"/>
      <c r="AE192" s="18"/>
      <c r="AF192" s="18"/>
      <c r="AH192" s="20"/>
      <c r="AI192" s="48"/>
      <c r="AJ192" s="49"/>
      <c r="AK192" s="20"/>
      <c r="AL192" s="48"/>
      <c r="AN192" s="20"/>
      <c r="AO192" s="48"/>
    </row>
    <row r="193" spans="1:41" x14ac:dyDescent="0.3">
      <c r="A193" t="s">
        <v>194</v>
      </c>
      <c r="B193" s="2">
        <v>0</v>
      </c>
      <c r="C193" s="2">
        <v>0</v>
      </c>
      <c r="D193" s="2">
        <v>0</v>
      </c>
      <c r="E193" s="2">
        <v>283318.92409332586</v>
      </c>
      <c r="F193" s="2">
        <v>327254.40490117419</v>
      </c>
      <c r="G193" s="2">
        <v>372254.98792001483</v>
      </c>
      <c r="H193" s="2">
        <v>375355.8211231649</v>
      </c>
      <c r="I193" s="2">
        <v>379248.2166771075</v>
      </c>
      <c r="J193" s="2">
        <v>384844.5934864399</v>
      </c>
      <c r="K193" s="2">
        <v>374400.82164321357</v>
      </c>
      <c r="L193" s="2">
        <v>366758.50851848692</v>
      </c>
      <c r="M193" s="2">
        <v>356160.40453128581</v>
      </c>
      <c r="N193" t="e">
        <f>#REF!+#REF!+#REF!</f>
        <v>#REF!</v>
      </c>
      <c r="O193" t="e">
        <f>#REF!+#REF!+#REF!</f>
        <v>#REF!</v>
      </c>
      <c r="P193" t="e">
        <f>#REF!+#REF!+#REF!</f>
        <v>#REF!</v>
      </c>
      <c r="Q193" t="e">
        <f>#REF!+#REF!+#REF!</f>
        <v>#REF!</v>
      </c>
      <c r="R193" t="e">
        <f>#REF!+#REF!+#REF!</f>
        <v>#REF!</v>
      </c>
      <c r="S193" t="e">
        <f>#REF!+#REF!+#REF!</f>
        <v>#REF!</v>
      </c>
      <c r="T193" t="e">
        <f>#REF!+#REF!+#REF!</f>
        <v>#REF!</v>
      </c>
      <c r="U193" t="e">
        <f>#REF!+#REF!+#REF!</f>
        <v>#REF!</v>
      </c>
      <c r="W193" s="9" t="s">
        <v>57</v>
      </c>
      <c r="X193" s="4">
        <v>2020</v>
      </c>
      <c r="Y193" s="4">
        <v>2025</v>
      </c>
      <c r="Z193" s="4">
        <v>2030</v>
      </c>
      <c r="AA193" s="4">
        <v>2035</v>
      </c>
      <c r="AB193" s="4">
        <v>2040</v>
      </c>
      <c r="AC193" s="4">
        <v>2045</v>
      </c>
      <c r="AD193" s="4">
        <v>2050</v>
      </c>
      <c r="AE193" s="4">
        <v>2055</v>
      </c>
      <c r="AF193" s="4">
        <v>2060</v>
      </c>
    </row>
    <row r="194" spans="1:41" x14ac:dyDescent="0.3">
      <c r="A194" t="s">
        <v>195</v>
      </c>
      <c r="B194" s="2">
        <v>0</v>
      </c>
      <c r="C194" s="2">
        <v>0</v>
      </c>
      <c r="D194" s="2">
        <v>0</v>
      </c>
      <c r="E194" s="2">
        <v>14877.055431644778</v>
      </c>
      <c r="F194" s="2">
        <v>19272.36948694996</v>
      </c>
      <c r="G194" s="2">
        <v>23842.044929074145</v>
      </c>
      <c r="H194" s="2">
        <v>23962.906635723557</v>
      </c>
      <c r="I194" s="2">
        <v>24388.549193463154</v>
      </c>
      <c r="J194" s="2">
        <v>25139.29711231331</v>
      </c>
      <c r="K194" s="2">
        <v>25809.805508427286</v>
      </c>
      <c r="L194" s="2">
        <v>26530.681262368005</v>
      </c>
      <c r="M194" s="2">
        <v>25874.260398040009</v>
      </c>
      <c r="N194" t="e">
        <f>#REF!+#REF!+#REF!</f>
        <v>#REF!</v>
      </c>
      <c r="O194" t="e">
        <f>#REF!+#REF!+#REF!</f>
        <v>#REF!</v>
      </c>
      <c r="P194" t="e">
        <f>#REF!+#REF!+#REF!</f>
        <v>#REF!</v>
      </c>
      <c r="Q194" t="e">
        <f>#REF!+#REF!+#REF!</f>
        <v>#REF!</v>
      </c>
      <c r="R194" t="e">
        <f>#REF!+#REF!+#REF!</f>
        <v>#REF!</v>
      </c>
      <c r="S194" t="e">
        <f>#REF!+#REF!+#REF!</f>
        <v>#REF!</v>
      </c>
      <c r="T194" t="e">
        <f>#REF!+#REF!+#REF!</f>
        <v>#REF!</v>
      </c>
      <c r="U194" t="e">
        <f>#REF!+#REF!+#REF!</f>
        <v>#REF!</v>
      </c>
      <c r="W194" t="s">
        <v>91</v>
      </c>
      <c r="X194" s="18">
        <f>X134</f>
        <v>4972.6620461930406</v>
      </c>
      <c r="Y194" s="18">
        <f>X194+X134*4+Y134</f>
        <v>30220.116748279281</v>
      </c>
      <c r="Z194" s="18">
        <f t="shared" ref="Z194:AF194" si="70">Y194+Y134*4+Z134</f>
        <v>57381.075012584573</v>
      </c>
      <c r="AA194" s="18">
        <f t="shared" si="70"/>
        <v>85832.928722168464</v>
      </c>
      <c r="AB194" s="18">
        <f t="shared" si="70"/>
        <v>113210.32612751948</v>
      </c>
      <c r="AC194" s="18">
        <f t="shared" si="70"/>
        <v>139575.97727839524</v>
      </c>
      <c r="AD194" s="18">
        <f t="shared" si="70"/>
        <v>164844.7741909913</v>
      </c>
      <c r="AE194" s="18">
        <f t="shared" si="70"/>
        <v>188347.76128929149</v>
      </c>
      <c r="AF194" s="18">
        <f t="shared" si="70"/>
        <v>210359.31497220814</v>
      </c>
      <c r="AH194" s="79"/>
      <c r="AI194" s="79"/>
      <c r="AK194" s="79"/>
      <c r="AL194" s="79"/>
      <c r="AN194" s="79"/>
      <c r="AO194" s="79"/>
    </row>
    <row r="195" spans="1:41" x14ac:dyDescent="0.3">
      <c r="A195" t="s">
        <v>80</v>
      </c>
      <c r="B195" s="2">
        <v>0</v>
      </c>
      <c r="C195" s="2">
        <v>0</v>
      </c>
      <c r="D195" s="2">
        <v>0</v>
      </c>
      <c r="E195" s="2">
        <v>11335202.740959087</v>
      </c>
      <c r="F195" s="2">
        <v>13247224.040087789</v>
      </c>
      <c r="G195" s="2">
        <v>15490456.108171441</v>
      </c>
      <c r="H195" s="2">
        <v>15619707.840273991</v>
      </c>
      <c r="I195" s="2">
        <v>15704075.430005843</v>
      </c>
      <c r="J195" s="2">
        <v>15949934.714854842</v>
      </c>
      <c r="K195" s="2">
        <v>15621197.974220188</v>
      </c>
      <c r="L195" s="2">
        <v>15361287.749734242</v>
      </c>
      <c r="M195" s="2">
        <v>14938736.011900058</v>
      </c>
      <c r="N195" t="e">
        <f>#REF!+#REF!+#REF!</f>
        <v>#REF!</v>
      </c>
      <c r="O195" t="e">
        <f>#REF!+#REF!+#REF!</f>
        <v>#REF!</v>
      </c>
      <c r="P195" t="e">
        <f>#REF!+#REF!+#REF!</f>
        <v>#REF!</v>
      </c>
      <c r="Q195" t="e">
        <f>#REF!+#REF!+#REF!</f>
        <v>#REF!</v>
      </c>
      <c r="R195" t="e">
        <f>#REF!+#REF!+#REF!</f>
        <v>#REF!</v>
      </c>
      <c r="S195" t="e">
        <f>#REF!+#REF!+#REF!</f>
        <v>#REF!</v>
      </c>
      <c r="T195" t="e">
        <f>#REF!+#REF!+#REF!</f>
        <v>#REF!</v>
      </c>
      <c r="U195" t="e">
        <f>#REF!+#REF!+#REF!</f>
        <v>#REF!</v>
      </c>
      <c r="W195" t="s">
        <v>244</v>
      </c>
      <c r="X195" s="18">
        <f t="shared" ref="X195:X197" si="71">X135</f>
        <v>4972.6620461930406</v>
      </c>
      <c r="Y195" s="18">
        <f t="shared" ref="Y195:AF197" si="72">X195+X135*4+Y135</f>
        <v>30451.06377126633</v>
      </c>
      <c r="Z195" s="18">
        <f t="shared" si="72"/>
        <v>59086.74351639783</v>
      </c>
      <c r="AA195" s="18">
        <f t="shared" si="72"/>
        <v>90366.906668221898</v>
      </c>
      <c r="AB195" s="18">
        <f t="shared" si="72"/>
        <v>120762.31427374162</v>
      </c>
      <c r="AC195" s="18">
        <f t="shared" si="72"/>
        <v>149679.39508753276</v>
      </c>
      <c r="AD195" s="18">
        <f t="shared" si="72"/>
        <v>177289.04280801694</v>
      </c>
      <c r="AE195" s="18">
        <f t="shared" si="72"/>
        <v>202988.52536704516</v>
      </c>
      <c r="AF195" s="18">
        <f t="shared" si="72"/>
        <v>226951.20194747823</v>
      </c>
      <c r="AH195" s="20"/>
      <c r="AI195" s="48"/>
      <c r="AJ195" s="49"/>
      <c r="AK195" s="20"/>
      <c r="AL195" s="48"/>
      <c r="AN195" s="20"/>
      <c r="AO195" s="48"/>
    </row>
    <row r="196" spans="1:41" x14ac:dyDescent="0.3">
      <c r="A196" t="s">
        <v>196</v>
      </c>
      <c r="B196" s="2">
        <v>0</v>
      </c>
      <c r="C196" s="2">
        <v>0</v>
      </c>
      <c r="D196" s="2">
        <v>0</v>
      </c>
      <c r="E196" s="2">
        <v>156447.54975027253</v>
      </c>
      <c r="F196" s="2">
        <v>170392.13952152504</v>
      </c>
      <c r="G196" s="2">
        <v>184482.63957846427</v>
      </c>
      <c r="H196" s="2">
        <v>185701.75631581829</v>
      </c>
      <c r="I196" s="2">
        <v>187729.04725471471</v>
      </c>
      <c r="J196" s="2">
        <v>190590.36927906168</v>
      </c>
      <c r="K196" s="2">
        <v>193465.22389810038</v>
      </c>
      <c r="L196" s="2">
        <v>196362.44289998402</v>
      </c>
      <c r="M196" s="2">
        <v>195481.43775707355</v>
      </c>
      <c r="N196" t="e">
        <f>#REF!+#REF!+#REF!</f>
        <v>#REF!</v>
      </c>
      <c r="O196" t="e">
        <f>#REF!+#REF!+#REF!</f>
        <v>#REF!</v>
      </c>
      <c r="P196" t="e">
        <f>#REF!+#REF!+#REF!</f>
        <v>#REF!</v>
      </c>
      <c r="Q196" t="e">
        <f>#REF!+#REF!+#REF!</f>
        <v>#REF!</v>
      </c>
      <c r="R196" t="e">
        <f>#REF!+#REF!+#REF!</f>
        <v>#REF!</v>
      </c>
      <c r="S196" t="e">
        <f>#REF!+#REF!+#REF!</f>
        <v>#REF!</v>
      </c>
      <c r="T196" t="e">
        <f>#REF!+#REF!+#REF!</f>
        <v>#REF!</v>
      </c>
      <c r="U196" t="e">
        <f>#REF!+#REF!+#REF!</f>
        <v>#REF!</v>
      </c>
      <c r="W196" t="s">
        <v>245</v>
      </c>
      <c r="X196" s="18">
        <f t="shared" si="71"/>
        <v>4972.6620461930406</v>
      </c>
      <c r="Y196" s="18">
        <f t="shared" si="72"/>
        <v>30088.207670879783</v>
      </c>
      <c r="Z196" s="18">
        <f t="shared" si="72"/>
        <v>56446.864592758262</v>
      </c>
      <c r="AA196" s="18">
        <f t="shared" si="72"/>
        <v>83366.521348817914</v>
      </c>
      <c r="AB196" s="18">
        <f t="shared" si="72"/>
        <v>108387.09999590543</v>
      </c>
      <c r="AC196" s="18">
        <f t="shared" si="72"/>
        <v>131571.34958754628</v>
      </c>
      <c r="AD196" s="18">
        <f t="shared" si="72"/>
        <v>153460.93732480364</v>
      </c>
      <c r="AE196" s="18">
        <f t="shared" si="72"/>
        <v>173886.38984775104</v>
      </c>
      <c r="AF196" s="18">
        <f t="shared" si="72"/>
        <v>192891.10971987873</v>
      </c>
      <c r="AH196" s="20"/>
      <c r="AI196" s="48"/>
      <c r="AJ196" s="49"/>
      <c r="AK196" s="20"/>
      <c r="AL196" s="48"/>
      <c r="AN196" s="20"/>
      <c r="AO196" s="48"/>
    </row>
    <row r="197" spans="1:41" x14ac:dyDescent="0.3">
      <c r="A197" t="s">
        <v>197</v>
      </c>
      <c r="B197" s="2">
        <v>0</v>
      </c>
      <c r="C197" s="2">
        <v>0</v>
      </c>
      <c r="D197" s="2">
        <v>0</v>
      </c>
      <c r="E197" s="2">
        <v>25.612172836960379</v>
      </c>
      <c r="F197" s="2">
        <v>47.089224657178761</v>
      </c>
      <c r="G197" s="2">
        <v>61.707640366968675</v>
      </c>
      <c r="H197" s="2">
        <v>61.430040778178551</v>
      </c>
      <c r="I197" s="2">
        <v>73.131239445571907</v>
      </c>
      <c r="J197" s="2">
        <v>72.933947440349797</v>
      </c>
      <c r="K197" s="2">
        <v>76.639320010974771</v>
      </c>
      <c r="L197" s="2">
        <v>75.98778736494468</v>
      </c>
      <c r="M197" s="2">
        <v>85.970821863205998</v>
      </c>
      <c r="N197" t="e">
        <f>#REF!+#REF!+#REF!</f>
        <v>#REF!</v>
      </c>
      <c r="O197" t="e">
        <f>#REF!+#REF!+#REF!</f>
        <v>#REF!</v>
      </c>
      <c r="P197" t="e">
        <f>#REF!+#REF!+#REF!</f>
        <v>#REF!</v>
      </c>
      <c r="Q197" t="e">
        <f>#REF!+#REF!+#REF!</f>
        <v>#REF!</v>
      </c>
      <c r="R197" t="e">
        <f>#REF!+#REF!+#REF!</f>
        <v>#REF!</v>
      </c>
      <c r="S197" t="e">
        <f>#REF!+#REF!+#REF!</f>
        <v>#REF!</v>
      </c>
      <c r="T197" t="e">
        <f>#REF!+#REF!+#REF!</f>
        <v>#REF!</v>
      </c>
      <c r="U197" t="e">
        <f>#REF!+#REF!+#REF!</f>
        <v>#REF!</v>
      </c>
      <c r="W197" t="s">
        <v>246</v>
      </c>
      <c r="X197" s="18">
        <f t="shared" si="71"/>
        <v>4972.6620461930406</v>
      </c>
      <c r="Y197" s="18">
        <f t="shared" si="72"/>
        <v>30381.227919848348</v>
      </c>
      <c r="Z197" s="18">
        <f t="shared" si="72"/>
        <v>58619.428512277227</v>
      </c>
      <c r="AA197" s="18">
        <f t="shared" si="72"/>
        <v>89275.006193736903</v>
      </c>
      <c r="AB197" s="18">
        <f t="shared" si="72"/>
        <v>118890.85670297293</v>
      </c>
      <c r="AC197" s="18">
        <f t="shared" si="72"/>
        <v>147010.63872792755</v>
      </c>
      <c r="AD197" s="18">
        <f t="shared" si="72"/>
        <v>174047.74613560826</v>
      </c>
      <c r="AE197" s="18">
        <f t="shared" si="72"/>
        <v>199150.10697927605</v>
      </c>
      <c r="AF197" s="18">
        <f t="shared" si="72"/>
        <v>222648.61225684371</v>
      </c>
      <c r="AH197" s="20"/>
      <c r="AI197" s="48"/>
      <c r="AJ197" s="49"/>
      <c r="AK197" s="20"/>
      <c r="AL197" s="48"/>
      <c r="AN197" s="20"/>
      <c r="AO197" s="48"/>
    </row>
    <row r="198" spans="1:41" x14ac:dyDescent="0.3">
      <c r="A198" t="s">
        <v>198</v>
      </c>
      <c r="B198" s="2">
        <v>0</v>
      </c>
      <c r="C198" s="2">
        <v>0</v>
      </c>
      <c r="D198" s="2">
        <v>0</v>
      </c>
      <c r="E198" s="2">
        <v>592000.04803632596</v>
      </c>
      <c r="F198" s="2">
        <v>749160.65571816918</v>
      </c>
      <c r="G198" s="2">
        <v>938080.70560078195</v>
      </c>
      <c r="H198" s="2">
        <v>978963.51323014928</v>
      </c>
      <c r="I198" s="2">
        <v>1020647.9050581189</v>
      </c>
      <c r="J198" s="2">
        <v>1070641.9679303237</v>
      </c>
      <c r="K198" s="2">
        <v>1085486.3428536239</v>
      </c>
      <c r="L198" s="2">
        <v>1097249.5571416137</v>
      </c>
      <c r="M198" s="2">
        <v>1102304.6685259633</v>
      </c>
      <c r="N198" t="e">
        <f>#REF!+#REF!+#REF!</f>
        <v>#REF!</v>
      </c>
      <c r="O198" t="e">
        <f>#REF!+#REF!+#REF!</f>
        <v>#REF!</v>
      </c>
      <c r="P198" t="e">
        <f>#REF!+#REF!+#REF!</f>
        <v>#REF!</v>
      </c>
      <c r="Q198" t="e">
        <f>#REF!+#REF!+#REF!</f>
        <v>#REF!</v>
      </c>
      <c r="R198" t="e">
        <f>#REF!+#REF!+#REF!</f>
        <v>#REF!</v>
      </c>
      <c r="S198" t="e">
        <f>#REF!+#REF!+#REF!</f>
        <v>#REF!</v>
      </c>
      <c r="T198" t="e">
        <f>#REF!+#REF!+#REF!</f>
        <v>#REF!</v>
      </c>
      <c r="U198" t="e">
        <f>#REF!+#REF!+#REF!</f>
        <v>#REF!</v>
      </c>
      <c r="X198" s="18"/>
      <c r="Y198" s="18"/>
      <c r="Z198" s="18"/>
      <c r="AA198" s="18"/>
      <c r="AB198" s="18"/>
      <c r="AC198" s="18"/>
      <c r="AD198" s="18"/>
      <c r="AE198" s="18"/>
      <c r="AF198" s="18"/>
      <c r="AH198" s="20"/>
      <c r="AI198" s="48"/>
      <c r="AJ198" s="49"/>
      <c r="AK198" s="20"/>
      <c r="AL198" s="48"/>
      <c r="AN198" s="20"/>
      <c r="AO198" s="48"/>
    </row>
    <row r="199" spans="1:41" x14ac:dyDescent="0.3">
      <c r="A199" t="s">
        <v>199</v>
      </c>
      <c r="B199" s="2">
        <v>0</v>
      </c>
      <c r="C199" s="2">
        <v>0</v>
      </c>
      <c r="D199" s="2">
        <v>0</v>
      </c>
      <c r="E199" s="2">
        <v>1891.9841436481097</v>
      </c>
      <c r="F199" s="2">
        <v>2021.3908064935515</v>
      </c>
      <c r="G199" s="2">
        <v>2158.0226832052772</v>
      </c>
      <c r="H199" s="2">
        <v>2171.3407095481721</v>
      </c>
      <c r="I199" s="2">
        <v>2199.4276793785175</v>
      </c>
      <c r="J199" s="2">
        <v>2222.2949174179198</v>
      </c>
      <c r="K199" s="2">
        <v>2268.4173693842154</v>
      </c>
      <c r="L199" s="2">
        <v>2312.9778025905398</v>
      </c>
      <c r="M199" s="2">
        <v>2283.014166194524</v>
      </c>
      <c r="N199" t="e">
        <f>#REF!+#REF!+#REF!</f>
        <v>#REF!</v>
      </c>
      <c r="O199" t="e">
        <f>#REF!+#REF!+#REF!</f>
        <v>#REF!</v>
      </c>
      <c r="P199" t="e">
        <f>#REF!+#REF!+#REF!</f>
        <v>#REF!</v>
      </c>
      <c r="Q199" t="e">
        <f>#REF!+#REF!+#REF!</f>
        <v>#REF!</v>
      </c>
      <c r="R199" t="e">
        <f>#REF!+#REF!+#REF!</f>
        <v>#REF!</v>
      </c>
      <c r="S199" t="e">
        <f>#REF!+#REF!+#REF!</f>
        <v>#REF!</v>
      </c>
      <c r="T199" t="e">
        <f>#REF!+#REF!+#REF!</f>
        <v>#REF!</v>
      </c>
      <c r="U199" t="e">
        <f>#REF!+#REF!+#REF!</f>
        <v>#REF!</v>
      </c>
      <c r="X199" s="18"/>
      <c r="Y199" s="18"/>
      <c r="Z199" s="18"/>
      <c r="AA199" s="18"/>
      <c r="AB199" s="18"/>
      <c r="AC199" s="18"/>
      <c r="AD199" s="18"/>
      <c r="AE199" s="18"/>
      <c r="AF199" s="18"/>
      <c r="AH199" s="20"/>
      <c r="AI199" s="48"/>
      <c r="AJ199" s="49"/>
      <c r="AK199" s="20"/>
      <c r="AL199" s="48"/>
      <c r="AN199" s="20"/>
      <c r="AO199" s="48"/>
    </row>
    <row r="200" spans="1:41" x14ac:dyDescent="0.3">
      <c r="A200" s="9" t="s">
        <v>200</v>
      </c>
      <c r="B200" s="10">
        <f>B45+B62+B80+B113+B112+B139+B144+B153+B185+B186+B189+B190+B191+B196+B197+B199</f>
        <v>0</v>
      </c>
      <c r="C200" s="10">
        <f t="shared" ref="C200:U200" si="73">C45+C62+C80+C113+C112+C139+C144+C153+C185+C186+C189+C190+C191+C196+C197+C199</f>
        <v>0</v>
      </c>
      <c r="D200" s="10">
        <f t="shared" si="73"/>
        <v>0</v>
      </c>
      <c r="E200" s="10">
        <f t="shared" si="73"/>
        <v>95111429.09165661</v>
      </c>
      <c r="F200" s="10">
        <f t="shared" si="73"/>
        <v>108116811.40923721</v>
      </c>
      <c r="G200" s="10">
        <f t="shared" si="73"/>
        <v>122702273.6602824</v>
      </c>
      <c r="H200" s="10">
        <f t="shared" si="73"/>
        <v>122998433.81559312</v>
      </c>
      <c r="I200" s="10">
        <f t="shared" si="73"/>
        <v>123814734.36248957</v>
      </c>
      <c r="J200" s="10">
        <f t="shared" si="73"/>
        <v>123977470.14660569</v>
      </c>
      <c r="K200" s="10">
        <f t="shared" si="73"/>
        <v>120441690.39801727</v>
      </c>
      <c r="L200" s="10">
        <f t="shared" si="73"/>
        <v>117187163.79210442</v>
      </c>
      <c r="M200" s="10">
        <f t="shared" si="73"/>
        <v>113404322.94336058</v>
      </c>
      <c r="N200" s="10" t="e">
        <f t="shared" si="73"/>
        <v>#REF!</v>
      </c>
      <c r="O200" s="10" t="e">
        <f t="shared" si="73"/>
        <v>#REF!</v>
      </c>
      <c r="P200" s="10" t="e">
        <f t="shared" si="73"/>
        <v>#REF!</v>
      </c>
      <c r="Q200" s="10" t="e">
        <f t="shared" si="73"/>
        <v>#REF!</v>
      </c>
      <c r="R200" s="10" t="e">
        <f t="shared" si="73"/>
        <v>#REF!</v>
      </c>
      <c r="S200" s="10" t="e">
        <f t="shared" si="73"/>
        <v>#REF!</v>
      </c>
      <c r="T200" s="10" t="e">
        <f t="shared" si="73"/>
        <v>#REF!</v>
      </c>
      <c r="U200" s="10" t="e">
        <f t="shared" si="73"/>
        <v>#REF!</v>
      </c>
      <c r="X200" s="18"/>
      <c r="Y200" s="18"/>
      <c r="Z200" s="18"/>
      <c r="AA200" s="18"/>
      <c r="AB200" s="18"/>
      <c r="AC200" s="18"/>
      <c r="AD200" s="18"/>
      <c r="AE200" s="18"/>
      <c r="AF200" s="18"/>
      <c r="AH200" s="20"/>
      <c r="AI200" s="48"/>
      <c r="AJ200" s="49"/>
      <c r="AK200" s="20"/>
      <c r="AL200" s="48"/>
      <c r="AN200" s="20"/>
      <c r="AO200" s="48"/>
    </row>
    <row r="201" spans="1:41" x14ac:dyDescent="0.3">
      <c r="A201" s="9" t="s">
        <v>201</v>
      </c>
      <c r="B201" s="10">
        <f>B202-B200</f>
        <v>0</v>
      </c>
      <c r="C201" s="10">
        <f t="shared" ref="C201:U201" si="74">C202-C200</f>
        <v>0</v>
      </c>
      <c r="D201" s="10">
        <f t="shared" si="74"/>
        <v>0</v>
      </c>
      <c r="E201" s="10">
        <f t="shared" si="74"/>
        <v>152141717.02378452</v>
      </c>
      <c r="F201" s="10">
        <f t="shared" si="74"/>
        <v>168678568.55016869</v>
      </c>
      <c r="G201" s="10">
        <f t="shared" si="74"/>
        <v>188773516.50850961</v>
      </c>
      <c r="H201" s="10">
        <f t="shared" si="74"/>
        <v>191319261.43613797</v>
      </c>
      <c r="I201" s="10">
        <f t="shared" si="74"/>
        <v>195171122.33206618</v>
      </c>
      <c r="J201" s="10">
        <f t="shared" si="74"/>
        <v>199796967.18147123</v>
      </c>
      <c r="K201" s="10">
        <f t="shared" si="74"/>
        <v>200276299.64490342</v>
      </c>
      <c r="L201" s="10">
        <f t="shared" si="74"/>
        <v>200629318.93094242</v>
      </c>
      <c r="M201" s="10">
        <f t="shared" si="74"/>
        <v>197518550.19960093</v>
      </c>
      <c r="N201" s="10" t="e">
        <f t="shared" si="74"/>
        <v>#REF!</v>
      </c>
      <c r="O201" s="10" t="e">
        <f t="shared" si="74"/>
        <v>#REF!</v>
      </c>
      <c r="P201" s="10" t="e">
        <f t="shared" si="74"/>
        <v>#REF!</v>
      </c>
      <c r="Q201" s="10" t="e">
        <f t="shared" si="74"/>
        <v>#REF!</v>
      </c>
      <c r="R201" s="10" t="e">
        <f t="shared" si="74"/>
        <v>#REF!</v>
      </c>
      <c r="S201" s="10" t="e">
        <f t="shared" si="74"/>
        <v>#REF!</v>
      </c>
      <c r="T201" s="10" t="e">
        <f t="shared" si="74"/>
        <v>#REF!</v>
      </c>
      <c r="U201" s="10" t="e">
        <f t="shared" si="74"/>
        <v>#REF!</v>
      </c>
      <c r="W201" s="4" t="s">
        <v>63</v>
      </c>
      <c r="X201" s="4">
        <v>2020</v>
      </c>
      <c r="Y201" s="4">
        <v>2025</v>
      </c>
      <c r="Z201" s="4">
        <v>2030</v>
      </c>
      <c r="AA201" s="4">
        <v>2035</v>
      </c>
      <c r="AB201" s="4">
        <v>2040</v>
      </c>
      <c r="AC201" s="4">
        <v>2045</v>
      </c>
      <c r="AD201" s="4">
        <v>2050</v>
      </c>
      <c r="AE201" s="4">
        <v>2055</v>
      </c>
      <c r="AF201" s="4">
        <v>2060</v>
      </c>
    </row>
    <row r="202" spans="1:41" x14ac:dyDescent="0.3">
      <c r="A202" s="9" t="s">
        <v>87</v>
      </c>
      <c r="B202" s="36">
        <f>SUM(B4,B58,B81,B98,B138,B153,B184)</f>
        <v>0</v>
      </c>
      <c r="C202" s="36">
        <f t="shared" ref="C202:U202" si="75">SUM(C4,C58,C81,C98,C138,C153,C184)</f>
        <v>0</v>
      </c>
      <c r="D202" s="36">
        <f t="shared" si="75"/>
        <v>0</v>
      </c>
      <c r="E202" s="36">
        <f t="shared" si="75"/>
        <v>247253146.11544114</v>
      </c>
      <c r="F202" s="36">
        <f t="shared" si="75"/>
        <v>276795379.9594059</v>
      </c>
      <c r="G202" s="36">
        <f t="shared" si="75"/>
        <v>311475790.16879201</v>
      </c>
      <c r="H202" s="36">
        <f t="shared" si="75"/>
        <v>314317695.2517311</v>
      </c>
      <c r="I202" s="36">
        <f t="shared" si="75"/>
        <v>318985856.69455576</v>
      </c>
      <c r="J202" s="36">
        <f t="shared" si="75"/>
        <v>323774437.3280769</v>
      </c>
      <c r="K202" s="36">
        <f t="shared" si="75"/>
        <v>320717990.04292071</v>
      </c>
      <c r="L202" s="36">
        <f t="shared" si="75"/>
        <v>317816482.72304684</v>
      </c>
      <c r="M202" s="36">
        <f t="shared" si="75"/>
        <v>310922873.1429615</v>
      </c>
      <c r="N202" s="10" t="e">
        <f t="shared" si="75"/>
        <v>#REF!</v>
      </c>
      <c r="O202" s="10" t="e">
        <f t="shared" si="75"/>
        <v>#REF!</v>
      </c>
      <c r="P202" s="10" t="e">
        <f t="shared" si="75"/>
        <v>#REF!</v>
      </c>
      <c r="Q202" s="10" t="e">
        <f t="shared" si="75"/>
        <v>#REF!</v>
      </c>
      <c r="R202" s="10" t="e">
        <f t="shared" si="75"/>
        <v>#REF!</v>
      </c>
      <c r="S202" s="10" t="e">
        <f t="shared" si="75"/>
        <v>#REF!</v>
      </c>
      <c r="T202" s="10" t="e">
        <f t="shared" si="75"/>
        <v>#REF!</v>
      </c>
      <c r="U202" s="10" t="e">
        <f t="shared" si="75"/>
        <v>#REF!</v>
      </c>
      <c r="W202" t="s">
        <v>91</v>
      </c>
      <c r="X202" s="18">
        <f>X142</f>
        <v>40453.533405313392</v>
      </c>
      <c r="Y202" s="18">
        <f>X202+X142*4+Y142</f>
        <v>248425.31666485674</v>
      </c>
      <c r="Z202" s="18">
        <f t="shared" ref="Z202:AF202" si="76">Y202+Y142*4+Z142</f>
        <v>485350.41581737658</v>
      </c>
      <c r="AA202" s="18">
        <f t="shared" si="76"/>
        <v>747037.54511826904</v>
      </c>
      <c r="AB202" s="18">
        <f t="shared" si="76"/>
        <v>1010172.0243691382</v>
      </c>
      <c r="AC202" s="18">
        <f t="shared" si="76"/>
        <v>1275921.9661309316</v>
      </c>
      <c r="AD202" s="18">
        <f t="shared" si="76"/>
        <v>1542102.0498577256</v>
      </c>
      <c r="AE202" s="18">
        <f t="shared" si="76"/>
        <v>1805240.3851346117</v>
      </c>
      <c r="AF202" s="18">
        <f t="shared" si="76"/>
        <v>2065016.969408469</v>
      </c>
      <c r="AH202" s="79"/>
      <c r="AI202" s="79"/>
      <c r="AK202" s="79"/>
      <c r="AL202" s="79"/>
      <c r="AN202" s="79"/>
      <c r="AO202" s="79"/>
    </row>
    <row r="203" spans="1:41" x14ac:dyDescent="0.3">
      <c r="W203" t="s">
        <v>244</v>
      </c>
      <c r="X203" s="18">
        <f t="shared" ref="X203:X205" si="77">X143</f>
        <v>40453.533405313392</v>
      </c>
      <c r="Y203" s="18">
        <f t="shared" ref="Y203:AF205" si="78">X203+X143*4+Y143</f>
        <v>249493.69168021408</v>
      </c>
      <c r="Z203" s="18">
        <f t="shared" si="78"/>
        <v>493353.32234208984</v>
      </c>
      <c r="AA203" s="18">
        <f t="shared" si="78"/>
        <v>768967.59429245745</v>
      </c>
      <c r="AB203" s="18">
        <f t="shared" si="78"/>
        <v>1048271.5526855191</v>
      </c>
      <c r="AC203" s="18">
        <f t="shared" si="78"/>
        <v>1328579.1154400597</v>
      </c>
      <c r="AD203" s="18">
        <f t="shared" si="78"/>
        <v>1606719.8046839572</v>
      </c>
      <c r="AE203" s="18">
        <f t="shared" si="78"/>
        <v>1881245.954860938</v>
      </c>
      <c r="AF203" s="18">
        <f t="shared" si="78"/>
        <v>2151251.3462711624</v>
      </c>
      <c r="AH203" s="20"/>
      <c r="AI203" s="48"/>
      <c r="AJ203" s="49"/>
      <c r="AK203" s="20"/>
      <c r="AL203" s="48"/>
      <c r="AN203" s="20"/>
      <c r="AO203" s="48"/>
    </row>
    <row r="204" spans="1:41" x14ac:dyDescent="0.3">
      <c r="B204" s="2">
        <f>B4+B58+B81+B98+B138+B153</f>
        <v>0</v>
      </c>
      <c r="C204" s="2">
        <f t="shared" ref="C204:M204" si="79">C4+C58+C81+C98+C138+C153</f>
        <v>0</v>
      </c>
      <c r="D204" s="2">
        <f t="shared" si="79"/>
        <v>0</v>
      </c>
      <c r="E204" s="2">
        <f t="shared" si="79"/>
        <v>247253146.11544114</v>
      </c>
      <c r="F204" s="2">
        <f t="shared" si="79"/>
        <v>276795379.9594059</v>
      </c>
      <c r="G204" s="2">
        <f t="shared" si="79"/>
        <v>311475790.16879201</v>
      </c>
      <c r="H204" s="2">
        <f t="shared" si="79"/>
        <v>314317695.2517311</v>
      </c>
      <c r="I204" s="2">
        <f t="shared" si="79"/>
        <v>318985856.69455576</v>
      </c>
      <c r="J204" s="2">
        <f t="shared" si="79"/>
        <v>323774437.3280769</v>
      </c>
      <c r="K204" s="2">
        <f t="shared" si="79"/>
        <v>320717990.04292071</v>
      </c>
      <c r="L204" s="2">
        <f t="shared" si="79"/>
        <v>317816482.72304684</v>
      </c>
      <c r="M204" s="2">
        <f t="shared" si="79"/>
        <v>310922873.1429615</v>
      </c>
      <c r="W204" t="s">
        <v>245</v>
      </c>
      <c r="X204" s="18">
        <f t="shared" si="77"/>
        <v>40453.533405313392</v>
      </c>
      <c r="Y204" s="18">
        <f t="shared" si="78"/>
        <v>252000.04259539978</v>
      </c>
      <c r="Z204" s="18">
        <f t="shared" si="78"/>
        <v>511692.47302489734</v>
      </c>
      <c r="AA204" s="18">
        <f t="shared" si="78"/>
        <v>815438.84231362597</v>
      </c>
      <c r="AB204" s="18">
        <f t="shared" si="78"/>
        <v>1118866.4442435005</v>
      </c>
      <c r="AC204" s="18">
        <f t="shared" si="78"/>
        <v>1422029.334718653</v>
      </c>
      <c r="AD204" s="18">
        <f t="shared" si="78"/>
        <v>1724195.5224631759</v>
      </c>
      <c r="AE204" s="18">
        <f t="shared" si="78"/>
        <v>2022535.1544585994</v>
      </c>
      <c r="AF204" s="18">
        <f t="shared" si="78"/>
        <v>2315844.1896663299</v>
      </c>
      <c r="AH204" s="20"/>
      <c r="AI204" s="48"/>
      <c r="AJ204" s="49"/>
      <c r="AK204" s="20"/>
      <c r="AL204" s="48"/>
      <c r="AN204" s="20"/>
      <c r="AO204" s="48"/>
    </row>
    <row r="205" spans="1:41" x14ac:dyDescent="0.3">
      <c r="W205" t="s">
        <v>246</v>
      </c>
      <c r="X205" s="18">
        <f t="shared" si="77"/>
        <v>40453.533405313392</v>
      </c>
      <c r="Y205" s="18">
        <f t="shared" si="78"/>
        <v>249583.73281570608</v>
      </c>
      <c r="Z205" s="18">
        <f t="shared" si="78"/>
        <v>494312.27116237284</v>
      </c>
      <c r="AA205" s="18">
        <f t="shared" si="78"/>
        <v>772108.73982970568</v>
      </c>
      <c r="AB205" s="18">
        <f t="shared" si="78"/>
        <v>1052161.5051849803</v>
      </c>
      <c r="AC205" s="18">
        <f t="shared" si="78"/>
        <v>1333719.0368608872</v>
      </c>
      <c r="AD205" s="18">
        <f t="shared" si="78"/>
        <v>1614676.6212564402</v>
      </c>
      <c r="AE205" s="18">
        <f t="shared" si="78"/>
        <v>1891348.1037399368</v>
      </c>
      <c r="AF205" s="18">
        <f t="shared" si="78"/>
        <v>2164614.026658562</v>
      </c>
      <c r="AH205" s="20"/>
      <c r="AI205" s="48"/>
      <c r="AJ205" s="49"/>
      <c r="AK205" s="20"/>
      <c r="AL205" s="48"/>
      <c r="AN205" s="20"/>
      <c r="AO205" s="48"/>
    </row>
    <row r="206" spans="1:41" x14ac:dyDescent="0.3">
      <c r="X206" s="18"/>
      <c r="Y206" s="18"/>
      <c r="Z206" s="18"/>
      <c r="AA206" s="18"/>
      <c r="AB206" s="18"/>
      <c r="AC206" s="18"/>
      <c r="AD206" s="18"/>
      <c r="AE206" s="18"/>
      <c r="AF206" s="18"/>
      <c r="AH206" s="20"/>
      <c r="AI206" s="48"/>
      <c r="AJ206" s="49"/>
      <c r="AK206" s="20"/>
      <c r="AL206" s="48"/>
      <c r="AN206" s="20"/>
      <c r="AO206" s="48"/>
    </row>
    <row r="207" spans="1:41" x14ac:dyDescent="0.3">
      <c r="X207" s="18"/>
      <c r="Y207" s="18"/>
      <c r="Z207" s="18"/>
      <c r="AA207" s="18"/>
      <c r="AB207" s="18"/>
      <c r="AC207" s="18"/>
      <c r="AD207" s="18"/>
      <c r="AE207" s="18"/>
      <c r="AF207" s="18"/>
      <c r="AH207" s="20"/>
      <c r="AI207" s="48"/>
      <c r="AJ207" s="49"/>
      <c r="AK207" s="20"/>
      <c r="AL207" s="48"/>
      <c r="AN207" s="20"/>
      <c r="AO207" s="48"/>
    </row>
    <row r="208" spans="1:41" x14ac:dyDescent="0.3">
      <c r="X208" s="18"/>
      <c r="Y208" s="18"/>
      <c r="Z208" s="18"/>
      <c r="AA208" s="18"/>
      <c r="AB208" s="18"/>
      <c r="AC208" s="18"/>
      <c r="AD208" s="18"/>
      <c r="AE208" s="18"/>
      <c r="AF208" s="18"/>
      <c r="AH208" s="20"/>
      <c r="AI208" s="48"/>
      <c r="AJ208" s="49"/>
      <c r="AK208" s="20"/>
      <c r="AL208" s="48"/>
      <c r="AN208" s="20"/>
      <c r="AO208" s="48"/>
    </row>
    <row r="209" spans="14:44" x14ac:dyDescent="0.3">
      <c r="W209" s="4" t="s">
        <v>87</v>
      </c>
      <c r="X209" s="4">
        <v>2020</v>
      </c>
      <c r="Y209" s="4">
        <v>2025</v>
      </c>
      <c r="Z209" s="4">
        <v>2030</v>
      </c>
      <c r="AA209" s="4">
        <v>2035</v>
      </c>
      <c r="AB209" s="4">
        <v>2040</v>
      </c>
      <c r="AC209" s="4">
        <v>2045</v>
      </c>
      <c r="AD209" s="4">
        <v>2050</v>
      </c>
      <c r="AE209" s="4">
        <v>2055</v>
      </c>
      <c r="AF209" s="4">
        <v>2060</v>
      </c>
    </row>
    <row r="210" spans="14:44" x14ac:dyDescent="0.3">
      <c r="W210" t="s">
        <v>91</v>
      </c>
      <c r="X210" s="18">
        <f>X150</f>
        <v>247253.14611544114</v>
      </c>
      <c r="Y210" s="18">
        <f>X210+X150*4+Y150</f>
        <v>1513061.1105366116</v>
      </c>
      <c r="Z210" s="18">
        <f t="shared" ref="Z210:AF210" si="80">Y210+Y150*4+Z150</f>
        <v>2931718.4205430271</v>
      </c>
      <c r="AA210" s="18">
        <f t="shared" si="80"/>
        <v>4491939.2764699263</v>
      </c>
      <c r="AB210" s="18">
        <f t="shared" si="80"/>
        <v>6068195.9141714061</v>
      </c>
      <c r="AC210" s="18">
        <f t="shared" si="80"/>
        <v>7667913.7782777064</v>
      </c>
      <c r="AD210" s="18">
        <f t="shared" si="80"/>
        <v>9283729.5176329352</v>
      </c>
      <c r="AE210" s="18">
        <f t="shared" si="80"/>
        <v>10884417.960527664</v>
      </c>
      <c r="AF210" s="18">
        <f t="shared" si="80"/>
        <v>12466606.764562814</v>
      </c>
      <c r="AH210" s="79"/>
      <c r="AI210" s="79"/>
      <c r="AK210" s="79"/>
      <c r="AL210" s="79"/>
      <c r="AN210" s="79"/>
      <c r="AO210" s="79"/>
    </row>
    <row r="211" spans="14:44" x14ac:dyDescent="0.3">
      <c r="W211" t="s">
        <v>244</v>
      </c>
      <c r="X211" s="18">
        <f t="shared" ref="X211:X213" si="81">X151</f>
        <v>247253.14611544114</v>
      </c>
      <c r="Y211" s="18">
        <f t="shared" ref="Y211:AF213" si="82">X211+X151*4+Y151</f>
        <v>1516653.2789260135</v>
      </c>
      <c r="Z211" s="18">
        <f t="shared" si="82"/>
        <v>2959311.5683348463</v>
      </c>
      <c r="AA211" s="18">
        <f t="shared" si="82"/>
        <v>4567440.9606466619</v>
      </c>
      <c r="AB211" s="18">
        <f t="shared" si="82"/>
        <v>6188963.3321185904</v>
      </c>
      <c r="AC211" s="18">
        <f t="shared" si="82"/>
        <v>7825946.0515266508</v>
      </c>
      <c r="AD211" s="18">
        <f t="shared" si="82"/>
        <v>9473386.8311236501</v>
      </c>
      <c r="AE211" s="18">
        <f t="shared" si="82"/>
        <v>11105926.371829875</v>
      </c>
      <c r="AF211" s="18">
        <f t="shared" si="82"/>
        <v>12716436.103841133</v>
      </c>
      <c r="AH211" s="20"/>
      <c r="AI211" s="48"/>
      <c r="AJ211" s="49"/>
      <c r="AK211" s="20"/>
      <c r="AL211" s="48"/>
      <c r="AN211" s="20"/>
      <c r="AO211" s="48"/>
    </row>
    <row r="212" spans="14:44" x14ac:dyDescent="0.3">
      <c r="W212" t="s">
        <v>245</v>
      </c>
      <c r="X212" s="18">
        <f t="shared" si="81"/>
        <v>247253.14611544114</v>
      </c>
      <c r="Y212" s="18">
        <f t="shared" si="82"/>
        <v>1524853.1608725991</v>
      </c>
      <c r="Z212" s="18">
        <f t="shared" si="82"/>
        <v>3018634.0598499076</v>
      </c>
      <c r="AA212" s="18">
        <f t="shared" si="82"/>
        <v>4717899.1235683886</v>
      </c>
      <c r="AB212" s="18">
        <f t="shared" si="82"/>
        <v>6422668.8519808939</v>
      </c>
      <c r="AC212" s="18">
        <f t="shared" si="82"/>
        <v>8117446.9393529044</v>
      </c>
      <c r="AD212" s="18">
        <f t="shared" si="82"/>
        <v>9816280.3171479274</v>
      </c>
      <c r="AE212" s="18">
        <f t="shared" si="82"/>
        <v>11495166.728935488</v>
      </c>
      <c r="AF212" s="18">
        <f t="shared" si="82"/>
        <v>13137522.557351176</v>
      </c>
      <c r="AH212" s="20"/>
      <c r="AI212" s="48"/>
      <c r="AJ212" s="49"/>
      <c r="AK212" s="20"/>
      <c r="AL212" s="48"/>
      <c r="AN212" s="20"/>
      <c r="AO212" s="48"/>
    </row>
    <row r="213" spans="14:44" x14ac:dyDescent="0.3">
      <c r="W213" t="s">
        <v>246</v>
      </c>
      <c r="X213" s="18">
        <f t="shared" si="81"/>
        <v>247253.14611544114</v>
      </c>
      <c r="Y213" s="18">
        <f t="shared" si="82"/>
        <v>1515995.711580856</v>
      </c>
      <c r="Z213" s="18">
        <f t="shared" si="82"/>
        <v>2955088.5630399655</v>
      </c>
      <c r="AA213" s="18">
        <f t="shared" si="82"/>
        <v>4557609.7006915454</v>
      </c>
      <c r="AB213" s="18">
        <f t="shared" si="82"/>
        <v>6169002.3351669479</v>
      </c>
      <c r="AC213" s="18">
        <f t="shared" si="82"/>
        <v>7793778.4480750114</v>
      </c>
      <c r="AD213" s="18">
        <f t="shared" si="82"/>
        <v>9432498.4185245186</v>
      </c>
      <c r="AE213" s="18">
        <f t="shared" si="82"/>
        <v>11054088.59798852</v>
      </c>
      <c r="AF213" s="18">
        <f t="shared" si="82"/>
        <v>12659042.238927232</v>
      </c>
      <c r="AH213" s="20"/>
      <c r="AI213" s="48"/>
      <c r="AJ213" s="49"/>
      <c r="AK213" s="20"/>
      <c r="AL213" s="48"/>
      <c r="AN213" s="20"/>
      <c r="AO213" s="48"/>
    </row>
    <row r="214" spans="14:44" x14ac:dyDescent="0.3">
      <c r="X214" s="18"/>
      <c r="Y214" s="18"/>
      <c r="Z214" s="18"/>
      <c r="AA214" s="18"/>
      <c r="AB214" s="18"/>
      <c r="AC214" s="18"/>
      <c r="AD214" s="18"/>
      <c r="AE214" s="18"/>
      <c r="AF214" s="18"/>
      <c r="AH214" s="20"/>
      <c r="AI214" s="48"/>
      <c r="AJ214" s="49"/>
      <c r="AK214" s="20"/>
      <c r="AL214" s="48"/>
      <c r="AN214" s="20"/>
      <c r="AO214" s="48"/>
    </row>
    <row r="215" spans="14:44" x14ac:dyDescent="0.3">
      <c r="X215" s="18"/>
      <c r="Y215" s="18"/>
      <c r="Z215" s="18"/>
      <c r="AA215" s="18"/>
      <c r="AB215" s="18"/>
      <c r="AC215" s="18"/>
      <c r="AD215" s="18"/>
      <c r="AE215" s="18"/>
      <c r="AF215" s="18"/>
      <c r="AH215" s="20"/>
      <c r="AI215" s="48"/>
      <c r="AJ215" s="49"/>
      <c r="AK215" s="20"/>
      <c r="AL215" s="48"/>
      <c r="AN215" s="20"/>
      <c r="AO215" s="48"/>
    </row>
    <row r="216" spans="14:44" x14ac:dyDescent="0.3">
      <c r="X216" s="18"/>
      <c r="Y216" s="18"/>
      <c r="Z216" s="18"/>
      <c r="AA216" s="18"/>
      <c r="AB216" s="18"/>
      <c r="AC216" s="18"/>
      <c r="AD216" s="18"/>
      <c r="AE216" s="18"/>
      <c r="AF216" s="18"/>
      <c r="AH216" s="20"/>
      <c r="AI216" s="48"/>
      <c r="AJ216" s="49"/>
      <c r="AK216" s="20"/>
      <c r="AL216" s="48"/>
      <c r="AN216" s="20"/>
      <c r="AO216" s="48"/>
    </row>
    <row r="217" spans="14:44" x14ac:dyDescent="0.3">
      <c r="X217" s="68"/>
      <c r="Y217" s="68"/>
      <c r="Z217" s="68"/>
      <c r="AA217" s="68"/>
      <c r="AB217" s="68"/>
      <c r="AC217" s="68"/>
      <c r="AD217" s="68"/>
      <c r="AE217" s="68"/>
      <c r="AF217" s="68"/>
    </row>
    <row r="218" spans="14:44" x14ac:dyDescent="0.3">
      <c r="W218" s="35" t="s">
        <v>168</v>
      </c>
      <c r="X218" s="69">
        <f t="shared" ref="X218:AF218" si="83">X162+X170+X178+X186+X194+X202</f>
        <v>247253.14611544111</v>
      </c>
      <c r="Y218" s="69">
        <f t="shared" si="83"/>
        <v>1513061.1105366112</v>
      </c>
      <c r="Z218" s="69">
        <f t="shared" si="83"/>
        <v>2931718.4205430271</v>
      </c>
      <c r="AA218" s="69">
        <f t="shared" si="83"/>
        <v>4491939.2764699254</v>
      </c>
      <c r="AB218" s="69">
        <f t="shared" si="83"/>
        <v>6068195.9141714061</v>
      </c>
      <c r="AC218" s="69">
        <f t="shared" si="83"/>
        <v>7667913.7782777064</v>
      </c>
      <c r="AD218" s="69">
        <f t="shared" si="83"/>
        <v>9283729.5176329333</v>
      </c>
      <c r="AE218" s="69">
        <f t="shared" si="83"/>
        <v>10884417.960527662</v>
      </c>
      <c r="AF218" s="69">
        <f t="shared" si="83"/>
        <v>12466606.764562812</v>
      </c>
      <c r="AG218" s="68">
        <f>AF212-AF210</f>
        <v>670915.79278836213</v>
      </c>
    </row>
    <row r="221" spans="14:44" x14ac:dyDescent="0.3">
      <c r="N221" s="2"/>
      <c r="O221" s="2"/>
      <c r="P221" s="2"/>
      <c r="Q221" s="2"/>
      <c r="R221" s="2"/>
      <c r="S221" s="2"/>
      <c r="T221" s="2"/>
      <c r="U221" s="2"/>
      <c r="X221" s="80" t="s">
        <v>226</v>
      </c>
      <c r="Y221" s="80"/>
      <c r="Z221" s="80"/>
      <c r="AA221" s="80"/>
      <c r="AB221" s="80"/>
      <c r="AC221" s="80"/>
      <c r="AD221" s="80"/>
      <c r="AF221" s="80" t="s">
        <v>203</v>
      </c>
      <c r="AG221" s="80"/>
      <c r="AH221" s="80"/>
      <c r="AI221" s="80"/>
      <c r="AJ221" s="80"/>
      <c r="AK221" s="80"/>
      <c r="AL221"/>
      <c r="AM221" s="80" t="s">
        <v>204</v>
      </c>
      <c r="AN221" s="80"/>
      <c r="AO221" s="80"/>
      <c r="AP221" s="80"/>
      <c r="AQ221" s="80"/>
      <c r="AR221" s="80"/>
    </row>
    <row r="222" spans="14:44" x14ac:dyDescent="0.3">
      <c r="N222" s="2"/>
      <c r="O222" s="2"/>
      <c r="P222" s="2"/>
      <c r="Q222" s="2"/>
      <c r="R222" s="2"/>
      <c r="S222" s="2"/>
      <c r="T222" s="2"/>
      <c r="U222" s="2"/>
      <c r="X222" t="s">
        <v>205</v>
      </c>
      <c r="Y222" t="s">
        <v>244</v>
      </c>
      <c r="Z222" t="s">
        <v>245</v>
      </c>
      <c r="AA222" t="s">
        <v>246</v>
      </c>
      <c r="AF222" t="s">
        <v>244</v>
      </c>
      <c r="AG222" t="s">
        <v>245</v>
      </c>
      <c r="AH222" t="s">
        <v>246</v>
      </c>
      <c r="AI222"/>
      <c r="AL222"/>
      <c r="AM222" t="s">
        <v>244</v>
      </c>
      <c r="AN222" t="s">
        <v>245</v>
      </c>
      <c r="AO222" t="s">
        <v>246</v>
      </c>
    </row>
    <row r="223" spans="14:44" x14ac:dyDescent="0.3">
      <c r="N223" s="2"/>
      <c r="O223" s="2"/>
      <c r="P223" s="2"/>
      <c r="Q223" s="2"/>
      <c r="R223" s="2"/>
      <c r="S223" s="2"/>
      <c r="T223" s="2"/>
      <c r="U223" s="2"/>
      <c r="W223" s="4" t="s">
        <v>6</v>
      </c>
      <c r="X223" s="52">
        <f>AF53</f>
        <v>1551287.1996073907</v>
      </c>
      <c r="Y223" s="52">
        <f>AP53</f>
        <v>1592520.548285289</v>
      </c>
      <c r="Z223" s="52">
        <f>AZ53</f>
        <v>1649839.3366475145</v>
      </c>
      <c r="AA223" s="52">
        <f>BJ53</f>
        <v>1582658.2369756212</v>
      </c>
      <c r="AB223" s="52"/>
      <c r="AC223" s="52"/>
      <c r="AD223" s="52"/>
      <c r="AE223" s="52"/>
      <c r="AF223" s="52">
        <f>Y223-$X223</f>
        <v>41233.348677898291</v>
      </c>
      <c r="AG223" s="52">
        <f t="shared" ref="AG223:AH238" si="84">Z223-$X223</f>
        <v>98552.137040123809</v>
      </c>
      <c r="AH223" s="52">
        <f t="shared" si="84"/>
        <v>31371.037368230522</v>
      </c>
      <c r="AI223" s="52"/>
      <c r="AJ223" s="52"/>
      <c r="AK223" s="52"/>
      <c r="AL223" s="52"/>
      <c r="AM223" s="38">
        <f>AF223/$X223</f>
        <v>2.6580086967992699E-2</v>
      </c>
      <c r="AN223" s="38">
        <f t="shared" ref="AN223:AO238" si="85">AG223/$X223</f>
        <v>6.3529265931586351E-2</v>
      </c>
      <c r="AO223" s="38">
        <f t="shared" si="85"/>
        <v>2.0222585073976049E-2</v>
      </c>
      <c r="AP223" s="38"/>
      <c r="AQ223" s="38"/>
      <c r="AR223" s="38"/>
    </row>
    <row r="224" spans="14:44" x14ac:dyDescent="0.3">
      <c r="N224" s="2"/>
      <c r="O224" s="2"/>
      <c r="P224" s="2"/>
      <c r="Q224" s="2"/>
      <c r="R224" s="2"/>
      <c r="S224" s="2"/>
      <c r="T224" s="2"/>
      <c r="U224" s="2"/>
      <c r="W224" t="s">
        <v>8</v>
      </c>
      <c r="X224" s="50">
        <f>AF54</f>
        <v>13058.405057601014</v>
      </c>
      <c r="Y224" s="50">
        <f t="shared" ref="Y224:Y251" si="86">AP54</f>
        <v>13369.832937788486</v>
      </c>
      <c r="Z224" s="50">
        <f t="shared" ref="Z224:Z251" si="87">AZ54</f>
        <v>14476.930735697746</v>
      </c>
      <c r="AA224" s="50">
        <f t="shared" ref="AA224:AA251" si="88">BJ54</f>
        <v>13510.912672854012</v>
      </c>
      <c r="AB224" s="50"/>
      <c r="AC224" s="50"/>
      <c r="AD224" s="50"/>
      <c r="AE224" s="50"/>
      <c r="AF224" s="50">
        <f t="shared" ref="AF224:AH268" si="89">Y224-$X224</f>
        <v>311.4278801874716</v>
      </c>
      <c r="AG224" s="50">
        <f t="shared" si="84"/>
        <v>1418.525678096732</v>
      </c>
      <c r="AH224" s="50">
        <f t="shared" si="84"/>
        <v>452.50761525299822</v>
      </c>
      <c r="AJ224" s="50"/>
      <c r="AK224" s="50"/>
      <c r="AM224" s="41">
        <f t="shared" ref="AM224:AO268" si="90">AF224/$X224</f>
        <v>2.3848845154806727E-2</v>
      </c>
      <c r="AN224" s="41">
        <f t="shared" si="85"/>
        <v>0.10862932125627693</v>
      </c>
      <c r="AO224" s="41">
        <f t="shared" si="85"/>
        <v>3.465259449810093E-2</v>
      </c>
      <c r="AP224" s="41"/>
      <c r="AQ224" s="41"/>
      <c r="AR224" s="41"/>
    </row>
    <row r="225" spans="14:44" x14ac:dyDescent="0.3">
      <c r="N225" s="2"/>
      <c r="O225" s="2"/>
      <c r="P225" s="2"/>
      <c r="Q225" s="2"/>
      <c r="R225" s="2"/>
      <c r="S225" s="2"/>
      <c r="T225" s="2"/>
      <c r="U225" s="2"/>
      <c r="W225" t="s">
        <v>9</v>
      </c>
      <c r="X225" s="50">
        <f t="shared" ref="X225:X251" si="91">AF55</f>
        <v>35047.940032323502</v>
      </c>
      <c r="Y225" s="50">
        <f t="shared" si="86"/>
        <v>35210.315124125569</v>
      </c>
      <c r="Z225" s="50">
        <f t="shared" si="87"/>
        <v>34284.833310163507</v>
      </c>
      <c r="AA225" s="50">
        <f t="shared" si="88"/>
        <v>33644.102136808913</v>
      </c>
      <c r="AB225" s="50"/>
      <c r="AC225" s="50"/>
      <c r="AD225" s="50"/>
      <c r="AE225" s="50"/>
      <c r="AF225" s="50">
        <f t="shared" si="89"/>
        <v>162.37509180206689</v>
      </c>
      <c r="AG225" s="50">
        <f t="shared" si="84"/>
        <v>-763.10672215999512</v>
      </c>
      <c r="AH225" s="50">
        <f t="shared" si="84"/>
        <v>-1403.837895514589</v>
      </c>
      <c r="AJ225" s="50"/>
      <c r="AK225" s="50"/>
      <c r="AM225" s="41">
        <f t="shared" si="90"/>
        <v>4.6329425253613752E-3</v>
      </c>
      <c r="AN225" s="41">
        <f t="shared" si="85"/>
        <v>-2.1773226085647492E-2</v>
      </c>
      <c r="AO225" s="41">
        <f t="shared" si="85"/>
        <v>-4.0054790501806325E-2</v>
      </c>
      <c r="AP225" s="41"/>
      <c r="AQ225" s="41"/>
      <c r="AR225" s="41"/>
    </row>
    <row r="226" spans="14:44" x14ac:dyDescent="0.3">
      <c r="N226" s="2"/>
      <c r="O226" s="2"/>
      <c r="P226" s="2"/>
      <c r="Q226" s="2"/>
      <c r="R226" s="2"/>
      <c r="S226" s="2"/>
      <c r="T226" s="2"/>
      <c r="U226" s="2"/>
      <c r="W226" t="s">
        <v>206</v>
      </c>
      <c r="X226" s="50">
        <f t="shared" si="91"/>
        <v>6652.5913142706004</v>
      </c>
      <c r="Y226" s="50">
        <f t="shared" si="86"/>
        <v>6613.7804460735088</v>
      </c>
      <c r="Z226" s="50">
        <f t="shared" si="87"/>
        <v>7473.7363077591453</v>
      </c>
      <c r="AA226" s="50">
        <f t="shared" si="88"/>
        <v>6865.1943669429384</v>
      </c>
      <c r="AB226" s="50"/>
      <c r="AC226" s="50"/>
      <c r="AD226" s="50"/>
      <c r="AE226" s="50"/>
      <c r="AF226" s="50">
        <f t="shared" si="89"/>
        <v>-38.810868197091622</v>
      </c>
      <c r="AG226" s="50">
        <f t="shared" si="84"/>
        <v>821.14499348854497</v>
      </c>
      <c r="AH226" s="50">
        <f t="shared" si="84"/>
        <v>212.60305267233798</v>
      </c>
      <c r="AJ226" s="50"/>
      <c r="AK226" s="50"/>
      <c r="AM226" s="41">
        <f t="shared" si="90"/>
        <v>-5.8339474595166686E-3</v>
      </c>
      <c r="AN226" s="41">
        <f t="shared" si="85"/>
        <v>0.12343235210121674</v>
      </c>
      <c r="AO226" s="41">
        <f t="shared" si="85"/>
        <v>3.1957930771469328E-2</v>
      </c>
      <c r="AP226" s="41"/>
      <c r="AQ226" s="41"/>
      <c r="AR226" s="41"/>
    </row>
    <row r="227" spans="14:44" x14ac:dyDescent="0.3">
      <c r="N227" s="2"/>
      <c r="O227" s="2"/>
      <c r="P227" s="2"/>
      <c r="Q227" s="2"/>
      <c r="R227" s="2"/>
      <c r="S227" s="2"/>
      <c r="T227" s="2"/>
      <c r="U227" s="2"/>
      <c r="W227" t="s">
        <v>207</v>
      </c>
      <c r="X227" s="50">
        <f t="shared" si="91"/>
        <v>177997.69095891187</v>
      </c>
      <c r="Y227" s="50">
        <f t="shared" si="86"/>
        <v>183335.44555193008</v>
      </c>
      <c r="Z227" s="50">
        <f t="shared" si="87"/>
        <v>197393.26152013251</v>
      </c>
      <c r="AA227" s="50">
        <f t="shared" si="88"/>
        <v>182922.46177496642</v>
      </c>
      <c r="AB227" s="50"/>
      <c r="AC227" s="50"/>
      <c r="AD227" s="50"/>
      <c r="AE227" s="50"/>
      <c r="AF227" s="50">
        <f t="shared" si="89"/>
        <v>5337.7545930182096</v>
      </c>
      <c r="AG227" s="50">
        <f t="shared" si="84"/>
        <v>19395.570561220637</v>
      </c>
      <c r="AH227" s="50">
        <f t="shared" si="84"/>
        <v>4924.7708160545444</v>
      </c>
      <c r="AJ227" s="50"/>
      <c r="AK227" s="50"/>
      <c r="AM227" s="41">
        <f t="shared" si="90"/>
        <v>2.9987774359670493E-2</v>
      </c>
      <c r="AN227" s="41">
        <f t="shared" si="85"/>
        <v>0.10896529307055908</v>
      </c>
      <c r="AO227" s="41">
        <f t="shared" si="85"/>
        <v>2.7667610683732715E-2</v>
      </c>
      <c r="AP227" s="41"/>
      <c r="AQ227" s="41"/>
      <c r="AR227" s="41"/>
    </row>
    <row r="228" spans="14:44" x14ac:dyDescent="0.3">
      <c r="N228" s="2"/>
      <c r="O228" s="2"/>
      <c r="P228" s="2"/>
      <c r="Q228" s="2"/>
      <c r="R228" s="2"/>
      <c r="S228" s="2"/>
      <c r="T228" s="2"/>
      <c r="U228" s="2"/>
      <c r="W228" t="s">
        <v>208</v>
      </c>
      <c r="X228" s="50">
        <f t="shared" si="91"/>
        <v>10688.410163753368</v>
      </c>
      <c r="Y228" s="50">
        <f t="shared" si="86"/>
        <v>11430.760942201858</v>
      </c>
      <c r="Z228" s="50">
        <f t="shared" si="87"/>
        <v>10601.238394898834</v>
      </c>
      <c r="AA228" s="50">
        <f t="shared" si="88"/>
        <v>10715.632802072143</v>
      </c>
      <c r="AB228" s="50"/>
      <c r="AC228" s="50"/>
      <c r="AD228" s="50"/>
      <c r="AE228" s="50"/>
      <c r="AF228" s="50">
        <f t="shared" si="89"/>
        <v>742.35077844849002</v>
      </c>
      <c r="AG228" s="50">
        <f t="shared" si="84"/>
        <v>-87.171768854534093</v>
      </c>
      <c r="AH228" s="50">
        <f t="shared" si="84"/>
        <v>27.222638318775353</v>
      </c>
      <c r="AJ228" s="50"/>
      <c r="AK228" s="50"/>
      <c r="AM228" s="41">
        <f t="shared" si="90"/>
        <v>6.9453807168250017E-2</v>
      </c>
      <c r="AN228" s="41">
        <f t="shared" si="85"/>
        <v>-8.1557282625765778E-3</v>
      </c>
      <c r="AO228" s="41">
        <f t="shared" si="85"/>
        <v>2.5469305445531094E-3</v>
      </c>
      <c r="AP228" s="41"/>
      <c r="AQ228" s="41"/>
      <c r="AR228" s="41"/>
    </row>
    <row r="229" spans="14:44" x14ac:dyDescent="0.3">
      <c r="N229" s="2"/>
      <c r="O229" s="2"/>
      <c r="P229" s="2"/>
      <c r="Q229" s="2"/>
      <c r="R229" s="2"/>
      <c r="S229" s="2"/>
      <c r="T229" s="2"/>
      <c r="U229" s="2"/>
      <c r="W229" t="s">
        <v>17</v>
      </c>
      <c r="X229" s="50">
        <f t="shared" si="91"/>
        <v>24829.76700455547</v>
      </c>
      <c r="Y229" s="50">
        <f t="shared" si="86"/>
        <v>25672.970411897644</v>
      </c>
      <c r="Z229" s="50">
        <f t="shared" si="87"/>
        <v>27044.363970977884</v>
      </c>
      <c r="AA229" s="50">
        <f t="shared" si="88"/>
        <v>25502.548867956692</v>
      </c>
      <c r="AB229" s="50"/>
      <c r="AC229" s="50"/>
      <c r="AD229" s="50"/>
      <c r="AE229" s="50"/>
      <c r="AF229" s="50">
        <f t="shared" si="89"/>
        <v>843.20340734217461</v>
      </c>
      <c r="AG229" s="50">
        <f t="shared" si="84"/>
        <v>2214.596966422414</v>
      </c>
      <c r="AH229" s="50">
        <f t="shared" si="84"/>
        <v>672.78186340122193</v>
      </c>
      <c r="AJ229" s="50"/>
      <c r="AK229" s="50"/>
      <c r="AM229" s="41">
        <f t="shared" si="90"/>
        <v>3.3959376549424478E-2</v>
      </c>
      <c r="AN229" s="41">
        <f t="shared" si="85"/>
        <v>8.9191210131617668E-2</v>
      </c>
      <c r="AO229" s="41">
        <f t="shared" si="85"/>
        <v>2.7095778356590616E-2</v>
      </c>
      <c r="AP229" s="41"/>
      <c r="AQ229" s="41"/>
      <c r="AR229" s="41"/>
    </row>
    <row r="230" spans="14:44" x14ac:dyDescent="0.3">
      <c r="N230" s="2"/>
      <c r="O230" s="2"/>
      <c r="P230" s="2"/>
      <c r="Q230" s="2"/>
      <c r="R230" s="2"/>
      <c r="S230" s="2"/>
      <c r="T230" s="2"/>
      <c r="U230" s="2"/>
      <c r="W230" t="s">
        <v>18</v>
      </c>
      <c r="X230" s="50">
        <f t="shared" si="91"/>
        <v>8494.9976366587507</v>
      </c>
      <c r="Y230" s="50">
        <f t="shared" si="86"/>
        <v>8948.888980070773</v>
      </c>
      <c r="Z230" s="50">
        <f t="shared" si="87"/>
        <v>8145.2691540717906</v>
      </c>
      <c r="AA230" s="50">
        <f t="shared" si="88"/>
        <v>8669.9120974431553</v>
      </c>
      <c r="AB230" s="50"/>
      <c r="AC230" s="50"/>
      <c r="AD230" s="50"/>
      <c r="AE230" s="50"/>
      <c r="AF230" s="50">
        <f t="shared" si="89"/>
        <v>453.89134341202225</v>
      </c>
      <c r="AG230" s="50">
        <f t="shared" si="84"/>
        <v>-349.72848258696013</v>
      </c>
      <c r="AH230" s="50">
        <f t="shared" si="84"/>
        <v>174.91446078440458</v>
      </c>
      <c r="AJ230" s="50"/>
      <c r="AK230" s="50"/>
      <c r="AM230" s="41">
        <f t="shared" si="90"/>
        <v>5.3430426096097966E-2</v>
      </c>
      <c r="AN230" s="41">
        <f t="shared" si="85"/>
        <v>-4.1168755724870949E-2</v>
      </c>
      <c r="AO230" s="41">
        <f t="shared" si="85"/>
        <v>2.0590289516925854E-2</v>
      </c>
      <c r="AP230" s="41"/>
      <c r="AQ230" s="41"/>
      <c r="AR230" s="41"/>
    </row>
    <row r="231" spans="14:44" x14ac:dyDescent="0.3">
      <c r="N231" s="2"/>
      <c r="O231" s="2"/>
      <c r="P231" s="2"/>
      <c r="Q231" s="2"/>
      <c r="R231" s="2"/>
      <c r="S231" s="2"/>
      <c r="T231" s="2"/>
      <c r="U231" s="2"/>
      <c r="W231" t="s">
        <v>20</v>
      </c>
      <c r="X231" s="50">
        <f t="shared" si="91"/>
        <v>27441.261581313032</v>
      </c>
      <c r="Y231" s="50">
        <f t="shared" si="86"/>
        <v>28239.111866433552</v>
      </c>
      <c r="Z231" s="50">
        <f t="shared" si="87"/>
        <v>30039.882817060228</v>
      </c>
      <c r="AA231" s="50">
        <f t="shared" si="88"/>
        <v>28065.916224800902</v>
      </c>
      <c r="AB231" s="50"/>
      <c r="AC231" s="50"/>
      <c r="AD231" s="50"/>
      <c r="AE231" s="50"/>
      <c r="AF231" s="50">
        <f t="shared" si="89"/>
        <v>797.8502851205194</v>
      </c>
      <c r="AG231" s="50">
        <f t="shared" si="84"/>
        <v>2598.6212357471959</v>
      </c>
      <c r="AH231" s="50">
        <f t="shared" si="84"/>
        <v>624.65464348786918</v>
      </c>
      <c r="AJ231" s="50"/>
      <c r="AK231" s="50"/>
      <c r="AM231" s="41">
        <f t="shared" si="90"/>
        <v>2.9074839826746159E-2</v>
      </c>
      <c r="AN231" s="41">
        <f t="shared" si="85"/>
        <v>9.4697586262462746E-2</v>
      </c>
      <c r="AO231" s="41">
        <f t="shared" si="85"/>
        <v>2.2763335484300286E-2</v>
      </c>
      <c r="AP231" s="41"/>
      <c r="AQ231" s="41"/>
      <c r="AR231" s="41"/>
    </row>
    <row r="232" spans="14:44" x14ac:dyDescent="0.3">
      <c r="N232" s="2"/>
      <c r="O232" s="2"/>
      <c r="P232" s="2"/>
      <c r="Q232" s="2"/>
      <c r="R232" s="2"/>
      <c r="S232" s="2"/>
      <c r="T232" s="2"/>
      <c r="U232" s="2"/>
      <c r="W232" t="s">
        <v>21</v>
      </c>
      <c r="X232" s="50">
        <f t="shared" si="91"/>
        <v>167540.88048092026</v>
      </c>
      <c r="Y232" s="50">
        <f t="shared" si="86"/>
        <v>171055.80330623162</v>
      </c>
      <c r="Z232" s="50">
        <f t="shared" si="87"/>
        <v>180984.14140749405</v>
      </c>
      <c r="AA232" s="50">
        <f t="shared" si="88"/>
        <v>170048.30174930039</v>
      </c>
      <c r="AB232" s="50"/>
      <c r="AC232" s="50"/>
      <c r="AD232" s="50"/>
      <c r="AE232" s="50"/>
      <c r="AF232" s="50">
        <f t="shared" si="89"/>
        <v>3514.9228253113688</v>
      </c>
      <c r="AG232" s="50">
        <f t="shared" si="84"/>
        <v>13443.260926573799</v>
      </c>
      <c r="AH232" s="50">
        <f t="shared" si="84"/>
        <v>2507.4212683801306</v>
      </c>
      <c r="AJ232" s="50"/>
      <c r="AK232" s="50"/>
      <c r="AM232" s="41">
        <f t="shared" si="90"/>
        <v>2.0979493573281372E-2</v>
      </c>
      <c r="AN232" s="41">
        <f t="shared" si="85"/>
        <v>8.0238690927165873E-2</v>
      </c>
      <c r="AO232" s="41">
        <f t="shared" si="85"/>
        <v>1.4966026567263258E-2</v>
      </c>
      <c r="AP232" s="41"/>
      <c r="AQ232" s="41"/>
      <c r="AR232" s="41"/>
    </row>
    <row r="233" spans="14:44" x14ac:dyDescent="0.3">
      <c r="N233" s="2"/>
      <c r="O233" s="2"/>
      <c r="P233" s="2"/>
      <c r="Q233" s="2"/>
      <c r="R233" s="2"/>
      <c r="S233" s="2"/>
      <c r="T233" s="2"/>
      <c r="U233" s="2"/>
      <c r="W233" t="s">
        <v>23</v>
      </c>
      <c r="X233" s="50">
        <f t="shared" si="91"/>
        <v>36921.802409880889</v>
      </c>
      <c r="Y233" s="50">
        <f t="shared" si="86"/>
        <v>37799.72637485811</v>
      </c>
      <c r="Z233" s="50">
        <f t="shared" si="87"/>
        <v>39351.880351074404</v>
      </c>
      <c r="AA233" s="50">
        <f t="shared" si="88"/>
        <v>37726.761691181069</v>
      </c>
      <c r="AB233" s="50"/>
      <c r="AC233" s="50"/>
      <c r="AD233" s="50"/>
      <c r="AE233" s="50"/>
      <c r="AF233" s="50">
        <f t="shared" si="89"/>
        <v>877.92396497722075</v>
      </c>
      <c r="AG233" s="50">
        <f t="shared" si="84"/>
        <v>2430.0779411935146</v>
      </c>
      <c r="AH233" s="50">
        <f t="shared" si="84"/>
        <v>804.95928130018001</v>
      </c>
      <c r="AJ233" s="50"/>
      <c r="AK233" s="50"/>
      <c r="AM233" s="41">
        <f t="shared" si="90"/>
        <v>2.3777928152886537E-2</v>
      </c>
      <c r="AN233" s="41">
        <f t="shared" si="85"/>
        <v>6.5816882778809982E-2</v>
      </c>
      <c r="AO233" s="41">
        <f t="shared" si="85"/>
        <v>2.1801733088868909E-2</v>
      </c>
      <c r="AP233" s="41"/>
      <c r="AQ233" s="41"/>
      <c r="AR233" s="41"/>
    </row>
    <row r="234" spans="14:44" x14ac:dyDescent="0.3">
      <c r="N234" s="2"/>
      <c r="O234" s="2"/>
      <c r="P234" s="2"/>
      <c r="Q234" s="2"/>
      <c r="R234" s="2"/>
      <c r="S234" s="2"/>
      <c r="T234" s="2"/>
      <c r="U234" s="2"/>
      <c r="W234" s="9" t="s">
        <v>24</v>
      </c>
      <c r="X234" s="52">
        <f t="shared" si="91"/>
        <v>2501058.0853721644</v>
      </c>
      <c r="Y234" s="52">
        <f t="shared" si="86"/>
        <v>2617706.1922295941</v>
      </c>
      <c r="Z234" s="52">
        <f t="shared" si="87"/>
        <v>2773030.2663964229</v>
      </c>
      <c r="AA234" s="52">
        <f t="shared" si="88"/>
        <v>2621887.1805497129</v>
      </c>
      <c r="AB234" s="52"/>
      <c r="AC234" s="52"/>
      <c r="AD234" s="52"/>
      <c r="AE234" s="52"/>
      <c r="AF234" s="52">
        <f t="shared" si="89"/>
        <v>116648.10685742972</v>
      </c>
      <c r="AG234" s="52">
        <f t="shared" si="84"/>
        <v>271972.18102425849</v>
      </c>
      <c r="AH234" s="52">
        <f t="shared" si="84"/>
        <v>120829.09517754847</v>
      </c>
      <c r="AI234" s="52"/>
      <c r="AJ234" s="52"/>
      <c r="AK234" s="52"/>
      <c r="AL234" s="52"/>
      <c r="AM234" s="38">
        <f t="shared" si="90"/>
        <v>4.6639503312483913E-2</v>
      </c>
      <c r="AN234" s="38">
        <f t="shared" si="85"/>
        <v>0.10874284872267902</v>
      </c>
      <c r="AO234" s="38">
        <f t="shared" si="85"/>
        <v>4.8311191125162842E-2</v>
      </c>
      <c r="AP234" s="38"/>
      <c r="AQ234" s="38"/>
      <c r="AR234" s="38"/>
    </row>
    <row r="235" spans="14:44" x14ac:dyDescent="0.3">
      <c r="N235" s="2"/>
      <c r="O235" s="2"/>
      <c r="P235" s="2"/>
      <c r="Q235" s="2"/>
      <c r="R235" s="2"/>
      <c r="S235" s="2"/>
      <c r="T235" s="2"/>
      <c r="U235" s="2"/>
      <c r="W235" t="s">
        <v>25</v>
      </c>
      <c r="X235" s="50">
        <f t="shared" si="91"/>
        <v>754951.47185348847</v>
      </c>
      <c r="Y235" s="50">
        <f t="shared" si="86"/>
        <v>755556.53927818593</v>
      </c>
      <c r="Z235" s="50">
        <f t="shared" si="87"/>
        <v>837850.44534522155</v>
      </c>
      <c r="AA235" s="50">
        <f t="shared" si="88"/>
        <v>787883.26446255494</v>
      </c>
      <c r="AB235" s="50"/>
      <c r="AC235" s="50"/>
      <c r="AD235" s="50"/>
      <c r="AE235" s="50"/>
      <c r="AF235" s="50">
        <f t="shared" si="89"/>
        <v>605.06742469745222</v>
      </c>
      <c r="AG235" s="50">
        <f t="shared" si="84"/>
        <v>82898.973491733079</v>
      </c>
      <c r="AH235" s="50">
        <f t="shared" si="84"/>
        <v>32931.79260906647</v>
      </c>
      <c r="AJ235" s="50"/>
      <c r="AK235" s="50"/>
      <c r="AM235" s="41">
        <f t="shared" si="90"/>
        <v>8.0146532228349125E-4</v>
      </c>
      <c r="AN235" s="41">
        <f t="shared" si="85"/>
        <v>0.10980702281195244</v>
      </c>
      <c r="AO235" s="41">
        <f t="shared" si="85"/>
        <v>4.3621072130921625E-2</v>
      </c>
      <c r="AP235" s="41"/>
      <c r="AQ235" s="41"/>
      <c r="AR235" s="41"/>
    </row>
    <row r="236" spans="14:44" x14ac:dyDescent="0.3">
      <c r="N236" s="2"/>
      <c r="O236" s="2"/>
      <c r="P236" s="2"/>
      <c r="Q236" s="2"/>
      <c r="R236" s="2"/>
      <c r="S236" s="2"/>
      <c r="T236" s="2"/>
      <c r="U236" s="2"/>
      <c r="W236" t="s">
        <v>27</v>
      </c>
      <c r="X236" s="50">
        <f t="shared" si="91"/>
        <v>10359.583861042131</v>
      </c>
      <c r="Y236" s="50">
        <f t="shared" si="86"/>
        <v>10960.143072493602</v>
      </c>
      <c r="Z236" s="50">
        <f t="shared" si="87"/>
        <v>10675.448615256875</v>
      </c>
      <c r="AA236" s="50">
        <f t="shared" si="88"/>
        <v>10823.363685474857</v>
      </c>
      <c r="AB236" s="50"/>
      <c r="AC236" s="50"/>
      <c r="AD236" s="50"/>
      <c r="AE236" s="50"/>
      <c r="AF236" s="50">
        <f t="shared" si="89"/>
        <v>600.55921145147113</v>
      </c>
      <c r="AG236" s="50">
        <f t="shared" si="84"/>
        <v>315.86475421474461</v>
      </c>
      <c r="AH236" s="50">
        <f t="shared" si="84"/>
        <v>463.77982443272595</v>
      </c>
      <c r="AJ236" s="50"/>
      <c r="AK236" s="50"/>
      <c r="AM236" s="41">
        <f t="shared" si="90"/>
        <v>5.7971364439638545E-2</v>
      </c>
      <c r="AN236" s="41">
        <f t="shared" si="85"/>
        <v>3.0490100611335749E-2</v>
      </c>
      <c r="AO236" s="41">
        <f t="shared" si="85"/>
        <v>4.4768190561862167E-2</v>
      </c>
      <c r="AP236" s="41"/>
      <c r="AQ236" s="41"/>
      <c r="AR236" s="41"/>
    </row>
    <row r="237" spans="14:44" x14ac:dyDescent="0.3">
      <c r="N237" s="2"/>
      <c r="O237" s="2"/>
      <c r="P237" s="2"/>
      <c r="Q237" s="2"/>
      <c r="R237" s="2"/>
      <c r="S237" s="2"/>
      <c r="T237" s="2"/>
      <c r="U237" s="2"/>
      <c r="W237" t="s">
        <v>29</v>
      </c>
      <c r="X237" s="50">
        <f t="shared" si="91"/>
        <v>95845.1024756361</v>
      </c>
      <c r="Y237" s="50">
        <f t="shared" si="86"/>
        <v>100557.77911203451</v>
      </c>
      <c r="Z237" s="50">
        <f t="shared" si="87"/>
        <v>106229.16784401372</v>
      </c>
      <c r="AA237" s="50">
        <f t="shared" si="88"/>
        <v>99412.630232462412</v>
      </c>
      <c r="AB237" s="50"/>
      <c r="AC237" s="50"/>
      <c r="AD237" s="50"/>
      <c r="AE237" s="50"/>
      <c r="AF237" s="50">
        <f t="shared" si="89"/>
        <v>4712.6766363984061</v>
      </c>
      <c r="AG237" s="50">
        <f t="shared" si="84"/>
        <v>10384.065368377618</v>
      </c>
      <c r="AH237" s="50">
        <f t="shared" si="84"/>
        <v>3567.5277568263118</v>
      </c>
      <c r="AJ237" s="50"/>
      <c r="AK237" s="50"/>
      <c r="AM237" s="41">
        <f t="shared" si="90"/>
        <v>4.9169717749494524E-2</v>
      </c>
      <c r="AN237" s="41">
        <f t="shared" si="85"/>
        <v>0.1083421593817718</v>
      </c>
      <c r="AO237" s="41">
        <f t="shared" si="85"/>
        <v>3.7221805441057146E-2</v>
      </c>
      <c r="AP237" s="41"/>
      <c r="AQ237" s="41"/>
      <c r="AR237" s="41"/>
    </row>
    <row r="238" spans="14:44" x14ac:dyDescent="0.3">
      <c r="N238" s="2"/>
      <c r="O238" s="2"/>
      <c r="P238" s="2"/>
      <c r="Q238" s="2"/>
      <c r="R238" s="2"/>
      <c r="S238" s="2"/>
      <c r="T238" s="2"/>
      <c r="U238" s="2"/>
      <c r="W238" t="s">
        <v>209</v>
      </c>
      <c r="X238" s="50">
        <f t="shared" si="91"/>
        <v>1556372.0134557176</v>
      </c>
      <c r="Y238" s="50">
        <f t="shared" si="86"/>
        <v>1664208.742587259</v>
      </c>
      <c r="Z238" s="50">
        <f t="shared" si="87"/>
        <v>1728298.1853015365</v>
      </c>
      <c r="AA238" s="50">
        <f t="shared" si="88"/>
        <v>1637911.4508851413</v>
      </c>
      <c r="AB238" s="50"/>
      <c r="AC238" s="50"/>
      <c r="AD238" s="50"/>
      <c r="AE238" s="50"/>
      <c r="AF238" s="50">
        <f t="shared" si="89"/>
        <v>107836.72913154145</v>
      </c>
      <c r="AG238" s="50">
        <f t="shared" si="84"/>
        <v>171926.17184581887</v>
      </c>
      <c r="AH238" s="50">
        <f t="shared" si="84"/>
        <v>81539.437429423677</v>
      </c>
      <c r="AJ238" s="50"/>
      <c r="AK238" s="50"/>
      <c r="AM238" s="41">
        <f t="shared" si="90"/>
        <v>6.9287245079731483E-2</v>
      </c>
      <c r="AN238" s="41">
        <f t="shared" si="85"/>
        <v>0.110465987796889</v>
      </c>
      <c r="AO238" s="41">
        <f t="shared" si="85"/>
        <v>5.2390711683626447E-2</v>
      </c>
      <c r="AP238" s="41"/>
      <c r="AQ238" s="41"/>
      <c r="AR238" s="41"/>
    </row>
    <row r="239" spans="14:44" x14ac:dyDescent="0.3">
      <c r="N239" s="2"/>
      <c r="O239" s="2"/>
      <c r="P239" s="2"/>
      <c r="Q239" s="2"/>
      <c r="R239" s="2"/>
      <c r="S239" s="2"/>
      <c r="T239" s="2"/>
      <c r="U239" s="2"/>
      <c r="W239" s="9" t="s">
        <v>33</v>
      </c>
      <c r="X239" s="52">
        <f t="shared" si="91"/>
        <v>1234646.5307623022</v>
      </c>
      <c r="Y239" s="52">
        <f t="shared" si="86"/>
        <v>1261551.7967184964</v>
      </c>
      <c r="Z239" s="52">
        <f t="shared" si="87"/>
        <v>1301330.8365540947</v>
      </c>
      <c r="AA239" s="52">
        <f t="shared" si="88"/>
        <v>1267004.9118241896</v>
      </c>
      <c r="AB239" s="52"/>
      <c r="AC239" s="52"/>
      <c r="AD239" s="52"/>
      <c r="AE239" s="52"/>
      <c r="AF239" s="52">
        <f t="shared" si="89"/>
        <v>26905.26595619414</v>
      </c>
      <c r="AG239" s="52">
        <f t="shared" si="89"/>
        <v>66684.30579179246</v>
      </c>
      <c r="AH239" s="52">
        <f t="shared" si="89"/>
        <v>32358.381061887369</v>
      </c>
      <c r="AI239" s="52"/>
      <c r="AJ239" s="52"/>
      <c r="AK239" s="52"/>
      <c r="AL239" s="52"/>
      <c r="AM239" s="38">
        <f t="shared" si="90"/>
        <v>2.1791877501637771E-2</v>
      </c>
      <c r="AN239" s="38">
        <f t="shared" si="90"/>
        <v>5.4010847744916816E-2</v>
      </c>
      <c r="AO239" s="38">
        <f t="shared" si="90"/>
        <v>2.6208619435320067E-2</v>
      </c>
      <c r="AP239" s="38"/>
      <c r="AQ239" s="38"/>
      <c r="AR239" s="38"/>
    </row>
    <row r="240" spans="14:44" x14ac:dyDescent="0.3">
      <c r="N240" s="2"/>
      <c r="O240" s="2"/>
      <c r="P240" s="2"/>
      <c r="Q240" s="2"/>
      <c r="R240" s="2"/>
      <c r="S240" s="2"/>
      <c r="T240" s="2"/>
      <c r="U240" s="2"/>
      <c r="W240" t="s">
        <v>34</v>
      </c>
      <c r="X240" s="50">
        <f t="shared" si="91"/>
        <v>68512.978106903072</v>
      </c>
      <c r="Y240" s="50">
        <f t="shared" si="86"/>
        <v>70209.001205799635</v>
      </c>
      <c r="Z240" s="50">
        <f t="shared" si="87"/>
        <v>71444.836342172261</v>
      </c>
      <c r="AA240" s="50">
        <f t="shared" si="88"/>
        <v>70208.285710432669</v>
      </c>
      <c r="AB240" s="50"/>
      <c r="AC240" s="50"/>
      <c r="AD240" s="50"/>
      <c r="AE240" s="50"/>
      <c r="AF240" s="50">
        <f t="shared" si="89"/>
        <v>1696.0230988965632</v>
      </c>
      <c r="AG240" s="50">
        <f t="shared" si="89"/>
        <v>2931.8582352691883</v>
      </c>
      <c r="AH240" s="50">
        <f t="shared" si="89"/>
        <v>1695.3076035295962</v>
      </c>
      <c r="AJ240" s="50"/>
      <c r="AK240" s="50"/>
      <c r="AM240" s="41">
        <f t="shared" si="90"/>
        <v>2.4754771223784815E-2</v>
      </c>
      <c r="AN240" s="41">
        <f t="shared" si="90"/>
        <v>4.2792742576370169E-2</v>
      </c>
      <c r="AO240" s="41">
        <f t="shared" si="90"/>
        <v>2.4744328014531081E-2</v>
      </c>
      <c r="AP240" s="41"/>
      <c r="AQ240" s="41"/>
      <c r="AR240" s="41"/>
    </row>
    <row r="241" spans="14:44" x14ac:dyDescent="0.3">
      <c r="N241" s="2"/>
      <c r="O241" s="2"/>
      <c r="P241" s="2"/>
      <c r="Q241" s="2"/>
      <c r="R241" s="2"/>
      <c r="S241" s="2"/>
      <c r="T241" s="2"/>
      <c r="U241" s="2"/>
      <c r="W241" t="s">
        <v>36</v>
      </c>
      <c r="X241" s="50">
        <f t="shared" si="91"/>
        <v>790245.58780049183</v>
      </c>
      <c r="Y241" s="50">
        <f t="shared" si="86"/>
        <v>801865.77518579795</v>
      </c>
      <c r="Z241" s="50">
        <f t="shared" si="87"/>
        <v>839439.51147568214</v>
      </c>
      <c r="AA241" s="50">
        <f t="shared" si="88"/>
        <v>810057.61225292191</v>
      </c>
      <c r="AB241" s="50"/>
      <c r="AC241" s="50"/>
      <c r="AD241" s="50"/>
      <c r="AE241" s="50"/>
      <c r="AF241" s="50">
        <f t="shared" si="89"/>
        <v>11620.187385306112</v>
      </c>
      <c r="AG241" s="50">
        <f t="shared" si="89"/>
        <v>49193.923675190308</v>
      </c>
      <c r="AH241" s="50">
        <f t="shared" si="89"/>
        <v>19812.02445243008</v>
      </c>
      <c r="AJ241" s="50"/>
      <c r="AK241" s="50"/>
      <c r="AM241" s="41">
        <f t="shared" si="90"/>
        <v>1.4704526750536928E-2</v>
      </c>
      <c r="AN241" s="41">
        <f t="shared" si="90"/>
        <v>6.2251437318508608E-2</v>
      </c>
      <c r="AO241" s="41">
        <f t="shared" si="90"/>
        <v>2.5070718215046705E-2</v>
      </c>
      <c r="AP241" s="41"/>
      <c r="AQ241" s="41"/>
      <c r="AR241" s="41"/>
    </row>
    <row r="242" spans="14:44" x14ac:dyDescent="0.3">
      <c r="N242" s="2"/>
      <c r="O242" s="2"/>
      <c r="P242" s="2"/>
      <c r="Q242" s="2"/>
      <c r="R242" s="2"/>
      <c r="S242" s="2"/>
      <c r="T242" s="2"/>
      <c r="U242" s="2"/>
      <c r="W242" t="s">
        <v>38</v>
      </c>
      <c r="X242" s="50">
        <f t="shared" si="91"/>
        <v>193448.78406183823</v>
      </c>
      <c r="Y242" s="50">
        <f t="shared" si="86"/>
        <v>204454.09079576895</v>
      </c>
      <c r="Z242" s="50">
        <f t="shared" si="87"/>
        <v>200810.53878673504</v>
      </c>
      <c r="AA242" s="50">
        <f t="shared" si="88"/>
        <v>202331.65616158111</v>
      </c>
      <c r="AB242" s="50"/>
      <c r="AC242" s="50"/>
      <c r="AD242" s="50"/>
      <c r="AE242" s="50"/>
      <c r="AF242" s="50">
        <f t="shared" si="89"/>
        <v>11005.306733930716</v>
      </c>
      <c r="AG242" s="50">
        <f t="shared" si="89"/>
        <v>7361.754724896804</v>
      </c>
      <c r="AH242" s="50">
        <f t="shared" si="89"/>
        <v>8882.8720997428754</v>
      </c>
      <c r="AJ242" s="50"/>
      <c r="AK242" s="50"/>
      <c r="AM242" s="41">
        <f t="shared" si="90"/>
        <v>5.6890027959094008E-2</v>
      </c>
      <c r="AN242" s="41">
        <f t="shared" si="90"/>
        <v>3.8055316607953089E-2</v>
      </c>
      <c r="AO242" s="41">
        <f t="shared" si="90"/>
        <v>4.5918469546458139E-2</v>
      </c>
      <c r="AP242" s="41"/>
      <c r="AQ242" s="41"/>
      <c r="AR242" s="41"/>
    </row>
    <row r="243" spans="14:44" x14ac:dyDescent="0.3">
      <c r="N243" s="2"/>
      <c r="O243" s="2"/>
      <c r="P243" s="2"/>
      <c r="Q243" s="2"/>
      <c r="R243" s="2"/>
      <c r="S243" s="2"/>
      <c r="T243" s="2"/>
      <c r="U243" s="2"/>
      <c r="W243" t="s">
        <v>40</v>
      </c>
      <c r="X243" s="50">
        <f t="shared" si="91"/>
        <v>27406.053038501948</v>
      </c>
      <c r="Y243" s="50">
        <f t="shared" si="86"/>
        <v>28611.984715163268</v>
      </c>
      <c r="Z243" s="50">
        <f t="shared" si="87"/>
        <v>30205.057029262673</v>
      </c>
      <c r="AA243" s="50">
        <f t="shared" si="88"/>
        <v>28287.623852439519</v>
      </c>
      <c r="AB243" s="50"/>
      <c r="AC243" s="50"/>
      <c r="AD243" s="50"/>
      <c r="AE243" s="50"/>
      <c r="AF243" s="50">
        <f t="shared" si="89"/>
        <v>1205.9316766613192</v>
      </c>
      <c r="AG243" s="50">
        <f t="shared" si="89"/>
        <v>2799.0039907607243</v>
      </c>
      <c r="AH243" s="50">
        <f t="shared" si="89"/>
        <v>881.57081393757107</v>
      </c>
      <c r="AJ243" s="50"/>
      <c r="AK243" s="50"/>
      <c r="AM243" s="41">
        <f t="shared" si="90"/>
        <v>4.4002384253111593E-2</v>
      </c>
      <c r="AN243" s="41">
        <f t="shared" si="90"/>
        <v>0.10213086820011939</v>
      </c>
      <c r="AO243" s="41">
        <f t="shared" si="90"/>
        <v>3.2167011159873277E-2</v>
      </c>
      <c r="AP243" s="41"/>
      <c r="AQ243" s="41"/>
      <c r="AR243" s="41"/>
    </row>
    <row r="244" spans="14:44" x14ac:dyDescent="0.3">
      <c r="N244" s="2"/>
      <c r="O244" s="2"/>
      <c r="P244" s="2"/>
      <c r="Q244" s="2"/>
      <c r="R244" s="2"/>
      <c r="S244" s="2"/>
      <c r="T244" s="2"/>
      <c r="U244" s="2"/>
      <c r="W244" t="s">
        <v>42</v>
      </c>
      <c r="X244" s="50">
        <f t="shared" si="91"/>
        <v>27407.212986335991</v>
      </c>
      <c r="Y244" s="50">
        <f t="shared" si="86"/>
        <v>28058.777531020853</v>
      </c>
      <c r="Z244" s="50">
        <f t="shared" si="87"/>
        <v>29335.024954743625</v>
      </c>
      <c r="AA244" s="50">
        <f t="shared" si="88"/>
        <v>27947.74039461022</v>
      </c>
      <c r="AB244" s="50"/>
      <c r="AC244" s="50"/>
      <c r="AD244" s="50"/>
      <c r="AE244" s="50"/>
      <c r="AF244" s="50">
        <f t="shared" si="89"/>
        <v>651.56454468486118</v>
      </c>
      <c r="AG244" s="50">
        <f t="shared" si="89"/>
        <v>1927.8119684076337</v>
      </c>
      <c r="AH244" s="50">
        <f t="shared" si="89"/>
        <v>540.52740827422895</v>
      </c>
      <c r="AJ244" s="50"/>
      <c r="AK244" s="50"/>
      <c r="AM244" s="41">
        <f t="shared" si="90"/>
        <v>2.3773469597572802E-2</v>
      </c>
      <c r="AN244" s="41">
        <f t="shared" si="90"/>
        <v>7.0339584304641059E-2</v>
      </c>
      <c r="AO244" s="41">
        <f t="shared" si="90"/>
        <v>1.9722085880958116E-2</v>
      </c>
      <c r="AP244" s="41"/>
      <c r="AQ244" s="41"/>
      <c r="AR244" s="41"/>
    </row>
    <row r="245" spans="14:44" x14ac:dyDescent="0.3">
      <c r="N245" s="2"/>
      <c r="O245" s="2"/>
      <c r="P245" s="2"/>
      <c r="Q245" s="2"/>
      <c r="R245" s="2"/>
      <c r="S245" s="2"/>
      <c r="T245" s="2"/>
      <c r="U245" s="2"/>
      <c r="W245" s="4" t="s">
        <v>44</v>
      </c>
      <c r="X245" s="52">
        <f t="shared" si="91"/>
        <v>4904238.664440277</v>
      </c>
      <c r="Y245" s="52">
        <f>AP75</f>
        <v>4866455.0183891151</v>
      </c>
      <c r="Z245" s="52">
        <f t="shared" si="87"/>
        <v>4904586.8183669355</v>
      </c>
      <c r="AA245" s="52">
        <f t="shared" si="88"/>
        <v>4800229.270662304</v>
      </c>
      <c r="AB245" s="52"/>
      <c r="AC245" s="52"/>
      <c r="AD245" s="52"/>
      <c r="AE245" s="52"/>
      <c r="AF245" s="52">
        <f t="shared" si="89"/>
        <v>-37783.646051161923</v>
      </c>
      <c r="AG245" s="52">
        <f t="shared" si="89"/>
        <v>348.15392665844411</v>
      </c>
      <c r="AH245" s="52">
        <f t="shared" si="89"/>
        <v>-104009.39377797302</v>
      </c>
      <c r="AI245" s="52"/>
      <c r="AJ245" s="52"/>
      <c r="AK245" s="52"/>
      <c r="AL245" s="52"/>
      <c r="AM245" s="38">
        <f t="shared" si="90"/>
        <v>-7.7042837097476757E-3</v>
      </c>
      <c r="AN245" s="38">
        <f t="shared" si="90"/>
        <v>7.0990412677678904E-5</v>
      </c>
      <c r="AO245" s="38">
        <f t="shared" si="90"/>
        <v>-2.1208061208791856E-2</v>
      </c>
      <c r="AP245" s="38"/>
      <c r="AQ245" s="38"/>
      <c r="AR245" s="38"/>
    </row>
    <row r="246" spans="14:44" x14ac:dyDescent="0.3">
      <c r="N246" s="2"/>
      <c r="O246" s="2"/>
      <c r="P246" s="2"/>
      <c r="Q246" s="2"/>
      <c r="R246" s="2"/>
      <c r="S246" s="2"/>
      <c r="T246" s="2"/>
      <c r="U246" s="2"/>
      <c r="W246" t="s">
        <v>46</v>
      </c>
      <c r="X246" s="50">
        <f t="shared" si="91"/>
        <v>2253499.1093285787</v>
      </c>
      <c r="Y246" s="50">
        <f t="shared" si="86"/>
        <v>2236383.7705453131</v>
      </c>
      <c r="Z246" s="50">
        <f t="shared" si="87"/>
        <v>2357001.3477438707</v>
      </c>
      <c r="AA246" s="50">
        <f t="shared" si="88"/>
        <v>2209883.2974378322</v>
      </c>
      <c r="AB246" s="50"/>
      <c r="AC246" s="50"/>
      <c r="AD246" s="50"/>
      <c r="AE246" s="50"/>
      <c r="AF246" s="50">
        <f t="shared" si="89"/>
        <v>-17115.338783265557</v>
      </c>
      <c r="AG246" s="50">
        <f t="shared" si="89"/>
        <v>103502.238415292</v>
      </c>
      <c r="AH246" s="50">
        <f t="shared" si="89"/>
        <v>-43615.811890746467</v>
      </c>
      <c r="AJ246" s="50"/>
      <c r="AK246" s="50"/>
      <c r="AM246" s="41">
        <f t="shared" si="90"/>
        <v>-7.5950057900688525E-3</v>
      </c>
      <c r="AN246" s="41">
        <f t="shared" si="90"/>
        <v>4.5929567039469606E-2</v>
      </c>
      <c r="AO246" s="41">
        <f t="shared" si="90"/>
        <v>-1.9354705626549649E-2</v>
      </c>
      <c r="AP246" s="41"/>
      <c r="AQ246" s="41"/>
      <c r="AR246" s="41"/>
    </row>
    <row r="247" spans="14:44" x14ac:dyDescent="0.3">
      <c r="N247" s="2"/>
      <c r="O247" s="2"/>
      <c r="P247" s="2"/>
      <c r="Q247" s="2"/>
      <c r="R247" s="2"/>
      <c r="S247" s="2"/>
      <c r="T247" s="2"/>
      <c r="U247" s="2"/>
      <c r="W247" t="s">
        <v>48</v>
      </c>
      <c r="X247" s="50">
        <f t="shared" si="91"/>
        <v>1088058.0649475991</v>
      </c>
      <c r="Y247" s="50">
        <f t="shared" si="86"/>
        <v>1091585.8137435941</v>
      </c>
      <c r="Z247" s="50">
        <f t="shared" si="87"/>
        <v>1064049.4307092763</v>
      </c>
      <c r="AA247" s="50">
        <f t="shared" si="88"/>
        <v>1096985.7158946667</v>
      </c>
      <c r="AB247" s="50"/>
      <c r="AC247" s="50"/>
      <c r="AD247" s="50"/>
      <c r="AE247" s="50"/>
      <c r="AF247" s="50">
        <f t="shared" si="89"/>
        <v>3527.7487959950231</v>
      </c>
      <c r="AG247" s="50">
        <f t="shared" si="89"/>
        <v>-24008.634238322731</v>
      </c>
      <c r="AH247" s="50">
        <f t="shared" si="89"/>
        <v>8927.6509470676538</v>
      </c>
      <c r="AJ247" s="50"/>
      <c r="AK247" s="50"/>
      <c r="AM247" s="41">
        <f t="shared" si="90"/>
        <v>3.2422431390781701E-3</v>
      </c>
      <c r="AN247" s="41">
        <f t="shared" si="90"/>
        <v>-2.206558180282317E-2</v>
      </c>
      <c r="AO247" s="41">
        <f t="shared" si="90"/>
        <v>8.2051236369426756E-3</v>
      </c>
      <c r="AP247" s="41"/>
      <c r="AQ247" s="41"/>
      <c r="AR247" s="41"/>
    </row>
    <row r="248" spans="14:44" x14ac:dyDescent="0.3">
      <c r="N248" s="2"/>
      <c r="O248" s="2"/>
      <c r="P248" s="2"/>
      <c r="Q248" s="2"/>
      <c r="R248" s="2"/>
      <c r="S248" s="2"/>
      <c r="T248" s="2"/>
      <c r="U248" s="2"/>
      <c r="W248" t="s">
        <v>50</v>
      </c>
      <c r="X248" s="50">
        <f t="shared" si="91"/>
        <v>439989.584131415</v>
      </c>
      <c r="Y248" s="50">
        <f t="shared" si="86"/>
        <v>452692.10760335007</v>
      </c>
      <c r="Z248" s="50">
        <f t="shared" si="87"/>
        <v>417498.49751018191</v>
      </c>
      <c r="AA248" s="50">
        <f t="shared" si="88"/>
        <v>432401.71244725789</v>
      </c>
      <c r="AB248" s="50"/>
      <c r="AC248" s="50"/>
      <c r="AD248" s="50"/>
      <c r="AE248" s="50"/>
      <c r="AF248" s="50">
        <f t="shared" si="89"/>
        <v>12702.52347193507</v>
      </c>
      <c r="AG248" s="50">
        <f t="shared" si="89"/>
        <v>-22491.086621233087</v>
      </c>
      <c r="AH248" s="50">
        <f t="shared" si="89"/>
        <v>-7587.8716841571149</v>
      </c>
      <c r="AJ248" s="50"/>
      <c r="AK248" s="50"/>
      <c r="AM248" s="41">
        <f t="shared" si="90"/>
        <v>2.8870054951439742E-2</v>
      </c>
      <c r="AN248" s="41">
        <f t="shared" si="90"/>
        <v>-5.1117316028361948E-2</v>
      </c>
      <c r="AO248" s="41">
        <f t="shared" si="90"/>
        <v>-1.7245571163090962E-2</v>
      </c>
      <c r="AP248" s="41"/>
      <c r="AQ248" s="41"/>
      <c r="AR248" s="41"/>
    </row>
    <row r="249" spans="14:44" x14ac:dyDescent="0.3">
      <c r="N249" s="2"/>
      <c r="O249" s="2"/>
      <c r="P249" s="2"/>
      <c r="Q249" s="2"/>
      <c r="R249" s="2"/>
      <c r="S249" s="2"/>
      <c r="T249" s="2"/>
      <c r="U249" s="2"/>
      <c r="W249" t="s">
        <v>51</v>
      </c>
      <c r="X249" s="50">
        <f t="shared" si="91"/>
        <v>137964.28204918059</v>
      </c>
      <c r="Y249" s="50">
        <f t="shared" si="86"/>
        <v>144736.47966687928</v>
      </c>
      <c r="Z249" s="50">
        <f t="shared" si="87"/>
        <v>132378.76673413356</v>
      </c>
      <c r="AA249" s="50">
        <f t="shared" si="88"/>
        <v>143063.914007813</v>
      </c>
      <c r="AB249" s="50"/>
      <c r="AC249" s="50"/>
      <c r="AD249" s="50"/>
      <c r="AE249" s="50"/>
      <c r="AF249" s="50">
        <f t="shared" si="89"/>
        <v>6772.1976176986936</v>
      </c>
      <c r="AG249" s="50">
        <f t="shared" si="89"/>
        <v>-5585.5153150470287</v>
      </c>
      <c r="AH249" s="50">
        <f t="shared" si="89"/>
        <v>5099.6319586324098</v>
      </c>
      <c r="AJ249" s="50"/>
      <c r="AK249" s="50"/>
      <c r="AM249" s="41">
        <f t="shared" si="90"/>
        <v>4.9086600655701494E-2</v>
      </c>
      <c r="AN249" s="41">
        <f t="shared" si="90"/>
        <v>-4.0485227278288891E-2</v>
      </c>
      <c r="AO249" s="41">
        <f t="shared" si="90"/>
        <v>3.6963421857365425E-2</v>
      </c>
      <c r="AP249" s="41"/>
      <c r="AQ249" s="41"/>
      <c r="AR249" s="41"/>
    </row>
    <row r="250" spans="14:44" x14ac:dyDescent="0.3">
      <c r="N250" s="2"/>
      <c r="O250" s="2"/>
      <c r="P250" s="2"/>
      <c r="Q250" s="2"/>
      <c r="R250" s="2"/>
      <c r="S250" s="2"/>
      <c r="T250" s="2"/>
      <c r="U250" s="2"/>
      <c r="W250" t="s">
        <v>53</v>
      </c>
      <c r="X250" s="50">
        <f t="shared" si="91"/>
        <v>72902.437974715198</v>
      </c>
      <c r="Y250" s="50">
        <f t="shared" si="86"/>
        <v>75683.163399790676</v>
      </c>
      <c r="Z250" s="50">
        <f t="shared" si="87"/>
        <v>46753.586298730945</v>
      </c>
      <c r="AA250" s="50">
        <f t="shared" si="88"/>
        <v>72623.267671378853</v>
      </c>
      <c r="AB250" s="50"/>
      <c r="AC250" s="50"/>
      <c r="AD250" s="50"/>
      <c r="AE250" s="50"/>
      <c r="AF250" s="50">
        <f t="shared" si="89"/>
        <v>2780.7254250754777</v>
      </c>
      <c r="AG250" s="50">
        <f t="shared" si="89"/>
        <v>-26148.851675984253</v>
      </c>
      <c r="AH250" s="50">
        <f t="shared" si="89"/>
        <v>-279.17030333634466</v>
      </c>
      <c r="AJ250" s="50"/>
      <c r="AK250" s="50"/>
      <c r="AM250" s="41">
        <f t="shared" si="90"/>
        <v>3.8143106078838113E-2</v>
      </c>
      <c r="AN250" s="41">
        <f t="shared" si="90"/>
        <v>-0.35868281503910032</v>
      </c>
      <c r="AO250" s="41">
        <f t="shared" si="90"/>
        <v>-3.8293685518880657E-3</v>
      </c>
      <c r="AP250" s="41"/>
      <c r="AQ250" s="41"/>
      <c r="AR250" s="41"/>
    </row>
    <row r="251" spans="14:44" x14ac:dyDescent="0.3">
      <c r="N251" s="2"/>
      <c r="O251" s="2"/>
      <c r="P251" s="2"/>
      <c r="Q251" s="2"/>
      <c r="R251" s="2"/>
      <c r="S251" s="2"/>
      <c r="T251" s="2"/>
      <c r="U251" s="2"/>
      <c r="W251" t="s">
        <v>55</v>
      </c>
      <c r="X251" s="50">
        <f t="shared" si="91"/>
        <v>46045.441913378745</v>
      </c>
      <c r="Y251" s="50">
        <f t="shared" si="86"/>
        <v>47919.752584584639</v>
      </c>
      <c r="Z251" s="50">
        <f t="shared" si="87"/>
        <v>50163.916211573385</v>
      </c>
      <c r="AA251" s="50">
        <f t="shared" si="88"/>
        <v>47447.260518909839</v>
      </c>
      <c r="AB251" s="50"/>
      <c r="AC251" s="50"/>
      <c r="AD251" s="50"/>
      <c r="AE251" s="50"/>
      <c r="AF251" s="50">
        <f t="shared" si="89"/>
        <v>1874.3106712058943</v>
      </c>
      <c r="AG251" s="50">
        <f t="shared" si="89"/>
        <v>4118.4742981946401</v>
      </c>
      <c r="AH251" s="50">
        <f t="shared" si="89"/>
        <v>1401.8186055310944</v>
      </c>
      <c r="AJ251" s="50"/>
      <c r="AK251" s="50"/>
      <c r="AM251" s="41">
        <f t="shared" si="90"/>
        <v>4.0705672338466656E-2</v>
      </c>
      <c r="AN251" s="41">
        <f t="shared" si="90"/>
        <v>8.9443691428618813E-2</v>
      </c>
      <c r="AO251" s="41">
        <f t="shared" si="90"/>
        <v>3.0444242628145754E-2</v>
      </c>
      <c r="AP251" s="41"/>
      <c r="AQ251" s="41"/>
      <c r="AR251" s="41"/>
    </row>
    <row r="252" spans="14:44" x14ac:dyDescent="0.3">
      <c r="N252" s="2"/>
      <c r="O252" s="2"/>
      <c r="P252" s="2"/>
      <c r="Q252" s="2"/>
      <c r="R252" s="2"/>
      <c r="S252" s="2"/>
      <c r="T252" s="2"/>
      <c r="U252" s="2"/>
      <c r="W252" s="4" t="s">
        <v>57</v>
      </c>
      <c r="X252" s="52">
        <f>AF82</f>
        <v>210359.31497220814</v>
      </c>
      <c r="Y252" s="52">
        <f>AP82</f>
        <v>226951.20194747823</v>
      </c>
      <c r="Z252" s="52">
        <f>AZ82</f>
        <v>192891.10971987873</v>
      </c>
      <c r="AA252" s="52">
        <f>BJ82</f>
        <v>222648.61225684371</v>
      </c>
      <c r="AB252" s="52"/>
      <c r="AC252" s="52"/>
      <c r="AD252" s="52"/>
      <c r="AE252" s="52"/>
      <c r="AF252" s="52">
        <f t="shared" si="89"/>
        <v>16591.886975270085</v>
      </c>
      <c r="AG252" s="52">
        <f t="shared" si="89"/>
        <v>-17468.205252329411</v>
      </c>
      <c r="AH252" s="52">
        <f t="shared" si="89"/>
        <v>12289.29728463557</v>
      </c>
      <c r="AI252" s="52"/>
      <c r="AJ252" s="52"/>
      <c r="AK252" s="52"/>
      <c r="AL252" s="52"/>
      <c r="AM252" s="38">
        <f t="shared" si="90"/>
        <v>7.8874030263229089E-2</v>
      </c>
      <c r="AN252" s="38">
        <f t="shared" si="90"/>
        <v>-8.3039846629264988E-2</v>
      </c>
      <c r="AO252" s="38">
        <f t="shared" si="90"/>
        <v>5.8420504393918493E-2</v>
      </c>
      <c r="AP252" s="38"/>
      <c r="AQ252" s="38"/>
      <c r="AR252" s="38"/>
    </row>
    <row r="253" spans="14:44" x14ac:dyDescent="0.3">
      <c r="N253" s="2"/>
      <c r="O253" s="2"/>
      <c r="P253" s="2"/>
      <c r="Q253" s="2"/>
      <c r="R253" s="2"/>
      <c r="S253" s="2"/>
      <c r="T253" s="2"/>
      <c r="U253" s="2"/>
      <c r="W253" t="s">
        <v>59</v>
      </c>
      <c r="X253" s="50">
        <f t="shared" ref="X253:X268" si="92">AF83</f>
        <v>110459.36444921119</v>
      </c>
      <c r="Y253" s="50">
        <f t="shared" ref="Y253:Y268" si="93">AP83</f>
        <v>120391.82332977552</v>
      </c>
      <c r="Z253" s="50">
        <f t="shared" ref="Z253:Z268" si="94">AZ83</f>
        <v>88752.32563851375</v>
      </c>
      <c r="AA253" s="50">
        <f t="shared" ref="AA253:AA268" si="95">BJ83</f>
        <v>117888.24061398862</v>
      </c>
      <c r="AB253" s="50"/>
      <c r="AC253" s="50"/>
      <c r="AD253" s="50"/>
      <c r="AE253" s="50"/>
      <c r="AF253" s="50">
        <f t="shared" si="89"/>
        <v>9932.4588805643289</v>
      </c>
      <c r="AG253" s="50">
        <f t="shared" si="89"/>
        <v>-21707.038810697442</v>
      </c>
      <c r="AH253" s="50">
        <f t="shared" si="89"/>
        <v>7428.8761647774227</v>
      </c>
      <c r="AJ253" s="50"/>
      <c r="AK253" s="50"/>
      <c r="AM253" s="41">
        <f t="shared" si="90"/>
        <v>8.9919572958716748E-2</v>
      </c>
      <c r="AN253" s="41">
        <f t="shared" si="90"/>
        <v>-0.19651605745638939</v>
      </c>
      <c r="AO253" s="41">
        <f t="shared" si="90"/>
        <v>6.7254380846933012E-2</v>
      </c>
      <c r="AP253" s="41"/>
      <c r="AQ253" s="41"/>
      <c r="AR253" s="41"/>
    </row>
    <row r="254" spans="14:44" x14ac:dyDescent="0.3">
      <c r="N254" s="2"/>
      <c r="O254" s="2"/>
      <c r="P254" s="2"/>
      <c r="Q254" s="2"/>
      <c r="R254" s="2"/>
      <c r="S254" s="2"/>
      <c r="T254" s="2"/>
      <c r="U254" s="2"/>
      <c r="W254" t="s">
        <v>61</v>
      </c>
      <c r="X254" s="50">
        <f t="shared" si="92"/>
        <v>64278.550765620428</v>
      </c>
      <c r="Y254" s="50">
        <f t="shared" si="93"/>
        <v>68723.107293085035</v>
      </c>
      <c r="Z254" s="50">
        <f t="shared" si="94"/>
        <v>65279.116256138564</v>
      </c>
      <c r="AA254" s="50">
        <f t="shared" si="95"/>
        <v>67612.579739815366</v>
      </c>
      <c r="AB254" s="50"/>
      <c r="AC254" s="50"/>
      <c r="AD254" s="50"/>
      <c r="AE254" s="50"/>
      <c r="AF254" s="50">
        <f t="shared" si="89"/>
        <v>4444.5565274646069</v>
      </c>
      <c r="AG254" s="50">
        <f t="shared" si="89"/>
        <v>1000.5654905181364</v>
      </c>
      <c r="AH254" s="50">
        <f t="shared" si="89"/>
        <v>3334.0289741949382</v>
      </c>
      <c r="AJ254" s="50"/>
      <c r="AK254" s="50"/>
      <c r="AM254" s="41">
        <f t="shared" si="90"/>
        <v>6.9145251013372114E-2</v>
      </c>
      <c r="AN254" s="41">
        <f t="shared" si="90"/>
        <v>1.5566086643218032E-2</v>
      </c>
      <c r="AO254" s="41">
        <f t="shared" si="90"/>
        <v>5.1868452765088682E-2</v>
      </c>
      <c r="AP254" s="41"/>
      <c r="AQ254" s="41"/>
      <c r="AR254" s="41"/>
    </row>
    <row r="255" spans="14:44" x14ac:dyDescent="0.3">
      <c r="N255" s="2"/>
      <c r="O255" s="2"/>
      <c r="P255" s="2"/>
      <c r="Q255" s="2"/>
      <c r="R255" s="2"/>
      <c r="S255" s="2"/>
      <c r="T255" s="2"/>
      <c r="U255" s="2"/>
      <c r="W255" s="4" t="s">
        <v>63</v>
      </c>
      <c r="X255" s="52">
        <f t="shared" si="92"/>
        <v>2065016.969408469</v>
      </c>
      <c r="Y255" s="52">
        <f t="shared" si="93"/>
        <v>2151251.3462711624</v>
      </c>
      <c r="Z255" s="52">
        <f t="shared" si="94"/>
        <v>2315844.1896663299</v>
      </c>
      <c r="AA255" s="52">
        <f t="shared" si="95"/>
        <v>2164614.026658562</v>
      </c>
      <c r="AB255" s="52"/>
      <c r="AC255" s="52"/>
      <c r="AD255" s="52"/>
      <c r="AE255" s="52"/>
      <c r="AF255" s="52">
        <f t="shared" si="89"/>
        <v>86234.376862693345</v>
      </c>
      <c r="AG255" s="52">
        <f t="shared" si="89"/>
        <v>250827.22025786084</v>
      </c>
      <c r="AH255" s="52">
        <f t="shared" si="89"/>
        <v>99597.05725009297</v>
      </c>
      <c r="AI255" s="52"/>
      <c r="AJ255" s="52"/>
      <c r="AK255" s="52"/>
      <c r="AL255" s="52"/>
      <c r="AM255" s="38">
        <f t="shared" si="90"/>
        <v>4.1759645630125485E-2</v>
      </c>
      <c r="AN255" s="38">
        <f t="shared" si="90"/>
        <v>0.12146496807225324</v>
      </c>
      <c r="AO255" s="38">
        <f t="shared" si="90"/>
        <v>4.823062411861094E-2</v>
      </c>
      <c r="AP255" s="38"/>
      <c r="AQ255" s="38"/>
      <c r="AR255" s="38"/>
    </row>
    <row r="256" spans="14:44" x14ac:dyDescent="0.3">
      <c r="N256" s="2"/>
      <c r="O256" s="2"/>
      <c r="P256" s="2"/>
      <c r="Q256" s="2"/>
      <c r="R256" s="2"/>
      <c r="S256" s="2"/>
      <c r="T256" s="2"/>
      <c r="U256" s="2"/>
      <c r="W256" t="s">
        <v>65</v>
      </c>
      <c r="X256" s="50">
        <f t="shared" si="92"/>
        <v>49265.948382222326</v>
      </c>
      <c r="Y256" s="50">
        <f t="shared" si="93"/>
        <v>50755.299556613078</v>
      </c>
      <c r="Z256" s="50">
        <f t="shared" si="94"/>
        <v>45847.901787825525</v>
      </c>
      <c r="AA256" s="50">
        <f t="shared" si="95"/>
        <v>49929.16220172304</v>
      </c>
      <c r="AB256" s="50"/>
      <c r="AC256" s="50"/>
      <c r="AD256" s="50"/>
      <c r="AE256" s="50"/>
      <c r="AF256" s="50">
        <f t="shared" si="89"/>
        <v>1489.3511743907511</v>
      </c>
      <c r="AG256" s="50">
        <f t="shared" si="89"/>
        <v>-3418.0465943968011</v>
      </c>
      <c r="AH256" s="50">
        <f t="shared" si="89"/>
        <v>663.21381950071373</v>
      </c>
      <c r="AJ256" s="50"/>
      <c r="AK256" s="50"/>
      <c r="AM256" s="41">
        <f t="shared" si="90"/>
        <v>3.0230843479066877E-2</v>
      </c>
      <c r="AN256" s="41">
        <f t="shared" si="90"/>
        <v>-6.9379494491375857E-2</v>
      </c>
      <c r="AO256" s="41">
        <f t="shared" si="90"/>
        <v>1.3461911143073321E-2</v>
      </c>
      <c r="AP256" s="41"/>
      <c r="AQ256" s="41"/>
      <c r="AR256" s="41"/>
    </row>
    <row r="257" spans="14:44" x14ac:dyDescent="0.3">
      <c r="N257" s="2"/>
      <c r="O257" s="2"/>
      <c r="P257" s="2"/>
      <c r="Q257" s="2"/>
      <c r="R257" s="2"/>
      <c r="S257" s="2"/>
      <c r="T257" s="2"/>
      <c r="U257" s="2"/>
      <c r="W257" t="s">
        <v>66</v>
      </c>
      <c r="X257" s="50">
        <f t="shared" si="92"/>
        <v>38561.865510177871</v>
      </c>
      <c r="Y257" s="50">
        <f t="shared" si="93"/>
        <v>40789.955268299942</v>
      </c>
      <c r="Z257" s="50">
        <f t="shared" si="94"/>
        <v>42529.021757015893</v>
      </c>
      <c r="AA257" s="50">
        <f t="shared" si="95"/>
        <v>40198.198120314621</v>
      </c>
      <c r="AB257" s="50"/>
      <c r="AC257" s="50"/>
      <c r="AD257" s="50"/>
      <c r="AE257" s="50"/>
      <c r="AF257" s="50">
        <f t="shared" si="89"/>
        <v>2228.0897581220706</v>
      </c>
      <c r="AG257" s="50">
        <f t="shared" si="89"/>
        <v>3967.1562468380216</v>
      </c>
      <c r="AH257" s="50">
        <f t="shared" si="89"/>
        <v>1636.3326101367493</v>
      </c>
      <c r="AJ257" s="50"/>
      <c r="AK257" s="50"/>
      <c r="AM257" s="41">
        <f t="shared" si="90"/>
        <v>5.7779615395785175E-2</v>
      </c>
      <c r="AN257" s="41">
        <f t="shared" si="90"/>
        <v>0.10287770558690802</v>
      </c>
      <c r="AO257" s="41">
        <f t="shared" si="90"/>
        <v>4.2433958743641746E-2</v>
      </c>
      <c r="AP257" s="41"/>
      <c r="AQ257" s="41"/>
      <c r="AR257" s="41"/>
    </row>
    <row r="258" spans="14:44" x14ac:dyDescent="0.3">
      <c r="N258" s="2"/>
      <c r="O258" s="2"/>
      <c r="P258" s="2"/>
      <c r="Q258" s="2"/>
      <c r="R258" s="2"/>
      <c r="S258" s="2"/>
      <c r="T258" s="2"/>
      <c r="U258" s="2"/>
      <c r="W258" t="s">
        <v>68</v>
      </c>
      <c r="X258" s="50">
        <f t="shared" si="92"/>
        <v>242256.61576473003</v>
      </c>
      <c r="Y258" s="50">
        <f t="shared" si="93"/>
        <v>260332.72904525255</v>
      </c>
      <c r="Z258" s="50">
        <f t="shared" si="94"/>
        <v>274642.90011753357</v>
      </c>
      <c r="AA258" s="50">
        <f t="shared" si="95"/>
        <v>255966.94309986648</v>
      </c>
      <c r="AB258" s="50"/>
      <c r="AC258" s="50"/>
      <c r="AD258" s="50"/>
      <c r="AE258" s="50"/>
      <c r="AF258" s="50">
        <f t="shared" si="89"/>
        <v>18076.113280522521</v>
      </c>
      <c r="AG258" s="50">
        <f t="shared" si="89"/>
        <v>32386.284352803545</v>
      </c>
      <c r="AH258" s="50">
        <f t="shared" si="89"/>
        <v>13710.327335136448</v>
      </c>
      <c r="AJ258" s="50"/>
      <c r="AK258" s="50"/>
      <c r="AM258" s="41">
        <f t="shared" si="90"/>
        <v>7.4615560955731838E-2</v>
      </c>
      <c r="AN258" s="41">
        <f t="shared" si="90"/>
        <v>0.13368586137707716</v>
      </c>
      <c r="AO258" s="41">
        <f t="shared" si="90"/>
        <v>5.6594232904051509E-2</v>
      </c>
      <c r="AP258" s="41"/>
      <c r="AQ258" s="41"/>
      <c r="AR258" s="41"/>
    </row>
    <row r="259" spans="14:44" x14ac:dyDescent="0.3">
      <c r="N259" s="2"/>
      <c r="O259" s="2"/>
      <c r="P259" s="2"/>
      <c r="Q259" s="2"/>
      <c r="R259" s="2"/>
      <c r="S259" s="2"/>
      <c r="T259" s="2"/>
      <c r="U259" s="2"/>
      <c r="W259" t="s">
        <v>70</v>
      </c>
      <c r="X259" s="50">
        <f t="shared" si="92"/>
        <v>82355.669113132171</v>
      </c>
      <c r="Y259" s="50">
        <f t="shared" si="93"/>
        <v>88247.360601892025</v>
      </c>
      <c r="Z259" s="50">
        <f t="shared" si="94"/>
        <v>93768.06102673366</v>
      </c>
      <c r="AA259" s="50">
        <f t="shared" si="95"/>
        <v>86406.23068375609</v>
      </c>
      <c r="AB259" s="50"/>
      <c r="AC259" s="50"/>
      <c r="AD259" s="50"/>
      <c r="AE259" s="50"/>
      <c r="AF259" s="50">
        <f t="shared" si="89"/>
        <v>5891.6914887598541</v>
      </c>
      <c r="AG259" s="50">
        <f t="shared" si="89"/>
        <v>11412.391913601488</v>
      </c>
      <c r="AH259" s="50">
        <f t="shared" si="89"/>
        <v>4050.5615706239187</v>
      </c>
      <c r="AJ259" s="50"/>
      <c r="AK259" s="50"/>
      <c r="AM259" s="41">
        <f t="shared" si="90"/>
        <v>7.1539598332525531E-2</v>
      </c>
      <c r="AN259" s="41">
        <f t="shared" si="90"/>
        <v>0.1385744543939563</v>
      </c>
      <c r="AO259" s="41">
        <f t="shared" si="90"/>
        <v>4.9183761291036965E-2</v>
      </c>
      <c r="AP259" s="41"/>
      <c r="AQ259" s="41"/>
      <c r="AR259" s="41"/>
    </row>
    <row r="260" spans="14:44" x14ac:dyDescent="0.3">
      <c r="N260" s="2"/>
      <c r="O260" s="2"/>
      <c r="P260" s="2"/>
      <c r="Q260" s="2"/>
      <c r="R260" s="2"/>
      <c r="S260" s="2"/>
      <c r="T260" s="2"/>
      <c r="U260" s="2"/>
      <c r="W260" t="s">
        <v>72</v>
      </c>
      <c r="X260" s="50">
        <f t="shared" si="92"/>
        <v>157413.87465963303</v>
      </c>
      <c r="Y260" s="50">
        <f t="shared" si="93"/>
        <v>168430.4478337497</v>
      </c>
      <c r="Z260" s="50">
        <f t="shared" si="94"/>
        <v>181868.58722957619</v>
      </c>
      <c r="AA260" s="50">
        <f t="shared" si="95"/>
        <v>165808.0294270567</v>
      </c>
      <c r="AB260" s="50"/>
      <c r="AC260" s="50"/>
      <c r="AD260" s="50"/>
      <c r="AE260" s="50"/>
      <c r="AF260" s="50">
        <f t="shared" si="89"/>
        <v>11016.573174116667</v>
      </c>
      <c r="AG260" s="50">
        <f t="shared" si="89"/>
        <v>24454.712569943164</v>
      </c>
      <c r="AH260" s="50">
        <f t="shared" si="89"/>
        <v>8394.1547674236645</v>
      </c>
      <c r="AJ260" s="50"/>
      <c r="AK260" s="50"/>
      <c r="AM260" s="41">
        <f t="shared" si="90"/>
        <v>6.9984765942247271E-2</v>
      </c>
      <c r="AN260" s="41">
        <f t="shared" si="90"/>
        <v>0.15535296760098297</v>
      </c>
      <c r="AO260" s="41">
        <f t="shared" si="90"/>
        <v>5.3325380533157336E-2</v>
      </c>
      <c r="AP260" s="41"/>
      <c r="AQ260" s="41"/>
      <c r="AR260" s="41"/>
    </row>
    <row r="261" spans="14:44" x14ac:dyDescent="0.3">
      <c r="N261" s="2"/>
      <c r="O261" s="2"/>
      <c r="P261" s="2"/>
      <c r="Q261" s="2"/>
      <c r="R261" s="2"/>
      <c r="S261" s="2"/>
      <c r="T261" s="2"/>
      <c r="U261" s="2"/>
      <c r="W261" t="s">
        <v>74</v>
      </c>
      <c r="X261" s="50">
        <f t="shared" si="92"/>
        <v>25121.595537536869</v>
      </c>
      <c r="Y261" s="50">
        <f t="shared" si="93"/>
        <v>26993.552325486766</v>
      </c>
      <c r="Z261" s="50">
        <f t="shared" si="94"/>
        <v>22880.187521876611</v>
      </c>
      <c r="AA261" s="50">
        <f t="shared" si="95"/>
        <v>26607.059198770236</v>
      </c>
      <c r="AB261" s="50"/>
      <c r="AC261" s="50"/>
      <c r="AD261" s="50"/>
      <c r="AE261" s="50"/>
      <c r="AF261" s="50">
        <f t="shared" si="89"/>
        <v>1871.9567879498973</v>
      </c>
      <c r="AG261" s="50">
        <f t="shared" si="89"/>
        <v>-2241.4080156602577</v>
      </c>
      <c r="AH261" s="50">
        <f t="shared" si="89"/>
        <v>1485.463661233367</v>
      </c>
      <c r="AJ261" s="50"/>
      <c r="AK261" s="50"/>
      <c r="AM261" s="41">
        <f t="shared" si="90"/>
        <v>7.4515839774301193E-2</v>
      </c>
      <c r="AN261" s="41">
        <f t="shared" si="90"/>
        <v>-8.9222358998302068E-2</v>
      </c>
      <c r="AO261" s="41">
        <f t="shared" si="90"/>
        <v>5.9130944092057235E-2</v>
      </c>
      <c r="AP261" s="41"/>
      <c r="AQ261" s="41"/>
      <c r="AR261" s="41"/>
    </row>
    <row r="262" spans="14:44" x14ac:dyDescent="0.3">
      <c r="N262" s="2"/>
      <c r="O262" s="2"/>
      <c r="P262" s="2"/>
      <c r="Q262" s="2"/>
      <c r="R262" s="2"/>
      <c r="S262" s="2"/>
      <c r="T262" s="2"/>
      <c r="U262" s="2"/>
      <c r="W262" t="s">
        <v>76</v>
      </c>
      <c r="X262" s="50">
        <f t="shared" si="92"/>
        <v>40902.60699853651</v>
      </c>
      <c r="Y262" s="50">
        <f t="shared" si="93"/>
        <v>42525.245928365774</v>
      </c>
      <c r="Z262" s="50">
        <f t="shared" si="94"/>
        <v>46768.863292468872</v>
      </c>
      <c r="AA262" s="50">
        <f t="shared" si="95"/>
        <v>41576.462996430877</v>
      </c>
      <c r="AB262" s="50"/>
      <c r="AC262" s="50"/>
      <c r="AD262" s="50"/>
      <c r="AE262" s="50"/>
      <c r="AF262" s="50">
        <f t="shared" si="89"/>
        <v>1622.6389298292634</v>
      </c>
      <c r="AG262" s="50">
        <f t="shared" si="89"/>
        <v>5866.2562939323616</v>
      </c>
      <c r="AH262" s="50">
        <f t="shared" si="89"/>
        <v>673.85599789436674</v>
      </c>
      <c r="AJ262" s="50"/>
      <c r="AK262" s="50"/>
      <c r="AM262" s="41">
        <f t="shared" si="90"/>
        <v>3.9670794819687681E-2</v>
      </c>
      <c r="AN262" s="41">
        <f t="shared" si="90"/>
        <v>0.1434201075286535</v>
      </c>
      <c r="AO262" s="41">
        <f t="shared" si="90"/>
        <v>1.6474646662949313E-2</v>
      </c>
      <c r="AP262" s="41"/>
      <c r="AQ262" s="41"/>
      <c r="AR262" s="41"/>
    </row>
    <row r="263" spans="14:44" x14ac:dyDescent="0.3">
      <c r="N263" s="2"/>
      <c r="O263" s="2"/>
      <c r="P263" s="2"/>
      <c r="Q263" s="2"/>
      <c r="R263" s="2"/>
      <c r="S263" s="2"/>
      <c r="T263" s="2"/>
      <c r="U263" s="2"/>
      <c r="W263" t="s">
        <v>78</v>
      </c>
      <c r="X263" s="50">
        <f t="shared" si="92"/>
        <v>78108.516351011305</v>
      </c>
      <c r="Y263" s="50">
        <f t="shared" si="93"/>
        <v>79178.684240743387</v>
      </c>
      <c r="Z263" s="50">
        <f t="shared" si="94"/>
        <v>83264.512904990799</v>
      </c>
      <c r="AA263" s="50">
        <f t="shared" si="95"/>
        <v>78100.921280807088</v>
      </c>
      <c r="AB263" s="50"/>
      <c r="AC263" s="50"/>
      <c r="AD263" s="50"/>
      <c r="AE263" s="50"/>
      <c r="AF263" s="50">
        <f t="shared" si="89"/>
        <v>1070.1678897320817</v>
      </c>
      <c r="AG263" s="50">
        <f t="shared" si="89"/>
        <v>5155.9965539794939</v>
      </c>
      <c r="AH263" s="50">
        <f t="shared" si="89"/>
        <v>-7.5950702042173361</v>
      </c>
      <c r="AJ263" s="50"/>
      <c r="AK263" s="50"/>
      <c r="AM263" s="41">
        <f t="shared" si="90"/>
        <v>1.3701039780641355E-2</v>
      </c>
      <c r="AN263" s="41">
        <f t="shared" si="90"/>
        <v>6.6010683531729078E-2</v>
      </c>
      <c r="AO263" s="41">
        <f t="shared" si="90"/>
        <v>-9.7237414804883819E-5</v>
      </c>
      <c r="AP263" s="41"/>
      <c r="AQ263" s="41"/>
      <c r="AR263" s="41"/>
    </row>
    <row r="264" spans="14:44" x14ac:dyDescent="0.3">
      <c r="N264" s="2"/>
      <c r="O264" s="2"/>
      <c r="P264" s="2"/>
      <c r="Q264" s="2"/>
      <c r="R264" s="2"/>
      <c r="S264" s="2"/>
      <c r="T264" s="2"/>
      <c r="U264" s="2"/>
      <c r="W264" t="s">
        <v>80</v>
      </c>
      <c r="X264" s="50">
        <f t="shared" si="92"/>
        <v>606584.16900343716</v>
      </c>
      <c r="Y264" s="50">
        <f t="shared" si="93"/>
        <v>596651.38610289211</v>
      </c>
      <c r="Z264" s="50">
        <f t="shared" si="94"/>
        <v>698132.37495117763</v>
      </c>
      <c r="AA264" s="50">
        <f t="shared" si="95"/>
        <v>637553.20329844335</v>
      </c>
      <c r="AB264" s="50"/>
      <c r="AC264" s="50"/>
      <c r="AD264" s="50"/>
      <c r="AE264" s="50"/>
      <c r="AF264" s="50">
        <f t="shared" si="89"/>
        <v>-9932.7829005450476</v>
      </c>
      <c r="AG264" s="50">
        <f t="shared" si="89"/>
        <v>91548.205947740469</v>
      </c>
      <c r="AH264" s="50">
        <f t="shared" si="89"/>
        <v>30969.034295006189</v>
      </c>
      <c r="AJ264" s="50"/>
      <c r="AK264" s="50"/>
      <c r="AM264" s="41">
        <f t="shared" si="90"/>
        <v>-1.6374945816445739E-2</v>
      </c>
      <c r="AN264" s="41">
        <f t="shared" si="90"/>
        <v>0.15092415962346312</v>
      </c>
      <c r="AO264" s="41">
        <f t="shared" si="90"/>
        <v>5.1054801423330097E-2</v>
      </c>
      <c r="AP264" s="41"/>
      <c r="AQ264" s="41"/>
      <c r="AR264" s="41"/>
    </row>
    <row r="265" spans="14:44" x14ac:dyDescent="0.3">
      <c r="N265" s="2"/>
      <c r="O265" s="2"/>
      <c r="P265" s="2"/>
      <c r="Q265" s="2"/>
      <c r="R265" s="2"/>
      <c r="S265" s="2"/>
      <c r="T265" s="2"/>
      <c r="U265" s="2"/>
      <c r="W265" t="s">
        <v>81</v>
      </c>
      <c r="X265" s="50">
        <f t="shared" si="92"/>
        <v>47283.971527798029</v>
      </c>
      <c r="Y265" s="50">
        <f t="shared" si="93"/>
        <v>51753.756532882086</v>
      </c>
      <c r="Z265" s="50">
        <f t="shared" si="94"/>
        <v>47742.294911426849</v>
      </c>
      <c r="AA265" s="50">
        <f t="shared" si="95"/>
        <v>50517.232472809759</v>
      </c>
      <c r="AB265" s="50"/>
      <c r="AC265" s="50"/>
      <c r="AD265" s="50"/>
      <c r="AE265" s="50"/>
      <c r="AF265" s="50">
        <f t="shared" si="89"/>
        <v>4469.785005084057</v>
      </c>
      <c r="AG265" s="50">
        <f t="shared" si="89"/>
        <v>458.32338362882001</v>
      </c>
      <c r="AH265" s="50">
        <f t="shared" si="89"/>
        <v>3233.2609450117307</v>
      </c>
      <c r="AJ265" s="50"/>
      <c r="AK265" s="50"/>
      <c r="AM265" s="41">
        <f t="shared" si="90"/>
        <v>9.453065934734968E-2</v>
      </c>
      <c r="AN265" s="41">
        <f t="shared" si="90"/>
        <v>9.6929967771293025E-3</v>
      </c>
      <c r="AO265" s="41">
        <f t="shared" si="90"/>
        <v>6.8379639876716178E-2</v>
      </c>
      <c r="AP265" s="41"/>
      <c r="AQ265" s="41"/>
      <c r="AR265" s="41"/>
    </row>
    <row r="266" spans="14:44" x14ac:dyDescent="0.3">
      <c r="N266" s="2"/>
      <c r="O266" s="2"/>
      <c r="P266" s="2"/>
      <c r="Q266" s="2"/>
      <c r="R266" s="2"/>
      <c r="S266" s="2"/>
      <c r="T266" s="2"/>
      <c r="U266" s="2"/>
      <c r="W266" t="s">
        <v>83</v>
      </c>
      <c r="X266" s="50">
        <f t="shared" si="92"/>
        <v>281686.80430092278</v>
      </c>
      <c r="Y266" s="50">
        <f t="shared" si="93"/>
        <v>300661.49762197182</v>
      </c>
      <c r="Z266" s="50">
        <f t="shared" si="94"/>
        <v>316928.65834870917</v>
      </c>
      <c r="AA266" s="50">
        <f t="shared" si="95"/>
        <v>295904.75983214495</v>
      </c>
      <c r="AB266" s="50"/>
      <c r="AC266" s="50"/>
      <c r="AD266" s="50"/>
      <c r="AE266" s="50"/>
      <c r="AF266" s="50">
        <f t="shared" si="89"/>
        <v>18974.693321049039</v>
      </c>
      <c r="AG266" s="50">
        <f t="shared" si="89"/>
        <v>35241.854047786386</v>
      </c>
      <c r="AH266" s="50">
        <f t="shared" si="89"/>
        <v>14217.955531222164</v>
      </c>
      <c r="AJ266" s="50"/>
      <c r="AK266" s="50"/>
      <c r="AM266" s="41">
        <f t="shared" si="90"/>
        <v>6.7360959162214046E-2</v>
      </c>
      <c r="AN266" s="41">
        <f t="shared" si="90"/>
        <v>0.12511006376478295</v>
      </c>
      <c r="AO266" s="41">
        <f t="shared" si="90"/>
        <v>5.0474339990854822E-2</v>
      </c>
      <c r="AP266" s="41"/>
      <c r="AQ266" s="41"/>
      <c r="AR266" s="41"/>
    </row>
    <row r="267" spans="14:44" x14ac:dyDescent="0.3">
      <c r="N267" s="2"/>
      <c r="O267" s="2"/>
      <c r="P267" s="2"/>
      <c r="Q267" s="2"/>
      <c r="R267" s="2"/>
      <c r="S267" s="2"/>
      <c r="T267" s="2"/>
      <c r="U267" s="2"/>
      <c r="W267" t="s">
        <v>85</v>
      </c>
      <c r="X267" s="50">
        <f t="shared" si="92"/>
        <v>31674.225045556967</v>
      </c>
      <c r="Y267" s="50">
        <f t="shared" si="93"/>
        <v>33080.831108781771</v>
      </c>
      <c r="Z267" s="50">
        <f t="shared" si="94"/>
        <v>35124.370647625605</v>
      </c>
      <c r="AA267" s="50">
        <f t="shared" si="95"/>
        <v>32478.908000981533</v>
      </c>
      <c r="AB267" s="50"/>
      <c r="AC267" s="50"/>
      <c r="AD267" s="50"/>
      <c r="AE267" s="50"/>
      <c r="AF267" s="50">
        <f t="shared" si="89"/>
        <v>1406.6060632248045</v>
      </c>
      <c r="AG267" s="50">
        <f t="shared" si="89"/>
        <v>3450.1456020686383</v>
      </c>
      <c r="AH267" s="50">
        <f t="shared" si="89"/>
        <v>804.6829554245669</v>
      </c>
      <c r="AJ267" s="50"/>
      <c r="AK267" s="50"/>
      <c r="AM267" s="41">
        <f t="shared" si="90"/>
        <v>4.4408539157680615E-2</v>
      </c>
      <c r="AN267" s="41">
        <f t="shared" si="90"/>
        <v>0.10892596731589492</v>
      </c>
      <c r="AO267" s="41">
        <f t="shared" si="90"/>
        <v>2.5404976894215826E-2</v>
      </c>
      <c r="AP267" s="41"/>
      <c r="AQ267" s="41"/>
      <c r="AR267" s="41"/>
    </row>
    <row r="268" spans="14:44" x14ac:dyDescent="0.3">
      <c r="N268" s="2"/>
      <c r="O268" s="2"/>
      <c r="P268" s="2"/>
      <c r="Q268" s="2"/>
      <c r="R268" s="2"/>
      <c r="S268" s="2"/>
      <c r="T268" s="2"/>
      <c r="U268" s="2"/>
      <c r="W268" s="4" t="s">
        <v>87</v>
      </c>
      <c r="X268" s="52">
        <f t="shared" si="92"/>
        <v>12466606.764562814</v>
      </c>
      <c r="Y268" s="52">
        <f t="shared" si="93"/>
        <v>12716436.103841133</v>
      </c>
      <c r="Z268" s="52">
        <f t="shared" si="94"/>
        <v>13137522.557351176</v>
      </c>
      <c r="AA268" s="52">
        <f t="shared" si="95"/>
        <v>12659042.238927232</v>
      </c>
      <c r="AB268" s="52"/>
      <c r="AC268" s="52"/>
      <c r="AD268" s="52"/>
      <c r="AE268" s="52"/>
      <c r="AF268" s="52">
        <f t="shared" si="89"/>
        <v>249829.33927831985</v>
      </c>
      <c r="AG268" s="52">
        <f t="shared" si="89"/>
        <v>670915.79278836213</v>
      </c>
      <c r="AH268" s="52">
        <f t="shared" si="89"/>
        <v>192435.47436441854</v>
      </c>
      <c r="AI268" s="52"/>
      <c r="AJ268" s="52"/>
      <c r="AK268" s="52"/>
      <c r="AL268" s="52"/>
      <c r="AM268" s="38">
        <f t="shared" si="90"/>
        <v>2.003988286439554E-2</v>
      </c>
      <c r="AN268" s="38">
        <f t="shared" si="90"/>
        <v>5.3817033412450803E-2</v>
      </c>
      <c r="AO268" s="38">
        <f t="shared" si="90"/>
        <v>1.5436074787521943E-2</v>
      </c>
      <c r="AP268" s="38"/>
      <c r="AQ268" s="38"/>
      <c r="AR268" s="38"/>
    </row>
    <row r="269" spans="14:44" x14ac:dyDescent="0.3">
      <c r="AI269"/>
      <c r="AL269"/>
      <c r="AO269"/>
    </row>
    <row r="270" spans="14:44" x14ac:dyDescent="0.3">
      <c r="W270" t="s">
        <v>168</v>
      </c>
      <c r="AE270" t="s">
        <v>227</v>
      </c>
      <c r="AI270"/>
      <c r="AL270"/>
      <c r="AO270"/>
    </row>
    <row r="271" spans="14:44" x14ac:dyDescent="0.3">
      <c r="W271" t="s">
        <v>80</v>
      </c>
      <c r="X271" s="50">
        <v>606584.16900343716</v>
      </c>
      <c r="Y271" s="50">
        <v>596651.38610289211</v>
      </c>
      <c r="Z271" s="50">
        <v>698132.37495117774</v>
      </c>
      <c r="AA271" s="50">
        <v>637553.20329844311</v>
      </c>
      <c r="AB271" s="50"/>
      <c r="AC271" s="50"/>
      <c r="AD271" s="50"/>
      <c r="AE271" t="s">
        <v>228</v>
      </c>
      <c r="AF271" s="20">
        <f>AF223/AF$268</f>
        <v>0.16504606223195706</v>
      </c>
      <c r="AG271" s="20">
        <f>AG223/AG$268</f>
        <v>0.14689196185192754</v>
      </c>
      <c r="AH271" s="20">
        <f>AH223/AH$268</f>
        <v>0.16302107224171475</v>
      </c>
      <c r="AI271"/>
      <c r="AL271"/>
      <c r="AO271"/>
    </row>
    <row r="272" spans="14:44" x14ac:dyDescent="0.3">
      <c r="W272" t="s">
        <v>81</v>
      </c>
      <c r="X272" s="50">
        <v>47283.971527798036</v>
      </c>
      <c r="Y272" s="50">
        <v>51753.756532882093</v>
      </c>
      <c r="Z272" s="50">
        <v>47742.294911426849</v>
      </c>
      <c r="AA272" s="50">
        <v>50517.232472809759</v>
      </c>
      <c r="AB272" s="50"/>
      <c r="AC272" s="50"/>
      <c r="AD272" s="50"/>
      <c r="AE272" t="s">
        <v>229</v>
      </c>
      <c r="AF272" s="20">
        <f>AF234/AF$268</f>
        <v>0.46691116101251456</v>
      </c>
      <c r="AG272" s="20">
        <f>AG234/AG$268</f>
        <v>0.40537454021454389</v>
      </c>
      <c r="AH272" s="20">
        <f>AH234/AH$268</f>
        <v>0.62789408021897375</v>
      </c>
      <c r="AI272"/>
      <c r="AL272"/>
      <c r="AO272"/>
    </row>
    <row r="273" spans="23:41" x14ac:dyDescent="0.3">
      <c r="W273" t="s">
        <v>83</v>
      </c>
      <c r="X273" s="50">
        <v>281686.80430092284</v>
      </c>
      <c r="Y273" s="50">
        <v>300661.49762197188</v>
      </c>
      <c r="Z273" s="50">
        <v>316928.65834870917</v>
      </c>
      <c r="AA273" s="50">
        <v>295904.75983214489</v>
      </c>
      <c r="AB273" s="50"/>
      <c r="AC273" s="50"/>
      <c r="AD273" s="50"/>
      <c r="AE273" t="s">
        <v>230</v>
      </c>
      <c r="AF273" s="20">
        <f>AF239/AF$268</f>
        <v>0.10769458076427364</v>
      </c>
      <c r="AG273" s="20">
        <f>AG239/AG$268</f>
        <v>9.939295886097553E-2</v>
      </c>
      <c r="AH273" s="20">
        <f>AH239/AH$268</f>
        <v>0.16815185021764603</v>
      </c>
      <c r="AI273"/>
      <c r="AL273"/>
      <c r="AO273"/>
    </row>
    <row r="274" spans="23:41" x14ac:dyDescent="0.3">
      <c r="W274" t="s">
        <v>85</v>
      </c>
      <c r="X274" s="50">
        <v>31674.22504555697</v>
      </c>
      <c r="Y274" s="50">
        <v>33080.831108781771</v>
      </c>
      <c r="Z274" s="50">
        <v>35124.370647625605</v>
      </c>
      <c r="AA274" s="50">
        <v>32478.908000981537</v>
      </c>
      <c r="AB274" s="50"/>
      <c r="AC274" s="50"/>
      <c r="AD274" s="50"/>
      <c r="AE274" t="s">
        <v>231</v>
      </c>
      <c r="AF274" s="20">
        <f>AF245/AF$268</f>
        <v>-0.15123782563051746</v>
      </c>
      <c r="AG274" s="20">
        <f>AG245/AG$268</f>
        <v>5.1892343331418338E-4</v>
      </c>
      <c r="AH274" s="20">
        <f>AH245/AH$268</f>
        <v>-0.5404897102340317</v>
      </c>
      <c r="AI274"/>
      <c r="AL274"/>
      <c r="AO274"/>
    </row>
    <row r="275" spans="23:41" x14ac:dyDescent="0.3">
      <c r="W275" s="4" t="s">
        <v>87</v>
      </c>
      <c r="X275" s="50">
        <v>12466606.764562812</v>
      </c>
      <c r="Y275" s="50">
        <v>12716436.103841135</v>
      </c>
      <c r="Z275" s="50">
        <v>13137522.557351176</v>
      </c>
      <c r="AA275" s="50">
        <v>12659042.238927232</v>
      </c>
      <c r="AB275" s="50"/>
      <c r="AC275" s="50"/>
      <c r="AD275" s="50"/>
      <c r="AE275" t="s">
        <v>232</v>
      </c>
      <c r="AF275" s="20">
        <f>AF252/AF$268</f>
        <v>6.6412884184055179E-2</v>
      </c>
      <c r="AG275" s="20">
        <f>AG252/AG$268</f>
        <v>-2.603636021106406E-2</v>
      </c>
      <c r="AH275" s="20">
        <f>AH252/AH$268</f>
        <v>6.3861911766658494E-2</v>
      </c>
      <c r="AI275"/>
      <c r="AL275"/>
      <c r="AO275"/>
    </row>
    <row r="276" spans="23:41" x14ac:dyDescent="0.3">
      <c r="AE276" t="s">
        <v>233</v>
      </c>
      <c r="AF276" s="20">
        <f>AF255/AF$268</f>
        <v>0.34517313743773226</v>
      </c>
      <c r="AG276" s="20">
        <f>AG255/AG$268</f>
        <v>0.37385797585030667</v>
      </c>
      <c r="AH276" s="20">
        <f>AH255/AH$268</f>
        <v>0.51756079578905612</v>
      </c>
    </row>
    <row r="277" spans="23:41" x14ac:dyDescent="0.3">
      <c r="W277" t="s">
        <v>234</v>
      </c>
    </row>
    <row r="278" spans="23:41" x14ac:dyDescent="0.3">
      <c r="X278" t="s">
        <v>205</v>
      </c>
      <c r="Y278" t="s">
        <v>244</v>
      </c>
      <c r="Z278" t="s">
        <v>245</v>
      </c>
      <c r="AA278" t="s">
        <v>246</v>
      </c>
      <c r="AB278" t="s">
        <v>244</v>
      </c>
      <c r="AC278" t="s">
        <v>245</v>
      </c>
      <c r="AD278" t="s">
        <v>246</v>
      </c>
    </row>
    <row r="279" spans="23:41" x14ac:dyDescent="0.3">
      <c r="X279">
        <v>2</v>
      </c>
      <c r="Y279">
        <v>10</v>
      </c>
      <c r="Z279">
        <v>11</v>
      </c>
      <c r="AA279">
        <v>12</v>
      </c>
      <c r="AB279">
        <v>17</v>
      </c>
      <c r="AC279">
        <v>18</v>
      </c>
      <c r="AD279">
        <v>19</v>
      </c>
      <c r="AF279" s="19">
        <v>45217.262365685077</v>
      </c>
      <c r="AG279" s="19">
        <v>80760.684176937211</v>
      </c>
      <c r="AH279" s="19">
        <v>34261.814804014051</v>
      </c>
    </row>
    <row r="280" spans="23:41" x14ac:dyDescent="0.3">
      <c r="W280" s="4" t="s">
        <v>6</v>
      </c>
      <c r="X280" s="52">
        <f t="shared" ref="X280:AA313" si="96">VLOOKUP($W280,$W$223:$AR$268,X$279,FALSE)/10^3</f>
        <v>1551.2871996073907</v>
      </c>
      <c r="Y280" s="52">
        <f t="shared" si="96"/>
        <v>41.233348677898292</v>
      </c>
      <c r="Z280" s="52">
        <f t="shared" si="96"/>
        <v>98.55213704012381</v>
      </c>
      <c r="AA280" s="52">
        <f t="shared" si="96"/>
        <v>31.371037368230521</v>
      </c>
      <c r="AB280" s="38">
        <f t="shared" ref="AB280:AD295" si="97">VLOOKUP($W280,$W$223:$AR$268,AB$279,FALSE)</f>
        <v>2.6580086967992699E-2</v>
      </c>
      <c r="AC280" s="38">
        <f t="shared" si="97"/>
        <v>6.3529265931586351E-2</v>
      </c>
      <c r="AD280" s="38">
        <f t="shared" si="97"/>
        <v>2.0222585073976049E-2</v>
      </c>
      <c r="AF280" s="19">
        <v>127701.62799650943</v>
      </c>
      <c r="AG280" s="19">
        <v>339012.92704510875</v>
      </c>
      <c r="AH280" s="19">
        <v>131023.5879472387</v>
      </c>
    </row>
    <row r="281" spans="23:41" x14ac:dyDescent="0.3">
      <c r="W281" t="s">
        <v>8</v>
      </c>
      <c r="X281" s="50">
        <f t="shared" si="96"/>
        <v>13.058405057601014</v>
      </c>
      <c r="Y281" s="50">
        <f t="shared" si="96"/>
        <v>0.31142788018747158</v>
      </c>
      <c r="Z281" s="50">
        <f t="shared" si="96"/>
        <v>1.4185256780967319</v>
      </c>
      <c r="AA281" s="50">
        <f t="shared" si="96"/>
        <v>0.45250761525299821</v>
      </c>
      <c r="AB281" s="41">
        <f t="shared" si="97"/>
        <v>2.3848845154806727E-2</v>
      </c>
      <c r="AC281" s="41">
        <f t="shared" si="97"/>
        <v>0.10862932125627693</v>
      </c>
      <c r="AD281" s="41">
        <f t="shared" si="97"/>
        <v>3.465259449810093E-2</v>
      </c>
      <c r="AF281" s="19">
        <v>31600.29282572004</v>
      </c>
      <c r="AG281" s="19">
        <v>49818.729104665341</v>
      </c>
      <c r="AH281" s="19">
        <v>34439.632164559094</v>
      </c>
    </row>
    <row r="282" spans="23:41" x14ac:dyDescent="0.3">
      <c r="W282" t="s">
        <v>9</v>
      </c>
      <c r="X282" s="50">
        <f t="shared" si="96"/>
        <v>35.047940032323503</v>
      </c>
      <c r="Y282" s="50">
        <f t="shared" si="96"/>
        <v>0.16237509180206688</v>
      </c>
      <c r="Z282" s="50">
        <f t="shared" si="96"/>
        <v>-0.76310672215999509</v>
      </c>
      <c r="AA282" s="50">
        <f t="shared" si="96"/>
        <v>-1.4038378955145889</v>
      </c>
      <c r="AB282" s="41">
        <f t="shared" si="97"/>
        <v>4.6329425253613752E-3</v>
      </c>
      <c r="AC282" s="41">
        <f t="shared" si="97"/>
        <v>-2.1773226085647492E-2</v>
      </c>
      <c r="AD282" s="41">
        <f t="shared" si="97"/>
        <v>-4.0054790501806325E-2</v>
      </c>
      <c r="AF282" s="19">
        <v>-9803.0756448721513</v>
      </c>
      <c r="AG282" s="19">
        <v>84624.38865213003</v>
      </c>
      <c r="AH282" s="19">
        <v>-74379.958888627589</v>
      </c>
    </row>
    <row r="283" spans="23:41" x14ac:dyDescent="0.3">
      <c r="W283" t="s">
        <v>206</v>
      </c>
      <c r="X283" s="50">
        <f t="shared" si="96"/>
        <v>6.6525913142706008</v>
      </c>
      <c r="Y283" s="50">
        <f t="shared" si="96"/>
        <v>-3.8810868197091619E-2</v>
      </c>
      <c r="Z283" s="50">
        <f t="shared" si="96"/>
        <v>0.82114499348854497</v>
      </c>
      <c r="AA283" s="50">
        <f t="shared" si="96"/>
        <v>0.21260305267233798</v>
      </c>
      <c r="AB283" s="41">
        <f t="shared" si="97"/>
        <v>-5.8339474595166686E-3</v>
      </c>
      <c r="AC283" s="41">
        <f t="shared" si="97"/>
        <v>0.12343235210121674</v>
      </c>
      <c r="AD283" s="41">
        <f t="shared" si="97"/>
        <v>3.1957930771469328E-2</v>
      </c>
      <c r="AF283" s="19">
        <v>14032.118846068217</v>
      </c>
      <c r="AG283" s="19">
        <v>-27632.066960438213</v>
      </c>
      <c r="AH283" s="19">
        <v>10489.067121314671</v>
      </c>
    </row>
    <row r="284" spans="23:41" x14ac:dyDescent="0.3">
      <c r="W284" t="s">
        <v>207</v>
      </c>
      <c r="X284" s="50">
        <f t="shared" si="96"/>
        <v>177.99769095891187</v>
      </c>
      <c r="Y284" s="50">
        <f t="shared" si="96"/>
        <v>5.33775459301821</v>
      </c>
      <c r="Z284" s="50">
        <f t="shared" si="96"/>
        <v>19.395570561220637</v>
      </c>
      <c r="AA284" s="50">
        <f t="shared" si="96"/>
        <v>4.9247708160545445</v>
      </c>
      <c r="AB284" s="41">
        <f t="shared" si="97"/>
        <v>2.9987774359670493E-2</v>
      </c>
      <c r="AC284" s="41">
        <f t="shared" si="97"/>
        <v>0.10896529307055908</v>
      </c>
      <c r="AD284" s="41">
        <f t="shared" si="97"/>
        <v>2.7667610683732715E-2</v>
      </c>
      <c r="AF284" s="19">
        <v>90731.799254463986</v>
      </c>
      <c r="AG284" s="19">
        <v>344595.83246453153</v>
      </c>
      <c r="AH284" s="19">
        <v>117284.38917401107</v>
      </c>
    </row>
    <row r="285" spans="23:41" x14ac:dyDescent="0.3">
      <c r="W285" t="s">
        <v>18</v>
      </c>
      <c r="X285" s="50">
        <f t="shared" si="96"/>
        <v>8.4949976366587503</v>
      </c>
      <c r="Y285" s="50">
        <f t="shared" si="96"/>
        <v>0.45389134341202225</v>
      </c>
      <c r="Z285" s="50">
        <f t="shared" si="96"/>
        <v>-0.3497284825869601</v>
      </c>
      <c r="AA285" s="50">
        <f t="shared" si="96"/>
        <v>0.17491446078440459</v>
      </c>
      <c r="AB285" s="41">
        <f t="shared" si="97"/>
        <v>5.3430426096097966E-2</v>
      </c>
      <c r="AC285" s="41">
        <f t="shared" si="97"/>
        <v>-4.1168755724870949E-2</v>
      </c>
      <c r="AD285" s="41">
        <f t="shared" si="97"/>
        <v>2.0590289516925854E-2</v>
      </c>
      <c r="AF285" s="19">
        <v>299480.02564357221</v>
      </c>
      <c r="AG285" s="19">
        <v>871180.49448293447</v>
      </c>
      <c r="AH285" s="19">
        <v>253118.53232251294</v>
      </c>
    </row>
    <row r="286" spans="23:41" x14ac:dyDescent="0.3">
      <c r="W286" t="s">
        <v>21</v>
      </c>
      <c r="X286" s="50">
        <f t="shared" si="96"/>
        <v>167.54088048092026</v>
      </c>
      <c r="Y286" s="50">
        <f t="shared" si="96"/>
        <v>3.5149228253113689</v>
      </c>
      <c r="Z286" s="50">
        <f t="shared" si="96"/>
        <v>13.443260926573799</v>
      </c>
      <c r="AA286" s="50">
        <f t="shared" si="96"/>
        <v>2.5074212683801305</v>
      </c>
      <c r="AB286" s="41">
        <f t="shared" si="97"/>
        <v>2.0979493573281372E-2</v>
      </c>
      <c r="AC286" s="41">
        <f t="shared" si="97"/>
        <v>8.0238690927165873E-2</v>
      </c>
      <c r="AD286" s="41">
        <f t="shared" si="97"/>
        <v>1.4966026567263258E-2</v>
      </c>
    </row>
    <row r="287" spans="23:41" x14ac:dyDescent="0.3">
      <c r="W287" s="9" t="s">
        <v>24</v>
      </c>
      <c r="X287" s="52">
        <f t="shared" si="96"/>
        <v>2501.0580853721644</v>
      </c>
      <c r="Y287" s="52">
        <f t="shared" si="96"/>
        <v>116.64810685742972</v>
      </c>
      <c r="Z287" s="52">
        <f t="shared" si="96"/>
        <v>271.97218102425848</v>
      </c>
      <c r="AA287" s="52">
        <f t="shared" si="96"/>
        <v>120.82909517754847</v>
      </c>
      <c r="AB287" s="38">
        <f t="shared" si="97"/>
        <v>4.6639503312483913E-2</v>
      </c>
      <c r="AC287" s="38">
        <f t="shared" si="97"/>
        <v>0.10874284872267902</v>
      </c>
      <c r="AD287" s="38">
        <f t="shared" si="97"/>
        <v>4.8311191125162842E-2</v>
      </c>
    </row>
    <row r="288" spans="23:41" x14ac:dyDescent="0.3">
      <c r="W288" t="s">
        <v>25</v>
      </c>
      <c r="X288" s="50">
        <f t="shared" si="96"/>
        <v>754.95147185348844</v>
      </c>
      <c r="Y288" s="50">
        <f t="shared" si="96"/>
        <v>0.60506742469745223</v>
      </c>
      <c r="Z288" s="50">
        <f t="shared" si="96"/>
        <v>82.898973491733074</v>
      </c>
      <c r="AA288" s="50">
        <f t="shared" si="96"/>
        <v>32.93179260906647</v>
      </c>
      <c r="AB288" s="41">
        <f t="shared" si="97"/>
        <v>8.0146532228349125E-4</v>
      </c>
      <c r="AC288" s="41">
        <f t="shared" si="97"/>
        <v>0.10980702281195244</v>
      </c>
      <c r="AD288" s="41">
        <f t="shared" si="97"/>
        <v>4.3621072130921625E-2</v>
      </c>
    </row>
    <row r="289" spans="23:30" x14ac:dyDescent="0.3">
      <c r="W289" t="s">
        <v>29</v>
      </c>
      <c r="X289" s="50">
        <f t="shared" si="96"/>
        <v>95.845102475636097</v>
      </c>
      <c r="Y289" s="50">
        <f t="shared" si="96"/>
        <v>4.7126766363984061</v>
      </c>
      <c r="Z289" s="50">
        <f t="shared" si="96"/>
        <v>10.384065368377618</v>
      </c>
      <c r="AA289" s="50">
        <f t="shared" si="96"/>
        <v>3.567527756826312</v>
      </c>
      <c r="AB289" s="41">
        <f t="shared" si="97"/>
        <v>4.9169717749494524E-2</v>
      </c>
      <c r="AC289" s="41">
        <f t="shared" si="97"/>
        <v>0.1083421593817718</v>
      </c>
      <c r="AD289" s="41">
        <f t="shared" si="97"/>
        <v>3.7221805441057146E-2</v>
      </c>
    </row>
    <row r="290" spans="23:30" x14ac:dyDescent="0.3">
      <c r="W290" t="s">
        <v>209</v>
      </c>
      <c r="X290" s="50">
        <f t="shared" si="96"/>
        <v>1556.3720134557175</v>
      </c>
      <c r="Y290" s="50">
        <f t="shared" si="96"/>
        <v>107.83672913154145</v>
      </c>
      <c r="Z290" s="50">
        <f t="shared" si="96"/>
        <v>171.92617184581886</v>
      </c>
      <c r="AA290" s="50">
        <f t="shared" si="96"/>
        <v>81.539437429423671</v>
      </c>
      <c r="AB290" s="41">
        <f t="shared" si="97"/>
        <v>6.9287245079731483E-2</v>
      </c>
      <c r="AC290" s="41">
        <f t="shared" si="97"/>
        <v>0.110465987796889</v>
      </c>
      <c r="AD290" s="41">
        <f t="shared" si="97"/>
        <v>5.2390711683626447E-2</v>
      </c>
    </row>
    <row r="291" spans="23:30" x14ac:dyDescent="0.3">
      <c r="W291" s="9" t="s">
        <v>33</v>
      </c>
      <c r="X291" s="52">
        <f t="shared" si="96"/>
        <v>1234.6465307623023</v>
      </c>
      <c r="Y291" s="52">
        <f t="shared" si="96"/>
        <v>26.905265956194139</v>
      </c>
      <c r="Z291" s="52">
        <f t="shared" si="96"/>
        <v>66.684305791792454</v>
      </c>
      <c r="AA291" s="52">
        <f t="shared" si="96"/>
        <v>32.358381061887371</v>
      </c>
      <c r="AB291" s="38">
        <f t="shared" si="97"/>
        <v>2.1791877501637771E-2</v>
      </c>
      <c r="AC291" s="38">
        <f t="shared" si="97"/>
        <v>5.4010847744916816E-2</v>
      </c>
      <c r="AD291" s="38">
        <f t="shared" si="97"/>
        <v>2.6208619435320067E-2</v>
      </c>
    </row>
    <row r="292" spans="23:30" x14ac:dyDescent="0.3">
      <c r="W292" s="61" t="s">
        <v>34</v>
      </c>
      <c r="X292" s="50">
        <f t="shared" si="96"/>
        <v>68.512978106903077</v>
      </c>
      <c r="Y292" s="50">
        <f t="shared" si="96"/>
        <v>1.6960230988965632</v>
      </c>
      <c r="Z292" s="50">
        <f t="shared" si="96"/>
        <v>2.9318582352691882</v>
      </c>
      <c r="AA292" s="50">
        <f t="shared" si="96"/>
        <v>1.6953076035295962</v>
      </c>
      <c r="AB292" s="41">
        <f t="shared" si="97"/>
        <v>2.4754771223784815E-2</v>
      </c>
      <c r="AC292" s="41">
        <f t="shared" si="97"/>
        <v>4.2792742576370169E-2</v>
      </c>
      <c r="AD292" s="41">
        <f t="shared" si="97"/>
        <v>2.4744328014531081E-2</v>
      </c>
    </row>
    <row r="293" spans="23:30" x14ac:dyDescent="0.3">
      <c r="W293" s="61" t="s">
        <v>36</v>
      </c>
      <c r="X293" s="50">
        <f t="shared" si="96"/>
        <v>790.24558780049188</v>
      </c>
      <c r="Y293" s="50">
        <f t="shared" si="96"/>
        <v>11.620187385306112</v>
      </c>
      <c r="Z293" s="50">
        <f t="shared" si="96"/>
        <v>49.193923675190305</v>
      </c>
      <c r="AA293" s="50">
        <f t="shared" si="96"/>
        <v>19.81202445243008</v>
      </c>
      <c r="AB293" s="41">
        <f t="shared" si="97"/>
        <v>1.4704526750536928E-2</v>
      </c>
      <c r="AC293" s="41">
        <f t="shared" si="97"/>
        <v>6.2251437318508608E-2</v>
      </c>
      <c r="AD293" s="41">
        <f t="shared" si="97"/>
        <v>2.5070718215046705E-2</v>
      </c>
    </row>
    <row r="294" spans="23:30" x14ac:dyDescent="0.3">
      <c r="W294" s="61" t="s">
        <v>38</v>
      </c>
      <c r="X294" s="50">
        <f t="shared" si="96"/>
        <v>193.44878406183824</v>
      </c>
      <c r="Y294" s="50">
        <f t="shared" si="96"/>
        <v>11.005306733930716</v>
      </c>
      <c r="Z294" s="50">
        <f t="shared" si="96"/>
        <v>7.3617547248968043</v>
      </c>
      <c r="AA294" s="50">
        <f t="shared" si="96"/>
        <v>8.8828720997428761</v>
      </c>
      <c r="AB294" s="41">
        <f t="shared" si="97"/>
        <v>5.6890027959094008E-2</v>
      </c>
      <c r="AC294" s="41">
        <f t="shared" si="97"/>
        <v>3.8055316607953089E-2</v>
      </c>
      <c r="AD294" s="41">
        <f t="shared" si="97"/>
        <v>4.5918469546458139E-2</v>
      </c>
    </row>
    <row r="295" spans="23:30" x14ac:dyDescent="0.3">
      <c r="W295" s="61" t="s">
        <v>40</v>
      </c>
      <c r="X295" s="52">
        <f t="shared" si="96"/>
        <v>27.406053038501948</v>
      </c>
      <c r="Y295" s="52">
        <f t="shared" si="96"/>
        <v>1.2059316766613193</v>
      </c>
      <c r="Z295" s="52">
        <f t="shared" si="96"/>
        <v>2.7990039907607245</v>
      </c>
      <c r="AA295" s="52">
        <f t="shared" si="96"/>
        <v>0.88157081393757109</v>
      </c>
      <c r="AB295" s="38">
        <f t="shared" si="97"/>
        <v>4.4002384253111593E-2</v>
      </c>
      <c r="AC295" s="38">
        <f t="shared" si="97"/>
        <v>0.10213086820011939</v>
      </c>
      <c r="AD295" s="38">
        <f t="shared" si="97"/>
        <v>3.2167011159873277E-2</v>
      </c>
    </row>
    <row r="296" spans="23:30" x14ac:dyDescent="0.3">
      <c r="W296" s="61" t="s">
        <v>42</v>
      </c>
      <c r="X296" s="50">
        <f t="shared" si="96"/>
        <v>27.407212986335992</v>
      </c>
      <c r="Y296" s="50">
        <f t="shared" si="96"/>
        <v>0.65156454468486114</v>
      </c>
      <c r="Z296" s="50">
        <f t="shared" si="96"/>
        <v>1.9278119684076336</v>
      </c>
      <c r="AA296" s="50">
        <f t="shared" si="96"/>
        <v>0.54052740827422896</v>
      </c>
      <c r="AB296" s="41">
        <f t="shared" ref="AB296:AD316" si="98">VLOOKUP($W296,$W$223:$AR$268,AB$279,FALSE)</f>
        <v>2.3773469597572802E-2</v>
      </c>
      <c r="AC296" s="41">
        <f t="shared" si="98"/>
        <v>7.0339584304641059E-2</v>
      </c>
      <c r="AD296" s="41">
        <f t="shared" si="98"/>
        <v>1.9722085880958116E-2</v>
      </c>
    </row>
    <row r="297" spans="23:30" x14ac:dyDescent="0.3">
      <c r="W297" s="62" t="s">
        <v>44</v>
      </c>
      <c r="X297" s="52">
        <f>VLOOKUP($W297,$W$223:$AR$268,X$279,FALSE)/10^3</f>
        <v>4904.2386644402768</v>
      </c>
      <c r="Y297" s="52">
        <f t="shared" si="96"/>
        <v>-37.783646051161924</v>
      </c>
      <c r="Z297" s="52">
        <f t="shared" si="96"/>
        <v>0.34815392665844408</v>
      </c>
      <c r="AA297" s="52">
        <f t="shared" si="96"/>
        <v>-104.00939377797302</v>
      </c>
      <c r="AB297" s="38">
        <f t="shared" si="98"/>
        <v>-7.7042837097476757E-3</v>
      </c>
      <c r="AC297" s="38">
        <f t="shared" si="98"/>
        <v>7.0990412677678904E-5</v>
      </c>
      <c r="AD297" s="38">
        <f t="shared" si="98"/>
        <v>-2.1208061208791856E-2</v>
      </c>
    </row>
    <row r="298" spans="23:30" x14ac:dyDescent="0.3">
      <c r="W298" s="61" t="s">
        <v>46</v>
      </c>
      <c r="X298" s="50">
        <f t="shared" si="96"/>
        <v>2253.4991093285785</v>
      </c>
      <c r="Y298" s="50">
        <f t="shared" si="96"/>
        <v>-17.115338783265557</v>
      </c>
      <c r="Z298" s="50">
        <f t="shared" si="96"/>
        <v>103.502238415292</v>
      </c>
      <c r="AA298" s="50">
        <f t="shared" si="96"/>
        <v>-43.615811890746464</v>
      </c>
      <c r="AB298" s="41">
        <f t="shared" si="98"/>
        <v>-7.5950057900688525E-3</v>
      </c>
      <c r="AC298" s="41">
        <f t="shared" si="98"/>
        <v>4.5929567039469606E-2</v>
      </c>
      <c r="AD298" s="41">
        <f t="shared" si="98"/>
        <v>-1.9354705626549649E-2</v>
      </c>
    </row>
    <row r="299" spans="23:30" x14ac:dyDescent="0.3">
      <c r="W299" s="61" t="s">
        <v>48</v>
      </c>
      <c r="X299" s="50">
        <f t="shared" si="96"/>
        <v>1088.0580649475992</v>
      </c>
      <c r="Y299" s="50">
        <f t="shared" si="96"/>
        <v>3.5277487959950231</v>
      </c>
      <c r="Z299" s="50">
        <f t="shared" si="96"/>
        <v>-24.008634238322731</v>
      </c>
      <c r="AA299" s="50">
        <f t="shared" si="96"/>
        <v>8.9276509470676544</v>
      </c>
      <c r="AB299" s="59">
        <f t="shared" si="98"/>
        <v>3.2422431390781701E-3</v>
      </c>
      <c r="AC299" s="59">
        <f t="shared" si="98"/>
        <v>-2.206558180282317E-2</v>
      </c>
      <c r="AD299" s="59">
        <f t="shared" si="98"/>
        <v>8.2051236369426756E-3</v>
      </c>
    </row>
    <row r="300" spans="23:30" x14ac:dyDescent="0.3">
      <c r="W300" s="61" t="s">
        <v>50</v>
      </c>
      <c r="X300" s="50">
        <f t="shared" si="96"/>
        <v>439.98958413141503</v>
      </c>
      <c r="Y300" s="50">
        <f t="shared" si="96"/>
        <v>12.70252347193507</v>
      </c>
      <c r="Z300" s="50">
        <f t="shared" si="96"/>
        <v>-22.491086621233087</v>
      </c>
      <c r="AA300" s="50">
        <f t="shared" si="96"/>
        <v>-7.5878716841571148</v>
      </c>
      <c r="AB300" s="59">
        <f t="shared" si="98"/>
        <v>2.8870054951439742E-2</v>
      </c>
      <c r="AC300" s="59">
        <f t="shared" si="98"/>
        <v>-5.1117316028361948E-2</v>
      </c>
      <c r="AD300" s="59">
        <f t="shared" si="98"/>
        <v>-1.7245571163090962E-2</v>
      </c>
    </row>
    <row r="301" spans="23:30" x14ac:dyDescent="0.3">
      <c r="W301" s="61" t="s">
        <v>51</v>
      </c>
      <c r="X301" s="50">
        <f t="shared" si="96"/>
        <v>137.96428204918058</v>
      </c>
      <c r="Y301" s="50">
        <f t="shared" si="96"/>
        <v>6.7721976176986933</v>
      </c>
      <c r="Z301" s="50">
        <f t="shared" si="96"/>
        <v>-5.5855153150470285</v>
      </c>
      <c r="AA301" s="50">
        <f t="shared" si="96"/>
        <v>5.0996319586324095</v>
      </c>
      <c r="AB301" s="59">
        <f t="shared" si="98"/>
        <v>4.9086600655701494E-2</v>
      </c>
      <c r="AC301" s="59">
        <f t="shared" si="98"/>
        <v>-4.0485227278288891E-2</v>
      </c>
      <c r="AD301" s="59">
        <f t="shared" si="98"/>
        <v>3.6963421857365425E-2</v>
      </c>
    </row>
    <row r="302" spans="23:30" x14ac:dyDescent="0.3">
      <c r="W302" s="61" t="s">
        <v>53</v>
      </c>
      <c r="X302" s="50">
        <f t="shared" si="96"/>
        <v>72.902437974715198</v>
      </c>
      <c r="Y302" s="50">
        <f t="shared" si="96"/>
        <v>2.7807254250754778</v>
      </c>
      <c r="Z302" s="50">
        <f t="shared" si="96"/>
        <v>-26.148851675984254</v>
      </c>
      <c r="AA302" s="50">
        <f t="shared" si="96"/>
        <v>-0.27917030333634468</v>
      </c>
      <c r="AB302" s="59">
        <f t="shared" si="98"/>
        <v>3.8143106078838113E-2</v>
      </c>
      <c r="AC302" s="59">
        <f t="shared" si="98"/>
        <v>-0.35868281503910032</v>
      </c>
      <c r="AD302" s="59">
        <f t="shared" si="98"/>
        <v>-3.8293685518880657E-3</v>
      </c>
    </row>
    <row r="303" spans="23:30" x14ac:dyDescent="0.3">
      <c r="W303" s="62" t="s">
        <v>57</v>
      </c>
      <c r="X303" s="52">
        <f t="shared" si="96"/>
        <v>210.35931497220815</v>
      </c>
      <c r="Y303" s="52">
        <f t="shared" si="96"/>
        <v>16.591886975270086</v>
      </c>
      <c r="Z303" s="52">
        <f t="shared" si="96"/>
        <v>-17.468205252329412</v>
      </c>
      <c r="AA303" s="52">
        <f t="shared" si="96"/>
        <v>12.28929728463557</v>
      </c>
      <c r="AB303" s="38">
        <f t="shared" si="98"/>
        <v>7.8874030263229089E-2</v>
      </c>
      <c r="AC303" s="38">
        <f t="shared" si="98"/>
        <v>-8.3039846629264988E-2</v>
      </c>
      <c r="AD303" s="38">
        <f t="shared" si="98"/>
        <v>5.8420504393918493E-2</v>
      </c>
    </row>
    <row r="304" spans="23:30" x14ac:dyDescent="0.3">
      <c r="W304" s="61" t="s">
        <v>59</v>
      </c>
      <c r="X304" s="50">
        <f t="shared" si="96"/>
        <v>110.45936444921119</v>
      </c>
      <c r="Y304" s="50">
        <f t="shared" si="96"/>
        <v>9.9324588805643295</v>
      </c>
      <c r="Z304" s="50">
        <f t="shared" si="96"/>
        <v>-21.707038810697444</v>
      </c>
      <c r="AA304" s="50">
        <f t="shared" si="96"/>
        <v>7.4288761647774226</v>
      </c>
      <c r="AB304" s="59">
        <f t="shared" si="98"/>
        <v>8.9919572958716748E-2</v>
      </c>
      <c r="AC304" s="59">
        <f t="shared" si="98"/>
        <v>-0.19651605745638939</v>
      </c>
      <c r="AD304" s="59">
        <f t="shared" si="98"/>
        <v>6.7254380846933012E-2</v>
      </c>
    </row>
    <row r="305" spans="23:32" x14ac:dyDescent="0.3">
      <c r="W305" s="61" t="s">
        <v>61</v>
      </c>
      <c r="X305" s="50">
        <f t="shared" si="96"/>
        <v>64.278550765620423</v>
      </c>
      <c r="Y305" s="50">
        <f t="shared" si="96"/>
        <v>4.4445565274646066</v>
      </c>
      <c r="Z305" s="50">
        <f t="shared" si="96"/>
        <v>1.0005654905181363</v>
      </c>
      <c r="AA305" s="50">
        <f t="shared" si="96"/>
        <v>3.334028974194938</v>
      </c>
      <c r="AB305" s="59">
        <f t="shared" si="98"/>
        <v>6.9145251013372114E-2</v>
      </c>
      <c r="AC305" s="59">
        <f t="shared" si="98"/>
        <v>1.5566086643218032E-2</v>
      </c>
      <c r="AD305" s="59">
        <f t="shared" si="98"/>
        <v>5.1868452765088682E-2</v>
      </c>
    </row>
    <row r="306" spans="23:32" x14ac:dyDescent="0.3">
      <c r="W306" s="62" t="s">
        <v>63</v>
      </c>
      <c r="X306" s="52">
        <f t="shared" si="96"/>
        <v>2065.0169694084689</v>
      </c>
      <c r="Y306" s="52">
        <f t="shared" si="96"/>
        <v>86.234376862693338</v>
      </c>
      <c r="Z306" s="52">
        <f t="shared" si="96"/>
        <v>250.82722025786083</v>
      </c>
      <c r="AA306" s="52">
        <f t="shared" si="96"/>
        <v>99.597057250092973</v>
      </c>
      <c r="AB306" s="38">
        <f t="shared" si="98"/>
        <v>4.1759645630125485E-2</v>
      </c>
      <c r="AC306" s="38">
        <f t="shared" si="98"/>
        <v>0.12146496807225324</v>
      </c>
      <c r="AD306" s="38">
        <f t="shared" si="98"/>
        <v>4.823062411861094E-2</v>
      </c>
    </row>
    <row r="307" spans="23:32" x14ac:dyDescent="0.3">
      <c r="W307" s="61" t="s">
        <v>65</v>
      </c>
      <c r="X307" s="50">
        <f t="shared" si="96"/>
        <v>49.265948382222327</v>
      </c>
      <c r="Y307" s="50">
        <f t="shared" si="96"/>
        <v>1.489351174390751</v>
      </c>
      <c r="Z307" s="50">
        <f t="shared" si="96"/>
        <v>-3.418046594396801</v>
      </c>
      <c r="AA307" s="50">
        <f t="shared" si="96"/>
        <v>0.66321381950071367</v>
      </c>
      <c r="AB307" s="59">
        <f t="shared" si="98"/>
        <v>3.0230843479066877E-2</v>
      </c>
      <c r="AC307" s="59">
        <f t="shared" si="98"/>
        <v>-6.9379494491375857E-2</v>
      </c>
      <c r="AD307" s="59">
        <f t="shared" si="98"/>
        <v>1.3461911143073321E-2</v>
      </c>
    </row>
    <row r="308" spans="23:32" x14ac:dyDescent="0.3">
      <c r="W308" s="61" t="s">
        <v>70</v>
      </c>
      <c r="X308" s="50">
        <f t="shared" si="96"/>
        <v>82.355669113132166</v>
      </c>
      <c r="Y308" s="50">
        <f t="shared" si="96"/>
        <v>5.8916914887598537</v>
      </c>
      <c r="Z308" s="50">
        <f t="shared" si="96"/>
        <v>11.412391913601489</v>
      </c>
      <c r="AA308" s="50">
        <f t="shared" si="96"/>
        <v>4.0505615706239189</v>
      </c>
      <c r="AB308" s="59">
        <f t="shared" si="98"/>
        <v>7.1539598332525531E-2</v>
      </c>
      <c r="AC308" s="59">
        <f t="shared" si="98"/>
        <v>0.1385744543939563</v>
      </c>
      <c r="AD308" s="59">
        <f t="shared" si="98"/>
        <v>4.9183761291036965E-2</v>
      </c>
    </row>
    <row r="309" spans="23:32" x14ac:dyDescent="0.3">
      <c r="W309" s="61" t="s">
        <v>72</v>
      </c>
      <c r="X309" s="50">
        <f t="shared" si="96"/>
        <v>157.41387465963302</v>
      </c>
      <c r="Y309" s="50">
        <f t="shared" si="96"/>
        <v>11.016573174116667</v>
      </c>
      <c r="Z309" s="50">
        <f t="shared" si="96"/>
        <v>24.454712569943162</v>
      </c>
      <c r="AA309" s="50">
        <f t="shared" si="96"/>
        <v>8.3941547674236645</v>
      </c>
      <c r="AB309" s="59">
        <f t="shared" si="98"/>
        <v>6.9984765942247271E-2</v>
      </c>
      <c r="AC309" s="59">
        <f t="shared" si="98"/>
        <v>0.15535296760098297</v>
      </c>
      <c r="AD309" s="59">
        <f t="shared" si="98"/>
        <v>5.3325380533157336E-2</v>
      </c>
    </row>
    <row r="310" spans="23:32" x14ac:dyDescent="0.3">
      <c r="W310" s="61" t="s">
        <v>74</v>
      </c>
      <c r="X310" s="50">
        <f t="shared" si="96"/>
        <v>25.121595537536869</v>
      </c>
      <c r="Y310" s="50">
        <f t="shared" si="96"/>
        <v>1.8719567879498973</v>
      </c>
      <c r="Z310" s="50">
        <f t="shared" si="96"/>
        <v>-2.2414080156602578</v>
      </c>
      <c r="AA310" s="50">
        <f t="shared" si="96"/>
        <v>1.4854636612333669</v>
      </c>
      <c r="AB310" s="59">
        <f t="shared" si="98"/>
        <v>7.4515839774301193E-2</v>
      </c>
      <c r="AC310" s="59">
        <f t="shared" si="98"/>
        <v>-8.9222358998302068E-2</v>
      </c>
      <c r="AD310" s="59">
        <f t="shared" si="98"/>
        <v>5.9130944092057235E-2</v>
      </c>
    </row>
    <row r="311" spans="23:32" x14ac:dyDescent="0.3">
      <c r="W311" s="61" t="s">
        <v>76</v>
      </c>
      <c r="X311" s="50">
        <f t="shared" si="96"/>
        <v>40.902606998536513</v>
      </c>
      <c r="Y311" s="50">
        <f t="shared" si="96"/>
        <v>1.6226389298292634</v>
      </c>
      <c r="Z311" s="50">
        <f t="shared" si="96"/>
        <v>5.8662562939323619</v>
      </c>
      <c r="AA311" s="50">
        <f t="shared" si="96"/>
        <v>0.67385599789436679</v>
      </c>
      <c r="AB311" s="59">
        <f t="shared" si="98"/>
        <v>3.9670794819687681E-2</v>
      </c>
      <c r="AC311" s="59">
        <f t="shared" si="98"/>
        <v>0.1434201075286535</v>
      </c>
      <c r="AD311" s="59">
        <f t="shared" si="98"/>
        <v>1.6474646662949313E-2</v>
      </c>
    </row>
    <row r="312" spans="23:32" x14ac:dyDescent="0.3">
      <c r="W312" s="61" t="s">
        <v>78</v>
      </c>
      <c r="X312" s="50">
        <f t="shared" si="96"/>
        <v>78.108516351011303</v>
      </c>
      <c r="Y312" s="50">
        <f t="shared" si="96"/>
        <v>1.0701678897320817</v>
      </c>
      <c r="Z312" s="50">
        <f t="shared" si="96"/>
        <v>5.1559965539794943</v>
      </c>
      <c r="AA312" s="50">
        <f t="shared" si="96"/>
        <v>-7.5950702042173364E-3</v>
      </c>
      <c r="AB312" s="59">
        <f t="shared" si="98"/>
        <v>1.3701039780641355E-2</v>
      </c>
      <c r="AC312" s="59">
        <f t="shared" si="98"/>
        <v>6.6010683531729078E-2</v>
      </c>
      <c r="AD312" s="59">
        <f t="shared" si="98"/>
        <v>-9.7237414804883819E-5</v>
      </c>
    </row>
    <row r="313" spans="23:32" x14ac:dyDescent="0.3">
      <c r="W313" s="61" t="s">
        <v>80</v>
      </c>
      <c r="X313" s="50">
        <f t="shared" si="96"/>
        <v>606.58416900343718</v>
      </c>
      <c r="Y313" s="50">
        <f t="shared" si="96"/>
        <v>-9.9327829005450479</v>
      </c>
      <c r="Z313" s="50">
        <f t="shared" si="96"/>
        <v>91.54820594774047</v>
      </c>
      <c r="AA313" s="50">
        <f t="shared" si="96"/>
        <v>30.969034295006189</v>
      </c>
      <c r="AB313" s="59">
        <f t="shared" si="98"/>
        <v>-1.6374945816445739E-2</v>
      </c>
      <c r="AC313" s="59">
        <f t="shared" si="98"/>
        <v>0.15092415962346312</v>
      </c>
      <c r="AD313" s="59">
        <f t="shared" si="98"/>
        <v>5.1054801423330097E-2</v>
      </c>
    </row>
    <row r="314" spans="23:32" x14ac:dyDescent="0.3">
      <c r="W314" s="61" t="s">
        <v>83</v>
      </c>
      <c r="X314" s="50">
        <f t="shared" ref="X314:AA316" si="99">VLOOKUP($W314,$W$223:$AR$268,X$279,FALSE)/10^3</f>
        <v>281.6868043009228</v>
      </c>
      <c r="Y314" s="50">
        <f t="shared" si="99"/>
        <v>18.974693321049038</v>
      </c>
      <c r="Z314" s="50">
        <f t="shared" si="99"/>
        <v>35.241854047786383</v>
      </c>
      <c r="AA314" s="50">
        <f t="shared" si="99"/>
        <v>14.217955531222163</v>
      </c>
      <c r="AB314" s="59">
        <f t="shared" si="98"/>
        <v>6.7360959162214046E-2</v>
      </c>
      <c r="AC314" s="59">
        <f t="shared" si="98"/>
        <v>0.12511006376478295</v>
      </c>
      <c r="AD314" s="59">
        <f t="shared" si="98"/>
        <v>5.0474339990854822E-2</v>
      </c>
    </row>
    <row r="315" spans="23:32" x14ac:dyDescent="0.3">
      <c r="W315" s="61" t="s">
        <v>85</v>
      </c>
      <c r="X315" s="50">
        <f t="shared" si="99"/>
        <v>31.674225045556966</v>
      </c>
      <c r="Y315" s="50">
        <f t="shared" si="99"/>
        <v>1.4066060632248045</v>
      </c>
      <c r="Z315" s="50">
        <f t="shared" si="99"/>
        <v>3.4501456020686381</v>
      </c>
      <c r="AA315" s="50">
        <f t="shared" si="99"/>
        <v>0.80468295542456691</v>
      </c>
      <c r="AB315" s="59">
        <f t="shared" si="98"/>
        <v>4.4408539157680615E-2</v>
      </c>
      <c r="AC315" s="59">
        <f t="shared" si="98"/>
        <v>0.10892596731589492</v>
      </c>
      <c r="AD315" s="59">
        <f t="shared" si="98"/>
        <v>2.5404976894215826E-2</v>
      </c>
    </row>
    <row r="316" spans="23:32" x14ac:dyDescent="0.3">
      <c r="W316" s="62" t="s">
        <v>87</v>
      </c>
      <c r="X316" s="52">
        <f t="shared" si="99"/>
        <v>12466.606764562814</v>
      </c>
      <c r="Y316" s="52">
        <f t="shared" si="99"/>
        <v>249.82933927831985</v>
      </c>
      <c r="Z316" s="52">
        <f t="shared" si="99"/>
        <v>670.91579278836218</v>
      </c>
      <c r="AA316" s="52">
        <f t="shared" si="99"/>
        <v>192.43547436441852</v>
      </c>
      <c r="AB316" s="38">
        <f t="shared" si="98"/>
        <v>2.003988286439554E-2</v>
      </c>
      <c r="AC316" s="38">
        <f t="shared" si="98"/>
        <v>5.3817033412450803E-2</v>
      </c>
      <c r="AD316" s="38">
        <f t="shared" si="98"/>
        <v>1.5436074787521943E-2</v>
      </c>
    </row>
    <row r="317" spans="23:32" x14ac:dyDescent="0.3">
      <c r="X317" s="50"/>
      <c r="Y317" s="50"/>
      <c r="Z317" s="50"/>
      <c r="AA317" s="50"/>
      <c r="AB317" s="41"/>
      <c r="AC317" s="41"/>
      <c r="AD317" s="41"/>
    </row>
    <row r="318" spans="23:32" x14ac:dyDescent="0.3">
      <c r="X318" s="50"/>
      <c r="Y318" s="50"/>
      <c r="Z318" s="41"/>
      <c r="AA318" s="50"/>
      <c r="AB318" s="41"/>
      <c r="AC318" s="41"/>
      <c r="AD318" s="41"/>
    </row>
    <row r="319" spans="23:32" x14ac:dyDescent="0.3">
      <c r="W319" s="4" t="s">
        <v>6</v>
      </c>
      <c r="X319" s="4">
        <v>2020</v>
      </c>
      <c r="Y319" s="4">
        <v>2025</v>
      </c>
      <c r="Z319" s="4">
        <v>2030</v>
      </c>
      <c r="AA319" s="4">
        <v>2035</v>
      </c>
      <c r="AB319" s="4">
        <v>2040</v>
      </c>
      <c r="AC319" s="4">
        <v>2045</v>
      </c>
      <c r="AD319" s="4">
        <v>2050</v>
      </c>
      <c r="AE319" s="4">
        <v>2055</v>
      </c>
      <c r="AF319" s="4">
        <v>2060</v>
      </c>
    </row>
    <row r="320" spans="23:32" x14ac:dyDescent="0.3">
      <c r="W320" t="s">
        <v>91</v>
      </c>
      <c r="X320" s="18">
        <v>32989.477356151117</v>
      </c>
      <c r="Y320" s="18">
        <v>200255.68570003376</v>
      </c>
      <c r="Z320" s="18">
        <v>379663.74824555498</v>
      </c>
      <c r="AA320" s="18">
        <v>570757.27024963719</v>
      </c>
      <c r="AB320" s="18">
        <v>763114.26523475349</v>
      </c>
      <c r="AC320" s="18">
        <v>957582.21848762175</v>
      </c>
      <c r="AD320" s="18">
        <v>1154564.5044931262</v>
      </c>
      <c r="AE320" s="18">
        <v>1352987.3353929818</v>
      </c>
      <c r="AF320" s="18">
        <v>1551287.1996073907</v>
      </c>
    </row>
    <row r="321" spans="23:32" x14ac:dyDescent="0.3">
      <c r="W321" t="s">
        <v>244</v>
      </c>
      <c r="X321" s="18">
        <v>32989.477356151117</v>
      </c>
      <c r="Y321" s="18">
        <v>200856.59180893778</v>
      </c>
      <c r="Z321" s="18">
        <v>384267.61086069921</v>
      </c>
      <c r="AA321" s="18">
        <v>582938.21211026679</v>
      </c>
      <c r="AB321" s="18">
        <v>781308.74926095468</v>
      </c>
      <c r="AC321" s="18">
        <v>982099.85643580905</v>
      </c>
      <c r="AD321" s="18">
        <v>1184723.819802311</v>
      </c>
      <c r="AE321" s="18">
        <v>1388543.9622474541</v>
      </c>
      <c r="AF321" s="18">
        <v>1592520.548285289</v>
      </c>
    </row>
    <row r="322" spans="23:32" x14ac:dyDescent="0.3">
      <c r="W322" t="s">
        <v>245</v>
      </c>
      <c r="X322" s="18">
        <v>32989.477356151117</v>
      </c>
      <c r="Y322" s="18">
        <v>202381.66412932999</v>
      </c>
      <c r="Z322" s="18">
        <v>395098.88994784717</v>
      </c>
      <c r="AA322" s="18">
        <v>610439.08479288674</v>
      </c>
      <c r="AB322" s="18">
        <v>826582.54885359039</v>
      </c>
      <c r="AC322" s="18">
        <v>1038337.2664012265</v>
      </c>
      <c r="AD322" s="18">
        <v>1247235.5089999018</v>
      </c>
      <c r="AE322" s="18">
        <v>1451989.6560242027</v>
      </c>
      <c r="AF322" s="18">
        <v>1649839.3366475145</v>
      </c>
    </row>
    <row r="323" spans="23:32" x14ac:dyDescent="0.3">
      <c r="W323" t="s">
        <v>246</v>
      </c>
      <c r="X323" s="18">
        <v>32989.477356151117</v>
      </c>
      <c r="Y323" s="18">
        <v>200798.21637722879</v>
      </c>
      <c r="Z323" s="18">
        <v>383797.13186950312</v>
      </c>
      <c r="AA323" s="18">
        <v>581479.17476945743</v>
      </c>
      <c r="AB323" s="18">
        <v>778400.53686246276</v>
      </c>
      <c r="AC323" s="18">
        <v>977401.33376042999</v>
      </c>
      <c r="AD323" s="18">
        <v>1178112.4402964539</v>
      </c>
      <c r="AE323" s="18">
        <v>1380079.3111473322</v>
      </c>
      <c r="AF323" s="18">
        <v>1582658.2369756212</v>
      </c>
    </row>
    <row r="324" spans="23:32" x14ac:dyDescent="0.3">
      <c r="W324" s="9" t="s">
        <v>24</v>
      </c>
      <c r="X324" s="4">
        <v>2020</v>
      </c>
      <c r="Y324" s="4">
        <v>2025</v>
      </c>
      <c r="Z324" s="4">
        <v>2030</v>
      </c>
      <c r="AA324" s="4">
        <v>2035</v>
      </c>
      <c r="AB324" s="4">
        <v>2040</v>
      </c>
      <c r="AC324" s="4">
        <v>2045</v>
      </c>
      <c r="AD324" s="4">
        <v>2050</v>
      </c>
      <c r="AE324" s="4">
        <v>2055</v>
      </c>
      <c r="AF324" s="4">
        <v>2060</v>
      </c>
    </row>
    <row r="325" spans="23:32" x14ac:dyDescent="0.3">
      <c r="W325" t="s">
        <v>91</v>
      </c>
      <c r="X325" s="18">
        <v>49278.441445460441</v>
      </c>
      <c r="Y325" s="18">
        <v>302665.31735877611</v>
      </c>
      <c r="Z325" s="18">
        <v>592218.52072002913</v>
      </c>
      <c r="AA325" s="18">
        <v>914840.98371132824</v>
      </c>
      <c r="AB325" s="18">
        <v>1239162.3388068888</v>
      </c>
      <c r="AC325" s="18">
        <v>1565263.4142139398</v>
      </c>
      <c r="AD325" s="18">
        <v>1889186.1687162216</v>
      </c>
      <c r="AE325" s="18">
        <v>2200844.6383875702</v>
      </c>
      <c r="AF325" s="18">
        <v>2501058.0853721644</v>
      </c>
    </row>
    <row r="326" spans="23:32" x14ac:dyDescent="0.3">
      <c r="W326" t="s">
        <v>244</v>
      </c>
      <c r="X326" s="18">
        <v>49278.441445460441</v>
      </c>
      <c r="Y326" s="18">
        <v>303698.86864625686</v>
      </c>
      <c r="Z326" s="18">
        <v>599919.78179115127</v>
      </c>
      <c r="AA326" s="18">
        <v>936236.66797612957</v>
      </c>
      <c r="AB326" s="18">
        <v>1278410.3713935025</v>
      </c>
      <c r="AC326" s="18">
        <v>1623155.7059418138</v>
      </c>
      <c r="AD326" s="18">
        <v>1968047.0242713802</v>
      </c>
      <c r="AE326" s="18">
        <v>2299901.1645182706</v>
      </c>
      <c r="AF326" s="18">
        <v>2617706.1922295941</v>
      </c>
    </row>
    <row r="327" spans="23:32" x14ac:dyDescent="0.3">
      <c r="W327" t="s">
        <v>245</v>
      </c>
      <c r="X327" s="18">
        <v>49278.441445460441</v>
      </c>
      <c r="Y327" s="18">
        <v>305906.36045599182</v>
      </c>
      <c r="Z327" s="18">
        <v>616131.26946281386</v>
      </c>
      <c r="AA327" s="18">
        <v>977853.46959185321</v>
      </c>
      <c r="AB327" s="18">
        <v>1342915.2981622522</v>
      </c>
      <c r="AC327" s="18">
        <v>1707902.3482779192</v>
      </c>
      <c r="AD327" s="18">
        <v>2073857.8825641703</v>
      </c>
      <c r="AE327" s="18">
        <v>2430283.6897936417</v>
      </c>
      <c r="AF327" s="18">
        <v>2773030.2663964229</v>
      </c>
    </row>
    <row r="328" spans="23:32" x14ac:dyDescent="0.3">
      <c r="W328" t="s">
        <v>246</v>
      </c>
      <c r="X328" s="18">
        <v>49278.441445460441</v>
      </c>
      <c r="Y328" s="18">
        <v>303863.37355484895</v>
      </c>
      <c r="Z328" s="18">
        <v>601304.36057341681</v>
      </c>
      <c r="AA328" s="18">
        <v>939920.75832345209</v>
      </c>
      <c r="AB328" s="18">
        <v>1282027.2677083337</v>
      </c>
      <c r="AC328" s="18">
        <v>1625664.5735683439</v>
      </c>
      <c r="AD328" s="18">
        <v>1970380.9556664377</v>
      </c>
      <c r="AE328" s="18">
        <v>2302196.7865019618</v>
      </c>
      <c r="AF328" s="18">
        <v>2621887.1805497129</v>
      </c>
    </row>
    <row r="329" spans="23:32" x14ac:dyDescent="0.3">
      <c r="W329" s="9" t="s">
        <v>33</v>
      </c>
      <c r="X329" s="4">
        <v>2020</v>
      </c>
      <c r="Y329" s="4">
        <v>2025</v>
      </c>
      <c r="Z329" s="4">
        <v>2030</v>
      </c>
      <c r="AA329" s="4">
        <v>2035</v>
      </c>
      <c r="AB329" s="4">
        <v>2040</v>
      </c>
      <c r="AC329" s="4">
        <v>2045</v>
      </c>
      <c r="AD329" s="4">
        <v>2050</v>
      </c>
      <c r="AE329" s="4">
        <v>2055</v>
      </c>
      <c r="AF329" s="4">
        <v>2060</v>
      </c>
    </row>
    <row r="330" spans="23:32" x14ac:dyDescent="0.3">
      <c r="W330" t="s">
        <v>91</v>
      </c>
      <c r="X330" s="18">
        <v>28636.862671234441</v>
      </c>
      <c r="Y330" s="18">
        <v>173070.14124835061</v>
      </c>
      <c r="Z330" s="18">
        <v>324018.09577697923</v>
      </c>
      <c r="AA330" s="18">
        <v>480566.12302010664</v>
      </c>
      <c r="AB330" s="18">
        <v>634799.27985643514</v>
      </c>
      <c r="AC330" s="18">
        <v>787209.23425462109</v>
      </c>
      <c r="AD330" s="18">
        <v>938447.81695041014</v>
      </c>
      <c r="AE330" s="18">
        <v>1087350.2832696955</v>
      </c>
      <c r="AF330" s="18">
        <v>1234646.5307623022</v>
      </c>
    </row>
    <row r="331" spans="23:32" x14ac:dyDescent="0.3">
      <c r="W331" t="s">
        <v>244</v>
      </c>
      <c r="X331" s="18">
        <v>28636.862671234441</v>
      </c>
      <c r="Y331" s="18">
        <v>173389.65316482022</v>
      </c>
      <c r="Z331" s="18">
        <v>326569.32713125326</v>
      </c>
      <c r="AA331" s="18">
        <v>488158.51311015541</v>
      </c>
      <c r="AB331" s="18">
        <v>648350.66146484425</v>
      </c>
      <c r="AC331" s="18">
        <v>805695.83080752776</v>
      </c>
      <c r="AD331" s="18">
        <v>960427.92782697116</v>
      </c>
      <c r="AE331" s="18">
        <v>1112171.7097110308</v>
      </c>
      <c r="AF331" s="18">
        <v>1261551.7967184964</v>
      </c>
    </row>
    <row r="332" spans="23:32" x14ac:dyDescent="0.3">
      <c r="W332" t="s">
        <v>245</v>
      </c>
      <c r="X332" s="18">
        <v>28636.862671234441</v>
      </c>
      <c r="Y332" s="18">
        <v>174226.96268919093</v>
      </c>
      <c r="Z332" s="18">
        <v>332549.36378624814</v>
      </c>
      <c r="AA332" s="18">
        <v>502849.50545008446</v>
      </c>
      <c r="AB332" s="18">
        <v>670157.38366824901</v>
      </c>
      <c r="AC332" s="18">
        <v>832362.39119850332</v>
      </c>
      <c r="AD332" s="18">
        <v>992035.2836017505</v>
      </c>
      <c r="AE332" s="18">
        <v>1148387.6934011267</v>
      </c>
      <c r="AF332" s="18">
        <v>1301330.8365540947</v>
      </c>
    </row>
    <row r="333" spans="23:32" x14ac:dyDescent="0.3">
      <c r="W333" t="s">
        <v>246</v>
      </c>
      <c r="X333" s="18">
        <v>28636.862671234441</v>
      </c>
      <c r="Y333" s="18">
        <v>173416.25462713282</v>
      </c>
      <c r="Z333" s="18">
        <v>326831.95484412729</v>
      </c>
      <c r="AA333" s="18">
        <v>489017.75365287031</v>
      </c>
      <c r="AB333" s="18">
        <v>649509.91947184771</v>
      </c>
      <c r="AC333" s="18">
        <v>807027.02668915875</v>
      </c>
      <c r="AD333" s="18">
        <v>962835.06646204391</v>
      </c>
      <c r="AE333" s="18">
        <v>1115691.1723965846</v>
      </c>
      <c r="AF333" s="18">
        <v>1267004.9118241896</v>
      </c>
    </row>
    <row r="334" spans="23:32" x14ac:dyDescent="0.3">
      <c r="W334" s="4" t="s">
        <v>44</v>
      </c>
      <c r="X334" s="4">
        <v>2020</v>
      </c>
      <c r="Y334" s="4">
        <v>2025</v>
      </c>
      <c r="Z334" s="4">
        <v>2030</v>
      </c>
      <c r="AA334" s="4">
        <v>2035</v>
      </c>
      <c r="AB334" s="4">
        <v>2040</v>
      </c>
      <c r="AC334" s="4">
        <v>2045</v>
      </c>
      <c r="AD334" s="4">
        <v>2050</v>
      </c>
      <c r="AE334" s="4">
        <v>2055</v>
      </c>
      <c r="AF334" s="4">
        <v>2060</v>
      </c>
    </row>
    <row r="335" spans="23:32" x14ac:dyDescent="0.3">
      <c r="W335" t="s">
        <v>91</v>
      </c>
      <c r="X335" s="18">
        <v>90922.169191088688</v>
      </c>
      <c r="Y335" s="18">
        <v>558424.53281631495</v>
      </c>
      <c r="Z335" s="18">
        <v>1093086.5649705024</v>
      </c>
      <c r="AA335" s="18">
        <v>1692904.4256484164</v>
      </c>
      <c r="AB335" s="18">
        <v>2307737.6797766709</v>
      </c>
      <c r="AC335" s="18">
        <v>2942360.9679121966</v>
      </c>
      <c r="AD335" s="18">
        <v>3594584.2034244593</v>
      </c>
      <c r="AE335" s="18">
        <v>4249647.5570535129</v>
      </c>
      <c r="AF335" s="18">
        <v>4904238.664440277</v>
      </c>
    </row>
    <row r="336" spans="23:32" x14ac:dyDescent="0.3">
      <c r="W336" t="s">
        <v>244</v>
      </c>
      <c r="X336" s="18">
        <v>90922.169191088688</v>
      </c>
      <c r="Y336" s="18">
        <v>558763.40985451802</v>
      </c>
      <c r="Z336" s="18">
        <v>1096114.7826932548</v>
      </c>
      <c r="AA336" s="18">
        <v>1700773.0664894304</v>
      </c>
      <c r="AB336" s="18">
        <v>2311859.6830400275</v>
      </c>
      <c r="AC336" s="18">
        <v>2936736.1478139078</v>
      </c>
      <c r="AD336" s="18">
        <v>3576179.2117310134</v>
      </c>
      <c r="AE336" s="18">
        <v>4221075.0551251369</v>
      </c>
      <c r="AF336" s="18">
        <v>4866455.0183891151</v>
      </c>
    </row>
    <row r="337" spans="23:32" x14ac:dyDescent="0.3">
      <c r="W337" t="s">
        <v>245</v>
      </c>
      <c r="X337" s="18">
        <v>90922.169191088688</v>
      </c>
      <c r="Y337" s="18">
        <v>560249.92333180667</v>
      </c>
      <c r="Z337" s="18">
        <v>1106715.1990353432</v>
      </c>
      <c r="AA337" s="18">
        <v>1727951.7000711202</v>
      </c>
      <c r="AB337" s="18">
        <v>2355760.0770573956</v>
      </c>
      <c r="AC337" s="18">
        <v>2985244.2491690558</v>
      </c>
      <c r="AD337" s="18">
        <v>3625495.1821941263</v>
      </c>
      <c r="AE337" s="18">
        <v>4268084.1454101661</v>
      </c>
      <c r="AF337" s="18">
        <v>4904586.8183669355</v>
      </c>
    </row>
    <row r="338" spans="23:32" x14ac:dyDescent="0.3">
      <c r="W338" t="s">
        <v>246</v>
      </c>
      <c r="X338" s="18">
        <v>90922.169191088688</v>
      </c>
      <c r="Y338" s="18">
        <v>557952.90628609085</v>
      </c>
      <c r="Z338" s="18">
        <v>1090223.4160782681</v>
      </c>
      <c r="AA338" s="18">
        <v>1685808.2679223232</v>
      </c>
      <c r="AB338" s="18">
        <v>2288012.2492363504</v>
      </c>
      <c r="AC338" s="18">
        <v>2902955.8384682643</v>
      </c>
      <c r="AD338" s="18">
        <v>3532445.5887075346</v>
      </c>
      <c r="AE338" s="18">
        <v>4165623.1172234281</v>
      </c>
      <c r="AF338" s="18">
        <v>4800229.270662304</v>
      </c>
    </row>
    <row r="339" spans="23:32" x14ac:dyDescent="0.3">
      <c r="W339" s="9" t="s">
        <v>57</v>
      </c>
      <c r="X339" s="4">
        <v>2020</v>
      </c>
      <c r="Y339" s="4">
        <v>2025</v>
      </c>
      <c r="Z339" s="4">
        <v>2030</v>
      </c>
      <c r="AA339" s="4">
        <v>2035</v>
      </c>
      <c r="AB339" s="4">
        <v>2040</v>
      </c>
      <c r="AC339" s="4">
        <v>2045</v>
      </c>
      <c r="AD339" s="4">
        <v>2050</v>
      </c>
      <c r="AE339" s="4">
        <v>2055</v>
      </c>
      <c r="AF339" s="4">
        <v>2060</v>
      </c>
    </row>
    <row r="340" spans="23:32" x14ac:dyDescent="0.3">
      <c r="W340" t="s">
        <v>91</v>
      </c>
      <c r="X340" s="18">
        <v>4972.6620461930406</v>
      </c>
      <c r="Y340" s="18">
        <v>30220.116748279281</v>
      </c>
      <c r="Z340" s="18">
        <v>57381.075012584573</v>
      </c>
      <c r="AA340" s="18">
        <v>85832.928722168464</v>
      </c>
      <c r="AB340" s="18">
        <v>113210.32612751948</v>
      </c>
      <c r="AC340" s="18">
        <v>139575.97727839524</v>
      </c>
      <c r="AD340" s="18">
        <v>164844.7741909913</v>
      </c>
      <c r="AE340" s="18">
        <v>188347.76128929149</v>
      </c>
      <c r="AF340" s="18">
        <v>210359.31497220814</v>
      </c>
    </row>
    <row r="341" spans="23:32" x14ac:dyDescent="0.3">
      <c r="W341" t="s">
        <v>244</v>
      </c>
      <c r="X341" s="18">
        <v>4972.6620461930406</v>
      </c>
      <c r="Y341" s="18">
        <v>30451.06377126633</v>
      </c>
      <c r="Z341" s="18">
        <v>59086.74351639783</v>
      </c>
      <c r="AA341" s="18">
        <v>90366.906668221898</v>
      </c>
      <c r="AB341" s="18">
        <v>120762.31427374162</v>
      </c>
      <c r="AC341" s="18">
        <v>149679.39508753276</v>
      </c>
      <c r="AD341" s="18">
        <v>177289.04280801694</v>
      </c>
      <c r="AE341" s="18">
        <v>202988.52536704516</v>
      </c>
      <c r="AF341" s="18">
        <v>226951.20194747823</v>
      </c>
    </row>
    <row r="342" spans="23:32" x14ac:dyDescent="0.3">
      <c r="W342" t="s">
        <v>245</v>
      </c>
      <c r="X342" s="18">
        <v>4972.6620461930406</v>
      </c>
      <c r="Y342" s="18">
        <v>30088.207670879783</v>
      </c>
      <c r="Z342" s="18">
        <v>56446.864592758262</v>
      </c>
      <c r="AA342" s="18">
        <v>83366.521348817914</v>
      </c>
      <c r="AB342" s="18">
        <v>108387.09999590543</v>
      </c>
      <c r="AC342" s="18">
        <v>131571.34958754628</v>
      </c>
      <c r="AD342" s="18">
        <v>153460.93732480364</v>
      </c>
      <c r="AE342" s="18">
        <v>173886.38984775104</v>
      </c>
      <c r="AF342" s="18">
        <v>192891.10971987873</v>
      </c>
    </row>
    <row r="343" spans="23:32" x14ac:dyDescent="0.3">
      <c r="W343" t="s">
        <v>246</v>
      </c>
      <c r="X343" s="18">
        <v>4972.6620461930406</v>
      </c>
      <c r="Y343" s="18">
        <v>30381.227919848348</v>
      </c>
      <c r="Z343" s="18">
        <v>58619.428512277227</v>
      </c>
      <c r="AA343" s="18">
        <v>89275.006193736903</v>
      </c>
      <c r="AB343" s="18">
        <v>118890.85670297293</v>
      </c>
      <c r="AC343" s="18">
        <v>147010.63872792755</v>
      </c>
      <c r="AD343" s="18">
        <v>174047.74613560826</v>
      </c>
      <c r="AE343" s="18">
        <v>199150.10697927605</v>
      </c>
      <c r="AF343" s="18">
        <v>222648.61225684371</v>
      </c>
    </row>
    <row r="344" spans="23:32" x14ac:dyDescent="0.3">
      <c r="W344" s="4" t="s">
        <v>63</v>
      </c>
      <c r="X344" s="4">
        <v>2020</v>
      </c>
      <c r="Y344" s="4">
        <v>2025</v>
      </c>
      <c r="Z344" s="4">
        <v>2030</v>
      </c>
      <c r="AA344" s="4">
        <v>2035</v>
      </c>
      <c r="AB344" s="4">
        <v>2040</v>
      </c>
      <c r="AC344" s="4">
        <v>2045</v>
      </c>
      <c r="AD344" s="4">
        <v>2050</v>
      </c>
      <c r="AE344" s="4">
        <v>2055</v>
      </c>
      <c r="AF344" s="4">
        <v>2060</v>
      </c>
    </row>
    <row r="345" spans="23:32" x14ac:dyDescent="0.3">
      <c r="W345" t="s">
        <v>91</v>
      </c>
      <c r="X345" s="18">
        <v>40453.533405313392</v>
      </c>
      <c r="Y345" s="18">
        <v>248425.31666485674</v>
      </c>
      <c r="Z345" s="18">
        <v>485350.41581737658</v>
      </c>
      <c r="AA345" s="18">
        <v>747037.54511826904</v>
      </c>
      <c r="AB345" s="18">
        <v>1010172.0243691382</v>
      </c>
      <c r="AC345" s="18">
        <v>1275921.9661309316</v>
      </c>
      <c r="AD345" s="18">
        <v>1542102.0498577256</v>
      </c>
      <c r="AE345" s="18">
        <v>1805240.3851346117</v>
      </c>
      <c r="AF345" s="18">
        <v>2065016.969408469</v>
      </c>
    </row>
    <row r="346" spans="23:32" x14ac:dyDescent="0.3">
      <c r="W346" t="s">
        <v>244</v>
      </c>
      <c r="X346" s="18">
        <v>40453.533405313392</v>
      </c>
      <c r="Y346" s="18">
        <v>249493.69168021408</v>
      </c>
      <c r="Z346" s="18">
        <v>493353.32234208984</v>
      </c>
      <c r="AA346" s="18">
        <v>768967.59429245745</v>
      </c>
      <c r="AB346" s="18">
        <v>1048271.5526855191</v>
      </c>
      <c r="AC346" s="18">
        <v>1328579.1154400597</v>
      </c>
      <c r="AD346" s="18">
        <v>1606719.8046839572</v>
      </c>
      <c r="AE346" s="18">
        <v>1881245.954860938</v>
      </c>
      <c r="AF346" s="18">
        <v>2151251.3462711624</v>
      </c>
    </row>
    <row r="347" spans="23:32" x14ac:dyDescent="0.3">
      <c r="W347" t="s">
        <v>245</v>
      </c>
      <c r="X347" s="18">
        <v>40453.533405313392</v>
      </c>
      <c r="Y347" s="18">
        <v>252000.04259539978</v>
      </c>
      <c r="Z347" s="18">
        <v>511692.47302489734</v>
      </c>
      <c r="AA347" s="18">
        <v>815438.84231362597</v>
      </c>
      <c r="AB347" s="18">
        <v>1118866.4442435005</v>
      </c>
      <c r="AC347" s="18">
        <v>1422029.334718653</v>
      </c>
      <c r="AD347" s="18">
        <v>1724195.5224631759</v>
      </c>
      <c r="AE347" s="18">
        <v>2022535.1544585994</v>
      </c>
      <c r="AF347" s="18">
        <v>2315844.1896663299</v>
      </c>
    </row>
    <row r="348" spans="23:32" x14ac:dyDescent="0.3">
      <c r="W348" t="s">
        <v>246</v>
      </c>
      <c r="X348" s="18">
        <v>40453.533405313392</v>
      </c>
      <c r="Y348" s="18">
        <v>249583.73281570608</v>
      </c>
      <c r="Z348" s="18">
        <v>494312.27116237284</v>
      </c>
      <c r="AA348" s="18">
        <v>772108.73982970568</v>
      </c>
      <c r="AB348" s="18">
        <v>1052161.5051849803</v>
      </c>
      <c r="AC348" s="18">
        <v>1333719.0368608872</v>
      </c>
      <c r="AD348" s="18">
        <v>1614676.6212564402</v>
      </c>
      <c r="AE348" s="18">
        <v>1891348.1037399368</v>
      </c>
      <c r="AF348" s="18">
        <v>2164614.026658562</v>
      </c>
    </row>
    <row r="349" spans="23:32" x14ac:dyDescent="0.3">
      <c r="W349" s="4" t="s">
        <v>87</v>
      </c>
      <c r="X349" s="4">
        <v>2020</v>
      </c>
      <c r="Y349" s="4">
        <v>2025</v>
      </c>
      <c r="Z349" s="4">
        <v>2030</v>
      </c>
      <c r="AA349" s="4">
        <v>2035</v>
      </c>
      <c r="AB349" s="4">
        <v>2040</v>
      </c>
      <c r="AC349" s="4">
        <v>2045</v>
      </c>
      <c r="AD349" s="4">
        <v>2050</v>
      </c>
      <c r="AE349" s="4">
        <v>2055</v>
      </c>
      <c r="AF349" s="4">
        <v>2060</v>
      </c>
    </row>
    <row r="350" spans="23:32" x14ac:dyDescent="0.3">
      <c r="W350" t="s">
        <v>91</v>
      </c>
      <c r="X350" s="18">
        <v>247253.14611544114</v>
      </c>
      <c r="Y350" s="18">
        <v>1513061.1105366116</v>
      </c>
      <c r="Z350" s="18">
        <v>2931718.4205430271</v>
      </c>
      <c r="AA350" s="18">
        <v>4491939.2764699263</v>
      </c>
      <c r="AB350" s="18">
        <v>6068195.9141714061</v>
      </c>
      <c r="AC350" s="18">
        <v>7667913.7782777064</v>
      </c>
      <c r="AD350" s="18">
        <v>9283729.5176329352</v>
      </c>
      <c r="AE350" s="18">
        <v>10884417.960527664</v>
      </c>
      <c r="AF350" s="18">
        <v>12466606.764562814</v>
      </c>
    </row>
    <row r="351" spans="23:32" x14ac:dyDescent="0.3">
      <c r="W351" t="s">
        <v>244</v>
      </c>
      <c r="X351" s="18">
        <v>247253.14611544114</v>
      </c>
      <c r="Y351" s="18">
        <v>1516653.2789260135</v>
      </c>
      <c r="Z351" s="18">
        <v>2959311.5683348463</v>
      </c>
      <c r="AA351" s="18">
        <v>4567440.9606466619</v>
      </c>
      <c r="AB351" s="18">
        <v>6188963.3321185904</v>
      </c>
      <c r="AC351" s="18">
        <v>7825946.0515266508</v>
      </c>
      <c r="AD351" s="18">
        <v>9473386.8311236501</v>
      </c>
      <c r="AE351" s="18">
        <v>11105926.371829875</v>
      </c>
      <c r="AF351" s="18">
        <v>12716436.103841133</v>
      </c>
    </row>
    <row r="352" spans="23:32" x14ac:dyDescent="0.3">
      <c r="W352" t="s">
        <v>245</v>
      </c>
      <c r="X352" s="18">
        <v>247253.14611544114</v>
      </c>
      <c r="Y352" s="18">
        <v>1524853.1608725991</v>
      </c>
      <c r="Z352" s="18">
        <v>3018634.0598499076</v>
      </c>
      <c r="AA352" s="18">
        <v>4717899.1235683886</v>
      </c>
      <c r="AB352" s="18">
        <v>6422668.8519808939</v>
      </c>
      <c r="AC352" s="18">
        <v>8117446.9393529044</v>
      </c>
      <c r="AD352" s="18">
        <v>9816280.3171479274</v>
      </c>
      <c r="AE352" s="18">
        <v>11495166.728935488</v>
      </c>
      <c r="AF352" s="18">
        <v>13137522.557351176</v>
      </c>
    </row>
    <row r="353" spans="23:32" x14ac:dyDescent="0.3">
      <c r="W353" t="s">
        <v>246</v>
      </c>
      <c r="X353" s="18">
        <v>247253.14611544114</v>
      </c>
      <c r="Y353" s="18">
        <v>1515995.711580856</v>
      </c>
      <c r="Z353" s="18">
        <v>2955088.5630399655</v>
      </c>
      <c r="AA353" s="18">
        <v>4557609.7006915454</v>
      </c>
      <c r="AB353" s="18">
        <v>6169002.3351669479</v>
      </c>
      <c r="AC353" s="18">
        <v>7793778.4480750114</v>
      </c>
      <c r="AD353" s="18">
        <v>9432498.4185245186</v>
      </c>
      <c r="AE353" s="18">
        <v>11054088.59798852</v>
      </c>
      <c r="AF353" s="18">
        <v>12659042.238927232</v>
      </c>
    </row>
  </sheetData>
  <mergeCells count="32">
    <mergeCell ref="AR51:AZ51"/>
    <mergeCell ref="BB51:BJ51"/>
    <mergeCell ref="X2:AF2"/>
    <mergeCell ref="AH2:AP2"/>
    <mergeCell ref="AR2:AZ2"/>
    <mergeCell ref="BB2:BJ2"/>
    <mergeCell ref="AH162:AI162"/>
    <mergeCell ref="AK162:AL162"/>
    <mergeCell ref="AN162:AO162"/>
    <mergeCell ref="X51:AF51"/>
    <mergeCell ref="AH51:AP51"/>
    <mergeCell ref="AH170:AI170"/>
    <mergeCell ref="AK170:AL170"/>
    <mergeCell ref="AN170:AO170"/>
    <mergeCell ref="AH178:AI178"/>
    <mergeCell ref="AK178:AL178"/>
    <mergeCell ref="AN178:AO178"/>
    <mergeCell ref="AH186:AI186"/>
    <mergeCell ref="AK186:AL186"/>
    <mergeCell ref="AN186:AO186"/>
    <mergeCell ref="AH194:AI194"/>
    <mergeCell ref="AK194:AL194"/>
    <mergeCell ref="AN194:AO194"/>
    <mergeCell ref="X221:AD221"/>
    <mergeCell ref="AF221:AK221"/>
    <mergeCell ref="AM221:AR221"/>
    <mergeCell ref="AH202:AI202"/>
    <mergeCell ref="AK202:AL202"/>
    <mergeCell ref="AN202:AO202"/>
    <mergeCell ref="AH210:AI210"/>
    <mergeCell ref="AK210:AL210"/>
    <mergeCell ref="AN210:AO210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7023F-9368-441A-B170-E1EE49E9457C}">
  <dimension ref="A1:Y204"/>
  <sheetViews>
    <sheetView topLeftCell="A128" workbookViewId="0">
      <selection activeCell="Y262" sqref="Y262"/>
    </sheetView>
  </sheetViews>
  <sheetFormatPr defaultColWidth="9.21875" defaultRowHeight="14.4" x14ac:dyDescent="0.3"/>
  <cols>
    <col min="2" max="4" width="9.21875" style="2" customWidth="1"/>
    <col min="5" max="10" width="15.21875" style="2" bestFit="1" customWidth="1"/>
    <col min="11" max="11" width="19" style="2" bestFit="1" customWidth="1"/>
    <col min="12" max="13" width="15.21875" style="2" bestFit="1" customWidth="1"/>
    <col min="14" max="21" width="0" hidden="1" customWidth="1"/>
  </cols>
  <sheetData>
    <row r="1" spans="1:21" x14ac:dyDescent="0.3">
      <c r="A1" s="1" t="s">
        <v>224</v>
      </c>
    </row>
    <row r="2" spans="1:21" x14ac:dyDescent="0.3">
      <c r="B2" s="2" t="s">
        <v>1</v>
      </c>
      <c r="D2" s="2" t="s">
        <v>2</v>
      </c>
    </row>
    <row r="3" spans="1:21" x14ac:dyDescent="0.3">
      <c r="A3" s="5" t="s">
        <v>4</v>
      </c>
      <c r="B3" s="6">
        <v>1992</v>
      </c>
      <c r="C3" s="6">
        <v>2017</v>
      </c>
      <c r="D3" s="7">
        <v>2017</v>
      </c>
      <c r="E3" s="7">
        <v>2020</v>
      </c>
      <c r="F3" s="7">
        <v>2025</v>
      </c>
      <c r="G3" s="7">
        <v>2030</v>
      </c>
      <c r="H3" s="7">
        <v>2035</v>
      </c>
      <c r="I3" s="7">
        <v>2040</v>
      </c>
      <c r="J3" s="7">
        <v>2045</v>
      </c>
      <c r="K3" s="7">
        <v>2050</v>
      </c>
      <c r="L3" s="7">
        <v>2055</v>
      </c>
      <c r="M3" s="7">
        <v>2060</v>
      </c>
      <c r="N3" s="8">
        <v>2065</v>
      </c>
      <c r="O3" s="8">
        <v>2070</v>
      </c>
      <c r="P3" s="8">
        <v>2075</v>
      </c>
      <c r="Q3" s="8">
        <v>2080</v>
      </c>
      <c r="R3" s="8">
        <v>2085</v>
      </c>
      <c r="S3" s="8">
        <v>2090</v>
      </c>
      <c r="T3" s="8">
        <v>2095</v>
      </c>
      <c r="U3" s="8">
        <v>2100</v>
      </c>
    </row>
    <row r="4" spans="1:21" x14ac:dyDescent="0.3">
      <c r="A4" s="9" t="s">
        <v>6</v>
      </c>
      <c r="B4" s="10">
        <f>SUM(B5:B54)</f>
        <v>0</v>
      </c>
      <c r="C4" s="10">
        <f>SUM(C5:C54)</f>
        <v>0</v>
      </c>
      <c r="D4" s="10">
        <f>SUM(D5:D54)</f>
        <v>0</v>
      </c>
      <c r="E4" s="10">
        <f>SUM(E5:E54)</f>
        <v>32989477.356151119</v>
      </c>
      <c r="F4" s="10">
        <f t="shared" ref="F4:U4" si="0">SUM(F5:F54)</f>
        <v>35909205.028182179</v>
      </c>
      <c r="G4" s="10">
        <f t="shared" si="0"/>
        <v>39774198.939032763</v>
      </c>
      <c r="H4" s="10">
        <f t="shared" si="0"/>
        <v>39573805.493436523</v>
      </c>
      <c r="I4" s="10">
        <f t="shared" si="0"/>
        <v>40075315.176941797</v>
      </c>
      <c r="J4" s="10">
        <f t="shared" si="0"/>
        <v>40489846.467087209</v>
      </c>
      <c r="K4" s="10">
        <f t="shared" si="0"/>
        <v>40664577.49815309</v>
      </c>
      <c r="L4" s="10">
        <f t="shared" si="0"/>
        <v>41161832.452530771</v>
      </c>
      <c r="M4" s="10">
        <f t="shared" si="0"/>
        <v>39329256.227711812</v>
      </c>
      <c r="N4" s="10" t="e">
        <f t="shared" si="0"/>
        <v>#REF!</v>
      </c>
      <c r="O4" s="10" t="e">
        <f t="shared" si="0"/>
        <v>#REF!</v>
      </c>
      <c r="P4" s="10" t="e">
        <f t="shared" si="0"/>
        <v>#REF!</v>
      </c>
      <c r="Q4" s="10" t="e">
        <f t="shared" si="0"/>
        <v>#REF!</v>
      </c>
      <c r="R4" s="10" t="e">
        <f t="shared" si="0"/>
        <v>#REF!</v>
      </c>
      <c r="S4" s="10" t="e">
        <f t="shared" si="0"/>
        <v>#REF!</v>
      </c>
      <c r="T4" s="10" t="e">
        <f t="shared" si="0"/>
        <v>#REF!</v>
      </c>
      <c r="U4" s="10" t="e">
        <f t="shared" si="0"/>
        <v>#REF!</v>
      </c>
    </row>
    <row r="5" spans="1:21" x14ac:dyDescent="0.3">
      <c r="A5" t="s">
        <v>7</v>
      </c>
      <c r="B5" s="2">
        <v>0</v>
      </c>
      <c r="C5" s="2">
        <v>0</v>
      </c>
      <c r="D5" s="2">
        <v>0</v>
      </c>
      <c r="E5" s="2">
        <v>352081.09394597204</v>
      </c>
      <c r="F5" s="2">
        <v>392207.37943514908</v>
      </c>
      <c r="G5" s="2">
        <v>437770.35711189301</v>
      </c>
      <c r="H5" s="2">
        <v>438844.46847236337</v>
      </c>
      <c r="I5" s="2">
        <v>448938.89459191926</v>
      </c>
      <c r="J5" s="2">
        <v>456039.16166511353</v>
      </c>
      <c r="K5" s="2">
        <v>461935.56836165552</v>
      </c>
      <c r="L5" s="2">
        <v>474048.10412527109</v>
      </c>
      <c r="M5" s="2">
        <v>476570.27735603676</v>
      </c>
      <c r="N5" t="e">
        <v>#REF!</v>
      </c>
      <c r="O5" t="e">
        <v>#REF!</v>
      </c>
      <c r="P5" t="e">
        <v>#REF!</v>
      </c>
      <c r="Q5" t="e">
        <v>#REF!</v>
      </c>
      <c r="R5" t="e">
        <v>#REF!</v>
      </c>
      <c r="S5" t="e">
        <v>#REF!</v>
      </c>
      <c r="T5" t="e">
        <v>#REF!</v>
      </c>
      <c r="U5" t="e">
        <v>#REF!</v>
      </c>
    </row>
    <row r="6" spans="1:21" x14ac:dyDescent="0.3">
      <c r="A6" t="s">
        <v>8</v>
      </c>
      <c r="B6" s="2">
        <v>0</v>
      </c>
      <c r="C6" s="2">
        <v>0</v>
      </c>
      <c r="D6" s="2">
        <v>0</v>
      </c>
      <c r="E6" s="2">
        <v>278456.78812233882</v>
      </c>
      <c r="F6" s="2">
        <v>303096.32388466527</v>
      </c>
      <c r="G6" s="2">
        <v>331351.90193303186</v>
      </c>
      <c r="H6" s="2">
        <v>329773.42298894253</v>
      </c>
      <c r="I6" s="2">
        <v>333221.55304306699</v>
      </c>
      <c r="J6" s="2">
        <v>336542.92925746588</v>
      </c>
      <c r="K6" s="2">
        <v>344681.35846793244</v>
      </c>
      <c r="L6" s="2">
        <v>347796.82109951868</v>
      </c>
      <c r="M6" s="2">
        <v>345227.44380367233</v>
      </c>
      <c r="N6" t="e">
        <v>#REF!</v>
      </c>
      <c r="O6" t="e">
        <v>#REF!</v>
      </c>
      <c r="P6" t="e">
        <v>#REF!</v>
      </c>
      <c r="Q6" t="e">
        <v>#REF!</v>
      </c>
      <c r="R6" t="e">
        <v>#REF!</v>
      </c>
      <c r="S6" t="e">
        <v>#REF!</v>
      </c>
      <c r="T6" t="e">
        <v>#REF!</v>
      </c>
      <c r="U6" t="e">
        <v>#REF!</v>
      </c>
    </row>
    <row r="7" spans="1:21" x14ac:dyDescent="0.3">
      <c r="A7" t="s">
        <v>10</v>
      </c>
      <c r="B7" s="2">
        <v>0</v>
      </c>
      <c r="C7" s="2">
        <v>0</v>
      </c>
      <c r="D7" s="2">
        <v>0</v>
      </c>
      <c r="E7" s="2">
        <v>292989.82896772632</v>
      </c>
      <c r="F7" s="2">
        <v>324221.08412422467</v>
      </c>
      <c r="G7" s="2">
        <v>360008.13439255516</v>
      </c>
      <c r="H7" s="2">
        <v>355929.93796325981</v>
      </c>
      <c r="I7" s="2">
        <v>358975.17189075181</v>
      </c>
      <c r="J7" s="2">
        <v>361503.72202027566</v>
      </c>
      <c r="K7" s="2">
        <v>365088.34874817205</v>
      </c>
      <c r="L7" s="2">
        <v>371910.7199156913</v>
      </c>
      <c r="M7" s="2">
        <v>371808.3912887061</v>
      </c>
      <c r="N7" t="e">
        <v>#REF!</v>
      </c>
      <c r="O7" t="e">
        <v>#REF!</v>
      </c>
      <c r="P7" t="e">
        <v>#REF!</v>
      </c>
      <c r="Q7" t="e">
        <v>#REF!</v>
      </c>
      <c r="R7" t="e">
        <v>#REF!</v>
      </c>
      <c r="S7" t="e">
        <v>#REF!</v>
      </c>
      <c r="T7" t="e">
        <v>#REF!</v>
      </c>
      <c r="U7" t="e">
        <v>#REF!</v>
      </c>
    </row>
    <row r="8" spans="1:21" x14ac:dyDescent="0.3">
      <c r="A8" t="s">
        <v>12</v>
      </c>
      <c r="B8" s="2">
        <v>0</v>
      </c>
      <c r="C8" s="2">
        <v>0</v>
      </c>
      <c r="D8" s="2">
        <v>0</v>
      </c>
      <c r="E8" s="2">
        <v>35711.862483809804</v>
      </c>
      <c r="F8" s="2">
        <v>38708.993574758613</v>
      </c>
      <c r="G8" s="2">
        <v>42110.265985681959</v>
      </c>
      <c r="H8" s="2">
        <v>41887.593230621183</v>
      </c>
      <c r="I8" s="2">
        <v>42482.789185923168</v>
      </c>
      <c r="J8" s="2">
        <v>43016.657851498938</v>
      </c>
      <c r="K8" s="2">
        <v>43907.202039004929</v>
      </c>
      <c r="L8" s="2">
        <v>44465.607107394695</v>
      </c>
      <c r="M8" s="2">
        <v>44194.472446944303</v>
      </c>
      <c r="N8" t="e">
        <v>#REF!</v>
      </c>
      <c r="O8" t="e">
        <v>#REF!</v>
      </c>
      <c r="P8" t="e">
        <v>#REF!</v>
      </c>
      <c r="Q8" t="e">
        <v>#REF!</v>
      </c>
      <c r="R8" t="e">
        <v>#REF!</v>
      </c>
      <c r="S8" t="e">
        <v>#REF!</v>
      </c>
      <c r="T8" t="e">
        <v>#REF!</v>
      </c>
      <c r="U8" t="e">
        <v>#REF!</v>
      </c>
    </row>
    <row r="9" spans="1:21" x14ac:dyDescent="0.3">
      <c r="A9" t="s">
        <v>14</v>
      </c>
      <c r="B9" s="2">
        <v>0</v>
      </c>
      <c r="C9" s="2">
        <v>0</v>
      </c>
      <c r="D9" s="2">
        <v>0</v>
      </c>
      <c r="E9" s="2">
        <v>840982.93183550402</v>
      </c>
      <c r="F9" s="2">
        <v>902720.93290864804</v>
      </c>
      <c r="G9" s="2">
        <v>972086.27196106594</v>
      </c>
      <c r="H9" s="2">
        <v>967436.50371938595</v>
      </c>
      <c r="I9" s="2">
        <v>979444.23725774989</v>
      </c>
      <c r="J9" s="2">
        <v>989103.87854313955</v>
      </c>
      <c r="K9" s="2">
        <v>1003413.4185885035</v>
      </c>
      <c r="L9" s="2">
        <v>1019673.7003731435</v>
      </c>
      <c r="M9" s="2">
        <v>1019376.7175939273</v>
      </c>
      <c r="N9" t="e">
        <v>#REF!</v>
      </c>
      <c r="O9" t="e">
        <v>#REF!</v>
      </c>
      <c r="P9" t="e">
        <v>#REF!</v>
      </c>
      <c r="Q9" t="e">
        <v>#REF!</v>
      </c>
      <c r="R9" t="e">
        <v>#REF!</v>
      </c>
      <c r="S9" t="e">
        <v>#REF!</v>
      </c>
      <c r="T9" t="e">
        <v>#REF!</v>
      </c>
      <c r="U9" t="e">
        <v>#REF!</v>
      </c>
    </row>
    <row r="10" spans="1:21" x14ac:dyDescent="0.3">
      <c r="A10" t="s">
        <v>16</v>
      </c>
      <c r="B10" s="2">
        <v>0</v>
      </c>
      <c r="C10" s="2">
        <v>0</v>
      </c>
      <c r="D10" s="2">
        <v>0</v>
      </c>
      <c r="E10" s="2">
        <v>267339.2701159321</v>
      </c>
      <c r="F10" s="2">
        <v>293237.44138302677</v>
      </c>
      <c r="G10" s="2">
        <v>322226.51681960729</v>
      </c>
      <c r="H10" s="2">
        <v>320823.32038770255</v>
      </c>
      <c r="I10" s="2">
        <v>328466.23316474957</v>
      </c>
      <c r="J10" s="2">
        <v>333191.51903647941</v>
      </c>
      <c r="K10" s="2">
        <v>339226.51420565683</v>
      </c>
      <c r="L10" s="2">
        <v>347287.37139380322</v>
      </c>
      <c r="M10" s="2">
        <v>348650.82766932721</v>
      </c>
      <c r="N10" t="e">
        <v>#REF!</v>
      </c>
      <c r="O10" t="e">
        <v>#REF!</v>
      </c>
      <c r="P10" t="e">
        <v>#REF!</v>
      </c>
      <c r="Q10" t="e">
        <v>#REF!</v>
      </c>
      <c r="R10" t="e">
        <v>#REF!</v>
      </c>
      <c r="S10" t="e">
        <v>#REF!</v>
      </c>
      <c r="T10" t="e">
        <v>#REF!</v>
      </c>
      <c r="U10" t="e">
        <v>#REF!</v>
      </c>
    </row>
    <row r="11" spans="1:21" x14ac:dyDescent="0.3">
      <c r="A11" t="s">
        <v>9</v>
      </c>
      <c r="B11" s="2">
        <v>0</v>
      </c>
      <c r="C11" s="2">
        <v>0</v>
      </c>
      <c r="D11" s="2">
        <v>0</v>
      </c>
      <c r="E11" s="2">
        <v>728559.90410338365</v>
      </c>
      <c r="F11" s="2">
        <v>806234.71481474116</v>
      </c>
      <c r="G11" s="2">
        <v>897779.66284581367</v>
      </c>
      <c r="H11" s="2">
        <v>891544.26732853323</v>
      </c>
      <c r="I11" s="2">
        <v>886693.63023230608</v>
      </c>
      <c r="J11" s="2">
        <v>884635.25596863474</v>
      </c>
      <c r="K11" s="2">
        <v>882454.23022320506</v>
      </c>
      <c r="L11" s="2">
        <v>888561.3275813387</v>
      </c>
      <c r="M11" s="2">
        <v>878000.15863578802</v>
      </c>
      <c r="N11" t="e">
        <v>#REF!</v>
      </c>
      <c r="O11" t="e">
        <v>#REF!</v>
      </c>
      <c r="P11" t="e">
        <v>#REF!</v>
      </c>
      <c r="Q11" t="e">
        <v>#REF!</v>
      </c>
      <c r="R11" t="e">
        <v>#REF!</v>
      </c>
      <c r="S11" t="e">
        <v>#REF!</v>
      </c>
      <c r="T11" t="e">
        <v>#REF!</v>
      </c>
      <c r="U11" t="e">
        <v>#REF!</v>
      </c>
    </row>
    <row r="12" spans="1:21" x14ac:dyDescent="0.3">
      <c r="A12" t="s">
        <v>19</v>
      </c>
      <c r="B12" s="2">
        <v>0</v>
      </c>
      <c r="C12" s="2">
        <v>0</v>
      </c>
      <c r="D12" s="2">
        <v>0</v>
      </c>
      <c r="E12" s="2">
        <v>7255.5982754521629</v>
      </c>
      <c r="F12" s="2">
        <v>7908.5771550830086</v>
      </c>
      <c r="G12" s="2">
        <v>8728.9100991059549</v>
      </c>
      <c r="H12" s="2">
        <v>8649.903348290014</v>
      </c>
      <c r="I12" s="2">
        <v>8702.5008579659825</v>
      </c>
      <c r="J12" s="2">
        <v>8805.7635539316925</v>
      </c>
      <c r="K12" s="2">
        <v>8843.3258015894226</v>
      </c>
      <c r="L12" s="2">
        <v>9034.4782648783093</v>
      </c>
      <c r="M12" s="2">
        <v>9021.3387133649812</v>
      </c>
      <c r="N12" t="e">
        <v>#REF!</v>
      </c>
      <c r="O12" t="e">
        <v>#REF!</v>
      </c>
      <c r="P12" t="e">
        <v>#REF!</v>
      </c>
      <c r="Q12" t="e">
        <v>#REF!</v>
      </c>
      <c r="R12" t="e">
        <v>#REF!</v>
      </c>
      <c r="S12" t="e">
        <v>#REF!</v>
      </c>
      <c r="T12" t="e">
        <v>#REF!</v>
      </c>
      <c r="U12" t="e">
        <v>#REF!</v>
      </c>
    </row>
    <row r="13" spans="1:21" x14ac:dyDescent="0.3">
      <c r="A13" t="s">
        <v>11</v>
      </c>
      <c r="B13" s="2">
        <v>0</v>
      </c>
      <c r="C13" s="2">
        <v>0</v>
      </c>
      <c r="D13" s="2">
        <v>0</v>
      </c>
      <c r="E13" s="2">
        <v>141581.18462271692</v>
      </c>
      <c r="F13" s="2">
        <v>152560.24189846704</v>
      </c>
      <c r="G13" s="2">
        <v>165425.12802895726</v>
      </c>
      <c r="H13" s="2">
        <v>164922.87486984162</v>
      </c>
      <c r="I13" s="2">
        <v>165422.85736897006</v>
      </c>
      <c r="J13" s="2">
        <v>166223.94272978234</v>
      </c>
      <c r="K13" s="2">
        <v>167060.65286299514</v>
      </c>
      <c r="L13" s="2">
        <v>166701.36589972506</v>
      </c>
      <c r="M13" s="2">
        <v>164289.20466623304</v>
      </c>
      <c r="N13" t="e">
        <v>#REF!</v>
      </c>
      <c r="O13" t="e">
        <v>#REF!</v>
      </c>
      <c r="P13" t="e">
        <v>#REF!</v>
      </c>
      <c r="Q13" t="e">
        <v>#REF!</v>
      </c>
      <c r="R13" t="e">
        <v>#REF!</v>
      </c>
      <c r="S13" t="e">
        <v>#REF!</v>
      </c>
      <c r="T13" t="e">
        <v>#REF!</v>
      </c>
      <c r="U13" t="e">
        <v>#REF!</v>
      </c>
    </row>
    <row r="14" spans="1:21" x14ac:dyDescent="0.3">
      <c r="A14" t="s">
        <v>22</v>
      </c>
      <c r="B14" s="2">
        <v>0</v>
      </c>
      <c r="C14" s="2">
        <v>0</v>
      </c>
      <c r="D14" s="2">
        <v>0</v>
      </c>
      <c r="E14" s="2">
        <v>365313.93071957747</v>
      </c>
      <c r="F14" s="2">
        <v>398423.00897859113</v>
      </c>
      <c r="G14" s="2">
        <v>435829.66345811891</v>
      </c>
      <c r="H14" s="2">
        <v>431380.56148452254</v>
      </c>
      <c r="I14" s="2">
        <v>435887.25038607937</v>
      </c>
      <c r="J14" s="2">
        <v>439285.69981368305</v>
      </c>
      <c r="K14" s="2">
        <v>445633.64982174971</v>
      </c>
      <c r="L14" s="2">
        <v>451737.73065183946</v>
      </c>
      <c r="M14" s="2">
        <v>449010.63430632016</v>
      </c>
      <c r="N14" t="e">
        <v>#REF!</v>
      </c>
      <c r="O14" t="e">
        <v>#REF!</v>
      </c>
      <c r="P14" t="e">
        <v>#REF!</v>
      </c>
      <c r="Q14" t="e">
        <v>#REF!</v>
      </c>
      <c r="R14" t="e">
        <v>#REF!</v>
      </c>
      <c r="S14" t="e">
        <v>#REF!</v>
      </c>
      <c r="T14" t="e">
        <v>#REF!</v>
      </c>
      <c r="U14" t="e">
        <v>#REF!</v>
      </c>
    </row>
    <row r="15" spans="1:21" x14ac:dyDescent="0.3">
      <c r="A15" t="s">
        <v>15</v>
      </c>
      <c r="B15" s="2">
        <v>0</v>
      </c>
      <c r="C15" s="2">
        <v>0</v>
      </c>
      <c r="D15" s="2">
        <v>0</v>
      </c>
      <c r="E15" s="2">
        <v>241771.34645308362</v>
      </c>
      <c r="F15" s="2">
        <v>264105.27036058542</v>
      </c>
      <c r="G15" s="2">
        <v>291174.35124009242</v>
      </c>
      <c r="H15" s="2">
        <v>292366.87448470708</v>
      </c>
      <c r="I15" s="2">
        <v>289675.80656870257</v>
      </c>
      <c r="J15" s="2">
        <v>289268.49368074629</v>
      </c>
      <c r="K15" s="2">
        <v>285153.46005729254</v>
      </c>
      <c r="L15" s="2">
        <v>278420.08429514722</v>
      </c>
      <c r="M15" s="2">
        <v>271082.5065000722</v>
      </c>
      <c r="N15" t="e">
        <v>#REF!</v>
      </c>
      <c r="O15" t="e">
        <v>#REF!</v>
      </c>
      <c r="P15" t="e">
        <v>#REF!</v>
      </c>
      <c r="Q15" t="e">
        <v>#REF!</v>
      </c>
      <c r="R15" t="e">
        <v>#REF!</v>
      </c>
      <c r="S15" t="e">
        <v>#REF!</v>
      </c>
      <c r="T15" t="e">
        <v>#REF!</v>
      </c>
      <c r="U15" t="e">
        <v>#REF!</v>
      </c>
    </row>
    <row r="16" spans="1:21" x14ac:dyDescent="0.3">
      <c r="A16" t="s">
        <v>17</v>
      </c>
      <c r="B16" s="2">
        <v>0</v>
      </c>
      <c r="C16" s="2">
        <v>0</v>
      </c>
      <c r="D16" s="2">
        <v>0</v>
      </c>
      <c r="E16" s="2">
        <v>527923.07710142015</v>
      </c>
      <c r="F16" s="2">
        <v>575967.34954598115</v>
      </c>
      <c r="G16" s="2">
        <v>633965.95078040066</v>
      </c>
      <c r="H16" s="2">
        <v>632319.6267523244</v>
      </c>
      <c r="I16" s="2">
        <v>641103.64718856267</v>
      </c>
      <c r="J16" s="2">
        <v>651006.76840994763</v>
      </c>
      <c r="K16" s="2">
        <v>659806.2564423522</v>
      </c>
      <c r="L16" s="2">
        <v>675866.82829847338</v>
      </c>
      <c r="M16" s="2">
        <v>683172.88930032868</v>
      </c>
      <c r="N16" t="e">
        <v>#REF!</v>
      </c>
      <c r="O16" t="e">
        <v>#REF!</v>
      </c>
      <c r="P16" t="e">
        <v>#REF!</v>
      </c>
      <c r="Q16" t="e">
        <v>#REF!</v>
      </c>
      <c r="R16" t="e">
        <v>#REF!</v>
      </c>
      <c r="S16" t="e">
        <v>#REF!</v>
      </c>
      <c r="T16" t="e">
        <v>#REF!</v>
      </c>
      <c r="U16" t="e">
        <v>#REF!</v>
      </c>
    </row>
    <row r="17" spans="1:21" x14ac:dyDescent="0.3">
      <c r="A17" t="s">
        <v>26</v>
      </c>
      <c r="B17" s="2">
        <v>0</v>
      </c>
      <c r="C17" s="2">
        <v>0</v>
      </c>
      <c r="D17" s="2">
        <v>0</v>
      </c>
      <c r="E17" s="2">
        <v>15274.853539258129</v>
      </c>
      <c r="F17" s="2">
        <v>16895.24334606971</v>
      </c>
      <c r="G17" s="2">
        <v>18735.571831468093</v>
      </c>
      <c r="H17" s="2">
        <v>18566.450262765899</v>
      </c>
      <c r="I17" s="2">
        <v>18857.010219991764</v>
      </c>
      <c r="J17" s="2">
        <v>19093.978110420139</v>
      </c>
      <c r="K17" s="2">
        <v>19377.723750694757</v>
      </c>
      <c r="L17" s="2">
        <v>19997.089192405831</v>
      </c>
      <c r="M17" s="2">
        <v>20244.287470556141</v>
      </c>
      <c r="N17" t="e">
        <v>#REF!</v>
      </c>
      <c r="O17" t="e">
        <v>#REF!</v>
      </c>
      <c r="P17" t="e">
        <v>#REF!</v>
      </c>
      <c r="Q17" t="e">
        <v>#REF!</v>
      </c>
      <c r="R17" t="e">
        <v>#REF!</v>
      </c>
      <c r="S17" t="e">
        <v>#REF!</v>
      </c>
      <c r="T17" t="e">
        <v>#REF!</v>
      </c>
      <c r="U17" t="e">
        <v>#REF!</v>
      </c>
    </row>
    <row r="18" spans="1:21" x14ac:dyDescent="0.3">
      <c r="A18" s="65" t="s">
        <v>28</v>
      </c>
      <c r="B18" s="2">
        <v>0</v>
      </c>
      <c r="C18" s="2">
        <v>0</v>
      </c>
      <c r="D18" s="2">
        <v>0</v>
      </c>
      <c r="E18" s="2">
        <v>680585.77123368694</v>
      </c>
      <c r="F18" s="2">
        <v>254677.95248443086</v>
      </c>
      <c r="G18" s="2">
        <v>282009.60297240992</v>
      </c>
      <c r="H18" s="2">
        <v>278820.91532767087</v>
      </c>
      <c r="I18" s="2">
        <v>282444.93320145528</v>
      </c>
      <c r="J18" s="2">
        <v>284840.8069672194</v>
      </c>
      <c r="K18" s="2">
        <v>287061.81268358778</v>
      </c>
      <c r="L18" s="2">
        <v>293877.48466539243</v>
      </c>
      <c r="M18" s="2">
        <v>294191.85291263321</v>
      </c>
      <c r="N18" t="e">
        <v>#REF!</v>
      </c>
      <c r="O18" t="e">
        <v>#REF!</v>
      </c>
      <c r="P18" t="e">
        <v>#REF!</v>
      </c>
      <c r="Q18" t="e">
        <v>#REF!</v>
      </c>
      <c r="R18" t="e">
        <v>#REF!</v>
      </c>
      <c r="S18" t="e">
        <v>#REF!</v>
      </c>
      <c r="T18" t="e">
        <v>#REF!</v>
      </c>
      <c r="U18" t="e">
        <v>#REF!</v>
      </c>
    </row>
    <row r="19" spans="1:21" x14ac:dyDescent="0.3">
      <c r="A19" s="65" t="s">
        <v>30</v>
      </c>
      <c r="B19" s="2">
        <v>0</v>
      </c>
      <c r="C19" s="2">
        <v>0</v>
      </c>
      <c r="D19" s="2">
        <v>0</v>
      </c>
      <c r="E19" s="2">
        <v>100789.65425899065</v>
      </c>
      <c r="F19" s="2">
        <v>115068.03483328092</v>
      </c>
      <c r="G19" s="2">
        <v>132702.14474051952</v>
      </c>
      <c r="H19" s="2">
        <v>131420.27757608041</v>
      </c>
      <c r="I19" s="2">
        <v>127356.50189428254</v>
      </c>
      <c r="J19" s="2">
        <v>124674.49704078701</v>
      </c>
      <c r="K19" s="2">
        <v>119195.4844796562</v>
      </c>
      <c r="L19" s="2">
        <v>113907.71250761289</v>
      </c>
      <c r="M19" s="2">
        <v>109004.12686029708</v>
      </c>
      <c r="N19" t="e">
        <v>#REF!</v>
      </c>
      <c r="O19" t="e">
        <v>#REF!</v>
      </c>
      <c r="P19" t="e">
        <v>#REF!</v>
      </c>
      <c r="Q19" t="e">
        <v>#REF!</v>
      </c>
      <c r="R19" t="e">
        <v>#REF!</v>
      </c>
      <c r="S19" t="e">
        <v>#REF!</v>
      </c>
      <c r="T19" t="e">
        <v>#REF!</v>
      </c>
      <c r="U19" t="e">
        <v>#REF!</v>
      </c>
    </row>
    <row r="20" spans="1:21" x14ac:dyDescent="0.3">
      <c r="A20" t="s">
        <v>32</v>
      </c>
      <c r="B20" s="2">
        <v>0</v>
      </c>
      <c r="C20" s="2">
        <v>0</v>
      </c>
      <c r="D20" s="2">
        <v>0</v>
      </c>
      <c r="E20" s="2">
        <v>4528582.3693000572</v>
      </c>
      <c r="F20" s="2">
        <v>4997345.5023685005</v>
      </c>
      <c r="G20" s="2">
        <v>5526864.6693097129</v>
      </c>
      <c r="H20" s="2">
        <v>5473711.1658595363</v>
      </c>
      <c r="I20" s="2">
        <v>5547027.9948584214</v>
      </c>
      <c r="J20" s="2">
        <v>5599404.2843180811</v>
      </c>
      <c r="K20" s="2">
        <v>5663458.6699980367</v>
      </c>
      <c r="L20" s="2">
        <v>5788355.3843285339</v>
      </c>
      <c r="M20" s="2">
        <v>5790348.2045611599</v>
      </c>
      <c r="N20" t="e">
        <v>#REF!</v>
      </c>
      <c r="O20" t="e">
        <v>#REF!</v>
      </c>
      <c r="P20" t="e">
        <v>#REF!</v>
      </c>
      <c r="Q20" t="e">
        <v>#REF!</v>
      </c>
      <c r="R20" t="e">
        <v>#REF!</v>
      </c>
      <c r="S20" t="e">
        <v>#REF!</v>
      </c>
      <c r="T20" t="e">
        <v>#REF!</v>
      </c>
      <c r="U20" t="e">
        <v>#REF!</v>
      </c>
    </row>
    <row r="21" spans="1:21" x14ac:dyDescent="0.3">
      <c r="A21" t="s">
        <v>18</v>
      </c>
      <c r="B21" s="2">
        <v>0</v>
      </c>
      <c r="C21" s="2">
        <v>0</v>
      </c>
      <c r="D21" s="2">
        <v>0</v>
      </c>
      <c r="E21" s="2">
        <v>226509.55075106499</v>
      </c>
      <c r="F21" s="2">
        <v>232549.05554359747</v>
      </c>
      <c r="G21" s="2">
        <v>244313.68115692612</v>
      </c>
      <c r="H21" s="2">
        <v>239237.87229483871</v>
      </c>
      <c r="I21" s="2">
        <v>226236.34716210858</v>
      </c>
      <c r="J21" s="2">
        <v>208889.86954570652</v>
      </c>
      <c r="K21" s="2">
        <v>193665.28479595954</v>
      </c>
      <c r="L21" s="2">
        <v>183187.05751818218</v>
      </c>
      <c r="M21" s="2">
        <v>175945.38622885378</v>
      </c>
      <c r="N21" t="e">
        <v>#REF!</v>
      </c>
      <c r="O21" t="e">
        <v>#REF!</v>
      </c>
      <c r="P21" t="e">
        <v>#REF!</v>
      </c>
      <c r="Q21" t="e">
        <v>#REF!</v>
      </c>
      <c r="R21" t="e">
        <v>#REF!</v>
      </c>
      <c r="S21" t="e">
        <v>#REF!</v>
      </c>
      <c r="T21" t="e">
        <v>#REF!</v>
      </c>
      <c r="U21" t="e">
        <v>#REF!</v>
      </c>
    </row>
    <row r="22" spans="1:21" x14ac:dyDescent="0.3">
      <c r="A22" t="s">
        <v>35</v>
      </c>
      <c r="B22" s="2">
        <v>0</v>
      </c>
      <c r="C22" s="2">
        <v>0</v>
      </c>
      <c r="D22" s="2">
        <v>0</v>
      </c>
      <c r="E22" s="2">
        <v>66266.515550302109</v>
      </c>
      <c r="F22" s="2">
        <v>72547.865931738401</v>
      </c>
      <c r="G22" s="2">
        <v>79767.031327243676</v>
      </c>
      <c r="H22" s="2">
        <v>77314.926779805814</v>
      </c>
      <c r="I22" s="2">
        <v>75295.972769669417</v>
      </c>
      <c r="J22" s="2">
        <v>73508.195795298787</v>
      </c>
      <c r="K22" s="2">
        <v>71320.839072127346</v>
      </c>
      <c r="L22" s="2">
        <v>69819.910861635828</v>
      </c>
      <c r="M22" s="2">
        <v>67569.359596906332</v>
      </c>
      <c r="N22" t="e">
        <v>#REF!</v>
      </c>
      <c r="O22" t="e">
        <v>#REF!</v>
      </c>
      <c r="P22" t="e">
        <v>#REF!</v>
      </c>
      <c r="Q22" t="e">
        <v>#REF!</v>
      </c>
      <c r="R22" t="e">
        <v>#REF!</v>
      </c>
      <c r="S22" t="e">
        <v>#REF!</v>
      </c>
      <c r="T22" t="e">
        <v>#REF!</v>
      </c>
      <c r="U22" t="e">
        <v>#REF!</v>
      </c>
    </row>
    <row r="23" spans="1:21" x14ac:dyDescent="0.3">
      <c r="A23" t="s">
        <v>37</v>
      </c>
      <c r="B23" s="2">
        <v>0</v>
      </c>
      <c r="C23" s="2">
        <v>0</v>
      </c>
      <c r="D23" s="2">
        <v>0</v>
      </c>
      <c r="E23" s="2">
        <v>1984196.9093080352</v>
      </c>
      <c r="F23" s="2">
        <v>2193954.0902473209</v>
      </c>
      <c r="G23" s="2">
        <v>2432958.4386959961</v>
      </c>
      <c r="H23" s="2">
        <v>2420110.480836106</v>
      </c>
      <c r="I23" s="2">
        <v>2453888.0211269702</v>
      </c>
      <c r="J23" s="2">
        <v>2477345.4237671718</v>
      </c>
      <c r="K23" s="2">
        <v>2499876.4615529599</v>
      </c>
      <c r="L23" s="2">
        <v>2555593.9707978498</v>
      </c>
      <c r="M23" s="2">
        <v>2564576.5602667099</v>
      </c>
      <c r="N23" t="e">
        <v>#REF!</v>
      </c>
      <c r="O23" t="e">
        <v>#REF!</v>
      </c>
      <c r="P23" t="e">
        <v>#REF!</v>
      </c>
      <c r="Q23" t="e">
        <v>#REF!</v>
      </c>
      <c r="R23" t="e">
        <v>#REF!</v>
      </c>
      <c r="S23" t="e">
        <v>#REF!</v>
      </c>
      <c r="T23" t="e">
        <v>#REF!</v>
      </c>
      <c r="U23" t="e">
        <v>#REF!</v>
      </c>
    </row>
    <row r="24" spans="1:21" x14ac:dyDescent="0.3">
      <c r="A24" t="s">
        <v>39</v>
      </c>
      <c r="B24" s="2">
        <v>0</v>
      </c>
      <c r="C24" s="2">
        <v>0</v>
      </c>
      <c r="D24" s="2">
        <v>0</v>
      </c>
      <c r="E24" s="2">
        <v>530519.75078581786</v>
      </c>
      <c r="F24" s="2">
        <v>582583.18101645657</v>
      </c>
      <c r="G24" s="2">
        <v>641380.03918050532</v>
      </c>
      <c r="H24" s="2">
        <v>637222.41388636164</v>
      </c>
      <c r="I24" s="2">
        <v>647149.67931403639</v>
      </c>
      <c r="J24" s="2">
        <v>655192.91213404248</v>
      </c>
      <c r="K24" s="2">
        <v>664396.2161245466</v>
      </c>
      <c r="L24" s="2">
        <v>678783.557740991</v>
      </c>
      <c r="M24" s="2">
        <v>679708.73627841927</v>
      </c>
      <c r="N24" t="e">
        <v>#REF!</v>
      </c>
      <c r="O24" t="e">
        <v>#REF!</v>
      </c>
      <c r="P24" t="e">
        <v>#REF!</v>
      </c>
      <c r="Q24" t="e">
        <v>#REF!</v>
      </c>
      <c r="R24" t="e">
        <v>#REF!</v>
      </c>
      <c r="S24" t="e">
        <v>#REF!</v>
      </c>
      <c r="T24" t="e">
        <v>#REF!</v>
      </c>
      <c r="U24" t="e">
        <v>#REF!</v>
      </c>
    </row>
    <row r="25" spans="1:21" x14ac:dyDescent="0.3">
      <c r="A25" t="s">
        <v>41</v>
      </c>
      <c r="B25" s="2">
        <v>0</v>
      </c>
      <c r="C25" s="2">
        <v>0</v>
      </c>
      <c r="D25" s="2">
        <v>0</v>
      </c>
      <c r="E25" s="2">
        <v>122535.94597091718</v>
      </c>
      <c r="F25" s="2">
        <v>135028.89575063088</v>
      </c>
      <c r="G25" s="2">
        <v>149164.0781408535</v>
      </c>
      <c r="H25" s="2">
        <v>147962.53734838957</v>
      </c>
      <c r="I25" s="2">
        <v>150045.96938011597</v>
      </c>
      <c r="J25" s="2">
        <v>151621.07994206986</v>
      </c>
      <c r="K25" s="2">
        <v>153722.04505537753</v>
      </c>
      <c r="L25" s="2">
        <v>156921.509845283</v>
      </c>
      <c r="M25" s="2">
        <v>156947.28817920125</v>
      </c>
      <c r="N25" t="e">
        <v>#REF!</v>
      </c>
      <c r="O25" t="e">
        <v>#REF!</v>
      </c>
      <c r="P25" t="e">
        <v>#REF!</v>
      </c>
      <c r="Q25" t="e">
        <v>#REF!</v>
      </c>
      <c r="R25" t="e">
        <v>#REF!</v>
      </c>
      <c r="S25" t="e">
        <v>#REF!</v>
      </c>
      <c r="T25" t="e">
        <v>#REF!</v>
      </c>
      <c r="U25" t="e">
        <v>#REF!</v>
      </c>
    </row>
    <row r="26" spans="1:21" x14ac:dyDescent="0.3">
      <c r="A26" t="s">
        <v>43</v>
      </c>
      <c r="B26" s="2">
        <v>0</v>
      </c>
      <c r="C26" s="2">
        <v>0</v>
      </c>
      <c r="D26" s="2">
        <v>0</v>
      </c>
      <c r="E26" s="2">
        <v>1119381.6067019661</v>
      </c>
      <c r="F26" s="2">
        <v>1249871.5980397337</v>
      </c>
      <c r="G26" s="2">
        <v>1398472.093064202</v>
      </c>
      <c r="H26" s="2">
        <v>1397201.9464185953</v>
      </c>
      <c r="I26" s="2">
        <v>1422849.8564595261</v>
      </c>
      <c r="J26" s="2">
        <v>1442190.6875201254</v>
      </c>
      <c r="K26" s="2">
        <v>1450795.3468685197</v>
      </c>
      <c r="L26" s="2">
        <v>1471494.0730830792</v>
      </c>
      <c r="M26" s="2">
        <v>1454919.4193344875</v>
      </c>
      <c r="N26" t="e">
        <v>#REF!</v>
      </c>
      <c r="O26" t="e">
        <v>#REF!</v>
      </c>
      <c r="P26" t="e">
        <v>#REF!</v>
      </c>
      <c r="Q26" t="e">
        <v>#REF!</v>
      </c>
      <c r="R26" t="e">
        <v>#REF!</v>
      </c>
      <c r="S26" t="e">
        <v>#REF!</v>
      </c>
      <c r="T26" t="e">
        <v>#REF!</v>
      </c>
      <c r="U26" t="e">
        <v>#REF!</v>
      </c>
    </row>
    <row r="27" spans="1:21" x14ac:dyDescent="0.3">
      <c r="A27" t="s">
        <v>45</v>
      </c>
      <c r="B27" s="2">
        <v>0</v>
      </c>
      <c r="C27" s="2">
        <v>0</v>
      </c>
      <c r="D27" s="2">
        <v>0</v>
      </c>
      <c r="E27" s="2">
        <v>108613.43321858998</v>
      </c>
      <c r="F27" s="2">
        <v>116211.09273711336</v>
      </c>
      <c r="G27" s="2">
        <v>124665.24154841827</v>
      </c>
      <c r="H27" s="2">
        <v>123755.25715572094</v>
      </c>
      <c r="I27" s="2">
        <v>125179.80465005916</v>
      </c>
      <c r="J27" s="2">
        <v>126096.4077998148</v>
      </c>
      <c r="K27" s="2">
        <v>126896.35235619546</v>
      </c>
      <c r="L27" s="2">
        <v>129140.92883807335</v>
      </c>
      <c r="M27" s="2">
        <v>128901.12112303525</v>
      </c>
      <c r="N27" t="e">
        <v>#REF!</v>
      </c>
      <c r="O27" t="e">
        <v>#REF!</v>
      </c>
      <c r="P27" t="e">
        <v>#REF!</v>
      </c>
      <c r="Q27" t="e">
        <v>#REF!</v>
      </c>
      <c r="R27" t="e">
        <v>#REF!</v>
      </c>
      <c r="S27" t="e">
        <v>#REF!</v>
      </c>
      <c r="T27" t="e">
        <v>#REF!</v>
      </c>
      <c r="U27" t="e">
        <v>#REF!</v>
      </c>
    </row>
    <row r="28" spans="1:21" x14ac:dyDescent="0.3">
      <c r="A28" t="s">
        <v>47</v>
      </c>
      <c r="B28" s="2">
        <v>0</v>
      </c>
      <c r="C28" s="2">
        <v>0</v>
      </c>
      <c r="D28" s="2">
        <v>0</v>
      </c>
      <c r="E28" s="2">
        <v>373721.18643527804</v>
      </c>
      <c r="F28" s="2">
        <v>414658.77881649352</v>
      </c>
      <c r="G28" s="2">
        <v>461984.11977818963</v>
      </c>
      <c r="H28" s="2">
        <v>461345.18517456314</v>
      </c>
      <c r="I28" s="2">
        <v>471656.17949627107</v>
      </c>
      <c r="J28" s="2">
        <v>481569.51728236221</v>
      </c>
      <c r="K28" s="2">
        <v>489425.54982053832</v>
      </c>
      <c r="L28" s="2">
        <v>504288.18724601058</v>
      </c>
      <c r="M28" s="2">
        <v>509999.00696860737</v>
      </c>
      <c r="N28" t="e">
        <v>#REF!</v>
      </c>
      <c r="O28" t="e">
        <v>#REF!</v>
      </c>
      <c r="P28" t="e">
        <v>#REF!</v>
      </c>
      <c r="Q28" t="e">
        <v>#REF!</v>
      </c>
      <c r="R28" t="e">
        <v>#REF!</v>
      </c>
      <c r="S28" t="e">
        <v>#REF!</v>
      </c>
      <c r="T28" t="e">
        <v>#REF!</v>
      </c>
      <c r="U28" t="e">
        <v>#REF!</v>
      </c>
    </row>
    <row r="29" spans="1:21" x14ac:dyDescent="0.3">
      <c r="A29" t="s">
        <v>49</v>
      </c>
      <c r="B29" s="2">
        <v>0</v>
      </c>
      <c r="C29" s="2">
        <v>0</v>
      </c>
      <c r="D29" s="2">
        <v>0</v>
      </c>
      <c r="E29" s="2">
        <v>49802.782812844489</v>
      </c>
      <c r="F29" s="2">
        <v>55594.820289488714</v>
      </c>
      <c r="G29" s="2">
        <v>62218.438624544564</v>
      </c>
      <c r="H29" s="2">
        <v>62383.059091154311</v>
      </c>
      <c r="I29" s="2">
        <v>63416.404959478357</v>
      </c>
      <c r="J29" s="2">
        <v>64407.400441890946</v>
      </c>
      <c r="K29" s="2">
        <v>65332.348672770473</v>
      </c>
      <c r="L29" s="2">
        <v>66551.759137172194</v>
      </c>
      <c r="M29" s="2">
        <v>66664.682371119721</v>
      </c>
      <c r="N29" t="e">
        <v>#REF!</v>
      </c>
      <c r="O29" t="e">
        <v>#REF!</v>
      </c>
      <c r="P29" t="e">
        <v>#REF!</v>
      </c>
      <c r="Q29" t="e">
        <v>#REF!</v>
      </c>
      <c r="R29" t="e">
        <v>#REF!</v>
      </c>
      <c r="S29" t="e">
        <v>#REF!</v>
      </c>
      <c r="T29" t="e">
        <v>#REF!</v>
      </c>
      <c r="U29" t="e">
        <v>#REF!</v>
      </c>
    </row>
    <row r="30" spans="1:21" x14ac:dyDescent="0.3">
      <c r="A30" t="s">
        <v>20</v>
      </c>
      <c r="B30" s="2">
        <v>0</v>
      </c>
      <c r="C30" s="2">
        <v>0</v>
      </c>
      <c r="D30" s="2">
        <v>0</v>
      </c>
      <c r="E30" s="2">
        <v>571828.76719502523</v>
      </c>
      <c r="F30" s="2">
        <v>633638.43043596391</v>
      </c>
      <c r="G30" s="2">
        <v>703713.47401215869</v>
      </c>
      <c r="H30" s="2">
        <v>698172.32861584565</v>
      </c>
      <c r="I30" s="2">
        <v>709004.38220421574</v>
      </c>
      <c r="J30" s="2">
        <v>716870.98178667226</v>
      </c>
      <c r="K30" s="2">
        <v>723797.46120058175</v>
      </c>
      <c r="L30" s="2">
        <v>741916.61024383025</v>
      </c>
      <c r="M30" s="2">
        <v>744399.68796208303</v>
      </c>
      <c r="N30" t="e">
        <v>#REF!</v>
      </c>
      <c r="O30" t="e">
        <v>#REF!</v>
      </c>
      <c r="P30" t="e">
        <v>#REF!</v>
      </c>
      <c r="Q30" t="e">
        <v>#REF!</v>
      </c>
      <c r="R30" t="e">
        <v>#REF!</v>
      </c>
      <c r="S30" t="e">
        <v>#REF!</v>
      </c>
      <c r="T30" t="e">
        <v>#REF!</v>
      </c>
      <c r="U30" t="e">
        <v>#REF!</v>
      </c>
    </row>
    <row r="31" spans="1:21" x14ac:dyDescent="0.3">
      <c r="A31" t="s">
        <v>52</v>
      </c>
      <c r="B31" s="2">
        <v>0</v>
      </c>
      <c r="C31" s="2">
        <v>0</v>
      </c>
      <c r="D31" s="2">
        <v>0</v>
      </c>
      <c r="E31" s="2">
        <v>344427.62056507263</v>
      </c>
      <c r="F31" s="2">
        <v>378877.82323574024</v>
      </c>
      <c r="G31" s="2">
        <v>418847.06104942982</v>
      </c>
      <c r="H31" s="2">
        <v>421225.46823402622</v>
      </c>
      <c r="I31" s="2">
        <v>431043.78116870153</v>
      </c>
      <c r="J31" s="2">
        <v>441934.34087784024</v>
      </c>
      <c r="K31" s="2">
        <v>455820.76665725606</v>
      </c>
      <c r="L31" s="2">
        <v>460237.55728265067</v>
      </c>
      <c r="M31" s="2">
        <v>453814.88526727201</v>
      </c>
      <c r="N31" t="e">
        <v>#REF!</v>
      </c>
      <c r="O31" t="e">
        <v>#REF!</v>
      </c>
      <c r="P31" t="e">
        <v>#REF!</v>
      </c>
      <c r="Q31" t="e">
        <v>#REF!</v>
      </c>
      <c r="R31" t="e">
        <v>#REF!</v>
      </c>
      <c r="S31" t="e">
        <v>#REF!</v>
      </c>
      <c r="T31" t="e">
        <v>#REF!</v>
      </c>
      <c r="U31" t="e">
        <v>#REF!</v>
      </c>
    </row>
    <row r="32" spans="1:21" x14ac:dyDescent="0.3">
      <c r="A32" t="s">
        <v>54</v>
      </c>
      <c r="B32" s="2">
        <v>0</v>
      </c>
      <c r="C32" s="2">
        <v>0</v>
      </c>
      <c r="D32" s="2">
        <v>0</v>
      </c>
      <c r="E32" s="2">
        <v>291275.74415558676</v>
      </c>
      <c r="F32" s="2">
        <v>323921.92919159215</v>
      </c>
      <c r="G32" s="2">
        <v>361728.43990079331</v>
      </c>
      <c r="H32" s="2">
        <v>365773.40143642633</v>
      </c>
      <c r="I32" s="2">
        <v>376611.16940614377</v>
      </c>
      <c r="J32" s="2">
        <v>387701.95879461197</v>
      </c>
      <c r="K32" s="2">
        <v>397143.91897875775</v>
      </c>
      <c r="L32" s="2">
        <v>407287.74574405153</v>
      </c>
      <c r="M32" s="2">
        <v>411135.79953991581</v>
      </c>
      <c r="N32" t="e">
        <v>#REF!</v>
      </c>
      <c r="O32" t="e">
        <v>#REF!</v>
      </c>
      <c r="P32" t="e">
        <v>#REF!</v>
      </c>
      <c r="Q32" t="e">
        <v>#REF!</v>
      </c>
      <c r="R32" t="e">
        <v>#REF!</v>
      </c>
      <c r="S32" t="e">
        <v>#REF!</v>
      </c>
      <c r="T32" t="e">
        <v>#REF!</v>
      </c>
      <c r="U32" t="e">
        <v>#REF!</v>
      </c>
    </row>
    <row r="33" spans="1:25" x14ac:dyDescent="0.3">
      <c r="A33" t="s">
        <v>56</v>
      </c>
      <c r="B33" s="2">
        <v>0</v>
      </c>
      <c r="C33" s="2">
        <v>0</v>
      </c>
      <c r="D33" s="2">
        <v>0</v>
      </c>
      <c r="E33" s="2">
        <v>85001.981132205605</v>
      </c>
      <c r="F33" s="2">
        <v>95047.582821913631</v>
      </c>
      <c r="G33" s="2">
        <v>106611.40289215838</v>
      </c>
      <c r="H33" s="2">
        <v>106197.31079472283</v>
      </c>
      <c r="I33" s="2">
        <v>108055.54124707681</v>
      </c>
      <c r="J33" s="2">
        <v>109487.6822372506</v>
      </c>
      <c r="K33" s="2">
        <v>110748.92217642615</v>
      </c>
      <c r="L33" s="2">
        <v>113802.79148156574</v>
      </c>
      <c r="M33" s="2">
        <v>114433.22237078713</v>
      </c>
      <c r="N33" t="e">
        <v>#REF!</v>
      </c>
      <c r="O33" t="e">
        <v>#REF!</v>
      </c>
      <c r="P33" t="e">
        <v>#REF!</v>
      </c>
      <c r="Q33" t="e">
        <v>#REF!</v>
      </c>
      <c r="R33" t="e">
        <v>#REF!</v>
      </c>
      <c r="S33" t="e">
        <v>#REF!</v>
      </c>
      <c r="T33" t="e">
        <v>#REF!</v>
      </c>
      <c r="U33" t="e">
        <v>#REF!</v>
      </c>
    </row>
    <row r="34" spans="1:25" x14ac:dyDescent="0.3">
      <c r="A34" t="s">
        <v>58</v>
      </c>
      <c r="B34" s="2">
        <v>0</v>
      </c>
      <c r="C34" s="2">
        <v>0</v>
      </c>
      <c r="D34" s="2">
        <v>0</v>
      </c>
      <c r="E34" s="2">
        <v>212.60458026796837</v>
      </c>
      <c r="F34" s="2">
        <v>246.76583335519791</v>
      </c>
      <c r="G34" s="2">
        <v>290.30488539838251</v>
      </c>
      <c r="H34" s="2">
        <v>289.28709753568535</v>
      </c>
      <c r="I34" s="2">
        <v>293.3809559702039</v>
      </c>
      <c r="J34" s="2">
        <v>303.8053618019315</v>
      </c>
      <c r="K34" s="2">
        <v>306.77507858736436</v>
      </c>
      <c r="L34" s="2">
        <v>312.62575791672424</v>
      </c>
      <c r="M34" s="2">
        <v>313.02404898748608</v>
      </c>
      <c r="N34" t="e">
        <v>#REF!</v>
      </c>
      <c r="O34" t="e">
        <v>#REF!</v>
      </c>
      <c r="P34" t="e">
        <v>#REF!</v>
      </c>
      <c r="Q34" t="e">
        <v>#REF!</v>
      </c>
      <c r="R34" t="e">
        <v>#REF!</v>
      </c>
      <c r="S34" t="e">
        <v>#REF!</v>
      </c>
      <c r="T34" t="e">
        <v>#REF!</v>
      </c>
      <c r="U34" t="e">
        <v>#REF!</v>
      </c>
    </row>
    <row r="35" spans="1:25" s="1" customFormat="1" x14ac:dyDescent="0.3">
      <c r="A35" t="s">
        <v>60</v>
      </c>
      <c r="B35" s="2">
        <v>0</v>
      </c>
      <c r="C35" s="2">
        <v>0</v>
      </c>
      <c r="D35" s="2">
        <v>0</v>
      </c>
      <c r="E35" s="2">
        <v>372283.61608985148</v>
      </c>
      <c r="F35" s="2">
        <v>405954.96870141814</v>
      </c>
      <c r="G35" s="2">
        <v>443597.13955328334</v>
      </c>
      <c r="H35" s="2">
        <v>446832.90291107795</v>
      </c>
      <c r="I35" s="2">
        <v>457816.62072382728</v>
      </c>
      <c r="J35" s="2">
        <v>467976.35491115443</v>
      </c>
      <c r="K35" s="2">
        <v>477325.57125201949</v>
      </c>
      <c r="L35" s="2">
        <v>492102.67662026</v>
      </c>
      <c r="M35" s="2">
        <v>499252.31599222199</v>
      </c>
      <c r="N35" t="e">
        <v>#REF!</v>
      </c>
      <c r="O35" t="e">
        <v>#REF!</v>
      </c>
      <c r="P35" t="e">
        <v>#REF!</v>
      </c>
      <c r="Q35" t="e">
        <v>#REF!</v>
      </c>
      <c r="R35" t="e">
        <v>#REF!</v>
      </c>
      <c r="S35" t="e">
        <v>#REF!</v>
      </c>
      <c r="T35" t="e">
        <v>#REF!</v>
      </c>
      <c r="U35" t="e">
        <v>#REF!</v>
      </c>
      <c r="V35"/>
      <c r="W35"/>
      <c r="X35"/>
      <c r="Y35"/>
    </row>
    <row r="36" spans="1:25" s="9" customFormat="1" x14ac:dyDescent="0.3">
      <c r="A36" t="s">
        <v>62</v>
      </c>
      <c r="B36" s="2">
        <v>0</v>
      </c>
      <c r="C36" s="2">
        <v>0</v>
      </c>
      <c r="D36" s="2">
        <v>0</v>
      </c>
      <c r="E36" s="2">
        <v>889340.91102637397</v>
      </c>
      <c r="F36" s="2">
        <v>977982.45369709865</v>
      </c>
      <c r="G36" s="2">
        <v>1079756.6900280046</v>
      </c>
      <c r="H36" s="2">
        <v>1075502.8779092594</v>
      </c>
      <c r="I36" s="2">
        <v>1086012.4668215993</v>
      </c>
      <c r="J36" s="2">
        <v>1095776.8447841383</v>
      </c>
      <c r="K36" s="2">
        <v>1107130.7698174631</v>
      </c>
      <c r="L36" s="2">
        <v>1118101.6019031282</v>
      </c>
      <c r="M36" s="2">
        <v>1110758.1603243409</v>
      </c>
      <c r="N36" t="e">
        <v>#REF!</v>
      </c>
      <c r="O36" t="e">
        <v>#REF!</v>
      </c>
      <c r="P36" t="e">
        <v>#REF!</v>
      </c>
      <c r="Q36" t="e">
        <v>#REF!</v>
      </c>
      <c r="R36" t="e">
        <v>#REF!</v>
      </c>
      <c r="S36" t="e">
        <v>#REF!</v>
      </c>
      <c r="T36" t="e">
        <v>#REF!</v>
      </c>
      <c r="U36" t="e">
        <v>#REF!</v>
      </c>
      <c r="V36"/>
      <c r="W36"/>
      <c r="X36"/>
      <c r="Y36"/>
    </row>
    <row r="37" spans="1:25" x14ac:dyDescent="0.3">
      <c r="A37" t="s">
        <v>64</v>
      </c>
      <c r="B37" s="2">
        <v>0</v>
      </c>
      <c r="C37" s="2">
        <v>0</v>
      </c>
      <c r="D37" s="2">
        <v>0</v>
      </c>
      <c r="E37" s="2">
        <v>498416.67593794921</v>
      </c>
      <c r="F37" s="2">
        <v>543360.00696867297</v>
      </c>
      <c r="G37" s="2">
        <v>593518.68334369059</v>
      </c>
      <c r="H37" s="2">
        <v>588349.18362057663</v>
      </c>
      <c r="I37" s="2">
        <v>596023.27479577379</v>
      </c>
      <c r="J37" s="2">
        <v>601721.19312489231</v>
      </c>
      <c r="K37" s="2">
        <v>609661.3881493978</v>
      </c>
      <c r="L37" s="2">
        <v>620200.58388405247</v>
      </c>
      <c r="M37" s="2">
        <v>617868.94876122416</v>
      </c>
      <c r="N37" t="e">
        <v>#REF!</v>
      </c>
      <c r="O37" t="e">
        <v>#REF!</v>
      </c>
      <c r="P37" t="e">
        <v>#REF!</v>
      </c>
      <c r="Q37" t="e">
        <v>#REF!</v>
      </c>
      <c r="R37" t="e">
        <v>#REF!</v>
      </c>
      <c r="S37" t="e">
        <v>#REF!</v>
      </c>
      <c r="T37" t="e">
        <v>#REF!</v>
      </c>
      <c r="U37" t="e">
        <v>#REF!</v>
      </c>
    </row>
    <row r="38" spans="1:25" x14ac:dyDescent="0.3">
      <c r="A38" t="s">
        <v>21</v>
      </c>
      <c r="B38" s="2">
        <v>0</v>
      </c>
      <c r="C38" s="2">
        <v>0</v>
      </c>
      <c r="D38" s="2">
        <v>0</v>
      </c>
      <c r="E38" s="2">
        <v>3309482.970768563</v>
      </c>
      <c r="F38" s="2">
        <v>3701087.3083332381</v>
      </c>
      <c r="G38" s="2">
        <v>4157356.5607529948</v>
      </c>
      <c r="H38" s="2">
        <v>4197610.7828053106</v>
      </c>
      <c r="I38" s="2">
        <v>4308283.6503022714</v>
      </c>
      <c r="J38" s="2">
        <v>4423045.0515558366</v>
      </c>
      <c r="K38" s="2">
        <v>4521987.6529493975</v>
      </c>
      <c r="L38" s="2">
        <v>4650531.337636495</v>
      </c>
      <c r="M38" s="2">
        <v>4708876.7307111034</v>
      </c>
      <c r="N38" t="e">
        <v>#REF!</v>
      </c>
      <c r="O38" t="e">
        <v>#REF!</v>
      </c>
      <c r="P38" t="e">
        <v>#REF!</v>
      </c>
      <c r="Q38" t="e">
        <v>#REF!</v>
      </c>
      <c r="R38" t="e">
        <v>#REF!</v>
      </c>
      <c r="S38" t="e">
        <v>#REF!</v>
      </c>
      <c r="T38" t="e">
        <v>#REF!</v>
      </c>
      <c r="U38" t="e">
        <v>#REF!</v>
      </c>
    </row>
    <row r="39" spans="1:25" x14ac:dyDescent="0.3">
      <c r="A39" t="s">
        <v>67</v>
      </c>
      <c r="B39" s="2">
        <v>0</v>
      </c>
      <c r="C39" s="2">
        <v>0</v>
      </c>
      <c r="D39" s="2">
        <v>0</v>
      </c>
      <c r="E39" s="2">
        <v>4457.9190189459705</v>
      </c>
      <c r="F39" s="2">
        <v>4617.4356028618768</v>
      </c>
      <c r="G39" s="2">
        <v>4871.8466905902369</v>
      </c>
      <c r="H39" s="2">
        <v>4838.017318137724</v>
      </c>
      <c r="I39" s="2">
        <v>4889.1151555701399</v>
      </c>
      <c r="J39" s="2">
        <v>4931.3680935182592</v>
      </c>
      <c r="K39" s="2">
        <v>4973.3216269739096</v>
      </c>
      <c r="L39" s="2">
        <v>5069.3187261404846</v>
      </c>
      <c r="M39" s="2">
        <v>5051.4999279188651</v>
      </c>
      <c r="N39" t="e">
        <v>#REF!</v>
      </c>
      <c r="O39" t="e">
        <v>#REF!</v>
      </c>
      <c r="P39" t="e">
        <v>#REF!</v>
      </c>
      <c r="Q39" t="e">
        <v>#REF!</v>
      </c>
      <c r="R39" t="e">
        <v>#REF!</v>
      </c>
      <c r="S39" t="e">
        <v>#REF!</v>
      </c>
      <c r="T39" t="e">
        <v>#REF!</v>
      </c>
      <c r="U39" t="e">
        <v>#REF!</v>
      </c>
    </row>
    <row r="40" spans="1:25" x14ac:dyDescent="0.3">
      <c r="A40" t="s">
        <v>69</v>
      </c>
      <c r="B40" s="2">
        <v>0</v>
      </c>
      <c r="C40" s="2">
        <v>0</v>
      </c>
      <c r="D40" s="2">
        <v>0</v>
      </c>
      <c r="E40" s="2">
        <v>248726.85518131891</v>
      </c>
      <c r="F40" s="2">
        <v>270774.79708779708</v>
      </c>
      <c r="G40" s="2">
        <v>301779.42735769646</v>
      </c>
      <c r="H40" s="2">
        <v>299815.92987932224</v>
      </c>
      <c r="I40" s="2">
        <v>302222.69863878953</v>
      </c>
      <c r="J40" s="2">
        <v>302698.13388803782</v>
      </c>
      <c r="K40" s="2">
        <v>302112.24280700122</v>
      </c>
      <c r="L40" s="2">
        <v>294541.25619442412</v>
      </c>
      <c r="M40" s="2">
        <v>79615.822806643788</v>
      </c>
      <c r="N40" t="e">
        <v>#REF!</v>
      </c>
      <c r="O40" t="e">
        <v>#REF!</v>
      </c>
      <c r="P40" t="e">
        <v>#REF!</v>
      </c>
      <c r="Q40" t="e">
        <v>#REF!</v>
      </c>
      <c r="R40" t="e">
        <v>#REF!</v>
      </c>
      <c r="S40" t="e">
        <v>#REF!</v>
      </c>
      <c r="T40" t="e">
        <v>#REF!</v>
      </c>
      <c r="U40" t="e">
        <v>#REF!</v>
      </c>
    </row>
    <row r="41" spans="1:25" x14ac:dyDescent="0.3">
      <c r="A41" t="s">
        <v>71</v>
      </c>
      <c r="B41" s="2">
        <v>0</v>
      </c>
      <c r="C41" s="2">
        <v>0</v>
      </c>
      <c r="D41" s="2">
        <v>0</v>
      </c>
      <c r="E41" s="2">
        <v>6622.8486147409458</v>
      </c>
      <c r="F41" s="2">
        <v>7395.6002709189561</v>
      </c>
      <c r="G41" s="2">
        <v>8264.5568947685642</v>
      </c>
      <c r="H41" s="2">
        <v>8258.1403259579583</v>
      </c>
      <c r="I41" s="2">
        <v>8284.5216495399036</v>
      </c>
      <c r="J41" s="2">
        <v>8270.8572256520474</v>
      </c>
      <c r="K41" s="2">
        <v>8268.9956319135999</v>
      </c>
      <c r="L41" s="2">
        <v>8342.7022579678887</v>
      </c>
      <c r="M41" s="2">
        <v>8296.8325855179646</v>
      </c>
      <c r="N41" t="e">
        <v>#REF!</v>
      </c>
      <c r="O41" t="e">
        <v>#REF!</v>
      </c>
      <c r="P41" t="e">
        <v>#REF!</v>
      </c>
      <c r="Q41" t="e">
        <v>#REF!</v>
      </c>
      <c r="R41" t="e">
        <v>#REF!</v>
      </c>
      <c r="S41" t="e">
        <v>#REF!</v>
      </c>
      <c r="T41" t="e">
        <v>#REF!</v>
      </c>
      <c r="U41" t="e">
        <v>#REF!</v>
      </c>
    </row>
    <row r="42" spans="1:25" x14ac:dyDescent="0.3">
      <c r="A42" t="s">
        <v>73</v>
      </c>
      <c r="B42" s="2">
        <v>0</v>
      </c>
      <c r="C42" s="2">
        <v>0</v>
      </c>
      <c r="D42" s="2">
        <v>0</v>
      </c>
      <c r="E42" s="2">
        <v>285712.94701311161</v>
      </c>
      <c r="F42" s="2">
        <v>312847.07439359213</v>
      </c>
      <c r="G42" s="2">
        <v>343672.11272684328</v>
      </c>
      <c r="H42" s="2">
        <v>341334.68023303681</v>
      </c>
      <c r="I42" s="2">
        <v>345444.63083996694</v>
      </c>
      <c r="J42" s="2">
        <v>348999.71247806994</v>
      </c>
      <c r="K42" s="2">
        <v>355365.35835829977</v>
      </c>
      <c r="L42" s="2">
        <v>359714.7180724612</v>
      </c>
      <c r="M42" s="2">
        <v>357461.63692172477</v>
      </c>
      <c r="N42" t="e">
        <v>#REF!</v>
      </c>
      <c r="O42" t="e">
        <v>#REF!</v>
      </c>
      <c r="P42" t="e">
        <v>#REF!</v>
      </c>
      <c r="Q42" t="e">
        <v>#REF!</v>
      </c>
      <c r="R42" t="e">
        <v>#REF!</v>
      </c>
      <c r="S42" t="e">
        <v>#REF!</v>
      </c>
      <c r="T42" t="e">
        <v>#REF!</v>
      </c>
      <c r="U42" t="e">
        <v>#REF!</v>
      </c>
    </row>
    <row r="43" spans="1:25" x14ac:dyDescent="0.3">
      <c r="A43" t="s">
        <v>75</v>
      </c>
      <c r="B43" s="2">
        <v>0</v>
      </c>
      <c r="C43" s="2">
        <v>0</v>
      </c>
      <c r="D43" s="2">
        <v>0</v>
      </c>
      <c r="E43" s="2">
        <v>244794.94447431996</v>
      </c>
      <c r="F43" s="2">
        <v>270855.61716802744</v>
      </c>
      <c r="G43" s="2">
        <v>300498.32560700411</v>
      </c>
      <c r="H43" s="2">
        <v>297164.23963127023</v>
      </c>
      <c r="I43" s="2">
        <v>300271.36089774373</v>
      </c>
      <c r="J43" s="2">
        <v>302379.70916320349</v>
      </c>
      <c r="K43" s="2">
        <v>304735.09134334</v>
      </c>
      <c r="L43" s="2">
        <v>310601.56139993441</v>
      </c>
      <c r="M43" s="2">
        <v>310075.08783574164</v>
      </c>
      <c r="N43" t="e">
        <v>#REF!</v>
      </c>
      <c r="O43" t="e">
        <v>#REF!</v>
      </c>
      <c r="P43" t="e">
        <v>#REF!</v>
      </c>
      <c r="Q43" t="e">
        <v>#REF!</v>
      </c>
      <c r="R43" t="e">
        <v>#REF!</v>
      </c>
      <c r="S43" t="e">
        <v>#REF!</v>
      </c>
      <c r="T43" t="e">
        <v>#REF!</v>
      </c>
      <c r="U43" t="e">
        <v>#REF!</v>
      </c>
    </row>
    <row r="44" spans="1:25" x14ac:dyDescent="0.3">
      <c r="A44" t="s">
        <v>77</v>
      </c>
      <c r="B44" s="2">
        <v>0</v>
      </c>
      <c r="C44" s="2">
        <v>0</v>
      </c>
      <c r="D44" s="2">
        <v>0</v>
      </c>
      <c r="E44" s="2">
        <v>594786.32922797801</v>
      </c>
      <c r="F44" s="2">
        <v>652979.08813298098</v>
      </c>
      <c r="G44" s="2">
        <v>718184.67455054109</v>
      </c>
      <c r="H44" s="2">
        <v>710884.41293281817</v>
      </c>
      <c r="I44" s="2">
        <v>720723.0014263239</v>
      </c>
      <c r="J44" s="2">
        <v>727568.30776025192</v>
      </c>
      <c r="K44" s="2">
        <v>734257.49511608586</v>
      </c>
      <c r="L44" s="2">
        <v>751871.23947535316</v>
      </c>
      <c r="M44" s="2">
        <v>753054.9713215204</v>
      </c>
      <c r="N44" t="e">
        <v>#REF!</v>
      </c>
      <c r="O44" t="e">
        <v>#REF!</v>
      </c>
      <c r="P44" t="e">
        <v>#REF!</v>
      </c>
      <c r="Q44" t="e">
        <v>#REF!</v>
      </c>
      <c r="R44" t="e">
        <v>#REF!</v>
      </c>
      <c r="S44" t="e">
        <v>#REF!</v>
      </c>
      <c r="T44" t="e">
        <v>#REF!</v>
      </c>
      <c r="U44" t="e">
        <v>#REF!</v>
      </c>
    </row>
    <row r="45" spans="1:25" x14ac:dyDescent="0.3">
      <c r="A45" t="s">
        <v>79</v>
      </c>
      <c r="B45" s="2">
        <v>0</v>
      </c>
      <c r="C45" s="2">
        <v>0</v>
      </c>
      <c r="D45" s="2">
        <v>0</v>
      </c>
      <c r="E45" s="2">
        <v>1778401.9187940438</v>
      </c>
      <c r="F45" s="2">
        <v>1951527.4191253928</v>
      </c>
      <c r="G45" s="2">
        <v>2146051.544702956</v>
      </c>
      <c r="H45" s="2">
        <v>2081119.1079566311</v>
      </c>
      <c r="I45" s="2">
        <v>1997421.7605349375</v>
      </c>
      <c r="J45" s="2">
        <v>1936290.0873008305</v>
      </c>
      <c r="K45" s="2">
        <v>1850661.2230041395</v>
      </c>
      <c r="L45" s="2">
        <v>1769099.1276092369</v>
      </c>
      <c r="M45" s="2">
        <v>1677799.0905695399</v>
      </c>
      <c r="N45" t="e">
        <v>#REF!</v>
      </c>
      <c r="O45" t="e">
        <v>#REF!</v>
      </c>
      <c r="P45" t="e">
        <v>#REF!</v>
      </c>
      <c r="Q45" t="e">
        <v>#REF!</v>
      </c>
      <c r="R45" t="e">
        <v>#REF!</v>
      </c>
      <c r="S45" t="e">
        <v>#REF!</v>
      </c>
      <c r="T45" t="e">
        <v>#REF!</v>
      </c>
      <c r="U45" t="e">
        <v>#REF!</v>
      </c>
    </row>
    <row r="46" spans="1:25" x14ac:dyDescent="0.3">
      <c r="A46" t="s">
        <v>23</v>
      </c>
      <c r="B46" s="2">
        <v>0</v>
      </c>
      <c r="C46" s="2">
        <v>0</v>
      </c>
      <c r="D46" s="2">
        <v>0</v>
      </c>
      <c r="E46" s="2">
        <v>829674.2331440266</v>
      </c>
      <c r="F46" s="2">
        <v>903167.83860658086</v>
      </c>
      <c r="G46" s="2">
        <v>985669.59931649244</v>
      </c>
      <c r="H46" s="2">
        <v>984762.2088687279</v>
      </c>
      <c r="I46" s="2">
        <v>1001690.981431119</v>
      </c>
      <c r="J46" s="2">
        <v>1015705.1512360348</v>
      </c>
      <c r="K46" s="2">
        <v>825073.72154727846</v>
      </c>
      <c r="L46" s="2">
        <v>844829.35572516173</v>
      </c>
      <c r="M46" s="2">
        <v>846860.92548100057</v>
      </c>
      <c r="N46" t="e">
        <v>#REF!</v>
      </c>
      <c r="O46" t="e">
        <v>#REF!</v>
      </c>
      <c r="P46" t="e">
        <v>#REF!</v>
      </c>
      <c r="Q46" t="e">
        <v>#REF!</v>
      </c>
      <c r="R46" t="e">
        <v>#REF!</v>
      </c>
      <c r="S46" t="e">
        <v>#REF!</v>
      </c>
      <c r="T46" t="e">
        <v>#REF!</v>
      </c>
      <c r="U46" t="e">
        <v>#REF!</v>
      </c>
    </row>
    <row r="47" spans="1:25" x14ac:dyDescent="0.3">
      <c r="A47" t="s">
        <v>82</v>
      </c>
      <c r="B47" s="2">
        <v>0</v>
      </c>
      <c r="C47" s="2">
        <v>0</v>
      </c>
      <c r="D47" s="2">
        <v>0</v>
      </c>
      <c r="E47" s="2">
        <v>96370.714546641044</v>
      </c>
      <c r="F47" s="2">
        <v>111089.92089496137</v>
      </c>
      <c r="G47" s="2">
        <v>126943.66866388332</v>
      </c>
      <c r="H47" s="2">
        <v>127996.66863880833</v>
      </c>
      <c r="I47" s="2">
        <v>145427.99808754784</v>
      </c>
      <c r="J47" s="2">
        <v>147956.88966734998</v>
      </c>
      <c r="K47" s="2">
        <v>142097.38342020902</v>
      </c>
      <c r="L47" s="2">
        <v>133230.44247927994</v>
      </c>
      <c r="M47" s="2">
        <v>119590.99881988704</v>
      </c>
      <c r="N47" t="e">
        <v>#REF!</v>
      </c>
      <c r="O47" t="e">
        <v>#REF!</v>
      </c>
      <c r="P47" t="e">
        <v>#REF!</v>
      </c>
      <c r="Q47" t="e">
        <v>#REF!</v>
      </c>
      <c r="R47" t="e">
        <v>#REF!</v>
      </c>
      <c r="S47" t="e">
        <v>#REF!</v>
      </c>
      <c r="T47" t="e">
        <v>#REF!</v>
      </c>
      <c r="U47" t="e">
        <v>#REF!</v>
      </c>
    </row>
    <row r="48" spans="1:25" x14ac:dyDescent="0.3">
      <c r="A48" t="s">
        <v>84</v>
      </c>
      <c r="B48" s="2">
        <v>0</v>
      </c>
      <c r="C48" s="2">
        <v>0</v>
      </c>
      <c r="D48" s="2">
        <v>0</v>
      </c>
      <c r="E48" s="2">
        <v>1133409.1893698187</v>
      </c>
      <c r="F48" s="2">
        <v>1240464.265672449</v>
      </c>
      <c r="G48" s="2">
        <v>1360576.9784780131</v>
      </c>
      <c r="H48" s="2">
        <v>1349331.2923872559</v>
      </c>
      <c r="I48" s="2">
        <v>1367266.726352952</v>
      </c>
      <c r="J48" s="2">
        <v>1381323.3235846004</v>
      </c>
      <c r="K48" s="2">
        <v>1402568.3217484662</v>
      </c>
      <c r="L48" s="2">
        <v>1426898.3659381494</v>
      </c>
      <c r="M48" s="2">
        <v>1423241.1687745664</v>
      </c>
      <c r="N48" t="e">
        <v>#REF!</v>
      </c>
      <c r="O48" t="e">
        <v>#REF!</v>
      </c>
      <c r="P48" t="e">
        <v>#REF!</v>
      </c>
      <c r="Q48" t="e">
        <v>#REF!</v>
      </c>
      <c r="R48" t="e">
        <v>#REF!</v>
      </c>
      <c r="S48" t="e">
        <v>#REF!</v>
      </c>
      <c r="T48" t="e">
        <v>#REF!</v>
      </c>
      <c r="U48" t="e">
        <v>#REF!</v>
      </c>
    </row>
    <row r="49" spans="1:21" x14ac:dyDescent="0.3">
      <c r="A49" t="s">
        <v>86</v>
      </c>
      <c r="B49" s="2">
        <v>0</v>
      </c>
      <c r="C49" s="2">
        <v>0</v>
      </c>
      <c r="D49" s="2">
        <v>0</v>
      </c>
      <c r="E49" s="2">
        <v>190768.36969418277</v>
      </c>
      <c r="F49" s="2">
        <v>210651.07262857491</v>
      </c>
      <c r="G49" s="2">
        <v>233307.65687316493</v>
      </c>
      <c r="H49" s="2">
        <v>230981.75280695653</v>
      </c>
      <c r="I49" s="2">
        <v>233295.8813198313</v>
      </c>
      <c r="J49" s="2">
        <v>235213.17776427776</v>
      </c>
      <c r="K49" s="2">
        <v>237598.70864748585</v>
      </c>
      <c r="L49" s="2">
        <v>242867.89045534539</v>
      </c>
      <c r="M49" s="2">
        <v>243502.48061194064</v>
      </c>
      <c r="N49" t="e">
        <v>#REF!</v>
      </c>
      <c r="O49" t="e">
        <v>#REF!</v>
      </c>
      <c r="P49" t="e">
        <v>#REF!</v>
      </c>
      <c r="Q49" t="e">
        <v>#REF!</v>
      </c>
      <c r="R49" t="e">
        <v>#REF!</v>
      </c>
      <c r="S49" t="e">
        <v>#REF!</v>
      </c>
      <c r="T49" t="e">
        <v>#REF!</v>
      </c>
      <c r="U49" t="e">
        <v>#REF!</v>
      </c>
    </row>
    <row r="50" spans="1:21" x14ac:dyDescent="0.3">
      <c r="A50" t="s">
        <v>88</v>
      </c>
      <c r="B50" s="2">
        <v>0</v>
      </c>
      <c r="C50" s="2">
        <v>0</v>
      </c>
      <c r="D50" s="2">
        <v>0</v>
      </c>
      <c r="E50" s="2">
        <v>170463.75119726671</v>
      </c>
      <c r="F50" s="2">
        <v>192555.55735292105</v>
      </c>
      <c r="G50" s="2">
        <v>224850.68074908707</v>
      </c>
      <c r="H50" s="2">
        <v>231090.18632826422</v>
      </c>
      <c r="I50" s="2">
        <v>240674.1702070579</v>
      </c>
      <c r="J50" s="2">
        <v>249859.76446590724</v>
      </c>
      <c r="K50" s="2">
        <v>256985.59146804005</v>
      </c>
      <c r="L50" s="2">
        <v>265594.14817794698</v>
      </c>
      <c r="M50" s="2">
        <v>270034.90209886106</v>
      </c>
      <c r="N50" t="e">
        <v>#REF!</v>
      </c>
      <c r="O50" t="e">
        <v>#REF!</v>
      </c>
      <c r="P50" t="e">
        <v>#REF!</v>
      </c>
      <c r="Q50" t="e">
        <v>#REF!</v>
      </c>
      <c r="R50" t="e">
        <v>#REF!</v>
      </c>
      <c r="S50" t="e">
        <v>#REF!</v>
      </c>
      <c r="T50" t="e">
        <v>#REF!</v>
      </c>
      <c r="U50" t="e">
        <v>#REF!</v>
      </c>
    </row>
    <row r="51" spans="1:21" x14ac:dyDescent="0.3">
      <c r="A51" t="s">
        <v>89</v>
      </c>
      <c r="B51" s="2">
        <v>0</v>
      </c>
      <c r="C51" s="2">
        <v>0</v>
      </c>
      <c r="D51" s="2">
        <v>0</v>
      </c>
      <c r="E51" s="2">
        <v>1944970.4765868448</v>
      </c>
      <c r="F51" s="2">
        <v>2146641.2786601088</v>
      </c>
      <c r="G51" s="2">
        <v>2373523.5220152992</v>
      </c>
      <c r="H51" s="2">
        <v>2353214.7457354791</v>
      </c>
      <c r="I51" s="2">
        <v>2375356.7446899987</v>
      </c>
      <c r="J51" s="2">
        <v>2381658.3897886733</v>
      </c>
      <c r="K51" s="2">
        <v>2370649.0847720336</v>
      </c>
      <c r="L51" s="2">
        <v>2234468.2722756104</v>
      </c>
      <c r="M51" s="2">
        <v>674481.38338558772</v>
      </c>
      <c r="N51" t="e">
        <v>#REF!</v>
      </c>
      <c r="O51" t="e">
        <v>#REF!</v>
      </c>
      <c r="P51" t="e">
        <v>#REF!</v>
      </c>
      <c r="Q51" t="e">
        <v>#REF!</v>
      </c>
      <c r="R51" t="e">
        <v>#REF!</v>
      </c>
      <c r="S51" t="e">
        <v>#REF!</v>
      </c>
      <c r="T51" t="e">
        <v>#REF!</v>
      </c>
      <c r="U51" t="e">
        <v>#REF!</v>
      </c>
    </row>
    <row r="52" spans="1:21" x14ac:dyDescent="0.3">
      <c r="A52" t="s">
        <v>13</v>
      </c>
      <c r="B52" s="2">
        <v>0</v>
      </c>
      <c r="C52" s="2">
        <v>0</v>
      </c>
      <c r="D52" s="2">
        <v>0</v>
      </c>
      <c r="E52" s="2">
        <v>3665955.8448686604</v>
      </c>
      <c r="F52" s="2">
        <v>4074186.2476704754</v>
      </c>
      <c r="G52" s="2">
        <v>4543789.7280341927</v>
      </c>
      <c r="H52" s="2">
        <v>4523503.4769842448</v>
      </c>
      <c r="I52" s="2">
        <v>4604323.1110424213</v>
      </c>
      <c r="J52" s="2">
        <v>4673172.5598910619</v>
      </c>
      <c r="K52" s="2">
        <v>4756349.3823215542</v>
      </c>
      <c r="L52" s="2">
        <v>4854640.4435756225</v>
      </c>
      <c r="M52" s="2">
        <v>4855841.5799889304</v>
      </c>
      <c r="N52" t="e">
        <v>#REF!</v>
      </c>
      <c r="O52" t="e">
        <v>#REF!</v>
      </c>
      <c r="P52" t="e">
        <v>#REF!</v>
      </c>
      <c r="Q52" t="e">
        <v>#REF!</v>
      </c>
      <c r="R52" t="e">
        <v>#REF!</v>
      </c>
      <c r="S52" t="e">
        <v>#REF!</v>
      </c>
      <c r="T52" t="e">
        <v>#REF!</v>
      </c>
      <c r="U52" t="e">
        <v>#REF!</v>
      </c>
    </row>
    <row r="53" spans="1:21" x14ac:dyDescent="0.3">
      <c r="A53" t="s">
        <v>92</v>
      </c>
      <c r="B53" s="2">
        <v>0</v>
      </c>
      <c r="C53" s="2">
        <v>0</v>
      </c>
      <c r="D53" s="2">
        <v>0</v>
      </c>
      <c r="E53" s="2">
        <v>1020087.6445843254</v>
      </c>
      <c r="F53" s="2">
        <v>1127650.1950210249</v>
      </c>
      <c r="G53" s="2">
        <v>1250402.5764321082</v>
      </c>
      <c r="H53" s="2">
        <v>1243204.3694502211</v>
      </c>
      <c r="I53" s="2">
        <v>1262977.523328979</v>
      </c>
      <c r="J53" s="2">
        <v>1279831.9176524351</v>
      </c>
      <c r="K53" s="2">
        <v>1300338.8595911313</v>
      </c>
      <c r="L53" s="2">
        <v>1329999.6395692811</v>
      </c>
      <c r="M53" s="2">
        <v>1334175.6556334926</v>
      </c>
      <c r="N53" t="e">
        <v>#REF!</v>
      </c>
      <c r="O53" t="e">
        <v>#REF!</v>
      </c>
      <c r="P53" t="e">
        <v>#REF!</v>
      </c>
      <c r="Q53" t="e">
        <v>#REF!</v>
      </c>
      <c r="R53" t="e">
        <v>#REF!</v>
      </c>
      <c r="S53" t="e">
        <v>#REF!</v>
      </c>
      <c r="T53" t="e">
        <v>#REF!</v>
      </c>
      <c r="U53" t="e">
        <v>#REF!</v>
      </c>
    </row>
    <row r="54" spans="1:21" x14ac:dyDescent="0.3">
      <c r="A54" t="s">
        <v>93</v>
      </c>
      <c r="B54" s="2">
        <v>0</v>
      </c>
      <c r="C54" s="2">
        <v>0</v>
      </c>
      <c r="D54" s="2">
        <v>0</v>
      </c>
      <c r="E54" s="2">
        <v>425255.33177027275</v>
      </c>
      <c r="F54" s="2">
        <v>475306.9212057335</v>
      </c>
      <c r="G54" s="2">
        <v>532700.01849488681</v>
      </c>
      <c r="H54" s="2">
        <v>541420.87749253446</v>
      </c>
      <c r="I54" s="2">
        <v>561481.43648429913</v>
      </c>
      <c r="J54" s="2">
        <v>581710.05049742199</v>
      </c>
      <c r="K54" s="2">
        <v>596891.36963817582</v>
      </c>
      <c r="L54" s="2">
        <v>618147.67527645442</v>
      </c>
      <c r="M54" s="2">
        <v>629894.52153828647</v>
      </c>
      <c r="N54" t="e">
        <v>#REF!</v>
      </c>
      <c r="O54" t="e">
        <v>#REF!</v>
      </c>
      <c r="P54" t="e">
        <v>#REF!</v>
      </c>
      <c r="Q54" t="e">
        <v>#REF!</v>
      </c>
      <c r="R54" t="e">
        <v>#REF!</v>
      </c>
      <c r="S54" t="e">
        <v>#REF!</v>
      </c>
      <c r="T54" t="e">
        <v>#REF!</v>
      </c>
      <c r="U54" t="e">
        <v>#REF!</v>
      </c>
    </row>
    <row r="55" spans="1:21" x14ac:dyDescent="0.3">
      <c r="A55" s="1" t="s">
        <v>224</v>
      </c>
    </row>
    <row r="56" spans="1:21" x14ac:dyDescent="0.3">
      <c r="B56" s="2" t="s">
        <v>1</v>
      </c>
      <c r="D56" s="2" t="s">
        <v>2</v>
      </c>
    </row>
    <row r="57" spans="1:21" x14ac:dyDescent="0.3">
      <c r="A57" s="5" t="s">
        <v>4</v>
      </c>
      <c r="B57" s="6">
        <v>1992</v>
      </c>
      <c r="C57" s="6">
        <v>2017</v>
      </c>
      <c r="D57" s="7">
        <v>2017</v>
      </c>
      <c r="E57" s="7">
        <v>2020</v>
      </c>
      <c r="F57" s="7">
        <v>2025</v>
      </c>
      <c r="G57" s="7">
        <v>2030</v>
      </c>
      <c r="H57" s="7">
        <v>2035</v>
      </c>
      <c r="I57" s="7">
        <v>2040</v>
      </c>
      <c r="J57" s="7">
        <v>2045</v>
      </c>
      <c r="K57" s="7">
        <v>2050</v>
      </c>
      <c r="L57" s="7">
        <v>2055</v>
      </c>
      <c r="M57" s="7">
        <v>2060</v>
      </c>
      <c r="N57" s="8">
        <v>2065</v>
      </c>
      <c r="O57" s="8">
        <v>2070</v>
      </c>
      <c r="P57" s="8">
        <v>2075</v>
      </c>
      <c r="Q57" s="8">
        <v>2080</v>
      </c>
      <c r="R57" s="8">
        <v>2085</v>
      </c>
      <c r="S57" s="8">
        <v>2090</v>
      </c>
      <c r="T57" s="8">
        <v>2095</v>
      </c>
      <c r="U57" s="8">
        <v>2100</v>
      </c>
    </row>
    <row r="58" spans="1:21" x14ac:dyDescent="0.3">
      <c r="A58" s="9" t="s">
        <v>24</v>
      </c>
      <c r="B58" s="10">
        <f>SUM(B59:B80)</f>
        <v>0</v>
      </c>
      <c r="C58" s="10">
        <f>SUM(C59:C80)</f>
        <v>0</v>
      </c>
      <c r="D58" s="10">
        <f>SUM(D59:D80)</f>
        <v>0</v>
      </c>
      <c r="E58" s="10">
        <f>SUM(E59:E80)</f>
        <v>49278441.445460439</v>
      </c>
      <c r="F58" s="10">
        <f t="shared" ref="F58:U58" si="1">SUM(F59:F80)</f>
        <v>57306661.418954693</v>
      </c>
      <c r="G58" s="10">
        <f t="shared" si="1"/>
        <v>66994267.469075665</v>
      </c>
      <c r="H58" s="10">
        <f t="shared" si="1"/>
        <v>68339816.308675602</v>
      </c>
      <c r="I58" s="10">
        <f t="shared" si="1"/>
        <v>68814438.182670325</v>
      </c>
      <c r="J58" s="10">
        <f t="shared" si="1"/>
        <v>69487581.817630038</v>
      </c>
      <c r="K58" s="10">
        <f t="shared" si="1"/>
        <v>66940991.059046209</v>
      </c>
      <c r="L58" s="10">
        <f t="shared" si="1"/>
        <v>64090176.010705449</v>
      </c>
      <c r="M58" s="10">
        <f t="shared" si="1"/>
        <v>61444323.668501616</v>
      </c>
      <c r="N58" s="10" t="e">
        <f t="shared" si="1"/>
        <v>#REF!</v>
      </c>
      <c r="O58" s="10" t="e">
        <f t="shared" si="1"/>
        <v>#REF!</v>
      </c>
      <c r="P58" s="10" t="e">
        <f t="shared" si="1"/>
        <v>#REF!</v>
      </c>
      <c r="Q58" s="10" t="e">
        <f t="shared" si="1"/>
        <v>#REF!</v>
      </c>
      <c r="R58" s="10" t="e">
        <f t="shared" si="1"/>
        <v>#REF!</v>
      </c>
      <c r="S58" s="10" t="e">
        <f t="shared" si="1"/>
        <v>#REF!</v>
      </c>
      <c r="T58" s="10" t="e">
        <f t="shared" si="1"/>
        <v>#REF!</v>
      </c>
      <c r="U58" s="10" t="e">
        <f t="shared" si="1"/>
        <v>#REF!</v>
      </c>
    </row>
    <row r="59" spans="1:21" x14ac:dyDescent="0.3">
      <c r="A59" t="s">
        <v>95</v>
      </c>
      <c r="B59" s="2">
        <v>0</v>
      </c>
      <c r="C59" s="2">
        <v>0</v>
      </c>
      <c r="D59" s="2">
        <v>0</v>
      </c>
      <c r="E59" s="2">
        <v>1139.4247271242391</v>
      </c>
      <c r="F59" s="2">
        <v>1285.8200709956047</v>
      </c>
      <c r="G59" s="2">
        <v>1459.6598825971994</v>
      </c>
      <c r="H59" s="2">
        <v>1447.9778120622527</v>
      </c>
      <c r="I59" s="2">
        <v>1466.9753878245224</v>
      </c>
      <c r="J59" s="2">
        <v>1478.9315109840011</v>
      </c>
      <c r="K59" s="2">
        <v>1490.5049450971849</v>
      </c>
      <c r="L59" s="2">
        <v>1523.2926729800226</v>
      </c>
      <c r="M59" s="2">
        <v>1522.5846813785354</v>
      </c>
      <c r="N59" t="e">
        <v>#REF!</v>
      </c>
      <c r="O59" t="e">
        <v>#REF!</v>
      </c>
      <c r="P59" t="e">
        <v>#REF!</v>
      </c>
      <c r="Q59" t="e">
        <v>#REF!</v>
      </c>
      <c r="R59" t="e">
        <v>#REF!</v>
      </c>
      <c r="S59" t="e">
        <v>#REF!</v>
      </c>
      <c r="T59" t="e">
        <v>#REF!</v>
      </c>
      <c r="U59" t="e">
        <v>#REF!</v>
      </c>
    </row>
    <row r="60" spans="1:21" x14ac:dyDescent="0.3">
      <c r="A60" t="s">
        <v>96</v>
      </c>
      <c r="B60" s="2">
        <v>0</v>
      </c>
      <c r="C60" s="2">
        <v>0</v>
      </c>
      <c r="D60" s="2">
        <v>0</v>
      </c>
      <c r="E60" s="2">
        <v>731.11250764783574</v>
      </c>
      <c r="F60" s="2">
        <v>839.60811137439555</v>
      </c>
      <c r="G60" s="2">
        <v>950.30624247232925</v>
      </c>
      <c r="H60" s="2">
        <v>972.74610473202858</v>
      </c>
      <c r="I60" s="2">
        <v>989.04576118961404</v>
      </c>
      <c r="J60" s="2">
        <v>1019.5716248964944</v>
      </c>
      <c r="K60" s="2">
        <v>1027.0579551050389</v>
      </c>
      <c r="L60" s="2">
        <v>1012.8295357482352</v>
      </c>
      <c r="M60" s="2">
        <v>1008.3201830953996</v>
      </c>
      <c r="N60" t="e">
        <v>#REF!</v>
      </c>
      <c r="O60" t="e">
        <v>#REF!</v>
      </c>
      <c r="P60" t="e">
        <v>#REF!</v>
      </c>
      <c r="Q60" t="e">
        <v>#REF!</v>
      </c>
      <c r="R60" t="e">
        <v>#REF!</v>
      </c>
      <c r="S60" t="e">
        <v>#REF!</v>
      </c>
      <c r="T60" t="e">
        <v>#REF!</v>
      </c>
      <c r="U60" t="e">
        <v>#REF!</v>
      </c>
    </row>
    <row r="61" spans="1:21" x14ac:dyDescent="0.3">
      <c r="A61" t="s">
        <v>97</v>
      </c>
      <c r="B61" s="2">
        <v>0</v>
      </c>
      <c r="C61" s="2">
        <v>0</v>
      </c>
      <c r="D61" s="2">
        <v>0</v>
      </c>
      <c r="E61" s="2">
        <v>7362.6102221988167</v>
      </c>
      <c r="F61" s="2">
        <v>8159.0702411672737</v>
      </c>
      <c r="G61" s="2">
        <v>9078.2313966402362</v>
      </c>
      <c r="H61" s="2">
        <v>8987.9406762994731</v>
      </c>
      <c r="I61" s="2">
        <v>9033.344946127294</v>
      </c>
      <c r="J61" s="2">
        <v>9090.5777696751429</v>
      </c>
      <c r="K61" s="2">
        <v>9063.8312290796057</v>
      </c>
      <c r="L61" s="2">
        <v>9118.6656510279936</v>
      </c>
      <c r="M61" s="2">
        <v>9044.3876847177853</v>
      </c>
      <c r="N61" t="e">
        <v>#REF!</v>
      </c>
      <c r="O61" t="e">
        <v>#REF!</v>
      </c>
      <c r="P61" t="e">
        <v>#REF!</v>
      </c>
      <c r="Q61" t="e">
        <v>#REF!</v>
      </c>
      <c r="R61" t="e">
        <v>#REF!</v>
      </c>
      <c r="S61" t="e">
        <v>#REF!</v>
      </c>
      <c r="T61" t="e">
        <v>#REF!</v>
      </c>
      <c r="U61" t="e">
        <v>#REF!</v>
      </c>
    </row>
    <row r="62" spans="1:21" x14ac:dyDescent="0.3">
      <c r="A62" t="s">
        <v>25</v>
      </c>
      <c r="B62" s="2">
        <v>0</v>
      </c>
      <c r="C62" s="2">
        <v>0</v>
      </c>
      <c r="D62" s="2">
        <v>0</v>
      </c>
      <c r="E62" s="2">
        <v>14973524.964115694</v>
      </c>
      <c r="F62" s="2">
        <v>16755375.439197326</v>
      </c>
      <c r="G62" s="2">
        <v>18878483.004737083</v>
      </c>
      <c r="H62" s="2">
        <v>19155889.731107473</v>
      </c>
      <c r="I62" s="2">
        <v>19504442.37046719</v>
      </c>
      <c r="J62" s="2">
        <v>19927768.168659799</v>
      </c>
      <c r="K62" s="2">
        <v>19471807.191850368</v>
      </c>
      <c r="L62" s="2">
        <v>18806749.991417028</v>
      </c>
      <c r="M62" s="2">
        <v>18186334.970426194</v>
      </c>
      <c r="N62" t="e">
        <v>#REF!</v>
      </c>
      <c r="O62" t="e">
        <v>#REF!</v>
      </c>
      <c r="P62" t="e">
        <v>#REF!</v>
      </c>
      <c r="Q62" t="e">
        <v>#REF!</v>
      </c>
      <c r="R62" t="e">
        <v>#REF!</v>
      </c>
      <c r="S62" t="e">
        <v>#REF!</v>
      </c>
      <c r="T62" t="e">
        <v>#REF!</v>
      </c>
      <c r="U62" t="e">
        <v>#REF!</v>
      </c>
    </row>
    <row r="63" spans="1:21" x14ac:dyDescent="0.3">
      <c r="A63" t="s">
        <v>98</v>
      </c>
      <c r="B63" s="2">
        <v>0</v>
      </c>
      <c r="C63" s="2">
        <v>0</v>
      </c>
      <c r="D63" s="2">
        <v>0</v>
      </c>
      <c r="E63" s="2">
        <v>360.48933823869407</v>
      </c>
      <c r="F63" s="2">
        <v>402.02457844153855</v>
      </c>
      <c r="G63" s="2">
        <v>469.31564562507515</v>
      </c>
      <c r="H63" s="2">
        <v>477.95817801777309</v>
      </c>
      <c r="I63" s="2">
        <v>481.33395963533098</v>
      </c>
      <c r="J63" s="2">
        <v>482.84233626914551</v>
      </c>
      <c r="K63" s="2">
        <v>487.9460616785575</v>
      </c>
      <c r="L63" s="2">
        <v>507.38449963189657</v>
      </c>
      <c r="M63" s="2">
        <v>508.05064456473281</v>
      </c>
      <c r="N63" t="e">
        <v>#REF!</v>
      </c>
      <c r="O63" t="e">
        <v>#REF!</v>
      </c>
      <c r="P63" t="e">
        <v>#REF!</v>
      </c>
      <c r="Q63" t="e">
        <v>#REF!</v>
      </c>
      <c r="R63" t="e">
        <v>#REF!</v>
      </c>
      <c r="S63" t="e">
        <v>#REF!</v>
      </c>
      <c r="T63" t="e">
        <v>#REF!</v>
      </c>
      <c r="U63" t="e">
        <v>#REF!</v>
      </c>
    </row>
    <row r="64" spans="1:21" x14ac:dyDescent="0.3">
      <c r="A64" t="s">
        <v>27</v>
      </c>
      <c r="B64" s="2">
        <v>0</v>
      </c>
      <c r="C64" s="2">
        <v>0</v>
      </c>
      <c r="D64" s="2">
        <v>0</v>
      </c>
      <c r="E64" s="2">
        <v>213074.39459278516</v>
      </c>
      <c r="F64" s="2">
        <v>241870.89423700498</v>
      </c>
      <c r="G64" s="2">
        <v>276252.57675825572</v>
      </c>
      <c r="H64" s="2">
        <v>277806.58818268951</v>
      </c>
      <c r="I64" s="2">
        <v>280102.22818794317</v>
      </c>
      <c r="J64" s="2">
        <v>282785.85259674152</v>
      </c>
      <c r="K64" s="2">
        <v>282533.03631581267</v>
      </c>
      <c r="L64" s="2">
        <v>281957.54965990788</v>
      </c>
      <c r="M64" s="2">
        <v>278227.46983789816</v>
      </c>
      <c r="N64" t="e">
        <v>#REF!</v>
      </c>
      <c r="O64" t="e">
        <v>#REF!</v>
      </c>
      <c r="P64" t="e">
        <v>#REF!</v>
      </c>
      <c r="Q64" t="e">
        <v>#REF!</v>
      </c>
      <c r="R64" t="e">
        <v>#REF!</v>
      </c>
      <c r="S64" t="e">
        <v>#REF!</v>
      </c>
      <c r="T64" t="e">
        <v>#REF!</v>
      </c>
      <c r="U64" t="e">
        <v>#REF!</v>
      </c>
    </row>
    <row r="65" spans="1:21" x14ac:dyDescent="0.3">
      <c r="A65" t="s">
        <v>99</v>
      </c>
      <c r="B65" s="2">
        <v>0</v>
      </c>
      <c r="C65" s="2">
        <v>0</v>
      </c>
      <c r="D65" s="2">
        <v>0</v>
      </c>
      <c r="E65" s="2">
        <v>92154.951017333544</v>
      </c>
      <c r="F65" s="2">
        <v>102639.36026123061</v>
      </c>
      <c r="G65" s="2">
        <v>115129.36843404172</v>
      </c>
      <c r="H65" s="2">
        <v>115328.32282398056</v>
      </c>
      <c r="I65" s="2">
        <v>116145.0815801158</v>
      </c>
      <c r="J65" s="2">
        <v>116908.02295726365</v>
      </c>
      <c r="K65" s="2">
        <v>117672.28501148873</v>
      </c>
      <c r="L65" s="2">
        <v>116094.73854824679</v>
      </c>
      <c r="M65" s="2">
        <v>113077.73760203476</v>
      </c>
      <c r="N65" t="e">
        <v>#REF!</v>
      </c>
      <c r="O65" t="e">
        <v>#REF!</v>
      </c>
      <c r="P65" t="e">
        <v>#REF!</v>
      </c>
      <c r="Q65" t="e">
        <v>#REF!</v>
      </c>
      <c r="R65" t="e">
        <v>#REF!</v>
      </c>
      <c r="S65" t="e">
        <v>#REF!</v>
      </c>
      <c r="T65" t="e">
        <v>#REF!</v>
      </c>
      <c r="U65" t="e">
        <v>#REF!</v>
      </c>
    </row>
    <row r="66" spans="1:21" x14ac:dyDescent="0.3">
      <c r="A66" t="s">
        <v>100</v>
      </c>
      <c r="B66" s="2">
        <v>0</v>
      </c>
      <c r="C66" s="2">
        <v>0</v>
      </c>
      <c r="D66" s="2">
        <v>0</v>
      </c>
      <c r="E66" s="2">
        <v>250.89082052194044</v>
      </c>
      <c r="F66" s="2">
        <v>287.6194892962136</v>
      </c>
      <c r="G66" s="2">
        <v>341.79929457498821</v>
      </c>
      <c r="H66" s="2">
        <v>337.88854894294934</v>
      </c>
      <c r="I66" s="2">
        <v>341.39944960812636</v>
      </c>
      <c r="J66" s="2">
        <v>343.62889767051234</v>
      </c>
      <c r="K66" s="2">
        <v>356.6443254608767</v>
      </c>
      <c r="L66" s="2">
        <v>363.0120470208949</v>
      </c>
      <c r="M66" s="2">
        <v>357.8707115480421</v>
      </c>
      <c r="N66" t="e">
        <v>#REF!</v>
      </c>
      <c r="O66" t="e">
        <v>#REF!</v>
      </c>
      <c r="P66" t="e">
        <v>#REF!</v>
      </c>
      <c r="Q66" t="e">
        <v>#REF!</v>
      </c>
      <c r="R66" t="e">
        <v>#REF!</v>
      </c>
      <c r="S66" t="e">
        <v>#REF!</v>
      </c>
      <c r="T66" t="e">
        <v>#REF!</v>
      </c>
      <c r="U66" t="e">
        <v>#REF!</v>
      </c>
    </row>
    <row r="67" spans="1:21" x14ac:dyDescent="0.3">
      <c r="A67" t="s">
        <v>101</v>
      </c>
      <c r="B67" s="2">
        <v>0</v>
      </c>
      <c r="C67" s="2">
        <v>0</v>
      </c>
      <c r="D67" s="2">
        <v>0</v>
      </c>
      <c r="E67" s="2">
        <v>36992.492261202766</v>
      </c>
      <c r="F67" s="2">
        <v>41272.879144952902</v>
      </c>
      <c r="G67" s="2">
        <v>46119.129165207538</v>
      </c>
      <c r="H67" s="2">
        <v>46341.211511978676</v>
      </c>
      <c r="I67" s="2">
        <v>47050.403410204744</v>
      </c>
      <c r="J67" s="2">
        <v>47640.910537247924</v>
      </c>
      <c r="K67" s="2">
        <v>48011.049612404997</v>
      </c>
      <c r="L67" s="2">
        <v>49071.955650105985</v>
      </c>
      <c r="M67" s="2">
        <v>49259.744668711028</v>
      </c>
      <c r="N67" t="e">
        <v>#REF!</v>
      </c>
      <c r="O67" t="e">
        <v>#REF!</v>
      </c>
      <c r="P67" t="e">
        <v>#REF!</v>
      </c>
      <c r="Q67" t="e">
        <v>#REF!</v>
      </c>
      <c r="R67" t="e">
        <v>#REF!</v>
      </c>
      <c r="S67" t="e">
        <v>#REF!</v>
      </c>
      <c r="T67" t="e">
        <v>#REF!</v>
      </c>
      <c r="U67" t="e">
        <v>#REF!</v>
      </c>
    </row>
    <row r="68" spans="1:21" x14ac:dyDescent="0.3">
      <c r="A68" t="s">
        <v>102</v>
      </c>
      <c r="B68" s="2">
        <v>0</v>
      </c>
      <c r="C68" s="2">
        <v>0</v>
      </c>
      <c r="D68" s="2">
        <v>0</v>
      </c>
      <c r="E68" s="2">
        <v>157179.51382431813</v>
      </c>
      <c r="F68" s="2">
        <v>177420.41854024131</v>
      </c>
      <c r="G68" s="2">
        <v>199760.81424724415</v>
      </c>
      <c r="H68" s="2">
        <v>199156.45166889462</v>
      </c>
      <c r="I68" s="2">
        <v>202243.03061670871</v>
      </c>
      <c r="J68" s="2">
        <v>205195.09160121626</v>
      </c>
      <c r="K68" s="2">
        <v>207403.81651486913</v>
      </c>
      <c r="L68" s="2">
        <v>211803.61222034993</v>
      </c>
      <c r="M68" s="2">
        <v>211869.51891938035</v>
      </c>
      <c r="N68" t="e">
        <v>#REF!</v>
      </c>
      <c r="O68" t="e">
        <v>#REF!</v>
      </c>
      <c r="P68" t="e">
        <v>#REF!</v>
      </c>
      <c r="Q68" t="e">
        <v>#REF!</v>
      </c>
      <c r="R68" t="e">
        <v>#REF!</v>
      </c>
      <c r="S68" t="e">
        <v>#REF!</v>
      </c>
      <c r="T68" t="e">
        <v>#REF!</v>
      </c>
      <c r="U68" t="e">
        <v>#REF!</v>
      </c>
    </row>
    <row r="69" spans="1:21" x14ac:dyDescent="0.3">
      <c r="A69" t="s">
        <v>103</v>
      </c>
      <c r="B69" s="2">
        <v>0</v>
      </c>
      <c r="C69" s="2">
        <v>0</v>
      </c>
      <c r="D69" s="2">
        <v>0</v>
      </c>
      <c r="E69" s="2">
        <v>724696.67470569396</v>
      </c>
      <c r="F69" s="2">
        <v>816777.66239394899</v>
      </c>
      <c r="G69" s="2">
        <v>922398.15469628864</v>
      </c>
      <c r="H69" s="2">
        <v>911739.22571573884</v>
      </c>
      <c r="I69" s="2">
        <v>921650.84186655108</v>
      </c>
      <c r="J69" s="2">
        <v>927634.42783949431</v>
      </c>
      <c r="K69" s="2">
        <v>932887.97329014121</v>
      </c>
      <c r="L69" s="2">
        <v>954329.34485583601</v>
      </c>
      <c r="M69" s="2">
        <v>952945.74562760862</v>
      </c>
      <c r="N69" t="e">
        <v>#REF!</v>
      </c>
      <c r="O69" t="e">
        <v>#REF!</v>
      </c>
      <c r="P69" t="e">
        <v>#REF!</v>
      </c>
      <c r="Q69" t="e">
        <v>#REF!</v>
      </c>
      <c r="R69" t="e">
        <v>#REF!</v>
      </c>
      <c r="S69" t="e">
        <v>#REF!</v>
      </c>
      <c r="T69" t="e">
        <v>#REF!</v>
      </c>
      <c r="U69" t="e">
        <v>#REF!</v>
      </c>
    </row>
    <row r="70" spans="1:21" x14ac:dyDescent="0.3">
      <c r="A70" t="s">
        <v>104</v>
      </c>
      <c r="B70" s="2">
        <v>0</v>
      </c>
      <c r="C70" s="2">
        <v>0</v>
      </c>
      <c r="D70" s="2">
        <v>0</v>
      </c>
      <c r="E70" s="2">
        <v>73542.141330224622</v>
      </c>
      <c r="F70" s="2">
        <v>82465.903433985601</v>
      </c>
      <c r="G70" s="2">
        <v>92555.695154270259</v>
      </c>
      <c r="H70" s="2">
        <v>91400.3066728673</v>
      </c>
      <c r="I70" s="2">
        <v>92677.841599279724</v>
      </c>
      <c r="J70" s="2">
        <v>93546.113090925326</v>
      </c>
      <c r="K70" s="2">
        <v>94307.662658194124</v>
      </c>
      <c r="L70" s="2">
        <v>96575.007712593462</v>
      </c>
      <c r="M70" s="2">
        <v>96473.965750691292</v>
      </c>
      <c r="N70" t="e">
        <v>#REF!</v>
      </c>
      <c r="O70" t="e">
        <v>#REF!</v>
      </c>
      <c r="P70" t="e">
        <v>#REF!</v>
      </c>
      <c r="Q70" t="e">
        <v>#REF!</v>
      </c>
      <c r="R70" t="e">
        <v>#REF!</v>
      </c>
      <c r="S70" t="e">
        <v>#REF!</v>
      </c>
      <c r="T70" t="e">
        <v>#REF!</v>
      </c>
      <c r="U70" t="e">
        <v>#REF!</v>
      </c>
    </row>
    <row r="71" spans="1:21" x14ac:dyDescent="0.3">
      <c r="A71" t="s">
        <v>105</v>
      </c>
      <c r="B71" s="2">
        <v>0</v>
      </c>
      <c r="C71" s="2">
        <v>0</v>
      </c>
      <c r="D71" s="2">
        <v>0</v>
      </c>
      <c r="E71" s="2">
        <v>313739.49815024575</v>
      </c>
      <c r="F71" s="2">
        <v>352896.92134725745</v>
      </c>
      <c r="G71" s="2">
        <v>397974.71585777681</v>
      </c>
      <c r="H71" s="2">
        <v>393000.30867785658</v>
      </c>
      <c r="I71" s="2">
        <v>397363.90354090644</v>
      </c>
      <c r="J71" s="2">
        <v>400720.20210729435</v>
      </c>
      <c r="K71" s="2">
        <v>402567.23387557367</v>
      </c>
      <c r="L71" s="2">
        <v>410473.29676146386</v>
      </c>
      <c r="M71" s="2">
        <v>408942.33942983311</v>
      </c>
      <c r="N71" t="e">
        <v>#REF!</v>
      </c>
      <c r="O71" t="e">
        <v>#REF!</v>
      </c>
      <c r="P71" t="e">
        <v>#REF!</v>
      </c>
      <c r="Q71" t="e">
        <v>#REF!</v>
      </c>
      <c r="R71" t="e">
        <v>#REF!</v>
      </c>
      <c r="S71" t="e">
        <v>#REF!</v>
      </c>
      <c r="T71" t="e">
        <v>#REF!</v>
      </c>
      <c r="U71" t="e">
        <v>#REF!</v>
      </c>
    </row>
    <row r="72" spans="1:21" x14ac:dyDescent="0.3">
      <c r="A72" t="s">
        <v>106</v>
      </c>
      <c r="B72" s="2">
        <v>0</v>
      </c>
      <c r="C72" s="2">
        <v>0</v>
      </c>
      <c r="D72" s="2">
        <v>0</v>
      </c>
      <c r="E72" s="2">
        <v>36828.767142517485</v>
      </c>
      <c r="F72" s="2">
        <v>42795.690188154738</v>
      </c>
      <c r="G72" s="2">
        <v>49558.075013666799</v>
      </c>
      <c r="H72" s="2">
        <v>50146.033729871495</v>
      </c>
      <c r="I72" s="2">
        <v>50925.264657257161</v>
      </c>
      <c r="J72" s="2">
        <v>51800.144516357985</v>
      </c>
      <c r="K72" s="2">
        <v>52792.702676990302</v>
      </c>
      <c r="L72" s="2">
        <v>52805.610110295893</v>
      </c>
      <c r="M72" s="2">
        <v>51986.502204265023</v>
      </c>
      <c r="N72" t="e">
        <v>#REF!</v>
      </c>
      <c r="O72" t="e">
        <v>#REF!</v>
      </c>
      <c r="P72" t="e">
        <v>#REF!</v>
      </c>
      <c r="Q72" t="e">
        <v>#REF!</v>
      </c>
      <c r="R72" t="e">
        <v>#REF!</v>
      </c>
      <c r="S72" t="e">
        <v>#REF!</v>
      </c>
      <c r="T72" t="e">
        <v>#REF!</v>
      </c>
      <c r="U72" t="e">
        <v>#REF!</v>
      </c>
    </row>
    <row r="73" spans="1:21" x14ac:dyDescent="0.3">
      <c r="A73" t="s">
        <v>107</v>
      </c>
      <c r="B73" s="2">
        <v>0</v>
      </c>
      <c r="C73" s="2">
        <v>0</v>
      </c>
      <c r="D73" s="2">
        <v>0</v>
      </c>
      <c r="E73" s="2">
        <v>348.89088375013523</v>
      </c>
      <c r="F73" s="2">
        <v>374.9908774273157</v>
      </c>
      <c r="G73" s="2">
        <v>407.5486700604514</v>
      </c>
      <c r="H73" s="2">
        <v>401.15792442841246</v>
      </c>
      <c r="I73" s="2">
        <v>408.76549386786263</v>
      </c>
      <c r="J73" s="2">
        <v>421.72361070452172</v>
      </c>
      <c r="K73" s="2">
        <v>423.55036972061305</v>
      </c>
      <c r="L73" s="2">
        <v>431.46809128063126</v>
      </c>
      <c r="M73" s="2">
        <v>429.39342458205158</v>
      </c>
      <c r="N73" t="e">
        <v>#REF!</v>
      </c>
      <c r="O73" t="e">
        <v>#REF!</v>
      </c>
      <c r="P73" t="e">
        <v>#REF!</v>
      </c>
      <c r="Q73" t="e">
        <v>#REF!</v>
      </c>
      <c r="R73" t="e">
        <v>#REF!</v>
      </c>
      <c r="S73" t="e">
        <v>#REF!</v>
      </c>
      <c r="T73" t="e">
        <v>#REF!</v>
      </c>
      <c r="U73" t="e">
        <v>#REF!</v>
      </c>
    </row>
    <row r="74" spans="1:21" x14ac:dyDescent="0.3">
      <c r="A74" t="s">
        <v>29</v>
      </c>
      <c r="B74" s="2">
        <v>0</v>
      </c>
      <c r="C74" s="2">
        <v>0</v>
      </c>
      <c r="D74" s="2">
        <v>0</v>
      </c>
      <c r="E74" s="2">
        <v>1874633.761977308</v>
      </c>
      <c r="F74" s="2">
        <v>2179193.9513919693</v>
      </c>
      <c r="G74" s="2">
        <v>2555970.4936920363</v>
      </c>
      <c r="H74" s="2">
        <v>2556426.5374582233</v>
      </c>
      <c r="I74" s="2">
        <v>2583058.4350084057</v>
      </c>
      <c r="J74" s="2">
        <v>2610100.8391947607</v>
      </c>
      <c r="K74" s="2">
        <v>2605067.7512085135</v>
      </c>
      <c r="L74" s="2">
        <v>2627130.7598784231</v>
      </c>
      <c r="M74" s="2">
        <v>2599866.4629863231</v>
      </c>
      <c r="N74" t="e">
        <v>#REF!</v>
      </c>
      <c r="O74" t="e">
        <v>#REF!</v>
      </c>
      <c r="P74" t="e">
        <v>#REF!</v>
      </c>
      <c r="Q74" t="e">
        <v>#REF!</v>
      </c>
      <c r="R74" t="e">
        <v>#REF!</v>
      </c>
      <c r="S74" t="e">
        <v>#REF!</v>
      </c>
      <c r="T74" t="e">
        <v>#REF!</v>
      </c>
      <c r="U74" t="e">
        <v>#REF!</v>
      </c>
    </row>
    <row r="75" spans="1:21" x14ac:dyDescent="0.3">
      <c r="A75" t="s">
        <v>108</v>
      </c>
      <c r="B75" s="2">
        <v>0</v>
      </c>
      <c r="C75" s="2">
        <v>0</v>
      </c>
      <c r="D75" s="2">
        <v>0</v>
      </c>
      <c r="E75" s="2">
        <v>3.2666687742731568</v>
      </c>
      <c r="F75" s="2">
        <v>3.6166687742731574</v>
      </c>
      <c r="G75" s="2">
        <v>4.0066687742731579</v>
      </c>
      <c r="H75" s="2">
        <v>3.8966687742731576</v>
      </c>
      <c r="I75" s="2">
        <v>3.8966687742731576</v>
      </c>
      <c r="J75" s="2">
        <v>3.8766687742731571</v>
      </c>
      <c r="K75" s="2">
        <v>7.7133375485463151</v>
      </c>
      <c r="L75" s="2">
        <v>7.8133375485463148</v>
      </c>
      <c r="M75" s="2">
        <v>7.7133375485463151</v>
      </c>
      <c r="N75" t="e">
        <v>#REF!</v>
      </c>
      <c r="O75" t="e">
        <v>#REF!</v>
      </c>
      <c r="P75" t="e">
        <v>#REF!</v>
      </c>
      <c r="Q75" t="e">
        <v>#REF!</v>
      </c>
      <c r="R75" t="e">
        <v>#REF!</v>
      </c>
      <c r="S75" t="e">
        <v>#REF!</v>
      </c>
      <c r="T75" t="e">
        <v>#REF!</v>
      </c>
      <c r="U75" t="e">
        <v>#REF!</v>
      </c>
    </row>
    <row r="76" spans="1:21" x14ac:dyDescent="0.3">
      <c r="A76" t="s">
        <v>109</v>
      </c>
      <c r="B76" s="2">
        <v>0</v>
      </c>
      <c r="C76" s="2">
        <v>0</v>
      </c>
      <c r="D76" s="2">
        <v>0</v>
      </c>
      <c r="E76" s="2">
        <v>212710.97361382106</v>
      </c>
      <c r="F76" s="2">
        <v>237473.01470134599</v>
      </c>
      <c r="G76" s="2">
        <v>265014.29019337305</v>
      </c>
      <c r="H76" s="2">
        <v>260406.72418263264</v>
      </c>
      <c r="I76" s="2">
        <v>262731.93986877205</v>
      </c>
      <c r="J76" s="2">
        <v>263992.70416553679</v>
      </c>
      <c r="K76" s="2">
        <v>264971.6157416412</v>
      </c>
      <c r="L76" s="2">
        <v>270690.7249933235</v>
      </c>
      <c r="M76" s="2">
        <v>269801.95188836136</v>
      </c>
      <c r="N76" t="e">
        <v>#REF!</v>
      </c>
      <c r="O76" t="e">
        <v>#REF!</v>
      </c>
      <c r="P76" t="e">
        <v>#REF!</v>
      </c>
      <c r="Q76" t="e">
        <v>#REF!</v>
      </c>
      <c r="R76" t="e">
        <v>#REF!</v>
      </c>
      <c r="S76" t="e">
        <v>#REF!</v>
      </c>
      <c r="T76" t="e">
        <v>#REF!</v>
      </c>
      <c r="U76" t="e">
        <v>#REF!</v>
      </c>
    </row>
    <row r="77" spans="1:21" x14ac:dyDescent="0.3">
      <c r="A77" t="s">
        <v>110</v>
      </c>
      <c r="B77" s="2">
        <v>0</v>
      </c>
      <c r="C77" s="2">
        <v>0</v>
      </c>
      <c r="D77" s="2">
        <v>0</v>
      </c>
      <c r="E77" s="2">
        <v>51670.230013523884</v>
      </c>
      <c r="F77" s="2">
        <v>58464.57713121835</v>
      </c>
      <c r="G77" s="2">
        <v>66591.722130065406</v>
      </c>
      <c r="H77" s="2">
        <v>66435.671744834093</v>
      </c>
      <c r="I77" s="2">
        <v>66665.70957983195</v>
      </c>
      <c r="J77" s="2">
        <v>66994.866012809594</v>
      </c>
      <c r="K77" s="2">
        <v>66926.063068998192</v>
      </c>
      <c r="L77" s="2">
        <v>67897.417838701658</v>
      </c>
      <c r="M77" s="2">
        <v>67819.623564017864</v>
      </c>
      <c r="N77" t="e">
        <v>#REF!</v>
      </c>
      <c r="O77" t="e">
        <v>#REF!</v>
      </c>
      <c r="P77" t="e">
        <v>#REF!</v>
      </c>
      <c r="Q77" t="e">
        <v>#REF!</v>
      </c>
      <c r="R77" t="e">
        <v>#REF!</v>
      </c>
      <c r="S77" t="e">
        <v>#REF!</v>
      </c>
      <c r="T77" t="e">
        <v>#REF!</v>
      </c>
      <c r="U77" t="e">
        <v>#REF!</v>
      </c>
    </row>
    <row r="78" spans="1:21" x14ac:dyDescent="0.3">
      <c r="A78" t="s">
        <v>111</v>
      </c>
      <c r="B78" s="2">
        <v>0</v>
      </c>
      <c r="C78" s="2">
        <v>0</v>
      </c>
      <c r="D78" s="2">
        <v>0</v>
      </c>
      <c r="E78" s="2">
        <v>262.48927501049928</v>
      </c>
      <c r="F78" s="2">
        <v>289.90784643907074</v>
      </c>
      <c r="G78" s="2">
        <v>345.10891362260725</v>
      </c>
      <c r="H78" s="2">
        <v>341.20659656199689</v>
      </c>
      <c r="I78" s="2">
        <v>356.64055885859</v>
      </c>
      <c r="J78" s="2">
        <v>358.78893549240451</v>
      </c>
      <c r="K78" s="2">
        <v>360.6759921275434</v>
      </c>
      <c r="L78" s="2">
        <v>366.97347559232355</v>
      </c>
      <c r="M78" s="2">
        <v>376.9239062394455</v>
      </c>
      <c r="N78" t="e">
        <v>#REF!</v>
      </c>
      <c r="O78" t="e">
        <v>#REF!</v>
      </c>
      <c r="P78" t="e">
        <v>#REF!</v>
      </c>
      <c r="Q78" t="e">
        <v>#REF!</v>
      </c>
      <c r="R78" t="e">
        <v>#REF!</v>
      </c>
      <c r="S78" t="e">
        <v>#REF!</v>
      </c>
      <c r="T78" t="e">
        <v>#REF!</v>
      </c>
      <c r="U78" t="e">
        <v>#REF!</v>
      </c>
    </row>
    <row r="79" spans="1:21" x14ac:dyDescent="0.3">
      <c r="A79" t="s">
        <v>112</v>
      </c>
      <c r="B79" s="2">
        <v>0</v>
      </c>
      <c r="C79" s="2">
        <v>0</v>
      </c>
      <c r="D79" s="2">
        <v>0</v>
      </c>
      <c r="E79" s="2">
        <v>9547.430521949067</v>
      </c>
      <c r="F79" s="2">
        <v>10074.51455817418</v>
      </c>
      <c r="G79" s="2">
        <v>10435.531067596439</v>
      </c>
      <c r="H79" s="2">
        <v>10952.522561771442</v>
      </c>
      <c r="I79" s="2">
        <v>10935.880500999387</v>
      </c>
      <c r="J79" s="2">
        <v>10981.41716061403</v>
      </c>
      <c r="K79" s="2">
        <v>10837.896614321526</v>
      </c>
      <c r="L79" s="2">
        <v>10727.42577709861</v>
      </c>
      <c r="M79" s="2">
        <v>10563.760733662861</v>
      </c>
      <c r="N79" t="e">
        <v>#REF!</v>
      </c>
      <c r="O79" t="e">
        <v>#REF!</v>
      </c>
      <c r="P79" t="e">
        <v>#REF!</v>
      </c>
      <c r="Q79" t="e">
        <v>#REF!</v>
      </c>
      <c r="R79" t="e">
        <v>#REF!</v>
      </c>
      <c r="S79" t="e">
        <v>#REF!</v>
      </c>
      <c r="T79" t="e">
        <v>#REF!</v>
      </c>
      <c r="U79" t="e">
        <v>#REF!</v>
      </c>
    </row>
    <row r="80" spans="1:21" x14ac:dyDescent="0.3">
      <c r="A80" t="s">
        <v>31</v>
      </c>
      <c r="B80" s="2">
        <v>0</v>
      </c>
      <c r="C80" s="2">
        <v>0</v>
      </c>
      <c r="D80" s="2">
        <v>0</v>
      </c>
      <c r="E80" s="2">
        <v>30497686.477750555</v>
      </c>
      <c r="F80" s="2">
        <v>36196297.534543961</v>
      </c>
      <c r="G80" s="2">
        <v>43104967.921214402</v>
      </c>
      <c r="H80" s="2">
        <v>44191815.900126986</v>
      </c>
      <c r="I80" s="2">
        <v>44265363.849560276</v>
      </c>
      <c r="J80" s="2">
        <v>44468313.11583551</v>
      </c>
      <c r="K80" s="2">
        <v>42369986.85639108</v>
      </c>
      <c r="L80" s="2">
        <v>40120537.135971241</v>
      </c>
      <c r="M80" s="2">
        <v>38133898.630288966</v>
      </c>
      <c r="N80" t="e">
        <v>#REF!</v>
      </c>
      <c r="O80" t="e">
        <v>#REF!</v>
      </c>
      <c r="P80" t="e">
        <v>#REF!</v>
      </c>
      <c r="Q80" t="e">
        <v>#REF!</v>
      </c>
      <c r="R80" t="e">
        <v>#REF!</v>
      </c>
      <c r="S80" t="e">
        <v>#REF!</v>
      </c>
      <c r="T80" t="e">
        <v>#REF!</v>
      </c>
      <c r="U80" t="e">
        <v>#REF!</v>
      </c>
    </row>
    <row r="81" spans="1:25" x14ac:dyDescent="0.3">
      <c r="A81" s="9" t="s">
        <v>33</v>
      </c>
      <c r="B81" s="10">
        <f>SUM(B82:B94)</f>
        <v>0</v>
      </c>
      <c r="C81" s="10">
        <f>SUM(C82:C94)</f>
        <v>0</v>
      </c>
      <c r="D81" s="10">
        <f>SUM(D82:D94)</f>
        <v>0</v>
      </c>
      <c r="E81" s="10">
        <f>SUM(E82:E94)</f>
        <v>28636862.67123444</v>
      </c>
      <c r="F81" s="10">
        <f t="shared" ref="F81:U81" si="2">SUM(F82:F94)</f>
        <v>30205339.808648016</v>
      </c>
      <c r="G81" s="10">
        <f t="shared" si="2"/>
        <v>32358314.731840994</v>
      </c>
      <c r="H81" s="10">
        <f t="shared" si="2"/>
        <v>32155927.051538214</v>
      </c>
      <c r="I81" s="10">
        <f t="shared" si="2"/>
        <v>31568440.148535952</v>
      </c>
      <c r="J81" s="10">
        <f t="shared" si="2"/>
        <v>31071408.748539709</v>
      </c>
      <c r="K81" s="10">
        <f t="shared" si="2"/>
        <v>30446462.025284581</v>
      </c>
      <c r="L81" s="10">
        <f t="shared" si="2"/>
        <v>29957933.782921445</v>
      </c>
      <c r="M81" s="10">
        <f t="shared" si="2"/>
        <v>29548351.87577958</v>
      </c>
      <c r="N81" s="10" t="e">
        <f t="shared" si="2"/>
        <v>#REF!</v>
      </c>
      <c r="O81" s="10" t="e">
        <f t="shared" si="2"/>
        <v>#REF!</v>
      </c>
      <c r="P81" s="10" t="e">
        <f t="shared" si="2"/>
        <v>#REF!</v>
      </c>
      <c r="Q81" s="10" t="e">
        <f t="shared" si="2"/>
        <v>#REF!</v>
      </c>
      <c r="R81" s="10" t="e">
        <f t="shared" si="2"/>
        <v>#REF!</v>
      </c>
      <c r="S81" s="10" t="e">
        <f t="shared" si="2"/>
        <v>#REF!</v>
      </c>
      <c r="T81" s="10" t="e">
        <f t="shared" si="2"/>
        <v>#REF!</v>
      </c>
      <c r="U81" s="10" t="e">
        <f t="shared" si="2"/>
        <v>#REF!</v>
      </c>
    </row>
    <row r="82" spans="1:25" x14ac:dyDescent="0.3">
      <c r="A82" t="s">
        <v>34</v>
      </c>
      <c r="B82" s="2">
        <v>0</v>
      </c>
      <c r="C82" s="2">
        <v>0</v>
      </c>
      <c r="D82" s="2">
        <v>0</v>
      </c>
      <c r="E82" s="2">
        <v>1362637.3952689164</v>
      </c>
      <c r="F82" s="2">
        <v>1539545.5968315855</v>
      </c>
      <c r="G82" s="2">
        <v>1763564.0175858717</v>
      </c>
      <c r="H82" s="2">
        <v>1795946.8181420669</v>
      </c>
      <c r="I82" s="2">
        <v>1810792.8485628264</v>
      </c>
      <c r="J82" s="2">
        <v>1827957.0804684218</v>
      </c>
      <c r="K82" s="2">
        <v>1807912.7502952418</v>
      </c>
      <c r="L82" s="2">
        <v>1782108.6173070844</v>
      </c>
      <c r="M82" s="2">
        <v>1756675.5834895633</v>
      </c>
      <c r="N82" t="e">
        <v>#REF!</v>
      </c>
      <c r="O82" t="e">
        <v>#REF!</v>
      </c>
      <c r="P82" t="e">
        <v>#REF!</v>
      </c>
      <c r="Q82" t="e">
        <v>#REF!</v>
      </c>
      <c r="R82" t="e">
        <v>#REF!</v>
      </c>
      <c r="S82" t="e">
        <v>#REF!</v>
      </c>
      <c r="T82" t="e">
        <v>#REF!</v>
      </c>
      <c r="U82" t="e">
        <v>#REF!</v>
      </c>
    </row>
    <row r="83" spans="1:25" s="9" customFormat="1" x14ac:dyDescent="0.3">
      <c r="A83" t="s">
        <v>113</v>
      </c>
      <c r="B83" s="2">
        <v>0</v>
      </c>
      <c r="C83" s="2">
        <v>0</v>
      </c>
      <c r="D83" s="2">
        <v>0</v>
      </c>
      <c r="E83" s="2">
        <v>199693.76283150585</v>
      </c>
      <c r="F83" s="2">
        <v>216086.14587276865</v>
      </c>
      <c r="G83" s="2">
        <v>234522.09736153102</v>
      </c>
      <c r="H83" s="2">
        <v>237800.14319956081</v>
      </c>
      <c r="I83" s="2">
        <v>261534.4248872865</v>
      </c>
      <c r="J83" s="2">
        <v>268018.88458260434</v>
      </c>
      <c r="K83" s="2">
        <v>271875.3035063502</v>
      </c>
      <c r="L83" s="2">
        <v>277169.4591630284</v>
      </c>
      <c r="M83" s="2">
        <v>281355.35605475056</v>
      </c>
      <c r="N83" t="e">
        <v>#REF!</v>
      </c>
      <c r="O83" t="e">
        <v>#REF!</v>
      </c>
      <c r="P83" t="e">
        <v>#REF!</v>
      </c>
      <c r="Q83" t="e">
        <v>#REF!</v>
      </c>
      <c r="R83" t="e">
        <v>#REF!</v>
      </c>
      <c r="S83" t="e">
        <v>#REF!</v>
      </c>
      <c r="T83" t="e">
        <v>#REF!</v>
      </c>
      <c r="U83" t="e">
        <v>#REF!</v>
      </c>
      <c r="V83"/>
      <c r="W83"/>
      <c r="X83"/>
      <c r="Y83"/>
    </row>
    <row r="84" spans="1:25" s="9" customFormat="1" x14ac:dyDescent="0.3">
      <c r="A84" t="s">
        <v>36</v>
      </c>
      <c r="B84" s="2">
        <v>0</v>
      </c>
      <c r="C84" s="2">
        <v>0</v>
      </c>
      <c r="D84" s="2">
        <v>0</v>
      </c>
      <c r="E84" s="2">
        <v>18336994.791772492</v>
      </c>
      <c r="F84" s="2">
        <v>19121741.063597415</v>
      </c>
      <c r="G84" s="2">
        <v>20183559.972105362</v>
      </c>
      <c r="H84" s="2">
        <v>20102133.692549832</v>
      </c>
      <c r="I84" s="2">
        <v>19880284.772984769</v>
      </c>
      <c r="J84" s="2">
        <v>19697611.491687067</v>
      </c>
      <c r="K84" s="2">
        <v>19576681.76173386</v>
      </c>
      <c r="L84" s="2">
        <v>19554382.47873956</v>
      </c>
      <c r="M84" s="2">
        <v>19598825.059946042</v>
      </c>
      <c r="N84" t="e">
        <v>#REF!</v>
      </c>
      <c r="O84" t="e">
        <v>#REF!</v>
      </c>
      <c r="P84" t="e">
        <v>#REF!</v>
      </c>
      <c r="Q84" t="e">
        <v>#REF!</v>
      </c>
      <c r="R84" t="e">
        <v>#REF!</v>
      </c>
      <c r="S84" t="e">
        <v>#REF!</v>
      </c>
      <c r="T84" t="e">
        <v>#REF!</v>
      </c>
      <c r="U84" t="e">
        <v>#REF!</v>
      </c>
      <c r="V84"/>
      <c r="W84"/>
      <c r="X84"/>
      <c r="Y84"/>
    </row>
    <row r="85" spans="1:25" s="9" customFormat="1" x14ac:dyDescent="0.3">
      <c r="A85" t="s">
        <v>38</v>
      </c>
      <c r="B85" s="2">
        <v>0</v>
      </c>
      <c r="C85" s="2">
        <v>0</v>
      </c>
      <c r="D85" s="2">
        <v>0</v>
      </c>
      <c r="E85" s="2">
        <v>4855078.1467753137</v>
      </c>
      <c r="F85" s="2">
        <v>5106826.6569474516</v>
      </c>
      <c r="G85" s="2">
        <v>5531686.8264475632</v>
      </c>
      <c r="H85" s="2">
        <v>5482258.9595849346</v>
      </c>
      <c r="I85" s="2">
        <v>5207129.8150464259</v>
      </c>
      <c r="J85" s="2">
        <v>4976908.2341013076</v>
      </c>
      <c r="K85" s="2">
        <v>4633254.6706140749</v>
      </c>
      <c r="L85" s="2">
        <v>4299785.9317580145</v>
      </c>
      <c r="M85" s="2">
        <v>3989444.5893935184</v>
      </c>
      <c r="N85" t="e">
        <v>#REF!</v>
      </c>
      <c r="O85" t="e">
        <v>#REF!</v>
      </c>
      <c r="P85" t="e">
        <v>#REF!</v>
      </c>
      <c r="Q85" t="e">
        <v>#REF!</v>
      </c>
      <c r="R85" t="e">
        <v>#REF!</v>
      </c>
      <c r="S85" t="e">
        <v>#REF!</v>
      </c>
      <c r="T85" t="e">
        <v>#REF!</v>
      </c>
      <c r="U85" t="e">
        <v>#REF!</v>
      </c>
      <c r="V85"/>
      <c r="W85"/>
      <c r="X85"/>
      <c r="Y85"/>
    </row>
    <row r="86" spans="1:25" x14ac:dyDescent="0.3">
      <c r="A86" t="s">
        <v>40</v>
      </c>
      <c r="B86" s="2">
        <v>0</v>
      </c>
      <c r="C86" s="2">
        <v>0</v>
      </c>
      <c r="D86" s="2">
        <v>0</v>
      </c>
      <c r="E86" s="2">
        <v>579404.74597811059</v>
      </c>
      <c r="F86" s="2">
        <v>642045.5998171533</v>
      </c>
      <c r="G86" s="2">
        <v>719479.89607453847</v>
      </c>
      <c r="H86" s="2">
        <v>722071.86332315661</v>
      </c>
      <c r="I86" s="2">
        <v>725708.66532185511</v>
      </c>
      <c r="J86" s="2">
        <v>728746.7294285181</v>
      </c>
      <c r="K86" s="2">
        <v>731736.79796242143</v>
      </c>
      <c r="L86" s="2">
        <v>729308.46181198664</v>
      </c>
      <c r="M86" s="2">
        <v>719470.91657456546</v>
      </c>
      <c r="N86" t="e">
        <v>#REF!</v>
      </c>
      <c r="O86" t="e">
        <v>#REF!</v>
      </c>
      <c r="P86" t="e">
        <v>#REF!</v>
      </c>
      <c r="Q86" t="e">
        <v>#REF!</v>
      </c>
      <c r="R86" t="e">
        <v>#REF!</v>
      </c>
      <c r="S86" t="e">
        <v>#REF!</v>
      </c>
      <c r="T86" t="e">
        <v>#REF!</v>
      </c>
      <c r="U86" t="e">
        <v>#REF!</v>
      </c>
    </row>
    <row r="87" spans="1:25" x14ac:dyDescent="0.3">
      <c r="A87" t="s">
        <v>114</v>
      </c>
      <c r="B87" s="2">
        <v>0</v>
      </c>
      <c r="C87" s="2">
        <v>0</v>
      </c>
      <c r="D87" s="2">
        <v>0</v>
      </c>
      <c r="E87" s="2">
        <v>479513.97321931308</v>
      </c>
      <c r="F87" s="2">
        <v>516484.6333458079</v>
      </c>
      <c r="G87" s="2">
        <v>560934.56142234139</v>
      </c>
      <c r="H87" s="2">
        <v>559167.17463607294</v>
      </c>
      <c r="I87" s="2">
        <v>562403.1779551605</v>
      </c>
      <c r="J87" s="2">
        <v>569529.66255651775</v>
      </c>
      <c r="K87" s="2">
        <v>571961.27783184638</v>
      </c>
      <c r="L87" s="2">
        <v>568473.93988985778</v>
      </c>
      <c r="M87" s="2">
        <v>555825.26972114271</v>
      </c>
      <c r="N87" t="e">
        <v>#REF!</v>
      </c>
      <c r="O87" t="e">
        <v>#REF!</v>
      </c>
      <c r="P87" t="e">
        <v>#REF!</v>
      </c>
      <c r="Q87" t="e">
        <v>#REF!</v>
      </c>
      <c r="R87" t="e">
        <v>#REF!</v>
      </c>
      <c r="S87" t="e">
        <v>#REF!</v>
      </c>
      <c r="T87" t="e">
        <v>#REF!</v>
      </c>
      <c r="U87" t="e">
        <v>#REF!</v>
      </c>
    </row>
    <row r="88" spans="1:25" x14ac:dyDescent="0.3">
      <c r="A88" t="s">
        <v>115</v>
      </c>
      <c r="B88" s="2">
        <v>0</v>
      </c>
      <c r="C88" s="2">
        <v>0</v>
      </c>
      <c r="D88" s="2">
        <v>0</v>
      </c>
      <c r="E88" s="2">
        <v>13434.933864593841</v>
      </c>
      <c r="F88" s="2">
        <v>14306.565088499181</v>
      </c>
      <c r="G88" s="2">
        <v>15320.497139971947</v>
      </c>
      <c r="H88" s="2">
        <v>15134.319746071556</v>
      </c>
      <c r="I88" s="2">
        <v>15082.987885795779</v>
      </c>
      <c r="J88" s="2">
        <v>15063.402597164259</v>
      </c>
      <c r="K88" s="2">
        <v>14986.182845427964</v>
      </c>
      <c r="L88" s="2">
        <v>14945.476640936233</v>
      </c>
      <c r="M88" s="2">
        <v>14758.103330537489</v>
      </c>
      <c r="N88" t="e">
        <v>#REF!</v>
      </c>
      <c r="O88" t="e">
        <v>#REF!</v>
      </c>
      <c r="P88" t="e">
        <v>#REF!</v>
      </c>
      <c r="Q88" t="e">
        <v>#REF!</v>
      </c>
      <c r="R88" t="e">
        <v>#REF!</v>
      </c>
      <c r="S88" t="e">
        <v>#REF!</v>
      </c>
      <c r="T88" t="e">
        <v>#REF!</v>
      </c>
      <c r="U88" t="e">
        <v>#REF!</v>
      </c>
    </row>
    <row r="89" spans="1:25" s="1" customFormat="1" x14ac:dyDescent="0.3">
      <c r="A89" t="s">
        <v>116</v>
      </c>
      <c r="B89" s="2">
        <v>0</v>
      </c>
      <c r="C89" s="2">
        <v>0</v>
      </c>
      <c r="D89" s="2">
        <v>0</v>
      </c>
      <c r="E89" s="2">
        <v>72654.646351951247</v>
      </c>
      <c r="F89" s="2">
        <v>83119.983998074837</v>
      </c>
      <c r="G89" s="2">
        <v>97120.364288495402</v>
      </c>
      <c r="H89" s="2">
        <v>98605.189564739005</v>
      </c>
      <c r="I89" s="2">
        <v>98369.376926412617</v>
      </c>
      <c r="J89" s="2">
        <v>98771.925789023779</v>
      </c>
      <c r="K89" s="2">
        <v>98085.846304268969</v>
      </c>
      <c r="L89" s="2">
        <v>98039.603757212462</v>
      </c>
      <c r="M89" s="2">
        <v>96788.43484522574</v>
      </c>
      <c r="N89" t="e">
        <v>#REF!</v>
      </c>
      <c r="O89" t="e">
        <v>#REF!</v>
      </c>
      <c r="P89" t="e">
        <v>#REF!</v>
      </c>
      <c r="Q89" t="e">
        <v>#REF!</v>
      </c>
      <c r="R89" t="e">
        <v>#REF!</v>
      </c>
      <c r="S89" t="e">
        <v>#REF!</v>
      </c>
      <c r="T89" t="e">
        <v>#REF!</v>
      </c>
      <c r="U89" t="e">
        <v>#REF!</v>
      </c>
      <c r="V89"/>
      <c r="W89"/>
      <c r="X89"/>
      <c r="Y89"/>
    </row>
    <row r="90" spans="1:25" s="9" customFormat="1" x14ac:dyDescent="0.3">
      <c r="A90" t="s">
        <v>117</v>
      </c>
      <c r="B90" s="2">
        <v>0</v>
      </c>
      <c r="C90" s="2">
        <v>0</v>
      </c>
      <c r="D90" s="2">
        <v>0</v>
      </c>
      <c r="E90" s="2">
        <v>563473.53006394568</v>
      </c>
      <c r="F90" s="2">
        <v>617419.80692331609</v>
      </c>
      <c r="G90" s="2">
        <v>679295.81332436856</v>
      </c>
      <c r="H90" s="2">
        <v>690451.38413560798</v>
      </c>
      <c r="I90" s="2">
        <v>708200.5867958297</v>
      </c>
      <c r="J90" s="2">
        <v>726909.49158945074</v>
      </c>
      <c r="K90" s="2">
        <v>739070.36565290007</v>
      </c>
      <c r="L90" s="2">
        <v>751724.23821375228</v>
      </c>
      <c r="M90" s="2">
        <v>756852.47663346876</v>
      </c>
      <c r="N90" t="e">
        <v>#REF!</v>
      </c>
      <c r="O90" t="e">
        <v>#REF!</v>
      </c>
      <c r="P90" t="e">
        <v>#REF!</v>
      </c>
      <c r="Q90" t="e">
        <v>#REF!</v>
      </c>
      <c r="R90" t="e">
        <v>#REF!</v>
      </c>
      <c r="S90" t="e">
        <v>#REF!</v>
      </c>
      <c r="T90" t="e">
        <v>#REF!</v>
      </c>
      <c r="U90" t="e">
        <v>#REF!</v>
      </c>
      <c r="V90"/>
      <c r="W90"/>
      <c r="X90"/>
      <c r="Y90"/>
    </row>
    <row r="91" spans="1:25" x14ac:dyDescent="0.3">
      <c r="A91" t="s">
        <v>42</v>
      </c>
      <c r="B91" s="2">
        <v>0</v>
      </c>
      <c r="C91" s="2">
        <v>0</v>
      </c>
      <c r="D91" s="2">
        <v>0</v>
      </c>
      <c r="E91" s="2">
        <v>579512.0842403901</v>
      </c>
      <c r="F91" s="2">
        <v>634478.71275758184</v>
      </c>
      <c r="G91" s="2">
        <v>695770.04671048594</v>
      </c>
      <c r="H91" s="2">
        <v>698665.75093080115</v>
      </c>
      <c r="I91" s="2">
        <v>707049.15130143031</v>
      </c>
      <c r="J91" s="2">
        <v>713871.60507610987</v>
      </c>
      <c r="K91" s="2">
        <v>715997.97806647455</v>
      </c>
      <c r="L91" s="2">
        <v>722368.7154035141</v>
      </c>
      <c r="M91" s="2">
        <v>720207.30858691153</v>
      </c>
      <c r="N91" t="e">
        <v>#REF!</v>
      </c>
      <c r="O91" t="e">
        <v>#REF!</v>
      </c>
      <c r="P91" t="e">
        <v>#REF!</v>
      </c>
      <c r="Q91" t="e">
        <v>#REF!</v>
      </c>
      <c r="R91" t="e">
        <v>#REF!</v>
      </c>
      <c r="S91" t="e">
        <v>#REF!</v>
      </c>
      <c r="T91" t="e">
        <v>#REF!</v>
      </c>
      <c r="U91" t="e">
        <v>#REF!</v>
      </c>
    </row>
    <row r="92" spans="1:25" x14ac:dyDescent="0.3">
      <c r="A92" t="s">
        <v>118</v>
      </c>
      <c r="B92" s="2">
        <v>0</v>
      </c>
      <c r="C92" s="2">
        <v>0</v>
      </c>
      <c r="D92" s="2">
        <v>0</v>
      </c>
      <c r="E92" s="2">
        <v>74483.296280918046</v>
      </c>
      <c r="F92" s="2">
        <v>84735.196841141675</v>
      </c>
      <c r="G92" s="2">
        <v>97589.794488144646</v>
      </c>
      <c r="H92" s="2">
        <v>98380.169453200244</v>
      </c>
      <c r="I92" s="2">
        <v>96525.194811170353</v>
      </c>
      <c r="J92" s="2">
        <v>95753.55262654509</v>
      </c>
      <c r="K92" s="2">
        <v>92486.829133698586</v>
      </c>
      <c r="L92" s="2">
        <v>88923.098697033231</v>
      </c>
      <c r="M92" s="2">
        <v>85839.934205553422</v>
      </c>
      <c r="N92" t="e">
        <v>#REF!</v>
      </c>
      <c r="O92" t="e">
        <v>#REF!</v>
      </c>
      <c r="P92" t="e">
        <v>#REF!</v>
      </c>
      <c r="Q92" t="e">
        <v>#REF!</v>
      </c>
      <c r="R92" t="e">
        <v>#REF!</v>
      </c>
      <c r="S92" t="e">
        <v>#REF!</v>
      </c>
      <c r="T92" t="e">
        <v>#REF!</v>
      </c>
      <c r="U92" t="e">
        <v>#REF!</v>
      </c>
    </row>
    <row r="93" spans="1:25" x14ac:dyDescent="0.3">
      <c r="A93" t="s">
        <v>119</v>
      </c>
      <c r="B93" s="2">
        <v>0</v>
      </c>
      <c r="C93" s="2">
        <v>0</v>
      </c>
      <c r="D93" s="2">
        <v>0</v>
      </c>
      <c r="E93" s="2">
        <v>1145192.9284504349</v>
      </c>
      <c r="F93" s="2">
        <v>1205058.9743600399</v>
      </c>
      <c r="G93" s="2">
        <v>1296400.333015135</v>
      </c>
      <c r="H93" s="2">
        <v>1164800.9604166185</v>
      </c>
      <c r="I93" s="2">
        <v>995515.70650978328</v>
      </c>
      <c r="J93" s="2">
        <v>842643.06786433351</v>
      </c>
      <c r="K93" s="2">
        <v>680254.97068014462</v>
      </c>
      <c r="L93" s="2">
        <v>556993.32761752803</v>
      </c>
      <c r="M93" s="2">
        <v>460012.63231734134</v>
      </c>
      <c r="N93" t="e">
        <v>#REF!</v>
      </c>
      <c r="O93" t="e">
        <v>#REF!</v>
      </c>
      <c r="P93" t="e">
        <v>#REF!</v>
      </c>
      <c r="Q93" t="e">
        <v>#REF!</v>
      </c>
      <c r="R93" t="e">
        <v>#REF!</v>
      </c>
      <c r="S93" t="e">
        <v>#REF!</v>
      </c>
      <c r="T93" t="e">
        <v>#REF!</v>
      </c>
      <c r="U93" t="e">
        <v>#REF!</v>
      </c>
    </row>
    <row r="94" spans="1:25" x14ac:dyDescent="0.3">
      <c r="A94" t="s">
        <v>120</v>
      </c>
      <c r="B94" s="2">
        <v>0</v>
      </c>
      <c r="C94" s="2">
        <v>0</v>
      </c>
      <c r="D94" s="2">
        <v>0</v>
      </c>
      <c r="E94" s="2">
        <v>374788.4361365558</v>
      </c>
      <c r="F94" s="2">
        <v>423490.8722671743</v>
      </c>
      <c r="G94" s="2">
        <v>483070.51187719189</v>
      </c>
      <c r="H94" s="2">
        <v>490510.62585555133</v>
      </c>
      <c r="I94" s="2">
        <v>499843.43954720587</v>
      </c>
      <c r="J94" s="2">
        <v>509623.62017265055</v>
      </c>
      <c r="K94" s="2">
        <v>512157.29065787775</v>
      </c>
      <c r="L94" s="2">
        <v>513710.43392192834</v>
      </c>
      <c r="M94" s="2">
        <v>512296.21068096312</v>
      </c>
      <c r="N94" t="e">
        <v>#REF!</v>
      </c>
      <c r="O94" t="e">
        <v>#REF!</v>
      </c>
      <c r="P94" t="e">
        <v>#REF!</v>
      </c>
      <c r="Q94" t="e">
        <v>#REF!</v>
      </c>
      <c r="R94" t="e">
        <v>#REF!</v>
      </c>
      <c r="S94" t="e">
        <v>#REF!</v>
      </c>
      <c r="T94" t="e">
        <v>#REF!</v>
      </c>
      <c r="U94" t="e">
        <v>#REF!</v>
      </c>
    </row>
    <row r="95" spans="1:25" x14ac:dyDescent="0.3">
      <c r="A95" s="1" t="s">
        <v>224</v>
      </c>
    </row>
    <row r="96" spans="1:25" x14ac:dyDescent="0.3">
      <c r="B96" s="2" t="s">
        <v>1</v>
      </c>
      <c r="D96" s="2" t="s">
        <v>2</v>
      </c>
    </row>
    <row r="97" spans="1:21" x14ac:dyDescent="0.3">
      <c r="A97" s="5" t="s">
        <v>4</v>
      </c>
      <c r="B97" s="6">
        <v>1992</v>
      </c>
      <c r="C97" s="6">
        <v>2017</v>
      </c>
      <c r="D97" s="7">
        <v>2017</v>
      </c>
      <c r="E97" s="7">
        <v>2020</v>
      </c>
      <c r="F97" s="7">
        <v>2025</v>
      </c>
      <c r="G97" s="7">
        <v>2030</v>
      </c>
      <c r="H97" s="7">
        <v>2035</v>
      </c>
      <c r="I97" s="7">
        <v>2040</v>
      </c>
      <c r="J97" s="7">
        <v>2045</v>
      </c>
      <c r="K97" s="7">
        <v>2050</v>
      </c>
      <c r="L97" s="7">
        <v>2055</v>
      </c>
      <c r="M97" s="7">
        <v>2060</v>
      </c>
      <c r="N97" s="8">
        <v>2065</v>
      </c>
      <c r="O97" s="8">
        <v>2070</v>
      </c>
      <c r="P97" s="8">
        <v>2075</v>
      </c>
      <c r="Q97" s="8">
        <v>2080</v>
      </c>
      <c r="R97" s="8">
        <v>2085</v>
      </c>
      <c r="S97" s="8">
        <v>2090</v>
      </c>
      <c r="T97" s="8">
        <v>2095</v>
      </c>
      <c r="U97" s="8">
        <v>2100</v>
      </c>
    </row>
    <row r="98" spans="1:21" x14ac:dyDescent="0.3">
      <c r="A98" s="9" t="s">
        <v>44</v>
      </c>
      <c r="B98" s="10">
        <f>SUM(B99:B137)+B185+B186+B189+B190+B191+B196+B197+B199</f>
        <v>0</v>
      </c>
      <c r="C98" s="10">
        <f>SUM(C99:C137)+C185+C186+C189+C190+C191+C196+C197+C199</f>
        <v>0</v>
      </c>
      <c r="D98" s="10">
        <f>SUM(D99:D137)+D185+D186+D189+D190+D191+D196+D197+D199</f>
        <v>0</v>
      </c>
      <c r="E98" s="10">
        <f>SUM(E99:E137)+E185+E186+E189+E190+E191+E196+E197+E199</f>
        <v>90922169.191088691</v>
      </c>
      <c r="F98" s="10">
        <f t="shared" ref="F98:U98" si="3">SUM(F99:F137)+F185+F186+F189+F190+F191+F196+F197+F199</f>
        <v>104152563.8990746</v>
      </c>
      <c r="G98" s="10">
        <f t="shared" si="3"/>
        <v>120741117.24243827</v>
      </c>
      <c r="H98" s="10">
        <f t="shared" si="3"/>
        <v>121693814.8264226</v>
      </c>
      <c r="I98" s="10">
        <f t="shared" si="3"/>
        <v>124311357.24490689</v>
      </c>
      <c r="J98" s="10">
        <f t="shared" si="3"/>
        <v>127631035.7942524</v>
      </c>
      <c r="K98" s="10">
        <f t="shared" si="3"/>
        <v>128918920.74009567</v>
      </c>
      <c r="L98" s="10">
        <f t="shared" si="3"/>
        <v>129220160.43374051</v>
      </c>
      <c r="M98" s="10">
        <f t="shared" si="3"/>
        <v>128499321.52901609</v>
      </c>
      <c r="N98" s="10" t="e">
        <f t="shared" si="3"/>
        <v>#REF!</v>
      </c>
      <c r="O98" s="10" t="e">
        <f t="shared" si="3"/>
        <v>#REF!</v>
      </c>
      <c r="P98" s="10" t="e">
        <f t="shared" si="3"/>
        <v>#REF!</v>
      </c>
      <c r="Q98" s="10" t="e">
        <f t="shared" si="3"/>
        <v>#REF!</v>
      </c>
      <c r="R98" s="10" t="e">
        <f t="shared" si="3"/>
        <v>#REF!</v>
      </c>
      <c r="S98" s="10" t="e">
        <f t="shared" si="3"/>
        <v>#REF!</v>
      </c>
      <c r="T98" s="10" t="e">
        <f t="shared" si="3"/>
        <v>#REF!</v>
      </c>
      <c r="U98" s="10" t="e">
        <f t="shared" si="3"/>
        <v>#REF!</v>
      </c>
    </row>
    <row r="99" spans="1:21" x14ac:dyDescent="0.3">
      <c r="A99" t="s">
        <v>121</v>
      </c>
      <c r="B99" s="2">
        <v>0</v>
      </c>
      <c r="C99" s="2">
        <v>0</v>
      </c>
      <c r="D99" s="2">
        <v>0</v>
      </c>
      <c r="E99" s="2">
        <v>230826.70834347943</v>
      </c>
      <c r="F99" s="2">
        <v>242686.17584023846</v>
      </c>
      <c r="G99" s="2">
        <v>249599.70787694285</v>
      </c>
      <c r="H99" s="2">
        <v>242134.53022352423</v>
      </c>
      <c r="I99" s="2">
        <v>230349.12400324212</v>
      </c>
      <c r="J99" s="2">
        <v>211708.29268801943</v>
      </c>
      <c r="K99" s="2">
        <v>154376.97902419971</v>
      </c>
      <c r="L99" s="2">
        <v>30141.098924754391</v>
      </c>
      <c r="M99" s="2">
        <v>30279.676340312479</v>
      </c>
      <c r="N99" t="e">
        <v>#REF!</v>
      </c>
      <c r="O99" t="e">
        <v>#REF!</v>
      </c>
      <c r="P99" t="e">
        <v>#REF!</v>
      </c>
      <c r="Q99" t="e">
        <v>#REF!</v>
      </c>
      <c r="R99" t="e">
        <v>#REF!</v>
      </c>
      <c r="S99" t="e">
        <v>#REF!</v>
      </c>
      <c r="T99" t="e">
        <v>#REF!</v>
      </c>
      <c r="U99" t="e">
        <v>#REF!</v>
      </c>
    </row>
    <row r="100" spans="1:21" x14ac:dyDescent="0.3">
      <c r="A100" t="s">
        <v>122</v>
      </c>
      <c r="B100" s="2">
        <v>0</v>
      </c>
      <c r="C100" s="2">
        <v>0</v>
      </c>
      <c r="D100" s="2">
        <v>0</v>
      </c>
      <c r="E100" s="2">
        <v>414.27926331168931</v>
      </c>
      <c r="F100" s="2">
        <v>521.39995465953086</v>
      </c>
      <c r="G100" s="2">
        <v>628.25632973868733</v>
      </c>
      <c r="H100" s="2">
        <v>660.92426100629598</v>
      </c>
      <c r="I100" s="2">
        <v>684.33872334648061</v>
      </c>
      <c r="J100" s="2">
        <v>706.05173308387361</v>
      </c>
      <c r="K100" s="2">
        <v>721.21699616265209</v>
      </c>
      <c r="L100" s="2">
        <v>742.83322178535764</v>
      </c>
      <c r="M100" s="2">
        <v>759.20205914946507</v>
      </c>
      <c r="N100" t="e">
        <v>#REF!</v>
      </c>
      <c r="O100" t="e">
        <v>#REF!</v>
      </c>
      <c r="P100" t="e">
        <v>#REF!</v>
      </c>
      <c r="Q100" t="e">
        <v>#REF!</v>
      </c>
      <c r="R100" t="e">
        <v>#REF!</v>
      </c>
      <c r="S100" t="e">
        <v>#REF!</v>
      </c>
      <c r="T100" t="e">
        <v>#REF!</v>
      </c>
      <c r="U100" t="e">
        <v>#REF!</v>
      </c>
    </row>
    <row r="101" spans="1:21" x14ac:dyDescent="0.3">
      <c r="A101" t="s">
        <v>124</v>
      </c>
      <c r="B101" s="2">
        <v>0</v>
      </c>
      <c r="C101" s="2">
        <v>0</v>
      </c>
      <c r="D101" s="2">
        <v>0</v>
      </c>
      <c r="E101" s="2">
        <v>1150317.4748337346</v>
      </c>
      <c r="F101" s="2">
        <v>1266156.313123927</v>
      </c>
      <c r="G101" s="2">
        <v>1396594.4756853299</v>
      </c>
      <c r="H101" s="2">
        <v>1390119.0319850696</v>
      </c>
      <c r="I101" s="2">
        <v>1412705.8467197265</v>
      </c>
      <c r="J101" s="2">
        <v>1428943.8084613055</v>
      </c>
      <c r="K101" s="2">
        <v>1444573.8792973578</v>
      </c>
      <c r="L101" s="2">
        <v>1479588.0103727859</v>
      </c>
      <c r="M101" s="2">
        <v>1485848.718458286</v>
      </c>
      <c r="N101" t="e">
        <v>#REF!</v>
      </c>
      <c r="O101" t="e">
        <v>#REF!</v>
      </c>
      <c r="P101" t="e">
        <v>#REF!</v>
      </c>
      <c r="Q101" t="e">
        <v>#REF!</v>
      </c>
      <c r="R101" t="e">
        <v>#REF!</v>
      </c>
      <c r="S101" t="e">
        <v>#REF!</v>
      </c>
      <c r="T101" t="e">
        <v>#REF!</v>
      </c>
      <c r="U101" t="e">
        <v>#REF!</v>
      </c>
    </row>
    <row r="102" spans="1:21" x14ac:dyDescent="0.3">
      <c r="A102" t="s">
        <v>125</v>
      </c>
      <c r="B102" s="2">
        <v>0</v>
      </c>
      <c r="C102" s="2">
        <v>0</v>
      </c>
      <c r="D102" s="2">
        <v>0</v>
      </c>
      <c r="E102" s="2">
        <v>233201.60239795659</v>
      </c>
      <c r="F102" s="2">
        <v>257131.638278203</v>
      </c>
      <c r="G102" s="2">
        <v>284331.90935316373</v>
      </c>
      <c r="H102" s="2">
        <v>282765.37037927593</v>
      </c>
      <c r="I102" s="2">
        <v>287076.25381273491</v>
      </c>
      <c r="J102" s="2">
        <v>290413.82338441035</v>
      </c>
      <c r="K102" s="2">
        <v>294040.56496784365</v>
      </c>
      <c r="L102" s="2">
        <v>300944.3796274148</v>
      </c>
      <c r="M102" s="2">
        <v>302049.54986709042</v>
      </c>
      <c r="N102" t="e">
        <v>#REF!</v>
      </c>
      <c r="O102" t="e">
        <v>#REF!</v>
      </c>
      <c r="P102" t="e">
        <v>#REF!</v>
      </c>
      <c r="Q102" t="e">
        <v>#REF!</v>
      </c>
      <c r="R102" t="e">
        <v>#REF!</v>
      </c>
      <c r="S102" t="e">
        <v>#REF!</v>
      </c>
      <c r="T102" t="e">
        <v>#REF!</v>
      </c>
      <c r="U102" t="e">
        <v>#REF!</v>
      </c>
    </row>
    <row r="103" spans="1:21" x14ac:dyDescent="0.3">
      <c r="A103" t="s">
        <v>126</v>
      </c>
      <c r="B103" s="2">
        <v>0</v>
      </c>
      <c r="C103" s="2">
        <v>0</v>
      </c>
      <c r="D103" s="2">
        <v>0</v>
      </c>
      <c r="E103" s="2">
        <v>8094.6359950454171</v>
      </c>
      <c r="F103" s="2">
        <v>7702.2641519415811</v>
      </c>
      <c r="G103" s="2">
        <v>7384.6223007966983</v>
      </c>
      <c r="H103" s="2">
        <v>7413.2323012446332</v>
      </c>
      <c r="I103" s="2">
        <v>7369.7711789696423</v>
      </c>
      <c r="J103" s="2">
        <v>7342.4194711554801</v>
      </c>
      <c r="K103" s="2">
        <v>7500.9698003149497</v>
      </c>
      <c r="L103" s="2">
        <v>7564.6265520251154</v>
      </c>
      <c r="M103" s="2">
        <v>7610.5464098169741</v>
      </c>
      <c r="N103" t="e">
        <v>#REF!</v>
      </c>
      <c r="O103" t="e">
        <v>#REF!</v>
      </c>
      <c r="P103" t="e">
        <v>#REF!</v>
      </c>
      <c r="Q103" t="e">
        <v>#REF!</v>
      </c>
      <c r="R103" t="e">
        <v>#REF!</v>
      </c>
      <c r="S103" t="e">
        <v>#REF!</v>
      </c>
      <c r="T103" t="e">
        <v>#REF!</v>
      </c>
      <c r="U103" t="e">
        <v>#REF!</v>
      </c>
    </row>
    <row r="104" spans="1:21" x14ac:dyDescent="0.3">
      <c r="A104" t="s">
        <v>127</v>
      </c>
      <c r="B104" s="2">
        <v>0</v>
      </c>
      <c r="C104" s="2">
        <v>0</v>
      </c>
      <c r="D104" s="2">
        <v>0</v>
      </c>
      <c r="E104" s="2">
        <v>446680.5488535717</v>
      </c>
      <c r="F104" s="2">
        <v>486056.93832287914</v>
      </c>
      <c r="G104" s="2">
        <v>531790.7662199022</v>
      </c>
      <c r="H104" s="2">
        <v>528714.95118091872</v>
      </c>
      <c r="I104" s="2">
        <v>533828.39305661956</v>
      </c>
      <c r="J104" s="2">
        <v>538099.32418081979</v>
      </c>
      <c r="K104" s="2">
        <v>540055.14602861367</v>
      </c>
      <c r="L104" s="2">
        <v>547751.40115531255</v>
      </c>
      <c r="M104" s="2">
        <v>546657.28430826694</v>
      </c>
      <c r="N104" t="e">
        <v>#REF!</v>
      </c>
      <c r="O104" t="e">
        <v>#REF!</v>
      </c>
      <c r="P104" t="e">
        <v>#REF!</v>
      </c>
      <c r="Q104" t="e">
        <v>#REF!</v>
      </c>
      <c r="R104" t="e">
        <v>#REF!</v>
      </c>
      <c r="S104" t="e">
        <v>#REF!</v>
      </c>
      <c r="T104" t="e">
        <v>#REF!</v>
      </c>
      <c r="U104" t="e">
        <v>#REF!</v>
      </c>
    </row>
    <row r="105" spans="1:21" x14ac:dyDescent="0.3">
      <c r="A105" t="s">
        <v>46</v>
      </c>
      <c r="B105" s="2">
        <v>0</v>
      </c>
      <c r="C105" s="2">
        <v>0</v>
      </c>
      <c r="D105" s="2">
        <v>0</v>
      </c>
      <c r="E105" s="2">
        <v>38862954.760201544</v>
      </c>
      <c r="F105" s="2">
        <v>45826302.960407697</v>
      </c>
      <c r="G105" s="2">
        <v>55076145.376398593</v>
      </c>
      <c r="H105" s="2">
        <v>55682436.450741552</v>
      </c>
      <c r="I105" s="2">
        <v>57551556.884209953</v>
      </c>
      <c r="J105" s="2">
        <v>59810074.210120037</v>
      </c>
      <c r="K105" s="2">
        <v>61033533.102470703</v>
      </c>
      <c r="L105" s="2">
        <v>61305784.621829353</v>
      </c>
      <c r="M105" s="2">
        <v>60639828.713415802</v>
      </c>
      <c r="N105" t="e">
        <v>#REF!</v>
      </c>
      <c r="O105" t="e">
        <v>#REF!</v>
      </c>
      <c r="P105" t="e">
        <v>#REF!</v>
      </c>
      <c r="Q105" t="e">
        <v>#REF!</v>
      </c>
      <c r="R105" t="e">
        <v>#REF!</v>
      </c>
      <c r="S105" t="e">
        <v>#REF!</v>
      </c>
      <c r="T105" t="e">
        <v>#REF!</v>
      </c>
      <c r="U105" t="e">
        <v>#REF!</v>
      </c>
    </row>
    <row r="106" spans="1:21" x14ac:dyDescent="0.3">
      <c r="A106" t="s">
        <v>128</v>
      </c>
      <c r="B106" s="2">
        <v>0</v>
      </c>
      <c r="C106" s="2">
        <v>0</v>
      </c>
      <c r="D106" s="2">
        <v>0</v>
      </c>
      <c r="E106" s="2">
        <v>1366.0809463408239</v>
      </c>
      <c r="F106" s="2">
        <v>1305.1199093190617</v>
      </c>
      <c r="G106" s="2">
        <v>1217.6145560286145</v>
      </c>
      <c r="H106" s="2">
        <v>1080.6111622128601</v>
      </c>
      <c r="I106" s="2">
        <v>1016.0847603682428</v>
      </c>
      <c r="J106" s="2">
        <v>1089.9530005549163</v>
      </c>
      <c r="K106" s="2">
        <v>1139.8534940829754</v>
      </c>
      <c r="L106" s="2">
        <v>1186.8499501549613</v>
      </c>
      <c r="M106" s="2">
        <v>1190.1437875190691</v>
      </c>
      <c r="N106" t="e">
        <v>#REF!</v>
      </c>
      <c r="O106" t="e">
        <v>#REF!</v>
      </c>
      <c r="P106" t="e">
        <v>#REF!</v>
      </c>
      <c r="Q106" t="e">
        <v>#REF!</v>
      </c>
      <c r="R106" t="e">
        <v>#REF!</v>
      </c>
      <c r="S106" t="e">
        <v>#REF!</v>
      </c>
      <c r="T106" t="e">
        <v>#REF!</v>
      </c>
      <c r="U106" t="e">
        <v>#REF!</v>
      </c>
    </row>
    <row r="107" spans="1:21" x14ac:dyDescent="0.3">
      <c r="A107" t="s">
        <v>129</v>
      </c>
      <c r="B107" s="2">
        <v>0</v>
      </c>
      <c r="C107" s="2">
        <v>0</v>
      </c>
      <c r="D107" s="2">
        <v>0</v>
      </c>
      <c r="E107" s="2">
        <v>696.70739080818078</v>
      </c>
      <c r="F107" s="2">
        <v>779.51162125746112</v>
      </c>
      <c r="G107" s="2">
        <v>877.69365066269677</v>
      </c>
      <c r="H107" s="2">
        <v>869.20235148102495</v>
      </c>
      <c r="I107" s="2">
        <v>883.30075620888931</v>
      </c>
      <c r="J107" s="2">
        <v>901.32970833396234</v>
      </c>
      <c r="K107" s="2">
        <v>907.03591380042076</v>
      </c>
      <c r="L107" s="2">
        <v>928.96113942312627</v>
      </c>
      <c r="M107" s="2">
        <v>928.34591917491366</v>
      </c>
      <c r="N107" t="e">
        <v>#REF!</v>
      </c>
      <c r="O107" t="e">
        <v>#REF!</v>
      </c>
      <c r="P107" t="e">
        <v>#REF!</v>
      </c>
      <c r="Q107" t="e">
        <v>#REF!</v>
      </c>
      <c r="R107" t="e">
        <v>#REF!</v>
      </c>
      <c r="S107" t="e">
        <v>#REF!</v>
      </c>
      <c r="T107" t="e">
        <v>#REF!</v>
      </c>
      <c r="U107" t="e">
        <v>#REF!</v>
      </c>
    </row>
    <row r="108" spans="1:21" x14ac:dyDescent="0.3">
      <c r="A108" t="s">
        <v>48</v>
      </c>
      <c r="B108" s="2">
        <v>0</v>
      </c>
      <c r="C108" s="2">
        <v>0</v>
      </c>
      <c r="D108" s="2">
        <v>0</v>
      </c>
      <c r="E108" s="2">
        <v>21716381.516796794</v>
      </c>
      <c r="F108" s="2">
        <v>24303555.968039136</v>
      </c>
      <c r="G108" s="2">
        <v>27308912.680488255</v>
      </c>
      <c r="H108" s="2">
        <v>27186772.752923951</v>
      </c>
      <c r="I108" s="2">
        <v>27436476.63777893</v>
      </c>
      <c r="J108" s="2">
        <v>27950465.856055807</v>
      </c>
      <c r="K108" s="2">
        <v>28228917.863752753</v>
      </c>
      <c r="L108" s="2">
        <v>28439935.481995836</v>
      </c>
      <c r="M108" s="2">
        <v>28728719.954436794</v>
      </c>
      <c r="N108" t="e">
        <v>#REF!</v>
      </c>
      <c r="O108" t="e">
        <v>#REF!</v>
      </c>
      <c r="P108" t="e">
        <v>#REF!</v>
      </c>
      <c r="Q108" t="e">
        <v>#REF!</v>
      </c>
      <c r="R108" t="e">
        <v>#REF!</v>
      </c>
      <c r="S108" t="e">
        <v>#REF!</v>
      </c>
      <c r="T108" t="e">
        <v>#REF!</v>
      </c>
      <c r="U108" t="e">
        <v>#REF!</v>
      </c>
    </row>
    <row r="109" spans="1:21" x14ac:dyDescent="0.3">
      <c r="A109" t="s">
        <v>50</v>
      </c>
      <c r="B109" s="2">
        <v>0</v>
      </c>
      <c r="C109" s="2">
        <v>0</v>
      </c>
      <c r="D109" s="2">
        <v>0</v>
      </c>
      <c r="E109" s="2">
        <v>8234131.6012288379</v>
      </c>
      <c r="F109" s="2">
        <v>9547094.5972810015</v>
      </c>
      <c r="G109" s="2">
        <v>11129291.246406136</v>
      </c>
      <c r="H109" s="2">
        <v>11408957.490337577</v>
      </c>
      <c r="I109" s="2">
        <v>11743341.043469548</v>
      </c>
      <c r="J109" s="2">
        <v>12118648.47084157</v>
      </c>
      <c r="K109" s="2">
        <v>12058039.355778519</v>
      </c>
      <c r="L109" s="2">
        <v>11935512.658453329</v>
      </c>
      <c r="M109" s="2">
        <v>11817025.284367472</v>
      </c>
      <c r="N109" t="e">
        <v>#REF!</v>
      </c>
      <c r="O109" t="e">
        <v>#REF!</v>
      </c>
      <c r="P109" t="e">
        <v>#REF!</v>
      </c>
      <c r="Q109" t="e">
        <v>#REF!</v>
      </c>
      <c r="R109" t="e">
        <v>#REF!</v>
      </c>
      <c r="S109" t="e">
        <v>#REF!</v>
      </c>
      <c r="T109" t="e">
        <v>#REF!</v>
      </c>
      <c r="U109" t="e">
        <v>#REF!</v>
      </c>
    </row>
    <row r="110" spans="1:21" x14ac:dyDescent="0.3">
      <c r="A110" t="s">
        <v>130</v>
      </c>
      <c r="B110" s="2">
        <v>0</v>
      </c>
      <c r="C110" s="2">
        <v>0</v>
      </c>
      <c r="D110" s="2">
        <v>0</v>
      </c>
      <c r="E110" s="2">
        <v>239380.8067772348</v>
      </c>
      <c r="F110" s="2">
        <v>281076.3389128336</v>
      </c>
      <c r="G110" s="2">
        <v>341815.27922043222</v>
      </c>
      <c r="H110" s="2">
        <v>362169.25127222709</v>
      </c>
      <c r="I110" s="2">
        <v>368875.67042613472</v>
      </c>
      <c r="J110" s="2">
        <v>368972.49063746142</v>
      </c>
      <c r="K110" s="2">
        <v>361673.65018569329</v>
      </c>
      <c r="L110" s="2">
        <v>359032.54684895976</v>
      </c>
      <c r="M110" s="2">
        <v>352169.05755332345</v>
      </c>
      <c r="N110" t="e">
        <v>#REF!</v>
      </c>
      <c r="O110" t="e">
        <v>#REF!</v>
      </c>
      <c r="P110" t="e">
        <v>#REF!</v>
      </c>
      <c r="Q110" t="e">
        <v>#REF!</v>
      </c>
      <c r="R110" t="e">
        <v>#REF!</v>
      </c>
      <c r="S110" t="e">
        <v>#REF!</v>
      </c>
      <c r="T110" t="e">
        <v>#REF!</v>
      </c>
      <c r="U110" t="e">
        <v>#REF!</v>
      </c>
    </row>
    <row r="111" spans="1:21" x14ac:dyDescent="0.3">
      <c r="A111" t="s">
        <v>131</v>
      </c>
      <c r="B111" s="2">
        <v>0</v>
      </c>
      <c r="C111" s="2">
        <v>0</v>
      </c>
      <c r="D111" s="2">
        <v>0</v>
      </c>
      <c r="E111" s="2">
        <v>28989.40248226254</v>
      </c>
      <c r="F111" s="2">
        <v>32617.981636342789</v>
      </c>
      <c r="G111" s="2">
        <v>37688.167152619724</v>
      </c>
      <c r="H111" s="2">
        <v>38568.345448150067</v>
      </c>
      <c r="I111" s="2">
        <v>39224.630755708989</v>
      </c>
      <c r="J111" s="2">
        <v>39975.992602950872</v>
      </c>
      <c r="K111" s="2">
        <v>39329.757340189957</v>
      </c>
      <c r="L111" s="2">
        <v>38384.331009815927</v>
      </c>
      <c r="M111" s="2">
        <v>37322.588826244013</v>
      </c>
      <c r="N111" t="e">
        <v>#REF!</v>
      </c>
      <c r="O111" t="e">
        <v>#REF!</v>
      </c>
      <c r="P111" t="e">
        <v>#REF!</v>
      </c>
      <c r="Q111" t="e">
        <v>#REF!</v>
      </c>
      <c r="R111" t="e">
        <v>#REF!</v>
      </c>
      <c r="S111" t="e">
        <v>#REF!</v>
      </c>
      <c r="T111" t="e">
        <v>#REF!</v>
      </c>
      <c r="U111" t="e">
        <v>#REF!</v>
      </c>
    </row>
    <row r="112" spans="1:21" x14ac:dyDescent="0.3">
      <c r="A112" t="s">
        <v>132</v>
      </c>
      <c r="B112" s="2">
        <v>0</v>
      </c>
      <c r="C112" s="2">
        <v>0</v>
      </c>
      <c r="D112" s="2">
        <v>0</v>
      </c>
      <c r="E112" s="2">
        <v>12752.163134680211</v>
      </c>
      <c r="F112" s="2">
        <v>12964.535622507246</v>
      </c>
      <c r="G112" s="2">
        <v>13142.185502711187</v>
      </c>
      <c r="H112" s="2">
        <v>11811.996011832824</v>
      </c>
      <c r="I112" s="2">
        <v>10646.27819692196</v>
      </c>
      <c r="J112" s="2">
        <v>9180.1992290881008</v>
      </c>
      <c r="K112" s="2">
        <v>7837.2051958053598</v>
      </c>
      <c r="L112" s="2">
        <v>6796.7152045580733</v>
      </c>
      <c r="M112" s="2">
        <v>5938.9565601889863</v>
      </c>
      <c r="N112" t="e">
        <v>#REF!</v>
      </c>
      <c r="O112" t="e">
        <v>#REF!</v>
      </c>
      <c r="P112" t="e">
        <v>#REF!</v>
      </c>
      <c r="Q112" t="e">
        <v>#REF!</v>
      </c>
      <c r="R112" t="e">
        <v>#REF!</v>
      </c>
      <c r="S112" t="e">
        <v>#REF!</v>
      </c>
      <c r="T112" t="e">
        <v>#REF!</v>
      </c>
      <c r="U112" t="e">
        <v>#REF!</v>
      </c>
    </row>
    <row r="113" spans="1:21" x14ac:dyDescent="0.3">
      <c r="A113" t="s">
        <v>51</v>
      </c>
      <c r="B113" s="2">
        <v>0</v>
      </c>
      <c r="C113" s="2">
        <v>0</v>
      </c>
      <c r="D113" s="2">
        <v>0</v>
      </c>
      <c r="E113" s="2">
        <v>2745302.8681145576</v>
      </c>
      <c r="F113" s="2">
        <v>3153473.495559176</v>
      </c>
      <c r="G113" s="2">
        <v>3608332.9981495934</v>
      </c>
      <c r="H113" s="2">
        <v>3687233.9560608892</v>
      </c>
      <c r="I113" s="2">
        <v>3741146.8772641378</v>
      </c>
      <c r="J113" s="2">
        <v>3796771.4921311787</v>
      </c>
      <c r="K113" s="2">
        <v>3775164.1925321985</v>
      </c>
      <c r="L113" s="2">
        <v>3718149.1286402093</v>
      </c>
      <c r="M113" s="2">
        <v>3608604.6246195482</v>
      </c>
      <c r="N113" t="e">
        <v>#REF!</v>
      </c>
      <c r="O113" t="e">
        <v>#REF!</v>
      </c>
      <c r="P113" t="e">
        <v>#REF!</v>
      </c>
      <c r="Q113" t="e">
        <v>#REF!</v>
      </c>
      <c r="R113" t="e">
        <v>#REF!</v>
      </c>
      <c r="S113" t="e">
        <v>#REF!</v>
      </c>
      <c r="T113" t="e">
        <v>#REF!</v>
      </c>
      <c r="U113" t="e">
        <v>#REF!</v>
      </c>
    </row>
    <row r="114" spans="1:21" x14ac:dyDescent="0.3">
      <c r="A114" t="s">
        <v>133</v>
      </c>
      <c r="B114" s="2">
        <v>0</v>
      </c>
      <c r="C114" s="2">
        <v>0</v>
      </c>
      <c r="D114" s="2">
        <v>0</v>
      </c>
      <c r="E114" s="2">
        <v>15424.457610051346</v>
      </c>
      <c r="F114" s="2">
        <v>16896.221655668014</v>
      </c>
      <c r="G114" s="2">
        <v>18551.68978696343</v>
      </c>
      <c r="H114" s="2">
        <v>18439.645522368846</v>
      </c>
      <c r="I114" s="2">
        <v>18729.333277354242</v>
      </c>
      <c r="J114" s="2">
        <v>18935.390128257663</v>
      </c>
      <c r="K114" s="2">
        <v>19145.304663303923</v>
      </c>
      <c r="L114" s="2">
        <v>19616.638866147496</v>
      </c>
      <c r="M114" s="2">
        <v>19663.821938546727</v>
      </c>
      <c r="N114" t="e">
        <v>#REF!</v>
      </c>
      <c r="O114" t="e">
        <v>#REF!</v>
      </c>
      <c r="P114" t="e">
        <v>#REF!</v>
      </c>
      <c r="Q114" t="e">
        <v>#REF!</v>
      </c>
      <c r="R114" t="e">
        <v>#REF!</v>
      </c>
      <c r="S114" t="e">
        <v>#REF!</v>
      </c>
      <c r="T114" t="e">
        <v>#REF!</v>
      </c>
      <c r="U114" t="e">
        <v>#REF!</v>
      </c>
    </row>
    <row r="115" spans="1:21" x14ac:dyDescent="0.3">
      <c r="A115" t="s">
        <v>134</v>
      </c>
      <c r="B115" s="2">
        <v>0</v>
      </c>
      <c r="C115" s="2">
        <v>0</v>
      </c>
      <c r="D115" s="2">
        <v>0</v>
      </c>
      <c r="E115" s="2">
        <v>396256.12748880929</v>
      </c>
      <c r="F115" s="2">
        <v>427300.71517788968</v>
      </c>
      <c r="G115" s="2">
        <v>462384.01899935241</v>
      </c>
      <c r="H115" s="2">
        <v>462522.11372609041</v>
      </c>
      <c r="I115" s="2">
        <v>469544.89924802457</v>
      </c>
      <c r="J115" s="2">
        <v>476903.48067411745</v>
      </c>
      <c r="K115" s="2">
        <v>485161.71756683878</v>
      </c>
      <c r="L115" s="2">
        <v>493654.57587493333</v>
      </c>
      <c r="M115" s="2">
        <v>495425.49879155337</v>
      </c>
      <c r="N115" t="e">
        <v>#REF!</v>
      </c>
      <c r="O115" t="e">
        <v>#REF!</v>
      </c>
      <c r="P115" t="e">
        <v>#REF!</v>
      </c>
      <c r="Q115" t="e">
        <v>#REF!</v>
      </c>
      <c r="R115" t="e">
        <v>#REF!</v>
      </c>
      <c r="S115" t="e">
        <v>#REF!</v>
      </c>
      <c r="T115" t="e">
        <v>#REF!</v>
      </c>
      <c r="U115" t="e">
        <v>#REF!</v>
      </c>
    </row>
    <row r="116" spans="1:21" x14ac:dyDescent="0.3">
      <c r="A116" t="s">
        <v>135</v>
      </c>
      <c r="B116" s="2">
        <v>0</v>
      </c>
      <c r="C116" s="2">
        <v>0</v>
      </c>
      <c r="D116" s="2">
        <v>0</v>
      </c>
      <c r="E116" s="2">
        <v>499276.77727690153</v>
      </c>
      <c r="F116" s="2">
        <v>567512.73223597545</v>
      </c>
      <c r="G116" s="2">
        <v>648708.49365775031</v>
      </c>
      <c r="H116" s="2">
        <v>681125.21513006324</v>
      </c>
      <c r="I116" s="2">
        <v>700186.5671527551</v>
      </c>
      <c r="J116" s="2">
        <v>725296.49487710395</v>
      </c>
      <c r="K116" s="2">
        <v>740959.3492368781</v>
      </c>
      <c r="L116" s="2">
        <v>741815.27886860352</v>
      </c>
      <c r="M116" s="2">
        <v>743463.8361998063</v>
      </c>
      <c r="N116" t="e">
        <v>#REF!</v>
      </c>
      <c r="O116" t="e">
        <v>#REF!</v>
      </c>
      <c r="P116" t="e">
        <v>#REF!</v>
      </c>
      <c r="Q116" t="e">
        <v>#REF!</v>
      </c>
      <c r="R116" t="e">
        <v>#REF!</v>
      </c>
      <c r="S116" t="e">
        <v>#REF!</v>
      </c>
      <c r="T116" t="e">
        <v>#REF!</v>
      </c>
      <c r="U116" t="e">
        <v>#REF!</v>
      </c>
    </row>
    <row r="117" spans="1:21" x14ac:dyDescent="0.3">
      <c r="A117" t="s">
        <v>136</v>
      </c>
      <c r="B117" s="2">
        <v>0</v>
      </c>
      <c r="C117" s="2">
        <v>0</v>
      </c>
      <c r="D117" s="2">
        <v>0</v>
      </c>
      <c r="E117" s="2">
        <v>864.62969530098587</v>
      </c>
      <c r="F117" s="2">
        <v>961.4339257502661</v>
      </c>
      <c r="G117" s="2">
        <v>1075.2159551555019</v>
      </c>
      <c r="H117" s="2">
        <v>1067.1527135861502</v>
      </c>
      <c r="I117" s="2">
        <v>1081.2511183140143</v>
      </c>
      <c r="J117" s="2">
        <v>1103.2681280514078</v>
      </c>
      <c r="K117" s="2">
        <v>1112.922391130186</v>
      </c>
      <c r="L117" s="2">
        <v>1136.9976167528916</v>
      </c>
      <c r="M117" s="2">
        <v>1139.0204541169992</v>
      </c>
      <c r="N117" t="e">
        <v>#REF!</v>
      </c>
      <c r="O117" t="e">
        <v>#REF!</v>
      </c>
      <c r="P117" t="e">
        <v>#REF!</v>
      </c>
      <c r="Q117" t="e">
        <v>#REF!</v>
      </c>
      <c r="R117" t="e">
        <v>#REF!</v>
      </c>
      <c r="S117" t="e">
        <v>#REF!</v>
      </c>
      <c r="T117" t="e">
        <v>#REF!</v>
      </c>
      <c r="U117" t="e">
        <v>#REF!</v>
      </c>
    </row>
    <row r="118" spans="1:21" x14ac:dyDescent="0.3">
      <c r="A118" t="s">
        <v>137</v>
      </c>
      <c r="B118" s="2">
        <v>0</v>
      </c>
      <c r="C118" s="2">
        <v>0</v>
      </c>
      <c r="D118" s="2">
        <v>0</v>
      </c>
      <c r="E118" s="2">
        <v>467706.22363500227</v>
      </c>
      <c r="F118" s="2">
        <v>543897.30370573758</v>
      </c>
      <c r="G118" s="2">
        <v>639417.11890652811</v>
      </c>
      <c r="H118" s="2">
        <v>661633.92517676693</v>
      </c>
      <c r="I118" s="2">
        <v>681332.65402035636</v>
      </c>
      <c r="J118" s="2">
        <v>703328.9891852329</v>
      </c>
      <c r="K118" s="2">
        <v>727835.04556546931</v>
      </c>
      <c r="L118" s="2">
        <v>735974.87091107131</v>
      </c>
      <c r="M118" s="2">
        <v>736648.84144632763</v>
      </c>
      <c r="N118" t="e">
        <v>#REF!</v>
      </c>
      <c r="O118" t="e">
        <v>#REF!</v>
      </c>
      <c r="P118" t="e">
        <v>#REF!</v>
      </c>
      <c r="Q118" t="e">
        <v>#REF!</v>
      </c>
      <c r="R118" t="e">
        <v>#REF!</v>
      </c>
      <c r="S118" t="e">
        <v>#REF!</v>
      </c>
      <c r="T118" t="e">
        <v>#REF!</v>
      </c>
      <c r="U118" t="e">
        <v>#REF!</v>
      </c>
    </row>
    <row r="119" spans="1:21" x14ac:dyDescent="0.3">
      <c r="A119" t="s">
        <v>138</v>
      </c>
      <c r="B119" s="2">
        <v>0</v>
      </c>
      <c r="C119" s="2">
        <v>0</v>
      </c>
      <c r="D119" s="2">
        <v>0</v>
      </c>
      <c r="E119" s="2">
        <v>6729.3498429756155</v>
      </c>
      <c r="F119" s="2">
        <v>7502.9191680589793</v>
      </c>
      <c r="G119" s="2">
        <v>8577.9232138954194</v>
      </c>
      <c r="H119" s="2">
        <v>8796.4809517355097</v>
      </c>
      <c r="I119" s="2">
        <v>9043.2527391590575</v>
      </c>
      <c r="J119" s="2">
        <v>9337.6112468167703</v>
      </c>
      <c r="K119" s="2">
        <v>9461.848604529634</v>
      </c>
      <c r="L119" s="2">
        <v>9552.4148671741059</v>
      </c>
      <c r="M119" s="2">
        <v>9412.4176469258909</v>
      </c>
      <c r="N119" t="e">
        <v>#REF!</v>
      </c>
      <c r="O119" t="e">
        <v>#REF!</v>
      </c>
      <c r="P119" t="e">
        <v>#REF!</v>
      </c>
      <c r="Q119" t="e">
        <v>#REF!</v>
      </c>
      <c r="R119" t="e">
        <v>#REF!</v>
      </c>
      <c r="S119" t="e">
        <v>#REF!</v>
      </c>
      <c r="T119" t="e">
        <v>#REF!</v>
      </c>
      <c r="U119" t="e">
        <v>#REF!</v>
      </c>
    </row>
    <row r="120" spans="1:21" x14ac:dyDescent="0.3">
      <c r="A120" t="s">
        <v>139</v>
      </c>
      <c r="B120" s="2">
        <v>0</v>
      </c>
      <c r="C120" s="2">
        <v>0</v>
      </c>
      <c r="D120" s="2">
        <v>0</v>
      </c>
      <c r="E120" s="2">
        <v>3849.448657660595</v>
      </c>
      <c r="F120" s="2">
        <v>4279.0818675193177</v>
      </c>
      <c r="G120" s="2">
        <v>4778.3289915586374</v>
      </c>
      <c r="H120" s="2">
        <v>4768.1286141740875</v>
      </c>
      <c r="I120" s="2">
        <v>4849.5198254744337</v>
      </c>
      <c r="J120" s="2">
        <v>4911.2095841719884</v>
      </c>
      <c r="K120" s="2">
        <v>4962.2405385986085</v>
      </c>
      <c r="L120" s="2">
        <v>5083.9224555691544</v>
      </c>
      <c r="M120" s="2">
        <v>5102.4919842811041</v>
      </c>
      <c r="N120" t="e">
        <v>#REF!</v>
      </c>
      <c r="O120" t="e">
        <v>#REF!</v>
      </c>
      <c r="P120" t="e">
        <v>#REF!</v>
      </c>
      <c r="Q120" t="e">
        <v>#REF!</v>
      </c>
      <c r="R120" t="e">
        <v>#REF!</v>
      </c>
      <c r="S120" t="e">
        <v>#REF!</v>
      </c>
      <c r="T120" t="e">
        <v>#REF!</v>
      </c>
      <c r="U120" t="e">
        <v>#REF!</v>
      </c>
    </row>
    <row r="121" spans="1:21" x14ac:dyDescent="0.3">
      <c r="A121" t="s">
        <v>53</v>
      </c>
      <c r="B121" s="2">
        <v>0</v>
      </c>
      <c r="C121" s="2">
        <v>0</v>
      </c>
      <c r="D121" s="2">
        <v>0</v>
      </c>
      <c r="E121" s="2">
        <v>1368878.0963216773</v>
      </c>
      <c r="F121" s="2">
        <v>1590892.911282171</v>
      </c>
      <c r="G121" s="2">
        <v>1858937.7491670758</v>
      </c>
      <c r="H121" s="2">
        <v>1930297.2099863936</v>
      </c>
      <c r="I121" s="2">
        <v>1953723.892010018</v>
      </c>
      <c r="J121" s="2">
        <v>1997681.5963984116</v>
      </c>
      <c r="K121" s="2">
        <v>1994101.6327468248</v>
      </c>
      <c r="L121" s="2">
        <v>2030833.4022077636</v>
      </c>
      <c r="M121" s="2">
        <v>2056430.9491889896</v>
      </c>
      <c r="N121" t="e">
        <v>#REF!</v>
      </c>
      <c r="O121" t="e">
        <v>#REF!</v>
      </c>
      <c r="P121" t="e">
        <v>#REF!</v>
      </c>
      <c r="Q121" t="e">
        <v>#REF!</v>
      </c>
      <c r="R121" t="e">
        <v>#REF!</v>
      </c>
      <c r="S121" t="e">
        <v>#REF!</v>
      </c>
      <c r="T121" t="e">
        <v>#REF!</v>
      </c>
      <c r="U121" t="e">
        <v>#REF!</v>
      </c>
    </row>
    <row r="122" spans="1:21" x14ac:dyDescent="0.3">
      <c r="A122" t="s">
        <v>140</v>
      </c>
      <c r="B122" s="2">
        <v>0</v>
      </c>
      <c r="C122" s="2">
        <v>0</v>
      </c>
      <c r="D122" s="2">
        <v>0</v>
      </c>
      <c r="E122" s="2">
        <v>40395.796082892528</v>
      </c>
      <c r="F122" s="2">
        <v>44354.035048355894</v>
      </c>
      <c r="G122" s="2">
        <v>48882.692377518048</v>
      </c>
      <c r="H122" s="2">
        <v>49291.354305214278</v>
      </c>
      <c r="I122" s="2">
        <v>50454.720946527028</v>
      </c>
      <c r="J122" s="2">
        <v>51614.804552082991</v>
      </c>
      <c r="K122" s="2">
        <v>53078.27449355233</v>
      </c>
      <c r="L122" s="2">
        <v>53919.657477962093</v>
      </c>
      <c r="M122" s="2">
        <v>53986.66899952013</v>
      </c>
      <c r="N122" t="e">
        <v>#REF!</v>
      </c>
      <c r="O122" t="e">
        <v>#REF!</v>
      </c>
      <c r="P122" t="e">
        <v>#REF!</v>
      </c>
      <c r="Q122" t="e">
        <v>#REF!</v>
      </c>
      <c r="R122" t="e">
        <v>#REF!</v>
      </c>
      <c r="S122" t="e">
        <v>#REF!</v>
      </c>
      <c r="T122" t="e">
        <v>#REF!</v>
      </c>
      <c r="U122" t="e">
        <v>#REF!</v>
      </c>
    </row>
    <row r="123" spans="1:21" x14ac:dyDescent="0.3">
      <c r="A123" t="s">
        <v>141</v>
      </c>
      <c r="B123" s="2">
        <v>0</v>
      </c>
      <c r="C123" s="2">
        <v>0</v>
      </c>
      <c r="D123" s="2">
        <v>0</v>
      </c>
      <c r="E123" s="2">
        <v>2020967.4285420363</v>
      </c>
      <c r="F123" s="2">
        <v>2238351.1266625719</v>
      </c>
      <c r="G123" s="2">
        <v>2490222.6741293077</v>
      </c>
      <c r="H123" s="2">
        <v>2486911.9568287944</v>
      </c>
      <c r="I123" s="2">
        <v>2522048.4030754277</v>
      </c>
      <c r="J123" s="2">
        <v>2548226.9062499511</v>
      </c>
      <c r="K123" s="2">
        <v>2569032.8398585808</v>
      </c>
      <c r="L123" s="2">
        <v>2604782.7168434039</v>
      </c>
      <c r="M123" s="2">
        <v>2599466.5647322265</v>
      </c>
      <c r="N123" t="e">
        <v>#REF!</v>
      </c>
      <c r="O123" t="e">
        <v>#REF!</v>
      </c>
      <c r="P123" t="e">
        <v>#REF!</v>
      </c>
      <c r="Q123" t="e">
        <v>#REF!</v>
      </c>
      <c r="R123" t="e">
        <v>#REF!</v>
      </c>
      <c r="S123" t="e">
        <v>#REF!</v>
      </c>
      <c r="T123" t="e">
        <v>#REF!</v>
      </c>
      <c r="U123" t="e">
        <v>#REF!</v>
      </c>
    </row>
    <row r="124" spans="1:21" x14ac:dyDescent="0.3">
      <c r="A124" t="s">
        <v>142</v>
      </c>
      <c r="B124" s="2">
        <v>0</v>
      </c>
      <c r="C124" s="2">
        <v>0</v>
      </c>
      <c r="D124" s="2">
        <v>0</v>
      </c>
      <c r="E124" s="2">
        <v>651815.03163846722</v>
      </c>
      <c r="F124" s="2">
        <v>726055.95669776434</v>
      </c>
      <c r="G124" s="2">
        <v>811167.21022261551</v>
      </c>
      <c r="H124" s="2">
        <v>824276.96727453941</v>
      </c>
      <c r="I124" s="2">
        <v>850062.96705907607</v>
      </c>
      <c r="J124" s="2">
        <v>874967.49207403907</v>
      </c>
      <c r="K124" s="2">
        <v>900874.29062188009</v>
      </c>
      <c r="L124" s="2">
        <v>936852.36159711692</v>
      </c>
      <c r="M124" s="2">
        <v>961266.49416745733</v>
      </c>
      <c r="N124" t="e">
        <v>#REF!</v>
      </c>
      <c r="O124" t="e">
        <v>#REF!</v>
      </c>
      <c r="P124" t="e">
        <v>#REF!</v>
      </c>
      <c r="Q124" t="e">
        <v>#REF!</v>
      </c>
      <c r="R124" t="e">
        <v>#REF!</v>
      </c>
      <c r="S124" t="e">
        <v>#REF!</v>
      </c>
      <c r="T124" t="e">
        <v>#REF!</v>
      </c>
      <c r="U124" t="e">
        <v>#REF!</v>
      </c>
    </row>
    <row r="125" spans="1:21" x14ac:dyDescent="0.3">
      <c r="A125" t="s">
        <v>143</v>
      </c>
      <c r="B125" s="2">
        <v>0</v>
      </c>
      <c r="C125" s="2">
        <v>0</v>
      </c>
      <c r="D125" s="2">
        <v>0</v>
      </c>
      <c r="E125" s="2">
        <v>2052.6799995875813</v>
      </c>
      <c r="F125" s="2">
        <v>2237.3241724245422</v>
      </c>
      <c r="G125" s="2">
        <v>2455.6181442174575</v>
      </c>
      <c r="H125" s="2">
        <v>2430.9890754850662</v>
      </c>
      <c r="I125" s="2">
        <v>2454.8435954375705</v>
      </c>
      <c r="J125" s="2">
        <v>2473.604720399604</v>
      </c>
      <c r="K125" s="2">
        <v>2492.1631563153433</v>
      </c>
      <c r="L125" s="2">
        <v>2545.802554775009</v>
      </c>
      <c r="M125" s="2">
        <v>2547.7495649760767</v>
      </c>
      <c r="N125" t="e">
        <v>#REF!</v>
      </c>
      <c r="O125" t="e">
        <v>#REF!</v>
      </c>
      <c r="P125" t="e">
        <v>#REF!</v>
      </c>
      <c r="Q125" t="e">
        <v>#REF!</v>
      </c>
      <c r="R125" t="e">
        <v>#REF!</v>
      </c>
      <c r="S125" t="e">
        <v>#REF!</v>
      </c>
      <c r="T125" t="e">
        <v>#REF!</v>
      </c>
      <c r="U125" t="e">
        <v>#REF!</v>
      </c>
    </row>
    <row r="126" spans="1:21" x14ac:dyDescent="0.3">
      <c r="A126" t="s">
        <v>144</v>
      </c>
      <c r="B126" s="2">
        <v>0</v>
      </c>
      <c r="C126" s="2">
        <v>0</v>
      </c>
      <c r="D126" s="2">
        <v>0</v>
      </c>
      <c r="E126" s="2">
        <v>2020313.4220248633</v>
      </c>
      <c r="F126" s="2">
        <v>2193309.2597261225</v>
      </c>
      <c r="G126" s="2">
        <v>2390506.8937882064</v>
      </c>
      <c r="H126" s="2">
        <v>2399232.8305106484</v>
      </c>
      <c r="I126" s="2">
        <v>2430921.8496588063</v>
      </c>
      <c r="J126" s="2">
        <v>2452126.9952410567</v>
      </c>
      <c r="K126" s="2">
        <v>2464555.5256320871</v>
      </c>
      <c r="L126" s="2">
        <v>2485506.2896318408</v>
      </c>
      <c r="M126" s="2">
        <v>2462563.7079602862</v>
      </c>
      <c r="N126" t="e">
        <v>#REF!</v>
      </c>
      <c r="O126" t="e">
        <v>#REF!</v>
      </c>
      <c r="P126" t="e">
        <v>#REF!</v>
      </c>
      <c r="Q126" t="e">
        <v>#REF!</v>
      </c>
      <c r="R126" t="e">
        <v>#REF!</v>
      </c>
      <c r="S126" t="e">
        <v>#REF!</v>
      </c>
      <c r="T126" t="e">
        <v>#REF!</v>
      </c>
      <c r="U126" t="e">
        <v>#REF!</v>
      </c>
    </row>
    <row r="127" spans="1:21" x14ac:dyDescent="0.3">
      <c r="A127" t="s">
        <v>55</v>
      </c>
      <c r="B127" s="2">
        <v>0</v>
      </c>
      <c r="C127" s="2">
        <v>0</v>
      </c>
      <c r="D127" s="2">
        <v>0</v>
      </c>
      <c r="E127" s="2">
        <v>974036.4071402587</v>
      </c>
      <c r="F127" s="2">
        <v>1063580.9926768381</v>
      </c>
      <c r="G127" s="2">
        <v>1172201.306397771</v>
      </c>
      <c r="H127" s="2">
        <v>1181717.1546897693</v>
      </c>
      <c r="I127" s="2">
        <v>1203063.9845337686</v>
      </c>
      <c r="J127" s="2">
        <v>1223762.2704980685</v>
      </c>
      <c r="K127" s="2">
        <v>1251821.9092117366</v>
      </c>
      <c r="L127" s="2">
        <v>1262520.0801949822</v>
      </c>
      <c r="M127" s="2">
        <v>1256232.0578686637</v>
      </c>
      <c r="N127" t="e">
        <v>#REF!</v>
      </c>
      <c r="O127" t="e">
        <v>#REF!</v>
      </c>
      <c r="P127" t="e">
        <v>#REF!</v>
      </c>
      <c r="Q127" t="e">
        <v>#REF!</v>
      </c>
      <c r="R127" t="e">
        <v>#REF!</v>
      </c>
      <c r="S127" t="e">
        <v>#REF!</v>
      </c>
      <c r="T127" t="e">
        <v>#REF!</v>
      </c>
      <c r="U127" t="e">
        <v>#REF!</v>
      </c>
    </row>
    <row r="128" spans="1:21" x14ac:dyDescent="0.3">
      <c r="A128" t="s">
        <v>145</v>
      </c>
      <c r="B128" s="2">
        <v>0</v>
      </c>
      <c r="C128" s="2">
        <v>0</v>
      </c>
      <c r="D128" s="2">
        <v>0</v>
      </c>
      <c r="E128" s="2">
        <v>295.96805345296667</v>
      </c>
      <c r="F128" s="2">
        <v>252.22241971744532</v>
      </c>
      <c r="G128" s="2">
        <v>199.36252732555886</v>
      </c>
      <c r="H128" s="2">
        <v>202.58011291924686</v>
      </c>
      <c r="I128" s="2">
        <v>202.29434481015076</v>
      </c>
      <c r="J128" s="2">
        <v>195.66206648594343</v>
      </c>
      <c r="K128" s="2">
        <v>195.09215672776142</v>
      </c>
      <c r="L128" s="2">
        <v>195.40320951350657</v>
      </c>
      <c r="M128" s="2">
        <v>193.22187404065366</v>
      </c>
      <c r="N128" t="e">
        <v>#REF!</v>
      </c>
      <c r="O128" t="e">
        <v>#REF!</v>
      </c>
      <c r="P128" t="e">
        <v>#REF!</v>
      </c>
      <c r="Q128" t="e">
        <v>#REF!</v>
      </c>
      <c r="R128" t="e">
        <v>#REF!</v>
      </c>
      <c r="S128" t="e">
        <v>#REF!</v>
      </c>
      <c r="T128" t="e">
        <v>#REF!</v>
      </c>
      <c r="U128" t="e">
        <v>#REF!</v>
      </c>
    </row>
    <row r="129" spans="1:21" x14ac:dyDescent="0.3">
      <c r="A129" t="s">
        <v>146</v>
      </c>
      <c r="B129" s="2">
        <v>0</v>
      </c>
      <c r="C129" s="2">
        <v>0</v>
      </c>
      <c r="D129" s="2">
        <v>0</v>
      </c>
      <c r="E129" s="2">
        <v>15963.215359630614</v>
      </c>
      <c r="F129" s="2">
        <v>17245.542721735739</v>
      </c>
      <c r="G129" s="2">
        <v>18665.465767572179</v>
      </c>
      <c r="H129" s="2">
        <v>18621.511060944918</v>
      </c>
      <c r="I129" s="2">
        <v>18873.957827777904</v>
      </c>
      <c r="J129" s="2">
        <v>19039.56302678346</v>
      </c>
      <c r="K129" s="2">
        <v>19233.980594355045</v>
      </c>
      <c r="L129" s="2">
        <v>19659.78418208288</v>
      </c>
      <c r="M129" s="2">
        <v>19753.950323939789</v>
      </c>
      <c r="N129" t="e">
        <v>#REF!</v>
      </c>
      <c r="O129" t="e">
        <v>#REF!</v>
      </c>
      <c r="P129" t="e">
        <v>#REF!</v>
      </c>
      <c r="Q129" t="e">
        <v>#REF!</v>
      </c>
      <c r="R129" t="e">
        <v>#REF!</v>
      </c>
      <c r="S129" t="e">
        <v>#REF!</v>
      </c>
      <c r="T129" t="e">
        <v>#REF!</v>
      </c>
      <c r="U129" t="e">
        <v>#REF!</v>
      </c>
    </row>
    <row r="130" spans="1:21" x14ac:dyDescent="0.3">
      <c r="A130" t="s">
        <v>147</v>
      </c>
      <c r="B130" s="2">
        <v>0</v>
      </c>
      <c r="C130" s="2">
        <v>0</v>
      </c>
      <c r="D130" s="2">
        <v>0</v>
      </c>
      <c r="E130" s="2">
        <v>633.90669946033904</v>
      </c>
      <c r="F130" s="2">
        <v>659.46835378641833</v>
      </c>
      <c r="G130" s="2">
        <v>696.26612333713797</v>
      </c>
      <c r="H130" s="2">
        <v>671.10000811249756</v>
      </c>
      <c r="I130" s="2">
        <v>666.27195050017758</v>
      </c>
      <c r="J130" s="2">
        <v>663.51195050017748</v>
      </c>
      <c r="K130" s="2">
        <v>665.54000811249762</v>
      </c>
      <c r="L130" s="2">
        <v>672.49000811249766</v>
      </c>
      <c r="M130" s="2">
        <v>670.32806572481786</v>
      </c>
      <c r="N130" t="e">
        <v>#REF!</v>
      </c>
      <c r="O130" t="e">
        <v>#REF!</v>
      </c>
      <c r="P130" t="e">
        <v>#REF!</v>
      </c>
      <c r="Q130" t="e">
        <v>#REF!</v>
      </c>
      <c r="R130" t="e">
        <v>#REF!</v>
      </c>
      <c r="S130" t="e">
        <v>#REF!</v>
      </c>
      <c r="T130" t="e">
        <v>#REF!</v>
      </c>
      <c r="U130" t="e">
        <v>#REF!</v>
      </c>
    </row>
    <row r="131" spans="1:21" x14ac:dyDescent="0.3">
      <c r="A131" t="s">
        <v>148</v>
      </c>
      <c r="B131" s="2">
        <v>0</v>
      </c>
      <c r="C131" s="2">
        <v>0</v>
      </c>
      <c r="D131" s="2">
        <v>0</v>
      </c>
      <c r="E131" s="2">
        <v>265251.63317421469</v>
      </c>
      <c r="F131" s="2">
        <v>287832.4997444076</v>
      </c>
      <c r="G131" s="2">
        <v>313478.29734909447</v>
      </c>
      <c r="H131" s="2">
        <v>312713.22782845044</v>
      </c>
      <c r="I131" s="2">
        <v>317031.28689024586</v>
      </c>
      <c r="J131" s="2">
        <v>320811.38548580138</v>
      </c>
      <c r="K131" s="2">
        <v>326877.97758565051</v>
      </c>
      <c r="L131" s="2">
        <v>331637.1624456034</v>
      </c>
      <c r="M131" s="2">
        <v>335095.04809156212</v>
      </c>
      <c r="N131" t="e">
        <v>#REF!</v>
      </c>
      <c r="O131" t="e">
        <v>#REF!</v>
      </c>
      <c r="P131" t="e">
        <v>#REF!</v>
      </c>
      <c r="Q131" t="e">
        <v>#REF!</v>
      </c>
      <c r="R131" t="e">
        <v>#REF!</v>
      </c>
      <c r="S131" t="e">
        <v>#REF!</v>
      </c>
      <c r="T131" t="e">
        <v>#REF!</v>
      </c>
      <c r="U131" t="e">
        <v>#REF!</v>
      </c>
    </row>
    <row r="132" spans="1:21" x14ac:dyDescent="0.3">
      <c r="A132" t="s">
        <v>149</v>
      </c>
      <c r="B132" s="2">
        <v>0</v>
      </c>
      <c r="C132" s="2">
        <v>0</v>
      </c>
      <c r="D132" s="2">
        <v>0</v>
      </c>
      <c r="E132" s="2">
        <v>6912.9455545605761</v>
      </c>
      <c r="F132" s="2">
        <v>7667.7139004119272</v>
      </c>
      <c r="G132" s="2">
        <v>8602.8221402520121</v>
      </c>
      <c r="H132" s="2">
        <v>8784.1297309942893</v>
      </c>
      <c r="I132" s="2">
        <v>9033.0020145183189</v>
      </c>
      <c r="J132" s="2">
        <v>9370.264217108288</v>
      </c>
      <c r="K132" s="2">
        <v>9669.1010315413878</v>
      </c>
      <c r="L132" s="2">
        <v>9693.4332214636488</v>
      </c>
      <c r="M132" s="2">
        <v>9551.2727785729148</v>
      </c>
      <c r="N132" t="e">
        <v>#REF!</v>
      </c>
      <c r="O132" t="e">
        <v>#REF!</v>
      </c>
      <c r="P132" t="e">
        <v>#REF!</v>
      </c>
      <c r="Q132" t="e">
        <v>#REF!</v>
      </c>
      <c r="R132" t="e">
        <v>#REF!</v>
      </c>
      <c r="S132" t="e">
        <v>#REF!</v>
      </c>
      <c r="T132" t="e">
        <v>#REF!</v>
      </c>
      <c r="U132" t="e">
        <v>#REF!</v>
      </c>
    </row>
    <row r="133" spans="1:21" x14ac:dyDescent="0.3">
      <c r="A133" t="s">
        <v>150</v>
      </c>
      <c r="B133" s="2">
        <v>0</v>
      </c>
      <c r="C133" s="2">
        <v>0</v>
      </c>
      <c r="D133" s="2">
        <v>0</v>
      </c>
      <c r="E133" s="2">
        <v>2690876.2526516696</v>
      </c>
      <c r="F133" s="2">
        <v>2873442.0256365146</v>
      </c>
      <c r="G133" s="2">
        <v>3116409.4942344902</v>
      </c>
      <c r="H133" s="2">
        <v>3075224.1202973342</v>
      </c>
      <c r="I133" s="2">
        <v>3058680.2530314904</v>
      </c>
      <c r="J133" s="2">
        <v>3077038.9215501309</v>
      </c>
      <c r="K133" s="2">
        <v>3072865.8778303107</v>
      </c>
      <c r="L133" s="2">
        <v>3030277.8366791075</v>
      </c>
      <c r="M133" s="2">
        <v>2952597.6912831417</v>
      </c>
      <c r="N133" t="e">
        <v>#REF!</v>
      </c>
      <c r="O133" t="e">
        <v>#REF!</v>
      </c>
      <c r="P133" t="e">
        <v>#REF!</v>
      </c>
      <c r="Q133" t="e">
        <v>#REF!</v>
      </c>
      <c r="R133" t="e">
        <v>#REF!</v>
      </c>
      <c r="S133" t="e">
        <v>#REF!</v>
      </c>
      <c r="T133" t="e">
        <v>#REF!</v>
      </c>
      <c r="U133" t="e">
        <v>#REF!</v>
      </c>
    </row>
    <row r="134" spans="1:21" x14ac:dyDescent="0.3">
      <c r="A134" t="s">
        <v>151</v>
      </c>
      <c r="B134" s="2">
        <v>0</v>
      </c>
      <c r="C134" s="2">
        <v>0</v>
      </c>
      <c r="D134" s="2">
        <v>0</v>
      </c>
      <c r="E134" s="2">
        <v>2548886.241169292</v>
      </c>
      <c r="F134" s="2">
        <v>2623279.4832404139</v>
      </c>
      <c r="G134" s="2">
        <v>2653517.4171686983</v>
      </c>
      <c r="H134" s="2">
        <v>2558413.7796080993</v>
      </c>
      <c r="I134" s="2">
        <v>2409181.2507944689</v>
      </c>
      <c r="J134" s="2">
        <v>2213628.7088632993</v>
      </c>
      <c r="K134" s="2">
        <v>1976955.9568189229</v>
      </c>
      <c r="L134" s="2">
        <v>1918347.7307061469</v>
      </c>
      <c r="M134" s="2">
        <v>1860871.8594827247</v>
      </c>
      <c r="N134" t="e">
        <v>#REF!</v>
      </c>
      <c r="O134" t="e">
        <v>#REF!</v>
      </c>
      <c r="P134" t="e">
        <v>#REF!</v>
      </c>
      <c r="Q134" t="e">
        <v>#REF!</v>
      </c>
      <c r="R134" t="e">
        <v>#REF!</v>
      </c>
      <c r="S134" t="e">
        <v>#REF!</v>
      </c>
      <c r="T134" t="e">
        <v>#REF!</v>
      </c>
      <c r="U134" t="e">
        <v>#REF!</v>
      </c>
    </row>
    <row r="135" spans="1:21" x14ac:dyDescent="0.3">
      <c r="A135" t="s">
        <v>152</v>
      </c>
      <c r="B135" s="2">
        <v>0</v>
      </c>
      <c r="C135" s="2">
        <v>0</v>
      </c>
      <c r="D135" s="2">
        <v>0</v>
      </c>
      <c r="E135" s="2">
        <v>1145.8776376886656</v>
      </c>
      <c r="F135" s="2">
        <v>1124.6095158915434</v>
      </c>
      <c r="G135" s="2">
        <v>1076.3801049887761</v>
      </c>
      <c r="H135" s="2">
        <v>882.33597743750056</v>
      </c>
      <c r="I135" s="2">
        <v>850.6579212668039</v>
      </c>
      <c r="J135" s="2">
        <v>897.98980384115748</v>
      </c>
      <c r="K135" s="2">
        <v>932.3318397568961</v>
      </c>
      <c r="L135" s="2">
        <v>988.71975344120233</v>
      </c>
      <c r="M135" s="2">
        <v>1011.04570602995</v>
      </c>
      <c r="N135" t="e">
        <v>#REF!</v>
      </c>
      <c r="O135" t="e">
        <v>#REF!</v>
      </c>
      <c r="P135" t="e">
        <v>#REF!</v>
      </c>
      <c r="Q135" t="e">
        <v>#REF!</v>
      </c>
      <c r="R135" t="e">
        <v>#REF!</v>
      </c>
      <c r="S135" t="e">
        <v>#REF!</v>
      </c>
      <c r="T135" t="e">
        <v>#REF!</v>
      </c>
      <c r="U135" t="e">
        <v>#REF!</v>
      </c>
    </row>
    <row r="136" spans="1:21" x14ac:dyDescent="0.3">
      <c r="A136" t="s">
        <v>153</v>
      </c>
      <c r="B136" s="2">
        <v>0</v>
      </c>
      <c r="C136" s="2">
        <v>0</v>
      </c>
      <c r="D136" s="2">
        <v>0</v>
      </c>
      <c r="E136" s="2">
        <v>2639857.7611099533</v>
      </c>
      <c r="F136" s="2">
        <v>3078483.7226382294</v>
      </c>
      <c r="G136" s="2">
        <v>3612605.3947423445</v>
      </c>
      <c r="H136" s="2">
        <v>3718731.5128305415</v>
      </c>
      <c r="I136" s="2">
        <v>3770322.5843170597</v>
      </c>
      <c r="J136" s="2">
        <v>3852288.3882925981</v>
      </c>
      <c r="K136" s="2">
        <v>3858567.4728679322</v>
      </c>
      <c r="L136" s="2">
        <v>3860393.7646831521</v>
      </c>
      <c r="M136" s="2">
        <v>3856180.9159344928</v>
      </c>
      <c r="N136" t="e">
        <v>#REF!</v>
      </c>
      <c r="O136" t="e">
        <v>#REF!</v>
      </c>
      <c r="P136" t="e">
        <v>#REF!</v>
      </c>
      <c r="Q136" t="e">
        <v>#REF!</v>
      </c>
      <c r="R136" t="e">
        <v>#REF!</v>
      </c>
      <c r="S136" t="e">
        <v>#REF!</v>
      </c>
      <c r="T136" t="e">
        <v>#REF!</v>
      </c>
      <c r="U136" t="e">
        <v>#REF!</v>
      </c>
    </row>
    <row r="137" spans="1:21" x14ac:dyDescent="0.3">
      <c r="A137" t="s">
        <v>154</v>
      </c>
      <c r="B137" s="2">
        <v>0</v>
      </c>
      <c r="C137" s="2">
        <v>0</v>
      </c>
      <c r="D137" s="2">
        <v>0</v>
      </c>
      <c r="E137" s="2">
        <v>23506.084283318785</v>
      </c>
      <c r="F137" s="2">
        <v>25746.886085731916</v>
      </c>
      <c r="G137" s="2">
        <v>28361.676263224206</v>
      </c>
      <c r="H137" s="2">
        <v>28215.908494825264</v>
      </c>
      <c r="I137" s="2">
        <v>28632.054027049617</v>
      </c>
      <c r="J137" s="2">
        <v>29020.158682794387</v>
      </c>
      <c r="K137" s="2">
        <v>29281.25949724645</v>
      </c>
      <c r="L137" s="2">
        <v>29972.071274242444</v>
      </c>
      <c r="M137" s="2">
        <v>30054.306778204485</v>
      </c>
      <c r="N137" t="e">
        <v>#REF!</v>
      </c>
      <c r="O137" t="e">
        <v>#REF!</v>
      </c>
      <c r="P137" t="e">
        <v>#REF!</v>
      </c>
      <c r="Q137" t="e">
        <v>#REF!</v>
      </c>
      <c r="R137" t="e">
        <v>#REF!</v>
      </c>
      <c r="S137" t="e">
        <v>#REF!</v>
      </c>
      <c r="T137" t="e">
        <v>#REF!</v>
      </c>
      <c r="U137" t="e">
        <v>#REF!</v>
      </c>
    </row>
    <row r="138" spans="1:21" x14ac:dyDescent="0.3">
      <c r="A138" s="9" t="s">
        <v>57</v>
      </c>
      <c r="B138" s="10">
        <f>SUM(B139:B149)</f>
        <v>0</v>
      </c>
      <c r="C138" s="10">
        <f t="shared" ref="C138:U138" si="4">SUM(C139:C149)</f>
        <v>0</v>
      </c>
      <c r="D138" s="10">
        <f t="shared" si="4"/>
        <v>0</v>
      </c>
      <c r="E138" s="10">
        <f t="shared" si="4"/>
        <v>4972662.0461930409</v>
      </c>
      <c r="F138" s="10">
        <f t="shared" si="4"/>
        <v>5587753.5403011292</v>
      </c>
      <c r="G138" s="10">
        <f t="shared" si="4"/>
        <v>6284665.583926986</v>
      </c>
      <c r="H138" s="10">
        <f t="shared" si="4"/>
        <v>6141500.8161161207</v>
      </c>
      <c r="I138" s="10">
        <f t="shared" si="4"/>
        <v>5829404.3410552451</v>
      </c>
      <c r="J138" s="10">
        <f t="shared" si="4"/>
        <v>5599463.4495701361</v>
      </c>
      <c r="K138" s="10">
        <f t="shared" si="4"/>
        <v>5211793.9222036647</v>
      </c>
      <c r="L138" s="10">
        <f t="shared" si="4"/>
        <v>4852306.8702135682</v>
      </c>
      <c r="M138" s="10">
        <f t="shared" si="4"/>
        <v>4553449.0995787876</v>
      </c>
      <c r="N138" s="10" t="e">
        <f t="shared" si="4"/>
        <v>#REF!</v>
      </c>
      <c r="O138" s="10" t="e">
        <f t="shared" si="4"/>
        <v>#REF!</v>
      </c>
      <c r="P138" s="10" t="e">
        <f t="shared" si="4"/>
        <v>#REF!</v>
      </c>
      <c r="Q138" s="10" t="e">
        <f t="shared" si="4"/>
        <v>#REF!</v>
      </c>
      <c r="R138" s="10" t="e">
        <f t="shared" si="4"/>
        <v>#REF!</v>
      </c>
      <c r="S138" s="10" t="e">
        <f t="shared" si="4"/>
        <v>#REF!</v>
      </c>
      <c r="T138" s="10" t="e">
        <f t="shared" si="4"/>
        <v>#REF!</v>
      </c>
      <c r="U138" s="10" t="e">
        <f t="shared" si="4"/>
        <v>#REF!</v>
      </c>
    </row>
    <row r="139" spans="1:21" x14ac:dyDescent="0.3">
      <c r="A139" t="s">
        <v>59</v>
      </c>
      <c r="B139" s="2">
        <v>0</v>
      </c>
      <c r="C139" s="2">
        <v>0</v>
      </c>
      <c r="D139" s="2">
        <v>0</v>
      </c>
      <c r="E139" s="2">
        <v>2338556.0968388147</v>
      </c>
      <c r="F139" s="2">
        <v>2692469.7380338474</v>
      </c>
      <c r="G139" s="2">
        <v>3127893.6575237005</v>
      </c>
      <c r="H139" s="2">
        <v>3181883.0941454405</v>
      </c>
      <c r="I139" s="2">
        <v>3136106.9254816771</v>
      </c>
      <c r="J139" s="2">
        <v>3124395.0439855447</v>
      </c>
      <c r="K139" s="2">
        <v>3020162.4425679017</v>
      </c>
      <c r="L139" s="2">
        <v>2898647.5556799024</v>
      </c>
      <c r="M139" s="2">
        <v>2791250.5584914014</v>
      </c>
      <c r="N139" t="e">
        <v>#REF!</v>
      </c>
      <c r="O139" t="e">
        <v>#REF!</v>
      </c>
      <c r="P139" t="e">
        <v>#REF!</v>
      </c>
      <c r="Q139" t="e">
        <v>#REF!</v>
      </c>
      <c r="R139" t="e">
        <v>#REF!</v>
      </c>
      <c r="S139" t="e">
        <v>#REF!</v>
      </c>
      <c r="T139" t="e">
        <v>#REF!</v>
      </c>
      <c r="U139" t="e">
        <v>#REF!</v>
      </c>
    </row>
    <row r="140" spans="1:21" x14ac:dyDescent="0.3">
      <c r="A140" t="s">
        <v>155</v>
      </c>
      <c r="B140" s="2">
        <v>0</v>
      </c>
      <c r="C140" s="2">
        <v>0</v>
      </c>
      <c r="D140" s="2">
        <v>0</v>
      </c>
      <c r="E140" s="2">
        <v>69.47285251168536</v>
      </c>
      <c r="F140" s="2">
        <v>92.859734786537246</v>
      </c>
      <c r="G140" s="2">
        <v>120.27441601734418</v>
      </c>
      <c r="H140" s="2">
        <v>129.0154427484581</v>
      </c>
      <c r="I140" s="2">
        <v>127.62967463936201</v>
      </c>
      <c r="J140" s="2">
        <v>126.84245392747482</v>
      </c>
      <c r="K140" s="2">
        <v>119.62254416929285</v>
      </c>
      <c r="L140" s="2">
        <v>116.78359695503798</v>
      </c>
      <c r="M140" s="2">
        <v>113.95226148218507</v>
      </c>
      <c r="N140" t="e">
        <v>#REF!</v>
      </c>
      <c r="O140" t="e">
        <v>#REF!</v>
      </c>
      <c r="P140" t="e">
        <v>#REF!</v>
      </c>
      <c r="Q140" t="e">
        <v>#REF!</v>
      </c>
      <c r="R140" t="e">
        <v>#REF!</v>
      </c>
      <c r="S140" t="e">
        <v>#REF!</v>
      </c>
      <c r="T140" t="e">
        <v>#REF!</v>
      </c>
      <c r="U140" t="e">
        <v>#REF!</v>
      </c>
    </row>
    <row r="141" spans="1:21" x14ac:dyDescent="0.3">
      <c r="A141" t="s">
        <v>156</v>
      </c>
      <c r="B141" s="2">
        <v>0</v>
      </c>
      <c r="C141" s="2">
        <v>0</v>
      </c>
      <c r="D141" s="2">
        <v>0</v>
      </c>
      <c r="E141" s="2">
        <v>44815.669229776948</v>
      </c>
      <c r="F141" s="2">
        <v>55156.015442020427</v>
      </c>
      <c r="G141" s="2">
        <v>68461.382751324549</v>
      </c>
      <c r="H141" s="2">
        <v>69541.469382992305</v>
      </c>
      <c r="I141" s="2">
        <v>68337.719627084618</v>
      </c>
      <c r="J141" s="2">
        <v>67914.25767367713</v>
      </c>
      <c r="K141" s="2">
        <v>65382.28051437976</v>
      </c>
      <c r="L141" s="2">
        <v>62460.960975545677</v>
      </c>
      <c r="M141" s="2">
        <v>60061.010838452014</v>
      </c>
      <c r="N141" t="e">
        <v>#REF!</v>
      </c>
      <c r="O141" t="e">
        <v>#REF!</v>
      </c>
      <c r="P141" t="e">
        <v>#REF!</v>
      </c>
      <c r="Q141" t="e">
        <v>#REF!</v>
      </c>
      <c r="R141" t="e">
        <v>#REF!</v>
      </c>
      <c r="S141" t="e">
        <v>#REF!</v>
      </c>
      <c r="T141" t="e">
        <v>#REF!</v>
      </c>
      <c r="U141" t="e">
        <v>#REF!</v>
      </c>
    </row>
    <row r="142" spans="1:21" x14ac:dyDescent="0.3">
      <c r="A142" t="s">
        <v>157</v>
      </c>
      <c r="B142" s="2">
        <v>0</v>
      </c>
      <c r="C142" s="2">
        <v>0</v>
      </c>
      <c r="D142" s="2">
        <v>0</v>
      </c>
      <c r="E142" s="2">
        <v>196.5289554496506</v>
      </c>
      <c r="F142" s="2">
        <v>232.23209757969659</v>
      </c>
      <c r="G142" s="2">
        <v>260.57422235481067</v>
      </c>
      <c r="H142" s="2">
        <v>268.14896056654266</v>
      </c>
      <c r="I142" s="2">
        <v>278.36277819098046</v>
      </c>
      <c r="J142" s="2">
        <v>277.86335036022126</v>
      </c>
      <c r="K142" s="2">
        <v>283.84278415764538</v>
      </c>
      <c r="L142" s="2">
        <v>282.0143648008418</v>
      </c>
      <c r="M142" s="2">
        <v>277.16811573688574</v>
      </c>
      <c r="N142" t="e">
        <v>#REF!</v>
      </c>
      <c r="O142" t="e">
        <v>#REF!</v>
      </c>
      <c r="P142" t="e">
        <v>#REF!</v>
      </c>
      <c r="Q142" t="e">
        <v>#REF!</v>
      </c>
      <c r="R142" t="e">
        <v>#REF!</v>
      </c>
      <c r="S142" t="e">
        <v>#REF!</v>
      </c>
      <c r="T142" t="e">
        <v>#REF!</v>
      </c>
      <c r="U142" t="e">
        <v>#REF!</v>
      </c>
    </row>
    <row r="143" spans="1:21" x14ac:dyDescent="0.3">
      <c r="A143" t="s">
        <v>158</v>
      </c>
      <c r="B143" s="2">
        <v>0</v>
      </c>
      <c r="C143" s="2">
        <v>0</v>
      </c>
      <c r="D143" s="2">
        <v>0</v>
      </c>
      <c r="E143" s="2">
        <v>889.02164303080258</v>
      </c>
      <c r="F143" s="2">
        <v>971.43772160376466</v>
      </c>
      <c r="G143" s="2">
        <v>1064.729530016567</v>
      </c>
      <c r="H143" s="2">
        <v>1075.0773909896739</v>
      </c>
      <c r="I143" s="2">
        <v>1086.2635841109336</v>
      </c>
      <c r="J143" s="2">
        <v>1105.0112725735803</v>
      </c>
      <c r="K143" s="2">
        <v>1126.0564181719403</v>
      </c>
      <c r="L143" s="2">
        <v>1130.1769028706108</v>
      </c>
      <c r="M143" s="2">
        <v>1116.8064047426988</v>
      </c>
      <c r="N143" t="e">
        <v>#REF!</v>
      </c>
      <c r="O143" t="e">
        <v>#REF!</v>
      </c>
      <c r="P143" t="e">
        <v>#REF!</v>
      </c>
      <c r="Q143" t="e">
        <v>#REF!</v>
      </c>
      <c r="R143" t="e">
        <v>#REF!</v>
      </c>
      <c r="S143" t="e">
        <v>#REF!</v>
      </c>
      <c r="T143" t="e">
        <v>#REF!</v>
      </c>
      <c r="U143" t="e">
        <v>#REF!</v>
      </c>
    </row>
    <row r="144" spans="1:21" x14ac:dyDescent="0.3">
      <c r="A144" t="s">
        <v>61</v>
      </c>
      <c r="B144" s="2">
        <v>0</v>
      </c>
      <c r="C144" s="2">
        <v>0</v>
      </c>
      <c r="D144" s="2">
        <v>0</v>
      </c>
      <c r="E144" s="2">
        <v>1962888.9249160504</v>
      </c>
      <c r="F144" s="2">
        <v>2070408.4035420809</v>
      </c>
      <c r="G144" s="2">
        <v>2135687.2037112252</v>
      </c>
      <c r="H144" s="2">
        <v>1939554.4678537629</v>
      </c>
      <c r="I144" s="2">
        <v>1694820.6444147669</v>
      </c>
      <c r="J144" s="2">
        <v>1488368.0527542119</v>
      </c>
      <c r="K144" s="2">
        <v>1240654.0666808682</v>
      </c>
      <c r="L144" s="2">
        <v>1036488.2125290493</v>
      </c>
      <c r="M144" s="2">
        <v>878757.41107497003</v>
      </c>
      <c r="N144" t="e">
        <v>#REF!</v>
      </c>
      <c r="O144" t="e">
        <v>#REF!</v>
      </c>
      <c r="P144" t="e">
        <v>#REF!</v>
      </c>
      <c r="Q144" t="e">
        <v>#REF!</v>
      </c>
      <c r="R144" t="e">
        <v>#REF!</v>
      </c>
      <c r="S144" t="e">
        <v>#REF!</v>
      </c>
      <c r="T144" t="e">
        <v>#REF!</v>
      </c>
      <c r="U144" t="e">
        <v>#REF!</v>
      </c>
    </row>
    <row r="145" spans="1:25" s="1" customFormat="1" x14ac:dyDescent="0.3">
      <c r="A145" t="s">
        <v>159</v>
      </c>
      <c r="B145" s="2">
        <v>0</v>
      </c>
      <c r="C145" s="2">
        <v>0</v>
      </c>
      <c r="D145" s="2">
        <v>0</v>
      </c>
      <c r="E145" s="2">
        <v>409121.04365428648</v>
      </c>
      <c r="F145" s="2">
        <v>509665.32164868619</v>
      </c>
      <c r="G145" s="2">
        <v>640215.13065548241</v>
      </c>
      <c r="H145" s="2">
        <v>645225.68423555396</v>
      </c>
      <c r="I145" s="2">
        <v>641132.61752885627</v>
      </c>
      <c r="J145" s="2">
        <v>642007.43111552065</v>
      </c>
      <c r="K145" s="2">
        <v>628366.08387704019</v>
      </c>
      <c r="L145" s="2">
        <v>616725.71036963561</v>
      </c>
      <c r="M145" s="2">
        <v>602054.16125899297</v>
      </c>
      <c r="N145" t="e">
        <v>#REF!</v>
      </c>
      <c r="O145" t="e">
        <v>#REF!</v>
      </c>
      <c r="P145" t="e">
        <v>#REF!</v>
      </c>
      <c r="Q145" t="e">
        <v>#REF!</v>
      </c>
      <c r="R145" t="e">
        <v>#REF!</v>
      </c>
      <c r="S145" t="e">
        <v>#REF!</v>
      </c>
      <c r="T145" t="e">
        <v>#REF!</v>
      </c>
      <c r="U145" t="e">
        <v>#REF!</v>
      </c>
      <c r="V145"/>
      <c r="W145"/>
      <c r="X145"/>
      <c r="Y145"/>
    </row>
    <row r="146" spans="1:25" s="9" customFormat="1" x14ac:dyDescent="0.3">
      <c r="A146" t="s">
        <v>160</v>
      </c>
      <c r="B146" s="2">
        <v>0</v>
      </c>
      <c r="C146" s="2">
        <v>0</v>
      </c>
      <c r="D146" s="2">
        <v>0</v>
      </c>
      <c r="E146" s="2">
        <v>1851.1712564829234</v>
      </c>
      <c r="F146" s="2">
        <v>2155.9374750386355</v>
      </c>
      <c r="G146" s="2">
        <v>2498.0679143531747</v>
      </c>
      <c r="H146" s="2">
        <v>2441.7555968569109</v>
      </c>
      <c r="I146" s="2">
        <v>2475.315813289737</v>
      </c>
      <c r="J146" s="2">
        <v>2491.3891618836069</v>
      </c>
      <c r="K146" s="2">
        <v>2530.2759469665202</v>
      </c>
      <c r="L146" s="2">
        <v>2581.7966591329423</v>
      </c>
      <c r="M146" s="2">
        <v>2554.9485587656309</v>
      </c>
      <c r="N146" t="e">
        <v>#REF!</v>
      </c>
      <c r="O146" t="e">
        <v>#REF!</v>
      </c>
      <c r="P146" t="e">
        <v>#REF!</v>
      </c>
      <c r="Q146" t="e">
        <v>#REF!</v>
      </c>
      <c r="R146" t="e">
        <v>#REF!</v>
      </c>
      <c r="S146" t="e">
        <v>#REF!</v>
      </c>
      <c r="T146" t="e">
        <v>#REF!</v>
      </c>
      <c r="U146" t="e">
        <v>#REF!</v>
      </c>
      <c r="V146"/>
      <c r="W146"/>
      <c r="X146"/>
      <c r="Y146"/>
    </row>
    <row r="147" spans="1:25" x14ac:dyDescent="0.3">
      <c r="A147" t="s">
        <v>161</v>
      </c>
      <c r="B147" s="2">
        <v>0</v>
      </c>
      <c r="C147" s="2">
        <v>0</v>
      </c>
      <c r="D147" s="2">
        <v>0</v>
      </c>
      <c r="E147" s="2">
        <v>209101.53301469155</v>
      </c>
      <c r="F147" s="2">
        <v>249891.36069693512</v>
      </c>
      <c r="G147" s="2">
        <v>299930.78219993273</v>
      </c>
      <c r="H147" s="2">
        <v>292314.40585378761</v>
      </c>
      <c r="I147" s="2">
        <v>275579.59620627074</v>
      </c>
      <c r="J147" s="2">
        <v>263111.05068150151</v>
      </c>
      <c r="K147" s="2">
        <v>243509.93786920985</v>
      </c>
      <c r="L147" s="2">
        <v>224295.52469339492</v>
      </c>
      <c r="M147" s="2">
        <v>207900.98370865447</v>
      </c>
      <c r="N147" t="e">
        <v>#REF!</v>
      </c>
      <c r="O147" t="e">
        <v>#REF!</v>
      </c>
      <c r="P147" t="e">
        <v>#REF!</v>
      </c>
      <c r="Q147" t="e">
        <v>#REF!</v>
      </c>
      <c r="R147" t="e">
        <v>#REF!</v>
      </c>
      <c r="S147" t="e">
        <v>#REF!</v>
      </c>
      <c r="T147" t="e">
        <v>#REF!</v>
      </c>
      <c r="U147" t="e">
        <v>#REF!</v>
      </c>
    </row>
    <row r="148" spans="1:25" x14ac:dyDescent="0.3">
      <c r="A148" t="s">
        <v>162</v>
      </c>
      <c r="B148" s="2">
        <v>0</v>
      </c>
      <c r="C148" s="2">
        <v>0</v>
      </c>
      <c r="D148" s="2">
        <v>0</v>
      </c>
      <c r="E148" s="2">
        <v>62.769705023370726</v>
      </c>
      <c r="F148" s="2">
        <v>80.670146160796662</v>
      </c>
      <c r="G148" s="2">
        <v>112.02526852902955</v>
      </c>
      <c r="H148" s="2">
        <v>109.82785412271755</v>
      </c>
      <c r="I148" s="2">
        <v>109.44208601362143</v>
      </c>
      <c r="J148" s="2">
        <v>108.85486530173424</v>
      </c>
      <c r="K148" s="2">
        <v>111.07339668097821</v>
      </c>
      <c r="L148" s="2">
        <v>111.03444946672336</v>
      </c>
      <c r="M148" s="2">
        <v>118.36355513129635</v>
      </c>
      <c r="N148" t="e">
        <v>#REF!</v>
      </c>
      <c r="O148" t="e">
        <v>#REF!</v>
      </c>
      <c r="P148" t="e">
        <v>#REF!</v>
      </c>
      <c r="Q148" t="e">
        <v>#REF!</v>
      </c>
      <c r="R148" t="e">
        <v>#REF!</v>
      </c>
      <c r="S148" t="e">
        <v>#REF!</v>
      </c>
      <c r="T148" t="e">
        <v>#REF!</v>
      </c>
      <c r="U148" t="e">
        <v>#REF!</v>
      </c>
    </row>
    <row r="149" spans="1:25" x14ac:dyDescent="0.3">
      <c r="A149" t="s">
        <v>163</v>
      </c>
      <c r="B149" s="2">
        <v>0</v>
      </c>
      <c r="C149" s="2">
        <v>0</v>
      </c>
      <c r="D149" s="2">
        <v>0</v>
      </c>
      <c r="E149" s="2">
        <v>5109.8141269214611</v>
      </c>
      <c r="F149" s="2">
        <v>6629.5637623904595</v>
      </c>
      <c r="G149" s="2">
        <v>8421.7557340493495</v>
      </c>
      <c r="H149" s="2">
        <v>8957.8693992986027</v>
      </c>
      <c r="I149" s="2">
        <v>9349.8238603444224</v>
      </c>
      <c r="J149" s="2">
        <v>9557.6522556350228</v>
      </c>
      <c r="K149" s="2">
        <v>9548.239604119477</v>
      </c>
      <c r="L149" s="2">
        <v>9467.0999928131969</v>
      </c>
      <c r="M149" s="2">
        <v>9243.7353104578215</v>
      </c>
      <c r="N149" t="e">
        <v>#REF!</v>
      </c>
      <c r="O149" t="e">
        <v>#REF!</v>
      </c>
      <c r="P149" t="e">
        <v>#REF!</v>
      </c>
      <c r="Q149" t="e">
        <v>#REF!</v>
      </c>
      <c r="R149" t="e">
        <v>#REF!</v>
      </c>
      <c r="S149" t="e">
        <v>#REF!</v>
      </c>
      <c r="T149" t="e">
        <v>#REF!</v>
      </c>
      <c r="U149" t="e">
        <v>#REF!</v>
      </c>
    </row>
    <row r="150" spans="1:25" x14ac:dyDescent="0.3">
      <c r="A150" s="1" t="s">
        <v>224</v>
      </c>
    </row>
    <row r="151" spans="1:25" x14ac:dyDescent="0.3">
      <c r="B151" s="2" t="s">
        <v>1</v>
      </c>
      <c r="D151" s="2" t="s">
        <v>2</v>
      </c>
    </row>
    <row r="152" spans="1:25" x14ac:dyDescent="0.3">
      <c r="A152" s="5" t="s">
        <v>4</v>
      </c>
      <c r="B152" s="6">
        <v>1992</v>
      </c>
      <c r="C152" s="6">
        <v>2017</v>
      </c>
      <c r="D152" s="7">
        <v>2017</v>
      </c>
      <c r="E152" s="7">
        <v>2020</v>
      </c>
      <c r="F152" s="7">
        <v>2025</v>
      </c>
      <c r="G152" s="7">
        <v>2030</v>
      </c>
      <c r="H152" s="7">
        <v>2035</v>
      </c>
      <c r="I152" s="7">
        <v>2040</v>
      </c>
      <c r="J152" s="7">
        <v>2045</v>
      </c>
      <c r="K152" s="7">
        <v>2050</v>
      </c>
      <c r="L152" s="7">
        <v>2055</v>
      </c>
      <c r="M152" s="7">
        <v>2060</v>
      </c>
      <c r="N152" s="8">
        <v>2065</v>
      </c>
      <c r="O152" s="8">
        <v>2070</v>
      </c>
      <c r="P152" s="8">
        <v>2075</v>
      </c>
      <c r="Q152" s="8">
        <v>2080</v>
      </c>
      <c r="R152" s="8">
        <v>2085</v>
      </c>
      <c r="S152" s="8">
        <v>2090</v>
      </c>
      <c r="T152" s="8">
        <v>2095</v>
      </c>
      <c r="U152" s="8">
        <v>2100</v>
      </c>
    </row>
    <row r="153" spans="1:25" x14ac:dyDescent="0.3">
      <c r="A153" s="9" t="s">
        <v>63</v>
      </c>
      <c r="B153" s="10">
        <f>SUM(B154:B183)+B187+B188+B192+B193+B194+B195+B198</f>
        <v>0</v>
      </c>
      <c r="C153" s="10">
        <f>SUM(C154:C183)+C187+C188+C192+C193+C194+C195+C198</f>
        <v>0</v>
      </c>
      <c r="D153" s="10">
        <f>SUM(D154:D183)+D187+D188+D192+D193+D194+D195+D198</f>
        <v>0</v>
      </c>
      <c r="E153" s="10">
        <f>SUM(E154:E183)+E187+E188+E192+E193+E194+E195+E198</f>
        <v>40453533.405313395</v>
      </c>
      <c r="F153" s="10">
        <f t="shared" ref="F153:U153" si="5">SUM(F154:F183)+F187+F188+F192+F193+F194+F195+F198</f>
        <v>47226024.65364711</v>
      </c>
      <c r="G153" s="10">
        <f t="shared" si="5"/>
        <v>54955532.047287308</v>
      </c>
      <c r="H153" s="10">
        <f t="shared" si="5"/>
        <v>55792143.761218362</v>
      </c>
      <c r="I153" s="10">
        <f t="shared" si="5"/>
        <v>56135383.348188207</v>
      </c>
      <c r="J153" s="10">
        <f t="shared" si="5"/>
        <v>55766029.361787669</v>
      </c>
      <c r="K153" s="10">
        <f t="shared" si="5"/>
        <v>55076571.796747021</v>
      </c>
      <c r="L153" s="10">
        <f t="shared" si="5"/>
        <v>54219862.989992552</v>
      </c>
      <c r="M153" s="10">
        <f t="shared" si="5"/>
        <v>53125939.450254209</v>
      </c>
      <c r="N153" s="10" t="e">
        <f t="shared" si="5"/>
        <v>#REF!</v>
      </c>
      <c r="O153" s="10" t="e">
        <f t="shared" si="5"/>
        <v>#REF!</v>
      </c>
      <c r="P153" s="10" t="e">
        <f t="shared" si="5"/>
        <v>#REF!</v>
      </c>
      <c r="Q153" s="10" t="e">
        <f t="shared" si="5"/>
        <v>#REF!</v>
      </c>
      <c r="R153" s="10" t="e">
        <f t="shared" si="5"/>
        <v>#REF!</v>
      </c>
      <c r="S153" s="10" t="e">
        <f t="shared" si="5"/>
        <v>#REF!</v>
      </c>
      <c r="T153" s="10" t="e">
        <f t="shared" si="5"/>
        <v>#REF!</v>
      </c>
      <c r="U153" s="10" t="e">
        <f t="shared" si="5"/>
        <v>#REF!</v>
      </c>
    </row>
    <row r="154" spans="1:25" x14ac:dyDescent="0.3">
      <c r="A154" t="s">
        <v>164</v>
      </c>
      <c r="B154" s="2">
        <v>0</v>
      </c>
      <c r="C154" s="2">
        <v>0</v>
      </c>
      <c r="D154" s="2">
        <v>0</v>
      </c>
      <c r="E154" s="2">
        <v>29100.465407191125</v>
      </c>
      <c r="F154" s="2">
        <v>34453.680779624818</v>
      </c>
      <c r="G154" s="2">
        <v>40626.264903597155</v>
      </c>
      <c r="H154" s="2">
        <v>40238.172123386321</v>
      </c>
      <c r="I154" s="2">
        <v>40976.500867597955</v>
      </c>
      <c r="J154" s="2">
        <v>41545.409036839083</v>
      </c>
      <c r="K154" s="2">
        <v>42198.993476578704</v>
      </c>
      <c r="L154" s="2">
        <v>28355.598022775455</v>
      </c>
      <c r="M154" s="2">
        <v>27867.454739781322</v>
      </c>
      <c r="N154" t="e">
        <v>#REF!</v>
      </c>
      <c r="O154" t="e">
        <v>#REF!</v>
      </c>
      <c r="P154" t="e">
        <v>#REF!</v>
      </c>
      <c r="Q154" t="e">
        <v>#REF!</v>
      </c>
      <c r="R154" t="e">
        <v>#REF!</v>
      </c>
      <c r="S154" t="e">
        <v>#REF!</v>
      </c>
      <c r="T154" t="e">
        <v>#REF!</v>
      </c>
      <c r="U154" t="e">
        <v>#REF!</v>
      </c>
    </row>
    <row r="155" spans="1:25" x14ac:dyDescent="0.3">
      <c r="A155" t="s">
        <v>65</v>
      </c>
      <c r="B155" s="2">
        <v>0</v>
      </c>
      <c r="C155" s="2">
        <v>0</v>
      </c>
      <c r="D155" s="2">
        <v>0</v>
      </c>
      <c r="E155" s="2">
        <v>1058912.7226600824</v>
      </c>
      <c r="F155" s="2">
        <v>1196578.7363812823</v>
      </c>
      <c r="G155" s="2">
        <v>1346127.8927038794</v>
      </c>
      <c r="H155" s="2">
        <v>1339923.9677525833</v>
      </c>
      <c r="I155" s="2">
        <v>1303920.8704767991</v>
      </c>
      <c r="J155" s="2">
        <v>1281011.8124418303</v>
      </c>
      <c r="K155" s="2">
        <v>1226217.0765984841</v>
      </c>
      <c r="L155" s="2">
        <v>1173674.8034828508</v>
      </c>
      <c r="M155" s="2">
        <v>1123460.1441241191</v>
      </c>
      <c r="N155" t="e">
        <v>#REF!</v>
      </c>
      <c r="O155" t="e">
        <v>#REF!</v>
      </c>
      <c r="P155" t="e">
        <v>#REF!</v>
      </c>
      <c r="Q155" t="e">
        <v>#REF!</v>
      </c>
      <c r="R155" t="e">
        <v>#REF!</v>
      </c>
      <c r="S155" t="e">
        <v>#REF!</v>
      </c>
      <c r="T155" t="e">
        <v>#REF!</v>
      </c>
      <c r="U155" t="e">
        <v>#REF!</v>
      </c>
    </row>
    <row r="156" spans="1:25" x14ac:dyDescent="0.3">
      <c r="A156" t="s">
        <v>165</v>
      </c>
      <c r="B156" s="2">
        <v>0</v>
      </c>
      <c r="C156" s="2">
        <v>0</v>
      </c>
      <c r="D156" s="2">
        <v>0</v>
      </c>
      <c r="E156" s="2">
        <v>325860.11836153199</v>
      </c>
      <c r="F156" s="2">
        <v>254788.83569873316</v>
      </c>
      <c r="G156" s="2">
        <v>179009.83262939641</v>
      </c>
      <c r="H156" s="2">
        <v>133490.10162349741</v>
      </c>
      <c r="I156" s="2">
        <v>84218.120638052525</v>
      </c>
      <c r="J156" s="2">
        <v>33234.096555643089</v>
      </c>
      <c r="K156" s="2">
        <v>18.829965743100104</v>
      </c>
      <c r="L156" s="2">
        <v>19.179965743100105</v>
      </c>
      <c r="M156" s="2">
        <v>18.829965743100104</v>
      </c>
      <c r="N156" t="e">
        <v>#REF!</v>
      </c>
      <c r="O156" t="e">
        <v>#REF!</v>
      </c>
      <c r="P156" t="e">
        <v>#REF!</v>
      </c>
      <c r="Q156" t="e">
        <v>#REF!</v>
      </c>
      <c r="R156" t="e">
        <v>#REF!</v>
      </c>
      <c r="S156" t="e">
        <v>#REF!</v>
      </c>
      <c r="T156" t="e">
        <v>#REF!</v>
      </c>
      <c r="U156" t="e">
        <v>#REF!</v>
      </c>
    </row>
    <row r="157" spans="1:25" x14ac:dyDescent="0.3">
      <c r="A157" t="s">
        <v>166</v>
      </c>
      <c r="B157" s="2">
        <v>0</v>
      </c>
      <c r="C157" s="2">
        <v>0</v>
      </c>
      <c r="D157" s="2">
        <v>0</v>
      </c>
      <c r="E157" s="2">
        <v>181693.7498514521</v>
      </c>
      <c r="F157" s="2">
        <v>222924.35750602881</v>
      </c>
      <c r="G157" s="2">
        <v>272291.13068763271</v>
      </c>
      <c r="H157" s="2">
        <v>279723.33788019355</v>
      </c>
      <c r="I157" s="2">
        <v>288402.0031275918</v>
      </c>
      <c r="J157" s="2">
        <v>299603.11063498579</v>
      </c>
      <c r="K157" s="2">
        <v>301622.31634783623</v>
      </c>
      <c r="L157" s="2">
        <v>303127.35139526438</v>
      </c>
      <c r="M157" s="2">
        <v>299620.68149898504</v>
      </c>
      <c r="N157" t="e">
        <v>#REF!</v>
      </c>
      <c r="O157" t="e">
        <v>#REF!</v>
      </c>
      <c r="P157" t="e">
        <v>#REF!</v>
      </c>
      <c r="Q157" t="e">
        <v>#REF!</v>
      </c>
      <c r="R157" t="e">
        <v>#REF!</v>
      </c>
      <c r="S157" t="e">
        <v>#REF!</v>
      </c>
      <c r="T157" t="e">
        <v>#REF!</v>
      </c>
      <c r="U157" t="e">
        <v>#REF!</v>
      </c>
    </row>
    <row r="158" spans="1:25" x14ac:dyDescent="0.3">
      <c r="A158" t="s">
        <v>167</v>
      </c>
      <c r="B158" s="2">
        <v>0</v>
      </c>
      <c r="C158" s="2">
        <v>0</v>
      </c>
      <c r="D158" s="2">
        <v>0</v>
      </c>
      <c r="E158" s="2">
        <v>226504.7545327374</v>
      </c>
      <c r="F158" s="2">
        <v>290216.44610202248</v>
      </c>
      <c r="G158" s="2">
        <v>370896.53005142213</v>
      </c>
      <c r="H158" s="2">
        <v>391767.47016670986</v>
      </c>
      <c r="I158" s="2">
        <v>414727.51415983541</v>
      </c>
      <c r="J158" s="2">
        <v>432113.17057681584</v>
      </c>
      <c r="K158" s="2">
        <v>436688.51202344539</v>
      </c>
      <c r="L158" s="2">
        <v>441634.54150915524</v>
      </c>
      <c r="M158" s="2">
        <v>442150.94200128608</v>
      </c>
      <c r="N158" t="e">
        <v>#REF!</v>
      </c>
      <c r="O158" t="e">
        <v>#REF!</v>
      </c>
      <c r="P158" t="e">
        <v>#REF!</v>
      </c>
      <c r="Q158" t="e">
        <v>#REF!</v>
      </c>
      <c r="R158" t="e">
        <v>#REF!</v>
      </c>
      <c r="S158" t="e">
        <v>#REF!</v>
      </c>
      <c r="T158" t="e">
        <v>#REF!</v>
      </c>
      <c r="U158" t="e">
        <v>#REF!</v>
      </c>
    </row>
    <row r="159" spans="1:25" x14ac:dyDescent="0.3">
      <c r="A159" t="s">
        <v>169</v>
      </c>
      <c r="B159" s="2">
        <v>0</v>
      </c>
      <c r="C159" s="2">
        <v>0</v>
      </c>
      <c r="D159" s="2">
        <v>0</v>
      </c>
      <c r="E159" s="2">
        <v>204424.54044550849</v>
      </c>
      <c r="F159" s="2">
        <v>231313.02694111422</v>
      </c>
      <c r="G159" s="2">
        <v>260826.87962222303</v>
      </c>
      <c r="H159" s="2">
        <v>266987.82795090886</v>
      </c>
      <c r="I159" s="2">
        <v>266745.76670382795</v>
      </c>
      <c r="J159" s="2">
        <v>269386.95073358953</v>
      </c>
      <c r="K159" s="2">
        <v>263686.80162738258</v>
      </c>
      <c r="L159" s="2">
        <v>258109.2449100253</v>
      </c>
      <c r="M159" s="2">
        <v>251745.67833386804</v>
      </c>
      <c r="N159" t="e">
        <v>#REF!</v>
      </c>
      <c r="O159" t="e">
        <v>#REF!</v>
      </c>
      <c r="P159" t="e">
        <v>#REF!</v>
      </c>
      <c r="Q159" t="e">
        <v>#REF!</v>
      </c>
      <c r="R159" t="e">
        <v>#REF!</v>
      </c>
      <c r="S159" t="e">
        <v>#REF!</v>
      </c>
      <c r="T159" t="e">
        <v>#REF!</v>
      </c>
      <c r="U159" t="e">
        <v>#REF!</v>
      </c>
    </row>
    <row r="160" spans="1:25" x14ac:dyDescent="0.3">
      <c r="A160" t="s">
        <v>66</v>
      </c>
      <c r="B160" s="2">
        <v>0</v>
      </c>
      <c r="C160" s="2">
        <v>0</v>
      </c>
      <c r="D160" s="2">
        <v>0</v>
      </c>
      <c r="E160" s="2">
        <v>906298.83740253118</v>
      </c>
      <c r="F160" s="2">
        <v>1056172.6355270164</v>
      </c>
      <c r="G160" s="2">
        <v>1205283.4316427596</v>
      </c>
      <c r="H160" s="2">
        <v>1114733.5813774832</v>
      </c>
      <c r="I160" s="2">
        <v>1045106.8358889871</v>
      </c>
      <c r="J160" s="2">
        <v>1002090.0899849392</v>
      </c>
      <c r="K160" s="2">
        <v>904673.30309002881</v>
      </c>
      <c r="L160" s="2">
        <v>795358.00893919647</v>
      </c>
      <c r="M160" s="2">
        <v>641371.64903523074</v>
      </c>
      <c r="N160" t="e">
        <v>#REF!</v>
      </c>
      <c r="O160" t="e">
        <v>#REF!</v>
      </c>
      <c r="P160" t="e">
        <v>#REF!</v>
      </c>
      <c r="Q160" t="e">
        <v>#REF!</v>
      </c>
      <c r="R160" t="e">
        <v>#REF!</v>
      </c>
      <c r="S160" t="e">
        <v>#REF!</v>
      </c>
      <c r="T160" t="e">
        <v>#REF!</v>
      </c>
      <c r="U160" t="e">
        <v>#REF!</v>
      </c>
    </row>
    <row r="161" spans="1:21" x14ac:dyDescent="0.3">
      <c r="A161" t="s">
        <v>171</v>
      </c>
      <c r="B161" s="2">
        <v>0</v>
      </c>
      <c r="C161" s="2">
        <v>0</v>
      </c>
      <c r="D161" s="2">
        <v>0</v>
      </c>
      <c r="E161" s="2">
        <v>111756.29882407632</v>
      </c>
      <c r="F161" s="2">
        <v>123808.44144489175</v>
      </c>
      <c r="G161" s="2">
        <v>154538.73592030612</v>
      </c>
      <c r="H161" s="2">
        <v>147606.51973413525</v>
      </c>
      <c r="I161" s="2">
        <v>143044.7793692869</v>
      </c>
      <c r="J161" s="2">
        <v>138800.37003197023</v>
      </c>
      <c r="K161" s="2">
        <v>132978.01956482421</v>
      </c>
      <c r="L161" s="2">
        <v>124688.67104240719</v>
      </c>
      <c r="M161" s="2">
        <v>113906.20481385548</v>
      </c>
      <c r="N161" t="e">
        <v>#REF!</v>
      </c>
      <c r="O161" t="e">
        <v>#REF!</v>
      </c>
      <c r="P161" t="e">
        <v>#REF!</v>
      </c>
      <c r="Q161" t="e">
        <v>#REF!</v>
      </c>
      <c r="R161" t="e">
        <v>#REF!</v>
      </c>
      <c r="S161" t="e">
        <v>#REF!</v>
      </c>
      <c r="T161" t="e">
        <v>#REF!</v>
      </c>
      <c r="U161" t="e">
        <v>#REF!</v>
      </c>
    </row>
    <row r="162" spans="1:21" x14ac:dyDescent="0.3">
      <c r="A162" t="s">
        <v>68</v>
      </c>
      <c r="B162" s="2">
        <v>0</v>
      </c>
      <c r="C162" s="2">
        <v>0</v>
      </c>
      <c r="D162" s="2">
        <v>0</v>
      </c>
      <c r="E162" s="2">
        <v>4304716.4683163771</v>
      </c>
      <c r="F162" s="2">
        <v>5286444.4032569537</v>
      </c>
      <c r="G162" s="2">
        <v>6468670.7067307867</v>
      </c>
      <c r="H162" s="2">
        <v>6642707.4568619737</v>
      </c>
      <c r="I162" s="2">
        <v>6782427.9484607885</v>
      </c>
      <c r="J162" s="2">
        <v>6981879.9344019787</v>
      </c>
      <c r="K162" s="2">
        <v>7076176.8963815747</v>
      </c>
      <c r="L162" s="2">
        <v>7106117.1285043396</v>
      </c>
      <c r="M162" s="2">
        <v>7087024.3306786986</v>
      </c>
      <c r="N162" t="e">
        <v>#REF!</v>
      </c>
      <c r="O162" t="e">
        <v>#REF!</v>
      </c>
      <c r="P162" t="e">
        <v>#REF!</v>
      </c>
      <c r="Q162" t="e">
        <v>#REF!</v>
      </c>
      <c r="R162" t="e">
        <v>#REF!</v>
      </c>
      <c r="S162" t="e">
        <v>#REF!</v>
      </c>
      <c r="T162" t="e">
        <v>#REF!</v>
      </c>
      <c r="U162" t="e">
        <v>#REF!</v>
      </c>
    </row>
    <row r="163" spans="1:21" x14ac:dyDescent="0.3">
      <c r="A163" t="s">
        <v>70</v>
      </c>
      <c r="B163" s="2">
        <v>0</v>
      </c>
      <c r="C163" s="2">
        <v>0</v>
      </c>
      <c r="D163" s="2">
        <v>0</v>
      </c>
      <c r="E163" s="2">
        <v>1673249.8035542248</v>
      </c>
      <c r="F163" s="2">
        <v>1968716.991727575</v>
      </c>
      <c r="G163" s="2">
        <v>2267155.0166360782</v>
      </c>
      <c r="H163" s="2">
        <v>2265799.981008884</v>
      </c>
      <c r="I163" s="2">
        <v>2272440.7977375025</v>
      </c>
      <c r="J163" s="2">
        <v>2296750.5109026907</v>
      </c>
      <c r="K163" s="2">
        <v>2256399.8917157529</v>
      </c>
      <c r="L163" s="2">
        <v>2216716.5963019393</v>
      </c>
      <c r="M163" s="2">
        <v>2161212.653968784</v>
      </c>
      <c r="N163" t="e">
        <v>#REF!</v>
      </c>
      <c r="O163" t="e">
        <v>#REF!</v>
      </c>
      <c r="P163" t="e">
        <v>#REF!</v>
      </c>
      <c r="Q163" t="e">
        <v>#REF!</v>
      </c>
      <c r="R163" t="e">
        <v>#REF!</v>
      </c>
      <c r="S163" t="e">
        <v>#REF!</v>
      </c>
      <c r="T163" t="e">
        <v>#REF!</v>
      </c>
      <c r="U163" t="e">
        <v>#REF!</v>
      </c>
    </row>
    <row r="164" spans="1:21" x14ac:dyDescent="0.3">
      <c r="A164" t="s">
        <v>72</v>
      </c>
      <c r="B164" s="2">
        <v>0</v>
      </c>
      <c r="C164" s="2">
        <v>0</v>
      </c>
      <c r="D164" s="2">
        <v>0</v>
      </c>
      <c r="E164" s="2">
        <v>3722328.1349555929</v>
      </c>
      <c r="F164" s="2">
        <v>4136769.3682451756</v>
      </c>
      <c r="G164" s="2">
        <v>4608135.4490236929</v>
      </c>
      <c r="H164" s="2">
        <v>4563180.1976836771</v>
      </c>
      <c r="I164" s="2">
        <v>4368172.0742421485</v>
      </c>
      <c r="J164" s="2">
        <v>4183168.1340876925</v>
      </c>
      <c r="K164" s="2">
        <v>3869810.9828682919</v>
      </c>
      <c r="L164" s="2">
        <v>3576393.530513979</v>
      </c>
      <c r="M164" s="2">
        <v>3290658.4756484334</v>
      </c>
      <c r="N164" t="e">
        <v>#REF!</v>
      </c>
      <c r="O164" t="e">
        <v>#REF!</v>
      </c>
      <c r="P164" t="e">
        <v>#REF!</v>
      </c>
      <c r="Q164" t="e">
        <v>#REF!</v>
      </c>
      <c r="R164" t="e">
        <v>#REF!</v>
      </c>
      <c r="S164" t="e">
        <v>#REF!</v>
      </c>
      <c r="T164" t="e">
        <v>#REF!</v>
      </c>
      <c r="U164" t="e">
        <v>#REF!</v>
      </c>
    </row>
    <row r="165" spans="1:21" x14ac:dyDescent="0.3">
      <c r="A165" t="s">
        <v>172</v>
      </c>
      <c r="B165" s="2">
        <v>0</v>
      </c>
      <c r="C165" s="2">
        <v>0</v>
      </c>
      <c r="D165" s="2">
        <v>0</v>
      </c>
      <c r="E165" s="2">
        <v>51742.902873054627</v>
      </c>
      <c r="F165" s="2">
        <v>58558.843872502577</v>
      </c>
      <c r="G165" s="2">
        <v>65488.389690123004</v>
      </c>
      <c r="H165" s="2">
        <v>66675.417826386314</v>
      </c>
      <c r="I165" s="2">
        <v>69646.429161852997</v>
      </c>
      <c r="J165" s="2">
        <v>71579.944700983251</v>
      </c>
      <c r="K165" s="2">
        <v>71647.337252875106</v>
      </c>
      <c r="L165" s="2">
        <v>71459.125703142796</v>
      </c>
      <c r="M165" s="2">
        <v>69280.310009142238</v>
      </c>
      <c r="N165" t="e">
        <v>#REF!</v>
      </c>
      <c r="O165" t="e">
        <v>#REF!</v>
      </c>
      <c r="P165" t="e">
        <v>#REF!</v>
      </c>
      <c r="Q165" t="e">
        <v>#REF!</v>
      </c>
      <c r="R165" t="e">
        <v>#REF!</v>
      </c>
      <c r="S165" t="e">
        <v>#REF!</v>
      </c>
      <c r="T165" t="e">
        <v>#REF!</v>
      </c>
      <c r="U165" t="e">
        <v>#REF!</v>
      </c>
    </row>
    <row r="166" spans="1:21" x14ac:dyDescent="0.3">
      <c r="A166" t="s">
        <v>173</v>
      </c>
      <c r="B166" s="2">
        <v>0</v>
      </c>
      <c r="C166" s="2">
        <v>0</v>
      </c>
      <c r="D166" s="2">
        <v>0</v>
      </c>
      <c r="E166" s="2">
        <v>187573.89992083539</v>
      </c>
      <c r="F166" s="2">
        <v>259800.81983847977</v>
      </c>
      <c r="G166" s="2">
        <v>256207.88944878968</v>
      </c>
      <c r="H166" s="2">
        <v>258489.77815194003</v>
      </c>
      <c r="I166" s="2">
        <v>262711.5875411841</v>
      </c>
      <c r="J166" s="2">
        <v>268280.35894103604</v>
      </c>
      <c r="K166" s="2">
        <v>270777.24067116709</v>
      </c>
      <c r="L166" s="2">
        <v>266967.82778934191</v>
      </c>
      <c r="M166" s="2">
        <v>260877.07403602957</v>
      </c>
      <c r="N166" t="e">
        <v>#REF!</v>
      </c>
      <c r="O166" t="e">
        <v>#REF!</v>
      </c>
      <c r="P166" t="e">
        <v>#REF!</v>
      </c>
      <c r="Q166" t="e">
        <v>#REF!</v>
      </c>
      <c r="R166" t="e">
        <v>#REF!</v>
      </c>
      <c r="S166" t="e">
        <v>#REF!</v>
      </c>
      <c r="T166" t="e">
        <v>#REF!</v>
      </c>
      <c r="U166" t="e">
        <v>#REF!</v>
      </c>
    </row>
    <row r="167" spans="1:21" x14ac:dyDescent="0.3">
      <c r="A167" t="s">
        <v>174</v>
      </c>
      <c r="B167" s="2">
        <v>0</v>
      </c>
      <c r="C167" s="2">
        <v>0</v>
      </c>
      <c r="D167" s="2">
        <v>0</v>
      </c>
      <c r="E167" s="2">
        <v>21512.253810432067</v>
      </c>
      <c r="F167" s="2">
        <v>19449.023333969086</v>
      </c>
      <c r="G167" s="2">
        <v>17012.325139943176</v>
      </c>
      <c r="H167" s="2">
        <v>15868.417937419059</v>
      </c>
      <c r="I167" s="2">
        <v>14366.463308652732</v>
      </c>
      <c r="J167" s="2">
        <v>14112.128194024603</v>
      </c>
      <c r="K167" s="2">
        <v>13012.237525071858</v>
      </c>
      <c r="L167" s="2">
        <v>11162.66456654952</v>
      </c>
      <c r="M167" s="2">
        <v>8962.3675249683674</v>
      </c>
      <c r="N167" t="e">
        <v>#REF!</v>
      </c>
      <c r="O167" t="e">
        <v>#REF!</v>
      </c>
      <c r="P167" t="e">
        <v>#REF!</v>
      </c>
      <c r="Q167" t="e">
        <v>#REF!</v>
      </c>
      <c r="R167" t="e">
        <v>#REF!</v>
      </c>
      <c r="S167" t="e">
        <v>#REF!</v>
      </c>
      <c r="T167" t="e">
        <v>#REF!</v>
      </c>
      <c r="U167" t="e">
        <v>#REF!</v>
      </c>
    </row>
    <row r="168" spans="1:21" x14ac:dyDescent="0.3">
      <c r="A168" t="s">
        <v>175</v>
      </c>
      <c r="B168" s="2">
        <v>0</v>
      </c>
      <c r="C168" s="2">
        <v>0</v>
      </c>
      <c r="D168" s="2">
        <v>0</v>
      </c>
      <c r="E168" s="2">
        <v>219386.94194811842</v>
      </c>
      <c r="F168" s="2">
        <v>226925.84588542435</v>
      </c>
      <c r="G168" s="2">
        <v>228320.97509533598</v>
      </c>
      <c r="H168" s="2">
        <v>219262.79568694538</v>
      </c>
      <c r="I168" s="2">
        <v>211343.99229193939</v>
      </c>
      <c r="J168" s="2">
        <v>204218.03858958205</v>
      </c>
      <c r="K168" s="2">
        <v>191382.42449613012</v>
      </c>
      <c r="L168" s="2">
        <v>175840.4104879176</v>
      </c>
      <c r="M168" s="2">
        <v>154666.81354328853</v>
      </c>
      <c r="N168" t="e">
        <v>#REF!</v>
      </c>
      <c r="O168" t="e">
        <v>#REF!</v>
      </c>
      <c r="P168" t="e">
        <v>#REF!</v>
      </c>
      <c r="Q168" t="e">
        <v>#REF!</v>
      </c>
      <c r="R168" t="e">
        <v>#REF!</v>
      </c>
      <c r="S168" t="e">
        <v>#REF!</v>
      </c>
      <c r="T168" t="e">
        <v>#REF!</v>
      </c>
      <c r="U168" t="e">
        <v>#REF!</v>
      </c>
    </row>
    <row r="169" spans="1:21" x14ac:dyDescent="0.3">
      <c r="A169" t="s">
        <v>74</v>
      </c>
      <c r="B169" s="2">
        <v>0</v>
      </c>
      <c r="C169" s="2">
        <v>0</v>
      </c>
      <c r="D169" s="2">
        <v>0</v>
      </c>
      <c r="E169" s="2">
        <v>467777.624077174</v>
      </c>
      <c r="F169" s="2">
        <v>562681.27805282897</v>
      </c>
      <c r="G169" s="2">
        <v>672581.02721516392</v>
      </c>
      <c r="H169" s="2">
        <v>681433.49300646351</v>
      </c>
      <c r="I169" s="2">
        <v>700390.30662085523</v>
      </c>
      <c r="J169" s="2">
        <v>719402.0559733354</v>
      </c>
      <c r="K169" s="2">
        <v>727609.96761608555</v>
      </c>
      <c r="L169" s="2">
        <v>726028.80565301143</v>
      </c>
      <c r="M169" s="2">
        <v>704029.53441217775</v>
      </c>
      <c r="N169" t="e">
        <v>#REF!</v>
      </c>
      <c r="O169" t="e">
        <v>#REF!</v>
      </c>
      <c r="P169" t="e">
        <v>#REF!</v>
      </c>
      <c r="Q169" t="e">
        <v>#REF!</v>
      </c>
      <c r="R169" t="e">
        <v>#REF!</v>
      </c>
      <c r="S169" t="e">
        <v>#REF!</v>
      </c>
      <c r="T169" t="e">
        <v>#REF!</v>
      </c>
      <c r="U169" t="e">
        <v>#REF!</v>
      </c>
    </row>
    <row r="170" spans="1:21" x14ac:dyDescent="0.3">
      <c r="A170" t="s">
        <v>176</v>
      </c>
      <c r="B170" s="2">
        <v>0</v>
      </c>
      <c r="C170" s="2">
        <v>0</v>
      </c>
      <c r="D170" s="2">
        <v>0</v>
      </c>
      <c r="E170" s="2">
        <v>20604.893307475075</v>
      </c>
      <c r="F170" s="2">
        <v>24609.701389443289</v>
      </c>
      <c r="G170" s="2">
        <v>29194.709314569285</v>
      </c>
      <c r="H170" s="2">
        <v>29352.398332020603</v>
      </c>
      <c r="I170" s="2">
        <v>30314.648827685429</v>
      </c>
      <c r="J170" s="2">
        <v>31174.670465077299</v>
      </c>
      <c r="K170" s="2">
        <v>31808.159233732134</v>
      </c>
      <c r="L170" s="2">
        <v>32846.65852510072</v>
      </c>
      <c r="M170" s="2">
        <v>32937.469756161438</v>
      </c>
      <c r="N170" t="e">
        <v>#REF!</v>
      </c>
      <c r="O170" t="e">
        <v>#REF!</v>
      </c>
      <c r="P170" t="e">
        <v>#REF!</v>
      </c>
      <c r="Q170" t="e">
        <v>#REF!</v>
      </c>
      <c r="R170" t="e">
        <v>#REF!</v>
      </c>
      <c r="S170" t="e">
        <v>#REF!</v>
      </c>
      <c r="T170" t="e">
        <v>#REF!</v>
      </c>
      <c r="U170" t="e">
        <v>#REF!</v>
      </c>
    </row>
    <row r="171" spans="1:21" x14ac:dyDescent="0.3">
      <c r="A171" t="s">
        <v>177</v>
      </c>
      <c r="B171" s="2">
        <v>0</v>
      </c>
      <c r="C171" s="2">
        <v>0</v>
      </c>
      <c r="D171" s="2">
        <v>0</v>
      </c>
      <c r="E171" s="2">
        <v>27921.283120520704</v>
      </c>
      <c r="F171" s="2">
        <v>34324.076921529209</v>
      </c>
      <c r="G171" s="2">
        <v>43643.413043553133</v>
      </c>
      <c r="H171" s="2">
        <v>47500.848229582109</v>
      </c>
      <c r="I171" s="2">
        <v>54226.842908617444</v>
      </c>
      <c r="J171" s="2">
        <v>63637.310693022409</v>
      </c>
      <c r="K171" s="2">
        <v>64804.579324973405</v>
      </c>
      <c r="L171" s="2">
        <v>66588.392867292103</v>
      </c>
      <c r="M171" s="2">
        <v>67979.349215524213</v>
      </c>
      <c r="N171" t="e">
        <v>#REF!</v>
      </c>
      <c r="O171" t="e">
        <v>#REF!</v>
      </c>
      <c r="P171" t="e">
        <v>#REF!</v>
      </c>
      <c r="Q171" t="e">
        <v>#REF!</v>
      </c>
      <c r="R171" t="e">
        <v>#REF!</v>
      </c>
      <c r="S171" t="e">
        <v>#REF!</v>
      </c>
      <c r="T171" t="e">
        <v>#REF!</v>
      </c>
      <c r="U171" t="e">
        <v>#REF!</v>
      </c>
    </row>
    <row r="172" spans="1:21" x14ac:dyDescent="0.3">
      <c r="A172" t="s">
        <v>178</v>
      </c>
      <c r="B172" s="2">
        <v>0</v>
      </c>
      <c r="C172" s="2">
        <v>0</v>
      </c>
      <c r="D172" s="2">
        <v>0</v>
      </c>
      <c r="E172" s="2">
        <v>68927.901754059072</v>
      </c>
      <c r="F172" s="2">
        <v>55070.448595233887</v>
      </c>
      <c r="G172" s="2">
        <v>48665.714470943662</v>
      </c>
      <c r="H172" s="2">
        <v>63462.183665983765</v>
      </c>
      <c r="I172" s="2">
        <v>59144.089501586917</v>
      </c>
      <c r="J172" s="2">
        <v>56358.089296308171</v>
      </c>
      <c r="K172" s="2">
        <v>49322.529569413091</v>
      </c>
      <c r="L172" s="2">
        <v>13061.556671051174</v>
      </c>
      <c r="M172" s="2">
        <v>8121.0952254884614</v>
      </c>
      <c r="N172" t="e">
        <v>#REF!</v>
      </c>
      <c r="O172" t="e">
        <v>#REF!</v>
      </c>
      <c r="P172" t="e">
        <v>#REF!</v>
      </c>
      <c r="Q172" t="e">
        <v>#REF!</v>
      </c>
      <c r="R172" t="e">
        <v>#REF!</v>
      </c>
      <c r="S172" t="e">
        <v>#REF!</v>
      </c>
      <c r="T172" t="e">
        <v>#REF!</v>
      </c>
      <c r="U172" t="e">
        <v>#REF!</v>
      </c>
    </row>
    <row r="173" spans="1:21" x14ac:dyDescent="0.3">
      <c r="A173" t="s">
        <v>76</v>
      </c>
      <c r="B173" s="2">
        <v>0</v>
      </c>
      <c r="C173" s="2">
        <v>0</v>
      </c>
      <c r="D173" s="2">
        <v>0</v>
      </c>
      <c r="E173" s="2">
        <v>638443.96204675839</v>
      </c>
      <c r="F173" s="2">
        <v>809710.29024225147</v>
      </c>
      <c r="G173" s="2">
        <v>1034901.6630247212</v>
      </c>
      <c r="H173" s="2">
        <v>1127417.5737810286</v>
      </c>
      <c r="I173" s="2">
        <v>1148336.6268894011</v>
      </c>
      <c r="J173" s="2">
        <v>1181860.1395072879</v>
      </c>
      <c r="K173" s="2">
        <v>1175863.0351828944</v>
      </c>
      <c r="L173" s="2">
        <v>1159387.2900314934</v>
      </c>
      <c r="M173" s="2">
        <v>1145643.0248365847</v>
      </c>
      <c r="N173" t="e">
        <v>#REF!</v>
      </c>
      <c r="O173" t="e">
        <v>#REF!</v>
      </c>
      <c r="P173" t="e">
        <v>#REF!</v>
      </c>
      <c r="Q173" t="e">
        <v>#REF!</v>
      </c>
      <c r="R173" t="e">
        <v>#REF!</v>
      </c>
      <c r="S173" t="e">
        <v>#REF!</v>
      </c>
      <c r="T173" t="e">
        <v>#REF!</v>
      </c>
      <c r="U173" t="e">
        <v>#REF!</v>
      </c>
    </row>
    <row r="174" spans="1:21" x14ac:dyDescent="0.3">
      <c r="A174" t="s">
        <v>78</v>
      </c>
      <c r="B174" s="2">
        <v>0</v>
      </c>
      <c r="C174" s="2">
        <v>0</v>
      </c>
      <c r="D174" s="2">
        <v>0</v>
      </c>
      <c r="E174" s="2">
        <v>2223458.7716123476</v>
      </c>
      <c r="F174" s="2">
        <v>2340612.0471507348</v>
      </c>
      <c r="G174" s="2">
        <v>2336581.6993796621</v>
      </c>
      <c r="H174" s="2">
        <v>2098747.889982434</v>
      </c>
      <c r="I174" s="2">
        <v>2246175.2073815307</v>
      </c>
      <c r="J174" s="2">
        <v>1614038.8702575576</v>
      </c>
      <c r="K174" s="2">
        <v>1439206.9138922151</v>
      </c>
      <c r="L174" s="2">
        <v>1303218.3590819261</v>
      </c>
      <c r="M174" s="2">
        <v>1168485.4470513384</v>
      </c>
      <c r="N174" t="e">
        <v>#REF!</v>
      </c>
      <c r="O174" t="e">
        <v>#REF!</v>
      </c>
      <c r="P174" t="e">
        <v>#REF!</v>
      </c>
      <c r="Q174" t="e">
        <v>#REF!</v>
      </c>
      <c r="R174" t="e">
        <v>#REF!</v>
      </c>
      <c r="S174" t="e">
        <v>#REF!</v>
      </c>
      <c r="T174" t="e">
        <v>#REF!</v>
      </c>
      <c r="U174" t="e">
        <v>#REF!</v>
      </c>
    </row>
    <row r="175" spans="1:21" x14ac:dyDescent="0.3">
      <c r="A175" t="s">
        <v>179</v>
      </c>
      <c r="B175" s="2">
        <v>0</v>
      </c>
      <c r="C175" s="2">
        <v>0</v>
      </c>
      <c r="D175" s="2">
        <v>0</v>
      </c>
      <c r="E175" s="2">
        <v>924692.81074975047</v>
      </c>
      <c r="F175" s="2">
        <v>1078972.1785448396</v>
      </c>
      <c r="G175" s="2">
        <v>1266909.5431461502</v>
      </c>
      <c r="H175" s="2">
        <v>1317700.9377387213</v>
      </c>
      <c r="I175" s="2">
        <v>1371468.4433731758</v>
      </c>
      <c r="J175" s="2">
        <v>1382483.7069488962</v>
      </c>
      <c r="K175" s="2">
        <v>1357205.1396769693</v>
      </c>
      <c r="L175" s="2">
        <v>1325909.2723091799</v>
      </c>
      <c r="M175" s="2">
        <v>1295982.7677698515</v>
      </c>
      <c r="N175" t="e">
        <v>#REF!</v>
      </c>
      <c r="O175" t="e">
        <v>#REF!</v>
      </c>
      <c r="P175" t="e">
        <v>#REF!</v>
      </c>
      <c r="Q175" t="e">
        <v>#REF!</v>
      </c>
      <c r="R175" t="e">
        <v>#REF!</v>
      </c>
      <c r="S175" t="e">
        <v>#REF!</v>
      </c>
      <c r="T175" t="e">
        <v>#REF!</v>
      </c>
      <c r="U175" t="e">
        <v>#REF!</v>
      </c>
    </row>
    <row r="176" spans="1:21" x14ac:dyDescent="0.3">
      <c r="A176" t="s">
        <v>180</v>
      </c>
      <c r="B176" s="2">
        <v>0</v>
      </c>
      <c r="C176" s="2">
        <v>0</v>
      </c>
      <c r="D176" s="2">
        <v>0</v>
      </c>
      <c r="E176" s="2">
        <v>889601.30868025974</v>
      </c>
      <c r="F176" s="2">
        <v>1017552.3750521084</v>
      </c>
      <c r="G176" s="2">
        <v>1164509.1518272993</v>
      </c>
      <c r="H176" s="2">
        <v>1208629.7233385616</v>
      </c>
      <c r="I176" s="2">
        <v>1260133.7835339699</v>
      </c>
      <c r="J176" s="2">
        <v>1322598.8927477854</v>
      </c>
      <c r="K176" s="2">
        <v>1348278.5383499255</v>
      </c>
      <c r="L176" s="2">
        <v>1351845.4030117474</v>
      </c>
      <c r="M176" s="2">
        <v>1319142.7914913539</v>
      </c>
      <c r="N176" t="e">
        <v>#REF!</v>
      </c>
      <c r="O176" t="e">
        <v>#REF!</v>
      </c>
      <c r="P176" t="e">
        <v>#REF!</v>
      </c>
      <c r="Q176" t="e">
        <v>#REF!</v>
      </c>
      <c r="R176" t="e">
        <v>#REF!</v>
      </c>
      <c r="S176" t="e">
        <v>#REF!</v>
      </c>
      <c r="T176" t="e">
        <v>#REF!</v>
      </c>
      <c r="U176" t="e">
        <v>#REF!</v>
      </c>
    </row>
    <row r="177" spans="1:25" x14ac:dyDescent="0.3">
      <c r="A177" t="s">
        <v>181</v>
      </c>
      <c r="B177" s="2">
        <v>0</v>
      </c>
      <c r="C177" s="2">
        <v>0</v>
      </c>
      <c r="D177" s="2">
        <v>0</v>
      </c>
      <c r="E177" s="2">
        <v>490158.14683389699</v>
      </c>
      <c r="F177" s="2">
        <v>495792.71123958234</v>
      </c>
      <c r="G177" s="2">
        <v>485812.41409680143</v>
      </c>
      <c r="H177" s="2">
        <v>426844.06460757484</v>
      </c>
      <c r="I177" s="2">
        <v>378521.11569627974</v>
      </c>
      <c r="J177" s="2">
        <v>339945.07618684281</v>
      </c>
      <c r="K177" s="2">
        <v>297110.12594526075</v>
      </c>
      <c r="L177" s="2">
        <v>314984.50003227021</v>
      </c>
      <c r="M177" s="2">
        <v>261692.4805747107</v>
      </c>
      <c r="N177" t="e">
        <v>#REF!</v>
      </c>
      <c r="O177" t="e">
        <v>#REF!</v>
      </c>
      <c r="P177" t="e">
        <v>#REF!</v>
      </c>
      <c r="Q177" t="e">
        <v>#REF!</v>
      </c>
      <c r="R177" t="e">
        <v>#REF!</v>
      </c>
      <c r="S177" t="e">
        <v>#REF!</v>
      </c>
      <c r="T177" t="e">
        <v>#REF!</v>
      </c>
      <c r="U177" t="e">
        <v>#REF!</v>
      </c>
    </row>
    <row r="178" spans="1:25" x14ac:dyDescent="0.3">
      <c r="A178" t="s">
        <v>182</v>
      </c>
      <c r="B178" s="2">
        <v>0</v>
      </c>
      <c r="C178" s="2">
        <v>0</v>
      </c>
      <c r="D178" s="2">
        <v>0</v>
      </c>
      <c r="E178" s="2">
        <v>223232.46757601504</v>
      </c>
      <c r="F178" s="2">
        <v>225668.89639122461</v>
      </c>
      <c r="G178" s="2">
        <v>231517.47522447607</v>
      </c>
      <c r="H178" s="2">
        <v>223579.31672193721</v>
      </c>
      <c r="I178" s="2">
        <v>210097.84348331488</v>
      </c>
      <c r="J178" s="2">
        <v>200543.50314146036</v>
      </c>
      <c r="K178" s="2">
        <v>184756.49705982395</v>
      </c>
      <c r="L178" s="2">
        <v>168427.99084658507</v>
      </c>
      <c r="M178" s="2">
        <v>150452.42331642628</v>
      </c>
      <c r="N178" t="e">
        <v>#REF!</v>
      </c>
      <c r="O178" t="e">
        <v>#REF!</v>
      </c>
      <c r="P178" t="e">
        <v>#REF!</v>
      </c>
      <c r="Q178" t="e">
        <v>#REF!</v>
      </c>
      <c r="R178" t="e">
        <v>#REF!</v>
      </c>
      <c r="S178" t="e">
        <v>#REF!</v>
      </c>
      <c r="T178" t="e">
        <v>#REF!</v>
      </c>
      <c r="U178" t="e">
        <v>#REF!</v>
      </c>
    </row>
    <row r="179" spans="1:25" x14ac:dyDescent="0.3">
      <c r="A179" t="s">
        <v>81</v>
      </c>
      <c r="B179" s="2">
        <v>0</v>
      </c>
      <c r="C179" s="2">
        <v>0</v>
      </c>
      <c r="D179" s="2">
        <v>0</v>
      </c>
      <c r="E179" s="2">
        <v>832082.1354441843</v>
      </c>
      <c r="F179" s="2">
        <v>1025297.8512718172</v>
      </c>
      <c r="G179" s="2">
        <v>1257045.0842098482</v>
      </c>
      <c r="H179" s="2">
        <v>1312362.2697861381</v>
      </c>
      <c r="I179" s="2">
        <v>1353394.3678648116</v>
      </c>
      <c r="J179" s="2">
        <v>1398261.5717206071</v>
      </c>
      <c r="K179" s="2">
        <v>1452832.8010079896</v>
      </c>
      <c r="L179" s="2">
        <v>1435592.6475161414</v>
      </c>
      <c r="M179" s="2">
        <v>1419412.8887744015</v>
      </c>
      <c r="N179" t="e">
        <v>#REF!</v>
      </c>
      <c r="O179" t="e">
        <v>#REF!</v>
      </c>
      <c r="P179" t="e">
        <v>#REF!</v>
      </c>
      <c r="Q179" t="e">
        <v>#REF!</v>
      </c>
      <c r="R179" t="e">
        <v>#REF!</v>
      </c>
      <c r="S179" t="e">
        <v>#REF!</v>
      </c>
      <c r="T179" t="e">
        <v>#REF!</v>
      </c>
      <c r="U179" t="e">
        <v>#REF!</v>
      </c>
    </row>
    <row r="180" spans="1:25" x14ac:dyDescent="0.3">
      <c r="A180" t="s">
        <v>83</v>
      </c>
      <c r="B180" s="2">
        <v>0</v>
      </c>
      <c r="C180" s="2">
        <v>0</v>
      </c>
      <c r="D180" s="2">
        <v>0</v>
      </c>
      <c r="E180" s="2">
        <v>5081886.0446985364</v>
      </c>
      <c r="F180" s="2">
        <v>6159495.993013599</v>
      </c>
      <c r="G180" s="2">
        <v>7414500.4328465397</v>
      </c>
      <c r="H180" s="2">
        <v>7620070.2566303285</v>
      </c>
      <c r="I180" s="2">
        <v>7822217.896688723</v>
      </c>
      <c r="J180" s="2">
        <v>8086697.4330763323</v>
      </c>
      <c r="K180" s="2">
        <v>8137600.9033728158</v>
      </c>
      <c r="L180" s="2">
        <v>8177438.1049332125</v>
      </c>
      <c r="M180" s="2">
        <v>8161962.2956713783</v>
      </c>
      <c r="N180" t="e">
        <v>#REF!</v>
      </c>
      <c r="O180" t="e">
        <v>#REF!</v>
      </c>
      <c r="P180" t="e">
        <v>#REF!</v>
      </c>
      <c r="Q180" t="e">
        <v>#REF!</v>
      </c>
      <c r="R180" t="e">
        <v>#REF!</v>
      </c>
      <c r="S180" t="e">
        <v>#REF!</v>
      </c>
      <c r="T180" t="e">
        <v>#REF!</v>
      </c>
      <c r="U180" t="e">
        <v>#REF!</v>
      </c>
    </row>
    <row r="181" spans="1:25" x14ac:dyDescent="0.3">
      <c r="A181" t="s">
        <v>183</v>
      </c>
      <c r="B181" s="2">
        <v>0</v>
      </c>
      <c r="C181" s="2">
        <v>0</v>
      </c>
      <c r="D181" s="2">
        <v>0</v>
      </c>
      <c r="E181" s="2">
        <v>256132.65183579948</v>
      </c>
      <c r="F181" s="2">
        <v>294095.29217641667</v>
      </c>
      <c r="G181" s="2">
        <v>335487.07344254031</v>
      </c>
      <c r="H181" s="2">
        <v>343205.12694024184</v>
      </c>
      <c r="I181" s="2">
        <v>348040.30513836566</v>
      </c>
      <c r="J181" s="2">
        <v>354624.32266217523</v>
      </c>
      <c r="K181" s="2">
        <v>352351.81404870568</v>
      </c>
      <c r="L181" s="2">
        <v>346903.77362975932</v>
      </c>
      <c r="M181" s="2">
        <v>331651.7408273929</v>
      </c>
      <c r="N181" t="e">
        <v>#REF!</v>
      </c>
      <c r="O181" t="e">
        <v>#REF!</v>
      </c>
      <c r="P181" t="e">
        <v>#REF!</v>
      </c>
      <c r="Q181" t="e">
        <v>#REF!</v>
      </c>
      <c r="R181" t="e">
        <v>#REF!</v>
      </c>
      <c r="S181" t="e">
        <v>#REF!</v>
      </c>
      <c r="T181" t="e">
        <v>#REF!</v>
      </c>
      <c r="U181" t="e">
        <v>#REF!</v>
      </c>
    </row>
    <row r="182" spans="1:25" x14ac:dyDescent="0.3">
      <c r="A182" t="s">
        <v>85</v>
      </c>
      <c r="B182" s="2">
        <v>0</v>
      </c>
      <c r="C182" s="2">
        <v>0</v>
      </c>
      <c r="D182" s="2">
        <v>0</v>
      </c>
      <c r="E182" s="2">
        <v>711180.76426688</v>
      </c>
      <c r="F182" s="2">
        <v>796918.93037531304</v>
      </c>
      <c r="G182" s="2">
        <v>870529.77858647727</v>
      </c>
      <c r="H182" s="2">
        <v>852399.93795621791</v>
      </c>
      <c r="I182" s="2">
        <v>838746.45602198085</v>
      </c>
      <c r="J182" s="2">
        <v>832384.44894441124</v>
      </c>
      <c r="K182" s="2">
        <v>801079.01721352176</v>
      </c>
      <c r="L182" s="2">
        <v>767170.98467579123</v>
      </c>
      <c r="M182" s="2">
        <v>728779.51857880293</v>
      </c>
      <c r="N182" t="e">
        <v>#REF!</v>
      </c>
      <c r="O182" t="e">
        <v>#REF!</v>
      </c>
      <c r="P182" t="e">
        <v>#REF!</v>
      </c>
      <c r="Q182" t="e">
        <v>#REF!</v>
      </c>
      <c r="R182" t="e">
        <v>#REF!</v>
      </c>
      <c r="S182" t="e">
        <v>#REF!</v>
      </c>
      <c r="T182" t="e">
        <v>#REF!</v>
      </c>
      <c r="U182" t="e">
        <v>#REF!</v>
      </c>
    </row>
    <row r="183" spans="1:25" x14ac:dyDescent="0.3">
      <c r="A183" t="s">
        <v>184</v>
      </c>
      <c r="B183" s="2">
        <v>0</v>
      </c>
      <c r="C183" s="2">
        <v>0</v>
      </c>
      <c r="D183" s="2">
        <v>0</v>
      </c>
      <c r="E183" s="2">
        <v>169139.45625674367</v>
      </c>
      <c r="F183" s="2">
        <v>218073.55332793971</v>
      </c>
      <c r="G183" s="2">
        <v>277334.0529942101</v>
      </c>
      <c r="H183" s="2">
        <v>281474.40449499729</v>
      </c>
      <c r="I183" s="2">
        <v>292942.03122701729</v>
      </c>
      <c r="J183" s="2">
        <v>303362.81742605503</v>
      </c>
      <c r="K183" s="2">
        <v>305742.5602908255</v>
      </c>
      <c r="L183" s="2">
        <v>310271.55896244646</v>
      </c>
      <c r="M183" s="2">
        <v>305570.63792154955</v>
      </c>
      <c r="N183" t="e">
        <v>#REF!</v>
      </c>
      <c r="O183" t="e">
        <v>#REF!</v>
      </c>
      <c r="P183" t="e">
        <v>#REF!</v>
      </c>
      <c r="Q183" t="e">
        <v>#REF!</v>
      </c>
      <c r="R183" t="e">
        <v>#REF!</v>
      </c>
      <c r="S183" t="e">
        <v>#REF!</v>
      </c>
      <c r="T183" t="e">
        <v>#REF!</v>
      </c>
      <c r="U183" t="e">
        <v>#REF!</v>
      </c>
    </row>
    <row r="184" spans="1:25" x14ac:dyDescent="0.3">
      <c r="A184" s="9" t="s">
        <v>185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</row>
    <row r="185" spans="1:25" x14ac:dyDescent="0.3">
      <c r="A185" t="s">
        <v>186</v>
      </c>
      <c r="B185" s="2">
        <v>0</v>
      </c>
      <c r="C185" s="2">
        <v>0</v>
      </c>
      <c r="D185" s="2">
        <v>0</v>
      </c>
      <c r="E185" s="2">
        <v>65891.539245954715</v>
      </c>
      <c r="F185" s="2">
        <v>72427.472487752515</v>
      </c>
      <c r="G185" s="2">
        <v>79779.069143001572</v>
      </c>
      <c r="H185" s="2">
        <v>79010.191366219311</v>
      </c>
      <c r="I185" s="2">
        <v>80035.239392127813</v>
      </c>
      <c r="J185" s="2">
        <v>80747.048481943362</v>
      </c>
      <c r="K185" s="2">
        <v>81367.735874502745</v>
      </c>
      <c r="L185" s="2">
        <v>83176.829558253186</v>
      </c>
      <c r="M185" s="2">
        <v>83272.179757926744</v>
      </c>
      <c r="N185" t="e">
        <v>#REF!</v>
      </c>
      <c r="O185" t="e">
        <v>#REF!</v>
      </c>
      <c r="P185" t="e">
        <v>#REF!</v>
      </c>
      <c r="Q185" t="e">
        <v>#REF!</v>
      </c>
      <c r="R185" t="e">
        <v>#REF!</v>
      </c>
      <c r="S185" t="e">
        <v>#REF!</v>
      </c>
      <c r="T185" t="e">
        <v>#REF!</v>
      </c>
      <c r="U185" t="e">
        <v>#REF!</v>
      </c>
    </row>
    <row r="186" spans="1:25" s="1" customFormat="1" x14ac:dyDescent="0.3">
      <c r="A186" t="s">
        <v>187</v>
      </c>
      <c r="B186" s="2">
        <v>0</v>
      </c>
      <c r="C186" s="2">
        <v>0</v>
      </c>
      <c r="D186" s="2">
        <v>0</v>
      </c>
      <c r="E186" s="2">
        <v>18211.878992231861</v>
      </c>
      <c r="F186" s="2">
        <v>19953.519959866106</v>
      </c>
      <c r="G186" s="2">
        <v>21908.088792420269</v>
      </c>
      <c r="H186" s="2">
        <v>21762.731162708678</v>
      </c>
      <c r="I186" s="2">
        <v>22123.405842859069</v>
      </c>
      <c r="J186" s="2">
        <v>22397.613159829118</v>
      </c>
      <c r="K186" s="2">
        <v>22676.667012514565</v>
      </c>
      <c r="L186" s="2">
        <v>23289.565568407852</v>
      </c>
      <c r="M186" s="2">
        <v>23451.802968681201</v>
      </c>
      <c r="N186" t="e">
        <v>#REF!</v>
      </c>
      <c r="O186" t="e">
        <v>#REF!</v>
      </c>
      <c r="P186" t="e">
        <v>#REF!</v>
      </c>
      <c r="Q186" t="e">
        <v>#REF!</v>
      </c>
      <c r="R186" t="e">
        <v>#REF!</v>
      </c>
      <c r="S186" t="e">
        <v>#REF!</v>
      </c>
      <c r="T186" t="e">
        <v>#REF!</v>
      </c>
      <c r="U186" t="e">
        <v>#REF!</v>
      </c>
      <c r="V186"/>
      <c r="W186"/>
      <c r="X186"/>
      <c r="Y186"/>
    </row>
    <row r="187" spans="1:25" s="9" customFormat="1" x14ac:dyDescent="0.3">
      <c r="A187" t="s">
        <v>188</v>
      </c>
      <c r="B187" s="2">
        <v>0</v>
      </c>
      <c r="C187" s="2">
        <v>0</v>
      </c>
      <c r="D187" s="2">
        <v>0</v>
      </c>
      <c r="E187" s="2">
        <v>917830.11125805264</v>
      </c>
      <c r="F187" s="2">
        <v>1169930.9600350861</v>
      </c>
      <c r="G187" s="2">
        <v>1492495.8409610665</v>
      </c>
      <c r="H187" s="2">
        <v>1553054.5486496161</v>
      </c>
      <c r="I187" s="2">
        <v>1605338.0456030171</v>
      </c>
      <c r="J187" s="2">
        <v>1674668.4023561706</v>
      </c>
      <c r="K187" s="2">
        <v>1808649.1408684812</v>
      </c>
      <c r="L187" s="2">
        <v>2050633.4565225893</v>
      </c>
      <c r="M187" s="2">
        <v>2451977.6614207919</v>
      </c>
      <c r="N187" t="e">
        <v>#REF!</v>
      </c>
      <c r="O187" t="e">
        <v>#REF!</v>
      </c>
      <c r="P187" t="e">
        <v>#REF!</v>
      </c>
      <c r="Q187" t="e">
        <v>#REF!</v>
      </c>
      <c r="R187" t="e">
        <v>#REF!</v>
      </c>
      <c r="S187" t="e">
        <v>#REF!</v>
      </c>
      <c r="T187" t="e">
        <v>#REF!</v>
      </c>
      <c r="U187" t="e">
        <v>#REF!</v>
      </c>
      <c r="V187"/>
      <c r="W187"/>
      <c r="X187"/>
      <c r="Y187"/>
    </row>
    <row r="188" spans="1:25" x14ac:dyDescent="0.3">
      <c r="A188" t="s">
        <v>189</v>
      </c>
      <c r="B188" s="2">
        <v>0</v>
      </c>
      <c r="C188" s="2">
        <v>0</v>
      </c>
      <c r="D188" s="2">
        <v>0</v>
      </c>
      <c r="E188" s="2">
        <v>436720.55223876436</v>
      </c>
      <c r="F188" s="2">
        <v>557968.2919612634</v>
      </c>
      <c r="G188" s="2">
        <v>709761.12978162244</v>
      </c>
      <c r="H188" s="2">
        <v>722017.61274936085</v>
      </c>
      <c r="I188" s="2">
        <v>712652.68999539805</v>
      </c>
      <c r="J188" s="2">
        <v>711242.20909447677</v>
      </c>
      <c r="K188" s="2">
        <v>687867.75628373004</v>
      </c>
      <c r="L188" s="2">
        <v>664465.36835121037</v>
      </c>
      <c r="M188" s="2">
        <v>640785.19533209258</v>
      </c>
      <c r="N188" t="e">
        <v>#REF!</v>
      </c>
      <c r="O188" t="e">
        <v>#REF!</v>
      </c>
      <c r="P188" t="e">
        <v>#REF!</v>
      </c>
      <c r="Q188" t="e">
        <v>#REF!</v>
      </c>
      <c r="R188" t="e">
        <v>#REF!</v>
      </c>
      <c r="S188" t="e">
        <v>#REF!</v>
      </c>
      <c r="T188" t="e">
        <v>#REF!</v>
      </c>
      <c r="U188" t="e">
        <v>#REF!</v>
      </c>
    </row>
    <row r="189" spans="1:25" x14ac:dyDescent="0.3">
      <c r="A189" t="s">
        <v>190</v>
      </c>
      <c r="B189" s="2">
        <v>0</v>
      </c>
      <c r="C189" s="2">
        <v>0</v>
      </c>
      <c r="D189" s="2">
        <v>0</v>
      </c>
      <c r="E189" s="2">
        <v>35550.218896257546</v>
      </c>
      <c r="F189" s="2">
        <v>41401.864965935507</v>
      </c>
      <c r="G189" s="2">
        <v>50161.872859113129</v>
      </c>
      <c r="H189" s="2">
        <v>50537.089452819309</v>
      </c>
      <c r="I189" s="2">
        <v>52212.687972565596</v>
      </c>
      <c r="J189" s="2">
        <v>54107.973689875827</v>
      </c>
      <c r="K189" s="2">
        <v>55691.408907407938</v>
      </c>
      <c r="L189" s="2">
        <v>58059.349675879021</v>
      </c>
      <c r="M189" s="2">
        <v>60582.971776142396</v>
      </c>
      <c r="N189" t="e">
        <v>#REF!</v>
      </c>
      <c r="O189" t="e">
        <v>#REF!</v>
      </c>
      <c r="P189" t="e">
        <v>#REF!</v>
      </c>
      <c r="Q189" t="e">
        <v>#REF!</v>
      </c>
      <c r="R189" t="e">
        <v>#REF!</v>
      </c>
      <c r="S189" t="e">
        <v>#REF!</v>
      </c>
      <c r="T189" t="e">
        <v>#REF!</v>
      </c>
      <c r="U189" t="e">
        <v>#REF!</v>
      </c>
    </row>
    <row r="190" spans="1:25" x14ac:dyDescent="0.3">
      <c r="A190" t="s">
        <v>191</v>
      </c>
      <c r="B190" s="2">
        <v>0</v>
      </c>
      <c r="C190" s="2">
        <v>0</v>
      </c>
      <c r="D190" s="2">
        <v>0</v>
      </c>
      <c r="E190" s="2">
        <v>51864.049837396036</v>
      </c>
      <c r="F190" s="2">
        <v>55635.798080630891</v>
      </c>
      <c r="G190" s="2">
        <v>60575.533318826754</v>
      </c>
      <c r="H190" s="2">
        <v>62035.035720313521</v>
      </c>
      <c r="I190" s="2">
        <v>64686.831561452731</v>
      </c>
      <c r="J190" s="2">
        <v>67718.804510978604</v>
      </c>
      <c r="K190" s="2">
        <v>70060.083048799963</v>
      </c>
      <c r="L190" s="2">
        <v>71164.291642557553</v>
      </c>
      <c r="M190" s="2">
        <v>70931.942502361693</v>
      </c>
      <c r="N190" t="e">
        <v>#REF!</v>
      </c>
      <c r="O190" t="e">
        <v>#REF!</v>
      </c>
      <c r="P190" t="e">
        <v>#REF!</v>
      </c>
      <c r="Q190" t="e">
        <v>#REF!</v>
      </c>
      <c r="R190" t="e">
        <v>#REF!</v>
      </c>
      <c r="S190" t="e">
        <v>#REF!</v>
      </c>
      <c r="T190" t="e">
        <v>#REF!</v>
      </c>
      <c r="U190" t="e">
        <v>#REF!</v>
      </c>
    </row>
    <row r="191" spans="1:25" x14ac:dyDescent="0.3">
      <c r="A191" t="s">
        <v>192</v>
      </c>
      <c r="B191" s="2">
        <v>0</v>
      </c>
      <c r="C191" s="2">
        <v>0</v>
      </c>
      <c r="D191" s="2">
        <v>0</v>
      </c>
      <c r="E191" s="2">
        <v>18899.439640228669</v>
      </c>
      <c r="F191" s="2">
        <v>26249.213910375067</v>
      </c>
      <c r="G191" s="2">
        <v>36534.337955129864</v>
      </c>
      <c r="H191" s="2">
        <v>22276.857083101098</v>
      </c>
      <c r="I191" s="2">
        <v>21711.688319002271</v>
      </c>
      <c r="J191" s="2">
        <v>22550.12740527463</v>
      </c>
      <c r="K191" s="2">
        <v>23110.926945019826</v>
      </c>
      <c r="L191" s="2">
        <v>23458.162415373085</v>
      </c>
      <c r="M191" s="2">
        <v>23450.343733383252</v>
      </c>
      <c r="N191" t="e">
        <v>#REF!</v>
      </c>
      <c r="O191" t="e">
        <v>#REF!</v>
      </c>
      <c r="P191" t="e">
        <v>#REF!</v>
      </c>
      <c r="Q191" t="e">
        <v>#REF!</v>
      </c>
      <c r="R191" t="e">
        <v>#REF!</v>
      </c>
      <c r="S191" t="e">
        <v>#REF!</v>
      </c>
      <c r="T191" t="e">
        <v>#REF!</v>
      </c>
      <c r="U191" t="e">
        <v>#REF!</v>
      </c>
    </row>
    <row r="192" spans="1:25" x14ac:dyDescent="0.3">
      <c r="A192" t="s">
        <v>193</v>
      </c>
      <c r="B192" s="2">
        <v>0</v>
      </c>
      <c r="C192" s="2">
        <v>0</v>
      </c>
      <c r="D192" s="2">
        <v>0</v>
      </c>
      <c r="E192" s="2">
        <v>623281.85817204649</v>
      </c>
      <c r="F192" s="2">
        <v>765439.25450640486</v>
      </c>
      <c r="G192" s="2">
        <v>935618.35844713682</v>
      </c>
      <c r="H192" s="2">
        <v>942386.02301408269</v>
      </c>
      <c r="I192" s="2">
        <v>920774.2195986174</v>
      </c>
      <c r="J192" s="2">
        <v>911191.94468801189</v>
      </c>
      <c r="K192" s="2">
        <v>876798.54512143659</v>
      </c>
      <c r="L192" s="2">
        <v>835456.25456834584</v>
      </c>
      <c r="M192" s="2">
        <v>798031.95998977835</v>
      </c>
      <c r="N192" t="e">
        <v>#REF!</v>
      </c>
      <c r="O192" t="e">
        <v>#REF!</v>
      </c>
      <c r="P192" t="e">
        <v>#REF!</v>
      </c>
      <c r="Q192" t="e">
        <v>#REF!</v>
      </c>
      <c r="R192" t="e">
        <v>#REF!</v>
      </c>
      <c r="S192" t="e">
        <v>#REF!</v>
      </c>
      <c r="T192" t="e">
        <v>#REF!</v>
      </c>
      <c r="U192" t="e">
        <v>#REF!</v>
      </c>
    </row>
    <row r="193" spans="1:21" x14ac:dyDescent="0.3">
      <c r="A193" t="s">
        <v>194</v>
      </c>
      <c r="B193" s="2">
        <v>0</v>
      </c>
      <c r="C193" s="2">
        <v>0</v>
      </c>
      <c r="D193" s="2">
        <v>0</v>
      </c>
      <c r="E193" s="2">
        <v>283318.92409332586</v>
      </c>
      <c r="F193" s="2">
        <v>344693.55194357014</v>
      </c>
      <c r="G193" s="2">
        <v>416454.26886516961</v>
      </c>
      <c r="H193" s="2">
        <v>426183.243731517</v>
      </c>
      <c r="I193" s="2">
        <v>424496.28655405552</v>
      </c>
      <c r="J193" s="2">
        <v>427574.57896156021</v>
      </c>
      <c r="K193" s="2">
        <v>417065.05367173842</v>
      </c>
      <c r="L193" s="2">
        <v>406325.77396439674</v>
      </c>
      <c r="M193" s="2">
        <v>395218.9673956756</v>
      </c>
      <c r="N193" t="e">
        <v>#REF!</v>
      </c>
      <c r="O193" t="e">
        <v>#REF!</v>
      </c>
      <c r="P193" t="e">
        <v>#REF!</v>
      </c>
      <c r="Q193" t="e">
        <v>#REF!</v>
      </c>
      <c r="R193" t="e">
        <v>#REF!</v>
      </c>
      <c r="S193" t="e">
        <v>#REF!</v>
      </c>
      <c r="T193" t="e">
        <v>#REF!</v>
      </c>
      <c r="U193" t="e">
        <v>#REF!</v>
      </c>
    </row>
    <row r="194" spans="1:21" x14ac:dyDescent="0.3">
      <c r="A194" t="s">
        <v>195</v>
      </c>
      <c r="B194" s="2">
        <v>0</v>
      </c>
      <c r="C194" s="2">
        <v>0</v>
      </c>
      <c r="D194" s="2">
        <v>0</v>
      </c>
      <c r="E194" s="2">
        <v>14877.055431644778</v>
      </c>
      <c r="F194" s="2">
        <v>20360.990150726768</v>
      </c>
      <c r="G194" s="2">
        <v>26757.017617909576</v>
      </c>
      <c r="H194" s="2">
        <v>26007.689065805043</v>
      </c>
      <c r="I194" s="2">
        <v>26712.778820881093</v>
      </c>
      <c r="J194" s="2">
        <v>27223.698725695416</v>
      </c>
      <c r="K194" s="2">
        <v>27594.619090985045</v>
      </c>
      <c r="L194" s="2">
        <v>28850.882122143845</v>
      </c>
      <c r="M194" s="2">
        <v>28658.366989309714</v>
      </c>
      <c r="N194" t="e">
        <v>#REF!</v>
      </c>
      <c r="O194" t="e">
        <v>#REF!</v>
      </c>
      <c r="P194" t="e">
        <v>#REF!</v>
      </c>
      <c r="Q194" t="e">
        <v>#REF!</v>
      </c>
      <c r="R194" t="e">
        <v>#REF!</v>
      </c>
      <c r="S194" t="e">
        <v>#REF!</v>
      </c>
      <c r="T194" t="e">
        <v>#REF!</v>
      </c>
      <c r="U194" t="e">
        <v>#REF!</v>
      </c>
    </row>
    <row r="195" spans="1:21" x14ac:dyDescent="0.3">
      <c r="A195" t="s">
        <v>80</v>
      </c>
      <c r="B195" s="2">
        <v>0</v>
      </c>
      <c r="C195" s="2">
        <v>0</v>
      </c>
      <c r="D195" s="2">
        <v>0</v>
      </c>
      <c r="E195" s="2">
        <v>11335202.740959087</v>
      </c>
      <c r="F195" s="2">
        <v>13074484.513793122</v>
      </c>
      <c r="G195" s="2">
        <v>15120926.406710085</v>
      </c>
      <c r="H195" s="2">
        <v>15637257.912219431</v>
      </c>
      <c r="I195" s="2">
        <v>15619083.955792163</v>
      </c>
      <c r="J195" s="2">
        <v>15416899.709567495</v>
      </c>
      <c r="K195" s="2">
        <v>15261743.370283326</v>
      </c>
      <c r="L195" s="2">
        <v>14952454.700857043</v>
      </c>
      <c r="M195" s="2">
        <v>14561119.551983306</v>
      </c>
      <c r="N195" t="e">
        <v>#REF!</v>
      </c>
      <c r="O195" t="e">
        <v>#REF!</v>
      </c>
      <c r="P195" t="e">
        <v>#REF!</v>
      </c>
      <c r="Q195" t="e">
        <v>#REF!</v>
      </c>
      <c r="R195" t="e">
        <v>#REF!</v>
      </c>
      <c r="S195" t="e">
        <v>#REF!</v>
      </c>
      <c r="T195" t="e">
        <v>#REF!</v>
      </c>
      <c r="U195" t="e">
        <v>#REF!</v>
      </c>
    </row>
    <row r="196" spans="1:21" x14ac:dyDescent="0.3">
      <c r="A196" t="s">
        <v>196</v>
      </c>
      <c r="B196" s="2">
        <v>0</v>
      </c>
      <c r="C196" s="2">
        <v>0</v>
      </c>
      <c r="D196" s="2">
        <v>0</v>
      </c>
      <c r="E196" s="2">
        <v>156447.54975027253</v>
      </c>
      <c r="F196" s="2">
        <v>172508.37288962846</v>
      </c>
      <c r="G196" s="2">
        <v>190623.9092312266</v>
      </c>
      <c r="H196" s="2">
        <v>189198.43363525221</v>
      </c>
      <c r="I196" s="2">
        <v>192080.39826169822</v>
      </c>
      <c r="J196" s="2">
        <v>194188.85783882768</v>
      </c>
      <c r="K196" s="2">
        <v>195873.43882986371</v>
      </c>
      <c r="L196" s="2">
        <v>200447.10401389282</v>
      </c>
      <c r="M196" s="2">
        <v>200903.05709772505</v>
      </c>
      <c r="N196" t="e">
        <v>#REF!</v>
      </c>
      <c r="O196" t="e">
        <v>#REF!</v>
      </c>
      <c r="P196" t="e">
        <v>#REF!</v>
      </c>
      <c r="Q196" t="e">
        <v>#REF!</v>
      </c>
      <c r="R196" t="e">
        <v>#REF!</v>
      </c>
      <c r="S196" t="e">
        <v>#REF!</v>
      </c>
      <c r="T196" t="e">
        <v>#REF!</v>
      </c>
      <c r="U196" t="e">
        <v>#REF!</v>
      </c>
    </row>
    <row r="197" spans="1:21" x14ac:dyDescent="0.3">
      <c r="A197" t="s">
        <v>197</v>
      </c>
      <c r="B197" s="2">
        <v>0</v>
      </c>
      <c r="C197" s="2">
        <v>0</v>
      </c>
      <c r="D197" s="2">
        <v>0</v>
      </c>
      <c r="E197" s="2">
        <v>25.612172836960379</v>
      </c>
      <c r="F197" s="2">
        <v>27.562172836960379</v>
      </c>
      <c r="G197" s="2">
        <v>51.675087017555668</v>
      </c>
      <c r="H197" s="2">
        <v>51.647672611243678</v>
      </c>
      <c r="I197" s="2">
        <v>51.361904502147581</v>
      </c>
      <c r="J197" s="2">
        <v>63.531741402580501</v>
      </c>
      <c r="K197" s="2">
        <v>68.059889256718648</v>
      </c>
      <c r="L197" s="2">
        <v>67.020942042463787</v>
      </c>
      <c r="M197" s="2">
        <v>65.809606569610864</v>
      </c>
      <c r="N197" t="e">
        <v>#REF!</v>
      </c>
      <c r="O197" t="e">
        <v>#REF!</v>
      </c>
      <c r="P197" t="e">
        <v>#REF!</v>
      </c>
      <c r="Q197" t="e">
        <v>#REF!</v>
      </c>
      <c r="R197" t="e">
        <v>#REF!</v>
      </c>
      <c r="S197" t="e">
        <v>#REF!</v>
      </c>
      <c r="T197" t="e">
        <v>#REF!</v>
      </c>
      <c r="U197" t="e">
        <v>#REF!</v>
      </c>
    </row>
    <row r="198" spans="1:21" x14ac:dyDescent="0.3">
      <c r="A198" t="s">
        <v>198</v>
      </c>
      <c r="B198" s="2">
        <v>0</v>
      </c>
      <c r="C198" s="2">
        <v>0</v>
      </c>
      <c r="D198" s="2">
        <v>0</v>
      </c>
      <c r="E198" s="2">
        <v>592000.04803632596</v>
      </c>
      <c r="F198" s="2">
        <v>787350.01097127539</v>
      </c>
      <c r="G198" s="2">
        <v>1043714.342155392</v>
      </c>
      <c r="H198" s="2">
        <v>1104601.2828101707</v>
      </c>
      <c r="I198" s="2">
        <v>1143923.7226907169</v>
      </c>
      <c r="J198" s="2">
        <v>1192081.849532506</v>
      </c>
      <c r="K198" s="2">
        <v>1213989.8660369886</v>
      </c>
      <c r="L198" s="2">
        <v>1232376.5717251699</v>
      </c>
      <c r="M198" s="2">
        <v>1215480.6717978991</v>
      </c>
      <c r="N198" t="e">
        <v>#REF!</v>
      </c>
      <c r="O198" t="e">
        <v>#REF!</v>
      </c>
      <c r="P198" t="e">
        <v>#REF!</v>
      </c>
      <c r="Q198" t="e">
        <v>#REF!</v>
      </c>
      <c r="R198" t="e">
        <v>#REF!</v>
      </c>
      <c r="S198" t="e">
        <v>#REF!</v>
      </c>
      <c r="T198" t="e">
        <v>#REF!</v>
      </c>
      <c r="U198" t="e">
        <v>#REF!</v>
      </c>
    </row>
    <row r="199" spans="1:21" x14ac:dyDescent="0.3">
      <c r="A199" t="s">
        <v>199</v>
      </c>
      <c r="B199" s="2">
        <v>0</v>
      </c>
      <c r="C199" s="2">
        <v>0</v>
      </c>
      <c r="D199" s="2">
        <v>0</v>
      </c>
      <c r="E199" s="2">
        <v>1891.9841436481097</v>
      </c>
      <c r="F199" s="2">
        <v>2068.6676868163786</v>
      </c>
      <c r="G199" s="2">
        <v>2250.2666014052884</v>
      </c>
      <c r="H199" s="2">
        <v>2263.4132333724051</v>
      </c>
      <c r="I199" s="2">
        <v>2302.7451604723296</v>
      </c>
      <c r="J199" s="2">
        <v>2343.4556814316393</v>
      </c>
      <c r="K199" s="2">
        <v>2421.9922918218813</v>
      </c>
      <c r="L199" s="2">
        <v>2421.0588674593482</v>
      </c>
      <c r="M199" s="2">
        <v>2401.0133822133366</v>
      </c>
      <c r="N199" t="e">
        <v>#REF!</v>
      </c>
      <c r="O199" t="e">
        <v>#REF!</v>
      </c>
      <c r="P199" t="e">
        <v>#REF!</v>
      </c>
      <c r="Q199" t="e">
        <v>#REF!</v>
      </c>
      <c r="R199" t="e">
        <v>#REF!</v>
      </c>
      <c r="S199" t="e">
        <v>#REF!</v>
      </c>
      <c r="T199" t="e">
        <v>#REF!</v>
      </c>
      <c r="U199" t="e">
        <v>#REF!</v>
      </c>
    </row>
    <row r="200" spans="1:21" x14ac:dyDescent="0.3">
      <c r="A200" s="9" t="s">
        <v>200</v>
      </c>
      <c r="B200" s="10">
        <f>B45+B62+B80+B113+B112+B139+B144+B153+B185+B186+B189+B190+B191+B196+B197+B199</f>
        <v>0</v>
      </c>
      <c r="C200" s="10">
        <f t="shared" ref="C200:U200" si="6">C45+C62+C80+C113+C112+C139+C144+C153+C185+C186+C189+C190+C191+C196+C197+C199</f>
        <v>0</v>
      </c>
      <c r="D200" s="10">
        <f t="shared" si="6"/>
        <v>0</v>
      </c>
      <c r="E200" s="10">
        <f t="shared" si="6"/>
        <v>95111429.09165661</v>
      </c>
      <c r="F200" s="10">
        <f t="shared" si="6"/>
        <v>110448813.69142522</v>
      </c>
      <c r="G200" s="10">
        <f t="shared" si="6"/>
        <v>128411975.31581713</v>
      </c>
      <c r="H200" s="10">
        <f t="shared" si="6"/>
        <v>130468587.41380779</v>
      </c>
      <c r="I200" s="10">
        <f t="shared" si="6"/>
        <v>130920536.41252278</v>
      </c>
      <c r="J200" s="10">
        <f t="shared" si="6"/>
        <v>130961232.93419339</v>
      </c>
      <c r="K200" s="10">
        <f t="shared" si="6"/>
        <v>127264115.28776856</v>
      </c>
      <c r="L200" s="10">
        <f t="shared" si="6"/>
        <v>123038414.23972763</v>
      </c>
      <c r="M200" s="10">
        <f t="shared" si="6"/>
        <v>118873582.81311002</v>
      </c>
      <c r="N200" s="10" t="e">
        <f t="shared" si="6"/>
        <v>#REF!</v>
      </c>
      <c r="O200" s="10" t="e">
        <f t="shared" si="6"/>
        <v>#REF!</v>
      </c>
      <c r="P200" s="10" t="e">
        <f t="shared" si="6"/>
        <v>#REF!</v>
      </c>
      <c r="Q200" s="10" t="e">
        <f t="shared" si="6"/>
        <v>#REF!</v>
      </c>
      <c r="R200" s="10" t="e">
        <f t="shared" si="6"/>
        <v>#REF!</v>
      </c>
      <c r="S200" s="10" t="e">
        <f t="shared" si="6"/>
        <v>#REF!</v>
      </c>
      <c r="T200" s="10" t="e">
        <f t="shared" si="6"/>
        <v>#REF!</v>
      </c>
      <c r="U200" s="10" t="e">
        <f t="shared" si="6"/>
        <v>#REF!</v>
      </c>
    </row>
    <row r="201" spans="1:21" x14ac:dyDescent="0.3">
      <c r="A201" s="9" t="s">
        <v>201</v>
      </c>
      <c r="B201" s="10">
        <f>B202-B200</f>
        <v>0</v>
      </c>
      <c r="C201" s="10">
        <f t="shared" ref="C201:U201" si="7">C202-C200</f>
        <v>0</v>
      </c>
      <c r="D201" s="10">
        <f t="shared" si="7"/>
        <v>0</v>
      </c>
      <c r="E201" s="10">
        <f t="shared" si="7"/>
        <v>152141717.02378452</v>
      </c>
      <c r="F201" s="10">
        <f t="shared" si="7"/>
        <v>169938734.65738255</v>
      </c>
      <c r="G201" s="10">
        <f t="shared" si="7"/>
        <v>192696120.69778484</v>
      </c>
      <c r="H201" s="10">
        <f t="shared" si="7"/>
        <v>193228420.84359962</v>
      </c>
      <c r="I201" s="10">
        <f t="shared" si="7"/>
        <v>195813802.02977568</v>
      </c>
      <c r="J201" s="10">
        <f t="shared" si="7"/>
        <v>199084132.70467377</v>
      </c>
      <c r="K201" s="10">
        <f t="shared" si="7"/>
        <v>199995201.75376171</v>
      </c>
      <c r="L201" s="10">
        <f t="shared" si="7"/>
        <v>200463858.30037665</v>
      </c>
      <c r="M201" s="10">
        <f t="shared" si="7"/>
        <v>197627059.03773209</v>
      </c>
      <c r="N201" s="10" t="e">
        <f t="shared" si="7"/>
        <v>#REF!</v>
      </c>
      <c r="O201" s="10" t="e">
        <f t="shared" si="7"/>
        <v>#REF!</v>
      </c>
      <c r="P201" s="10" t="e">
        <f t="shared" si="7"/>
        <v>#REF!</v>
      </c>
      <c r="Q201" s="10" t="e">
        <f t="shared" si="7"/>
        <v>#REF!</v>
      </c>
      <c r="R201" s="10" t="e">
        <f t="shared" si="7"/>
        <v>#REF!</v>
      </c>
      <c r="S201" s="10" t="e">
        <f t="shared" si="7"/>
        <v>#REF!</v>
      </c>
      <c r="T201" s="10" t="e">
        <f t="shared" si="7"/>
        <v>#REF!</v>
      </c>
      <c r="U201" s="10" t="e">
        <f t="shared" si="7"/>
        <v>#REF!</v>
      </c>
    </row>
    <row r="202" spans="1:21" x14ac:dyDescent="0.3">
      <c r="A202" s="9" t="s">
        <v>87</v>
      </c>
      <c r="B202" s="36">
        <f>SUM(B4,B58,B81,B98,B138,B153,B184)</f>
        <v>0</v>
      </c>
      <c r="C202" s="36">
        <f t="shared" ref="C202:U202" si="8">SUM(C4,C58,C81,C98,C138,C153,C184)</f>
        <v>0</v>
      </c>
      <c r="D202" s="36">
        <f t="shared" si="8"/>
        <v>0</v>
      </c>
      <c r="E202" s="36">
        <f t="shared" si="8"/>
        <v>247253146.11544114</v>
      </c>
      <c r="F202" s="36">
        <f t="shared" si="8"/>
        <v>280387548.34880775</v>
      </c>
      <c r="G202" s="36">
        <f t="shared" si="8"/>
        <v>321108096.01360196</v>
      </c>
      <c r="H202" s="36">
        <f t="shared" si="8"/>
        <v>323697008.25740743</v>
      </c>
      <c r="I202" s="36">
        <f t="shared" si="8"/>
        <v>326734338.44229847</v>
      </c>
      <c r="J202" s="36">
        <f t="shared" si="8"/>
        <v>330045365.63886714</v>
      </c>
      <c r="K202" s="36">
        <f t="shared" si="8"/>
        <v>327259317.04153025</v>
      </c>
      <c r="L202" s="36">
        <f t="shared" si="8"/>
        <v>323502272.54010427</v>
      </c>
      <c r="M202" s="36">
        <f t="shared" si="8"/>
        <v>316500641.85084212</v>
      </c>
      <c r="N202" s="10" t="e">
        <f t="shared" si="8"/>
        <v>#REF!</v>
      </c>
      <c r="O202" s="10" t="e">
        <f t="shared" si="8"/>
        <v>#REF!</v>
      </c>
      <c r="P202" s="10" t="e">
        <f t="shared" si="8"/>
        <v>#REF!</v>
      </c>
      <c r="Q202" s="10" t="e">
        <f t="shared" si="8"/>
        <v>#REF!</v>
      </c>
      <c r="R202" s="10" t="e">
        <f t="shared" si="8"/>
        <v>#REF!</v>
      </c>
      <c r="S202" s="10" t="e">
        <f t="shared" si="8"/>
        <v>#REF!</v>
      </c>
      <c r="T202" s="10" t="e">
        <f t="shared" si="8"/>
        <v>#REF!</v>
      </c>
      <c r="U202" s="10" t="e">
        <f t="shared" si="8"/>
        <v>#REF!</v>
      </c>
    </row>
    <row r="204" spans="1:21" x14ac:dyDescent="0.3">
      <c r="B204" s="2">
        <f>B4+B58+B81+B98+B138+B153</f>
        <v>0</v>
      </c>
      <c r="C204" s="2">
        <f t="shared" ref="C204:M204" si="9">C4+C58+C81+C98+C138+C153</f>
        <v>0</v>
      </c>
      <c r="D204" s="2">
        <f t="shared" si="9"/>
        <v>0</v>
      </c>
      <c r="E204" s="2">
        <f t="shared" si="9"/>
        <v>247253146.11544114</v>
      </c>
      <c r="F204" s="2">
        <f t="shared" si="9"/>
        <v>280387548.34880775</v>
      </c>
      <c r="G204" s="2">
        <f t="shared" si="9"/>
        <v>321108096.01360196</v>
      </c>
      <c r="H204" s="2">
        <f t="shared" si="9"/>
        <v>323697008.25740743</v>
      </c>
      <c r="I204" s="2">
        <f t="shared" si="9"/>
        <v>326734338.44229847</v>
      </c>
      <c r="J204" s="2">
        <f t="shared" si="9"/>
        <v>330045365.63886714</v>
      </c>
      <c r="K204" s="2">
        <f t="shared" si="9"/>
        <v>327259317.04153025</v>
      </c>
      <c r="L204" s="2">
        <f t="shared" si="9"/>
        <v>323502272.54010427</v>
      </c>
      <c r="M204" s="2">
        <f t="shared" si="9"/>
        <v>316500641.85084212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3E242-FCF4-4D71-B07D-2F97D64CBF81}">
  <dimension ref="A1:Y202"/>
  <sheetViews>
    <sheetView workbookViewId="0">
      <selection activeCell="G11" sqref="G11"/>
    </sheetView>
  </sheetViews>
  <sheetFormatPr defaultRowHeight="14.4" x14ac:dyDescent="0.3"/>
  <cols>
    <col min="2" max="4" width="9.21875" style="2" customWidth="1"/>
    <col min="5" max="5" width="9.21875" style="2" bestFit="1" customWidth="1"/>
    <col min="6" max="6" width="10" style="2" bestFit="1" customWidth="1"/>
    <col min="7" max="13" width="9.21875" style="2" bestFit="1" customWidth="1"/>
    <col min="14" max="21" width="0" hidden="1" customWidth="1"/>
  </cols>
  <sheetData>
    <row r="1" spans="1:23" x14ac:dyDescent="0.3">
      <c r="A1" s="1" t="s">
        <v>0</v>
      </c>
    </row>
    <row r="2" spans="1:23" x14ac:dyDescent="0.3">
      <c r="B2" s="2" t="s">
        <v>1</v>
      </c>
      <c r="D2" s="2" t="s">
        <v>2</v>
      </c>
    </row>
    <row r="3" spans="1:23" x14ac:dyDescent="0.3">
      <c r="A3" s="5" t="s">
        <v>4</v>
      </c>
      <c r="B3" s="6">
        <v>1992</v>
      </c>
      <c r="C3" s="6">
        <v>2017</v>
      </c>
      <c r="D3" s="7">
        <v>2017</v>
      </c>
      <c r="E3" s="7">
        <v>2020</v>
      </c>
      <c r="F3" s="7">
        <v>2025</v>
      </c>
      <c r="G3" s="7">
        <v>2030</v>
      </c>
      <c r="H3" s="7">
        <v>2035</v>
      </c>
      <c r="I3" s="7">
        <v>2040</v>
      </c>
      <c r="J3" s="7">
        <v>2045</v>
      </c>
      <c r="K3" s="7">
        <v>2050</v>
      </c>
      <c r="L3" s="7">
        <v>2055</v>
      </c>
      <c r="M3" s="7">
        <v>2060</v>
      </c>
      <c r="N3" s="8">
        <v>2065</v>
      </c>
      <c r="O3" s="8">
        <v>2070</v>
      </c>
      <c r="P3" s="8">
        <v>2075</v>
      </c>
      <c r="Q3" s="8">
        <v>2080</v>
      </c>
      <c r="R3" s="8">
        <v>2085</v>
      </c>
      <c r="S3" s="8">
        <v>2090</v>
      </c>
      <c r="T3" s="8">
        <v>2095</v>
      </c>
      <c r="U3" s="8">
        <v>2100</v>
      </c>
    </row>
    <row r="4" spans="1:23" x14ac:dyDescent="0.3">
      <c r="A4" s="9" t="s">
        <v>6</v>
      </c>
      <c r="B4" s="10">
        <f>SUM(B5:B54)</f>
        <v>431778</v>
      </c>
      <c r="C4" s="10">
        <f>SUM(C5:C54)</f>
        <v>759273</v>
      </c>
      <c r="D4" s="10">
        <f>SUM(D5:D54)</f>
        <v>752147</v>
      </c>
      <c r="E4" s="10">
        <f>SUM(E5:E54)</f>
        <v>758822.10000000009</v>
      </c>
      <c r="F4" s="10">
        <f t="shared" ref="F4:U4" si="0">SUM(F5:F54)</f>
        <v>757448.89999999991</v>
      </c>
      <c r="G4" s="10">
        <f t="shared" si="0"/>
        <v>767781.7</v>
      </c>
      <c r="H4" s="10">
        <f t="shared" si="0"/>
        <v>778079.6</v>
      </c>
      <c r="I4" s="10">
        <f t="shared" si="0"/>
        <v>788257.59999999974</v>
      </c>
      <c r="J4" s="10">
        <f t="shared" si="0"/>
        <v>798832.60000000009</v>
      </c>
      <c r="K4" s="10">
        <f t="shared" si="0"/>
        <v>808013.49999999977</v>
      </c>
      <c r="L4" s="10">
        <f t="shared" si="0"/>
        <v>814888.99999999988</v>
      </c>
      <c r="M4" s="10">
        <f t="shared" si="0"/>
        <v>789598.7</v>
      </c>
      <c r="N4" s="10">
        <f t="shared" si="0"/>
        <v>0</v>
      </c>
      <c r="O4" s="10">
        <f t="shared" si="0"/>
        <v>0</v>
      </c>
      <c r="P4" s="10">
        <f t="shared" si="0"/>
        <v>0</v>
      </c>
      <c r="Q4" s="10">
        <f t="shared" si="0"/>
        <v>0</v>
      </c>
      <c r="R4" s="10">
        <f t="shared" si="0"/>
        <v>0</v>
      </c>
      <c r="S4" s="10">
        <f t="shared" si="0"/>
        <v>0</v>
      </c>
      <c r="T4" s="10">
        <f t="shared" si="0"/>
        <v>0</v>
      </c>
      <c r="U4" s="10">
        <f t="shared" si="0"/>
        <v>0</v>
      </c>
      <c r="W4" s="10"/>
    </row>
    <row r="5" spans="1:23" x14ac:dyDescent="0.3">
      <c r="A5" t="s">
        <v>7</v>
      </c>
      <c r="B5" s="2">
        <v>6300</v>
      </c>
      <c r="C5" s="2">
        <v>8774</v>
      </c>
      <c r="D5" s="2">
        <v>8757</v>
      </c>
      <c r="E5" s="2">
        <v>8879.2999999999993</v>
      </c>
      <c r="F5" s="2">
        <v>9035.1</v>
      </c>
      <c r="G5" s="2">
        <v>9191.1999999999989</v>
      </c>
      <c r="H5" s="2">
        <v>9375.4</v>
      </c>
      <c r="I5" s="2">
        <v>9555.6</v>
      </c>
      <c r="J5" s="2">
        <v>9726.5999999999985</v>
      </c>
      <c r="K5" s="2">
        <v>9884.7000000000007</v>
      </c>
      <c r="L5" s="2">
        <v>10043.9</v>
      </c>
      <c r="M5" s="2">
        <v>10205.1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W5" s="10"/>
    </row>
    <row r="6" spans="1:23" x14ac:dyDescent="0.3">
      <c r="A6" t="s">
        <v>8</v>
      </c>
      <c r="B6" s="2">
        <v>3381</v>
      </c>
      <c r="C6" s="2">
        <v>5897</v>
      </c>
      <c r="D6" s="2">
        <v>5845.5</v>
      </c>
      <c r="E6" s="2">
        <v>5895.3</v>
      </c>
      <c r="F6" s="2">
        <v>5938.5999999999995</v>
      </c>
      <c r="G6" s="2">
        <v>5983.2000000000007</v>
      </c>
      <c r="H6" s="2">
        <v>6051.1</v>
      </c>
      <c r="I6" s="2">
        <v>6116.9</v>
      </c>
      <c r="J6" s="2">
        <v>6184.4</v>
      </c>
      <c r="K6" s="2">
        <v>6266.7</v>
      </c>
      <c r="L6" s="2">
        <v>6352.6</v>
      </c>
      <c r="M6" s="2">
        <v>6439.9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3" x14ac:dyDescent="0.3">
      <c r="A7" t="s">
        <v>10</v>
      </c>
      <c r="B7" s="2">
        <v>5972</v>
      </c>
      <c r="C7" s="2">
        <v>6953</v>
      </c>
      <c r="D7" s="2">
        <v>7030.8</v>
      </c>
      <c r="E7" s="2">
        <v>7078.3</v>
      </c>
      <c r="F7" s="2">
        <v>7177.8</v>
      </c>
      <c r="G7" s="2">
        <v>7281.9999999999991</v>
      </c>
      <c r="H7" s="2">
        <v>7359.2</v>
      </c>
      <c r="I7" s="2">
        <v>7436.6</v>
      </c>
      <c r="J7" s="2">
        <v>7520.9</v>
      </c>
      <c r="K7" s="2">
        <v>7608.8</v>
      </c>
      <c r="L7" s="2">
        <v>7702.2</v>
      </c>
      <c r="M7" s="2">
        <v>7800.5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3" x14ac:dyDescent="0.3">
      <c r="A8" t="s">
        <v>12</v>
      </c>
      <c r="B8" s="2">
        <v>692</v>
      </c>
      <c r="C8" s="2">
        <v>804</v>
      </c>
      <c r="D8" s="2">
        <v>804.1</v>
      </c>
      <c r="E8" s="2">
        <v>811.2</v>
      </c>
      <c r="F8" s="2">
        <v>811.90000000000009</v>
      </c>
      <c r="G8" s="2">
        <v>812.6</v>
      </c>
      <c r="H8" s="2">
        <v>823.69999999999993</v>
      </c>
      <c r="I8" s="2">
        <v>835.09999999999991</v>
      </c>
      <c r="J8" s="2">
        <v>846.8</v>
      </c>
      <c r="K8" s="2">
        <v>857.59999999999991</v>
      </c>
      <c r="L8" s="2">
        <v>868.59999999999991</v>
      </c>
      <c r="M8" s="2">
        <v>879.59999999999991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3" x14ac:dyDescent="0.3">
      <c r="A9" t="s">
        <v>14</v>
      </c>
      <c r="B9" s="2">
        <v>10046</v>
      </c>
      <c r="C9" s="2">
        <v>15201</v>
      </c>
      <c r="D9" s="2">
        <v>15089.6</v>
      </c>
      <c r="E9" s="2">
        <v>15198.399999999998</v>
      </c>
      <c r="F9" s="2">
        <v>15277.5</v>
      </c>
      <c r="G9" s="2">
        <v>15355.2</v>
      </c>
      <c r="H9" s="2">
        <v>15544.9</v>
      </c>
      <c r="I9" s="2">
        <v>15735.6</v>
      </c>
      <c r="J9" s="2">
        <v>15927.6</v>
      </c>
      <c r="K9" s="2">
        <v>16126.699999999999</v>
      </c>
      <c r="L9" s="2">
        <v>16326.800000000001</v>
      </c>
      <c r="M9" s="2">
        <v>16527.7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3" x14ac:dyDescent="0.3">
      <c r="A10" t="s">
        <v>16</v>
      </c>
      <c r="B10" s="2">
        <v>6613</v>
      </c>
      <c r="C10" s="2">
        <v>6624</v>
      </c>
      <c r="D10" s="2">
        <v>6406.2</v>
      </c>
      <c r="E10" s="2">
        <v>6481</v>
      </c>
      <c r="F10" s="2">
        <v>6529.4000000000005</v>
      </c>
      <c r="G10" s="2">
        <v>6573.4</v>
      </c>
      <c r="H10" s="2">
        <v>6678.2</v>
      </c>
      <c r="I10" s="2">
        <v>6785.9</v>
      </c>
      <c r="J10" s="2">
        <v>6896.5</v>
      </c>
      <c r="K10" s="2">
        <v>7010.8</v>
      </c>
      <c r="L10" s="2">
        <v>7128.2</v>
      </c>
      <c r="M10" s="2">
        <v>7248.3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3" x14ac:dyDescent="0.3">
      <c r="A11" t="s">
        <v>9</v>
      </c>
      <c r="B11" s="2">
        <v>11015</v>
      </c>
      <c r="C11" s="2">
        <v>14330</v>
      </c>
      <c r="D11" s="2">
        <v>14306.1</v>
      </c>
      <c r="E11" s="2">
        <v>14460.8</v>
      </c>
      <c r="F11" s="2">
        <v>14639.4</v>
      </c>
      <c r="G11" s="2">
        <v>14847.3</v>
      </c>
      <c r="H11" s="2">
        <v>14972.199999999999</v>
      </c>
      <c r="I11" s="2">
        <v>15038.3</v>
      </c>
      <c r="J11" s="2">
        <v>15138.1</v>
      </c>
      <c r="K11" s="2">
        <v>15251.800000000001</v>
      </c>
      <c r="L11" s="2">
        <v>15423.599999999999</v>
      </c>
      <c r="M11" s="2">
        <v>15538.199999999999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3" x14ac:dyDescent="0.3">
      <c r="A12" t="s">
        <v>19</v>
      </c>
      <c r="B12" s="2">
        <v>108</v>
      </c>
      <c r="C12" s="2">
        <v>186</v>
      </c>
      <c r="D12" s="2">
        <v>186</v>
      </c>
      <c r="E12" s="2">
        <v>187.9</v>
      </c>
      <c r="F12" s="2">
        <v>188.2</v>
      </c>
      <c r="G12" s="2">
        <v>189.5</v>
      </c>
      <c r="H12" s="2">
        <v>192</v>
      </c>
      <c r="I12" s="2">
        <v>193.8</v>
      </c>
      <c r="J12" s="2">
        <v>196.49999999999997</v>
      </c>
      <c r="K12" s="2">
        <v>198.6</v>
      </c>
      <c r="L12" s="2">
        <v>200.89999999999998</v>
      </c>
      <c r="M12" s="2">
        <v>203.1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3" x14ac:dyDescent="0.3">
      <c r="A13" t="s">
        <v>11</v>
      </c>
      <c r="B13" s="2">
        <v>3734</v>
      </c>
      <c r="C13" s="2">
        <v>2845</v>
      </c>
      <c r="D13" s="2">
        <v>2766.3</v>
      </c>
      <c r="E13" s="2">
        <v>2796.5</v>
      </c>
      <c r="F13" s="2">
        <v>2790</v>
      </c>
      <c r="G13" s="2">
        <v>2788.3</v>
      </c>
      <c r="H13" s="2">
        <v>2820.1000000000004</v>
      </c>
      <c r="I13" s="2">
        <v>2844.5</v>
      </c>
      <c r="J13" s="2">
        <v>2872.7000000000003</v>
      </c>
      <c r="K13" s="2">
        <v>2893.4</v>
      </c>
      <c r="L13" s="2">
        <v>2913.7</v>
      </c>
      <c r="M13" s="2">
        <v>2936.6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3" x14ac:dyDescent="0.3">
      <c r="A14" t="s">
        <v>22</v>
      </c>
      <c r="B14" s="2">
        <v>5423</v>
      </c>
      <c r="C14" s="2">
        <v>8634</v>
      </c>
      <c r="D14" s="2">
        <v>8591</v>
      </c>
      <c r="E14" s="2">
        <v>8645.6</v>
      </c>
      <c r="F14" s="2">
        <v>8689.5999999999985</v>
      </c>
      <c r="G14" s="2">
        <v>8733.5</v>
      </c>
      <c r="H14" s="2">
        <v>8824.0999999999985</v>
      </c>
      <c r="I14" s="2">
        <v>8915.6</v>
      </c>
      <c r="J14" s="2">
        <v>9008.0999999999985</v>
      </c>
      <c r="K14" s="2">
        <v>9102.2999999999993</v>
      </c>
      <c r="L14" s="2">
        <v>9197.7000000000007</v>
      </c>
      <c r="M14" s="2">
        <v>9294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3" x14ac:dyDescent="0.3">
      <c r="A15" t="s">
        <v>15</v>
      </c>
      <c r="B15" s="2">
        <v>2318</v>
      </c>
      <c r="C15" s="2">
        <v>3672</v>
      </c>
      <c r="D15" s="2">
        <v>3666</v>
      </c>
      <c r="E15" s="2">
        <v>3729.3</v>
      </c>
      <c r="F15" s="2">
        <v>3744.3999999999996</v>
      </c>
      <c r="G15" s="2">
        <v>3774.2999999999997</v>
      </c>
      <c r="H15" s="2">
        <v>3809.7</v>
      </c>
      <c r="I15" s="2">
        <v>3813</v>
      </c>
      <c r="J15" s="2">
        <v>3832.6</v>
      </c>
      <c r="K15" s="2">
        <v>3818.6</v>
      </c>
      <c r="L15" s="2">
        <v>3802.5</v>
      </c>
      <c r="M15" s="2">
        <v>3794.9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3" x14ac:dyDescent="0.3">
      <c r="A16" t="s">
        <v>17</v>
      </c>
      <c r="B16" s="2">
        <v>10915</v>
      </c>
      <c r="C16" s="2">
        <v>11612</v>
      </c>
      <c r="D16" s="2">
        <v>11332.2</v>
      </c>
      <c r="E16" s="2">
        <v>11327.4</v>
      </c>
      <c r="F16" s="2">
        <v>11356.2</v>
      </c>
      <c r="G16" s="2">
        <v>11424.9</v>
      </c>
      <c r="H16" s="2">
        <v>11555.2</v>
      </c>
      <c r="I16" s="2">
        <v>11714.199999999999</v>
      </c>
      <c r="J16" s="2">
        <v>11896.7</v>
      </c>
      <c r="K16" s="2">
        <v>12095.4</v>
      </c>
      <c r="L16" s="2">
        <v>12309.4</v>
      </c>
      <c r="M16" s="2">
        <v>12533.699999999999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3">
      <c r="A17" t="s">
        <v>26</v>
      </c>
      <c r="B17" s="2">
        <v>221</v>
      </c>
      <c r="C17" s="2">
        <v>395</v>
      </c>
      <c r="D17" s="2">
        <v>393.1</v>
      </c>
      <c r="E17" s="2">
        <v>396.1</v>
      </c>
      <c r="F17" s="2">
        <v>401.4</v>
      </c>
      <c r="G17" s="2">
        <v>407</v>
      </c>
      <c r="H17" s="2">
        <v>413.20000000000005</v>
      </c>
      <c r="I17" s="2">
        <v>419.70000000000005</v>
      </c>
      <c r="J17" s="2">
        <v>426.90000000000003</v>
      </c>
      <c r="K17" s="2">
        <v>435.00000000000006</v>
      </c>
      <c r="L17" s="2">
        <v>444.00000000000006</v>
      </c>
      <c r="M17" s="2">
        <v>454.6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">
      <c r="A18" t="s">
        <v>28</v>
      </c>
      <c r="B18" s="2">
        <v>14747</v>
      </c>
      <c r="C18" s="2">
        <v>18068</v>
      </c>
      <c r="D18" s="2">
        <v>18058</v>
      </c>
      <c r="E18" s="2">
        <v>17407.599999999999</v>
      </c>
      <c r="F18" s="2">
        <v>6064.3</v>
      </c>
      <c r="G18" s="2">
        <v>6144.5</v>
      </c>
      <c r="H18" s="2">
        <v>6224.2</v>
      </c>
      <c r="I18" s="2">
        <v>6305.1</v>
      </c>
      <c r="J18" s="2">
        <v>6387.1</v>
      </c>
      <c r="K18" s="2">
        <v>6465.9</v>
      </c>
      <c r="L18" s="2">
        <v>6545.7</v>
      </c>
      <c r="M18" s="2">
        <v>6626.5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3">
      <c r="A19" t="s">
        <v>30</v>
      </c>
      <c r="B19" s="2">
        <v>613</v>
      </c>
      <c r="C19" s="2">
        <v>1437</v>
      </c>
      <c r="D19" s="2">
        <v>1437</v>
      </c>
      <c r="E19" s="2">
        <v>1458.2</v>
      </c>
      <c r="F19" s="2">
        <v>1511.6</v>
      </c>
      <c r="G19" s="2">
        <v>1575.3</v>
      </c>
      <c r="H19" s="2">
        <v>1567.2</v>
      </c>
      <c r="I19" s="2">
        <v>1540.3999999999999</v>
      </c>
      <c r="J19" s="2">
        <v>1523.7</v>
      </c>
      <c r="K19" s="2">
        <v>1489.6</v>
      </c>
      <c r="L19" s="2">
        <v>1455.6</v>
      </c>
      <c r="M19" s="2">
        <v>1427.3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3">
      <c r="A20" t="s">
        <v>32</v>
      </c>
      <c r="B20" s="2">
        <v>0</v>
      </c>
      <c r="C20" s="2">
        <v>113557</v>
      </c>
      <c r="D20" s="2">
        <v>113250.8</v>
      </c>
      <c r="E20" s="2">
        <v>114206</v>
      </c>
      <c r="F20" s="2">
        <v>115698.9</v>
      </c>
      <c r="G20" s="2">
        <v>117211.7</v>
      </c>
      <c r="H20" s="2">
        <v>118781.20000000001</v>
      </c>
      <c r="I20" s="2">
        <v>120369</v>
      </c>
      <c r="J20" s="2">
        <v>121978.4</v>
      </c>
      <c r="K20" s="2">
        <v>123608.79999999999</v>
      </c>
      <c r="L20" s="2">
        <v>125263.30000000002</v>
      </c>
      <c r="M20" s="2">
        <v>126942.90000000001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3">
      <c r="A21" t="s">
        <v>18</v>
      </c>
      <c r="B21" s="2">
        <v>1993</v>
      </c>
      <c r="C21" s="2">
        <v>3370</v>
      </c>
      <c r="D21" s="2">
        <v>3437</v>
      </c>
      <c r="E21" s="2">
        <v>3312.1000000000004</v>
      </c>
      <c r="F21" s="2">
        <v>3144.8</v>
      </c>
      <c r="G21" s="2">
        <v>3035.6</v>
      </c>
      <c r="H21" s="2">
        <v>2998.4999999999995</v>
      </c>
      <c r="I21" s="2">
        <v>2893.9</v>
      </c>
      <c r="J21" s="2">
        <v>2738.7</v>
      </c>
      <c r="K21" s="2">
        <v>2619.4999999999995</v>
      </c>
      <c r="L21" s="2">
        <v>2541.4</v>
      </c>
      <c r="M21" s="2">
        <v>2503.9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">
      <c r="A22" t="s">
        <v>35</v>
      </c>
      <c r="B22" s="2">
        <v>595</v>
      </c>
      <c r="C22" s="2">
        <v>986</v>
      </c>
      <c r="D22" s="2">
        <v>1005.1</v>
      </c>
      <c r="E22" s="2">
        <v>1007.4</v>
      </c>
      <c r="F22" s="2">
        <v>1023.7</v>
      </c>
      <c r="G22" s="2">
        <v>1040.6000000000001</v>
      </c>
      <c r="H22" s="2">
        <v>1027.5999999999999</v>
      </c>
      <c r="I22" s="2">
        <v>1011.5</v>
      </c>
      <c r="J22" s="2">
        <v>998.2</v>
      </c>
      <c r="K22" s="2">
        <v>981.69999999999993</v>
      </c>
      <c r="L22" s="2">
        <v>965.50000000000011</v>
      </c>
      <c r="M22" s="2">
        <v>949.80000000000007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3">
      <c r="A23" t="s">
        <v>37</v>
      </c>
      <c r="B23" s="2">
        <v>16300</v>
      </c>
      <c r="C23" s="2">
        <v>48800</v>
      </c>
      <c r="D23" s="2">
        <v>48381</v>
      </c>
      <c r="E23" s="2">
        <v>48796.6</v>
      </c>
      <c r="F23" s="2">
        <v>49405.4</v>
      </c>
      <c r="G23" s="2">
        <v>50037.5</v>
      </c>
      <c r="H23" s="2">
        <v>50785.2</v>
      </c>
      <c r="I23" s="2">
        <v>51507.7</v>
      </c>
      <c r="J23" s="2">
        <v>52219.5</v>
      </c>
      <c r="K23" s="2">
        <v>52920.9</v>
      </c>
      <c r="L23" s="2">
        <v>53680.5</v>
      </c>
      <c r="M23" s="2">
        <v>54492.7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3">
      <c r="A24" t="s">
        <v>39</v>
      </c>
      <c r="B24" s="2">
        <v>8207</v>
      </c>
      <c r="C24" s="2">
        <v>12954</v>
      </c>
      <c r="D24" s="2">
        <v>12942</v>
      </c>
      <c r="E24" s="2">
        <v>13048.1</v>
      </c>
      <c r="F24" s="2">
        <v>13156.7</v>
      </c>
      <c r="G24" s="2">
        <v>13266.7</v>
      </c>
      <c r="H24" s="2">
        <v>13455.9</v>
      </c>
      <c r="I24" s="2">
        <v>13650.300000000001</v>
      </c>
      <c r="J24" s="2">
        <v>13849.900000000001</v>
      </c>
      <c r="K24" s="2">
        <v>14040.800000000001</v>
      </c>
      <c r="L24" s="2">
        <v>14236.300000000001</v>
      </c>
      <c r="M24" s="2">
        <v>14436.800000000001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3">
      <c r="A25" t="s">
        <v>41</v>
      </c>
      <c r="B25" s="2">
        <v>2027</v>
      </c>
      <c r="C25" s="2">
        <v>2991</v>
      </c>
      <c r="D25" s="2">
        <v>2994.8</v>
      </c>
      <c r="E25" s="2">
        <v>3018.9</v>
      </c>
      <c r="F25" s="2">
        <v>3055.6</v>
      </c>
      <c r="G25" s="2">
        <v>3092.8</v>
      </c>
      <c r="H25" s="2">
        <v>3134.2</v>
      </c>
      <c r="I25" s="2">
        <v>3176.4999999999995</v>
      </c>
      <c r="J25" s="2">
        <v>3219.2</v>
      </c>
      <c r="K25" s="2">
        <v>3262.8</v>
      </c>
      <c r="L25" s="2">
        <v>3307.1</v>
      </c>
      <c r="M25" s="2">
        <v>3352.3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3">
      <c r="A26" t="s">
        <v>43</v>
      </c>
      <c r="B26" s="2">
        <v>19558</v>
      </c>
      <c r="C26" s="2">
        <v>27432</v>
      </c>
      <c r="D26" s="2">
        <v>27432</v>
      </c>
      <c r="E26" s="2">
        <v>27796.400000000001</v>
      </c>
      <c r="F26" s="2">
        <v>28310.399999999998</v>
      </c>
      <c r="G26" s="2">
        <v>28828.9</v>
      </c>
      <c r="H26" s="2">
        <v>29342.7</v>
      </c>
      <c r="I26" s="2">
        <v>29843.4</v>
      </c>
      <c r="J26" s="2">
        <v>30335.9</v>
      </c>
      <c r="K26" s="2">
        <v>30702.9</v>
      </c>
      <c r="L26" s="2">
        <v>31020.3</v>
      </c>
      <c r="M26" s="2">
        <v>31254.3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">
      <c r="A27" t="s">
        <v>45</v>
      </c>
      <c r="B27" s="2">
        <v>1366</v>
      </c>
      <c r="C27" s="2">
        <v>2137</v>
      </c>
      <c r="D27" s="2">
        <v>2136.1</v>
      </c>
      <c r="E27" s="2">
        <v>2152</v>
      </c>
      <c r="F27" s="2">
        <v>2153.1999999999998</v>
      </c>
      <c r="G27" s="2">
        <v>2154</v>
      </c>
      <c r="H27" s="2">
        <v>2179.7000000000003</v>
      </c>
      <c r="I27" s="2">
        <v>2204.8000000000002</v>
      </c>
      <c r="J27" s="2">
        <v>2228.8000000000002</v>
      </c>
      <c r="K27" s="2">
        <v>2250.9</v>
      </c>
      <c r="L27" s="2">
        <v>2270.6</v>
      </c>
      <c r="M27" s="2">
        <v>2286.5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3">
      <c r="A28" t="s">
        <v>47</v>
      </c>
      <c r="B28" s="2">
        <v>4154</v>
      </c>
      <c r="C28" s="2">
        <v>9340</v>
      </c>
      <c r="D28" s="2">
        <v>9164.1</v>
      </c>
      <c r="E28" s="2">
        <v>9264.6999999999989</v>
      </c>
      <c r="F28" s="2">
        <v>9412.6</v>
      </c>
      <c r="G28" s="2">
        <v>9572.3000000000011</v>
      </c>
      <c r="H28" s="2">
        <v>9745.6</v>
      </c>
      <c r="I28" s="2">
        <v>9934.9</v>
      </c>
      <c r="J28" s="2">
        <v>10139.699999999999</v>
      </c>
      <c r="K28" s="2">
        <v>10322.799999999999</v>
      </c>
      <c r="L28" s="2">
        <v>10516.1</v>
      </c>
      <c r="M28" s="2">
        <v>10719.7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3">
      <c r="A29" t="s">
        <v>49</v>
      </c>
      <c r="B29" s="2">
        <v>743</v>
      </c>
      <c r="C29" s="2">
        <v>1147</v>
      </c>
      <c r="D29" s="2">
        <v>1144</v>
      </c>
      <c r="E29" s="2">
        <v>1157.0000000000002</v>
      </c>
      <c r="F29" s="2">
        <v>1177.6000000000001</v>
      </c>
      <c r="G29" s="2">
        <v>1198</v>
      </c>
      <c r="H29" s="2">
        <v>1219.2</v>
      </c>
      <c r="I29" s="2">
        <v>1238.6000000000001</v>
      </c>
      <c r="J29" s="2">
        <v>1259.3000000000002</v>
      </c>
      <c r="K29" s="2">
        <v>1278.8</v>
      </c>
      <c r="L29" s="2">
        <v>1298.3999999999999</v>
      </c>
      <c r="M29" s="2">
        <v>1318.7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">
      <c r="A30" t="s">
        <v>20</v>
      </c>
      <c r="B30" s="2">
        <v>8916</v>
      </c>
      <c r="C30" s="2">
        <v>14592</v>
      </c>
      <c r="D30" s="2">
        <v>14505</v>
      </c>
      <c r="E30" s="2">
        <v>14646.800000000001</v>
      </c>
      <c r="F30" s="2">
        <v>14866.400000000001</v>
      </c>
      <c r="G30" s="2">
        <v>15091.8</v>
      </c>
      <c r="H30" s="2">
        <v>15318.5</v>
      </c>
      <c r="I30" s="2">
        <v>15549.6</v>
      </c>
      <c r="J30" s="2">
        <v>15783.099999999999</v>
      </c>
      <c r="K30" s="2">
        <v>16007.199999999999</v>
      </c>
      <c r="L30" s="2">
        <v>16235.800000000001</v>
      </c>
      <c r="M30" s="2">
        <v>16469.600000000002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">
      <c r="A31" t="s">
        <v>52</v>
      </c>
      <c r="B31" s="2">
        <v>6132</v>
      </c>
      <c r="C31" s="2">
        <v>7280</v>
      </c>
      <c r="D31" s="2">
        <v>7260</v>
      </c>
      <c r="E31" s="2">
        <v>7336.3</v>
      </c>
      <c r="F31" s="2">
        <v>7440.0000000000009</v>
      </c>
      <c r="G31" s="2">
        <v>7547.4</v>
      </c>
      <c r="H31" s="2">
        <v>7681.1</v>
      </c>
      <c r="I31" s="2">
        <v>7824.8</v>
      </c>
      <c r="J31" s="2">
        <v>7982.6</v>
      </c>
      <c r="K31" s="2">
        <v>8124.5</v>
      </c>
      <c r="L31" s="2">
        <v>8227.6</v>
      </c>
      <c r="M31" s="2">
        <v>8286.5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3">
      <c r="A32" t="s">
        <v>54</v>
      </c>
      <c r="B32" s="2">
        <v>4495</v>
      </c>
      <c r="C32" s="2">
        <v>6548</v>
      </c>
      <c r="D32" s="2">
        <v>6531</v>
      </c>
      <c r="E32" s="2">
        <v>6614.1</v>
      </c>
      <c r="F32" s="2">
        <v>6727</v>
      </c>
      <c r="G32" s="2">
        <v>6845.7999999999993</v>
      </c>
      <c r="H32" s="2">
        <v>6998.5</v>
      </c>
      <c r="I32" s="2">
        <v>7162</v>
      </c>
      <c r="J32" s="2">
        <v>7337.2</v>
      </c>
      <c r="K32" s="2">
        <v>7484.2</v>
      </c>
      <c r="L32" s="2">
        <v>7636.0999999999995</v>
      </c>
      <c r="M32" s="2">
        <v>7792.9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5" x14ac:dyDescent="0.3">
      <c r="A33" t="s">
        <v>56</v>
      </c>
      <c r="B33" s="2">
        <v>1211</v>
      </c>
      <c r="C33" s="2">
        <v>2161</v>
      </c>
      <c r="D33" s="2">
        <v>2140.9</v>
      </c>
      <c r="E33" s="2">
        <v>2165.1999999999998</v>
      </c>
      <c r="F33" s="2">
        <v>2211.1</v>
      </c>
      <c r="G33" s="2">
        <v>2258.6</v>
      </c>
      <c r="H33" s="2">
        <v>2297.7999999999997</v>
      </c>
      <c r="I33" s="2">
        <v>2336.0999999999995</v>
      </c>
      <c r="J33" s="2">
        <v>2374.6999999999998</v>
      </c>
      <c r="K33" s="2">
        <v>2412.1999999999998</v>
      </c>
      <c r="L33" s="2">
        <v>2451.4</v>
      </c>
      <c r="M33" s="2">
        <v>2490.6000000000004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5" x14ac:dyDescent="0.3">
      <c r="A34" t="s">
        <v>58</v>
      </c>
      <c r="B34" s="2">
        <v>15</v>
      </c>
      <c r="C34" s="2">
        <v>6</v>
      </c>
      <c r="D34" s="2">
        <v>5.0999999999999996</v>
      </c>
      <c r="E34" s="2">
        <v>5.2</v>
      </c>
      <c r="F34" s="2">
        <v>5.3999999999999995</v>
      </c>
      <c r="G34" s="2">
        <v>5.6</v>
      </c>
      <c r="H34" s="2">
        <v>5.7</v>
      </c>
      <c r="I34" s="2">
        <v>5.8</v>
      </c>
      <c r="J34" s="2">
        <v>5.8999999999999995</v>
      </c>
      <c r="K34" s="2">
        <v>6</v>
      </c>
      <c r="L34" s="2">
        <v>6.1</v>
      </c>
      <c r="M34" s="2">
        <v>6.1999999999999993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5" s="1" customFormat="1" x14ac:dyDescent="0.3">
      <c r="A35" t="s">
        <v>60</v>
      </c>
      <c r="B35" s="2">
        <v>7613</v>
      </c>
      <c r="C35" s="2">
        <v>6942</v>
      </c>
      <c r="D35" s="2">
        <v>6829.7</v>
      </c>
      <c r="E35" s="2">
        <v>6945.7</v>
      </c>
      <c r="F35" s="2">
        <v>7058.2</v>
      </c>
      <c r="G35" s="2">
        <v>7166.9000000000005</v>
      </c>
      <c r="H35" s="2">
        <v>7314.1</v>
      </c>
      <c r="I35" s="2">
        <v>7465.1</v>
      </c>
      <c r="J35" s="2">
        <v>7621.1</v>
      </c>
      <c r="K35" s="2">
        <v>7775</v>
      </c>
      <c r="L35" s="2">
        <v>7933.1</v>
      </c>
      <c r="M35" s="2">
        <v>8092.3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/>
      <c r="W35"/>
      <c r="X35"/>
      <c r="Y35"/>
    </row>
    <row r="36" spans="1:25" s="9" customFormat="1" x14ac:dyDescent="0.3">
      <c r="A36" t="s">
        <v>62</v>
      </c>
      <c r="B36" s="2">
        <v>16365</v>
      </c>
      <c r="C36" s="2">
        <v>18708</v>
      </c>
      <c r="D36" s="2">
        <v>19600.5</v>
      </c>
      <c r="E36" s="2">
        <v>19806.899999999998</v>
      </c>
      <c r="F36" s="2">
        <v>20026.800000000003</v>
      </c>
      <c r="G36" s="2">
        <v>20258</v>
      </c>
      <c r="H36" s="2">
        <v>20536.2</v>
      </c>
      <c r="I36" s="2">
        <v>20790.400000000001</v>
      </c>
      <c r="J36" s="2">
        <v>21059.599999999999</v>
      </c>
      <c r="K36" s="2">
        <v>21299.800000000003</v>
      </c>
      <c r="L36" s="2">
        <v>21540.5</v>
      </c>
      <c r="M36" s="2">
        <v>21791.599999999999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/>
      <c r="W36"/>
      <c r="X36"/>
      <c r="Y36"/>
    </row>
    <row r="37" spans="1:25" x14ac:dyDescent="0.3">
      <c r="A37" t="s">
        <v>64</v>
      </c>
      <c r="B37" s="2">
        <v>6513</v>
      </c>
      <c r="C37" s="2">
        <v>12134</v>
      </c>
      <c r="D37" s="2">
        <v>12064.2</v>
      </c>
      <c r="E37" s="2">
        <v>12169</v>
      </c>
      <c r="F37" s="2">
        <v>12203.5</v>
      </c>
      <c r="G37" s="2">
        <v>12230.300000000001</v>
      </c>
      <c r="H37" s="2">
        <v>12389.6</v>
      </c>
      <c r="I37" s="2">
        <v>12549.2</v>
      </c>
      <c r="J37" s="2">
        <v>12708.4</v>
      </c>
      <c r="K37" s="2">
        <v>12858.000000000002</v>
      </c>
      <c r="L37" s="2">
        <v>13005.400000000001</v>
      </c>
      <c r="M37" s="2">
        <v>13149.2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5" x14ac:dyDescent="0.3">
      <c r="A38" t="s">
        <v>21</v>
      </c>
      <c r="B38" s="2">
        <v>61117</v>
      </c>
      <c r="C38" s="2">
        <v>75913</v>
      </c>
      <c r="D38" s="2">
        <v>74536.7</v>
      </c>
      <c r="E38" s="2">
        <v>75538.3</v>
      </c>
      <c r="F38" s="2">
        <v>77009.3</v>
      </c>
      <c r="G38" s="2">
        <v>78575</v>
      </c>
      <c r="H38" s="2">
        <v>80216.7</v>
      </c>
      <c r="I38" s="2">
        <v>81937.400000000009</v>
      </c>
      <c r="J38" s="2">
        <v>83809.600000000006</v>
      </c>
      <c r="K38" s="2">
        <v>85548.099999999991</v>
      </c>
      <c r="L38" s="2">
        <v>87353.900000000009</v>
      </c>
      <c r="M38" s="2">
        <v>89219.5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5" x14ac:dyDescent="0.3">
      <c r="A39" t="s">
        <v>67</v>
      </c>
      <c r="B39" s="2">
        <v>103</v>
      </c>
      <c r="C39" s="2">
        <v>110</v>
      </c>
      <c r="D39" s="2">
        <v>106.7</v>
      </c>
      <c r="E39" s="2">
        <v>107.8</v>
      </c>
      <c r="F39" s="2">
        <v>104.5</v>
      </c>
      <c r="G39" s="2">
        <v>102.1</v>
      </c>
      <c r="H39" s="2">
        <v>103.5</v>
      </c>
      <c r="I39" s="2">
        <v>104.7</v>
      </c>
      <c r="J39" s="2">
        <v>106</v>
      </c>
      <c r="K39" s="2">
        <v>107.3</v>
      </c>
      <c r="L39" s="2">
        <v>108.5</v>
      </c>
      <c r="M39" s="2">
        <v>109.6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5" x14ac:dyDescent="0.3">
      <c r="A40" t="s">
        <v>69</v>
      </c>
      <c r="B40" s="2">
        <v>6428</v>
      </c>
      <c r="C40" s="2">
        <v>6212</v>
      </c>
      <c r="D40" s="2">
        <v>5655</v>
      </c>
      <c r="E40" s="2">
        <v>5704.8</v>
      </c>
      <c r="F40" s="2">
        <v>5708.3</v>
      </c>
      <c r="G40" s="2">
        <v>5697.0000000000009</v>
      </c>
      <c r="H40" s="2">
        <v>5754.9999999999991</v>
      </c>
      <c r="I40" s="2">
        <v>5803.5999999999995</v>
      </c>
      <c r="J40" s="2">
        <v>5835.3</v>
      </c>
      <c r="K40" s="2">
        <v>5841.5000000000009</v>
      </c>
      <c r="L40" s="2">
        <v>5717.9000000000005</v>
      </c>
      <c r="M40" s="2">
        <v>1793.3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5" x14ac:dyDescent="0.3">
      <c r="A41" t="s">
        <v>71</v>
      </c>
      <c r="B41" s="2">
        <v>92</v>
      </c>
      <c r="C41" s="2">
        <v>140</v>
      </c>
      <c r="D41" s="2">
        <v>140</v>
      </c>
      <c r="E41" s="2">
        <v>140.9</v>
      </c>
      <c r="F41" s="2">
        <v>143.5</v>
      </c>
      <c r="G41" s="2">
        <v>145.9</v>
      </c>
      <c r="H41" s="2">
        <v>147.69999999999999</v>
      </c>
      <c r="I41" s="2">
        <v>148.89999999999998</v>
      </c>
      <c r="J41" s="2">
        <v>149.79999999999998</v>
      </c>
      <c r="K41" s="2">
        <v>151</v>
      </c>
      <c r="L41" s="2">
        <v>152.5</v>
      </c>
      <c r="M41" s="2">
        <v>154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5" x14ac:dyDescent="0.3">
      <c r="A42" t="s">
        <v>73</v>
      </c>
      <c r="B42" s="2">
        <v>5472</v>
      </c>
      <c r="C42" s="2">
        <v>6400</v>
      </c>
      <c r="D42" s="2">
        <v>6395</v>
      </c>
      <c r="E42" s="2">
        <v>6457.4</v>
      </c>
      <c r="F42" s="2">
        <v>6524.3</v>
      </c>
      <c r="G42" s="2">
        <v>6591.5</v>
      </c>
      <c r="H42" s="2">
        <v>6672.6</v>
      </c>
      <c r="I42" s="2">
        <v>6755</v>
      </c>
      <c r="J42" s="2">
        <v>6839.2</v>
      </c>
      <c r="K42" s="2">
        <v>6923.1</v>
      </c>
      <c r="L42" s="2">
        <v>7008.7</v>
      </c>
      <c r="M42" s="2">
        <v>7095.0000000000009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5" x14ac:dyDescent="0.3">
      <c r="A43" t="s">
        <v>75</v>
      </c>
      <c r="B43" s="2">
        <v>4680</v>
      </c>
      <c r="C43" s="2">
        <v>6005</v>
      </c>
      <c r="D43" s="2">
        <v>6074.9</v>
      </c>
      <c r="E43" s="2">
        <v>6123.8</v>
      </c>
      <c r="F43" s="2">
        <v>6209.9000000000005</v>
      </c>
      <c r="G43" s="2">
        <v>6298.7000000000007</v>
      </c>
      <c r="H43" s="2">
        <v>6373.8</v>
      </c>
      <c r="I43" s="2">
        <v>6448.2</v>
      </c>
      <c r="J43" s="2">
        <v>6524.6</v>
      </c>
      <c r="K43" s="2">
        <v>6600.5999999999995</v>
      </c>
      <c r="L43" s="2">
        <v>6677.7000000000007</v>
      </c>
      <c r="M43" s="2">
        <v>6756.5999999999995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5" x14ac:dyDescent="0.3">
      <c r="A44" t="s">
        <v>77</v>
      </c>
      <c r="B44" s="2">
        <v>7061</v>
      </c>
      <c r="C44" s="2">
        <v>15316</v>
      </c>
      <c r="D44" s="2">
        <v>15188</v>
      </c>
      <c r="E44" s="2">
        <v>15326.999999999998</v>
      </c>
      <c r="F44" s="2">
        <v>15432.699999999999</v>
      </c>
      <c r="G44" s="2">
        <v>15538.3</v>
      </c>
      <c r="H44" s="2">
        <v>15754.000000000002</v>
      </c>
      <c r="I44" s="2">
        <v>15973.099999999999</v>
      </c>
      <c r="J44" s="2">
        <v>16195.6</v>
      </c>
      <c r="K44" s="2">
        <v>16410.2</v>
      </c>
      <c r="L44" s="2">
        <v>16628</v>
      </c>
      <c r="M44" s="2">
        <v>16849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5" x14ac:dyDescent="0.3">
      <c r="A45" t="s">
        <v>79</v>
      </c>
      <c r="B45" s="2">
        <v>27873</v>
      </c>
      <c r="C45" s="2">
        <v>25788</v>
      </c>
      <c r="D45" s="2">
        <v>26007.199999999997</v>
      </c>
      <c r="E45" s="2">
        <v>26176.9</v>
      </c>
      <c r="F45" s="2">
        <v>26322.899999999998</v>
      </c>
      <c r="G45" s="2">
        <v>26378.1</v>
      </c>
      <c r="H45" s="2">
        <v>25605.200000000001</v>
      </c>
      <c r="I45" s="2">
        <v>24740.1</v>
      </c>
      <c r="J45" s="2">
        <v>24088.799999999999</v>
      </c>
      <c r="K45" s="2">
        <v>23272.1</v>
      </c>
      <c r="L45" s="2">
        <v>22624.3</v>
      </c>
      <c r="M45" s="2">
        <v>21864.799999999999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5" x14ac:dyDescent="0.3">
      <c r="A46" t="s">
        <v>23</v>
      </c>
      <c r="B46" s="2">
        <v>0</v>
      </c>
      <c r="C46" s="2">
        <v>16574</v>
      </c>
      <c r="D46" s="2">
        <v>15918.9</v>
      </c>
      <c r="E46" s="2">
        <v>16108.1</v>
      </c>
      <c r="F46" s="2">
        <v>16399.400000000001</v>
      </c>
      <c r="G46" s="2">
        <v>16687</v>
      </c>
      <c r="H46" s="2">
        <v>16973.400000000001</v>
      </c>
      <c r="I46" s="2">
        <v>17261</v>
      </c>
      <c r="J46" s="2">
        <v>17550.400000000001</v>
      </c>
      <c r="K46" s="2">
        <v>17825.599999999999</v>
      </c>
      <c r="L46" s="2">
        <v>18103.3</v>
      </c>
      <c r="M46" s="2">
        <v>18383.2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5" x14ac:dyDescent="0.3">
      <c r="A47" t="s">
        <v>82</v>
      </c>
      <c r="B47" s="2">
        <v>1719</v>
      </c>
      <c r="C47" s="2">
        <v>2097</v>
      </c>
      <c r="D47" s="2">
        <v>1774.1999999999998</v>
      </c>
      <c r="E47" s="2">
        <v>1766.8999999999999</v>
      </c>
      <c r="F47" s="2">
        <v>1851</v>
      </c>
      <c r="G47" s="2">
        <v>1916.9</v>
      </c>
      <c r="H47" s="2">
        <v>1890.8</v>
      </c>
      <c r="I47" s="2">
        <v>1895.6999999999998</v>
      </c>
      <c r="J47" s="2">
        <v>1870.3000000000002</v>
      </c>
      <c r="K47" s="2">
        <v>1769.6999999999998</v>
      </c>
      <c r="L47" s="2">
        <v>1663.6</v>
      </c>
      <c r="M47" s="2">
        <v>1532.3000000000002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5" x14ac:dyDescent="0.3">
      <c r="A48" t="s">
        <v>84</v>
      </c>
      <c r="B48" s="2">
        <v>21702</v>
      </c>
      <c r="C48" s="2">
        <v>27410</v>
      </c>
      <c r="D48" s="2">
        <v>26645.1</v>
      </c>
      <c r="E48" s="2">
        <v>26877</v>
      </c>
      <c r="F48" s="2">
        <v>27089.200000000001</v>
      </c>
      <c r="G48" s="2">
        <v>27294.7</v>
      </c>
      <c r="H48" s="2">
        <v>27640.600000000002</v>
      </c>
      <c r="I48" s="2">
        <v>28002.600000000002</v>
      </c>
      <c r="J48" s="2">
        <v>28367.8</v>
      </c>
      <c r="K48" s="2">
        <v>28740.5</v>
      </c>
      <c r="L48" s="2">
        <v>29116.899999999998</v>
      </c>
      <c r="M48" s="2">
        <v>29496.2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3">
      <c r="A49" t="s">
        <v>86</v>
      </c>
      <c r="B49" s="2">
        <v>5065</v>
      </c>
      <c r="C49" s="2">
        <v>4670</v>
      </c>
      <c r="D49" s="2">
        <v>4656</v>
      </c>
      <c r="E49" s="2">
        <v>4688.5</v>
      </c>
      <c r="F49" s="2">
        <v>4739.3999999999996</v>
      </c>
      <c r="G49" s="2">
        <v>4792.5999999999995</v>
      </c>
      <c r="H49" s="2">
        <v>4851</v>
      </c>
      <c r="I49" s="2">
        <v>4908.5000000000009</v>
      </c>
      <c r="J49" s="2">
        <v>4970.7</v>
      </c>
      <c r="K49" s="2">
        <v>5037.2</v>
      </c>
      <c r="L49" s="2">
        <v>5106.9999999999991</v>
      </c>
      <c r="M49" s="2">
        <v>5179.8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3">
      <c r="A50" t="s">
        <v>88</v>
      </c>
      <c r="B50" s="2">
        <v>2062</v>
      </c>
      <c r="C50" s="2">
        <v>3914</v>
      </c>
      <c r="D50" s="2">
        <v>3914</v>
      </c>
      <c r="E50" s="2">
        <v>4011.7000000000003</v>
      </c>
      <c r="F50" s="2">
        <v>4112</v>
      </c>
      <c r="G50" s="2">
        <v>4217.3</v>
      </c>
      <c r="H50" s="2">
        <v>4339.6000000000004</v>
      </c>
      <c r="I50" s="2">
        <v>4460.3</v>
      </c>
      <c r="J50" s="2">
        <v>4583.0999999999995</v>
      </c>
      <c r="K50" s="2">
        <v>4689.3999999999996</v>
      </c>
      <c r="L50" s="2">
        <v>4796.6000000000004</v>
      </c>
      <c r="M50" s="2">
        <v>4904.1000000000004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3">
      <c r="A51" t="s">
        <v>89</v>
      </c>
      <c r="B51" s="2">
        <v>32671</v>
      </c>
      <c r="C51" s="2">
        <v>48623</v>
      </c>
      <c r="D51" s="2">
        <v>46406.1</v>
      </c>
      <c r="E51" s="2">
        <v>46782.200000000004</v>
      </c>
      <c r="F51" s="2">
        <v>47343.600000000006</v>
      </c>
      <c r="G51" s="2">
        <v>47877.700000000004</v>
      </c>
      <c r="H51" s="2">
        <v>48388.200000000004</v>
      </c>
      <c r="I51" s="2">
        <v>48823</v>
      </c>
      <c r="J51" s="2">
        <v>49109.100000000006</v>
      </c>
      <c r="K51" s="2">
        <v>49008.7</v>
      </c>
      <c r="L51" s="2">
        <v>46281.799999999996</v>
      </c>
      <c r="M51" s="2">
        <v>15192.3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3">
      <c r="A52" t="s">
        <v>13</v>
      </c>
      <c r="B52" s="2">
        <v>52936</v>
      </c>
      <c r="C52" s="2">
        <v>89182</v>
      </c>
      <c r="D52" s="2">
        <v>88838</v>
      </c>
      <c r="E52" s="2">
        <v>90054.8</v>
      </c>
      <c r="F52" s="2">
        <v>91927.7</v>
      </c>
      <c r="G52" s="2">
        <v>93884.599999999991</v>
      </c>
      <c r="H52" s="2">
        <v>95449</v>
      </c>
      <c r="I52" s="2">
        <v>97064.7</v>
      </c>
      <c r="J52" s="2">
        <v>98737</v>
      </c>
      <c r="K52" s="2">
        <v>100095.2</v>
      </c>
      <c r="L52" s="2">
        <v>101482.2</v>
      </c>
      <c r="M52" s="2">
        <v>102898.4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">
      <c r="A53" t="s">
        <v>92</v>
      </c>
      <c r="B53" s="2">
        <v>7521</v>
      </c>
      <c r="C53" s="2">
        <v>24533</v>
      </c>
      <c r="D53" s="2">
        <v>24551</v>
      </c>
      <c r="E53" s="2">
        <v>24780.400000000001</v>
      </c>
      <c r="F53" s="2">
        <v>25134.600000000002</v>
      </c>
      <c r="G53" s="2">
        <v>25500.3</v>
      </c>
      <c r="H53" s="2">
        <v>25882.9</v>
      </c>
      <c r="I53" s="2">
        <v>26281.200000000001</v>
      </c>
      <c r="J53" s="2">
        <v>26694.6</v>
      </c>
      <c r="K53" s="2">
        <v>27109.399999999998</v>
      </c>
      <c r="L53" s="2">
        <v>27537.199999999997</v>
      </c>
      <c r="M53" s="2">
        <v>27978.2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3">
      <c r="A54" t="s">
        <v>93</v>
      </c>
      <c r="B54" s="2">
        <v>6975</v>
      </c>
      <c r="C54" s="2">
        <v>9869</v>
      </c>
      <c r="D54" s="2">
        <v>9848</v>
      </c>
      <c r="E54" s="2">
        <v>9974.2999999999993</v>
      </c>
      <c r="F54" s="2">
        <v>10163.9</v>
      </c>
      <c r="G54" s="2">
        <v>10359.300000000001</v>
      </c>
      <c r="H54" s="2">
        <v>10613.9</v>
      </c>
      <c r="I54" s="2">
        <v>10885.7</v>
      </c>
      <c r="J54" s="2">
        <v>11175.3</v>
      </c>
      <c r="K54" s="2">
        <v>11421.2</v>
      </c>
      <c r="L54" s="2">
        <v>11678</v>
      </c>
      <c r="M54" s="2">
        <v>11945.9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3">
      <c r="A55" s="1" t="s">
        <v>94</v>
      </c>
    </row>
    <row r="56" spans="1:21" x14ac:dyDescent="0.3">
      <c r="B56" s="2" t="s">
        <v>1</v>
      </c>
      <c r="D56" s="2" t="s">
        <v>2</v>
      </c>
    </row>
    <row r="57" spans="1:21" x14ac:dyDescent="0.3">
      <c r="A57" s="5" t="s">
        <v>4</v>
      </c>
      <c r="B57" s="6">
        <v>1992</v>
      </c>
      <c r="C57" s="6">
        <v>2017</v>
      </c>
      <c r="D57" s="7">
        <v>2017</v>
      </c>
      <c r="E57" s="7">
        <v>2020</v>
      </c>
      <c r="F57" s="7">
        <v>2025</v>
      </c>
      <c r="G57" s="7">
        <v>2030</v>
      </c>
      <c r="H57" s="7">
        <v>2035</v>
      </c>
      <c r="I57" s="7">
        <v>2040</v>
      </c>
      <c r="J57" s="7">
        <v>2045</v>
      </c>
      <c r="K57" s="7">
        <v>2050</v>
      </c>
      <c r="L57" s="7">
        <v>2055</v>
      </c>
      <c r="M57" s="7">
        <v>2060</v>
      </c>
      <c r="N57" s="8">
        <v>2065</v>
      </c>
      <c r="O57" s="8">
        <v>2070</v>
      </c>
      <c r="P57" s="8">
        <v>2075</v>
      </c>
      <c r="Q57" s="8">
        <v>2080</v>
      </c>
      <c r="R57" s="8">
        <v>2085</v>
      </c>
      <c r="S57" s="8">
        <v>2090</v>
      </c>
      <c r="T57" s="8">
        <v>2095</v>
      </c>
      <c r="U57" s="8">
        <v>2100</v>
      </c>
    </row>
    <row r="58" spans="1:21" x14ac:dyDescent="0.3">
      <c r="A58" s="9" t="s">
        <v>24</v>
      </c>
      <c r="B58" s="10">
        <f>SUM(B59:B80)</f>
        <v>739713</v>
      </c>
      <c r="C58" s="10">
        <f>SUM(C59:C80)</f>
        <v>676196</v>
      </c>
      <c r="D58" s="10">
        <f>SUM(D59:D80)</f>
        <v>679490.5</v>
      </c>
      <c r="E58" s="10">
        <f>SUM(E59:E80)</f>
        <v>693898.9</v>
      </c>
      <c r="F58" s="10">
        <f t="shared" ref="F58:U58" si="1">SUM(F59:F80)</f>
        <v>731819.3</v>
      </c>
      <c r="G58" s="10">
        <f t="shared" si="1"/>
        <v>772615.5</v>
      </c>
      <c r="H58" s="10">
        <f t="shared" si="1"/>
        <v>787701.7</v>
      </c>
      <c r="I58" s="10">
        <f t="shared" si="1"/>
        <v>799767.39999999991</v>
      </c>
      <c r="J58" s="10">
        <f t="shared" si="1"/>
        <v>811789.89999999991</v>
      </c>
      <c r="K58" s="10">
        <f t="shared" si="1"/>
        <v>797018.8</v>
      </c>
      <c r="L58" s="10">
        <f t="shared" si="1"/>
        <v>779840.90000000014</v>
      </c>
      <c r="M58" s="10">
        <f t="shared" si="1"/>
        <v>764928.90000000014</v>
      </c>
      <c r="N58" s="10">
        <f t="shared" si="1"/>
        <v>0</v>
      </c>
      <c r="O58" s="10">
        <f t="shared" si="1"/>
        <v>0</v>
      </c>
      <c r="P58" s="10">
        <f t="shared" si="1"/>
        <v>0</v>
      </c>
      <c r="Q58" s="10">
        <f t="shared" si="1"/>
        <v>0</v>
      </c>
      <c r="R58" s="10">
        <f t="shared" si="1"/>
        <v>0</v>
      </c>
      <c r="S58" s="10">
        <f t="shared" si="1"/>
        <v>0</v>
      </c>
      <c r="T58" s="10">
        <f t="shared" si="1"/>
        <v>0</v>
      </c>
      <c r="U58" s="10">
        <f t="shared" si="1"/>
        <v>0</v>
      </c>
    </row>
    <row r="59" spans="1:21" x14ac:dyDescent="0.3">
      <c r="A59" t="s">
        <v>95</v>
      </c>
      <c r="B59" s="2">
        <v>145</v>
      </c>
      <c r="C59" s="2">
        <v>51</v>
      </c>
      <c r="D59" s="2">
        <v>34.1</v>
      </c>
      <c r="E59" s="2">
        <v>34.5</v>
      </c>
      <c r="F59" s="2">
        <v>35</v>
      </c>
      <c r="G59" s="2">
        <v>35.6</v>
      </c>
      <c r="H59" s="2">
        <v>36.1</v>
      </c>
      <c r="I59" s="2">
        <v>36.6</v>
      </c>
      <c r="J59" s="2">
        <v>37.1</v>
      </c>
      <c r="K59" s="2">
        <v>37.6</v>
      </c>
      <c r="L59" s="2">
        <v>38</v>
      </c>
      <c r="M59" s="2">
        <v>38.5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3">
      <c r="A60" t="s">
        <v>96</v>
      </c>
      <c r="B60" s="2">
        <v>7</v>
      </c>
      <c r="C60" s="2">
        <v>11</v>
      </c>
      <c r="D60" s="2">
        <v>11</v>
      </c>
      <c r="E60" s="2">
        <v>11.2</v>
      </c>
      <c r="F60" s="2">
        <v>11.7</v>
      </c>
      <c r="G60" s="2">
        <v>12</v>
      </c>
      <c r="H60" s="2">
        <v>12.3</v>
      </c>
      <c r="I60" s="2">
        <v>12.5</v>
      </c>
      <c r="J60" s="2">
        <v>12.9</v>
      </c>
      <c r="K60" s="2">
        <v>13.1</v>
      </c>
      <c r="L60" s="2">
        <v>13.1</v>
      </c>
      <c r="M60" s="2">
        <v>13.299999999999999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3">
      <c r="A61" t="s">
        <v>97</v>
      </c>
      <c r="B61" s="2">
        <v>188</v>
      </c>
      <c r="C61" s="2">
        <v>167</v>
      </c>
      <c r="D61" s="2">
        <v>167</v>
      </c>
      <c r="E61" s="2">
        <v>168.7</v>
      </c>
      <c r="F61" s="2">
        <v>169.6</v>
      </c>
      <c r="G61" s="2">
        <v>170.70000000000002</v>
      </c>
      <c r="H61" s="2">
        <v>172</v>
      </c>
      <c r="I61" s="2">
        <v>173.8</v>
      </c>
      <c r="J61" s="2">
        <v>175.9</v>
      </c>
      <c r="K61" s="2">
        <v>177.6</v>
      </c>
      <c r="L61" s="2">
        <v>179.29999999999998</v>
      </c>
      <c r="M61" s="2">
        <v>180.99999999999997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">
      <c r="A62" t="s">
        <v>25</v>
      </c>
      <c r="B62" s="2">
        <v>169895</v>
      </c>
      <c r="C62" s="2">
        <v>156717</v>
      </c>
      <c r="D62" s="2">
        <v>155235.1</v>
      </c>
      <c r="E62" s="2">
        <v>159502.1</v>
      </c>
      <c r="F62" s="2">
        <v>164589.49999999997</v>
      </c>
      <c r="G62" s="2">
        <v>170203.8</v>
      </c>
      <c r="H62" s="2">
        <v>172268.7</v>
      </c>
      <c r="I62" s="2">
        <v>176929.8</v>
      </c>
      <c r="J62" s="2">
        <v>181695.90000000002</v>
      </c>
      <c r="K62" s="2">
        <v>180218</v>
      </c>
      <c r="L62" s="2">
        <v>177387.3</v>
      </c>
      <c r="M62" s="2">
        <v>174546.90000000002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3">
      <c r="A63" t="s">
        <v>98</v>
      </c>
      <c r="B63" s="2">
        <v>9</v>
      </c>
      <c r="C63" s="2">
        <v>10</v>
      </c>
      <c r="D63" s="2">
        <v>10.1</v>
      </c>
      <c r="E63" s="2">
        <v>10.4</v>
      </c>
      <c r="F63" s="2">
        <v>10.5</v>
      </c>
      <c r="G63" s="2">
        <v>10.8</v>
      </c>
      <c r="H63" s="2">
        <v>11.1</v>
      </c>
      <c r="I63" s="2">
        <v>11.2</v>
      </c>
      <c r="J63" s="2">
        <v>11.299999999999999</v>
      </c>
      <c r="K63" s="2">
        <v>11.5</v>
      </c>
      <c r="L63" s="2">
        <v>11.7</v>
      </c>
      <c r="M63" s="2">
        <v>11.899999999999999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3">
      <c r="A64" t="s">
        <v>27</v>
      </c>
      <c r="B64" s="2">
        <v>4601</v>
      </c>
      <c r="C64" s="2">
        <v>4610</v>
      </c>
      <c r="D64" s="2">
        <v>4610</v>
      </c>
      <c r="E64" s="2">
        <v>4684.5</v>
      </c>
      <c r="F64" s="2">
        <v>4785.8999999999996</v>
      </c>
      <c r="G64" s="2">
        <v>4899.5</v>
      </c>
      <c r="H64" s="2">
        <v>4976.7</v>
      </c>
      <c r="I64" s="2">
        <v>5040</v>
      </c>
      <c r="J64" s="2">
        <v>5108.3</v>
      </c>
      <c r="K64" s="2">
        <v>5150.3999999999996</v>
      </c>
      <c r="L64" s="2">
        <v>5188.5999999999995</v>
      </c>
      <c r="M64" s="2">
        <v>5230.6000000000004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3">
      <c r="A65" t="s">
        <v>99</v>
      </c>
      <c r="B65" s="2">
        <v>3406</v>
      </c>
      <c r="C65" s="2">
        <v>1752</v>
      </c>
      <c r="D65" s="2">
        <v>1779.5</v>
      </c>
      <c r="E65" s="2">
        <v>1802.8000000000002</v>
      </c>
      <c r="F65" s="2">
        <v>1835.6</v>
      </c>
      <c r="G65" s="2">
        <v>1871.8000000000002</v>
      </c>
      <c r="H65" s="2">
        <v>1895.1999999999998</v>
      </c>
      <c r="I65" s="2">
        <v>1915.7</v>
      </c>
      <c r="J65" s="2">
        <v>1934.8000000000002</v>
      </c>
      <c r="K65" s="2">
        <v>1943.6</v>
      </c>
      <c r="L65" s="2">
        <v>1951.3999999999999</v>
      </c>
      <c r="M65" s="2">
        <v>1958.6999999999998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3">
      <c r="A66" t="s">
        <v>100</v>
      </c>
      <c r="B66" s="2">
        <v>9</v>
      </c>
      <c r="C66" s="2">
        <v>7</v>
      </c>
      <c r="D66" s="2">
        <v>7.1</v>
      </c>
      <c r="E66" s="2">
        <v>7.3</v>
      </c>
      <c r="F66" s="2">
        <v>7.3999999999999995</v>
      </c>
      <c r="G66" s="2">
        <v>7.7</v>
      </c>
      <c r="H66" s="2">
        <v>7.8</v>
      </c>
      <c r="I66" s="2">
        <v>7.9</v>
      </c>
      <c r="J66" s="2">
        <v>8</v>
      </c>
      <c r="K66" s="2">
        <v>8.1999999999999993</v>
      </c>
      <c r="L66" s="2">
        <v>8.2999999999999989</v>
      </c>
      <c r="M66" s="2">
        <v>8.2999999999999989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3">
      <c r="A67" t="s">
        <v>101</v>
      </c>
      <c r="B67" s="2">
        <v>562</v>
      </c>
      <c r="C67" s="2">
        <v>1017</v>
      </c>
      <c r="D67" s="2">
        <v>1014</v>
      </c>
      <c r="E67" s="2">
        <v>1024.5999999999999</v>
      </c>
      <c r="F67" s="2">
        <v>1034.9000000000001</v>
      </c>
      <c r="G67" s="2">
        <v>1045.3999999999999</v>
      </c>
      <c r="H67" s="2">
        <v>1065.6999999999998</v>
      </c>
      <c r="I67" s="2">
        <v>1081.5</v>
      </c>
      <c r="J67" s="2">
        <v>1098</v>
      </c>
      <c r="K67" s="2">
        <v>1113.0999999999999</v>
      </c>
      <c r="L67" s="2">
        <v>1128.1999999999998</v>
      </c>
      <c r="M67" s="2">
        <v>1145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3">
      <c r="A68" t="s">
        <v>102</v>
      </c>
      <c r="B68" s="2">
        <v>3826</v>
      </c>
      <c r="C68" s="2">
        <v>4835</v>
      </c>
      <c r="D68" s="2">
        <v>4418.6000000000004</v>
      </c>
      <c r="E68" s="2">
        <v>4451.7</v>
      </c>
      <c r="F68" s="2">
        <v>4517.3</v>
      </c>
      <c r="G68" s="2">
        <v>4576.2</v>
      </c>
      <c r="H68" s="2">
        <v>4647.5000000000009</v>
      </c>
      <c r="I68" s="2">
        <v>4713.1000000000004</v>
      </c>
      <c r="J68" s="2">
        <v>4786.1000000000004</v>
      </c>
      <c r="K68" s="2">
        <v>4856.8</v>
      </c>
      <c r="L68" s="2">
        <v>4919.4000000000005</v>
      </c>
      <c r="M68" s="2">
        <v>4984.3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3">
      <c r="A69" t="s">
        <v>103</v>
      </c>
      <c r="B69" s="2">
        <v>12156</v>
      </c>
      <c r="C69" s="2">
        <v>21214</v>
      </c>
      <c r="D69" s="2">
        <v>21100</v>
      </c>
      <c r="E69" s="2">
        <v>21278.699999999997</v>
      </c>
      <c r="F69" s="2">
        <v>21604.100000000002</v>
      </c>
      <c r="G69" s="2">
        <v>21945.5</v>
      </c>
      <c r="H69" s="2">
        <v>22237.3</v>
      </c>
      <c r="I69" s="2">
        <v>22514.600000000002</v>
      </c>
      <c r="J69" s="2">
        <v>22796.5</v>
      </c>
      <c r="K69" s="2">
        <v>23078.799999999999</v>
      </c>
      <c r="L69" s="2">
        <v>23373.800000000003</v>
      </c>
      <c r="M69" s="2">
        <v>23667.1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3">
      <c r="A70" t="s">
        <v>104</v>
      </c>
      <c r="B70" s="2">
        <v>1980</v>
      </c>
      <c r="C70" s="2">
        <v>2348</v>
      </c>
      <c r="D70" s="2">
        <v>2151.8000000000002</v>
      </c>
      <c r="E70" s="2">
        <v>2171.3000000000002</v>
      </c>
      <c r="F70" s="2">
        <v>2200.1000000000004</v>
      </c>
      <c r="G70" s="2">
        <v>2229.2000000000003</v>
      </c>
      <c r="H70" s="2">
        <v>2259.9999999999995</v>
      </c>
      <c r="I70" s="2">
        <v>2291.8000000000002</v>
      </c>
      <c r="J70" s="2">
        <v>2324.1</v>
      </c>
      <c r="K70" s="2">
        <v>2354.6</v>
      </c>
      <c r="L70" s="2">
        <v>2385.6</v>
      </c>
      <c r="M70" s="2">
        <v>2416.6000000000004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3">
      <c r="A71" t="s">
        <v>105</v>
      </c>
      <c r="B71" s="2">
        <v>9108</v>
      </c>
      <c r="C71" s="2">
        <v>8780</v>
      </c>
      <c r="D71" s="2">
        <v>8814</v>
      </c>
      <c r="E71" s="2">
        <v>8895</v>
      </c>
      <c r="F71" s="2">
        <v>9014.2000000000007</v>
      </c>
      <c r="G71" s="2">
        <v>9142.5</v>
      </c>
      <c r="H71" s="2">
        <v>9251.6</v>
      </c>
      <c r="I71" s="2">
        <v>9368.6</v>
      </c>
      <c r="J71" s="2">
        <v>9492.6999999999989</v>
      </c>
      <c r="K71" s="2">
        <v>9605.7000000000007</v>
      </c>
      <c r="L71" s="2">
        <v>9722.6</v>
      </c>
      <c r="M71" s="2">
        <v>9835.9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3">
      <c r="A72" t="s">
        <v>106</v>
      </c>
      <c r="B72" s="2">
        <v>696</v>
      </c>
      <c r="C72" s="2">
        <v>665</v>
      </c>
      <c r="D72" s="2">
        <v>734.3</v>
      </c>
      <c r="E72" s="2">
        <v>758.19999999999993</v>
      </c>
      <c r="F72" s="2">
        <v>789.30000000000007</v>
      </c>
      <c r="G72" s="2">
        <v>819</v>
      </c>
      <c r="H72" s="2">
        <v>834.2</v>
      </c>
      <c r="I72" s="2">
        <v>847.39999999999986</v>
      </c>
      <c r="J72" s="2">
        <v>861.10000000000014</v>
      </c>
      <c r="K72" s="2">
        <v>871.5</v>
      </c>
      <c r="L72" s="2">
        <v>881.60000000000014</v>
      </c>
      <c r="M72" s="2">
        <v>890.09999999999991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3">
      <c r="A73" t="s">
        <v>107</v>
      </c>
      <c r="B73" s="2">
        <v>13</v>
      </c>
      <c r="C73" s="2">
        <v>10</v>
      </c>
      <c r="D73" s="2">
        <v>10.1</v>
      </c>
      <c r="E73" s="2">
        <v>10.299999999999999</v>
      </c>
      <c r="F73" s="2">
        <v>10</v>
      </c>
      <c r="G73" s="2">
        <v>9.6999999999999993</v>
      </c>
      <c r="H73" s="2">
        <v>9.7999999999999989</v>
      </c>
      <c r="I73" s="2">
        <v>9.9999999999999982</v>
      </c>
      <c r="J73" s="2">
        <v>10.200000000000001</v>
      </c>
      <c r="K73" s="2">
        <v>10.3</v>
      </c>
      <c r="L73" s="2">
        <v>10.4</v>
      </c>
      <c r="M73" s="2">
        <v>10.5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3">
      <c r="A74" t="s">
        <v>29</v>
      </c>
      <c r="B74" s="2">
        <v>41955</v>
      </c>
      <c r="C74" s="2">
        <v>46644</v>
      </c>
      <c r="D74" s="2">
        <v>46051.1</v>
      </c>
      <c r="E74" s="2">
        <v>46823.5</v>
      </c>
      <c r="F74" s="2">
        <v>48367.4</v>
      </c>
      <c r="G74" s="2">
        <v>50174</v>
      </c>
      <c r="H74" s="2">
        <v>50926.2</v>
      </c>
      <c r="I74" s="2">
        <v>51637.299999999996</v>
      </c>
      <c r="J74" s="2">
        <v>52408.299999999996</v>
      </c>
      <c r="K74" s="2">
        <v>52947.4</v>
      </c>
      <c r="L74" s="2">
        <v>53516.200000000004</v>
      </c>
      <c r="M74" s="2">
        <v>54000.799999999996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">
      <c r="A75" t="s">
        <v>108</v>
      </c>
      <c r="B75" s="2">
        <v>3</v>
      </c>
      <c r="C75" s="2">
        <v>0</v>
      </c>
      <c r="D75" s="2">
        <v>0</v>
      </c>
      <c r="E75" s="2">
        <v>0.1</v>
      </c>
      <c r="F75" s="2">
        <v>0.1</v>
      </c>
      <c r="G75" s="2">
        <v>0.1</v>
      </c>
      <c r="H75" s="2">
        <v>0.1</v>
      </c>
      <c r="I75" s="2">
        <v>0.1</v>
      </c>
      <c r="J75" s="2">
        <v>0.1</v>
      </c>
      <c r="K75" s="2">
        <v>0.2</v>
      </c>
      <c r="L75" s="2">
        <v>0.2</v>
      </c>
      <c r="M75" s="2">
        <v>0.2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">
      <c r="A76" t="s">
        <v>109</v>
      </c>
      <c r="B76" s="2">
        <v>5764</v>
      </c>
      <c r="C76" s="2">
        <v>6288</v>
      </c>
      <c r="D76" s="2">
        <v>6289</v>
      </c>
      <c r="E76" s="2">
        <v>6339.6</v>
      </c>
      <c r="F76" s="2">
        <v>6391.2000000000007</v>
      </c>
      <c r="G76" s="2">
        <v>6439.9000000000005</v>
      </c>
      <c r="H76" s="2">
        <v>6506.5</v>
      </c>
      <c r="I76" s="2">
        <v>6575.5000000000009</v>
      </c>
      <c r="J76" s="2">
        <v>6647.5</v>
      </c>
      <c r="K76" s="2">
        <v>6718</v>
      </c>
      <c r="L76" s="2">
        <v>6790.7</v>
      </c>
      <c r="M76" s="2">
        <v>6864.9000000000005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3">
      <c r="A77" t="s">
        <v>110</v>
      </c>
      <c r="B77" s="2">
        <v>1483</v>
      </c>
      <c r="C77" s="2">
        <v>1287</v>
      </c>
      <c r="D77" s="2">
        <v>1249.7</v>
      </c>
      <c r="E77" s="2">
        <v>1265.9000000000001</v>
      </c>
      <c r="F77" s="2">
        <v>1287.3</v>
      </c>
      <c r="G77" s="2">
        <v>1312.6</v>
      </c>
      <c r="H77" s="2">
        <v>1329.8</v>
      </c>
      <c r="I77" s="2">
        <v>1342.6</v>
      </c>
      <c r="J77" s="2">
        <v>1357.8</v>
      </c>
      <c r="K77" s="2">
        <v>1371.9999999999998</v>
      </c>
      <c r="L77" s="2">
        <v>1390.1999999999998</v>
      </c>
      <c r="M77" s="2">
        <v>1408.8999999999999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3">
      <c r="A78" t="s">
        <v>111</v>
      </c>
      <c r="B78" s="2">
        <v>9</v>
      </c>
      <c r="C78" s="2">
        <v>7</v>
      </c>
      <c r="D78" s="2">
        <v>7.1</v>
      </c>
      <c r="E78" s="2">
        <v>7.3999999999999995</v>
      </c>
      <c r="F78" s="2">
        <v>7.3999999999999995</v>
      </c>
      <c r="G78" s="2">
        <v>7.7</v>
      </c>
      <c r="H78" s="2">
        <v>7.8</v>
      </c>
      <c r="I78" s="2">
        <v>8</v>
      </c>
      <c r="J78" s="2">
        <v>8.1</v>
      </c>
      <c r="K78" s="2">
        <v>8.1999999999999993</v>
      </c>
      <c r="L78" s="2">
        <v>8.2999999999999989</v>
      </c>
      <c r="M78" s="2">
        <v>8.5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3">
      <c r="A79" t="s">
        <v>112</v>
      </c>
      <c r="B79" s="2">
        <v>95</v>
      </c>
      <c r="C79" s="2">
        <v>198</v>
      </c>
      <c r="D79" s="2">
        <v>114.7</v>
      </c>
      <c r="E79" s="2">
        <v>117.4</v>
      </c>
      <c r="F79" s="2">
        <v>114.6</v>
      </c>
      <c r="G79" s="2">
        <v>109.89999999999999</v>
      </c>
      <c r="H79" s="2">
        <v>114.6</v>
      </c>
      <c r="I79" s="2">
        <v>115.39999999999999</v>
      </c>
      <c r="J79" s="2">
        <v>116.5</v>
      </c>
      <c r="K79" s="2">
        <v>116.79999999999998</v>
      </c>
      <c r="L79" s="2">
        <v>117.49999999999999</v>
      </c>
      <c r="M79" s="2">
        <v>117.79999999999998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3">
      <c r="A80" t="s">
        <v>31</v>
      </c>
      <c r="B80" s="2">
        <v>483803</v>
      </c>
      <c r="C80" s="2">
        <v>419578</v>
      </c>
      <c r="D80" s="2">
        <v>425682.19999999995</v>
      </c>
      <c r="E80" s="2">
        <v>434533.7</v>
      </c>
      <c r="F80" s="2">
        <v>465036.20000000007</v>
      </c>
      <c r="G80" s="2">
        <v>497591.9</v>
      </c>
      <c r="H80" s="2">
        <v>509130.7</v>
      </c>
      <c r="I80" s="2">
        <v>515134</v>
      </c>
      <c r="J80" s="2">
        <v>520898.69999999995</v>
      </c>
      <c r="K80" s="2">
        <v>506405.4</v>
      </c>
      <c r="L80" s="2">
        <v>490818.50000000006</v>
      </c>
      <c r="M80" s="2">
        <v>477589.10000000003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5" x14ac:dyDescent="0.3">
      <c r="A81" s="9" t="s">
        <v>33</v>
      </c>
      <c r="B81" s="10">
        <f>SUM(B82:B94)</f>
        <v>288266</v>
      </c>
      <c r="C81" s="10">
        <f>SUM(C82:C94)</f>
        <v>400301</v>
      </c>
      <c r="D81" s="10">
        <f>SUM(D82:D94)</f>
        <v>398994.89999999997</v>
      </c>
      <c r="E81" s="10">
        <f>SUM(E82:E94)</f>
        <v>403801.7</v>
      </c>
      <c r="F81" s="10">
        <f t="shared" ref="F81:U81" si="2">SUM(F82:F94)</f>
        <v>395525.00000000006</v>
      </c>
      <c r="G81" s="10">
        <f t="shared" si="2"/>
        <v>391037.89999999991</v>
      </c>
      <c r="H81" s="10">
        <f t="shared" si="2"/>
        <v>391257.90000000008</v>
      </c>
      <c r="I81" s="10">
        <f t="shared" si="2"/>
        <v>388333.4</v>
      </c>
      <c r="J81" s="10">
        <f t="shared" si="2"/>
        <v>385897.6</v>
      </c>
      <c r="K81" s="10">
        <f t="shared" si="2"/>
        <v>383742.09999999992</v>
      </c>
      <c r="L81" s="10">
        <f t="shared" si="2"/>
        <v>383103.8000000001</v>
      </c>
      <c r="M81" s="10">
        <f t="shared" si="2"/>
        <v>384708.10000000003</v>
      </c>
      <c r="N81" s="10">
        <f t="shared" si="2"/>
        <v>0</v>
      </c>
      <c r="O81" s="10">
        <f t="shared" si="2"/>
        <v>0</v>
      </c>
      <c r="P81" s="10">
        <f t="shared" si="2"/>
        <v>0</v>
      </c>
      <c r="Q81" s="10">
        <f t="shared" si="2"/>
        <v>0</v>
      </c>
      <c r="R81" s="10">
        <f t="shared" si="2"/>
        <v>0</v>
      </c>
      <c r="S81" s="10">
        <f t="shared" si="2"/>
        <v>0</v>
      </c>
      <c r="T81" s="10">
        <f t="shared" si="2"/>
        <v>0</v>
      </c>
      <c r="U81" s="10">
        <f t="shared" si="2"/>
        <v>0</v>
      </c>
    </row>
    <row r="82" spans="1:25" x14ac:dyDescent="0.3">
      <c r="A82" t="s">
        <v>34</v>
      </c>
      <c r="B82" s="2">
        <v>11711</v>
      </c>
      <c r="C82" s="2">
        <v>16979</v>
      </c>
      <c r="D82" s="2">
        <v>16979.5</v>
      </c>
      <c r="E82" s="2">
        <v>17331.3</v>
      </c>
      <c r="F82" s="2">
        <v>17957.5</v>
      </c>
      <c r="G82" s="2">
        <v>18760.2</v>
      </c>
      <c r="H82" s="2">
        <v>19094.5</v>
      </c>
      <c r="I82" s="2">
        <v>19394.3</v>
      </c>
      <c r="J82" s="2">
        <v>19671.899999999998</v>
      </c>
      <c r="K82" s="2">
        <v>19740.2</v>
      </c>
      <c r="L82" s="2">
        <v>19791.100000000002</v>
      </c>
      <c r="M82" s="2">
        <v>19865.3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5" s="9" customFormat="1" x14ac:dyDescent="0.3">
      <c r="A83" t="s">
        <v>113</v>
      </c>
      <c r="B83" s="2">
        <v>2557</v>
      </c>
      <c r="C83" s="2">
        <v>3420</v>
      </c>
      <c r="D83" s="2">
        <v>3416</v>
      </c>
      <c r="E83" s="2">
        <v>3450.3999999999996</v>
      </c>
      <c r="F83" s="2">
        <v>3455.8999999999996</v>
      </c>
      <c r="G83" s="2">
        <v>3460.6</v>
      </c>
      <c r="H83" s="2">
        <v>3530.6</v>
      </c>
      <c r="I83" s="2">
        <v>3605.9</v>
      </c>
      <c r="J83" s="2">
        <v>3686.7999999999997</v>
      </c>
      <c r="K83" s="2">
        <v>3756.7000000000003</v>
      </c>
      <c r="L83" s="2">
        <v>3827.4999999999995</v>
      </c>
      <c r="M83" s="2">
        <v>3911.1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/>
      <c r="W83"/>
      <c r="X83"/>
      <c r="Y83"/>
    </row>
    <row r="84" spans="1:25" s="9" customFormat="1" x14ac:dyDescent="0.3">
      <c r="A84" t="s">
        <v>36</v>
      </c>
      <c r="B84" s="2">
        <v>202515</v>
      </c>
      <c r="C84" s="2">
        <v>256809</v>
      </c>
      <c r="D84" s="2">
        <v>256807.3</v>
      </c>
      <c r="E84" s="2">
        <v>260111.9</v>
      </c>
      <c r="F84" s="2">
        <v>252621.2</v>
      </c>
      <c r="G84" s="2">
        <v>247008.5</v>
      </c>
      <c r="H84" s="2">
        <v>247754.6</v>
      </c>
      <c r="I84" s="2">
        <v>247511.30000000002</v>
      </c>
      <c r="J84" s="2">
        <v>247335.3</v>
      </c>
      <c r="K84" s="2">
        <v>248708.09999999998</v>
      </c>
      <c r="L84" s="2">
        <v>251258.4</v>
      </c>
      <c r="M84" s="2">
        <v>255538.59999999998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/>
      <c r="W84"/>
      <c r="X84"/>
      <c r="Y84"/>
    </row>
    <row r="85" spans="1:25" s="9" customFormat="1" x14ac:dyDescent="0.3">
      <c r="A85" t="s">
        <v>38</v>
      </c>
      <c r="B85" s="2">
        <v>28373</v>
      </c>
      <c r="C85" s="2">
        <v>62109</v>
      </c>
      <c r="D85" s="2">
        <v>61632.1</v>
      </c>
      <c r="E85" s="2">
        <v>62136.200000000004</v>
      </c>
      <c r="F85" s="2">
        <v>60438.7</v>
      </c>
      <c r="G85" s="2">
        <v>60084.6</v>
      </c>
      <c r="H85" s="2">
        <v>59762.3</v>
      </c>
      <c r="I85" s="2">
        <v>57663.9</v>
      </c>
      <c r="J85" s="2">
        <v>55832.800000000003</v>
      </c>
      <c r="K85" s="2">
        <v>53253.5</v>
      </c>
      <c r="L85" s="2">
        <v>50689.200000000004</v>
      </c>
      <c r="M85" s="2">
        <v>48361.299999999996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/>
      <c r="W85"/>
      <c r="X85"/>
      <c r="Y85"/>
    </row>
    <row r="86" spans="1:25" x14ac:dyDescent="0.3">
      <c r="A86" t="s">
        <v>40</v>
      </c>
      <c r="B86" s="2">
        <v>9747</v>
      </c>
      <c r="C86" s="2">
        <v>9789</v>
      </c>
      <c r="D86" s="2">
        <v>9998.9</v>
      </c>
      <c r="E86" s="2">
        <v>10087.9</v>
      </c>
      <c r="F86" s="2">
        <v>10326.800000000001</v>
      </c>
      <c r="G86" s="2">
        <v>10616.5</v>
      </c>
      <c r="H86" s="2">
        <v>10761.199999999999</v>
      </c>
      <c r="I86" s="2">
        <v>10859.8</v>
      </c>
      <c r="J86" s="2">
        <v>10953.5</v>
      </c>
      <c r="K86" s="2">
        <v>11018</v>
      </c>
      <c r="L86" s="2">
        <v>11084.400000000001</v>
      </c>
      <c r="M86" s="2">
        <v>11160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5" x14ac:dyDescent="0.3">
      <c r="A87" t="s">
        <v>114</v>
      </c>
      <c r="B87" s="2">
        <v>6975</v>
      </c>
      <c r="C87" s="2">
        <v>7466</v>
      </c>
      <c r="D87" s="2">
        <v>7777.1</v>
      </c>
      <c r="E87" s="2">
        <v>7859.3</v>
      </c>
      <c r="F87" s="2">
        <v>7871.4000000000005</v>
      </c>
      <c r="G87" s="2">
        <v>7906.6</v>
      </c>
      <c r="H87" s="2">
        <v>7970.4000000000005</v>
      </c>
      <c r="I87" s="2">
        <v>8052.3</v>
      </c>
      <c r="J87" s="2">
        <v>8170</v>
      </c>
      <c r="K87" s="2">
        <v>8239.7999999999993</v>
      </c>
      <c r="L87" s="2">
        <v>8276.6</v>
      </c>
      <c r="M87" s="2">
        <v>8275.9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5" x14ac:dyDescent="0.3">
      <c r="A88" t="s">
        <v>115</v>
      </c>
      <c r="B88" s="2">
        <v>235</v>
      </c>
      <c r="C88" s="2">
        <v>237</v>
      </c>
      <c r="D88" s="2">
        <v>226</v>
      </c>
      <c r="E88" s="2">
        <v>228.49999999999997</v>
      </c>
      <c r="F88" s="2">
        <v>226.70000000000002</v>
      </c>
      <c r="G88" s="2">
        <v>225.20000000000002</v>
      </c>
      <c r="H88" s="2">
        <v>225.89999999999998</v>
      </c>
      <c r="I88" s="2">
        <v>226.9</v>
      </c>
      <c r="J88" s="2">
        <v>228.2</v>
      </c>
      <c r="K88" s="2">
        <v>229.20000000000002</v>
      </c>
      <c r="L88" s="2">
        <v>230.2</v>
      </c>
      <c r="M88" s="2">
        <v>231.4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5" s="1" customFormat="1" x14ac:dyDescent="0.3">
      <c r="A89" t="s">
        <v>116</v>
      </c>
      <c r="B89" s="2">
        <v>1071</v>
      </c>
      <c r="C89" s="2">
        <v>1229</v>
      </c>
      <c r="D89" s="2">
        <v>1208</v>
      </c>
      <c r="E89" s="2">
        <v>1221.6999999999998</v>
      </c>
      <c r="F89" s="2">
        <v>1273.8000000000002</v>
      </c>
      <c r="G89" s="2">
        <v>1344.2999999999997</v>
      </c>
      <c r="H89" s="2">
        <v>1373.3000000000002</v>
      </c>
      <c r="I89" s="2">
        <v>1384.1999999999998</v>
      </c>
      <c r="J89" s="2">
        <v>1402.4</v>
      </c>
      <c r="K89" s="2">
        <v>1416.3</v>
      </c>
      <c r="L89" s="2">
        <v>1435.5</v>
      </c>
      <c r="M89" s="2">
        <v>1445.8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/>
      <c r="W89"/>
      <c r="X89"/>
      <c r="Y89"/>
    </row>
    <row r="90" spans="1:25" s="9" customFormat="1" x14ac:dyDescent="0.3">
      <c r="A90" t="s">
        <v>117</v>
      </c>
      <c r="B90" s="2">
        <v>8633</v>
      </c>
      <c r="C90" s="2">
        <v>11399</v>
      </c>
      <c r="D90" s="2">
        <v>9821.7000000000007</v>
      </c>
      <c r="E90" s="2">
        <v>9929.4</v>
      </c>
      <c r="F90" s="2">
        <v>10055.400000000001</v>
      </c>
      <c r="G90" s="2">
        <v>10184.700000000001</v>
      </c>
      <c r="H90" s="2">
        <v>10405</v>
      </c>
      <c r="I90" s="2">
        <v>10639</v>
      </c>
      <c r="J90" s="2">
        <v>10888</v>
      </c>
      <c r="K90" s="2">
        <v>11083.1</v>
      </c>
      <c r="L90" s="2">
        <v>11284.900000000001</v>
      </c>
      <c r="M90" s="2">
        <v>11493.699999999999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/>
      <c r="W90"/>
      <c r="X90"/>
      <c r="Y90"/>
    </row>
    <row r="91" spans="1:25" x14ac:dyDescent="0.3">
      <c r="A91" t="s">
        <v>42</v>
      </c>
      <c r="B91" s="2">
        <v>7822</v>
      </c>
      <c r="C91" s="2">
        <v>8422</v>
      </c>
      <c r="D91" s="2">
        <v>8443.1</v>
      </c>
      <c r="E91" s="2">
        <v>8565.6</v>
      </c>
      <c r="F91" s="2">
        <v>8756</v>
      </c>
      <c r="G91" s="2">
        <v>8939.5</v>
      </c>
      <c r="H91" s="2">
        <v>9068.8000000000011</v>
      </c>
      <c r="I91" s="2">
        <v>9186.7999999999993</v>
      </c>
      <c r="J91" s="2">
        <v>9301.8000000000011</v>
      </c>
      <c r="K91" s="2">
        <v>9388.5</v>
      </c>
      <c r="L91" s="2">
        <v>9472.7000000000007</v>
      </c>
      <c r="M91" s="2">
        <v>9555.2999999999993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5" x14ac:dyDescent="0.3">
      <c r="A92" t="s">
        <v>118</v>
      </c>
      <c r="B92" s="2">
        <v>150</v>
      </c>
      <c r="C92" s="2">
        <v>948</v>
      </c>
      <c r="D92" s="2">
        <v>854</v>
      </c>
      <c r="E92" s="2">
        <v>874</v>
      </c>
      <c r="F92" s="2">
        <v>912</v>
      </c>
      <c r="G92" s="2">
        <v>958.80000000000007</v>
      </c>
      <c r="H92" s="2">
        <v>965.2</v>
      </c>
      <c r="I92" s="2">
        <v>956.50000000000011</v>
      </c>
      <c r="J92" s="2">
        <v>954.8</v>
      </c>
      <c r="K92" s="2">
        <v>938</v>
      </c>
      <c r="L92" s="2">
        <v>919.69999999999993</v>
      </c>
      <c r="M92" s="2">
        <v>904.8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5" x14ac:dyDescent="0.3">
      <c r="A93" t="s">
        <v>119</v>
      </c>
      <c r="B93" s="2">
        <v>4205</v>
      </c>
      <c r="C93" s="2">
        <v>15896</v>
      </c>
      <c r="D93" s="2">
        <v>15654.9</v>
      </c>
      <c r="E93" s="2">
        <v>15689.199999999999</v>
      </c>
      <c r="F93" s="2">
        <v>15094.1</v>
      </c>
      <c r="G93" s="2">
        <v>14762.599999999999</v>
      </c>
      <c r="H93" s="2">
        <v>13422.7</v>
      </c>
      <c r="I93" s="2">
        <v>11795.4</v>
      </c>
      <c r="J93" s="2">
        <v>10277.5</v>
      </c>
      <c r="K93" s="2">
        <v>8704.0999999999985</v>
      </c>
      <c r="L93" s="2">
        <v>7489.4000000000005</v>
      </c>
      <c r="M93" s="2">
        <v>6526.2000000000007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5" x14ac:dyDescent="0.3">
      <c r="A94" t="s">
        <v>120</v>
      </c>
      <c r="B94" s="2">
        <v>4272</v>
      </c>
      <c r="C94" s="2">
        <v>5598</v>
      </c>
      <c r="D94" s="2">
        <v>6176.3</v>
      </c>
      <c r="E94" s="2">
        <v>6316.3</v>
      </c>
      <c r="F94" s="2">
        <v>6535.5</v>
      </c>
      <c r="G94" s="2">
        <v>6785.7999999999993</v>
      </c>
      <c r="H94" s="2">
        <v>6923.4</v>
      </c>
      <c r="I94" s="2">
        <v>7057.1</v>
      </c>
      <c r="J94" s="2">
        <v>7194.5999999999995</v>
      </c>
      <c r="K94" s="2">
        <v>7266.6</v>
      </c>
      <c r="L94" s="2">
        <v>7344.2000000000007</v>
      </c>
      <c r="M94" s="2">
        <v>7438.7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5" x14ac:dyDescent="0.3">
      <c r="A95" s="1" t="s">
        <v>94</v>
      </c>
    </row>
    <row r="96" spans="1:25" x14ac:dyDescent="0.3">
      <c r="B96" s="2" t="s">
        <v>1</v>
      </c>
      <c r="D96" s="2" t="s">
        <v>2</v>
      </c>
    </row>
    <row r="97" spans="1:21" x14ac:dyDescent="0.3">
      <c r="A97" s="5" t="s">
        <v>4</v>
      </c>
      <c r="B97" s="6">
        <v>1992</v>
      </c>
      <c r="C97" s="6">
        <v>2017</v>
      </c>
      <c r="D97" s="7">
        <v>2017</v>
      </c>
      <c r="E97" s="7">
        <v>2020</v>
      </c>
      <c r="F97" s="7">
        <v>2025</v>
      </c>
      <c r="G97" s="7">
        <v>2030</v>
      </c>
      <c r="H97" s="7">
        <v>2035</v>
      </c>
      <c r="I97" s="7">
        <v>2040</v>
      </c>
      <c r="J97" s="7">
        <v>2045</v>
      </c>
      <c r="K97" s="7">
        <v>2050</v>
      </c>
      <c r="L97" s="7">
        <v>2055</v>
      </c>
      <c r="M97" s="7">
        <v>2060</v>
      </c>
      <c r="N97" s="8">
        <v>2065</v>
      </c>
      <c r="O97" s="8">
        <v>2070</v>
      </c>
      <c r="P97" s="8">
        <v>2075</v>
      </c>
      <c r="Q97" s="8">
        <v>2080</v>
      </c>
      <c r="R97" s="8">
        <v>2085</v>
      </c>
      <c r="S97" s="8">
        <v>2090</v>
      </c>
      <c r="T97" s="8">
        <v>2095</v>
      </c>
      <c r="U97" s="8">
        <v>2100</v>
      </c>
    </row>
    <row r="98" spans="1:21" x14ac:dyDescent="0.3">
      <c r="A98" s="9" t="s">
        <v>44</v>
      </c>
      <c r="B98" s="10">
        <f>SUM(B99:B137)+B185+B186+B189+B190+B191+B196+B197+B199</f>
        <v>1160743</v>
      </c>
      <c r="C98" s="10">
        <f>SUM(C99:C137)+C185+C186+C189+C190+C191+C196+C197+C199</f>
        <v>1130134</v>
      </c>
      <c r="D98" s="10">
        <f>SUM(D99:D137)+D185+D186+D189+D190+D191+D196+D197+D199</f>
        <v>1245544.7000000002</v>
      </c>
      <c r="E98" s="10">
        <f>SUM(E99:E137)+E185+E186+E189+E190+E191+E196+E197+E199</f>
        <v>1284182.8999999997</v>
      </c>
      <c r="F98" s="10">
        <f t="shared" ref="F98:U98" si="3">SUM(F99:F137)+F185+F186+F189+F190+F191+F196+F197+F199</f>
        <v>1348997.6</v>
      </c>
      <c r="G98" s="10">
        <f t="shared" si="3"/>
        <v>1425003.8000000003</v>
      </c>
      <c r="H98" s="10">
        <f t="shared" si="3"/>
        <v>1444605.1</v>
      </c>
      <c r="I98" s="10">
        <f t="shared" si="3"/>
        <v>1477758.0999999999</v>
      </c>
      <c r="J98" s="10">
        <f t="shared" si="3"/>
        <v>1516091.2999999993</v>
      </c>
      <c r="K98" s="10">
        <f t="shared" si="3"/>
        <v>1540481.2999999993</v>
      </c>
      <c r="L98" s="10">
        <f t="shared" si="3"/>
        <v>1558053.6000000008</v>
      </c>
      <c r="M98" s="10">
        <f t="shared" si="3"/>
        <v>1574053.4</v>
      </c>
      <c r="N98" s="10">
        <f t="shared" si="3"/>
        <v>0</v>
      </c>
      <c r="O98" s="10">
        <f t="shared" si="3"/>
        <v>0</v>
      </c>
      <c r="P98" s="10">
        <f t="shared" si="3"/>
        <v>0</v>
      </c>
      <c r="Q98" s="10">
        <f t="shared" si="3"/>
        <v>0</v>
      </c>
      <c r="R98" s="10">
        <f t="shared" si="3"/>
        <v>0</v>
      </c>
      <c r="S98" s="10">
        <f t="shared" si="3"/>
        <v>0</v>
      </c>
      <c r="T98" s="10">
        <f t="shared" si="3"/>
        <v>0</v>
      </c>
      <c r="U98" s="10">
        <f t="shared" si="3"/>
        <v>0</v>
      </c>
    </row>
    <row r="99" spans="1:21" x14ac:dyDescent="0.3">
      <c r="A99" t="s">
        <v>121</v>
      </c>
      <c r="B99" s="2">
        <v>2295</v>
      </c>
      <c r="C99" s="2">
        <v>3617</v>
      </c>
      <c r="D99" s="2">
        <v>3606</v>
      </c>
      <c r="E99" s="2">
        <v>3653.4</v>
      </c>
      <c r="F99" s="2">
        <v>3590.5</v>
      </c>
      <c r="G99" s="2">
        <v>3459.6</v>
      </c>
      <c r="H99" s="2">
        <v>3415.5</v>
      </c>
      <c r="I99" s="2">
        <v>3312</v>
      </c>
      <c r="J99" s="2">
        <v>3128.5</v>
      </c>
      <c r="K99" s="2">
        <v>2465.8000000000002</v>
      </c>
      <c r="L99" s="2">
        <v>623</v>
      </c>
      <c r="M99" s="2">
        <v>632.4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3">
      <c r="A100" t="s">
        <v>122</v>
      </c>
      <c r="B100" s="2">
        <v>4</v>
      </c>
      <c r="C100" s="2">
        <v>7</v>
      </c>
      <c r="D100" s="2">
        <v>7</v>
      </c>
      <c r="E100" s="2">
        <v>7.3999999999999995</v>
      </c>
      <c r="F100" s="2">
        <v>8.6</v>
      </c>
      <c r="G100" s="2">
        <v>9.6</v>
      </c>
      <c r="H100" s="2">
        <v>10.199999999999999</v>
      </c>
      <c r="I100" s="2">
        <v>10.6</v>
      </c>
      <c r="J100" s="2">
        <v>10.999999999999998</v>
      </c>
      <c r="K100" s="2">
        <v>11.299999999999999</v>
      </c>
      <c r="L100" s="2">
        <v>11.6</v>
      </c>
      <c r="M100" s="2">
        <v>11.9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3">
      <c r="A101" t="s">
        <v>124</v>
      </c>
      <c r="B101" s="2">
        <v>28569</v>
      </c>
      <c r="C101" s="2">
        <v>26405</v>
      </c>
      <c r="D101" s="2">
        <v>26522.2</v>
      </c>
      <c r="E101" s="2">
        <v>26770.5</v>
      </c>
      <c r="F101" s="2">
        <v>27160.100000000002</v>
      </c>
      <c r="G101" s="2">
        <v>27551.5</v>
      </c>
      <c r="H101" s="2">
        <v>27974.2</v>
      </c>
      <c r="I101" s="2">
        <v>28399.4</v>
      </c>
      <c r="J101" s="2">
        <v>28819.9</v>
      </c>
      <c r="K101" s="2">
        <v>29240.499999999996</v>
      </c>
      <c r="L101" s="2">
        <v>29666.6</v>
      </c>
      <c r="M101" s="2">
        <v>30098.300000000003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3">
      <c r="A102" t="s">
        <v>125</v>
      </c>
      <c r="B102" s="2">
        <v>3954</v>
      </c>
      <c r="C102" s="2">
        <v>5320</v>
      </c>
      <c r="D102" s="2">
        <v>5320.9</v>
      </c>
      <c r="E102" s="2">
        <v>5383.5</v>
      </c>
      <c r="F102" s="2">
        <v>5474.7</v>
      </c>
      <c r="G102" s="2">
        <v>5568.1</v>
      </c>
      <c r="H102" s="2">
        <v>5652.2000000000007</v>
      </c>
      <c r="I102" s="2">
        <v>5737.0999999999995</v>
      </c>
      <c r="J102" s="2">
        <v>5823.2</v>
      </c>
      <c r="K102" s="2">
        <v>5910.4</v>
      </c>
      <c r="L102" s="2">
        <v>5998.5</v>
      </c>
      <c r="M102" s="2">
        <v>6087.9000000000005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3">
      <c r="A103" t="s">
        <v>126</v>
      </c>
      <c r="B103" s="2">
        <v>106</v>
      </c>
      <c r="C103" s="2">
        <v>92</v>
      </c>
      <c r="D103" s="2">
        <v>91.9</v>
      </c>
      <c r="E103" s="2">
        <v>87.1</v>
      </c>
      <c r="F103" s="2">
        <v>78.199999999999989</v>
      </c>
      <c r="G103" s="2">
        <v>70.5</v>
      </c>
      <c r="H103" s="2">
        <v>70.899999999999991</v>
      </c>
      <c r="I103" s="2">
        <v>71</v>
      </c>
      <c r="J103" s="2">
        <v>71.099999999999994</v>
      </c>
      <c r="K103" s="2">
        <v>72.8</v>
      </c>
      <c r="L103" s="2">
        <v>74.599999999999994</v>
      </c>
      <c r="M103" s="2">
        <v>76.399999999999991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3">
      <c r="A104" t="s">
        <v>127</v>
      </c>
      <c r="B104" s="2">
        <v>11843</v>
      </c>
      <c r="C104" s="2">
        <v>7822</v>
      </c>
      <c r="D104" s="2">
        <v>7952.3</v>
      </c>
      <c r="E104" s="2">
        <v>8031.7</v>
      </c>
      <c r="F104" s="2">
        <v>8172.5</v>
      </c>
      <c r="G104" s="2">
        <v>8326.1999999999989</v>
      </c>
      <c r="H104" s="2">
        <v>8421.2000000000007</v>
      </c>
      <c r="I104" s="2">
        <v>8518.7999999999993</v>
      </c>
      <c r="J104" s="2">
        <v>8622.8000000000011</v>
      </c>
      <c r="K104" s="2">
        <v>8703.6999999999989</v>
      </c>
      <c r="L104" s="2">
        <v>8786</v>
      </c>
      <c r="M104" s="2">
        <v>8862.3000000000011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3">
      <c r="A105" t="s">
        <v>46</v>
      </c>
      <c r="B105" s="2">
        <v>366184</v>
      </c>
      <c r="C105" s="2">
        <v>329281</v>
      </c>
      <c r="D105" s="2">
        <v>442489.7</v>
      </c>
      <c r="E105" s="2">
        <v>462795.79999999993</v>
      </c>
      <c r="F105" s="2">
        <v>501328.4</v>
      </c>
      <c r="G105" s="2">
        <v>549718.19999999995</v>
      </c>
      <c r="H105" s="2">
        <v>556792.6</v>
      </c>
      <c r="I105" s="2">
        <v>576334.19999999995</v>
      </c>
      <c r="J105" s="2">
        <v>598256.20000000007</v>
      </c>
      <c r="K105" s="2">
        <v>613726.30000000005</v>
      </c>
      <c r="L105" s="2">
        <v>624381.80000000005</v>
      </c>
      <c r="M105" s="2">
        <v>628299.30000000005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3">
      <c r="A106" t="s">
        <v>128</v>
      </c>
      <c r="B106" s="2">
        <v>45</v>
      </c>
      <c r="C106" s="2">
        <v>16</v>
      </c>
      <c r="D106" s="2">
        <v>18.5</v>
      </c>
      <c r="E106" s="2">
        <v>19</v>
      </c>
      <c r="F106" s="2">
        <v>17.2</v>
      </c>
      <c r="G106" s="2">
        <v>15.200000000000001</v>
      </c>
      <c r="H106" s="2">
        <v>13.499999999999998</v>
      </c>
      <c r="I106" s="2">
        <v>12.4</v>
      </c>
      <c r="J106" s="2">
        <v>13.2</v>
      </c>
      <c r="K106" s="2">
        <v>13.9</v>
      </c>
      <c r="L106" s="2">
        <v>14.6</v>
      </c>
      <c r="M106" s="2">
        <v>14.9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3">
      <c r="A107" t="s">
        <v>129</v>
      </c>
      <c r="B107" s="2">
        <v>11</v>
      </c>
      <c r="C107" s="2">
        <v>16</v>
      </c>
      <c r="D107" s="2">
        <v>16.100000000000001</v>
      </c>
      <c r="E107" s="2">
        <v>16.3</v>
      </c>
      <c r="F107" s="2">
        <v>16.7</v>
      </c>
      <c r="G107" s="2">
        <v>17.100000000000001</v>
      </c>
      <c r="H107" s="2">
        <v>17.3</v>
      </c>
      <c r="I107" s="2">
        <v>17.600000000000001</v>
      </c>
      <c r="J107" s="2">
        <v>17.900000000000002</v>
      </c>
      <c r="K107" s="2">
        <v>18.100000000000001</v>
      </c>
      <c r="L107" s="2">
        <v>18.400000000000002</v>
      </c>
      <c r="M107" s="2">
        <v>18.600000000000001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3">
      <c r="A108" t="s">
        <v>48</v>
      </c>
      <c r="B108" s="2">
        <v>320148</v>
      </c>
      <c r="C108" s="2">
        <v>353953</v>
      </c>
      <c r="D108" s="2">
        <v>348921.8</v>
      </c>
      <c r="E108" s="2">
        <v>357177.8</v>
      </c>
      <c r="F108" s="2">
        <v>369414.6</v>
      </c>
      <c r="G108" s="2">
        <v>382139.5</v>
      </c>
      <c r="H108" s="2">
        <v>386170.39999999997</v>
      </c>
      <c r="I108" s="2">
        <v>391113.60000000003</v>
      </c>
      <c r="J108" s="2">
        <v>398640.70000000007</v>
      </c>
      <c r="K108" s="2">
        <v>404667.20000000007</v>
      </c>
      <c r="L108" s="2">
        <v>408366.8</v>
      </c>
      <c r="M108" s="2">
        <v>415610.9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3">
      <c r="A109" t="s">
        <v>50</v>
      </c>
      <c r="B109" s="2">
        <v>158774</v>
      </c>
      <c r="C109" s="2">
        <v>118252</v>
      </c>
      <c r="D109" s="2">
        <v>115783.2</v>
      </c>
      <c r="E109" s="2">
        <v>118840.7</v>
      </c>
      <c r="F109" s="2">
        <v>125410.90000000001</v>
      </c>
      <c r="G109" s="2">
        <v>132475.30000000002</v>
      </c>
      <c r="H109" s="2">
        <v>135783.4</v>
      </c>
      <c r="I109" s="2">
        <v>140179.70000000001</v>
      </c>
      <c r="J109" s="2">
        <v>144763</v>
      </c>
      <c r="K109" s="2">
        <v>145846.5</v>
      </c>
      <c r="L109" s="2">
        <v>146727.40000000002</v>
      </c>
      <c r="M109" s="2">
        <v>148031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">
      <c r="A110" t="s">
        <v>130</v>
      </c>
      <c r="B110" s="2">
        <v>1400</v>
      </c>
      <c r="C110" s="2">
        <v>446</v>
      </c>
      <c r="D110" s="2">
        <v>2274.1</v>
      </c>
      <c r="E110" s="2">
        <v>2340.7000000000003</v>
      </c>
      <c r="F110" s="2">
        <v>2551.8000000000002</v>
      </c>
      <c r="G110" s="2">
        <v>2865.2</v>
      </c>
      <c r="H110" s="2">
        <v>3027.1000000000004</v>
      </c>
      <c r="I110" s="2">
        <v>3106.9</v>
      </c>
      <c r="J110" s="2">
        <v>3122.2000000000003</v>
      </c>
      <c r="K110" s="2">
        <v>3097.9</v>
      </c>
      <c r="L110" s="2">
        <v>3130.1</v>
      </c>
      <c r="M110" s="2">
        <v>3122.4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3">
      <c r="A111" t="s">
        <v>131</v>
      </c>
      <c r="B111" s="2">
        <v>97</v>
      </c>
      <c r="C111" s="2">
        <v>177</v>
      </c>
      <c r="D111" s="2">
        <v>336.8</v>
      </c>
      <c r="E111" s="2">
        <v>356.29999999999995</v>
      </c>
      <c r="F111" s="2">
        <v>368.8</v>
      </c>
      <c r="G111" s="2">
        <v>388.3</v>
      </c>
      <c r="H111" s="2">
        <v>397.1</v>
      </c>
      <c r="I111" s="2">
        <v>405.5</v>
      </c>
      <c r="J111" s="2">
        <v>414</v>
      </c>
      <c r="K111" s="2">
        <v>412</v>
      </c>
      <c r="L111" s="2">
        <v>409.59999999999997</v>
      </c>
      <c r="M111" s="2">
        <v>406.90000000000003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3">
      <c r="A112" t="s">
        <v>132</v>
      </c>
      <c r="B112" s="2">
        <v>113</v>
      </c>
      <c r="C112" s="2">
        <v>27</v>
      </c>
      <c r="D112" s="2">
        <v>126.7</v>
      </c>
      <c r="E112" s="2">
        <v>124.8</v>
      </c>
      <c r="F112" s="2">
        <v>117.99999999999999</v>
      </c>
      <c r="G112" s="2">
        <v>110.69999999999999</v>
      </c>
      <c r="H112" s="2">
        <v>99.5</v>
      </c>
      <c r="I112" s="2">
        <v>90.6</v>
      </c>
      <c r="J112" s="2">
        <v>78.7</v>
      </c>
      <c r="K112" s="2">
        <v>68.099999999999994</v>
      </c>
      <c r="L112" s="2">
        <v>60.4</v>
      </c>
      <c r="M112" s="2">
        <v>54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3">
      <c r="A113" t="s">
        <v>51</v>
      </c>
      <c r="B113" s="2">
        <v>27276</v>
      </c>
      <c r="C113" s="2">
        <v>28682</v>
      </c>
      <c r="D113" s="2">
        <v>27837</v>
      </c>
      <c r="E113" s="2">
        <v>29288</v>
      </c>
      <c r="F113" s="2">
        <v>31127.200000000001</v>
      </c>
      <c r="G113" s="2">
        <v>32825.199999999997</v>
      </c>
      <c r="H113" s="2">
        <v>33500.300000000003</v>
      </c>
      <c r="I113" s="2">
        <v>34203.4</v>
      </c>
      <c r="J113" s="2">
        <v>34842.199999999997</v>
      </c>
      <c r="K113" s="2">
        <v>35054.199999999997</v>
      </c>
      <c r="L113" s="2">
        <v>35092</v>
      </c>
      <c r="M113" s="2">
        <v>34681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3">
      <c r="A114" t="s">
        <v>133</v>
      </c>
      <c r="B114" s="2">
        <v>148</v>
      </c>
      <c r="C114" s="2">
        <v>361</v>
      </c>
      <c r="D114" s="2">
        <v>359.1</v>
      </c>
      <c r="E114" s="2">
        <v>363.09999999999997</v>
      </c>
      <c r="F114" s="2">
        <v>367.3</v>
      </c>
      <c r="G114" s="2">
        <v>371.50000000000006</v>
      </c>
      <c r="H114" s="2">
        <v>377.29999999999995</v>
      </c>
      <c r="I114" s="2">
        <v>383.2</v>
      </c>
      <c r="J114" s="2">
        <v>389</v>
      </c>
      <c r="K114" s="2">
        <v>394.49999999999994</v>
      </c>
      <c r="L114" s="2">
        <v>400.3</v>
      </c>
      <c r="M114" s="2">
        <v>405.8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">
      <c r="A115" t="s">
        <v>134</v>
      </c>
      <c r="B115" s="2">
        <v>5233</v>
      </c>
      <c r="C115" s="2">
        <v>7702</v>
      </c>
      <c r="D115" s="2">
        <v>7691</v>
      </c>
      <c r="E115" s="2">
        <v>7813.4</v>
      </c>
      <c r="F115" s="2">
        <v>7811.8</v>
      </c>
      <c r="G115" s="2">
        <v>7808.5999999999995</v>
      </c>
      <c r="H115" s="2">
        <v>7923.9000000000005</v>
      </c>
      <c r="I115" s="2">
        <v>8051.2000000000007</v>
      </c>
      <c r="J115" s="2">
        <v>8188.5</v>
      </c>
      <c r="K115" s="2">
        <v>8328.5</v>
      </c>
      <c r="L115" s="2">
        <v>8471</v>
      </c>
      <c r="M115" s="2">
        <v>8617.2000000000007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3">
      <c r="A116" t="s">
        <v>135</v>
      </c>
      <c r="B116" s="2">
        <v>3734</v>
      </c>
      <c r="C116" s="2">
        <v>4845</v>
      </c>
      <c r="D116" s="2">
        <v>4947</v>
      </c>
      <c r="E116" s="2">
        <v>5184.6000000000004</v>
      </c>
      <c r="F116" s="2">
        <v>5478.5</v>
      </c>
      <c r="G116" s="2">
        <v>5787.7999999999993</v>
      </c>
      <c r="H116" s="2">
        <v>6052.9000000000005</v>
      </c>
      <c r="I116" s="2">
        <v>6250.8</v>
      </c>
      <c r="J116" s="2">
        <v>6479.7</v>
      </c>
      <c r="K116" s="2">
        <v>6631.0999999999995</v>
      </c>
      <c r="L116" s="2">
        <v>6768.5</v>
      </c>
      <c r="M116" s="2">
        <v>6918.4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3">
      <c r="A117" t="s">
        <v>136</v>
      </c>
      <c r="B117" s="2">
        <v>17</v>
      </c>
      <c r="C117" s="2">
        <v>20</v>
      </c>
      <c r="D117" s="2">
        <v>20.100000000000001</v>
      </c>
      <c r="E117" s="2">
        <v>20.3</v>
      </c>
      <c r="F117" s="2">
        <v>20.7</v>
      </c>
      <c r="G117" s="2">
        <v>21.1</v>
      </c>
      <c r="H117" s="2">
        <v>21.4</v>
      </c>
      <c r="I117" s="2">
        <v>21.7</v>
      </c>
      <c r="J117" s="2">
        <v>22.1</v>
      </c>
      <c r="K117" s="2">
        <v>22.400000000000002</v>
      </c>
      <c r="L117" s="2">
        <v>22.700000000000003</v>
      </c>
      <c r="M117" s="2">
        <v>23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3">
      <c r="A118" t="s">
        <v>137</v>
      </c>
      <c r="B118" s="2">
        <v>6048</v>
      </c>
      <c r="C118" s="2">
        <v>9741</v>
      </c>
      <c r="D118" s="2">
        <v>8260.2000000000007</v>
      </c>
      <c r="E118" s="2">
        <v>8439.2000000000007</v>
      </c>
      <c r="F118" s="2">
        <v>8861.6</v>
      </c>
      <c r="G118" s="2">
        <v>9353.1</v>
      </c>
      <c r="H118" s="2">
        <v>9666.4</v>
      </c>
      <c r="I118" s="2">
        <v>9935.5</v>
      </c>
      <c r="J118" s="2">
        <v>10228.5</v>
      </c>
      <c r="K118" s="2">
        <v>10588.6</v>
      </c>
      <c r="L118" s="2">
        <v>10772.300000000001</v>
      </c>
      <c r="M118" s="2">
        <v>10943.8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3">
      <c r="A119" t="s">
        <v>138</v>
      </c>
      <c r="B119" s="2">
        <v>80</v>
      </c>
      <c r="C119" s="2">
        <v>26</v>
      </c>
      <c r="D119" s="2">
        <v>74.5</v>
      </c>
      <c r="E119" s="2">
        <v>76.099999999999994</v>
      </c>
      <c r="F119" s="2">
        <v>78.400000000000006</v>
      </c>
      <c r="G119" s="2">
        <v>82.3</v>
      </c>
      <c r="H119" s="2">
        <v>84.3</v>
      </c>
      <c r="I119" s="2">
        <v>87</v>
      </c>
      <c r="J119" s="2">
        <v>89.999999999999986</v>
      </c>
      <c r="K119" s="2">
        <v>92.199999999999989</v>
      </c>
      <c r="L119" s="2">
        <v>94.3</v>
      </c>
      <c r="M119" s="2">
        <v>94.5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3">
      <c r="A120" t="s">
        <v>139</v>
      </c>
      <c r="B120" s="2">
        <v>0</v>
      </c>
      <c r="C120" s="2">
        <v>89</v>
      </c>
      <c r="D120" s="2">
        <v>90</v>
      </c>
      <c r="E120" s="2">
        <v>91.4</v>
      </c>
      <c r="F120" s="2">
        <v>93.5</v>
      </c>
      <c r="G120" s="2">
        <v>95.799999999999983</v>
      </c>
      <c r="H120" s="2">
        <v>97.6</v>
      </c>
      <c r="I120" s="2">
        <v>99.3</v>
      </c>
      <c r="J120" s="2">
        <v>101</v>
      </c>
      <c r="K120" s="2">
        <v>102.5</v>
      </c>
      <c r="L120" s="2">
        <v>104</v>
      </c>
      <c r="M120" s="2">
        <v>105.5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">
      <c r="A121" t="s">
        <v>53</v>
      </c>
      <c r="B121" s="2">
        <v>48890</v>
      </c>
      <c r="C121" s="2">
        <v>16323</v>
      </c>
      <c r="D121" s="2">
        <v>16476.7</v>
      </c>
      <c r="E121" s="2">
        <v>17189.8</v>
      </c>
      <c r="F121" s="2">
        <v>18260.800000000003</v>
      </c>
      <c r="G121" s="2">
        <v>19412.099999999999</v>
      </c>
      <c r="H121" s="2">
        <v>20104.599999999999</v>
      </c>
      <c r="I121" s="2">
        <v>20512.900000000001</v>
      </c>
      <c r="J121" s="2">
        <v>21062.2</v>
      </c>
      <c r="K121" s="2">
        <v>21295.200000000004</v>
      </c>
      <c r="L121" s="2">
        <v>22072.1</v>
      </c>
      <c r="M121" s="2">
        <v>22764.100000000002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3">
      <c r="A122" t="s">
        <v>140</v>
      </c>
      <c r="B122" s="2">
        <v>957</v>
      </c>
      <c r="C122" s="2">
        <v>762</v>
      </c>
      <c r="D122" s="2">
        <v>762</v>
      </c>
      <c r="E122" s="2">
        <v>772.7</v>
      </c>
      <c r="F122" s="2">
        <v>785.8</v>
      </c>
      <c r="G122" s="2">
        <v>798.9</v>
      </c>
      <c r="H122" s="2">
        <v>813.80000000000007</v>
      </c>
      <c r="I122" s="2">
        <v>829.8</v>
      </c>
      <c r="J122" s="2">
        <v>846.09999999999991</v>
      </c>
      <c r="K122" s="2">
        <v>861.5</v>
      </c>
      <c r="L122" s="2">
        <v>876.7</v>
      </c>
      <c r="M122" s="2">
        <v>891.8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3">
      <c r="A123" t="s">
        <v>141</v>
      </c>
      <c r="B123" s="2">
        <v>36415</v>
      </c>
      <c r="C123" s="2">
        <v>42646</v>
      </c>
      <c r="D123" s="2">
        <v>42813.1</v>
      </c>
      <c r="E123" s="2">
        <v>43305.3</v>
      </c>
      <c r="F123" s="2">
        <v>44108.100000000006</v>
      </c>
      <c r="G123" s="2">
        <v>44955.299999999996</v>
      </c>
      <c r="H123" s="2">
        <v>45616.3</v>
      </c>
      <c r="I123" s="2">
        <v>46272.600000000006</v>
      </c>
      <c r="J123" s="2">
        <v>46902.2</v>
      </c>
      <c r="K123" s="2">
        <v>47440.700000000004</v>
      </c>
      <c r="L123" s="2">
        <v>48003.200000000004</v>
      </c>
      <c r="M123" s="2">
        <v>48588.700000000004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3">
      <c r="A124" t="s">
        <v>142</v>
      </c>
      <c r="B124" s="2">
        <v>13011</v>
      </c>
      <c r="C124" s="2">
        <v>13292</v>
      </c>
      <c r="D124" s="2">
        <v>13332</v>
      </c>
      <c r="E124" s="2">
        <v>13506.9</v>
      </c>
      <c r="F124" s="2">
        <v>13793.4</v>
      </c>
      <c r="G124" s="2">
        <v>14088</v>
      </c>
      <c r="H124" s="2">
        <v>14418.6</v>
      </c>
      <c r="I124" s="2">
        <v>14761.5</v>
      </c>
      <c r="J124" s="2">
        <v>15116.000000000002</v>
      </c>
      <c r="K124" s="2">
        <v>15505.6</v>
      </c>
      <c r="L124" s="2">
        <v>15915.1</v>
      </c>
      <c r="M124" s="2">
        <v>16345.4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3">
      <c r="A125" t="s">
        <v>143</v>
      </c>
      <c r="B125" s="2">
        <v>16</v>
      </c>
      <c r="C125" s="2">
        <v>48</v>
      </c>
      <c r="D125" s="2">
        <v>48.1</v>
      </c>
      <c r="E125" s="2">
        <v>48.6</v>
      </c>
      <c r="F125" s="2">
        <v>48.900000000000006</v>
      </c>
      <c r="G125" s="2">
        <v>49.199999999999996</v>
      </c>
      <c r="H125" s="2">
        <v>49.8</v>
      </c>
      <c r="I125" s="2">
        <v>50.3</v>
      </c>
      <c r="J125" s="2">
        <v>50.9</v>
      </c>
      <c r="K125" s="2">
        <v>51.5</v>
      </c>
      <c r="L125" s="2">
        <v>52.1</v>
      </c>
      <c r="M125" s="2">
        <v>52.699999999999996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3">
      <c r="A126" t="s">
        <v>144</v>
      </c>
      <c r="B126" s="2">
        <v>24215</v>
      </c>
      <c r="C126" s="2">
        <v>33593</v>
      </c>
      <c r="D126" s="2">
        <v>33592.9</v>
      </c>
      <c r="E126" s="2">
        <v>33921.899999999994</v>
      </c>
      <c r="F126" s="2">
        <v>34425.299999999996</v>
      </c>
      <c r="G126" s="2">
        <v>34940.700000000004</v>
      </c>
      <c r="H126" s="2">
        <v>35487.700000000004</v>
      </c>
      <c r="I126" s="2">
        <v>35989.199999999997</v>
      </c>
      <c r="J126" s="2">
        <v>36442.200000000004</v>
      </c>
      <c r="K126" s="2">
        <v>36830.6</v>
      </c>
      <c r="L126" s="2">
        <v>37175.800000000003</v>
      </c>
      <c r="M126" s="2">
        <v>37421.000000000007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">
      <c r="A127" t="s">
        <v>55</v>
      </c>
      <c r="B127" s="2">
        <v>18164</v>
      </c>
      <c r="C127" s="2">
        <v>15373</v>
      </c>
      <c r="D127" s="2">
        <v>15431.8</v>
      </c>
      <c r="E127" s="2">
        <v>15607.099999999999</v>
      </c>
      <c r="F127" s="2">
        <v>15953.5</v>
      </c>
      <c r="G127" s="2">
        <v>16351.4</v>
      </c>
      <c r="H127" s="2">
        <v>16645</v>
      </c>
      <c r="I127" s="2">
        <v>16934.3</v>
      </c>
      <c r="J127" s="2">
        <v>17221.3</v>
      </c>
      <c r="K127" s="2">
        <v>17473.2</v>
      </c>
      <c r="L127" s="2">
        <v>17727.5</v>
      </c>
      <c r="M127" s="2">
        <v>17966.099999999999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3">
      <c r="A128" t="s">
        <v>145</v>
      </c>
      <c r="B128" s="2">
        <v>4</v>
      </c>
      <c r="C128" s="2">
        <v>5</v>
      </c>
      <c r="D128" s="2">
        <v>5.0999999999999996</v>
      </c>
      <c r="E128" s="2">
        <v>5.3</v>
      </c>
      <c r="F128" s="2">
        <v>4.2</v>
      </c>
      <c r="G128" s="2">
        <v>3.0000000000000004</v>
      </c>
      <c r="H128" s="2">
        <v>3</v>
      </c>
      <c r="I128" s="2">
        <v>3</v>
      </c>
      <c r="J128" s="2">
        <v>2.9</v>
      </c>
      <c r="K128" s="2">
        <v>2.9</v>
      </c>
      <c r="L128" s="2">
        <v>2.9</v>
      </c>
      <c r="M128" s="2">
        <v>2.9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3">
      <c r="A129" t="s">
        <v>146</v>
      </c>
      <c r="B129" s="2">
        <v>128</v>
      </c>
      <c r="C129" s="2">
        <v>295</v>
      </c>
      <c r="D129" s="2">
        <v>293</v>
      </c>
      <c r="E129" s="2">
        <v>295.7</v>
      </c>
      <c r="F129" s="2">
        <v>299.79999999999995</v>
      </c>
      <c r="G129" s="2">
        <v>303.70000000000005</v>
      </c>
      <c r="H129" s="2">
        <v>308.40000000000003</v>
      </c>
      <c r="I129" s="2">
        <v>312.8</v>
      </c>
      <c r="J129" s="2">
        <v>317</v>
      </c>
      <c r="K129" s="2">
        <v>321.3</v>
      </c>
      <c r="L129" s="2">
        <v>325.70000000000005</v>
      </c>
      <c r="M129" s="2">
        <v>330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</row>
    <row r="130" spans="1:21" x14ac:dyDescent="0.3">
      <c r="A130" t="s">
        <v>147</v>
      </c>
      <c r="B130" s="2">
        <v>45</v>
      </c>
      <c r="C130" s="2">
        <v>29</v>
      </c>
      <c r="D130" s="2">
        <v>830.4</v>
      </c>
      <c r="E130" s="2">
        <v>15.1</v>
      </c>
      <c r="F130" s="2">
        <v>14.5</v>
      </c>
      <c r="G130" s="2">
        <v>14.1</v>
      </c>
      <c r="H130" s="2">
        <v>13.9</v>
      </c>
      <c r="I130" s="2">
        <v>13.8</v>
      </c>
      <c r="J130" s="2">
        <v>13.8</v>
      </c>
      <c r="K130" s="2">
        <v>13.9</v>
      </c>
      <c r="L130" s="2">
        <v>13.9</v>
      </c>
      <c r="M130" s="2">
        <v>14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</row>
    <row r="131" spans="1:21" x14ac:dyDescent="0.3">
      <c r="A131" t="s">
        <v>148</v>
      </c>
      <c r="B131" s="2">
        <v>9658</v>
      </c>
      <c r="C131" s="2">
        <v>5405</v>
      </c>
      <c r="D131" s="2">
        <v>5474.2</v>
      </c>
      <c r="E131" s="2">
        <v>5523.8</v>
      </c>
      <c r="F131" s="2">
        <v>5555</v>
      </c>
      <c r="G131" s="2">
        <v>5586.1</v>
      </c>
      <c r="H131" s="2">
        <v>5663.7</v>
      </c>
      <c r="I131" s="2">
        <v>5741.4000000000005</v>
      </c>
      <c r="J131" s="2">
        <v>5819.9</v>
      </c>
      <c r="K131" s="2">
        <v>5903.2000000000007</v>
      </c>
      <c r="L131" s="2">
        <v>5987.5999999999995</v>
      </c>
      <c r="M131" s="2">
        <v>6071.6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3">
      <c r="A132" t="s">
        <v>149</v>
      </c>
      <c r="B132" s="2">
        <v>78</v>
      </c>
      <c r="C132" s="2">
        <v>74</v>
      </c>
      <c r="D132" s="2">
        <v>88.9</v>
      </c>
      <c r="E132" s="2">
        <v>91.5</v>
      </c>
      <c r="F132" s="2">
        <v>94.1</v>
      </c>
      <c r="G132" s="2">
        <v>97.2</v>
      </c>
      <c r="H132" s="2">
        <v>99.300000000000011</v>
      </c>
      <c r="I132" s="2">
        <v>102.1</v>
      </c>
      <c r="J132" s="2">
        <v>105.4</v>
      </c>
      <c r="K132" s="2">
        <v>108</v>
      </c>
      <c r="L132" s="2">
        <v>110</v>
      </c>
      <c r="M132" s="2">
        <v>110.9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3">
      <c r="A133" t="s">
        <v>150</v>
      </c>
      <c r="B133" s="2">
        <v>24212</v>
      </c>
      <c r="C133" s="2">
        <v>33206</v>
      </c>
      <c r="D133" s="2">
        <v>40098.800000000003</v>
      </c>
      <c r="E133" s="2">
        <v>40967.700000000004</v>
      </c>
      <c r="F133" s="2">
        <v>40579.700000000004</v>
      </c>
      <c r="G133" s="2">
        <v>40531.199999999997</v>
      </c>
      <c r="H133" s="2">
        <v>40426.9</v>
      </c>
      <c r="I133" s="2">
        <v>40543.199999999997</v>
      </c>
      <c r="J133" s="2">
        <v>40945.699999999997</v>
      </c>
      <c r="K133" s="2">
        <v>41078.199999999997</v>
      </c>
      <c r="L133" s="2">
        <v>41185</v>
      </c>
      <c r="M133" s="2">
        <v>41138.6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">
      <c r="A134" t="s">
        <v>151</v>
      </c>
      <c r="B134" s="2">
        <v>16953</v>
      </c>
      <c r="C134" s="2">
        <v>24805</v>
      </c>
      <c r="D134" s="2">
        <v>26297.9</v>
      </c>
      <c r="E134" s="2">
        <v>27303.300000000003</v>
      </c>
      <c r="F134" s="2">
        <v>26260.600000000002</v>
      </c>
      <c r="G134" s="2">
        <v>24771.1</v>
      </c>
      <c r="H134" s="2">
        <v>24012.1</v>
      </c>
      <c r="I134" s="2">
        <v>22932.9</v>
      </c>
      <c r="J134" s="2">
        <v>21395</v>
      </c>
      <c r="K134" s="2">
        <v>19583.399999999998</v>
      </c>
      <c r="L134" s="2">
        <v>19280.100000000002</v>
      </c>
      <c r="M134" s="2">
        <v>18983.8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">
      <c r="A135" t="s">
        <v>152</v>
      </c>
      <c r="B135" s="2">
        <v>13</v>
      </c>
      <c r="C135" s="2">
        <v>19</v>
      </c>
      <c r="D135" s="2">
        <v>19.100000000000001</v>
      </c>
      <c r="E135" s="2">
        <v>20.2</v>
      </c>
      <c r="F135" s="2">
        <v>18.599999999999998</v>
      </c>
      <c r="G135" s="2">
        <v>16.500000000000004</v>
      </c>
      <c r="H135" s="2">
        <v>13.700000000000001</v>
      </c>
      <c r="I135" s="2">
        <v>13.200000000000001</v>
      </c>
      <c r="J135" s="2">
        <v>13.9</v>
      </c>
      <c r="K135" s="2">
        <v>14.5</v>
      </c>
      <c r="L135" s="2">
        <v>15.3</v>
      </c>
      <c r="M135" s="2">
        <v>15.8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3">
      <c r="A136" t="s">
        <v>153</v>
      </c>
      <c r="B136" s="2">
        <v>31216</v>
      </c>
      <c r="C136" s="2">
        <v>40154</v>
      </c>
      <c r="D136" s="2">
        <v>39654.6</v>
      </c>
      <c r="E136" s="2">
        <v>40997.200000000004</v>
      </c>
      <c r="F136" s="2">
        <v>43327.9</v>
      </c>
      <c r="G136" s="2">
        <v>45882</v>
      </c>
      <c r="H136" s="2">
        <v>47206.1</v>
      </c>
      <c r="I136" s="2">
        <v>48103.6</v>
      </c>
      <c r="J136" s="2">
        <v>49247.200000000004</v>
      </c>
      <c r="K136" s="2">
        <v>49911.700000000004</v>
      </c>
      <c r="L136" s="2">
        <v>50542</v>
      </c>
      <c r="M136" s="2">
        <v>51305.899999999994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3">
      <c r="A137" t="s">
        <v>154</v>
      </c>
      <c r="B137" s="2">
        <v>203</v>
      </c>
      <c r="C137" s="2">
        <v>557</v>
      </c>
      <c r="D137" s="2">
        <v>551</v>
      </c>
      <c r="E137" s="2">
        <v>559.4</v>
      </c>
      <c r="F137" s="2">
        <v>566</v>
      </c>
      <c r="G137" s="2">
        <v>573.6</v>
      </c>
      <c r="H137" s="2">
        <v>583.4</v>
      </c>
      <c r="I137" s="2">
        <v>592.6</v>
      </c>
      <c r="J137" s="2">
        <v>602.80000000000007</v>
      </c>
      <c r="K137" s="2">
        <v>611</v>
      </c>
      <c r="L137" s="2">
        <v>619.20000000000005</v>
      </c>
      <c r="M137" s="2">
        <v>627.6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</row>
    <row r="138" spans="1:21" x14ac:dyDescent="0.3">
      <c r="A138" s="9" t="s">
        <v>57</v>
      </c>
      <c r="B138" s="10">
        <f>SUM(B139:B149)</f>
        <v>44220</v>
      </c>
      <c r="C138" s="10">
        <f>SUM(C139:C149)</f>
        <v>80402</v>
      </c>
      <c r="D138" s="10">
        <f>SUM(D139:D149)</f>
        <v>78843.899999999994</v>
      </c>
      <c r="E138" s="10">
        <f>SUM(E139:E149)</f>
        <v>80652.999999999971</v>
      </c>
      <c r="F138" s="10">
        <f t="shared" ref="F138:U138" si="4">SUM(F139:F149)</f>
        <v>80938.700000000026</v>
      </c>
      <c r="G138" s="10">
        <f t="shared" si="4"/>
        <v>81108.900000000009</v>
      </c>
      <c r="H138" s="10">
        <f t="shared" si="4"/>
        <v>79374.499999999985</v>
      </c>
      <c r="I138" s="10">
        <f t="shared" si="4"/>
        <v>76539.7</v>
      </c>
      <c r="J138" s="10">
        <f t="shared" si="4"/>
        <v>74347.600000000006</v>
      </c>
      <c r="K138" s="10">
        <f t="shared" si="4"/>
        <v>70979.7</v>
      </c>
      <c r="L138" s="10">
        <f t="shared" si="4"/>
        <v>67992.399999999994</v>
      </c>
      <c r="M138" s="10">
        <f t="shared" si="4"/>
        <v>65634.399999999994</v>
      </c>
      <c r="N138" s="10">
        <f t="shared" si="4"/>
        <v>0</v>
      </c>
      <c r="O138" s="10">
        <f t="shared" si="4"/>
        <v>0</v>
      </c>
      <c r="P138" s="10">
        <f t="shared" si="4"/>
        <v>0</v>
      </c>
      <c r="Q138" s="10">
        <f t="shared" si="4"/>
        <v>0</v>
      </c>
      <c r="R138" s="10">
        <f t="shared" si="4"/>
        <v>0</v>
      </c>
      <c r="S138" s="10">
        <f t="shared" si="4"/>
        <v>0</v>
      </c>
      <c r="T138" s="10">
        <f t="shared" si="4"/>
        <v>0</v>
      </c>
      <c r="U138" s="10">
        <f t="shared" si="4"/>
        <v>0</v>
      </c>
    </row>
    <row r="139" spans="1:21" x14ac:dyDescent="0.3">
      <c r="A139" t="s">
        <v>59</v>
      </c>
      <c r="B139" s="2">
        <v>20674</v>
      </c>
      <c r="C139" s="2">
        <v>37275</v>
      </c>
      <c r="D139" s="2">
        <v>36225.800000000003</v>
      </c>
      <c r="E139" s="2">
        <v>37527.999999999993</v>
      </c>
      <c r="F139" s="2">
        <v>38507.800000000003</v>
      </c>
      <c r="G139" s="2">
        <v>39760.500000000007</v>
      </c>
      <c r="H139" s="2">
        <v>40345.5</v>
      </c>
      <c r="I139" s="2">
        <v>40247</v>
      </c>
      <c r="J139" s="2">
        <v>40394.799999999996</v>
      </c>
      <c r="K139" s="2">
        <v>39867.199999999997</v>
      </c>
      <c r="L139" s="2">
        <v>39244.199999999997</v>
      </c>
      <c r="M139" s="2">
        <v>38742.6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</row>
    <row r="140" spans="1:21" x14ac:dyDescent="0.3">
      <c r="A140" t="s">
        <v>155</v>
      </c>
      <c r="B140" s="2">
        <v>0</v>
      </c>
      <c r="C140" s="2">
        <v>5</v>
      </c>
      <c r="D140" s="2">
        <v>1</v>
      </c>
      <c r="E140" s="2">
        <v>1.1000000000000001</v>
      </c>
      <c r="F140" s="2">
        <v>1.3</v>
      </c>
      <c r="G140" s="2">
        <v>1.5000000000000002</v>
      </c>
      <c r="H140" s="2">
        <v>1.6</v>
      </c>
      <c r="I140" s="2">
        <v>1.6</v>
      </c>
      <c r="J140" s="2">
        <v>1.6</v>
      </c>
      <c r="K140" s="2">
        <v>1.6</v>
      </c>
      <c r="L140" s="2">
        <v>1.6</v>
      </c>
      <c r="M140" s="2">
        <v>1.6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</row>
    <row r="141" spans="1:21" x14ac:dyDescent="0.3">
      <c r="A141" t="s">
        <v>156</v>
      </c>
      <c r="B141" s="2">
        <v>251</v>
      </c>
      <c r="C141" s="2">
        <v>837</v>
      </c>
      <c r="D141" s="2">
        <v>669.4</v>
      </c>
      <c r="E141" s="2">
        <v>691.9</v>
      </c>
      <c r="F141" s="2">
        <v>758.80000000000007</v>
      </c>
      <c r="G141" s="2">
        <v>836.8</v>
      </c>
      <c r="H141" s="2">
        <v>847.59999999999991</v>
      </c>
      <c r="I141" s="2">
        <v>843.1</v>
      </c>
      <c r="J141" s="2">
        <v>844.1</v>
      </c>
      <c r="K141" s="2">
        <v>829.5</v>
      </c>
      <c r="L141" s="2">
        <v>812.8</v>
      </c>
      <c r="M141" s="2">
        <v>800.59999999999991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3">
      <c r="A142" t="s">
        <v>157</v>
      </c>
      <c r="B142" s="2">
        <v>3</v>
      </c>
      <c r="C142" s="2">
        <v>6</v>
      </c>
      <c r="D142" s="2">
        <v>6.1</v>
      </c>
      <c r="E142" s="2">
        <v>6.2</v>
      </c>
      <c r="F142" s="2">
        <v>6.3999999999999995</v>
      </c>
      <c r="G142" s="2">
        <v>6.3999999999999995</v>
      </c>
      <c r="H142" s="2">
        <v>6.6000000000000005</v>
      </c>
      <c r="I142" s="2">
        <v>6.8000000000000007</v>
      </c>
      <c r="J142" s="2">
        <v>6.8000000000000007</v>
      </c>
      <c r="K142" s="2">
        <v>6.9</v>
      </c>
      <c r="L142" s="2">
        <v>6.9</v>
      </c>
      <c r="M142" s="2">
        <v>7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3">
      <c r="A143" t="s">
        <v>158</v>
      </c>
      <c r="B143" s="2">
        <v>16</v>
      </c>
      <c r="C143" s="2">
        <v>28</v>
      </c>
      <c r="D143" s="2">
        <v>20.2</v>
      </c>
      <c r="E143" s="2">
        <v>20.5</v>
      </c>
      <c r="F143" s="2">
        <v>20.399999999999999</v>
      </c>
      <c r="G143" s="2">
        <v>20.3</v>
      </c>
      <c r="H143" s="2">
        <v>20.700000000000003</v>
      </c>
      <c r="I143" s="2">
        <v>21</v>
      </c>
      <c r="J143" s="2">
        <v>21.300000000000004</v>
      </c>
      <c r="K143" s="2">
        <v>21.7</v>
      </c>
      <c r="L143" s="2">
        <v>21.999999999999996</v>
      </c>
      <c r="M143" s="2">
        <v>22.2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3">
      <c r="A144" t="s">
        <v>61</v>
      </c>
      <c r="B144" s="2">
        <v>14303</v>
      </c>
      <c r="C144" s="2">
        <v>29097</v>
      </c>
      <c r="D144" s="2">
        <v>28963.9</v>
      </c>
      <c r="E144" s="2">
        <v>29216.5</v>
      </c>
      <c r="F144" s="2">
        <v>27537.8</v>
      </c>
      <c r="G144" s="2">
        <v>25309.1</v>
      </c>
      <c r="H144" s="2">
        <v>22903.399999999998</v>
      </c>
      <c r="I144" s="2">
        <v>20252.599999999999</v>
      </c>
      <c r="J144" s="2">
        <v>17913.999999999996</v>
      </c>
      <c r="K144" s="2">
        <v>15244.500000000002</v>
      </c>
      <c r="L144" s="2">
        <v>13056.7</v>
      </c>
      <c r="M144" s="2">
        <v>11326.6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</row>
    <row r="145" spans="1:25" s="1" customFormat="1" x14ac:dyDescent="0.3">
      <c r="A145" t="s">
        <v>159</v>
      </c>
      <c r="B145" s="2">
        <v>7997</v>
      </c>
      <c r="C145" s="2">
        <v>9605</v>
      </c>
      <c r="D145" s="2">
        <v>9594</v>
      </c>
      <c r="E145" s="2">
        <v>9774.2000000000007</v>
      </c>
      <c r="F145" s="2">
        <v>10466.5</v>
      </c>
      <c r="G145" s="2">
        <v>11290.1</v>
      </c>
      <c r="H145" s="2">
        <v>11454.9</v>
      </c>
      <c r="I145" s="2">
        <v>11523.6</v>
      </c>
      <c r="J145" s="2">
        <v>11640.300000000001</v>
      </c>
      <c r="K145" s="2">
        <v>11653.6</v>
      </c>
      <c r="L145" s="2">
        <v>11657.1</v>
      </c>
      <c r="M145" s="2">
        <v>11683.9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/>
      <c r="W145"/>
      <c r="X145"/>
      <c r="Y145"/>
    </row>
    <row r="146" spans="1:25" s="9" customFormat="1" x14ac:dyDescent="0.3">
      <c r="A146" t="s">
        <v>160</v>
      </c>
      <c r="B146" s="2">
        <v>131</v>
      </c>
      <c r="C146" s="2">
        <v>76</v>
      </c>
      <c r="D146" s="2">
        <v>73.400000000000006</v>
      </c>
      <c r="E146" s="2">
        <v>74</v>
      </c>
      <c r="F146" s="2">
        <v>75.099999999999994</v>
      </c>
      <c r="G146" s="2">
        <v>76.2</v>
      </c>
      <c r="H146" s="2">
        <v>77</v>
      </c>
      <c r="I146" s="2">
        <v>78</v>
      </c>
      <c r="J146" s="2">
        <v>79</v>
      </c>
      <c r="K146" s="2">
        <v>80</v>
      </c>
      <c r="L146" s="2">
        <v>80.899999999999991</v>
      </c>
      <c r="M146" s="2">
        <v>81.8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/>
      <c r="W146"/>
      <c r="X146"/>
      <c r="Y146"/>
    </row>
    <row r="147" spans="1:25" x14ac:dyDescent="0.3">
      <c r="A147" t="s">
        <v>161</v>
      </c>
      <c r="B147" s="2">
        <v>778</v>
      </c>
      <c r="C147" s="2">
        <v>3340</v>
      </c>
      <c r="D147" s="2">
        <v>3159</v>
      </c>
      <c r="E147" s="2">
        <v>3201.5</v>
      </c>
      <c r="F147" s="2">
        <v>3412.7</v>
      </c>
      <c r="G147" s="2">
        <v>3643.4</v>
      </c>
      <c r="H147" s="2">
        <v>3543.9</v>
      </c>
      <c r="I147" s="2">
        <v>3385.7</v>
      </c>
      <c r="J147" s="2">
        <v>3260.5</v>
      </c>
      <c r="K147" s="2">
        <v>3086.2</v>
      </c>
      <c r="L147" s="2">
        <v>2918.4</v>
      </c>
      <c r="M147" s="2">
        <v>2773.4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5" x14ac:dyDescent="0.3">
      <c r="A148" t="s">
        <v>162</v>
      </c>
      <c r="B148" s="2">
        <v>4</v>
      </c>
      <c r="C148" s="2">
        <v>4</v>
      </c>
      <c r="D148" s="2">
        <v>2.1</v>
      </c>
      <c r="E148" s="2">
        <v>2.2000000000000002</v>
      </c>
      <c r="F148" s="2">
        <v>2.2999999999999998</v>
      </c>
      <c r="G148" s="2">
        <v>2.6</v>
      </c>
      <c r="H148" s="2">
        <v>2.6</v>
      </c>
      <c r="I148" s="2">
        <v>2.6</v>
      </c>
      <c r="J148" s="2">
        <v>2.6</v>
      </c>
      <c r="K148" s="2">
        <v>2.7</v>
      </c>
      <c r="L148" s="2">
        <v>2.7</v>
      </c>
      <c r="M148" s="2">
        <v>2.8000000000000003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5" x14ac:dyDescent="0.3">
      <c r="A149" t="s">
        <v>163</v>
      </c>
      <c r="B149" s="2">
        <v>63</v>
      </c>
      <c r="C149" s="2">
        <v>129</v>
      </c>
      <c r="D149" s="2">
        <v>129</v>
      </c>
      <c r="E149" s="2">
        <v>136.9</v>
      </c>
      <c r="F149" s="2">
        <v>149.6</v>
      </c>
      <c r="G149" s="2">
        <v>162</v>
      </c>
      <c r="H149" s="2">
        <v>170.7</v>
      </c>
      <c r="I149" s="2">
        <v>177.7</v>
      </c>
      <c r="J149" s="2">
        <v>182.60000000000002</v>
      </c>
      <c r="K149" s="2">
        <v>185.79999999999998</v>
      </c>
      <c r="L149" s="2">
        <v>189.1</v>
      </c>
      <c r="M149" s="2">
        <v>191.89999999999998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5" x14ac:dyDescent="0.3">
      <c r="A150" s="1" t="s">
        <v>94</v>
      </c>
    </row>
    <row r="151" spans="1:25" x14ac:dyDescent="0.3">
      <c r="B151" s="2" t="s">
        <v>1</v>
      </c>
      <c r="D151" s="2" t="s">
        <v>2</v>
      </c>
    </row>
    <row r="152" spans="1:25" x14ac:dyDescent="0.3">
      <c r="A152" s="5" t="s">
        <v>4</v>
      </c>
      <c r="B152" s="6">
        <v>1992</v>
      </c>
      <c r="C152" s="6">
        <v>2017</v>
      </c>
      <c r="D152" s="7">
        <v>2017</v>
      </c>
      <c r="E152" s="7">
        <v>2020</v>
      </c>
      <c r="F152" s="7">
        <v>2025</v>
      </c>
      <c r="G152" s="7">
        <v>2030</v>
      </c>
      <c r="H152" s="7">
        <v>2035</v>
      </c>
      <c r="I152" s="7">
        <v>2040</v>
      </c>
      <c r="J152" s="7">
        <v>2045</v>
      </c>
      <c r="K152" s="7">
        <v>2050</v>
      </c>
      <c r="L152" s="7">
        <v>2055</v>
      </c>
      <c r="M152" s="7">
        <v>2060</v>
      </c>
      <c r="N152" s="8">
        <v>2065</v>
      </c>
      <c r="O152" s="8">
        <v>2070</v>
      </c>
      <c r="P152" s="8">
        <v>2075</v>
      </c>
      <c r="Q152" s="8">
        <v>2080</v>
      </c>
      <c r="R152" s="8">
        <v>2085</v>
      </c>
      <c r="S152" s="8">
        <v>2090</v>
      </c>
      <c r="T152" s="8">
        <v>2095</v>
      </c>
      <c r="U152" s="8">
        <v>2100</v>
      </c>
    </row>
    <row r="153" spans="1:25" x14ac:dyDescent="0.3">
      <c r="A153" s="9" t="s">
        <v>63</v>
      </c>
      <c r="B153" s="10">
        <f>SUM(B154:B183)+B187+B188+B192+B193+B194+B195+B198</f>
        <v>564157</v>
      </c>
      <c r="C153" s="10">
        <f>SUM(C154:C183)+C187+C188+C192+C193+C194+C195+C198</f>
        <v>769042</v>
      </c>
      <c r="D153" s="10">
        <f>SUM(D154:D183)+D187+D188+D192+D193+D194+D195+D198</f>
        <v>782276.4</v>
      </c>
      <c r="E153" s="10">
        <f>SUM(E154:E183)+E187+E188+E192+E193+E194+E195+E198</f>
        <v>807386.10000000021</v>
      </c>
      <c r="F153" s="10">
        <f t="shared" ref="F153:U153" si="5">SUM(F154:F183)+F187+F188+F192+F193+F194+F195+F198</f>
        <v>823546.9</v>
      </c>
      <c r="G153" s="10">
        <f t="shared" si="5"/>
        <v>838365.80000000028</v>
      </c>
      <c r="H153" s="10">
        <f t="shared" si="5"/>
        <v>849812.99999999977</v>
      </c>
      <c r="I153" s="10">
        <f t="shared" si="5"/>
        <v>858561.9</v>
      </c>
      <c r="J153" s="10">
        <f t="shared" si="5"/>
        <v>865456.8</v>
      </c>
      <c r="K153" s="10">
        <f t="shared" si="5"/>
        <v>871529.3</v>
      </c>
      <c r="L153" s="10">
        <f t="shared" si="5"/>
        <v>878830.20000000007</v>
      </c>
      <c r="M153" s="10">
        <f t="shared" si="5"/>
        <v>886358.29999999993</v>
      </c>
      <c r="N153" s="10">
        <f t="shared" si="5"/>
        <v>0</v>
      </c>
      <c r="O153" s="10">
        <f t="shared" si="5"/>
        <v>0</v>
      </c>
      <c r="P153" s="10">
        <f t="shared" si="5"/>
        <v>0</v>
      </c>
      <c r="Q153" s="10">
        <f t="shared" si="5"/>
        <v>0</v>
      </c>
      <c r="R153" s="10">
        <f t="shared" si="5"/>
        <v>0</v>
      </c>
      <c r="S153" s="10">
        <f t="shared" si="5"/>
        <v>0</v>
      </c>
      <c r="T153" s="10">
        <f t="shared" si="5"/>
        <v>0</v>
      </c>
      <c r="U153" s="10">
        <f t="shared" si="5"/>
        <v>0</v>
      </c>
    </row>
    <row r="154" spans="1:25" x14ac:dyDescent="0.3">
      <c r="A154" t="s">
        <v>164</v>
      </c>
      <c r="B154" s="2">
        <v>2556</v>
      </c>
      <c r="C154" s="2">
        <v>1180</v>
      </c>
      <c r="D154" s="2">
        <v>1205.9000000000001</v>
      </c>
      <c r="E154" s="2">
        <v>1223.5</v>
      </c>
      <c r="F154" s="2">
        <v>1247.5999999999999</v>
      </c>
      <c r="G154" s="2">
        <v>1270.8999999999999</v>
      </c>
      <c r="H154" s="2">
        <v>1294.8999999999999</v>
      </c>
      <c r="I154" s="2">
        <v>1317.5</v>
      </c>
      <c r="J154" s="2">
        <v>1340</v>
      </c>
      <c r="K154" s="2">
        <v>1360.7</v>
      </c>
      <c r="L154" s="2">
        <v>1385.5</v>
      </c>
      <c r="M154" s="2">
        <v>1410.9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5" x14ac:dyDescent="0.3">
      <c r="A155" t="s">
        <v>65</v>
      </c>
      <c r="B155" s="2">
        <v>12849</v>
      </c>
      <c r="C155" s="2">
        <v>17647</v>
      </c>
      <c r="D155" s="2">
        <v>17867</v>
      </c>
      <c r="E155" s="2">
        <v>18336.099999999999</v>
      </c>
      <c r="F155" s="2">
        <v>18464.400000000001</v>
      </c>
      <c r="G155" s="2">
        <v>18453.699999999997</v>
      </c>
      <c r="H155" s="2">
        <v>18301.199999999997</v>
      </c>
      <c r="I155" s="2">
        <v>18025.5</v>
      </c>
      <c r="J155" s="2">
        <v>17837.8</v>
      </c>
      <c r="K155" s="2">
        <v>17448.199999999997</v>
      </c>
      <c r="L155" s="2">
        <v>17124.699999999997</v>
      </c>
      <c r="M155" s="2">
        <v>16777.8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5" x14ac:dyDescent="0.3">
      <c r="A156" t="s">
        <v>165</v>
      </c>
      <c r="B156" s="2">
        <v>0</v>
      </c>
      <c r="C156" s="2">
        <v>5412</v>
      </c>
      <c r="D156" s="2">
        <v>5343.7</v>
      </c>
      <c r="E156" s="2">
        <v>5235.5</v>
      </c>
      <c r="F156" s="2">
        <v>3795.3</v>
      </c>
      <c r="G156" s="2">
        <v>2501.1</v>
      </c>
      <c r="H156" s="2">
        <v>1875.9</v>
      </c>
      <c r="I156" s="2">
        <v>1172.2</v>
      </c>
      <c r="J156" s="2">
        <v>454.79999999999995</v>
      </c>
      <c r="K156" s="2">
        <v>0.7</v>
      </c>
      <c r="L156" s="2">
        <v>0.7</v>
      </c>
      <c r="M156" s="2">
        <v>0.7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5" x14ac:dyDescent="0.3">
      <c r="A157" t="s">
        <v>166</v>
      </c>
      <c r="B157" s="2">
        <v>40</v>
      </c>
      <c r="C157" s="2">
        <v>4375</v>
      </c>
      <c r="D157" s="2">
        <v>4479.3</v>
      </c>
      <c r="E157" s="2">
        <v>4682.0999999999995</v>
      </c>
      <c r="F157" s="2">
        <v>4897.3</v>
      </c>
      <c r="G157" s="2">
        <v>5109.2</v>
      </c>
      <c r="H157" s="2">
        <v>5251.5</v>
      </c>
      <c r="I157" s="2">
        <v>5488.2999999999993</v>
      </c>
      <c r="J157" s="2">
        <v>5745.8</v>
      </c>
      <c r="K157" s="2">
        <v>5928.6</v>
      </c>
      <c r="L157" s="2">
        <v>6155.6</v>
      </c>
      <c r="M157" s="2">
        <v>6294.8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</row>
    <row r="158" spans="1:25" x14ac:dyDescent="0.3">
      <c r="A158" t="s">
        <v>167</v>
      </c>
      <c r="B158" s="2">
        <v>3545</v>
      </c>
      <c r="C158" s="2">
        <v>6405</v>
      </c>
      <c r="D158" s="2">
        <v>6447.1</v>
      </c>
      <c r="E158" s="2">
        <v>6730</v>
      </c>
      <c r="F158" s="2">
        <v>7223.5</v>
      </c>
      <c r="G158" s="2">
        <v>7804.2</v>
      </c>
      <c r="H158" s="2">
        <v>8326.5</v>
      </c>
      <c r="I158" s="2">
        <v>8890.8000000000011</v>
      </c>
      <c r="J158" s="2">
        <v>9354.1</v>
      </c>
      <c r="K158" s="2">
        <v>9729.8999999999978</v>
      </c>
      <c r="L158" s="2">
        <v>10167.9</v>
      </c>
      <c r="M158" s="2">
        <v>10517.5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5" x14ac:dyDescent="0.3">
      <c r="A159" t="s">
        <v>169</v>
      </c>
      <c r="B159" s="2">
        <v>1989</v>
      </c>
      <c r="C159" s="2">
        <v>5307</v>
      </c>
      <c r="D159" s="2">
        <v>5259.3</v>
      </c>
      <c r="E159" s="2">
        <v>5365.5</v>
      </c>
      <c r="F159" s="2">
        <v>5148.7000000000007</v>
      </c>
      <c r="G159" s="2">
        <v>4927.1000000000004</v>
      </c>
      <c r="H159" s="2">
        <v>5019.8000000000011</v>
      </c>
      <c r="I159" s="2">
        <v>5095.2</v>
      </c>
      <c r="J159" s="2">
        <v>5195.1000000000004</v>
      </c>
      <c r="K159" s="2">
        <v>5233.7</v>
      </c>
      <c r="L159" s="2">
        <v>5296.0999999999995</v>
      </c>
      <c r="M159" s="2">
        <v>5330.1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5" x14ac:dyDescent="0.3">
      <c r="A160" t="s">
        <v>66</v>
      </c>
      <c r="B160" s="2">
        <v>0</v>
      </c>
      <c r="C160" s="2">
        <v>19387</v>
      </c>
      <c r="D160" s="2">
        <v>18760.7</v>
      </c>
      <c r="E160" s="2">
        <v>18930.900000000001</v>
      </c>
      <c r="F160" s="2">
        <v>19057</v>
      </c>
      <c r="G160" s="2">
        <v>18848</v>
      </c>
      <c r="H160" s="2">
        <v>17532.7</v>
      </c>
      <c r="I160" s="2">
        <v>16754.7</v>
      </c>
      <c r="J160" s="2">
        <v>16264.900000000001</v>
      </c>
      <c r="K160" s="2">
        <v>15173.8</v>
      </c>
      <c r="L160" s="2">
        <v>13466.6</v>
      </c>
      <c r="M160" s="2">
        <v>11383.7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3">
      <c r="A161" t="s">
        <v>171</v>
      </c>
      <c r="B161" s="2">
        <v>1915</v>
      </c>
      <c r="C161" s="2">
        <v>3842</v>
      </c>
      <c r="D161" s="2">
        <v>3841.8999999999996</v>
      </c>
      <c r="E161" s="2">
        <v>3834.5000000000005</v>
      </c>
      <c r="F161" s="2">
        <v>3683.2</v>
      </c>
      <c r="G161" s="2">
        <v>3425.2</v>
      </c>
      <c r="H161" s="2">
        <v>3334.8</v>
      </c>
      <c r="I161" s="2">
        <v>3260.9</v>
      </c>
      <c r="J161" s="2">
        <v>3179.3</v>
      </c>
      <c r="K161" s="2">
        <v>3056.3999999999996</v>
      </c>
      <c r="L161" s="2">
        <v>2899.7</v>
      </c>
      <c r="M161" s="2">
        <v>2700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3">
      <c r="A162" t="s">
        <v>68</v>
      </c>
      <c r="B162" s="2">
        <v>38482</v>
      </c>
      <c r="C162" s="2">
        <v>63279</v>
      </c>
      <c r="D162" s="2">
        <v>64334.3</v>
      </c>
      <c r="E162" s="2">
        <v>67180</v>
      </c>
      <c r="F162" s="2">
        <v>73331.799999999988</v>
      </c>
      <c r="G162" s="2">
        <v>79652.500000000015</v>
      </c>
      <c r="H162" s="2">
        <v>81603</v>
      </c>
      <c r="I162" s="2">
        <v>84190.6</v>
      </c>
      <c r="J162" s="2">
        <v>87211.5</v>
      </c>
      <c r="K162" s="2">
        <v>90135.8</v>
      </c>
      <c r="L162" s="2">
        <v>92688.6</v>
      </c>
      <c r="M162" s="2">
        <v>94742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3">
      <c r="A163" t="s">
        <v>70</v>
      </c>
      <c r="B163" s="2">
        <v>68689</v>
      </c>
      <c r="C163" s="2">
        <v>49770</v>
      </c>
      <c r="D163" s="2">
        <v>50127</v>
      </c>
      <c r="E163" s="2">
        <v>52204.6</v>
      </c>
      <c r="F163" s="2">
        <v>52095.299999999996</v>
      </c>
      <c r="G163" s="2">
        <v>51485.599999999999</v>
      </c>
      <c r="H163" s="2">
        <v>51945.900000000009</v>
      </c>
      <c r="I163" s="2">
        <v>52630.6</v>
      </c>
      <c r="J163" s="2">
        <v>53512.800000000003</v>
      </c>
      <c r="K163" s="2">
        <v>53859.299999999996</v>
      </c>
      <c r="L163" s="2">
        <v>54140.7</v>
      </c>
      <c r="M163" s="2">
        <v>54516.9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x14ac:dyDescent="0.3">
      <c r="A164" t="s">
        <v>72</v>
      </c>
      <c r="B164" s="2">
        <v>32954</v>
      </c>
      <c r="C164" s="2">
        <v>65717</v>
      </c>
      <c r="D164" s="2">
        <v>63647.600000000006</v>
      </c>
      <c r="E164" s="2">
        <v>64935.600000000006</v>
      </c>
      <c r="F164" s="2">
        <v>64521.400000000009</v>
      </c>
      <c r="G164" s="2">
        <v>64035.6</v>
      </c>
      <c r="H164" s="2">
        <v>63392.799999999996</v>
      </c>
      <c r="I164" s="2">
        <v>61378.899999999994</v>
      </c>
      <c r="J164" s="2">
        <v>59112.100000000006</v>
      </c>
      <c r="K164" s="2">
        <v>55607.199999999997</v>
      </c>
      <c r="L164" s="2">
        <v>52037.599999999999</v>
      </c>
      <c r="M164" s="2">
        <v>49121.5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">
      <c r="A165" t="s">
        <v>172</v>
      </c>
      <c r="B165" s="2">
        <v>2321</v>
      </c>
      <c r="C165" s="2">
        <v>1432</v>
      </c>
      <c r="D165" s="2">
        <v>1460.7</v>
      </c>
      <c r="E165" s="2">
        <v>1516.1999999999998</v>
      </c>
      <c r="F165" s="2">
        <v>1492.9</v>
      </c>
      <c r="G165" s="2">
        <v>1459.6999999999998</v>
      </c>
      <c r="H165" s="2">
        <v>1513.1999999999998</v>
      </c>
      <c r="I165" s="2">
        <v>1597</v>
      </c>
      <c r="J165" s="2">
        <v>1667.8999999999999</v>
      </c>
      <c r="K165" s="2">
        <v>1720.1000000000001</v>
      </c>
      <c r="L165" s="2">
        <v>1758.1</v>
      </c>
      <c r="M165" s="2">
        <v>1779.5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3">
      <c r="A166" t="s">
        <v>173</v>
      </c>
      <c r="B166" s="2">
        <v>5006</v>
      </c>
      <c r="C166" s="2">
        <v>5586</v>
      </c>
      <c r="D166" s="2">
        <v>5615.1</v>
      </c>
      <c r="E166" s="2">
        <v>5786</v>
      </c>
      <c r="F166" s="2">
        <v>5789.5</v>
      </c>
      <c r="G166" s="2">
        <v>5790.1</v>
      </c>
      <c r="H166" s="2">
        <v>5868.3</v>
      </c>
      <c r="I166" s="2">
        <v>5977.3</v>
      </c>
      <c r="J166" s="2">
        <v>6119.5</v>
      </c>
      <c r="K166" s="2">
        <v>6217.9000000000005</v>
      </c>
      <c r="L166" s="2">
        <v>6319.5999999999995</v>
      </c>
      <c r="M166" s="2">
        <v>6444.8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3">
      <c r="A167" t="s">
        <v>174</v>
      </c>
      <c r="B167" s="2">
        <v>0</v>
      </c>
      <c r="C167" s="2">
        <v>368</v>
      </c>
      <c r="D167" s="2">
        <v>360.9</v>
      </c>
      <c r="E167" s="2">
        <v>369.4</v>
      </c>
      <c r="F167" s="2">
        <v>308.3</v>
      </c>
      <c r="G167" s="2">
        <v>248.7</v>
      </c>
      <c r="H167" s="2">
        <v>228.29999999999998</v>
      </c>
      <c r="I167" s="2">
        <v>203.10000000000002</v>
      </c>
      <c r="J167" s="2">
        <v>198.5</v>
      </c>
      <c r="K167" s="2">
        <v>182</v>
      </c>
      <c r="L167" s="2">
        <v>162.30000000000001</v>
      </c>
      <c r="M167" s="2">
        <v>137.4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</row>
    <row r="168" spans="1:21" x14ac:dyDescent="0.3">
      <c r="A168" t="s">
        <v>175</v>
      </c>
      <c r="B168" s="2">
        <v>1960</v>
      </c>
      <c r="C168" s="2">
        <v>2944</v>
      </c>
      <c r="D168" s="2">
        <v>3179.3</v>
      </c>
      <c r="E168" s="2">
        <v>3304.5</v>
      </c>
      <c r="F168" s="2">
        <v>3085.2</v>
      </c>
      <c r="G168" s="2">
        <v>2798.2999999999997</v>
      </c>
      <c r="H168" s="2">
        <v>2688.8</v>
      </c>
      <c r="I168" s="2">
        <v>2619.9999999999995</v>
      </c>
      <c r="J168" s="2">
        <v>2545.7000000000003</v>
      </c>
      <c r="K168" s="2">
        <v>2419</v>
      </c>
      <c r="L168" s="2">
        <v>2271.9999999999995</v>
      </c>
      <c r="M168" s="2">
        <v>2041.9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3">
      <c r="A169" t="s">
        <v>74</v>
      </c>
      <c r="B169" s="2">
        <v>8357</v>
      </c>
      <c r="C169" s="2">
        <v>12928</v>
      </c>
      <c r="D169" s="2">
        <v>13925</v>
      </c>
      <c r="E169" s="2">
        <v>14529.099999999999</v>
      </c>
      <c r="F169" s="2">
        <v>15192.6</v>
      </c>
      <c r="G169" s="2">
        <v>15784.9</v>
      </c>
      <c r="H169" s="2">
        <v>16231.3</v>
      </c>
      <c r="I169" s="2">
        <v>16672.100000000002</v>
      </c>
      <c r="J169" s="2">
        <v>17107.699999999997</v>
      </c>
      <c r="K169" s="2">
        <v>17439.7</v>
      </c>
      <c r="L169" s="2">
        <v>17586.7</v>
      </c>
      <c r="M169" s="2">
        <v>17628.7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3">
      <c r="A170" t="s">
        <v>176</v>
      </c>
      <c r="B170" s="2">
        <v>0</v>
      </c>
      <c r="C170" s="2">
        <v>807</v>
      </c>
      <c r="D170" s="2">
        <v>785</v>
      </c>
      <c r="E170" s="2">
        <v>803.5</v>
      </c>
      <c r="F170" s="2">
        <v>827.09999999999991</v>
      </c>
      <c r="G170" s="2">
        <v>848.69999999999993</v>
      </c>
      <c r="H170" s="2">
        <v>870.09999999999991</v>
      </c>
      <c r="I170" s="2">
        <v>891.69999999999993</v>
      </c>
      <c r="J170" s="2">
        <v>913.1</v>
      </c>
      <c r="K170" s="2">
        <v>931.9</v>
      </c>
      <c r="L170" s="2">
        <v>950.6</v>
      </c>
      <c r="M170" s="2">
        <v>967.8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3">
      <c r="A171" t="s">
        <v>177</v>
      </c>
      <c r="B171" s="2">
        <v>0</v>
      </c>
      <c r="C171" s="2">
        <v>1082</v>
      </c>
      <c r="D171" s="2">
        <v>1179.5999999999999</v>
      </c>
      <c r="E171" s="2">
        <v>1182.7</v>
      </c>
      <c r="F171" s="2">
        <v>1207.1999999999998</v>
      </c>
      <c r="G171" s="2">
        <v>1261.8999999999999</v>
      </c>
      <c r="H171" s="2">
        <v>1351.7999999999997</v>
      </c>
      <c r="I171" s="2">
        <v>1485.6999999999998</v>
      </c>
      <c r="J171" s="2">
        <v>1669.5</v>
      </c>
      <c r="K171" s="2">
        <v>1760.6</v>
      </c>
      <c r="L171" s="2">
        <v>1873.1999999999998</v>
      </c>
      <c r="M171" s="2">
        <v>2022.6999999999998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x14ac:dyDescent="0.3">
      <c r="A172" t="s">
        <v>178</v>
      </c>
      <c r="B172" s="2">
        <v>1253</v>
      </c>
      <c r="C172" s="2">
        <v>3151</v>
      </c>
      <c r="D172" s="2">
        <v>3172.8</v>
      </c>
      <c r="E172" s="2">
        <v>3226</v>
      </c>
      <c r="F172" s="2">
        <v>2625.7</v>
      </c>
      <c r="G172" s="2">
        <v>2217.4</v>
      </c>
      <c r="H172" s="2">
        <v>2079.8000000000002</v>
      </c>
      <c r="I172" s="2">
        <v>1979.4</v>
      </c>
      <c r="J172" s="2">
        <v>1876.3999999999999</v>
      </c>
      <c r="K172" s="2">
        <v>1708.2</v>
      </c>
      <c r="L172" s="2">
        <v>476.7</v>
      </c>
      <c r="M172" s="2">
        <v>301.89999999999998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3">
      <c r="A173" t="s">
        <v>76</v>
      </c>
      <c r="B173" s="2">
        <v>10134</v>
      </c>
      <c r="C173" s="2">
        <v>12187</v>
      </c>
      <c r="D173" s="2">
        <v>12361.5</v>
      </c>
      <c r="E173" s="2">
        <v>13058.5</v>
      </c>
      <c r="F173" s="2">
        <v>14315.4</v>
      </c>
      <c r="G173" s="2">
        <v>15810.5</v>
      </c>
      <c r="H173" s="2">
        <v>17109.400000000001</v>
      </c>
      <c r="I173" s="2">
        <v>17643.2</v>
      </c>
      <c r="J173" s="2">
        <v>18283.8</v>
      </c>
      <c r="K173" s="2">
        <v>18608.7</v>
      </c>
      <c r="L173" s="2">
        <v>18870.400000000001</v>
      </c>
      <c r="M173" s="2">
        <v>19170.099999999999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3">
      <c r="A174" t="s">
        <v>78</v>
      </c>
      <c r="B174" s="2">
        <v>22037</v>
      </c>
      <c r="C174" s="2">
        <v>45312</v>
      </c>
      <c r="D174" s="2">
        <v>44764.1</v>
      </c>
      <c r="E174" s="2">
        <v>46119.100000000006</v>
      </c>
      <c r="F174" s="2">
        <v>42433.5</v>
      </c>
      <c r="G174" s="2">
        <v>37247.200000000004</v>
      </c>
      <c r="H174" s="2">
        <v>32962.9</v>
      </c>
      <c r="I174" s="2">
        <v>29510.3</v>
      </c>
      <c r="J174" s="2">
        <v>26591</v>
      </c>
      <c r="K174" s="2">
        <v>24464.1</v>
      </c>
      <c r="L174" s="2">
        <v>22947.199999999997</v>
      </c>
      <c r="M174" s="2">
        <v>21386.300000000003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3">
      <c r="A175" t="s">
        <v>179</v>
      </c>
      <c r="B175" s="2">
        <v>10278</v>
      </c>
      <c r="C175" s="2">
        <v>13555</v>
      </c>
      <c r="D175" s="2">
        <v>13539.3</v>
      </c>
      <c r="E175" s="2">
        <v>14053.7</v>
      </c>
      <c r="F175" s="2">
        <v>14676.2</v>
      </c>
      <c r="G175" s="2">
        <v>15373.900000000001</v>
      </c>
      <c r="H175" s="2">
        <v>15920.599999999999</v>
      </c>
      <c r="I175" s="2">
        <v>16706</v>
      </c>
      <c r="J175" s="2">
        <v>16946.5</v>
      </c>
      <c r="K175" s="2">
        <v>16952.399999999998</v>
      </c>
      <c r="L175" s="2">
        <v>16962.8</v>
      </c>
      <c r="M175" s="2">
        <v>16969.599999999999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x14ac:dyDescent="0.3">
      <c r="A176" t="s">
        <v>180</v>
      </c>
      <c r="B176" s="2">
        <v>12440</v>
      </c>
      <c r="C176" s="2">
        <v>14492</v>
      </c>
      <c r="D176" s="2">
        <v>15522.699999999999</v>
      </c>
      <c r="E176" s="2">
        <v>16269.699999999999</v>
      </c>
      <c r="F176" s="2">
        <v>16504.8</v>
      </c>
      <c r="G176" s="2">
        <v>16695.099999999999</v>
      </c>
      <c r="H176" s="2">
        <v>17281.300000000003</v>
      </c>
      <c r="I176" s="2">
        <v>18143.400000000001</v>
      </c>
      <c r="J176" s="2">
        <v>19080.300000000003</v>
      </c>
      <c r="K176" s="2">
        <v>19717.2</v>
      </c>
      <c r="L176" s="2">
        <v>20174.300000000003</v>
      </c>
      <c r="M176" s="2">
        <v>20229.7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5" x14ac:dyDescent="0.3">
      <c r="A177" t="s">
        <v>181</v>
      </c>
      <c r="B177" s="2">
        <v>0</v>
      </c>
      <c r="C177" s="2">
        <v>9361</v>
      </c>
      <c r="D177" s="2">
        <v>9411.9</v>
      </c>
      <c r="E177" s="2">
        <v>9641.5999999999985</v>
      </c>
      <c r="F177" s="2">
        <v>8511.2000000000007</v>
      </c>
      <c r="G177" s="2">
        <v>7182.2</v>
      </c>
      <c r="H177" s="2">
        <v>6301.1</v>
      </c>
      <c r="I177" s="2">
        <v>5659.4000000000005</v>
      </c>
      <c r="J177" s="2">
        <v>5105.8999999999996</v>
      </c>
      <c r="K177" s="2">
        <v>4553</v>
      </c>
      <c r="L177" s="2">
        <v>3931.4</v>
      </c>
      <c r="M177" s="2">
        <v>3330.2000000000003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5" x14ac:dyDescent="0.3">
      <c r="A178" t="s">
        <v>182</v>
      </c>
      <c r="B178" s="2">
        <v>1671</v>
      </c>
      <c r="C178" s="2">
        <v>4509</v>
      </c>
      <c r="D178" s="2">
        <v>4995.8999999999996</v>
      </c>
      <c r="E178" s="2">
        <v>5138.8000000000011</v>
      </c>
      <c r="F178" s="2">
        <v>4542.3999999999996</v>
      </c>
      <c r="G178" s="2">
        <v>4040.2</v>
      </c>
      <c r="H178" s="2">
        <v>3721.7000000000003</v>
      </c>
      <c r="I178" s="2">
        <v>3539.5</v>
      </c>
      <c r="J178" s="2">
        <v>3396.7</v>
      </c>
      <c r="K178" s="2">
        <v>3193.1</v>
      </c>
      <c r="L178" s="2">
        <v>2994.4</v>
      </c>
      <c r="M178" s="2">
        <v>2758.1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5" x14ac:dyDescent="0.3">
      <c r="A179" t="s">
        <v>81</v>
      </c>
      <c r="B179" s="2">
        <v>13924</v>
      </c>
      <c r="C179" s="2">
        <v>16911</v>
      </c>
      <c r="D179" s="2">
        <v>16871.3</v>
      </c>
      <c r="E179" s="2">
        <v>17711.3</v>
      </c>
      <c r="F179" s="2">
        <v>18803.5</v>
      </c>
      <c r="G179" s="2">
        <v>19903.200000000004</v>
      </c>
      <c r="H179" s="2">
        <v>20733</v>
      </c>
      <c r="I179" s="2">
        <v>21672</v>
      </c>
      <c r="J179" s="2">
        <v>22613.7</v>
      </c>
      <c r="K179" s="2">
        <v>24062.600000000002</v>
      </c>
      <c r="L179" s="2">
        <v>24566</v>
      </c>
      <c r="M179" s="2">
        <v>25024.9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5" x14ac:dyDescent="0.3">
      <c r="A180" t="s">
        <v>83</v>
      </c>
      <c r="B180" s="2">
        <v>53520</v>
      </c>
      <c r="C180" s="2">
        <v>72880</v>
      </c>
      <c r="D180" s="2">
        <v>73568.7</v>
      </c>
      <c r="E180" s="2">
        <v>76620.099999999991</v>
      </c>
      <c r="F180" s="2">
        <v>83013.400000000009</v>
      </c>
      <c r="G180" s="2">
        <v>89115.199999999997</v>
      </c>
      <c r="H180" s="2">
        <v>91333.5</v>
      </c>
      <c r="I180" s="2">
        <v>94666.5</v>
      </c>
      <c r="J180" s="2">
        <v>98389.099999999991</v>
      </c>
      <c r="K180" s="2">
        <v>100840.2</v>
      </c>
      <c r="L180" s="2">
        <v>103579</v>
      </c>
      <c r="M180" s="2">
        <v>105630.29999999999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5" x14ac:dyDescent="0.3">
      <c r="A181" t="s">
        <v>183</v>
      </c>
      <c r="B181" s="2">
        <v>4553</v>
      </c>
      <c r="C181" s="2">
        <v>4484</v>
      </c>
      <c r="D181" s="2">
        <v>4516.2</v>
      </c>
      <c r="E181" s="2">
        <v>4654.7000000000007</v>
      </c>
      <c r="F181" s="2">
        <v>4763.2</v>
      </c>
      <c r="G181" s="2">
        <v>4838.9000000000005</v>
      </c>
      <c r="H181" s="2">
        <v>4941.3</v>
      </c>
      <c r="I181" s="2">
        <v>5036.5</v>
      </c>
      <c r="J181" s="2">
        <v>5147.4000000000005</v>
      </c>
      <c r="K181" s="2">
        <v>5207.5</v>
      </c>
      <c r="L181" s="2">
        <v>5236.4000000000005</v>
      </c>
      <c r="M181" s="2">
        <v>5159.0999999999995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5" x14ac:dyDescent="0.3">
      <c r="A182" t="s">
        <v>85</v>
      </c>
      <c r="B182" s="2">
        <v>6408</v>
      </c>
      <c r="C182" s="2">
        <v>10921</v>
      </c>
      <c r="D182" s="2">
        <v>10952.6</v>
      </c>
      <c r="E182" s="2">
        <v>11620.3</v>
      </c>
      <c r="F182" s="2">
        <v>11669</v>
      </c>
      <c r="G182" s="2">
        <v>11445.3</v>
      </c>
      <c r="H182" s="2">
        <v>11260.9</v>
      </c>
      <c r="I182" s="2">
        <v>11223</v>
      </c>
      <c r="J182" s="2">
        <v>11230.2</v>
      </c>
      <c r="K182" s="2">
        <v>11037.9</v>
      </c>
      <c r="L182" s="2">
        <v>10865.8</v>
      </c>
      <c r="M182" s="2">
        <v>10643.5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5" x14ac:dyDescent="0.3">
      <c r="A183" t="s">
        <v>184</v>
      </c>
      <c r="B183" s="2">
        <v>0</v>
      </c>
      <c r="C183" s="2">
        <v>7789</v>
      </c>
      <c r="D183" s="2">
        <v>7886.6</v>
      </c>
      <c r="E183" s="2">
        <v>8043.9</v>
      </c>
      <c r="F183" s="2">
        <v>8318.2999999999993</v>
      </c>
      <c r="G183" s="2">
        <v>8623.0999999999985</v>
      </c>
      <c r="H183" s="2">
        <v>8856.6</v>
      </c>
      <c r="I183" s="2">
        <v>9131.3000000000011</v>
      </c>
      <c r="J183" s="2">
        <v>9424.9000000000015</v>
      </c>
      <c r="K183" s="2">
        <v>9677.9</v>
      </c>
      <c r="L183" s="2">
        <v>9957.9</v>
      </c>
      <c r="M183" s="2">
        <v>10277.799999999999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5" x14ac:dyDescent="0.3">
      <c r="A184" s="9" t="s">
        <v>185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</row>
    <row r="185" spans="1:25" x14ac:dyDescent="0.3">
      <c r="A185" t="s">
        <v>186</v>
      </c>
      <c r="B185" s="2">
        <v>0</v>
      </c>
      <c r="C185" s="2">
        <v>1548</v>
      </c>
      <c r="D185" s="2">
        <v>1549.1</v>
      </c>
      <c r="E185" s="2">
        <v>1565.7</v>
      </c>
      <c r="F185" s="2">
        <v>1588.4999999999998</v>
      </c>
      <c r="G185" s="2">
        <v>1611.3999999999999</v>
      </c>
      <c r="H185" s="2">
        <v>1632.1</v>
      </c>
      <c r="I185" s="2">
        <v>1653.1999999999998</v>
      </c>
      <c r="J185" s="2">
        <v>1674.6000000000001</v>
      </c>
      <c r="K185" s="2">
        <v>1694.4</v>
      </c>
      <c r="L185" s="2">
        <v>1714.4</v>
      </c>
      <c r="M185" s="2">
        <v>1734.5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5" s="1" customFormat="1" x14ac:dyDescent="0.3">
      <c r="A186" t="s">
        <v>187</v>
      </c>
      <c r="B186" s="2">
        <v>0</v>
      </c>
      <c r="C186" s="2">
        <v>425</v>
      </c>
      <c r="D186" s="2">
        <v>425</v>
      </c>
      <c r="E186" s="2">
        <v>429.4</v>
      </c>
      <c r="F186" s="2">
        <v>434.09999999999997</v>
      </c>
      <c r="G186" s="2">
        <v>438.8</v>
      </c>
      <c r="H186" s="2">
        <v>444.90000000000003</v>
      </c>
      <c r="I186" s="2">
        <v>451.40000000000003</v>
      </c>
      <c r="J186" s="2">
        <v>457.9</v>
      </c>
      <c r="K186" s="2">
        <v>464.6</v>
      </c>
      <c r="L186" s="2">
        <v>471.5</v>
      </c>
      <c r="M186" s="2">
        <v>478.6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/>
      <c r="W186"/>
      <c r="X186"/>
      <c r="Y186"/>
    </row>
    <row r="187" spans="1:25" s="9" customFormat="1" x14ac:dyDescent="0.3">
      <c r="A187" t="s">
        <v>188</v>
      </c>
      <c r="B187" s="2">
        <v>11396</v>
      </c>
      <c r="C187" s="2">
        <v>23801</v>
      </c>
      <c r="D187" s="2">
        <v>25022.1</v>
      </c>
      <c r="E187" s="2">
        <v>25853.799999999996</v>
      </c>
      <c r="F187" s="2">
        <v>27649.200000000004</v>
      </c>
      <c r="G187" s="2">
        <v>29701.9</v>
      </c>
      <c r="H187" s="2">
        <v>30831</v>
      </c>
      <c r="I187" s="2">
        <v>32017.100000000002</v>
      </c>
      <c r="J187" s="2">
        <v>33417.9</v>
      </c>
      <c r="K187" s="2">
        <v>35998.300000000003</v>
      </c>
      <c r="L187" s="2">
        <v>40805.000000000007</v>
      </c>
      <c r="M187" s="2">
        <v>48638.1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/>
      <c r="W187"/>
      <c r="X187"/>
      <c r="Y187"/>
    </row>
    <row r="188" spans="1:25" x14ac:dyDescent="0.3">
      <c r="A188" t="s">
        <v>189</v>
      </c>
      <c r="B188" s="2">
        <v>2146</v>
      </c>
      <c r="C188" s="2">
        <v>9948</v>
      </c>
      <c r="D188" s="2">
        <v>10539.2</v>
      </c>
      <c r="E188" s="2">
        <v>10908.8</v>
      </c>
      <c r="F188" s="2">
        <v>11816.6</v>
      </c>
      <c r="G188" s="2">
        <v>12825.5</v>
      </c>
      <c r="H188" s="2">
        <v>13096.2</v>
      </c>
      <c r="I188" s="2">
        <v>13130.4</v>
      </c>
      <c r="J188" s="2">
        <v>13227.800000000001</v>
      </c>
      <c r="K188" s="2">
        <v>13157.099999999999</v>
      </c>
      <c r="L188" s="2">
        <v>13139.9</v>
      </c>
      <c r="M188" s="2">
        <v>13072.4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5" x14ac:dyDescent="0.3">
      <c r="A189" t="s">
        <v>190</v>
      </c>
      <c r="B189" s="2">
        <v>0</v>
      </c>
      <c r="C189" s="2">
        <v>584</v>
      </c>
      <c r="D189" s="2">
        <v>571.9</v>
      </c>
      <c r="E189" s="2">
        <v>586.5</v>
      </c>
      <c r="F189" s="2">
        <v>619.6</v>
      </c>
      <c r="G189" s="2">
        <v>670.1</v>
      </c>
      <c r="H189" s="2">
        <v>684</v>
      </c>
      <c r="I189" s="2">
        <v>708.80000000000007</v>
      </c>
      <c r="J189" s="2">
        <v>738.2</v>
      </c>
      <c r="K189" s="2">
        <v>771.4</v>
      </c>
      <c r="L189" s="2">
        <v>814.30000000000007</v>
      </c>
      <c r="M189" s="2">
        <v>870.6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5" x14ac:dyDescent="0.3">
      <c r="A190" t="s">
        <v>191</v>
      </c>
      <c r="B190" s="2">
        <v>486</v>
      </c>
      <c r="C190" s="2">
        <v>340</v>
      </c>
      <c r="D190" s="2">
        <v>603.1</v>
      </c>
      <c r="E190" s="2">
        <v>627.20000000000005</v>
      </c>
      <c r="F190" s="2">
        <v>628.9</v>
      </c>
      <c r="G190" s="2">
        <v>634.90000000000009</v>
      </c>
      <c r="H190" s="2">
        <v>649.6</v>
      </c>
      <c r="I190" s="2">
        <v>677.6</v>
      </c>
      <c r="J190" s="2">
        <v>707.19999999999993</v>
      </c>
      <c r="K190" s="2">
        <v>730.90000000000009</v>
      </c>
      <c r="L190" s="2">
        <v>750.80000000000007</v>
      </c>
      <c r="M190" s="2">
        <v>761.8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5" x14ac:dyDescent="0.3">
      <c r="A191" t="s">
        <v>192</v>
      </c>
      <c r="B191" s="2">
        <v>0</v>
      </c>
      <c r="C191" s="2">
        <v>46</v>
      </c>
      <c r="D191" s="2">
        <v>171.6</v>
      </c>
      <c r="E191" s="2">
        <v>200.4</v>
      </c>
      <c r="F191" s="2">
        <v>252.39999999999998</v>
      </c>
      <c r="G191" s="2">
        <v>318.7</v>
      </c>
      <c r="H191" s="2">
        <v>204.3</v>
      </c>
      <c r="I191" s="2">
        <v>201.4</v>
      </c>
      <c r="J191" s="2">
        <v>209.39999999999998</v>
      </c>
      <c r="K191" s="2">
        <v>216.49999999999997</v>
      </c>
      <c r="L191" s="2">
        <v>222.6</v>
      </c>
      <c r="M191" s="2">
        <v>225.89999999999998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5" x14ac:dyDescent="0.3">
      <c r="A192" t="s">
        <v>193</v>
      </c>
      <c r="B192" s="2">
        <v>2471</v>
      </c>
      <c r="C192" s="2">
        <v>12896</v>
      </c>
      <c r="D192" s="2">
        <v>12963.2</v>
      </c>
      <c r="E192" s="2">
        <v>13395.4</v>
      </c>
      <c r="F192" s="2">
        <v>14222.500000000002</v>
      </c>
      <c r="G192" s="2">
        <v>15028.300000000001</v>
      </c>
      <c r="H192" s="2">
        <v>15063.599999999999</v>
      </c>
      <c r="I192" s="2">
        <v>14930</v>
      </c>
      <c r="J192" s="2">
        <v>14893.2</v>
      </c>
      <c r="K192" s="2">
        <v>14644.400000000001</v>
      </c>
      <c r="L192" s="2">
        <v>14426.800000000001</v>
      </c>
      <c r="M192" s="2">
        <v>14220.7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">
      <c r="A193" t="s">
        <v>194</v>
      </c>
      <c r="B193" s="2">
        <v>3160</v>
      </c>
      <c r="C193" s="2">
        <v>6795</v>
      </c>
      <c r="D193" s="2">
        <v>6743.7</v>
      </c>
      <c r="E193" s="2">
        <v>7006.9</v>
      </c>
      <c r="F193" s="2">
        <v>7275.6</v>
      </c>
      <c r="G193" s="2">
        <v>7518.3</v>
      </c>
      <c r="H193" s="2">
        <v>7655.6</v>
      </c>
      <c r="I193" s="2">
        <v>7745.7000000000007</v>
      </c>
      <c r="J193" s="2">
        <v>7875.9</v>
      </c>
      <c r="K193" s="2">
        <v>7904.1</v>
      </c>
      <c r="L193" s="2">
        <v>7960.5</v>
      </c>
      <c r="M193" s="2">
        <v>7985.7000000000007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3">
      <c r="A194" t="s">
        <v>195</v>
      </c>
      <c r="B194" s="2">
        <v>203</v>
      </c>
      <c r="C194" s="2">
        <v>1267</v>
      </c>
      <c r="D194" s="2">
        <v>1292</v>
      </c>
      <c r="E194" s="2">
        <v>1310.8</v>
      </c>
      <c r="F194" s="2">
        <v>1339.9</v>
      </c>
      <c r="G194" s="2">
        <v>1370.1</v>
      </c>
      <c r="H194" s="2">
        <v>1392.6999999999998</v>
      </c>
      <c r="I194" s="2">
        <v>1416.4</v>
      </c>
      <c r="J194" s="2">
        <v>1440.8</v>
      </c>
      <c r="K194" s="2">
        <v>1461.9</v>
      </c>
      <c r="L194" s="2">
        <v>1483.7</v>
      </c>
      <c r="M194" s="2">
        <v>1505.1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">
      <c r="A195" t="s">
        <v>80</v>
      </c>
      <c r="B195" s="2">
        <v>227900</v>
      </c>
      <c r="C195" s="2">
        <v>212400</v>
      </c>
      <c r="D195" s="2">
        <v>220732.79999999999</v>
      </c>
      <c r="E195" s="2">
        <v>226287.4</v>
      </c>
      <c r="F195" s="2">
        <v>227353.4</v>
      </c>
      <c r="G195" s="2">
        <v>228904.30000000002</v>
      </c>
      <c r="H195" s="2">
        <v>235782.8</v>
      </c>
      <c r="I195" s="2">
        <v>238515</v>
      </c>
      <c r="J195" s="2">
        <v>237358.49999999997</v>
      </c>
      <c r="K195" s="2">
        <v>239098.5</v>
      </c>
      <c r="L195" s="2">
        <v>241588.9</v>
      </c>
      <c r="M195" s="2">
        <v>242719.7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3">
      <c r="A196" t="s">
        <v>196</v>
      </c>
      <c r="B196" s="2">
        <v>0</v>
      </c>
      <c r="C196" s="2">
        <v>3674</v>
      </c>
      <c r="D196" s="2">
        <v>3674.1</v>
      </c>
      <c r="E196" s="2">
        <v>3726.2000000000003</v>
      </c>
      <c r="F196" s="2">
        <v>3792.4</v>
      </c>
      <c r="G196" s="2">
        <v>3859.2999999999997</v>
      </c>
      <c r="H196" s="2">
        <v>3918</v>
      </c>
      <c r="I196" s="2">
        <v>3977.7</v>
      </c>
      <c r="J196" s="2">
        <v>4038.1</v>
      </c>
      <c r="K196" s="2">
        <v>4090</v>
      </c>
      <c r="L196" s="2">
        <v>4142.3</v>
      </c>
      <c r="M196" s="2">
        <v>4195.1000000000004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3">
      <c r="A197" t="s">
        <v>197</v>
      </c>
      <c r="B197" s="2">
        <v>0</v>
      </c>
      <c r="C197" s="2">
        <v>0</v>
      </c>
      <c r="D197" s="2">
        <v>0.1</v>
      </c>
      <c r="E197" s="2">
        <v>0.30000000000000004</v>
      </c>
      <c r="F197" s="2">
        <v>0.30000000000000004</v>
      </c>
      <c r="G197" s="2">
        <v>0.5</v>
      </c>
      <c r="H197" s="2">
        <v>0.5</v>
      </c>
      <c r="I197" s="2">
        <v>0.5</v>
      </c>
      <c r="J197" s="2">
        <v>0.6</v>
      </c>
      <c r="K197" s="2">
        <v>0.70000000000000007</v>
      </c>
      <c r="L197" s="2">
        <v>0.70000000000000007</v>
      </c>
      <c r="M197" s="2">
        <v>0.70000000000000007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">
      <c r="A198" t="s">
        <v>198</v>
      </c>
      <c r="B198" s="2">
        <v>0</v>
      </c>
      <c r="C198" s="2">
        <v>18915</v>
      </c>
      <c r="D198" s="2">
        <v>19600.400000000001</v>
      </c>
      <c r="E198" s="2">
        <v>20315.600000000002</v>
      </c>
      <c r="F198" s="2">
        <v>22344.800000000003</v>
      </c>
      <c r="G198" s="2">
        <v>24819.800000000003</v>
      </c>
      <c r="H198" s="2">
        <v>26858.2</v>
      </c>
      <c r="I198" s="2">
        <v>28244.7</v>
      </c>
      <c r="J198" s="2">
        <v>29726.7</v>
      </c>
      <c r="K198" s="2">
        <v>31036.7</v>
      </c>
      <c r="L198" s="2">
        <v>32576.9</v>
      </c>
      <c r="M198" s="2">
        <v>33516.400000000001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3">
      <c r="A199" t="s">
        <v>199</v>
      </c>
      <c r="B199" s="2">
        <v>0</v>
      </c>
      <c r="C199" s="2">
        <v>34</v>
      </c>
      <c r="D199" s="2">
        <v>34.1</v>
      </c>
      <c r="E199" s="2">
        <v>34.6</v>
      </c>
      <c r="F199" s="2">
        <v>35.200000000000003</v>
      </c>
      <c r="G199" s="2">
        <v>35.6</v>
      </c>
      <c r="H199" s="2">
        <v>36.200000000000003</v>
      </c>
      <c r="I199" s="2">
        <v>36.799999999999997</v>
      </c>
      <c r="J199" s="2">
        <v>37.4</v>
      </c>
      <c r="K199" s="2">
        <v>37.9</v>
      </c>
      <c r="L199" s="2">
        <v>38.299999999999997</v>
      </c>
      <c r="M199" s="2">
        <v>38.900000000000006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x14ac:dyDescent="0.3">
      <c r="A200" s="9" t="s">
        <v>200</v>
      </c>
      <c r="B200" s="10">
        <f>B45+B62+B80+B113+B112+B139+B144+B153+B185+B186+B189+B190+B191+B196+B197+B199</f>
        <v>1308580</v>
      </c>
      <c r="C200" s="10">
        <f>C45+C62+C80+C113+C112+C139+C144+C153+C185+C186+C189+C190+C191+C196+C197+C199</f>
        <v>1472857</v>
      </c>
      <c r="D200" s="10">
        <f>D45+D62+D80+D113+D112+D139+D144+D153+D185+D186+D189+D190+D191+D196+D197+D199</f>
        <v>1489383.3000000005</v>
      </c>
      <c r="E200" s="10">
        <f t="shared" ref="E200:U200" si="6">E45+E62+E80+E113+E112+E139+E144+E153+E185+E186+E189+E190+E191+E196+E197+E199</f>
        <v>1530926.4</v>
      </c>
      <c r="F200" s="10">
        <f t="shared" si="6"/>
        <v>1584137.7000000002</v>
      </c>
      <c r="G200" s="10">
        <f t="shared" si="6"/>
        <v>1638114.4000000001</v>
      </c>
      <c r="H200" s="10">
        <f t="shared" si="6"/>
        <v>1661235.9</v>
      </c>
      <c r="I200" s="10">
        <f t="shared" si="6"/>
        <v>1677866.7999999998</v>
      </c>
      <c r="J200" s="10">
        <f t="shared" si="6"/>
        <v>1693233.2999999998</v>
      </c>
      <c r="K200" s="10">
        <f t="shared" si="6"/>
        <v>1679665.1999999995</v>
      </c>
      <c r="L200" s="10">
        <f t="shared" si="6"/>
        <v>1665268.5000000002</v>
      </c>
      <c r="M200" s="10">
        <f t="shared" si="6"/>
        <v>1653469.4</v>
      </c>
      <c r="N200" s="10">
        <f t="shared" si="6"/>
        <v>0</v>
      </c>
      <c r="O200" s="10">
        <f t="shared" si="6"/>
        <v>0</v>
      </c>
      <c r="P200" s="10">
        <f t="shared" si="6"/>
        <v>0</v>
      </c>
      <c r="Q200" s="10">
        <f t="shared" si="6"/>
        <v>0</v>
      </c>
      <c r="R200" s="10">
        <f t="shared" si="6"/>
        <v>0</v>
      </c>
      <c r="S200" s="10">
        <f t="shared" si="6"/>
        <v>0</v>
      </c>
      <c r="T200" s="10">
        <f t="shared" si="6"/>
        <v>0</v>
      </c>
      <c r="U200" s="10">
        <f t="shared" si="6"/>
        <v>0</v>
      </c>
    </row>
    <row r="201" spans="1:21" x14ac:dyDescent="0.3">
      <c r="A201" s="9" t="s">
        <v>201</v>
      </c>
      <c r="B201" s="10">
        <f>B202-B200</f>
        <v>1920297</v>
      </c>
      <c r="C201" s="10">
        <f>C202-C200</f>
        <v>2342491</v>
      </c>
      <c r="D201" s="10">
        <f>D202-D200</f>
        <v>2447914.0999999996</v>
      </c>
      <c r="E201" s="10">
        <f t="shared" ref="E201:U201" si="7">E202-E200</f>
        <v>2497818.2999999998</v>
      </c>
      <c r="F201" s="10">
        <f t="shared" si="7"/>
        <v>2554138.6999999997</v>
      </c>
      <c r="G201" s="10">
        <f t="shared" si="7"/>
        <v>2637799.2000000002</v>
      </c>
      <c r="H201" s="10">
        <f t="shared" si="7"/>
        <v>2669595.9</v>
      </c>
      <c r="I201" s="10">
        <f t="shared" si="7"/>
        <v>2711351.3</v>
      </c>
      <c r="J201" s="10">
        <f t="shared" si="7"/>
        <v>2759182.5</v>
      </c>
      <c r="K201" s="10">
        <f t="shared" si="7"/>
        <v>2792099.5</v>
      </c>
      <c r="L201" s="10">
        <f t="shared" si="7"/>
        <v>2817441.4000000004</v>
      </c>
      <c r="M201" s="10">
        <f t="shared" si="7"/>
        <v>2811812.4</v>
      </c>
      <c r="N201" s="10">
        <f t="shared" si="7"/>
        <v>0</v>
      </c>
      <c r="O201" s="10">
        <f t="shared" si="7"/>
        <v>0</v>
      </c>
      <c r="P201" s="10">
        <f t="shared" si="7"/>
        <v>0</v>
      </c>
      <c r="Q201" s="10">
        <f t="shared" si="7"/>
        <v>0</v>
      </c>
      <c r="R201" s="10">
        <f t="shared" si="7"/>
        <v>0</v>
      </c>
      <c r="S201" s="10">
        <f t="shared" si="7"/>
        <v>0</v>
      </c>
      <c r="T201" s="10">
        <f t="shared" si="7"/>
        <v>0</v>
      </c>
      <c r="U201" s="10">
        <f t="shared" si="7"/>
        <v>0</v>
      </c>
    </row>
    <row r="202" spans="1:21" x14ac:dyDescent="0.3">
      <c r="A202" s="9" t="s">
        <v>87</v>
      </c>
      <c r="B202" s="36">
        <f>SUM(B4,B58,B81,B98,B138,B153,B184)</f>
        <v>3228877</v>
      </c>
      <c r="C202" s="36">
        <f>SUM(C4,C58,C81,C98,C138,C153,C184)</f>
        <v>3815348</v>
      </c>
      <c r="D202" s="36">
        <f>SUM(D4,D58,D81,D98,D138,D153,D184)</f>
        <v>3937297.4</v>
      </c>
      <c r="E202" s="36">
        <f t="shared" ref="E202:U202" si="8">SUM(E4,E58,E81,E98,E138,E153,E184)</f>
        <v>4028744.6999999997</v>
      </c>
      <c r="F202" s="36">
        <f t="shared" si="8"/>
        <v>4138276.4</v>
      </c>
      <c r="G202" s="36">
        <f t="shared" si="8"/>
        <v>4275913.6000000006</v>
      </c>
      <c r="H202" s="36">
        <f t="shared" si="8"/>
        <v>4330831.8</v>
      </c>
      <c r="I202" s="36">
        <f t="shared" si="8"/>
        <v>4389218.0999999996</v>
      </c>
      <c r="J202" s="36">
        <f t="shared" si="8"/>
        <v>4452415.8</v>
      </c>
      <c r="K202" s="36">
        <f t="shared" si="8"/>
        <v>4471764.6999999993</v>
      </c>
      <c r="L202" s="36">
        <f t="shared" si="8"/>
        <v>4482709.9000000004</v>
      </c>
      <c r="M202" s="36">
        <f t="shared" si="8"/>
        <v>4465281.8</v>
      </c>
      <c r="N202" s="10">
        <f t="shared" si="8"/>
        <v>0</v>
      </c>
      <c r="O202" s="10">
        <f t="shared" si="8"/>
        <v>0</v>
      </c>
      <c r="P202" s="10">
        <f t="shared" si="8"/>
        <v>0</v>
      </c>
      <c r="Q202" s="10">
        <f t="shared" si="8"/>
        <v>0</v>
      </c>
      <c r="R202" s="10">
        <f t="shared" si="8"/>
        <v>0</v>
      </c>
      <c r="S202" s="10">
        <f t="shared" si="8"/>
        <v>0</v>
      </c>
      <c r="T202" s="10">
        <f t="shared" si="8"/>
        <v>0</v>
      </c>
      <c r="U202" s="10">
        <f t="shared" si="8"/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B2E09-FBF7-46CC-AB2C-12B62A644BFA}">
  <dimension ref="A1:Y204"/>
  <sheetViews>
    <sheetView workbookViewId="0">
      <selection activeCell="Y262" sqref="Y262"/>
    </sheetView>
  </sheetViews>
  <sheetFormatPr defaultColWidth="9.21875" defaultRowHeight="14.4" x14ac:dyDescent="0.3"/>
  <cols>
    <col min="2" max="4" width="9.21875" style="2" customWidth="1"/>
    <col min="5" max="10" width="15.21875" style="2" bestFit="1" customWidth="1"/>
    <col min="11" max="11" width="19" style="2" bestFit="1" customWidth="1"/>
    <col min="12" max="13" width="15.21875" style="2" bestFit="1" customWidth="1"/>
    <col min="14" max="21" width="0" hidden="1" customWidth="1"/>
  </cols>
  <sheetData>
    <row r="1" spans="1:21" x14ac:dyDescent="0.3">
      <c r="A1" s="1" t="s">
        <v>224</v>
      </c>
    </row>
    <row r="2" spans="1:21" x14ac:dyDescent="0.3">
      <c r="B2" s="2" t="s">
        <v>1</v>
      </c>
      <c r="D2" s="2" t="s">
        <v>2</v>
      </c>
    </row>
    <row r="3" spans="1:21" x14ac:dyDescent="0.3">
      <c r="A3" s="5" t="s">
        <v>4</v>
      </c>
      <c r="B3" s="6">
        <v>1992</v>
      </c>
      <c r="C3" s="6">
        <v>2017</v>
      </c>
      <c r="D3" s="7">
        <v>2017</v>
      </c>
      <c r="E3" s="7">
        <v>2020</v>
      </c>
      <c r="F3" s="7">
        <v>2025</v>
      </c>
      <c r="G3" s="7">
        <v>2030</v>
      </c>
      <c r="H3" s="7">
        <v>2035</v>
      </c>
      <c r="I3" s="7">
        <v>2040</v>
      </c>
      <c r="J3" s="7">
        <v>2045</v>
      </c>
      <c r="K3" s="7">
        <v>2050</v>
      </c>
      <c r="L3" s="7">
        <v>2055</v>
      </c>
      <c r="M3" s="7">
        <v>2060</v>
      </c>
      <c r="N3" s="8">
        <v>2065</v>
      </c>
      <c r="O3" s="8">
        <v>2070</v>
      </c>
      <c r="P3" s="8">
        <v>2075</v>
      </c>
      <c r="Q3" s="8">
        <v>2080</v>
      </c>
      <c r="R3" s="8">
        <v>2085</v>
      </c>
      <c r="S3" s="8">
        <v>2090</v>
      </c>
      <c r="T3" s="8">
        <v>2095</v>
      </c>
      <c r="U3" s="8">
        <v>2100</v>
      </c>
    </row>
    <row r="4" spans="1:21" x14ac:dyDescent="0.3">
      <c r="A4" s="9" t="s">
        <v>6</v>
      </c>
      <c r="B4" s="10">
        <f>SUM(B5:B54)</f>
        <v>0</v>
      </c>
      <c r="C4" s="10">
        <f>SUM(C5:C54)</f>
        <v>0</v>
      </c>
      <c r="D4" s="10">
        <f>SUM(D5:D54)</f>
        <v>0</v>
      </c>
      <c r="E4" s="10">
        <f>SUM(E5:E54)</f>
        <v>32989477.356151119</v>
      </c>
      <c r="F4" s="10">
        <f t="shared" ref="F4:U4" si="0">SUM(F5:F54)</f>
        <v>37434277.3485744</v>
      </c>
      <c r="G4" s="10">
        <f t="shared" si="0"/>
        <v>42980116.424219608</v>
      </c>
      <c r="H4" s="10">
        <f t="shared" si="0"/>
        <v>43419729.148161151</v>
      </c>
      <c r="I4" s="10">
        <f t="shared" si="0"/>
        <v>42464547.468058951</v>
      </c>
      <c r="J4" s="10">
        <f t="shared" si="0"/>
        <v>41896527.675400421</v>
      </c>
      <c r="K4" s="10">
        <f t="shared" si="0"/>
        <v>41312131.897073619</v>
      </c>
      <c r="L4" s="10">
        <f t="shared" si="0"/>
        <v>39505619.436006591</v>
      </c>
      <c r="M4" s="10">
        <f t="shared" si="0"/>
        <v>39827202.879285403</v>
      </c>
      <c r="N4" s="10" t="e">
        <f t="shared" si="0"/>
        <v>#REF!</v>
      </c>
      <c r="O4" s="10" t="e">
        <f t="shared" si="0"/>
        <v>#REF!</v>
      </c>
      <c r="P4" s="10" t="e">
        <f t="shared" si="0"/>
        <v>#REF!</v>
      </c>
      <c r="Q4" s="10" t="e">
        <f t="shared" si="0"/>
        <v>#REF!</v>
      </c>
      <c r="R4" s="10" t="e">
        <f t="shared" si="0"/>
        <v>#REF!</v>
      </c>
      <c r="S4" s="10" t="e">
        <f t="shared" si="0"/>
        <v>#REF!</v>
      </c>
      <c r="T4" s="10" t="e">
        <f t="shared" si="0"/>
        <v>#REF!</v>
      </c>
      <c r="U4" s="10" t="e">
        <f t="shared" si="0"/>
        <v>#REF!</v>
      </c>
    </row>
    <row r="5" spans="1:21" x14ac:dyDescent="0.3">
      <c r="A5" t="s">
        <v>7</v>
      </c>
      <c r="B5" s="2">
        <v>0</v>
      </c>
      <c r="C5" s="2">
        <v>0</v>
      </c>
      <c r="D5" s="2">
        <v>0</v>
      </c>
      <c r="E5" s="2">
        <v>352081.09394597204</v>
      </c>
      <c r="F5" s="2">
        <v>402348.8496383176</v>
      </c>
      <c r="G5" s="2">
        <v>458245.13441381685</v>
      </c>
      <c r="H5" s="2">
        <v>465905.81096628448</v>
      </c>
      <c r="I5" s="2">
        <v>455824.06040801608</v>
      </c>
      <c r="J5" s="2">
        <v>458060.23838830064</v>
      </c>
      <c r="K5" s="2">
        <v>456544.22070022259</v>
      </c>
      <c r="L5" s="2">
        <v>453051.85403030616</v>
      </c>
      <c r="M5" s="2">
        <v>457765.57550406753</v>
      </c>
      <c r="N5" t="e">
        <v>#REF!</v>
      </c>
      <c r="O5" t="e">
        <v>#REF!</v>
      </c>
      <c r="P5" t="e">
        <v>#REF!</v>
      </c>
      <c r="Q5" t="e">
        <v>#REF!</v>
      </c>
      <c r="R5" t="e">
        <v>#REF!</v>
      </c>
      <c r="S5" t="e">
        <v>#REF!</v>
      </c>
      <c r="T5" t="e">
        <v>#REF!</v>
      </c>
      <c r="U5" t="e">
        <v>#REF!</v>
      </c>
    </row>
    <row r="6" spans="1:21" x14ac:dyDescent="0.3">
      <c r="A6" t="s">
        <v>8</v>
      </c>
      <c r="B6" s="2">
        <v>0</v>
      </c>
      <c r="C6" s="2">
        <v>0</v>
      </c>
      <c r="D6" s="2">
        <v>0</v>
      </c>
      <c r="E6" s="2">
        <v>278456.78812233882</v>
      </c>
      <c r="F6" s="2">
        <v>320349.49161439459</v>
      </c>
      <c r="G6" s="2">
        <v>369906.60627283598</v>
      </c>
      <c r="H6" s="2">
        <v>373909.05212620622</v>
      </c>
      <c r="I6" s="2">
        <v>369611.66730751604</v>
      </c>
      <c r="J6" s="2">
        <v>368236.07704082306</v>
      </c>
      <c r="K6" s="2">
        <v>377263.59015309351</v>
      </c>
      <c r="L6" s="2">
        <v>364100.6558828085</v>
      </c>
      <c r="M6" s="2">
        <v>367761.09309766244</v>
      </c>
      <c r="N6" t="e">
        <v>#REF!</v>
      </c>
      <c r="O6" t="e">
        <v>#REF!</v>
      </c>
      <c r="P6" t="e">
        <v>#REF!</v>
      </c>
      <c r="Q6" t="e">
        <v>#REF!</v>
      </c>
      <c r="R6" t="e">
        <v>#REF!</v>
      </c>
      <c r="S6" t="e">
        <v>#REF!</v>
      </c>
      <c r="T6" t="e">
        <v>#REF!</v>
      </c>
      <c r="U6" t="e">
        <v>#REF!</v>
      </c>
    </row>
    <row r="7" spans="1:21" x14ac:dyDescent="0.3">
      <c r="A7" t="s">
        <v>10</v>
      </c>
      <c r="B7" s="2">
        <v>0</v>
      </c>
      <c r="C7" s="2">
        <v>0</v>
      </c>
      <c r="D7" s="2">
        <v>0</v>
      </c>
      <c r="E7" s="2">
        <v>292989.82896772632</v>
      </c>
      <c r="F7" s="2">
        <v>342039.13478142454</v>
      </c>
      <c r="G7" s="2">
        <v>400568.22846806521</v>
      </c>
      <c r="H7" s="2">
        <v>403903.01940691529</v>
      </c>
      <c r="I7" s="2">
        <v>393519.89379928907</v>
      </c>
      <c r="J7" s="2">
        <v>392707.49259875255</v>
      </c>
      <c r="K7" s="2">
        <v>392676.24745218467</v>
      </c>
      <c r="L7" s="2">
        <v>386968.94022105762</v>
      </c>
      <c r="M7" s="2">
        <v>390357.30891228881</v>
      </c>
      <c r="N7" t="e">
        <v>#REF!</v>
      </c>
      <c r="O7" t="e">
        <v>#REF!</v>
      </c>
      <c r="P7" t="e">
        <v>#REF!</v>
      </c>
      <c r="Q7" t="e">
        <v>#REF!</v>
      </c>
      <c r="R7" t="e">
        <v>#REF!</v>
      </c>
      <c r="S7" t="e">
        <v>#REF!</v>
      </c>
      <c r="T7" t="e">
        <v>#REF!</v>
      </c>
      <c r="U7" t="e">
        <v>#REF!</v>
      </c>
    </row>
    <row r="8" spans="1:21" x14ac:dyDescent="0.3">
      <c r="A8" t="s">
        <v>12</v>
      </c>
      <c r="B8" s="2">
        <v>0</v>
      </c>
      <c r="C8" s="2">
        <v>0</v>
      </c>
      <c r="D8" s="2">
        <v>0</v>
      </c>
      <c r="E8" s="2">
        <v>35711.862483809804</v>
      </c>
      <c r="F8" s="2">
        <v>40912.847167272615</v>
      </c>
      <c r="G8" s="2">
        <v>46961.985862360874</v>
      </c>
      <c r="H8" s="2">
        <v>47654.302113538484</v>
      </c>
      <c r="I8" s="2">
        <v>47072.008437524753</v>
      </c>
      <c r="J8" s="2">
        <v>47042.660183969892</v>
      </c>
      <c r="K8" s="2">
        <v>47899.146054426325</v>
      </c>
      <c r="L8" s="2">
        <v>46514.956026947184</v>
      </c>
      <c r="M8" s="2">
        <v>46948.822153480141</v>
      </c>
      <c r="N8" t="e">
        <v>#REF!</v>
      </c>
      <c r="O8" t="e">
        <v>#REF!</v>
      </c>
      <c r="P8" t="e">
        <v>#REF!</v>
      </c>
      <c r="Q8" t="e">
        <v>#REF!</v>
      </c>
      <c r="R8" t="e">
        <v>#REF!</v>
      </c>
      <c r="S8" t="e">
        <v>#REF!</v>
      </c>
      <c r="T8" t="e">
        <v>#REF!</v>
      </c>
      <c r="U8" t="e">
        <v>#REF!</v>
      </c>
    </row>
    <row r="9" spans="1:21" x14ac:dyDescent="0.3">
      <c r="A9" t="s">
        <v>14</v>
      </c>
      <c r="B9" s="2">
        <v>0</v>
      </c>
      <c r="C9" s="2">
        <v>0</v>
      </c>
      <c r="D9" s="2">
        <v>0</v>
      </c>
      <c r="E9" s="2">
        <v>840982.93183550402</v>
      </c>
      <c r="F9" s="2">
        <v>940903.4276388518</v>
      </c>
      <c r="G9" s="2">
        <v>1057556.4673421041</v>
      </c>
      <c r="H9" s="2">
        <v>1071131.4824079555</v>
      </c>
      <c r="I9" s="2">
        <v>1055935.4637370999</v>
      </c>
      <c r="J9" s="2">
        <v>1057047.1605301066</v>
      </c>
      <c r="K9" s="2">
        <v>1065714.9368125154</v>
      </c>
      <c r="L9" s="2">
        <v>1050278.1385211016</v>
      </c>
      <c r="M9" s="2">
        <v>1059826.5153749925</v>
      </c>
      <c r="N9" t="e">
        <v>#REF!</v>
      </c>
      <c r="O9" t="e">
        <v>#REF!</v>
      </c>
      <c r="P9" t="e">
        <v>#REF!</v>
      </c>
      <c r="Q9" t="e">
        <v>#REF!</v>
      </c>
      <c r="R9" t="e">
        <v>#REF!</v>
      </c>
      <c r="S9" t="e">
        <v>#REF!</v>
      </c>
      <c r="T9" t="e">
        <v>#REF!</v>
      </c>
      <c r="U9" t="e">
        <v>#REF!</v>
      </c>
    </row>
    <row r="10" spans="1:21" x14ac:dyDescent="0.3">
      <c r="A10" t="s">
        <v>16</v>
      </c>
      <c r="B10" s="2">
        <v>0</v>
      </c>
      <c r="C10" s="2">
        <v>0</v>
      </c>
      <c r="D10" s="2">
        <v>0</v>
      </c>
      <c r="E10" s="2">
        <v>267339.2701159321</v>
      </c>
      <c r="F10" s="2">
        <v>307837.77775790443</v>
      </c>
      <c r="G10" s="2">
        <v>354843.59942399542</v>
      </c>
      <c r="H10" s="2">
        <v>360626.18977566133</v>
      </c>
      <c r="I10" s="2">
        <v>356565.05013309058</v>
      </c>
      <c r="J10" s="2">
        <v>358084.54102313099</v>
      </c>
      <c r="K10" s="2">
        <v>361166.41750830604</v>
      </c>
      <c r="L10" s="2">
        <v>356985.19293040497</v>
      </c>
      <c r="M10" s="2">
        <v>361844.70688263123</v>
      </c>
      <c r="N10" t="e">
        <v>#REF!</v>
      </c>
      <c r="O10" t="e">
        <v>#REF!</v>
      </c>
      <c r="P10" t="e">
        <v>#REF!</v>
      </c>
      <c r="Q10" t="e">
        <v>#REF!</v>
      </c>
      <c r="R10" t="e">
        <v>#REF!</v>
      </c>
      <c r="S10" t="e">
        <v>#REF!</v>
      </c>
      <c r="T10" t="e">
        <v>#REF!</v>
      </c>
      <c r="U10" t="e">
        <v>#REF!</v>
      </c>
    </row>
    <row r="11" spans="1:21" x14ac:dyDescent="0.3">
      <c r="A11" t="s">
        <v>9</v>
      </c>
      <c r="B11" s="2">
        <v>0</v>
      </c>
      <c r="C11" s="2">
        <v>0</v>
      </c>
      <c r="D11" s="2">
        <v>0</v>
      </c>
      <c r="E11" s="2">
        <v>728559.90410338365</v>
      </c>
      <c r="F11" s="2">
        <v>799295.38021477486</v>
      </c>
      <c r="G11" s="2">
        <v>884353.66323019797</v>
      </c>
      <c r="H11" s="2">
        <v>880569.83148932958</v>
      </c>
      <c r="I11" s="2">
        <v>854936.61548275198</v>
      </c>
      <c r="J11" s="2">
        <v>856084.58485761634</v>
      </c>
      <c r="K11" s="2">
        <v>850741.46867873217</v>
      </c>
      <c r="L11" s="2">
        <v>835427.72569530061</v>
      </c>
      <c r="M11" s="2">
        <v>834987.44140307</v>
      </c>
      <c r="N11" t="e">
        <v>#REF!</v>
      </c>
      <c r="O11" t="e">
        <v>#REF!</v>
      </c>
      <c r="P11" t="e">
        <v>#REF!</v>
      </c>
      <c r="Q11" t="e">
        <v>#REF!</v>
      </c>
      <c r="R11" t="e">
        <v>#REF!</v>
      </c>
      <c r="S11" t="e">
        <v>#REF!</v>
      </c>
      <c r="T11" t="e">
        <v>#REF!</v>
      </c>
      <c r="U11" t="e">
        <v>#REF!</v>
      </c>
    </row>
    <row r="12" spans="1:21" x14ac:dyDescent="0.3">
      <c r="A12" t="s">
        <v>19</v>
      </c>
      <c r="B12" s="2">
        <v>0</v>
      </c>
      <c r="C12" s="2">
        <v>0</v>
      </c>
      <c r="D12" s="2">
        <v>0</v>
      </c>
      <c r="E12" s="2">
        <v>7255.5982754521629</v>
      </c>
      <c r="F12" s="2">
        <v>8388.7398852168917</v>
      </c>
      <c r="G12" s="2">
        <v>9648.4618267809437</v>
      </c>
      <c r="H12" s="2">
        <v>9786.8856315868034</v>
      </c>
      <c r="I12" s="2">
        <v>9494.937186787547</v>
      </c>
      <c r="J12" s="2">
        <v>9471.2480624010041</v>
      </c>
      <c r="K12" s="2">
        <v>9441.8782753982214</v>
      </c>
      <c r="L12" s="2">
        <v>9336.2603994405963</v>
      </c>
      <c r="M12" s="2">
        <v>9427.4968954932428</v>
      </c>
      <c r="N12" t="e">
        <v>#REF!</v>
      </c>
      <c r="O12" t="e">
        <v>#REF!</v>
      </c>
      <c r="P12" t="e">
        <v>#REF!</v>
      </c>
      <c r="Q12" t="e">
        <v>#REF!</v>
      </c>
      <c r="R12" t="e">
        <v>#REF!</v>
      </c>
      <c r="S12" t="e">
        <v>#REF!</v>
      </c>
      <c r="T12" t="e">
        <v>#REF!</v>
      </c>
      <c r="U12" t="e">
        <v>#REF!</v>
      </c>
    </row>
    <row r="13" spans="1:21" x14ac:dyDescent="0.3">
      <c r="A13" t="s">
        <v>11</v>
      </c>
      <c r="B13" s="2">
        <v>0</v>
      </c>
      <c r="C13" s="2">
        <v>0</v>
      </c>
      <c r="D13" s="2">
        <v>0</v>
      </c>
      <c r="E13" s="2">
        <v>141581.18462271692</v>
      </c>
      <c r="F13" s="2">
        <v>165883.53965052462</v>
      </c>
      <c r="G13" s="2">
        <v>195591.40595937023</v>
      </c>
      <c r="H13" s="2">
        <v>195680.46204979552</v>
      </c>
      <c r="I13" s="2">
        <v>191375.09936497695</v>
      </c>
      <c r="J13" s="2">
        <v>190713.5546338493</v>
      </c>
      <c r="K13" s="2">
        <v>191634.88139526561</v>
      </c>
      <c r="L13" s="2">
        <v>185300.25574865015</v>
      </c>
      <c r="M13" s="2">
        <v>184934.39063339905</v>
      </c>
      <c r="N13" t="e">
        <v>#REF!</v>
      </c>
      <c r="O13" t="e">
        <v>#REF!</v>
      </c>
      <c r="P13" t="e">
        <v>#REF!</v>
      </c>
      <c r="Q13" t="e">
        <v>#REF!</v>
      </c>
      <c r="R13" t="e">
        <v>#REF!</v>
      </c>
      <c r="S13" t="e">
        <v>#REF!</v>
      </c>
      <c r="T13" t="e">
        <v>#REF!</v>
      </c>
      <c r="U13" t="e">
        <v>#REF!</v>
      </c>
    </row>
    <row r="14" spans="1:21" x14ac:dyDescent="0.3">
      <c r="A14" t="s">
        <v>22</v>
      </c>
      <c r="B14" s="2">
        <v>0</v>
      </c>
      <c r="C14" s="2">
        <v>0</v>
      </c>
      <c r="D14" s="2">
        <v>0</v>
      </c>
      <c r="E14" s="2">
        <v>365313.93071957747</v>
      </c>
      <c r="F14" s="2">
        <v>421657.08335323172</v>
      </c>
      <c r="G14" s="2">
        <v>487872.51211852592</v>
      </c>
      <c r="H14" s="2">
        <v>493242.57991119748</v>
      </c>
      <c r="I14" s="2">
        <v>483426.59967838787</v>
      </c>
      <c r="J14" s="2">
        <v>481762.60160775267</v>
      </c>
      <c r="K14" s="2">
        <v>485769.04736866686</v>
      </c>
      <c r="L14" s="2">
        <v>473716.74013435293</v>
      </c>
      <c r="M14" s="2">
        <v>476938.70159298263</v>
      </c>
      <c r="N14" t="e">
        <v>#REF!</v>
      </c>
      <c r="O14" t="e">
        <v>#REF!</v>
      </c>
      <c r="P14" t="e">
        <v>#REF!</v>
      </c>
      <c r="Q14" t="e">
        <v>#REF!</v>
      </c>
      <c r="R14" t="e">
        <v>#REF!</v>
      </c>
      <c r="S14" t="e">
        <v>#REF!</v>
      </c>
      <c r="T14" t="e">
        <v>#REF!</v>
      </c>
      <c r="U14" t="e">
        <v>#REF!</v>
      </c>
    </row>
    <row r="15" spans="1:21" x14ac:dyDescent="0.3">
      <c r="A15" t="s">
        <v>15</v>
      </c>
      <c r="B15" s="2">
        <v>0</v>
      </c>
      <c r="C15" s="2">
        <v>0</v>
      </c>
      <c r="D15" s="2">
        <v>0</v>
      </c>
      <c r="E15" s="2">
        <v>241771.34645308362</v>
      </c>
      <c r="F15" s="2">
        <v>254691.72958494397</v>
      </c>
      <c r="G15" s="2">
        <v>276520.13522201602</v>
      </c>
      <c r="H15" s="2">
        <v>267708.46715214103</v>
      </c>
      <c r="I15" s="2">
        <v>260727.02594479889</v>
      </c>
      <c r="J15" s="2">
        <v>259957.90270447018</v>
      </c>
      <c r="K15" s="2">
        <v>259611.90636284623</v>
      </c>
      <c r="L15" s="2">
        <v>249809.6551829346</v>
      </c>
      <c r="M15" s="2">
        <v>247247.5518626619</v>
      </c>
      <c r="N15" t="e">
        <v>#REF!</v>
      </c>
      <c r="O15" t="e">
        <v>#REF!</v>
      </c>
      <c r="P15" t="e">
        <v>#REF!</v>
      </c>
      <c r="Q15" t="e">
        <v>#REF!</v>
      </c>
      <c r="R15" t="e">
        <v>#REF!</v>
      </c>
      <c r="S15" t="e">
        <v>#REF!</v>
      </c>
      <c r="T15" t="e">
        <v>#REF!</v>
      </c>
      <c r="U15" t="e">
        <v>#REF!</v>
      </c>
    </row>
    <row r="16" spans="1:21" x14ac:dyDescent="0.3">
      <c r="A16" t="s">
        <v>17</v>
      </c>
      <c r="B16" s="2">
        <v>0</v>
      </c>
      <c r="C16" s="2">
        <v>0</v>
      </c>
      <c r="D16" s="2">
        <v>0</v>
      </c>
      <c r="E16" s="2">
        <v>527923.07710142015</v>
      </c>
      <c r="F16" s="2">
        <v>600474.61684390286</v>
      </c>
      <c r="G16" s="2">
        <v>687218.57923925691</v>
      </c>
      <c r="H16" s="2">
        <v>693579.21950136626</v>
      </c>
      <c r="I16" s="2">
        <v>682283.40294608276</v>
      </c>
      <c r="J16" s="2">
        <v>689310.16504463274</v>
      </c>
      <c r="K16" s="2">
        <v>692601.24905160547</v>
      </c>
      <c r="L16" s="2">
        <v>694389.9464202933</v>
      </c>
      <c r="M16" s="2">
        <v>705462.69023508497</v>
      </c>
      <c r="N16" t="e">
        <v>#REF!</v>
      </c>
      <c r="O16" t="e">
        <v>#REF!</v>
      </c>
      <c r="P16" t="e">
        <v>#REF!</v>
      </c>
      <c r="Q16" t="e">
        <v>#REF!</v>
      </c>
      <c r="R16" t="e">
        <v>#REF!</v>
      </c>
      <c r="S16" t="e">
        <v>#REF!</v>
      </c>
      <c r="T16" t="e">
        <v>#REF!</v>
      </c>
      <c r="U16" t="e">
        <v>#REF!</v>
      </c>
    </row>
    <row r="17" spans="1:21" x14ac:dyDescent="0.3">
      <c r="A17" t="s">
        <v>26</v>
      </c>
      <c r="B17" s="2">
        <v>0</v>
      </c>
      <c r="C17" s="2">
        <v>0</v>
      </c>
      <c r="D17" s="2">
        <v>0</v>
      </c>
      <c r="E17" s="2">
        <v>15274.853539258129</v>
      </c>
      <c r="F17" s="2">
        <v>17867.41370274721</v>
      </c>
      <c r="G17" s="2">
        <v>20933.329210384534</v>
      </c>
      <c r="H17" s="2">
        <v>21250.653197304138</v>
      </c>
      <c r="I17" s="2">
        <v>20744.943946967549</v>
      </c>
      <c r="J17" s="2">
        <v>20858.679802848972</v>
      </c>
      <c r="K17" s="2">
        <v>20857.293022657774</v>
      </c>
      <c r="L17" s="2">
        <v>20841.728951665951</v>
      </c>
      <c r="M17" s="2">
        <v>21246.002771207783</v>
      </c>
      <c r="N17" t="e">
        <v>#REF!</v>
      </c>
      <c r="O17" t="e">
        <v>#REF!</v>
      </c>
      <c r="P17" t="e">
        <v>#REF!</v>
      </c>
      <c r="Q17" t="e">
        <v>#REF!</v>
      </c>
      <c r="R17" t="e">
        <v>#REF!</v>
      </c>
      <c r="S17" t="e">
        <v>#REF!</v>
      </c>
      <c r="T17" t="e">
        <v>#REF!</v>
      </c>
      <c r="U17" t="e">
        <v>#REF!</v>
      </c>
    </row>
    <row r="18" spans="1:21" x14ac:dyDescent="0.3">
      <c r="A18" s="65" t="s">
        <v>28</v>
      </c>
      <c r="B18" s="2">
        <v>0</v>
      </c>
      <c r="C18" s="2">
        <v>0</v>
      </c>
      <c r="D18" s="2">
        <v>0</v>
      </c>
      <c r="E18" s="2">
        <v>680585.77123368694</v>
      </c>
      <c r="F18" s="2">
        <v>269232.27248443087</v>
      </c>
      <c r="G18" s="2">
        <v>315189.90297240985</v>
      </c>
      <c r="H18" s="2">
        <v>319278.21532767086</v>
      </c>
      <c r="I18" s="2">
        <v>310817.88320145523</v>
      </c>
      <c r="J18" s="2">
        <v>311027.91696721938</v>
      </c>
      <c r="K18" s="2">
        <v>309045.87268358772</v>
      </c>
      <c r="L18" s="2">
        <v>306314.31466539239</v>
      </c>
      <c r="M18" s="2">
        <v>308770.15291263314</v>
      </c>
      <c r="N18" t="e">
        <v>#REF!</v>
      </c>
      <c r="O18" t="e">
        <v>#REF!</v>
      </c>
      <c r="P18" t="e">
        <v>#REF!</v>
      </c>
      <c r="Q18" t="e">
        <v>#REF!</v>
      </c>
      <c r="R18" t="e">
        <v>#REF!</v>
      </c>
      <c r="S18" t="e">
        <v>#REF!</v>
      </c>
      <c r="T18" t="e">
        <v>#REF!</v>
      </c>
      <c r="U18" t="e">
        <v>#REF!</v>
      </c>
    </row>
    <row r="19" spans="1:21" x14ac:dyDescent="0.3">
      <c r="A19" s="65" t="s">
        <v>30</v>
      </c>
      <c r="B19" s="2">
        <v>0</v>
      </c>
      <c r="C19" s="2">
        <v>0</v>
      </c>
      <c r="D19" s="2">
        <v>0</v>
      </c>
      <c r="E19" s="2">
        <v>100789.65425899065</v>
      </c>
      <c r="F19" s="2">
        <v>108974.29624818945</v>
      </c>
      <c r="G19" s="2">
        <v>118804.87055995868</v>
      </c>
      <c r="H19" s="2">
        <v>114604.50602822372</v>
      </c>
      <c r="I19" s="2">
        <v>108612.66306476991</v>
      </c>
      <c r="J19" s="2">
        <v>106685.02286316983</v>
      </c>
      <c r="K19" s="2">
        <v>102913.82046496117</v>
      </c>
      <c r="L19" s="2">
        <v>98257.994169140336</v>
      </c>
      <c r="M19" s="2">
        <v>95076.619837946651</v>
      </c>
      <c r="N19" t="e">
        <v>#REF!</v>
      </c>
      <c r="O19" t="e">
        <v>#REF!</v>
      </c>
      <c r="P19" t="e">
        <v>#REF!</v>
      </c>
      <c r="Q19" t="e">
        <v>#REF!</v>
      </c>
      <c r="R19" t="e">
        <v>#REF!</v>
      </c>
      <c r="S19" t="e">
        <v>#REF!</v>
      </c>
      <c r="T19" t="e">
        <v>#REF!</v>
      </c>
      <c r="U19" t="e">
        <v>#REF!</v>
      </c>
    </row>
    <row r="20" spans="1:21" x14ac:dyDescent="0.3">
      <c r="A20" t="s">
        <v>32</v>
      </c>
      <c r="B20" s="2">
        <v>0</v>
      </c>
      <c r="C20" s="2">
        <v>0</v>
      </c>
      <c r="D20" s="2">
        <v>0</v>
      </c>
      <c r="E20" s="2">
        <v>4528582.3693000572</v>
      </c>
      <c r="F20" s="2">
        <v>5264697.9117920352</v>
      </c>
      <c r="G20" s="2">
        <v>6132935.7894492941</v>
      </c>
      <c r="H20" s="2">
        <v>6215917.0287768496</v>
      </c>
      <c r="I20" s="2">
        <v>6071156.6521995608</v>
      </c>
      <c r="J20" s="2">
        <v>6074274.0244056676</v>
      </c>
      <c r="K20" s="2">
        <v>6072650.06559477</v>
      </c>
      <c r="L20" s="2">
        <v>5997080.1138414517</v>
      </c>
      <c r="M20" s="2">
        <v>6051665.6489171041</v>
      </c>
      <c r="N20" t="e">
        <v>#REF!</v>
      </c>
      <c r="O20" t="e">
        <v>#REF!</v>
      </c>
      <c r="P20" t="e">
        <v>#REF!</v>
      </c>
      <c r="Q20" t="e">
        <v>#REF!</v>
      </c>
      <c r="R20" t="e">
        <v>#REF!</v>
      </c>
      <c r="S20" t="e">
        <v>#REF!</v>
      </c>
      <c r="T20" t="e">
        <v>#REF!</v>
      </c>
      <c r="U20" t="e">
        <v>#REF!</v>
      </c>
    </row>
    <row r="21" spans="1:21" x14ac:dyDescent="0.3">
      <c r="A21" t="s">
        <v>18</v>
      </c>
      <c r="B21" s="2">
        <v>0</v>
      </c>
      <c r="C21" s="2">
        <v>0</v>
      </c>
      <c r="D21" s="2">
        <v>0</v>
      </c>
      <c r="E21" s="2">
        <v>226509.55075106499</v>
      </c>
      <c r="F21" s="2">
        <v>224816.65991196793</v>
      </c>
      <c r="G21" s="2">
        <v>226567.27786171142</v>
      </c>
      <c r="H21" s="2">
        <v>208050.21575230375</v>
      </c>
      <c r="I21" s="2">
        <v>191009.0893965422</v>
      </c>
      <c r="J21" s="2">
        <v>181134.12762676072</v>
      </c>
      <c r="K21" s="2">
        <v>172369.37593828689</v>
      </c>
      <c r="L21" s="2">
        <v>165823.97487085543</v>
      </c>
      <c r="M21" s="2">
        <v>163867.79352432399</v>
      </c>
      <c r="N21" t="e">
        <v>#REF!</v>
      </c>
      <c r="O21" t="e">
        <v>#REF!</v>
      </c>
      <c r="P21" t="e">
        <v>#REF!</v>
      </c>
      <c r="Q21" t="e">
        <v>#REF!</v>
      </c>
      <c r="R21" t="e">
        <v>#REF!</v>
      </c>
      <c r="S21" t="e">
        <v>#REF!</v>
      </c>
      <c r="T21" t="e">
        <v>#REF!</v>
      </c>
      <c r="U21" t="e">
        <v>#REF!</v>
      </c>
    </row>
    <row r="22" spans="1:21" x14ac:dyDescent="0.3">
      <c r="A22" t="s">
        <v>35</v>
      </c>
      <c r="B22" s="2">
        <v>0</v>
      </c>
      <c r="C22" s="2">
        <v>0</v>
      </c>
      <c r="D22" s="2">
        <v>0</v>
      </c>
      <c r="E22" s="2">
        <v>66266.515550302109</v>
      </c>
      <c r="F22" s="2">
        <v>74668.039842493992</v>
      </c>
      <c r="G22" s="2">
        <v>84534.911438460331</v>
      </c>
      <c r="H22" s="2">
        <v>82216.436309367331</v>
      </c>
      <c r="I22" s="2">
        <v>78057.769776912421</v>
      </c>
      <c r="J22" s="2">
        <v>76069.212796816108</v>
      </c>
      <c r="K22" s="2">
        <v>73551.980449860886</v>
      </c>
      <c r="L22" s="2">
        <v>70695.227946833547</v>
      </c>
      <c r="M22" s="2">
        <v>68918.234210949289</v>
      </c>
      <c r="N22" t="e">
        <v>#REF!</v>
      </c>
      <c r="O22" t="e">
        <v>#REF!</v>
      </c>
      <c r="P22" t="e">
        <v>#REF!</v>
      </c>
      <c r="Q22" t="e">
        <v>#REF!</v>
      </c>
      <c r="R22" t="e">
        <v>#REF!</v>
      </c>
      <c r="S22" t="e">
        <v>#REF!</v>
      </c>
      <c r="T22" t="e">
        <v>#REF!</v>
      </c>
      <c r="U22" t="e">
        <v>#REF!</v>
      </c>
    </row>
    <row r="23" spans="1:21" x14ac:dyDescent="0.3">
      <c r="A23" t="s">
        <v>37</v>
      </c>
      <c r="B23" s="2">
        <v>0</v>
      </c>
      <c r="C23" s="2">
        <v>0</v>
      </c>
      <c r="D23" s="2">
        <v>0</v>
      </c>
      <c r="E23" s="2">
        <v>1984196.9093080352</v>
      </c>
      <c r="F23" s="2">
        <v>2311407.3037090683</v>
      </c>
      <c r="G23" s="2">
        <v>2699689.4914933313</v>
      </c>
      <c r="H23" s="2">
        <v>2739804.6957276203</v>
      </c>
      <c r="I23" s="2">
        <v>2682421.0388546311</v>
      </c>
      <c r="J23" s="2">
        <v>2689095.894445498</v>
      </c>
      <c r="K23" s="2">
        <v>2681947.2410515784</v>
      </c>
      <c r="L23" s="2">
        <v>2657276.2638337757</v>
      </c>
      <c r="M23" s="2">
        <v>2686636.3607547572</v>
      </c>
      <c r="N23" t="e">
        <v>#REF!</v>
      </c>
      <c r="O23" t="e">
        <v>#REF!</v>
      </c>
      <c r="P23" t="e">
        <v>#REF!</v>
      </c>
      <c r="Q23" t="e">
        <v>#REF!</v>
      </c>
      <c r="R23" t="e">
        <v>#REF!</v>
      </c>
      <c r="S23" t="e">
        <v>#REF!</v>
      </c>
      <c r="T23" t="e">
        <v>#REF!</v>
      </c>
      <c r="U23" t="e">
        <v>#REF!</v>
      </c>
    </row>
    <row r="24" spans="1:21" x14ac:dyDescent="0.3">
      <c r="A24" t="s">
        <v>39</v>
      </c>
      <c r="B24" s="2">
        <v>0</v>
      </c>
      <c r="C24" s="2">
        <v>0</v>
      </c>
      <c r="D24" s="2">
        <v>0</v>
      </c>
      <c r="E24" s="2">
        <v>530519.75078581786</v>
      </c>
      <c r="F24" s="2">
        <v>613810.70278978394</v>
      </c>
      <c r="G24" s="2">
        <v>711770.32144891657</v>
      </c>
      <c r="H24" s="2">
        <v>722634.1495366937</v>
      </c>
      <c r="I24" s="2">
        <v>708737.49142481794</v>
      </c>
      <c r="J24" s="2">
        <v>710918.70411916357</v>
      </c>
      <c r="K24" s="2">
        <v>713816.02987060498</v>
      </c>
      <c r="L24" s="2">
        <v>704697.11009633087</v>
      </c>
      <c r="M24" s="2">
        <v>712416.36825263337</v>
      </c>
      <c r="N24" t="e">
        <v>#REF!</v>
      </c>
      <c r="O24" t="e">
        <v>#REF!</v>
      </c>
      <c r="P24" t="e">
        <v>#REF!</v>
      </c>
      <c r="Q24" t="e">
        <v>#REF!</v>
      </c>
      <c r="R24" t="e">
        <v>#REF!</v>
      </c>
      <c r="S24" t="e">
        <v>#REF!</v>
      </c>
      <c r="T24" t="e">
        <v>#REF!</v>
      </c>
      <c r="U24" t="e">
        <v>#REF!</v>
      </c>
    </row>
    <row r="25" spans="1:21" x14ac:dyDescent="0.3">
      <c r="A25" t="s">
        <v>41</v>
      </c>
      <c r="B25" s="2">
        <v>0</v>
      </c>
      <c r="C25" s="2">
        <v>0</v>
      </c>
      <c r="D25" s="2">
        <v>0</v>
      </c>
      <c r="E25" s="2">
        <v>122535.94597091718</v>
      </c>
      <c r="F25" s="2">
        <v>141600.44797248027</v>
      </c>
      <c r="G25" s="2">
        <v>163970.49516326332</v>
      </c>
      <c r="H25" s="2">
        <v>166249.16898395715</v>
      </c>
      <c r="I25" s="2">
        <v>162807.91887848795</v>
      </c>
      <c r="J25" s="2">
        <v>162942.48525929934</v>
      </c>
      <c r="K25" s="2">
        <v>163558.80286098368</v>
      </c>
      <c r="L25" s="2">
        <v>161165.88044094681</v>
      </c>
      <c r="M25" s="2">
        <v>162745.27392289523</v>
      </c>
      <c r="N25" t="e">
        <v>#REF!</v>
      </c>
      <c r="O25" t="e">
        <v>#REF!</v>
      </c>
      <c r="P25" t="e">
        <v>#REF!</v>
      </c>
      <c r="Q25" t="e">
        <v>#REF!</v>
      </c>
      <c r="R25" t="e">
        <v>#REF!</v>
      </c>
      <c r="S25" t="e">
        <v>#REF!</v>
      </c>
      <c r="T25" t="e">
        <v>#REF!</v>
      </c>
      <c r="U25" t="e">
        <v>#REF!</v>
      </c>
    </row>
    <row r="26" spans="1:21" x14ac:dyDescent="0.3">
      <c r="A26" t="s">
        <v>43</v>
      </c>
      <c r="B26" s="2">
        <v>0</v>
      </c>
      <c r="C26" s="2">
        <v>0</v>
      </c>
      <c r="D26" s="2">
        <v>0</v>
      </c>
      <c r="E26" s="2">
        <v>1119381.6067019661</v>
      </c>
      <c r="F26" s="2">
        <v>1305160.6784041293</v>
      </c>
      <c r="G26" s="2">
        <v>1517826.0351144902</v>
      </c>
      <c r="H26" s="2">
        <v>1540887.4429983706</v>
      </c>
      <c r="I26" s="2">
        <v>1505801.8256659489</v>
      </c>
      <c r="J26" s="2">
        <v>1508732.7739599564</v>
      </c>
      <c r="K26" s="2">
        <v>1498679.3928736453</v>
      </c>
      <c r="L26" s="2">
        <v>1476512.3657903227</v>
      </c>
      <c r="M26" s="2">
        <v>1479858.3353890108</v>
      </c>
      <c r="N26" t="e">
        <v>#REF!</v>
      </c>
      <c r="O26" t="e">
        <v>#REF!</v>
      </c>
      <c r="P26" t="e">
        <v>#REF!</v>
      </c>
      <c r="Q26" t="e">
        <v>#REF!</v>
      </c>
      <c r="R26" t="e">
        <v>#REF!</v>
      </c>
      <c r="S26" t="e">
        <v>#REF!</v>
      </c>
      <c r="T26" t="e">
        <v>#REF!</v>
      </c>
      <c r="U26" t="e">
        <v>#REF!</v>
      </c>
    </row>
    <row r="27" spans="1:21" x14ac:dyDescent="0.3">
      <c r="A27" t="s">
        <v>45</v>
      </c>
      <c r="B27" s="2">
        <v>0</v>
      </c>
      <c r="C27" s="2">
        <v>0</v>
      </c>
      <c r="D27" s="2">
        <v>0</v>
      </c>
      <c r="E27" s="2">
        <v>108613.43321858998</v>
      </c>
      <c r="F27" s="2">
        <v>121742.56256603861</v>
      </c>
      <c r="G27" s="2">
        <v>137093.5818718301</v>
      </c>
      <c r="H27" s="2">
        <v>138858.39381871413</v>
      </c>
      <c r="I27" s="2">
        <v>136142.42188944944</v>
      </c>
      <c r="J27" s="2">
        <v>136410.62838861765</v>
      </c>
      <c r="K27" s="2">
        <v>135840.44893503567</v>
      </c>
      <c r="L27" s="2">
        <v>134853.74048817018</v>
      </c>
      <c r="M27" s="2">
        <v>135460.3627250267</v>
      </c>
      <c r="N27" t="e">
        <v>#REF!</v>
      </c>
      <c r="O27" t="e">
        <v>#REF!</v>
      </c>
      <c r="P27" t="e">
        <v>#REF!</v>
      </c>
      <c r="Q27" t="e">
        <v>#REF!</v>
      </c>
      <c r="R27" t="e">
        <v>#REF!</v>
      </c>
      <c r="S27" t="e">
        <v>#REF!</v>
      </c>
      <c r="T27" t="e">
        <v>#REF!</v>
      </c>
      <c r="U27" t="e">
        <v>#REF!</v>
      </c>
    </row>
    <row r="28" spans="1:21" x14ac:dyDescent="0.3">
      <c r="A28" t="s">
        <v>47</v>
      </c>
      <c r="B28" s="2">
        <v>0</v>
      </c>
      <c r="C28" s="2">
        <v>0</v>
      </c>
      <c r="D28" s="2">
        <v>0</v>
      </c>
      <c r="E28" s="2">
        <v>373721.18643527804</v>
      </c>
      <c r="F28" s="2">
        <v>434362.19703695941</v>
      </c>
      <c r="G28" s="2">
        <v>507650.18470106606</v>
      </c>
      <c r="H28" s="2">
        <v>517441.7421179575</v>
      </c>
      <c r="I28" s="2">
        <v>509641.51275455963</v>
      </c>
      <c r="J28" s="2">
        <v>516310.67479719757</v>
      </c>
      <c r="K28" s="2">
        <v>518351.90715975355</v>
      </c>
      <c r="L28" s="2">
        <v>518671.92327245243</v>
      </c>
      <c r="M28" s="2">
        <v>528098.88817752968</v>
      </c>
      <c r="N28" t="e">
        <v>#REF!</v>
      </c>
      <c r="O28" t="e">
        <v>#REF!</v>
      </c>
      <c r="P28" t="e">
        <v>#REF!</v>
      </c>
      <c r="Q28" t="e">
        <v>#REF!</v>
      </c>
      <c r="R28" t="e">
        <v>#REF!</v>
      </c>
      <c r="S28" t="e">
        <v>#REF!</v>
      </c>
      <c r="T28" t="e">
        <v>#REF!</v>
      </c>
      <c r="U28" t="e">
        <v>#REF!</v>
      </c>
    </row>
    <row r="29" spans="1:21" x14ac:dyDescent="0.3">
      <c r="A29" t="s">
        <v>49</v>
      </c>
      <c r="B29" s="2">
        <v>0</v>
      </c>
      <c r="C29" s="2">
        <v>0</v>
      </c>
      <c r="D29" s="2">
        <v>0</v>
      </c>
      <c r="E29" s="2">
        <v>49802.782812844489</v>
      </c>
      <c r="F29" s="2">
        <v>54530.682766189741</v>
      </c>
      <c r="G29" s="2">
        <v>57271.27941152313</v>
      </c>
      <c r="H29" s="2">
        <v>44032.714250389232</v>
      </c>
      <c r="I29" s="2">
        <v>42818.736157837942</v>
      </c>
      <c r="J29" s="2">
        <v>42799.147691830265</v>
      </c>
      <c r="K29" s="2">
        <v>42524.337358540666</v>
      </c>
      <c r="L29" s="2">
        <v>42144.716651794668</v>
      </c>
      <c r="M29" s="2">
        <v>42481.815198135926</v>
      </c>
      <c r="N29" t="e">
        <v>#REF!</v>
      </c>
      <c r="O29" t="e">
        <v>#REF!</v>
      </c>
      <c r="P29" t="e">
        <v>#REF!</v>
      </c>
      <c r="Q29" t="e">
        <v>#REF!</v>
      </c>
      <c r="R29" t="e">
        <v>#REF!</v>
      </c>
      <c r="S29" t="e">
        <v>#REF!</v>
      </c>
      <c r="T29" t="e">
        <v>#REF!</v>
      </c>
      <c r="U29" t="e">
        <v>#REF!</v>
      </c>
    </row>
    <row r="30" spans="1:21" x14ac:dyDescent="0.3">
      <c r="A30" t="s">
        <v>20</v>
      </c>
      <c r="B30" s="2">
        <v>0</v>
      </c>
      <c r="C30" s="2">
        <v>0</v>
      </c>
      <c r="D30" s="2">
        <v>0</v>
      </c>
      <c r="E30" s="2">
        <v>571828.76719502523</v>
      </c>
      <c r="F30" s="2">
        <v>663593.61856361816</v>
      </c>
      <c r="G30" s="2">
        <v>771733.97529474634</v>
      </c>
      <c r="H30" s="2">
        <v>783341.5752670475</v>
      </c>
      <c r="I30" s="2">
        <v>764964.67307227745</v>
      </c>
      <c r="J30" s="2">
        <v>767654.21753334114</v>
      </c>
      <c r="K30" s="2">
        <v>764783.57350552152</v>
      </c>
      <c r="L30" s="2">
        <v>765383.36836581083</v>
      </c>
      <c r="M30" s="2">
        <v>773463.97307328938</v>
      </c>
      <c r="N30" t="e">
        <v>#REF!</v>
      </c>
      <c r="O30" t="e">
        <v>#REF!</v>
      </c>
      <c r="P30" t="e">
        <v>#REF!</v>
      </c>
      <c r="Q30" t="e">
        <v>#REF!</v>
      </c>
      <c r="R30" t="e">
        <v>#REF!</v>
      </c>
      <c r="S30" t="e">
        <v>#REF!</v>
      </c>
      <c r="T30" t="e">
        <v>#REF!</v>
      </c>
      <c r="U30" t="e">
        <v>#REF!</v>
      </c>
    </row>
    <row r="31" spans="1:21" x14ac:dyDescent="0.3">
      <c r="A31" t="s">
        <v>52</v>
      </c>
      <c r="B31" s="2">
        <v>0</v>
      </c>
      <c r="C31" s="2">
        <v>0</v>
      </c>
      <c r="D31" s="2">
        <v>0</v>
      </c>
      <c r="E31" s="2">
        <v>344427.62056507263</v>
      </c>
      <c r="F31" s="2">
        <v>385427.56777229259</v>
      </c>
      <c r="G31" s="2">
        <v>428271.9643473521</v>
      </c>
      <c r="H31" s="2">
        <v>428976.33547951421</v>
      </c>
      <c r="I31" s="2">
        <v>401686.48712398694</v>
      </c>
      <c r="J31" s="2">
        <v>94490.233452301123</v>
      </c>
      <c r="K31" s="2">
        <v>94096.507764144088</v>
      </c>
      <c r="L31" s="2">
        <v>93470.860582161535</v>
      </c>
      <c r="M31" s="2">
        <v>94427.331906353444</v>
      </c>
      <c r="N31" t="e">
        <v>#REF!</v>
      </c>
      <c r="O31" t="e">
        <v>#REF!</v>
      </c>
      <c r="P31" t="e">
        <v>#REF!</v>
      </c>
      <c r="Q31" t="e">
        <v>#REF!</v>
      </c>
      <c r="R31" t="e">
        <v>#REF!</v>
      </c>
      <c r="S31" t="e">
        <v>#REF!</v>
      </c>
      <c r="T31" t="e">
        <v>#REF!</v>
      </c>
      <c r="U31" t="e">
        <v>#REF!</v>
      </c>
    </row>
    <row r="32" spans="1:21" x14ac:dyDescent="0.3">
      <c r="A32" t="s">
        <v>54</v>
      </c>
      <c r="B32" s="2">
        <v>0</v>
      </c>
      <c r="C32" s="2">
        <v>0</v>
      </c>
      <c r="D32" s="2">
        <v>0</v>
      </c>
      <c r="E32" s="2">
        <v>291275.74415558676</v>
      </c>
      <c r="F32" s="2">
        <v>340823.10622785101</v>
      </c>
      <c r="G32" s="2">
        <v>400584.54252368392</v>
      </c>
      <c r="H32" s="2">
        <v>411796.22684327263</v>
      </c>
      <c r="I32" s="2">
        <v>412116.86633651366</v>
      </c>
      <c r="J32" s="2">
        <v>420928.57668939332</v>
      </c>
      <c r="K32" s="2">
        <v>429434.57683584356</v>
      </c>
      <c r="L32" s="2">
        <v>427581.85118177708</v>
      </c>
      <c r="M32" s="2">
        <v>436652.24616143451</v>
      </c>
      <c r="N32" t="e">
        <v>#REF!</v>
      </c>
      <c r="O32" t="e">
        <v>#REF!</v>
      </c>
      <c r="P32" t="e">
        <v>#REF!</v>
      </c>
      <c r="Q32" t="e">
        <v>#REF!</v>
      </c>
      <c r="R32" t="e">
        <v>#REF!</v>
      </c>
      <c r="S32" t="e">
        <v>#REF!</v>
      </c>
      <c r="T32" t="e">
        <v>#REF!</v>
      </c>
      <c r="U32" t="e">
        <v>#REF!</v>
      </c>
    </row>
    <row r="33" spans="1:25" x14ac:dyDescent="0.3">
      <c r="A33" t="s">
        <v>56</v>
      </c>
      <c r="B33" s="2">
        <v>0</v>
      </c>
      <c r="C33" s="2">
        <v>0</v>
      </c>
      <c r="D33" s="2">
        <v>0</v>
      </c>
      <c r="E33" s="2">
        <v>85001.981132205605</v>
      </c>
      <c r="F33" s="2">
        <v>100429.78285102677</v>
      </c>
      <c r="G33" s="2">
        <v>118863.50886175259</v>
      </c>
      <c r="H33" s="2">
        <v>121150.23019163645</v>
      </c>
      <c r="I33" s="2">
        <v>118589.15550598022</v>
      </c>
      <c r="J33" s="2">
        <v>119290.66040524878</v>
      </c>
      <c r="K33" s="2">
        <v>119094.44650467961</v>
      </c>
      <c r="L33" s="2">
        <v>118701.66954270285</v>
      </c>
      <c r="M33" s="2">
        <v>120213.72839010353</v>
      </c>
      <c r="N33" t="e">
        <v>#REF!</v>
      </c>
      <c r="O33" t="e">
        <v>#REF!</v>
      </c>
      <c r="P33" t="e">
        <v>#REF!</v>
      </c>
      <c r="Q33" t="e">
        <v>#REF!</v>
      </c>
      <c r="R33" t="e">
        <v>#REF!</v>
      </c>
      <c r="S33" t="e">
        <v>#REF!</v>
      </c>
      <c r="T33" t="e">
        <v>#REF!</v>
      </c>
      <c r="U33" t="e">
        <v>#REF!</v>
      </c>
    </row>
    <row r="34" spans="1:25" x14ac:dyDescent="0.3">
      <c r="A34" t="s">
        <v>58</v>
      </c>
      <c r="B34" s="2">
        <v>0</v>
      </c>
      <c r="C34" s="2">
        <v>0</v>
      </c>
      <c r="D34" s="2">
        <v>0</v>
      </c>
      <c r="E34" s="2">
        <v>212.60458026796837</v>
      </c>
      <c r="F34" s="2">
        <v>248.42731040185092</v>
      </c>
      <c r="G34" s="2">
        <v>275.06850505313628</v>
      </c>
      <c r="H34" s="2">
        <v>280.00127281223598</v>
      </c>
      <c r="I34" s="2">
        <v>282.16192368430075</v>
      </c>
      <c r="J34" s="2">
        <v>283.85026842546125</v>
      </c>
      <c r="K34" s="2">
        <v>284.68019128869736</v>
      </c>
      <c r="L34" s="2">
        <v>278.07053137154634</v>
      </c>
      <c r="M34" s="2">
        <v>281.3363638338223</v>
      </c>
      <c r="N34" t="e">
        <v>#REF!</v>
      </c>
      <c r="O34" t="e">
        <v>#REF!</v>
      </c>
      <c r="P34" t="e">
        <v>#REF!</v>
      </c>
      <c r="Q34" t="e">
        <v>#REF!</v>
      </c>
      <c r="R34" t="e">
        <v>#REF!</v>
      </c>
      <c r="S34" t="e">
        <v>#REF!</v>
      </c>
      <c r="T34" t="e">
        <v>#REF!</v>
      </c>
      <c r="U34" t="e">
        <v>#REF!</v>
      </c>
    </row>
    <row r="35" spans="1:25" s="1" customFormat="1" x14ac:dyDescent="0.3">
      <c r="A35" t="s">
        <v>60</v>
      </c>
      <c r="B35" s="2">
        <v>0</v>
      </c>
      <c r="C35" s="2">
        <v>0</v>
      </c>
      <c r="D35" s="2">
        <v>0</v>
      </c>
      <c r="E35" s="2">
        <v>372283.61608985148</v>
      </c>
      <c r="F35" s="2">
        <v>407461.93846163724</v>
      </c>
      <c r="G35" s="2">
        <v>446818.62940586207</v>
      </c>
      <c r="H35" s="2">
        <v>455239.49858767079</v>
      </c>
      <c r="I35" s="2">
        <v>448539.49190564657</v>
      </c>
      <c r="J35" s="2">
        <v>452282.83050702151</v>
      </c>
      <c r="K35" s="2">
        <v>453348.96852292807</v>
      </c>
      <c r="L35" s="2">
        <v>453527.54847766453</v>
      </c>
      <c r="M35" s="2">
        <v>459463.63228897558</v>
      </c>
      <c r="N35" t="e">
        <v>#REF!</v>
      </c>
      <c r="O35" t="e">
        <v>#REF!</v>
      </c>
      <c r="P35" t="e">
        <v>#REF!</v>
      </c>
      <c r="Q35" t="e">
        <v>#REF!</v>
      </c>
      <c r="R35" t="e">
        <v>#REF!</v>
      </c>
      <c r="S35" t="e">
        <v>#REF!</v>
      </c>
      <c r="T35" t="e">
        <v>#REF!</v>
      </c>
      <c r="U35" t="e">
        <v>#REF!</v>
      </c>
      <c r="V35"/>
      <c r="W35"/>
      <c r="X35"/>
      <c r="Y35"/>
    </row>
    <row r="36" spans="1:25" s="9" customFormat="1" x14ac:dyDescent="0.3">
      <c r="A36" t="s">
        <v>62</v>
      </c>
      <c r="B36" s="2">
        <v>0</v>
      </c>
      <c r="C36" s="2">
        <v>0</v>
      </c>
      <c r="D36" s="2">
        <v>0</v>
      </c>
      <c r="E36" s="2">
        <v>889340.91102637397</v>
      </c>
      <c r="F36" s="2">
        <v>1031271.7531887175</v>
      </c>
      <c r="G36" s="2">
        <v>1200082.213424755</v>
      </c>
      <c r="H36" s="2">
        <v>1211521.9182498127</v>
      </c>
      <c r="I36" s="2">
        <v>1188083.1355277353</v>
      </c>
      <c r="J36" s="2">
        <v>1188374.8796200845</v>
      </c>
      <c r="K36" s="2">
        <v>1196092.3039563545</v>
      </c>
      <c r="L36" s="2">
        <v>1168684.9242147719</v>
      </c>
      <c r="M36" s="2">
        <v>1175216.5016131774</v>
      </c>
      <c r="N36" t="e">
        <v>#REF!</v>
      </c>
      <c r="O36" t="e">
        <v>#REF!</v>
      </c>
      <c r="P36" t="e">
        <v>#REF!</v>
      </c>
      <c r="Q36" t="e">
        <v>#REF!</v>
      </c>
      <c r="R36" t="e">
        <v>#REF!</v>
      </c>
      <c r="S36" t="e">
        <v>#REF!</v>
      </c>
      <c r="T36" t="e">
        <v>#REF!</v>
      </c>
      <c r="U36" t="e">
        <v>#REF!</v>
      </c>
      <c r="V36"/>
      <c r="W36"/>
      <c r="X36"/>
      <c r="Y36"/>
    </row>
    <row r="37" spans="1:25" x14ac:dyDescent="0.3">
      <c r="A37" t="s">
        <v>64</v>
      </c>
      <c r="B37" s="2">
        <v>0</v>
      </c>
      <c r="C37" s="2">
        <v>0</v>
      </c>
      <c r="D37" s="2">
        <v>0</v>
      </c>
      <c r="E37" s="2">
        <v>498416.67593794921</v>
      </c>
      <c r="F37" s="2">
        <v>579134.33755783911</v>
      </c>
      <c r="G37" s="2">
        <v>674411.2755353488</v>
      </c>
      <c r="H37" s="2">
        <v>684057.13458687486</v>
      </c>
      <c r="I37" s="2">
        <v>670746.33899515925</v>
      </c>
      <c r="J37" s="2">
        <v>671023.3721075115</v>
      </c>
      <c r="K37" s="2">
        <v>674897.5352050151</v>
      </c>
      <c r="L37" s="2">
        <v>662757.33425720932</v>
      </c>
      <c r="M37" s="2">
        <v>668811.28657745896</v>
      </c>
      <c r="N37" t="e">
        <v>#REF!</v>
      </c>
      <c r="O37" t="e">
        <v>#REF!</v>
      </c>
      <c r="P37" t="e">
        <v>#REF!</v>
      </c>
      <c r="Q37" t="e">
        <v>#REF!</v>
      </c>
      <c r="R37" t="e">
        <v>#REF!</v>
      </c>
      <c r="S37" t="e">
        <v>#REF!</v>
      </c>
      <c r="T37" t="e">
        <v>#REF!</v>
      </c>
      <c r="U37" t="e">
        <v>#REF!</v>
      </c>
    </row>
    <row r="38" spans="1:25" x14ac:dyDescent="0.3">
      <c r="A38" t="s">
        <v>21</v>
      </c>
      <c r="B38" s="2">
        <v>0</v>
      </c>
      <c r="C38" s="2">
        <v>0</v>
      </c>
      <c r="D38" s="2">
        <v>0</v>
      </c>
      <c r="E38" s="2">
        <v>3309482.970768563</v>
      </c>
      <c r="F38" s="2">
        <v>3869958.6923633656</v>
      </c>
      <c r="G38" s="2">
        <v>4538474.588146952</v>
      </c>
      <c r="H38" s="2">
        <v>4645656.7646679673</v>
      </c>
      <c r="I38" s="2">
        <v>4618984.8385508908</v>
      </c>
      <c r="J38" s="2">
        <v>4702032.7984647825</v>
      </c>
      <c r="K38" s="2">
        <v>4767660.3348588496</v>
      </c>
      <c r="L38" s="2">
        <v>4771244.507358714</v>
      </c>
      <c r="M38" s="2">
        <v>4866663.931593637</v>
      </c>
      <c r="N38" t="e">
        <v>#REF!</v>
      </c>
      <c r="O38" t="e">
        <v>#REF!</v>
      </c>
      <c r="P38" t="e">
        <v>#REF!</v>
      </c>
      <c r="Q38" t="e">
        <v>#REF!</v>
      </c>
      <c r="R38" t="e">
        <v>#REF!</v>
      </c>
      <c r="S38" t="e">
        <v>#REF!</v>
      </c>
      <c r="T38" t="e">
        <v>#REF!</v>
      </c>
      <c r="U38" t="e">
        <v>#REF!</v>
      </c>
    </row>
    <row r="39" spans="1:25" x14ac:dyDescent="0.3">
      <c r="A39" t="s">
        <v>67</v>
      </c>
      <c r="B39" s="2">
        <v>0</v>
      </c>
      <c r="C39" s="2">
        <v>0</v>
      </c>
      <c r="D39" s="2">
        <v>0</v>
      </c>
      <c r="E39" s="2">
        <v>4457.9190189459705</v>
      </c>
      <c r="F39" s="2">
        <v>4743.8845085439716</v>
      </c>
      <c r="G39" s="2">
        <v>5212.9928038153739</v>
      </c>
      <c r="H39" s="2">
        <v>5252.1208548627556</v>
      </c>
      <c r="I39" s="2">
        <v>5111.2969901270171</v>
      </c>
      <c r="J39" s="2">
        <v>5103.4100640822371</v>
      </c>
      <c r="K39" s="2">
        <v>5058.0696661709844</v>
      </c>
      <c r="L39" s="2">
        <v>5005.0032835391985</v>
      </c>
      <c r="M39" s="2">
        <v>5019.428187537007</v>
      </c>
      <c r="N39" t="e">
        <v>#REF!</v>
      </c>
      <c r="O39" t="e">
        <v>#REF!</v>
      </c>
      <c r="P39" t="e">
        <v>#REF!</v>
      </c>
      <c r="Q39" t="e">
        <v>#REF!</v>
      </c>
      <c r="R39" t="e">
        <v>#REF!</v>
      </c>
      <c r="S39" t="e">
        <v>#REF!</v>
      </c>
      <c r="T39" t="e">
        <v>#REF!</v>
      </c>
      <c r="U39" t="e">
        <v>#REF!</v>
      </c>
    </row>
    <row r="40" spans="1:25" x14ac:dyDescent="0.3">
      <c r="A40" t="s">
        <v>69</v>
      </c>
      <c r="B40" s="2">
        <v>0</v>
      </c>
      <c r="C40" s="2">
        <v>0</v>
      </c>
      <c r="D40" s="2">
        <v>0</v>
      </c>
      <c r="E40" s="2">
        <v>248726.85518131891</v>
      </c>
      <c r="F40" s="2">
        <v>266978.76722512074</v>
      </c>
      <c r="G40" s="2">
        <v>86152.077800010156</v>
      </c>
      <c r="H40" s="2">
        <v>87265.206759974564</v>
      </c>
      <c r="I40" s="2">
        <v>84947.324599569809</v>
      </c>
      <c r="J40" s="2">
        <v>84999.331318795914</v>
      </c>
      <c r="K40" s="2">
        <v>84556.373183088988</v>
      </c>
      <c r="L40" s="2">
        <v>83905.703927012917</v>
      </c>
      <c r="M40" s="2">
        <v>84674.733550567718</v>
      </c>
      <c r="N40" t="e">
        <v>#REF!</v>
      </c>
      <c r="O40" t="e">
        <v>#REF!</v>
      </c>
      <c r="P40" t="e">
        <v>#REF!</v>
      </c>
      <c r="Q40" t="e">
        <v>#REF!</v>
      </c>
      <c r="R40" t="e">
        <v>#REF!</v>
      </c>
      <c r="S40" t="e">
        <v>#REF!</v>
      </c>
      <c r="T40" t="e">
        <v>#REF!</v>
      </c>
      <c r="U40" t="e">
        <v>#REF!</v>
      </c>
    </row>
    <row r="41" spans="1:25" x14ac:dyDescent="0.3">
      <c r="A41" t="s">
        <v>71</v>
      </c>
      <c r="B41" s="2">
        <v>0</v>
      </c>
      <c r="C41" s="2">
        <v>0</v>
      </c>
      <c r="D41" s="2">
        <v>0</v>
      </c>
      <c r="E41" s="2">
        <v>6622.8486147409458</v>
      </c>
      <c r="F41" s="2">
        <v>7354.2457872920977</v>
      </c>
      <c r="G41" s="2">
        <v>8166.5204231391017</v>
      </c>
      <c r="H41" s="2">
        <v>8173.6316719525703</v>
      </c>
      <c r="I41" s="2">
        <v>7956.8590406985995</v>
      </c>
      <c r="J41" s="2">
        <v>7910.01759897389</v>
      </c>
      <c r="K41" s="2">
        <v>7865.4867384757927</v>
      </c>
      <c r="L41" s="2">
        <v>7736.9931730238732</v>
      </c>
      <c r="M41" s="2">
        <v>7724.3525688512864</v>
      </c>
      <c r="N41" t="e">
        <v>#REF!</v>
      </c>
      <c r="O41" t="e">
        <v>#REF!</v>
      </c>
      <c r="P41" t="e">
        <v>#REF!</v>
      </c>
      <c r="Q41" t="e">
        <v>#REF!</v>
      </c>
      <c r="R41" t="e">
        <v>#REF!</v>
      </c>
      <c r="S41" t="e">
        <v>#REF!</v>
      </c>
      <c r="T41" t="e">
        <v>#REF!</v>
      </c>
      <c r="U41" t="e">
        <v>#REF!</v>
      </c>
    </row>
    <row r="42" spans="1:25" x14ac:dyDescent="0.3">
      <c r="A42" t="s">
        <v>73</v>
      </c>
      <c r="B42" s="2">
        <v>0</v>
      </c>
      <c r="C42" s="2">
        <v>0</v>
      </c>
      <c r="D42" s="2">
        <v>0</v>
      </c>
      <c r="E42" s="2">
        <v>285712.94701311161</v>
      </c>
      <c r="F42" s="2">
        <v>325227.39140105108</v>
      </c>
      <c r="G42" s="2">
        <v>371259.15997248574</v>
      </c>
      <c r="H42" s="2">
        <v>376030.5721476294</v>
      </c>
      <c r="I42" s="2">
        <v>370467.45933136396</v>
      </c>
      <c r="J42" s="2">
        <v>369803.17274946684</v>
      </c>
      <c r="K42" s="2">
        <v>375351.94199413131</v>
      </c>
      <c r="L42" s="2">
        <v>365026.90153500042</v>
      </c>
      <c r="M42" s="2">
        <v>368106.87261056609</v>
      </c>
      <c r="N42" t="e">
        <v>#REF!</v>
      </c>
      <c r="O42" t="e">
        <v>#REF!</v>
      </c>
      <c r="P42" t="e">
        <v>#REF!</v>
      </c>
      <c r="Q42" t="e">
        <v>#REF!</v>
      </c>
      <c r="R42" t="e">
        <v>#REF!</v>
      </c>
      <c r="S42" t="e">
        <v>#REF!</v>
      </c>
      <c r="T42" t="e">
        <v>#REF!</v>
      </c>
      <c r="U42" t="e">
        <v>#REF!</v>
      </c>
    </row>
    <row r="43" spans="1:25" x14ac:dyDescent="0.3">
      <c r="A43" t="s">
        <v>75</v>
      </c>
      <c r="B43" s="2">
        <v>0</v>
      </c>
      <c r="C43" s="2">
        <v>0</v>
      </c>
      <c r="D43" s="2">
        <v>0</v>
      </c>
      <c r="E43" s="2">
        <v>244794.94447431996</v>
      </c>
      <c r="F43" s="2">
        <v>285064.03362080775</v>
      </c>
      <c r="G43" s="2">
        <v>332744.57261528494</v>
      </c>
      <c r="H43" s="2">
        <v>336262.0112089098</v>
      </c>
      <c r="I43" s="2">
        <v>327525.00179271639</v>
      </c>
      <c r="J43" s="2">
        <v>327194.26501197898</v>
      </c>
      <c r="K43" s="2">
        <v>326062.22877226124</v>
      </c>
      <c r="L43" s="2">
        <v>321639.08736644074</v>
      </c>
      <c r="M43" s="2">
        <v>323831.1239448369</v>
      </c>
      <c r="N43" t="e">
        <v>#REF!</v>
      </c>
      <c r="O43" t="e">
        <v>#REF!</v>
      </c>
      <c r="P43" t="e">
        <v>#REF!</v>
      </c>
      <c r="Q43" t="e">
        <v>#REF!</v>
      </c>
      <c r="R43" t="e">
        <v>#REF!</v>
      </c>
      <c r="S43" t="e">
        <v>#REF!</v>
      </c>
      <c r="T43" t="e">
        <v>#REF!</v>
      </c>
      <c r="U43" t="e">
        <v>#REF!</v>
      </c>
    </row>
    <row r="44" spans="1:25" x14ac:dyDescent="0.3">
      <c r="A44" t="s">
        <v>77</v>
      </c>
      <c r="B44" s="2">
        <v>0</v>
      </c>
      <c r="C44" s="2">
        <v>0</v>
      </c>
      <c r="D44" s="2">
        <v>0</v>
      </c>
      <c r="E44" s="2">
        <v>594786.32922797801</v>
      </c>
      <c r="F44" s="2">
        <v>688645.82686400507</v>
      </c>
      <c r="G44" s="2">
        <v>798822.03013436811</v>
      </c>
      <c r="H44" s="2">
        <v>809898.83871488366</v>
      </c>
      <c r="I44" s="2">
        <v>789672.84983765986</v>
      </c>
      <c r="J44" s="2">
        <v>790833.70902102231</v>
      </c>
      <c r="K44" s="2">
        <v>787335.74801961822</v>
      </c>
      <c r="L44" s="2">
        <v>780301.36466207064</v>
      </c>
      <c r="M44" s="2">
        <v>787272.56745553203</v>
      </c>
      <c r="N44" t="e">
        <v>#REF!</v>
      </c>
      <c r="O44" t="e">
        <v>#REF!</v>
      </c>
      <c r="P44" t="e">
        <v>#REF!</v>
      </c>
      <c r="Q44" t="e">
        <v>#REF!</v>
      </c>
      <c r="R44" t="e">
        <v>#REF!</v>
      </c>
      <c r="S44" t="e">
        <v>#REF!</v>
      </c>
      <c r="T44" t="e">
        <v>#REF!</v>
      </c>
      <c r="U44" t="e">
        <v>#REF!</v>
      </c>
    </row>
    <row r="45" spans="1:25" x14ac:dyDescent="0.3">
      <c r="A45" t="s">
        <v>79</v>
      </c>
      <c r="B45" s="2">
        <v>0</v>
      </c>
      <c r="C45" s="2">
        <v>0</v>
      </c>
      <c r="D45" s="2">
        <v>0</v>
      </c>
      <c r="E45" s="2">
        <v>1778401.9187940438</v>
      </c>
      <c r="F45" s="2">
        <v>1935939.7618057872</v>
      </c>
      <c r="G45" s="2">
        <v>2095710.1243827709</v>
      </c>
      <c r="H45" s="2">
        <v>1982470.0486650157</v>
      </c>
      <c r="I45" s="2">
        <v>1828172.0174699768</v>
      </c>
      <c r="J45" s="2">
        <v>1709004.5701998265</v>
      </c>
      <c r="K45" s="2">
        <v>1610608.0976257809</v>
      </c>
      <c r="L45" s="2">
        <v>1499840.395053508</v>
      </c>
      <c r="M45" s="2">
        <v>1424772.5547125547</v>
      </c>
      <c r="N45" t="e">
        <v>#REF!</v>
      </c>
      <c r="O45" t="e">
        <v>#REF!</v>
      </c>
      <c r="P45" t="e">
        <v>#REF!</v>
      </c>
      <c r="Q45" t="e">
        <v>#REF!</v>
      </c>
      <c r="R45" t="e">
        <v>#REF!</v>
      </c>
      <c r="S45" t="e">
        <v>#REF!</v>
      </c>
      <c r="T45" t="e">
        <v>#REF!</v>
      </c>
      <c r="U45" t="e">
        <v>#REF!</v>
      </c>
    </row>
    <row r="46" spans="1:25" x14ac:dyDescent="0.3">
      <c r="A46" t="s">
        <v>23</v>
      </c>
      <c r="B46" s="2">
        <v>0</v>
      </c>
      <c r="C46" s="2">
        <v>0</v>
      </c>
      <c r="D46" s="2">
        <v>0</v>
      </c>
      <c r="E46" s="2">
        <v>829674.2331440266</v>
      </c>
      <c r="F46" s="2">
        <v>943583.51660404284</v>
      </c>
      <c r="G46" s="2">
        <v>1077912.3065886688</v>
      </c>
      <c r="H46" s="2">
        <v>1096976.3326254732</v>
      </c>
      <c r="I46" s="2">
        <v>1083519.9432120812</v>
      </c>
      <c r="J46" s="2">
        <v>887767.58364341443</v>
      </c>
      <c r="K46" s="2">
        <v>890974.05758533429</v>
      </c>
      <c r="L46" s="2">
        <v>881583.71971940552</v>
      </c>
      <c r="M46" s="2">
        <v>891921.88546216686</v>
      </c>
      <c r="N46" t="e">
        <v>#REF!</v>
      </c>
      <c r="O46" t="e">
        <v>#REF!</v>
      </c>
      <c r="P46" t="e">
        <v>#REF!</v>
      </c>
      <c r="Q46" t="e">
        <v>#REF!</v>
      </c>
      <c r="R46" t="e">
        <v>#REF!</v>
      </c>
      <c r="S46" t="e">
        <v>#REF!</v>
      </c>
      <c r="T46" t="e">
        <v>#REF!</v>
      </c>
      <c r="U46" t="e">
        <v>#REF!</v>
      </c>
    </row>
    <row r="47" spans="1:25" x14ac:dyDescent="0.3">
      <c r="A47" t="s">
        <v>82</v>
      </c>
      <c r="B47" s="2">
        <v>0</v>
      </c>
      <c r="C47" s="2">
        <v>0</v>
      </c>
      <c r="D47" s="2">
        <v>0</v>
      </c>
      <c r="E47" s="2">
        <v>96370.714546641044</v>
      </c>
      <c r="F47" s="2">
        <v>96904.033748505142</v>
      </c>
      <c r="G47" s="2">
        <v>94581.36801973042</v>
      </c>
      <c r="H47" s="2">
        <v>91615.378574354429</v>
      </c>
      <c r="I47" s="2">
        <v>83285.776565481894</v>
      </c>
      <c r="J47" s="2">
        <v>13461.844300281187</v>
      </c>
      <c r="K47" s="2">
        <v>4823.1376206971236</v>
      </c>
      <c r="L47" s="2">
        <v>0</v>
      </c>
      <c r="M47" s="2">
        <v>5.8566265436147766</v>
      </c>
      <c r="N47" t="e">
        <v>#REF!</v>
      </c>
      <c r="O47" t="e">
        <v>#REF!</v>
      </c>
      <c r="P47" t="e">
        <v>#REF!</v>
      </c>
      <c r="Q47" t="e">
        <v>#REF!</v>
      </c>
      <c r="R47" t="e">
        <v>#REF!</v>
      </c>
      <c r="S47" t="e">
        <v>#REF!</v>
      </c>
      <c r="T47" t="e">
        <v>#REF!</v>
      </c>
      <c r="U47" t="e">
        <v>#REF!</v>
      </c>
    </row>
    <row r="48" spans="1:25" x14ac:dyDescent="0.3">
      <c r="A48" t="s">
        <v>84</v>
      </c>
      <c r="B48" s="2">
        <v>0</v>
      </c>
      <c r="C48" s="2">
        <v>0</v>
      </c>
      <c r="D48" s="2">
        <v>0</v>
      </c>
      <c r="E48" s="2">
        <v>1133409.1893698187</v>
      </c>
      <c r="F48" s="2">
        <v>1299462.3826189348</v>
      </c>
      <c r="G48" s="2">
        <v>1492481.4820673144</v>
      </c>
      <c r="H48" s="2">
        <v>1511790.5394733404</v>
      </c>
      <c r="I48" s="2">
        <v>1483918.4896027809</v>
      </c>
      <c r="J48" s="2">
        <v>1483622.2405744963</v>
      </c>
      <c r="K48" s="2">
        <v>1495388.891865311</v>
      </c>
      <c r="L48" s="2">
        <v>1466357.0845871822</v>
      </c>
      <c r="M48" s="2">
        <v>1478675.0184844539</v>
      </c>
      <c r="N48" t="e">
        <v>#REF!</v>
      </c>
      <c r="O48" t="e">
        <v>#REF!</v>
      </c>
      <c r="P48" t="e">
        <v>#REF!</v>
      </c>
      <c r="Q48" t="e">
        <v>#REF!</v>
      </c>
      <c r="R48" t="e">
        <v>#REF!</v>
      </c>
      <c r="S48" t="e">
        <v>#REF!</v>
      </c>
      <c r="T48" t="e">
        <v>#REF!</v>
      </c>
      <c r="U48" t="e">
        <v>#REF!</v>
      </c>
    </row>
    <row r="49" spans="1:21" x14ac:dyDescent="0.3">
      <c r="A49" t="s">
        <v>86</v>
      </c>
      <c r="B49" s="2">
        <v>0</v>
      </c>
      <c r="C49" s="2">
        <v>0</v>
      </c>
      <c r="D49" s="2">
        <v>0</v>
      </c>
      <c r="E49" s="2">
        <v>190768.36969418277</v>
      </c>
      <c r="F49" s="2">
        <v>219957.4252313255</v>
      </c>
      <c r="G49" s="2">
        <v>254268.19285780191</v>
      </c>
      <c r="H49" s="2">
        <v>257103.34325216658</v>
      </c>
      <c r="I49" s="2">
        <v>251117.91788255807</v>
      </c>
      <c r="J49" s="2">
        <v>251622.22967004433</v>
      </c>
      <c r="K49" s="2">
        <v>251591.71968911742</v>
      </c>
      <c r="L49" s="2">
        <v>249448.44847792515</v>
      </c>
      <c r="M49" s="2">
        <v>252233.35065408825</v>
      </c>
      <c r="N49" t="e">
        <v>#REF!</v>
      </c>
      <c r="O49" t="e">
        <v>#REF!</v>
      </c>
      <c r="P49" t="e">
        <v>#REF!</v>
      </c>
      <c r="Q49" t="e">
        <v>#REF!</v>
      </c>
      <c r="R49" t="e">
        <v>#REF!</v>
      </c>
      <c r="S49" t="e">
        <v>#REF!</v>
      </c>
      <c r="T49" t="e">
        <v>#REF!</v>
      </c>
      <c r="U49" t="e">
        <v>#REF!</v>
      </c>
    </row>
    <row r="50" spans="1:21" x14ac:dyDescent="0.3">
      <c r="A50" t="s">
        <v>88</v>
      </c>
      <c r="B50" s="2">
        <v>0</v>
      </c>
      <c r="C50" s="2">
        <v>0</v>
      </c>
      <c r="D50" s="2">
        <v>0</v>
      </c>
      <c r="E50" s="2">
        <v>170463.75119726671</v>
      </c>
      <c r="F50" s="2">
        <v>204173.10857004384</v>
      </c>
      <c r="G50" s="2">
        <v>238898.95516105485</v>
      </c>
      <c r="H50" s="2">
        <v>246326.86756064455</v>
      </c>
      <c r="I50" s="2">
        <v>244332.68556447257</v>
      </c>
      <c r="J50" s="2">
        <v>246996.80177638371</v>
      </c>
      <c r="K50" s="2">
        <v>246181.45694635913</v>
      </c>
      <c r="L50" s="2">
        <v>238877.249063403</v>
      </c>
      <c r="M50" s="2">
        <v>230501.81699159695</v>
      </c>
      <c r="N50" t="e">
        <v>#REF!</v>
      </c>
      <c r="O50" t="e">
        <v>#REF!</v>
      </c>
      <c r="P50" t="e">
        <v>#REF!</v>
      </c>
      <c r="Q50" t="e">
        <v>#REF!</v>
      </c>
      <c r="R50" t="e">
        <v>#REF!</v>
      </c>
      <c r="S50" t="e">
        <v>#REF!</v>
      </c>
      <c r="T50" t="e">
        <v>#REF!</v>
      </c>
      <c r="U50" t="e">
        <v>#REF!</v>
      </c>
    </row>
    <row r="51" spans="1:21" x14ac:dyDescent="0.3">
      <c r="A51" t="s">
        <v>89</v>
      </c>
      <c r="B51" s="2">
        <v>0</v>
      </c>
      <c r="C51" s="2">
        <v>0</v>
      </c>
      <c r="D51" s="2">
        <v>0</v>
      </c>
      <c r="E51" s="2">
        <v>1944970.4765868448</v>
      </c>
      <c r="F51" s="2">
        <v>2249919.0397348134</v>
      </c>
      <c r="G51" s="2">
        <v>2603408.7492313045</v>
      </c>
      <c r="H51" s="2">
        <v>2627084.3997699865</v>
      </c>
      <c r="I51" s="2">
        <v>2553447.8544741408</v>
      </c>
      <c r="J51" s="2">
        <v>2510816.4140896262</v>
      </c>
      <c r="K51" s="2">
        <v>1883896.2473900139</v>
      </c>
      <c r="L51" s="2">
        <v>625371.25240904791</v>
      </c>
      <c r="M51" s="2">
        <v>631412.01404560753</v>
      </c>
      <c r="N51" t="e">
        <v>#REF!</v>
      </c>
      <c r="O51" t="e">
        <v>#REF!</v>
      </c>
      <c r="P51" t="e">
        <v>#REF!</v>
      </c>
      <c r="Q51" t="e">
        <v>#REF!</v>
      </c>
      <c r="R51" t="e">
        <v>#REF!</v>
      </c>
      <c r="S51" t="e">
        <v>#REF!</v>
      </c>
      <c r="T51" t="e">
        <v>#REF!</v>
      </c>
      <c r="U51" t="e">
        <v>#REF!</v>
      </c>
    </row>
    <row r="52" spans="1:21" x14ac:dyDescent="0.3">
      <c r="A52" t="s">
        <v>13</v>
      </c>
      <c r="B52" s="2">
        <v>0</v>
      </c>
      <c r="C52" s="2">
        <v>0</v>
      </c>
      <c r="D52" s="2">
        <v>0</v>
      </c>
      <c r="E52" s="2">
        <v>3665955.8448686604</v>
      </c>
      <c r="F52" s="2">
        <v>4296389.0405472023</v>
      </c>
      <c r="G52" s="2">
        <v>5050804.3389184372</v>
      </c>
      <c r="H52" s="2">
        <v>5139584.5794428336</v>
      </c>
      <c r="I52" s="2">
        <v>5055140.330159815</v>
      </c>
      <c r="J52" s="2">
        <v>5081102.6231748145</v>
      </c>
      <c r="K52" s="2">
        <v>5122634.3608643115</v>
      </c>
      <c r="L52" s="2">
        <v>5047075.2314550756</v>
      </c>
      <c r="M52" s="2">
        <v>5099829.7729767496</v>
      </c>
      <c r="N52" t="e">
        <v>#REF!</v>
      </c>
      <c r="O52" t="e">
        <v>#REF!</v>
      </c>
      <c r="P52" t="e">
        <v>#REF!</v>
      </c>
      <c r="Q52" t="e">
        <v>#REF!</v>
      </c>
      <c r="R52" t="e">
        <v>#REF!</v>
      </c>
      <c r="S52" t="e">
        <v>#REF!</v>
      </c>
      <c r="T52" t="e">
        <v>#REF!</v>
      </c>
      <c r="U52" t="e">
        <v>#REF!</v>
      </c>
    </row>
    <row r="53" spans="1:21" x14ac:dyDescent="0.3">
      <c r="A53" t="s">
        <v>92</v>
      </c>
      <c r="B53" s="2">
        <v>0</v>
      </c>
      <c r="C53" s="2">
        <v>0</v>
      </c>
      <c r="D53" s="2">
        <v>0</v>
      </c>
      <c r="E53" s="2">
        <v>1020087.6445843254</v>
      </c>
      <c r="F53" s="2">
        <v>1186053.5427792706</v>
      </c>
      <c r="G53" s="2">
        <v>1382626.9224049116</v>
      </c>
      <c r="H53" s="2">
        <v>1403594.1307686297</v>
      </c>
      <c r="I53" s="2">
        <v>1378382.6056280956</v>
      </c>
      <c r="J53" s="2">
        <v>1383866.5199594339</v>
      </c>
      <c r="K53" s="2">
        <v>1393062.8563749043</v>
      </c>
      <c r="L53" s="2">
        <v>1377140.3319190075</v>
      </c>
      <c r="M53" s="2">
        <v>1394985.9381436307</v>
      </c>
      <c r="N53" t="e">
        <v>#REF!</v>
      </c>
      <c r="O53" t="e">
        <v>#REF!</v>
      </c>
      <c r="P53" t="e">
        <v>#REF!</v>
      </c>
      <c r="Q53" t="e">
        <v>#REF!</v>
      </c>
      <c r="R53" t="e">
        <v>#REF!</v>
      </c>
      <c r="S53" t="e">
        <v>#REF!</v>
      </c>
      <c r="T53" t="e">
        <v>#REF!</v>
      </c>
      <c r="U53" t="e">
        <v>#REF!</v>
      </c>
    </row>
    <row r="54" spans="1:21" x14ac:dyDescent="0.3">
      <c r="A54" t="s">
        <v>93</v>
      </c>
      <c r="B54" s="2">
        <v>0</v>
      </c>
      <c r="C54" s="2">
        <v>0</v>
      </c>
      <c r="D54" s="2">
        <v>0</v>
      </c>
      <c r="E54" s="2">
        <v>425255.33177027275</v>
      </c>
      <c r="F54" s="2">
        <v>497878.33587363223</v>
      </c>
      <c r="G54" s="2">
        <v>584026.61471703486</v>
      </c>
      <c r="H54" s="2">
        <v>603358.79616648715</v>
      </c>
      <c r="I54" s="2">
        <v>604014.13532727503</v>
      </c>
      <c r="J54" s="2">
        <v>620324.00339980994</v>
      </c>
      <c r="K54" s="2">
        <v>629876.73731588712</v>
      </c>
      <c r="L54" s="2">
        <v>634464.85865003604</v>
      </c>
      <c r="M54" s="2">
        <v>650297.47375988495</v>
      </c>
      <c r="N54" t="e">
        <v>#REF!</v>
      </c>
      <c r="O54" t="e">
        <v>#REF!</v>
      </c>
      <c r="P54" t="e">
        <v>#REF!</v>
      </c>
      <c r="Q54" t="e">
        <v>#REF!</v>
      </c>
      <c r="R54" t="e">
        <v>#REF!</v>
      </c>
      <c r="S54" t="e">
        <v>#REF!</v>
      </c>
      <c r="T54" t="e">
        <v>#REF!</v>
      </c>
      <c r="U54" t="e">
        <v>#REF!</v>
      </c>
    </row>
    <row r="55" spans="1:21" x14ac:dyDescent="0.3">
      <c r="A55" s="1" t="s">
        <v>224</v>
      </c>
    </row>
    <row r="56" spans="1:21" x14ac:dyDescent="0.3">
      <c r="B56" s="2" t="s">
        <v>1</v>
      </c>
      <c r="D56" s="2" t="s">
        <v>2</v>
      </c>
    </row>
    <row r="57" spans="1:21" x14ac:dyDescent="0.3">
      <c r="A57" s="5" t="s">
        <v>4</v>
      </c>
      <c r="B57" s="6">
        <v>1992</v>
      </c>
      <c r="C57" s="6">
        <v>2017</v>
      </c>
      <c r="D57" s="7">
        <v>2017</v>
      </c>
      <c r="E57" s="7">
        <v>2020</v>
      </c>
      <c r="F57" s="7">
        <v>2025</v>
      </c>
      <c r="G57" s="7">
        <v>2030</v>
      </c>
      <c r="H57" s="7">
        <v>2035</v>
      </c>
      <c r="I57" s="7">
        <v>2040</v>
      </c>
      <c r="J57" s="7">
        <v>2045</v>
      </c>
      <c r="K57" s="7">
        <v>2050</v>
      </c>
      <c r="L57" s="7">
        <v>2055</v>
      </c>
      <c r="M57" s="7">
        <v>2060</v>
      </c>
      <c r="N57" s="8">
        <v>2065</v>
      </c>
      <c r="O57" s="8">
        <v>2070</v>
      </c>
      <c r="P57" s="8">
        <v>2075</v>
      </c>
      <c r="Q57" s="8">
        <v>2080</v>
      </c>
      <c r="R57" s="8">
        <v>2085</v>
      </c>
      <c r="S57" s="8">
        <v>2090</v>
      </c>
      <c r="T57" s="8">
        <v>2095</v>
      </c>
      <c r="U57" s="8">
        <v>2100</v>
      </c>
    </row>
    <row r="58" spans="1:21" x14ac:dyDescent="0.3">
      <c r="A58" s="9" t="s">
        <v>24</v>
      </c>
      <c r="B58" s="10">
        <f>SUM(B59:B80)</f>
        <v>0</v>
      </c>
      <c r="C58" s="10">
        <f>SUM(C59:C80)</f>
        <v>0</v>
      </c>
      <c r="D58" s="10">
        <f>SUM(D59:D80)</f>
        <v>0</v>
      </c>
      <c r="E58" s="10">
        <f>SUM(E59:E80)</f>
        <v>49278441.445460439</v>
      </c>
      <c r="F58" s="10">
        <f t="shared" ref="F58:U58" si="1">SUM(F59:F80)</f>
        <v>59514153.228689626</v>
      </c>
      <c r="G58" s="10">
        <f t="shared" si="1"/>
        <v>72168296.092063561</v>
      </c>
      <c r="H58" s="10">
        <f t="shared" si="1"/>
        <v>73049015.760785028</v>
      </c>
      <c r="I58" s="10">
        <f t="shared" si="1"/>
        <v>72865765.527258947</v>
      </c>
      <c r="J58" s="10">
        <f t="shared" si="1"/>
        <v>73523988.006631047</v>
      </c>
      <c r="K58" s="10">
        <f t="shared" si="1"/>
        <v>71859582.259726837</v>
      </c>
      <c r="L58" s="10">
        <f t="shared" si="1"/>
        <v>68987478.190564156</v>
      </c>
      <c r="M58" s="10">
        <f t="shared" si="1"/>
        <v>66796663.840524219</v>
      </c>
      <c r="N58" s="10" t="e">
        <f t="shared" si="1"/>
        <v>#REF!</v>
      </c>
      <c r="O58" s="10" t="e">
        <f t="shared" si="1"/>
        <v>#REF!</v>
      </c>
      <c r="P58" s="10" t="e">
        <f t="shared" si="1"/>
        <v>#REF!</v>
      </c>
      <c r="Q58" s="10" t="e">
        <f t="shared" si="1"/>
        <v>#REF!</v>
      </c>
      <c r="R58" s="10" t="e">
        <f t="shared" si="1"/>
        <v>#REF!</v>
      </c>
      <c r="S58" s="10" t="e">
        <f t="shared" si="1"/>
        <v>#REF!</v>
      </c>
      <c r="T58" s="10" t="e">
        <f t="shared" si="1"/>
        <v>#REF!</v>
      </c>
      <c r="U58" s="10" t="e">
        <f t="shared" si="1"/>
        <v>#REF!</v>
      </c>
    </row>
    <row r="59" spans="1:21" x14ac:dyDescent="0.3">
      <c r="A59" t="s">
        <v>95</v>
      </c>
      <c r="B59" s="2">
        <v>0</v>
      </c>
      <c r="C59" s="2">
        <v>0</v>
      </c>
      <c r="D59" s="2">
        <v>0</v>
      </c>
      <c r="E59" s="2">
        <v>1139.4247271242391</v>
      </c>
      <c r="F59" s="2">
        <v>1354.7394572581215</v>
      </c>
      <c r="G59" s="2">
        <v>1585.1865674480903</v>
      </c>
      <c r="H59" s="2">
        <v>1619.1217213092139</v>
      </c>
      <c r="I59" s="2">
        <v>1560.1954207347565</v>
      </c>
      <c r="J59" s="2">
        <v>1567.409482803668</v>
      </c>
      <c r="K59" s="2">
        <v>1556.9631229946549</v>
      </c>
      <c r="L59" s="2">
        <v>1524.7514694003239</v>
      </c>
      <c r="M59" s="2">
        <v>1537.5010191903511</v>
      </c>
      <c r="N59" t="e">
        <v>#REF!</v>
      </c>
      <c r="O59" t="e">
        <v>#REF!</v>
      </c>
      <c r="P59" t="e">
        <v>#REF!</v>
      </c>
      <c r="Q59" t="e">
        <v>#REF!</v>
      </c>
      <c r="R59" t="e">
        <v>#REF!</v>
      </c>
      <c r="S59" t="e">
        <v>#REF!</v>
      </c>
      <c r="T59" t="e">
        <v>#REF!</v>
      </c>
      <c r="U59" t="e">
        <v>#REF!</v>
      </c>
    </row>
    <row r="60" spans="1:21" x14ac:dyDescent="0.3">
      <c r="A60" t="s">
        <v>96</v>
      </c>
      <c r="B60" s="2">
        <v>0</v>
      </c>
      <c r="C60" s="2">
        <v>0</v>
      </c>
      <c r="D60" s="2">
        <v>0</v>
      </c>
      <c r="E60" s="2">
        <v>731.11250764783574</v>
      </c>
      <c r="F60" s="2">
        <v>627.0454973462289</v>
      </c>
      <c r="G60" s="2">
        <v>517.23460556873454</v>
      </c>
      <c r="H60" s="2">
        <v>492.46868017503846</v>
      </c>
      <c r="I60" s="2">
        <v>463.64825468526453</v>
      </c>
      <c r="J60" s="2">
        <v>446.8667678864482</v>
      </c>
      <c r="K60" s="2">
        <v>437.91106230838864</v>
      </c>
      <c r="L60" s="2">
        <v>413.24246313687854</v>
      </c>
      <c r="M60" s="2">
        <v>410.77452232348963</v>
      </c>
      <c r="N60" t="e">
        <v>#REF!</v>
      </c>
      <c r="O60" t="e">
        <v>#REF!</v>
      </c>
      <c r="P60" t="e">
        <v>#REF!</v>
      </c>
      <c r="Q60" t="e">
        <v>#REF!</v>
      </c>
      <c r="R60" t="e">
        <v>#REF!</v>
      </c>
      <c r="S60" t="e">
        <v>#REF!</v>
      </c>
      <c r="T60" t="e">
        <v>#REF!</v>
      </c>
      <c r="U60" t="e">
        <v>#REF!</v>
      </c>
    </row>
    <row r="61" spans="1:21" x14ac:dyDescent="0.3">
      <c r="A61" t="s">
        <v>97</v>
      </c>
      <c r="B61" s="2">
        <v>0</v>
      </c>
      <c r="C61" s="2">
        <v>0</v>
      </c>
      <c r="D61" s="2">
        <v>0</v>
      </c>
      <c r="E61" s="2">
        <v>7362.6102221988167</v>
      </c>
      <c r="F61" s="2">
        <v>7948.9994820049433</v>
      </c>
      <c r="G61" s="2">
        <v>8679.5531471584345</v>
      </c>
      <c r="H61" s="2">
        <v>8732.2296575365617</v>
      </c>
      <c r="I61" s="2">
        <v>8525.1353885762055</v>
      </c>
      <c r="J61" s="2">
        <v>8549.6774822592124</v>
      </c>
      <c r="K61" s="2">
        <v>8462.5744789672026</v>
      </c>
      <c r="L61" s="2">
        <v>8362.5948569869706</v>
      </c>
      <c r="M61" s="2">
        <v>8342.8444257454557</v>
      </c>
      <c r="N61" t="e">
        <v>#REF!</v>
      </c>
      <c r="O61" t="e">
        <v>#REF!</v>
      </c>
      <c r="P61" t="e">
        <v>#REF!</v>
      </c>
      <c r="Q61" t="e">
        <v>#REF!</v>
      </c>
      <c r="R61" t="e">
        <v>#REF!</v>
      </c>
      <c r="S61" t="e">
        <v>#REF!</v>
      </c>
      <c r="T61" t="e">
        <v>#REF!</v>
      </c>
      <c r="U61" t="e">
        <v>#REF!</v>
      </c>
    </row>
    <row r="62" spans="1:21" x14ac:dyDescent="0.3">
      <c r="A62" t="s">
        <v>25</v>
      </c>
      <c r="B62" s="2">
        <v>0</v>
      </c>
      <c r="C62" s="2">
        <v>0</v>
      </c>
      <c r="D62" s="2">
        <v>0</v>
      </c>
      <c r="E62" s="2">
        <v>14973524.964115694</v>
      </c>
      <c r="F62" s="2">
        <v>17839696.536257681</v>
      </c>
      <c r="G62" s="2">
        <v>21441487.257414006</v>
      </c>
      <c r="H62" s="2">
        <v>21414004.992898095</v>
      </c>
      <c r="I62" s="2">
        <v>21535506.542076923</v>
      </c>
      <c r="J62" s="2">
        <v>22185585.125722632</v>
      </c>
      <c r="K62" s="2">
        <v>22215565.75175992</v>
      </c>
      <c r="L62" s="2">
        <v>21726322.258066658</v>
      </c>
      <c r="M62" s="2">
        <v>21191978.203663591</v>
      </c>
      <c r="N62" t="e">
        <v>#REF!</v>
      </c>
      <c r="O62" t="e">
        <v>#REF!</v>
      </c>
      <c r="P62" t="e">
        <v>#REF!</v>
      </c>
      <c r="Q62" t="e">
        <v>#REF!</v>
      </c>
      <c r="R62" t="e">
        <v>#REF!</v>
      </c>
      <c r="S62" t="e">
        <v>#REF!</v>
      </c>
      <c r="T62" t="e">
        <v>#REF!</v>
      </c>
      <c r="U62" t="e">
        <v>#REF!</v>
      </c>
    </row>
    <row r="63" spans="1:21" x14ac:dyDescent="0.3">
      <c r="A63" t="s">
        <v>98</v>
      </c>
      <c r="B63" s="2">
        <v>0</v>
      </c>
      <c r="C63" s="2">
        <v>0</v>
      </c>
      <c r="D63" s="2">
        <v>0</v>
      </c>
      <c r="E63" s="2">
        <v>360.48933823869407</v>
      </c>
      <c r="F63" s="2">
        <v>435.32612020683712</v>
      </c>
      <c r="G63" s="2">
        <v>527.24464358913656</v>
      </c>
      <c r="H63" s="2">
        <v>543.6892890198344</v>
      </c>
      <c r="I63" s="2">
        <v>530.81843661111634</v>
      </c>
      <c r="J63" s="2">
        <v>528.37328786864964</v>
      </c>
      <c r="K63" s="2">
        <v>527.31477887967435</v>
      </c>
      <c r="L63" s="2">
        <v>530.30130174916485</v>
      </c>
      <c r="M63" s="2">
        <v>531.33939072781357</v>
      </c>
      <c r="N63" t="e">
        <v>#REF!</v>
      </c>
      <c r="O63" t="e">
        <v>#REF!</v>
      </c>
      <c r="P63" t="e">
        <v>#REF!</v>
      </c>
      <c r="Q63" t="e">
        <v>#REF!</v>
      </c>
      <c r="R63" t="e">
        <v>#REF!</v>
      </c>
      <c r="S63" t="e">
        <v>#REF!</v>
      </c>
      <c r="T63" t="e">
        <v>#REF!</v>
      </c>
      <c r="U63" t="e">
        <v>#REF!</v>
      </c>
    </row>
    <row r="64" spans="1:21" x14ac:dyDescent="0.3">
      <c r="A64" t="s">
        <v>27</v>
      </c>
      <c r="B64" s="2">
        <v>0</v>
      </c>
      <c r="C64" s="2">
        <v>0</v>
      </c>
      <c r="D64" s="2">
        <v>0</v>
      </c>
      <c r="E64" s="2">
        <v>213074.39459278516</v>
      </c>
      <c r="F64" s="2">
        <v>240643.27692311202</v>
      </c>
      <c r="G64" s="2">
        <v>271917.15504070115</v>
      </c>
      <c r="H64" s="2">
        <v>274432.73913063557</v>
      </c>
      <c r="I64" s="2">
        <v>268801.68263438577</v>
      </c>
      <c r="J64" s="2">
        <v>271680.68758148729</v>
      </c>
      <c r="K64" s="2">
        <v>272500.76828638342</v>
      </c>
      <c r="L64" s="2">
        <v>268174.82837993116</v>
      </c>
      <c r="M64" s="2">
        <v>269320.95240976772</v>
      </c>
      <c r="N64" t="e">
        <v>#REF!</v>
      </c>
      <c r="O64" t="e">
        <v>#REF!</v>
      </c>
      <c r="P64" t="e">
        <v>#REF!</v>
      </c>
      <c r="Q64" t="e">
        <v>#REF!</v>
      </c>
      <c r="R64" t="e">
        <v>#REF!</v>
      </c>
      <c r="S64" t="e">
        <v>#REF!</v>
      </c>
      <c r="T64" t="e">
        <v>#REF!</v>
      </c>
      <c r="U64" t="e">
        <v>#REF!</v>
      </c>
    </row>
    <row r="65" spans="1:21" x14ac:dyDescent="0.3">
      <c r="A65" t="s">
        <v>99</v>
      </c>
      <c r="B65" s="2">
        <v>0</v>
      </c>
      <c r="C65" s="2">
        <v>0</v>
      </c>
      <c r="D65" s="2">
        <v>0</v>
      </c>
      <c r="E65" s="2">
        <v>92154.951017333544</v>
      </c>
      <c r="F65" s="2">
        <v>103176.75365025757</v>
      </c>
      <c r="G65" s="2">
        <v>114872.41886610514</v>
      </c>
      <c r="H65" s="2">
        <v>113454.3834635853</v>
      </c>
      <c r="I65" s="2">
        <v>112041.90195678454</v>
      </c>
      <c r="J65" s="2">
        <v>111245.58150776458</v>
      </c>
      <c r="K65" s="2">
        <v>112926.99553656741</v>
      </c>
      <c r="L65" s="2">
        <v>106992.81953523176</v>
      </c>
      <c r="M65" s="2">
        <v>106098.43952269525</v>
      </c>
      <c r="N65" t="e">
        <v>#REF!</v>
      </c>
      <c r="O65" t="e">
        <v>#REF!</v>
      </c>
      <c r="P65" t="e">
        <v>#REF!</v>
      </c>
      <c r="Q65" t="e">
        <v>#REF!</v>
      </c>
      <c r="R65" t="e">
        <v>#REF!</v>
      </c>
      <c r="S65" t="e">
        <v>#REF!</v>
      </c>
      <c r="T65" t="e">
        <v>#REF!</v>
      </c>
      <c r="U65" t="e">
        <v>#REF!</v>
      </c>
    </row>
    <row r="66" spans="1:21" x14ac:dyDescent="0.3">
      <c r="A66" t="s">
        <v>100</v>
      </c>
      <c r="B66" s="2">
        <v>0</v>
      </c>
      <c r="C66" s="2">
        <v>0</v>
      </c>
      <c r="D66" s="2">
        <v>0</v>
      </c>
      <c r="E66" s="2">
        <v>250.89082052194044</v>
      </c>
      <c r="F66" s="2">
        <v>313.43888820436933</v>
      </c>
      <c r="G66" s="2">
        <v>366.67933594288422</v>
      </c>
      <c r="H66" s="2">
        <v>370.90914593264239</v>
      </c>
      <c r="I66" s="2">
        <v>371.85350780963859</v>
      </c>
      <c r="J66" s="2">
        <v>371.42889478145753</v>
      </c>
      <c r="K66" s="2">
        <v>369.30585987535193</v>
      </c>
      <c r="L66" s="2">
        <v>364.11286873247411</v>
      </c>
      <c r="M66" s="2">
        <v>372.94774342540842</v>
      </c>
      <c r="N66" t="e">
        <v>#REF!</v>
      </c>
      <c r="O66" t="e">
        <v>#REF!</v>
      </c>
      <c r="P66" t="e">
        <v>#REF!</v>
      </c>
      <c r="Q66" t="e">
        <v>#REF!</v>
      </c>
      <c r="R66" t="e">
        <v>#REF!</v>
      </c>
      <c r="S66" t="e">
        <v>#REF!</v>
      </c>
      <c r="T66" t="e">
        <v>#REF!</v>
      </c>
      <c r="U66" t="e">
        <v>#REF!</v>
      </c>
    </row>
    <row r="67" spans="1:21" x14ac:dyDescent="0.3">
      <c r="A67" t="s">
        <v>101</v>
      </c>
      <c r="B67" s="2">
        <v>0</v>
      </c>
      <c r="C67" s="2">
        <v>0</v>
      </c>
      <c r="D67" s="2">
        <v>0</v>
      </c>
      <c r="E67" s="2">
        <v>36992.492261202766</v>
      </c>
      <c r="F67" s="2">
        <v>42536.404877525907</v>
      </c>
      <c r="G67" s="2">
        <v>49290.125930810493</v>
      </c>
      <c r="H67" s="2">
        <v>51197.452265594256</v>
      </c>
      <c r="I67" s="2">
        <v>49504.648867738397</v>
      </c>
      <c r="J67" s="2">
        <v>49132.504476008908</v>
      </c>
      <c r="K67" s="2">
        <v>48887.13175092094</v>
      </c>
      <c r="L67" s="2">
        <v>48436.391063273397</v>
      </c>
      <c r="M67" s="2">
        <v>48898.911591655866</v>
      </c>
      <c r="N67" t="e">
        <v>#REF!</v>
      </c>
      <c r="O67" t="e">
        <v>#REF!</v>
      </c>
      <c r="P67" t="e">
        <v>#REF!</v>
      </c>
      <c r="Q67" t="e">
        <v>#REF!</v>
      </c>
      <c r="R67" t="e">
        <v>#REF!</v>
      </c>
      <c r="S67" t="e">
        <v>#REF!</v>
      </c>
      <c r="T67" t="e">
        <v>#REF!</v>
      </c>
      <c r="U67" t="e">
        <v>#REF!</v>
      </c>
    </row>
    <row r="68" spans="1:21" x14ac:dyDescent="0.3">
      <c r="A68" t="s">
        <v>102</v>
      </c>
      <c r="B68" s="2">
        <v>0</v>
      </c>
      <c r="C68" s="2">
        <v>0</v>
      </c>
      <c r="D68" s="2">
        <v>0</v>
      </c>
      <c r="E68" s="2">
        <v>157179.51382431813</v>
      </c>
      <c r="F68" s="2">
        <v>176599.2105866106</v>
      </c>
      <c r="G68" s="2">
        <v>199754.13200084027</v>
      </c>
      <c r="H68" s="2">
        <v>199785.15567949542</v>
      </c>
      <c r="I68" s="2">
        <v>192481.6488064336</v>
      </c>
      <c r="J68" s="2">
        <v>192364.68525563911</v>
      </c>
      <c r="K68" s="2">
        <v>191021.07334619484</v>
      </c>
      <c r="L68" s="2">
        <v>188711.09807341432</v>
      </c>
      <c r="M68" s="2">
        <v>189298.86188388453</v>
      </c>
      <c r="N68" t="e">
        <v>#REF!</v>
      </c>
      <c r="O68" t="e">
        <v>#REF!</v>
      </c>
      <c r="P68" t="e">
        <v>#REF!</v>
      </c>
      <c r="Q68" t="e">
        <v>#REF!</v>
      </c>
      <c r="R68" t="e">
        <v>#REF!</v>
      </c>
      <c r="S68" t="e">
        <v>#REF!</v>
      </c>
      <c r="T68" t="e">
        <v>#REF!</v>
      </c>
      <c r="U68" t="e">
        <v>#REF!</v>
      </c>
    </row>
    <row r="69" spans="1:21" x14ac:dyDescent="0.3">
      <c r="A69" t="s">
        <v>103</v>
      </c>
      <c r="B69" s="2">
        <v>0</v>
      </c>
      <c r="C69" s="2">
        <v>0</v>
      </c>
      <c r="D69" s="2">
        <v>0</v>
      </c>
      <c r="E69" s="2">
        <v>724696.67470569396</v>
      </c>
      <c r="F69" s="2">
        <v>861915.54077211325</v>
      </c>
      <c r="G69" s="2">
        <v>1024343.8204830589</v>
      </c>
      <c r="H69" s="2">
        <v>1036493.2960608988</v>
      </c>
      <c r="I69" s="2">
        <v>1005664.8839188108</v>
      </c>
      <c r="J69" s="2">
        <v>1005865.8057515508</v>
      </c>
      <c r="K69" s="2">
        <v>997156.95442123071</v>
      </c>
      <c r="L69" s="2">
        <v>986581.19854576187</v>
      </c>
      <c r="M69" s="2">
        <v>992904.311779554</v>
      </c>
      <c r="N69" t="e">
        <v>#REF!</v>
      </c>
      <c r="O69" t="e">
        <v>#REF!</v>
      </c>
      <c r="P69" t="e">
        <v>#REF!</v>
      </c>
      <c r="Q69" t="e">
        <v>#REF!</v>
      </c>
      <c r="R69" t="e">
        <v>#REF!</v>
      </c>
      <c r="S69" t="e">
        <v>#REF!</v>
      </c>
      <c r="T69" t="e">
        <v>#REF!</v>
      </c>
      <c r="U69" t="e">
        <v>#REF!</v>
      </c>
    </row>
    <row r="70" spans="1:21" x14ac:dyDescent="0.3">
      <c r="A70" t="s">
        <v>104</v>
      </c>
      <c r="B70" s="2">
        <v>0</v>
      </c>
      <c r="C70" s="2">
        <v>0</v>
      </c>
      <c r="D70" s="2">
        <v>0</v>
      </c>
      <c r="E70" s="2">
        <v>73542.141330224622</v>
      </c>
      <c r="F70" s="2">
        <v>86525.978896665139</v>
      </c>
      <c r="G70" s="2">
        <v>101794.313620088</v>
      </c>
      <c r="H70" s="2">
        <v>103204.54617161203</v>
      </c>
      <c r="I70" s="2">
        <v>100229.01161183056</v>
      </c>
      <c r="J70" s="2">
        <v>100257.86781842051</v>
      </c>
      <c r="K70" s="2">
        <v>99600.312937517883</v>
      </c>
      <c r="L70" s="2">
        <v>98375.445056719735</v>
      </c>
      <c r="M70" s="2">
        <v>99138.633309419864</v>
      </c>
      <c r="N70" t="e">
        <v>#REF!</v>
      </c>
      <c r="O70" t="e">
        <v>#REF!</v>
      </c>
      <c r="P70" t="e">
        <v>#REF!</v>
      </c>
      <c r="Q70" t="e">
        <v>#REF!</v>
      </c>
      <c r="R70" t="e">
        <v>#REF!</v>
      </c>
      <c r="S70" t="e">
        <v>#REF!</v>
      </c>
      <c r="T70" t="e">
        <v>#REF!</v>
      </c>
      <c r="U70" t="e">
        <v>#REF!</v>
      </c>
    </row>
    <row r="71" spans="1:21" x14ac:dyDescent="0.3">
      <c r="A71" t="s">
        <v>105</v>
      </c>
      <c r="B71" s="2">
        <v>0</v>
      </c>
      <c r="C71" s="2">
        <v>0</v>
      </c>
      <c r="D71" s="2">
        <v>0</v>
      </c>
      <c r="E71" s="2">
        <v>313739.49815024575</v>
      </c>
      <c r="F71" s="2">
        <v>366485.80647543137</v>
      </c>
      <c r="G71" s="2">
        <v>428730.98761031125</v>
      </c>
      <c r="H71" s="2">
        <v>432591.37649898586</v>
      </c>
      <c r="I71" s="2">
        <v>420296.01370528853</v>
      </c>
      <c r="J71" s="2">
        <v>420679.6887438962</v>
      </c>
      <c r="K71" s="2">
        <v>417160.96225252934</v>
      </c>
      <c r="L71" s="2">
        <v>412007.2904200987</v>
      </c>
      <c r="M71" s="2">
        <v>414450.23212219455</v>
      </c>
      <c r="N71" t="e">
        <v>#REF!</v>
      </c>
      <c r="O71" t="e">
        <v>#REF!</v>
      </c>
      <c r="P71" t="e">
        <v>#REF!</v>
      </c>
      <c r="Q71" t="e">
        <v>#REF!</v>
      </c>
      <c r="R71" t="e">
        <v>#REF!</v>
      </c>
      <c r="S71" t="e">
        <v>#REF!</v>
      </c>
      <c r="T71" t="e">
        <v>#REF!</v>
      </c>
      <c r="U71" t="e">
        <v>#REF!</v>
      </c>
    </row>
    <row r="72" spans="1:21" x14ac:dyDescent="0.3">
      <c r="A72" t="s">
        <v>106</v>
      </c>
      <c r="B72" s="2">
        <v>0</v>
      </c>
      <c r="C72" s="2">
        <v>0</v>
      </c>
      <c r="D72" s="2">
        <v>0</v>
      </c>
      <c r="E72" s="2">
        <v>36828.767142517485</v>
      </c>
      <c r="F72" s="2">
        <v>44565.4117387929</v>
      </c>
      <c r="G72" s="2">
        <v>53524.620748434689</v>
      </c>
      <c r="H72" s="2">
        <v>54973.498821743255</v>
      </c>
      <c r="I72" s="2">
        <v>55110.439289033209</v>
      </c>
      <c r="J72" s="2">
        <v>55536.517256620449</v>
      </c>
      <c r="K72" s="2">
        <v>56812.648835822511</v>
      </c>
      <c r="L72" s="2">
        <v>54881.492950828004</v>
      </c>
      <c r="M72" s="2">
        <v>55131.094375882996</v>
      </c>
      <c r="N72" t="e">
        <v>#REF!</v>
      </c>
      <c r="O72" t="e">
        <v>#REF!</v>
      </c>
      <c r="P72" t="e">
        <v>#REF!</v>
      </c>
      <c r="Q72" t="e">
        <v>#REF!</v>
      </c>
      <c r="R72" t="e">
        <v>#REF!</v>
      </c>
      <c r="S72" t="e">
        <v>#REF!</v>
      </c>
      <c r="T72" t="e">
        <v>#REF!</v>
      </c>
      <c r="U72" t="e">
        <v>#REF!</v>
      </c>
    </row>
    <row r="73" spans="1:21" x14ac:dyDescent="0.3">
      <c r="A73" t="s">
        <v>107</v>
      </c>
      <c r="B73" s="2">
        <v>0</v>
      </c>
      <c r="C73" s="2">
        <v>0</v>
      </c>
      <c r="D73" s="2">
        <v>0</v>
      </c>
      <c r="E73" s="2">
        <v>348.89088375013523</v>
      </c>
      <c r="F73" s="2">
        <v>407.09027633547146</v>
      </c>
      <c r="G73" s="2">
        <v>459.61404897689368</v>
      </c>
      <c r="H73" s="2">
        <v>463.9638589666518</v>
      </c>
      <c r="I73" s="2">
        <v>453.49622084364802</v>
      </c>
      <c r="J73" s="2">
        <v>451.69160781546697</v>
      </c>
      <c r="K73" s="2">
        <v>458.8372416836346</v>
      </c>
      <c r="L73" s="2">
        <v>451.42425054075682</v>
      </c>
      <c r="M73" s="2">
        <v>453.10712523369114</v>
      </c>
      <c r="N73" t="e">
        <v>#REF!</v>
      </c>
      <c r="O73" t="e">
        <v>#REF!</v>
      </c>
      <c r="P73" t="e">
        <v>#REF!</v>
      </c>
      <c r="Q73" t="e">
        <v>#REF!</v>
      </c>
      <c r="R73" t="e">
        <v>#REF!</v>
      </c>
      <c r="S73" t="e">
        <v>#REF!</v>
      </c>
      <c r="T73" t="e">
        <v>#REF!</v>
      </c>
      <c r="U73" t="e">
        <v>#REF!</v>
      </c>
    </row>
    <row r="74" spans="1:21" x14ac:dyDescent="0.3">
      <c r="A74" t="s">
        <v>29</v>
      </c>
      <c r="B74" s="2">
        <v>0</v>
      </c>
      <c r="C74" s="2">
        <v>0</v>
      </c>
      <c r="D74" s="2">
        <v>0</v>
      </c>
      <c r="E74" s="2">
        <v>1874633.761977308</v>
      </c>
      <c r="F74" s="2">
        <v>2270657.7989174705</v>
      </c>
      <c r="G74" s="2">
        <v>2757814.4257539981</v>
      </c>
      <c r="H74" s="2">
        <v>2803879.620086974</v>
      </c>
      <c r="I74" s="2">
        <v>2755395.4647400235</v>
      </c>
      <c r="J74" s="2">
        <v>2777179.5037920461</v>
      </c>
      <c r="K74" s="2">
        <v>2748990.0715133948</v>
      </c>
      <c r="L74" s="2">
        <v>2714352.5705685741</v>
      </c>
      <c r="M74" s="2">
        <v>2714651.7572647394</v>
      </c>
      <c r="N74" t="e">
        <v>#REF!</v>
      </c>
      <c r="O74" t="e">
        <v>#REF!</v>
      </c>
      <c r="P74" t="e">
        <v>#REF!</v>
      </c>
      <c r="Q74" t="e">
        <v>#REF!</v>
      </c>
      <c r="R74" t="e">
        <v>#REF!</v>
      </c>
      <c r="S74" t="e">
        <v>#REF!</v>
      </c>
      <c r="T74" t="e">
        <v>#REF!</v>
      </c>
      <c r="U74" t="e">
        <v>#REF!</v>
      </c>
    </row>
    <row r="75" spans="1:21" x14ac:dyDescent="0.3">
      <c r="A75" t="s">
        <v>108</v>
      </c>
      <c r="B75" s="2">
        <v>0</v>
      </c>
      <c r="C75" s="2">
        <v>0</v>
      </c>
      <c r="D75" s="2">
        <v>0</v>
      </c>
      <c r="E75" s="2">
        <v>3.2666687742731568</v>
      </c>
      <c r="F75" s="2">
        <v>3.8566687742731576</v>
      </c>
      <c r="G75" s="2">
        <v>4.5466687742731571</v>
      </c>
      <c r="H75" s="2">
        <v>4.5466687742731571</v>
      </c>
      <c r="I75" s="2">
        <v>4.3466687742731569</v>
      </c>
      <c r="J75" s="2">
        <v>4.2866687742731573</v>
      </c>
      <c r="K75" s="2">
        <v>4.1966687742731565</v>
      </c>
      <c r="L75" s="2">
        <v>4.0966687742731569</v>
      </c>
      <c r="M75" s="2">
        <v>4.0766687742731582</v>
      </c>
      <c r="N75" t="e">
        <v>#REF!</v>
      </c>
      <c r="O75" t="e">
        <v>#REF!</v>
      </c>
      <c r="P75" t="e">
        <v>#REF!</v>
      </c>
      <c r="Q75" t="e">
        <v>#REF!</v>
      </c>
      <c r="R75" t="e">
        <v>#REF!</v>
      </c>
      <c r="S75" t="e">
        <v>#REF!</v>
      </c>
      <c r="T75" t="e">
        <v>#REF!</v>
      </c>
      <c r="U75" t="e">
        <v>#REF!</v>
      </c>
    </row>
    <row r="76" spans="1:21" x14ac:dyDescent="0.3">
      <c r="A76" t="s">
        <v>109</v>
      </c>
      <c r="B76" s="2">
        <v>0</v>
      </c>
      <c r="C76" s="2">
        <v>0</v>
      </c>
      <c r="D76" s="2">
        <v>0</v>
      </c>
      <c r="E76" s="2">
        <v>212710.97361382106</v>
      </c>
      <c r="F76" s="2">
        <v>248651.53234251039</v>
      </c>
      <c r="G76" s="2">
        <v>290079.40204415616</v>
      </c>
      <c r="H76" s="2">
        <v>291948.26973690151</v>
      </c>
      <c r="I76" s="2">
        <v>282157.2902154784</v>
      </c>
      <c r="J76" s="2">
        <v>281325.03044482984</v>
      </c>
      <c r="K76" s="2">
        <v>278250.48888314061</v>
      </c>
      <c r="L76" s="2">
        <v>274511.36742212012</v>
      </c>
      <c r="M76" s="2">
        <v>276024.75519609806</v>
      </c>
      <c r="N76" t="e">
        <v>#REF!</v>
      </c>
      <c r="O76" t="e">
        <v>#REF!</v>
      </c>
      <c r="P76" t="e">
        <v>#REF!</v>
      </c>
      <c r="Q76" t="e">
        <v>#REF!</v>
      </c>
      <c r="R76" t="e">
        <v>#REF!</v>
      </c>
      <c r="S76" t="e">
        <v>#REF!</v>
      </c>
      <c r="T76" t="e">
        <v>#REF!</v>
      </c>
      <c r="U76" t="e">
        <v>#REF!</v>
      </c>
    </row>
    <row r="77" spans="1:21" x14ac:dyDescent="0.3">
      <c r="A77" t="s">
        <v>110</v>
      </c>
      <c r="B77" s="2">
        <v>0</v>
      </c>
      <c r="C77" s="2">
        <v>0</v>
      </c>
      <c r="D77" s="2">
        <v>0</v>
      </c>
      <c r="E77" s="2">
        <v>51670.230013523884</v>
      </c>
      <c r="F77" s="2">
        <v>55743.878255356096</v>
      </c>
      <c r="G77" s="2">
        <v>59855.354176855973</v>
      </c>
      <c r="H77" s="2">
        <v>60272.980914855616</v>
      </c>
      <c r="I77" s="2">
        <v>59199.437018941608</v>
      </c>
      <c r="J77" s="2">
        <v>60124.479567867624</v>
      </c>
      <c r="K77" s="2">
        <v>59540.810136068474</v>
      </c>
      <c r="L77" s="2">
        <v>58977.557473712215</v>
      </c>
      <c r="M77" s="2">
        <v>59474.607377580156</v>
      </c>
      <c r="N77" t="e">
        <v>#REF!</v>
      </c>
      <c r="O77" t="e">
        <v>#REF!</v>
      </c>
      <c r="P77" t="e">
        <v>#REF!</v>
      </c>
      <c r="Q77" t="e">
        <v>#REF!</v>
      </c>
      <c r="R77" t="e">
        <v>#REF!</v>
      </c>
      <c r="S77" t="e">
        <v>#REF!</v>
      </c>
      <c r="T77" t="e">
        <v>#REF!</v>
      </c>
      <c r="U77" t="e">
        <v>#REF!</v>
      </c>
    </row>
    <row r="78" spans="1:21" x14ac:dyDescent="0.3">
      <c r="A78" t="s">
        <v>111</v>
      </c>
      <c r="B78" s="2">
        <v>0</v>
      </c>
      <c r="C78" s="2">
        <v>0</v>
      </c>
      <c r="D78" s="2">
        <v>0</v>
      </c>
      <c r="E78" s="2">
        <v>262.48927501049928</v>
      </c>
      <c r="F78" s="2">
        <v>315.76938820436931</v>
      </c>
      <c r="G78" s="2">
        <v>369.25426451431275</v>
      </c>
      <c r="H78" s="2">
        <v>385.82733851643934</v>
      </c>
      <c r="I78" s="2">
        <v>375.20246019059095</v>
      </c>
      <c r="J78" s="2">
        <v>370.48274981670818</v>
      </c>
      <c r="K78" s="2">
        <v>368.4160006248884</v>
      </c>
      <c r="L78" s="2">
        <v>363.27243805343903</v>
      </c>
      <c r="M78" s="2">
        <v>376.97238628255127</v>
      </c>
      <c r="N78" t="e">
        <v>#REF!</v>
      </c>
      <c r="O78" t="e">
        <v>#REF!</v>
      </c>
      <c r="P78" t="e">
        <v>#REF!</v>
      </c>
      <c r="Q78" t="e">
        <v>#REF!</v>
      </c>
      <c r="R78" t="e">
        <v>#REF!</v>
      </c>
      <c r="S78" t="e">
        <v>#REF!</v>
      </c>
      <c r="T78" t="e">
        <v>#REF!</v>
      </c>
      <c r="U78" t="e">
        <v>#REF!</v>
      </c>
    </row>
    <row r="79" spans="1:21" x14ac:dyDescent="0.3">
      <c r="A79" t="s">
        <v>112</v>
      </c>
      <c r="B79" s="2">
        <v>0</v>
      </c>
      <c r="C79" s="2">
        <v>0</v>
      </c>
      <c r="D79" s="2">
        <v>0</v>
      </c>
      <c r="E79" s="2">
        <v>9547.430521949067</v>
      </c>
      <c r="F79" s="2">
        <v>7940.795346336552</v>
      </c>
      <c r="G79" s="2">
        <v>5971.4665634257635</v>
      </c>
      <c r="H79" s="2">
        <v>5925.820423142176</v>
      </c>
      <c r="I79" s="2">
        <v>5779.6764950896741</v>
      </c>
      <c r="J79" s="2">
        <v>5738.7087868233975</v>
      </c>
      <c r="K79" s="2">
        <v>5596.0470032840212</v>
      </c>
      <c r="L79" s="2">
        <v>5450.0445534373721</v>
      </c>
      <c r="M79" s="2">
        <v>5354.3899953436639</v>
      </c>
      <c r="N79" t="e">
        <v>#REF!</v>
      </c>
      <c r="O79" t="e">
        <v>#REF!</v>
      </c>
      <c r="P79" t="e">
        <v>#REF!</v>
      </c>
      <c r="Q79" t="e">
        <v>#REF!</v>
      </c>
      <c r="R79" t="e">
        <v>#REF!</v>
      </c>
      <c r="S79" t="e">
        <v>#REF!</v>
      </c>
      <c r="T79" t="e">
        <v>#REF!</v>
      </c>
      <c r="U79" t="e">
        <v>#REF!</v>
      </c>
    </row>
    <row r="80" spans="1:21" x14ac:dyDescent="0.3">
      <c r="A80" t="s">
        <v>31</v>
      </c>
      <c r="B80" s="2">
        <v>0</v>
      </c>
      <c r="C80" s="2">
        <v>0</v>
      </c>
      <c r="D80" s="2">
        <v>0</v>
      </c>
      <c r="E80" s="2">
        <v>30497686.477750555</v>
      </c>
      <c r="F80" s="2">
        <v>37157608.03787142</v>
      </c>
      <c r="G80" s="2">
        <v>45356351.29852879</v>
      </c>
      <c r="H80" s="2">
        <v>46194238.872272283</v>
      </c>
      <c r="I80" s="2">
        <v>46011312.18956396</v>
      </c>
      <c r="J80" s="2">
        <v>45994981.602983452</v>
      </c>
      <c r="K80" s="2">
        <v>44343386.723849759</v>
      </c>
      <c r="L80" s="2">
        <v>42031690.032137014</v>
      </c>
      <c r="M80" s="2">
        <v>40361909.126750104</v>
      </c>
      <c r="N80" t="e">
        <v>#REF!</v>
      </c>
      <c r="O80" t="e">
        <v>#REF!</v>
      </c>
      <c r="P80" t="e">
        <v>#REF!</v>
      </c>
      <c r="Q80" t="e">
        <v>#REF!</v>
      </c>
      <c r="R80" t="e">
        <v>#REF!</v>
      </c>
      <c r="S80" t="e">
        <v>#REF!</v>
      </c>
      <c r="T80" t="e">
        <v>#REF!</v>
      </c>
      <c r="U80" t="e">
        <v>#REF!</v>
      </c>
    </row>
    <row r="81" spans="1:25" x14ac:dyDescent="0.3">
      <c r="A81" s="9" t="s">
        <v>33</v>
      </c>
      <c r="B81" s="10">
        <f>SUM(B82:B94)</f>
        <v>0</v>
      </c>
      <c r="C81" s="10">
        <f>SUM(C82:C94)</f>
        <v>0</v>
      </c>
      <c r="D81" s="10">
        <f>SUM(D82:D94)</f>
        <v>0</v>
      </c>
      <c r="E81" s="10">
        <f>SUM(E82:E94)</f>
        <v>28636862.67123444</v>
      </c>
      <c r="F81" s="10">
        <f t="shared" ref="F81:U81" si="2">SUM(F82:F94)</f>
        <v>31042649.33301872</v>
      </c>
      <c r="G81" s="10">
        <f t="shared" si="2"/>
        <v>34151803.764982343</v>
      </c>
      <c r="H81" s="10">
        <f t="shared" si="2"/>
        <v>33692926.603906937</v>
      </c>
      <c r="I81" s="10">
        <f t="shared" si="2"/>
        <v>32536171.802536812</v>
      </c>
      <c r="J81" s="10">
        <f t="shared" si="2"/>
        <v>32060320.320107054</v>
      </c>
      <c r="K81" s="10">
        <f t="shared" si="2"/>
        <v>31431611.122819021</v>
      </c>
      <c r="L81" s="10">
        <f t="shared" si="2"/>
        <v>30625965.308099885</v>
      </c>
      <c r="M81" s="10">
        <f t="shared" si="2"/>
        <v>30439281.920568459</v>
      </c>
      <c r="N81" s="10" t="e">
        <f t="shared" si="2"/>
        <v>#REF!</v>
      </c>
      <c r="O81" s="10" t="e">
        <f t="shared" si="2"/>
        <v>#REF!</v>
      </c>
      <c r="P81" s="10" t="e">
        <f t="shared" si="2"/>
        <v>#REF!</v>
      </c>
      <c r="Q81" s="10" t="e">
        <f t="shared" si="2"/>
        <v>#REF!</v>
      </c>
      <c r="R81" s="10" t="e">
        <f t="shared" si="2"/>
        <v>#REF!</v>
      </c>
      <c r="S81" s="10" t="e">
        <f t="shared" si="2"/>
        <v>#REF!</v>
      </c>
      <c r="T81" s="10" t="e">
        <f t="shared" si="2"/>
        <v>#REF!</v>
      </c>
      <c r="U81" s="10" t="e">
        <f t="shared" si="2"/>
        <v>#REF!</v>
      </c>
    </row>
    <row r="82" spans="1:25" x14ac:dyDescent="0.3">
      <c r="A82" t="s">
        <v>34</v>
      </c>
      <c r="B82" s="2">
        <v>0</v>
      </c>
      <c r="C82" s="2">
        <v>0</v>
      </c>
      <c r="D82" s="2">
        <v>0</v>
      </c>
      <c r="E82" s="2">
        <v>1362637.3952689164</v>
      </c>
      <c r="F82" s="2">
        <v>1567992.7751728601</v>
      </c>
      <c r="G82" s="2">
        <v>1821714.6331012952</v>
      </c>
      <c r="H82" s="2">
        <v>1841287.2497070895</v>
      </c>
      <c r="I82" s="2">
        <v>1835865.2796919285</v>
      </c>
      <c r="J82" s="2">
        <v>1857917.9090499301</v>
      </c>
      <c r="K82" s="2">
        <v>1840991.3896415783</v>
      </c>
      <c r="L82" s="2">
        <v>1804775.2046215241</v>
      </c>
      <c r="M82" s="2">
        <v>1778927.16089665</v>
      </c>
      <c r="N82" t="e">
        <v>#REF!</v>
      </c>
      <c r="O82" t="e">
        <v>#REF!</v>
      </c>
      <c r="P82" t="e">
        <v>#REF!</v>
      </c>
      <c r="Q82" t="e">
        <v>#REF!</v>
      </c>
      <c r="R82" t="e">
        <v>#REF!</v>
      </c>
      <c r="S82" t="e">
        <v>#REF!</v>
      </c>
      <c r="T82" t="e">
        <v>#REF!</v>
      </c>
      <c r="U82" t="e">
        <v>#REF!</v>
      </c>
    </row>
    <row r="83" spans="1:25" s="9" customFormat="1" x14ac:dyDescent="0.3">
      <c r="A83" t="s">
        <v>113</v>
      </c>
      <c r="B83" s="2">
        <v>0</v>
      </c>
      <c r="C83" s="2">
        <v>0</v>
      </c>
      <c r="D83" s="2">
        <v>0</v>
      </c>
      <c r="E83" s="2">
        <v>199693.76283150585</v>
      </c>
      <c r="F83" s="2">
        <v>222744.86092523072</v>
      </c>
      <c r="G83" s="2">
        <v>249219.38658753075</v>
      </c>
      <c r="H83" s="2">
        <v>271304.36027826945</v>
      </c>
      <c r="I83" s="2">
        <v>271684.55824484036</v>
      </c>
      <c r="J83" s="2">
        <v>277516.52275722276</v>
      </c>
      <c r="K83" s="2">
        <v>280111.88550840545</v>
      </c>
      <c r="L83" s="2">
        <v>281600.62514121539</v>
      </c>
      <c r="M83" s="2">
        <v>287164.22110102774</v>
      </c>
      <c r="N83" t="e">
        <v>#REF!</v>
      </c>
      <c r="O83" t="e">
        <v>#REF!</v>
      </c>
      <c r="P83" t="e">
        <v>#REF!</v>
      </c>
      <c r="Q83" t="e">
        <v>#REF!</v>
      </c>
      <c r="R83" t="e">
        <v>#REF!</v>
      </c>
      <c r="S83" t="e">
        <v>#REF!</v>
      </c>
      <c r="T83" t="e">
        <v>#REF!</v>
      </c>
      <c r="U83" t="e">
        <v>#REF!</v>
      </c>
      <c r="V83"/>
      <c r="W83"/>
      <c r="X83"/>
      <c r="Y83"/>
    </row>
    <row r="84" spans="1:25" s="9" customFormat="1" x14ac:dyDescent="0.3">
      <c r="A84" t="s">
        <v>36</v>
      </c>
      <c r="B84" s="2">
        <v>0</v>
      </c>
      <c r="C84" s="2">
        <v>0</v>
      </c>
      <c r="D84" s="2">
        <v>0</v>
      </c>
      <c r="E84" s="2">
        <v>18336994.791772492</v>
      </c>
      <c r="F84" s="2">
        <v>19713448.628274247</v>
      </c>
      <c r="G84" s="2">
        <v>21523884.010415178</v>
      </c>
      <c r="H84" s="2">
        <v>21438412.55689992</v>
      </c>
      <c r="I84" s="2">
        <v>20930400.122822173</v>
      </c>
      <c r="J84" s="2">
        <v>20789441.775778227</v>
      </c>
      <c r="K84" s="2">
        <v>20634936.80286257</v>
      </c>
      <c r="L84" s="2">
        <v>20400773.240518477</v>
      </c>
      <c r="M84" s="2">
        <v>20598051.828965802</v>
      </c>
      <c r="N84" t="e">
        <v>#REF!</v>
      </c>
      <c r="O84" t="e">
        <v>#REF!</v>
      </c>
      <c r="P84" t="e">
        <v>#REF!</v>
      </c>
      <c r="Q84" t="e">
        <v>#REF!</v>
      </c>
      <c r="R84" t="e">
        <v>#REF!</v>
      </c>
      <c r="S84" t="e">
        <v>#REF!</v>
      </c>
      <c r="T84" t="e">
        <v>#REF!</v>
      </c>
      <c r="U84" t="e">
        <v>#REF!</v>
      </c>
      <c r="V84"/>
      <c r="W84"/>
      <c r="X84"/>
      <c r="Y84"/>
    </row>
    <row r="85" spans="1:25" s="9" customFormat="1" x14ac:dyDescent="0.3">
      <c r="A85" t="s">
        <v>38</v>
      </c>
      <c r="B85" s="2">
        <v>0</v>
      </c>
      <c r="C85" s="2">
        <v>0</v>
      </c>
      <c r="D85" s="2">
        <v>0</v>
      </c>
      <c r="E85" s="2">
        <v>4855078.1467753137</v>
      </c>
      <c r="F85" s="2">
        <v>5212915.9097621217</v>
      </c>
      <c r="G85" s="2">
        <v>5691867.0031795483</v>
      </c>
      <c r="H85" s="2">
        <v>5373909.180243439</v>
      </c>
      <c r="I85" s="2">
        <v>4976703.7069891384</v>
      </c>
      <c r="J85" s="2">
        <v>4752691.8912450336</v>
      </c>
      <c r="K85" s="2">
        <v>4442658.3080557892</v>
      </c>
      <c r="L85" s="2">
        <v>4093568.6101492094</v>
      </c>
      <c r="M85" s="2">
        <v>3813575.0047371108</v>
      </c>
      <c r="N85" t="e">
        <v>#REF!</v>
      </c>
      <c r="O85" t="e">
        <v>#REF!</v>
      </c>
      <c r="P85" t="e">
        <v>#REF!</v>
      </c>
      <c r="Q85" t="e">
        <v>#REF!</v>
      </c>
      <c r="R85" t="e">
        <v>#REF!</v>
      </c>
      <c r="S85" t="e">
        <v>#REF!</v>
      </c>
      <c r="T85" t="e">
        <v>#REF!</v>
      </c>
      <c r="U85" t="e">
        <v>#REF!</v>
      </c>
      <c r="V85"/>
      <c r="W85"/>
      <c r="X85"/>
      <c r="Y85"/>
    </row>
    <row r="86" spans="1:25" x14ac:dyDescent="0.3">
      <c r="A86" t="s">
        <v>40</v>
      </c>
      <c r="B86" s="2">
        <v>0</v>
      </c>
      <c r="C86" s="2">
        <v>0</v>
      </c>
      <c r="D86" s="2">
        <v>0</v>
      </c>
      <c r="E86" s="2">
        <v>579404.74597811059</v>
      </c>
      <c r="F86" s="2">
        <v>667537.58564493177</v>
      </c>
      <c r="G86" s="2">
        <v>776315.50052995142</v>
      </c>
      <c r="H86" s="2">
        <v>786367.25216209004</v>
      </c>
      <c r="I86" s="2">
        <v>775808.29220013751</v>
      </c>
      <c r="J86" s="2">
        <v>773846.82997145737</v>
      </c>
      <c r="K86" s="2">
        <v>777248.15767114982</v>
      </c>
      <c r="L86" s="2">
        <v>753776.07374644047</v>
      </c>
      <c r="M86" s="2">
        <v>753534.83974132128</v>
      </c>
      <c r="N86" t="e">
        <v>#REF!</v>
      </c>
      <c r="O86" t="e">
        <v>#REF!</v>
      </c>
      <c r="P86" t="e">
        <v>#REF!</v>
      </c>
      <c r="Q86" t="e">
        <v>#REF!</v>
      </c>
      <c r="R86" t="e">
        <v>#REF!</v>
      </c>
      <c r="S86" t="e">
        <v>#REF!</v>
      </c>
      <c r="T86" t="e">
        <v>#REF!</v>
      </c>
      <c r="U86" t="e">
        <v>#REF!</v>
      </c>
    </row>
    <row r="87" spans="1:25" x14ac:dyDescent="0.3">
      <c r="A87" t="s">
        <v>114</v>
      </c>
      <c r="B87" s="2">
        <v>0</v>
      </c>
      <c r="C87" s="2">
        <v>0</v>
      </c>
      <c r="D87" s="2">
        <v>0</v>
      </c>
      <c r="E87" s="2">
        <v>479513.97321931308</v>
      </c>
      <c r="F87" s="2">
        <v>499169.28713605605</v>
      </c>
      <c r="G87" s="2">
        <v>525105.65387738892</v>
      </c>
      <c r="H87" s="2">
        <v>516428.05929461605</v>
      </c>
      <c r="I87" s="2">
        <v>501796.73993901053</v>
      </c>
      <c r="J87" s="2">
        <v>499371.59054194519</v>
      </c>
      <c r="K87" s="2">
        <v>500332.61001003045</v>
      </c>
      <c r="L87" s="2">
        <v>487618.59792887984</v>
      </c>
      <c r="M87" s="2">
        <v>487148.88835344568</v>
      </c>
      <c r="N87" t="e">
        <v>#REF!</v>
      </c>
      <c r="O87" t="e">
        <v>#REF!</v>
      </c>
      <c r="P87" t="e">
        <v>#REF!</v>
      </c>
      <c r="Q87" t="e">
        <v>#REF!</v>
      </c>
      <c r="R87" t="e">
        <v>#REF!</v>
      </c>
      <c r="S87" t="e">
        <v>#REF!</v>
      </c>
      <c r="T87" t="e">
        <v>#REF!</v>
      </c>
      <c r="U87" t="e">
        <v>#REF!</v>
      </c>
    </row>
    <row r="88" spans="1:25" x14ac:dyDescent="0.3">
      <c r="A88" t="s">
        <v>115</v>
      </c>
      <c r="B88" s="2">
        <v>0</v>
      </c>
      <c r="C88" s="2">
        <v>0</v>
      </c>
      <c r="D88" s="2">
        <v>0</v>
      </c>
      <c r="E88" s="2">
        <v>13434.933864593841</v>
      </c>
      <c r="F88" s="2">
        <v>14339.574295087146</v>
      </c>
      <c r="G88" s="2">
        <v>15369.497574845176</v>
      </c>
      <c r="H88" s="2">
        <v>15155.018948518913</v>
      </c>
      <c r="I88" s="2">
        <v>15396.351967903434</v>
      </c>
      <c r="J88" s="2">
        <v>15051.680452969607</v>
      </c>
      <c r="K88" s="2">
        <v>14631.332207259553</v>
      </c>
      <c r="L88" s="2">
        <v>13953.460992203927</v>
      </c>
      <c r="M88" s="2">
        <v>13617.808644240515</v>
      </c>
      <c r="N88" t="e">
        <v>#REF!</v>
      </c>
      <c r="O88" t="e">
        <v>#REF!</v>
      </c>
      <c r="P88" t="e">
        <v>#REF!</v>
      </c>
      <c r="Q88" t="e">
        <v>#REF!</v>
      </c>
      <c r="R88" t="e">
        <v>#REF!</v>
      </c>
      <c r="S88" t="e">
        <v>#REF!</v>
      </c>
      <c r="T88" t="e">
        <v>#REF!</v>
      </c>
      <c r="U88" t="e">
        <v>#REF!</v>
      </c>
    </row>
    <row r="89" spans="1:25" s="1" customFormat="1" x14ac:dyDescent="0.3">
      <c r="A89" t="s">
        <v>116</v>
      </c>
      <c r="B89" s="2">
        <v>0</v>
      </c>
      <c r="C89" s="2">
        <v>0</v>
      </c>
      <c r="D89" s="2">
        <v>0</v>
      </c>
      <c r="E89" s="2">
        <v>72654.646351951247</v>
      </c>
      <c r="F89" s="2">
        <v>86130.298330968988</v>
      </c>
      <c r="G89" s="2">
        <v>103996.074115671</v>
      </c>
      <c r="H89" s="2">
        <v>107927.85399391314</v>
      </c>
      <c r="I89" s="2">
        <v>105039.81380665468</v>
      </c>
      <c r="J89" s="2">
        <v>105436.39931758876</v>
      </c>
      <c r="K89" s="2">
        <v>104881.15201575989</v>
      </c>
      <c r="L89" s="2">
        <v>103509.63028663899</v>
      </c>
      <c r="M89" s="2">
        <v>104122.92283002022</v>
      </c>
      <c r="N89" t="e">
        <v>#REF!</v>
      </c>
      <c r="O89" t="e">
        <v>#REF!</v>
      </c>
      <c r="P89" t="e">
        <v>#REF!</v>
      </c>
      <c r="Q89" t="e">
        <v>#REF!</v>
      </c>
      <c r="R89" t="e">
        <v>#REF!</v>
      </c>
      <c r="S89" t="e">
        <v>#REF!</v>
      </c>
      <c r="T89" t="e">
        <v>#REF!</v>
      </c>
      <c r="U89" t="e">
        <v>#REF!</v>
      </c>
      <c r="V89"/>
      <c r="W89"/>
      <c r="X89"/>
      <c r="Y89"/>
    </row>
    <row r="90" spans="1:25" s="9" customFormat="1" x14ac:dyDescent="0.3">
      <c r="A90" t="s">
        <v>117</v>
      </c>
      <c r="B90" s="2">
        <v>0</v>
      </c>
      <c r="C90" s="2">
        <v>0</v>
      </c>
      <c r="D90" s="2">
        <v>0</v>
      </c>
      <c r="E90" s="2">
        <v>563473.53006394568</v>
      </c>
      <c r="F90" s="2">
        <v>642068.3577236993</v>
      </c>
      <c r="G90" s="2">
        <v>734828.24311338074</v>
      </c>
      <c r="H90" s="2">
        <v>752356.02031391254</v>
      </c>
      <c r="I90" s="2">
        <v>755089.00461670267</v>
      </c>
      <c r="J90" s="2">
        <v>770829.33162552188</v>
      </c>
      <c r="K90" s="2">
        <v>781752.11423357786</v>
      </c>
      <c r="L90" s="2">
        <v>779673.48715544352</v>
      </c>
      <c r="M90" s="2">
        <v>791599.13467552094</v>
      </c>
      <c r="N90" t="e">
        <v>#REF!</v>
      </c>
      <c r="O90" t="e">
        <v>#REF!</v>
      </c>
      <c r="P90" t="e">
        <v>#REF!</v>
      </c>
      <c r="Q90" t="e">
        <v>#REF!</v>
      </c>
      <c r="R90" t="e">
        <v>#REF!</v>
      </c>
      <c r="S90" t="e">
        <v>#REF!</v>
      </c>
      <c r="T90" t="e">
        <v>#REF!</v>
      </c>
      <c r="U90" t="e">
        <v>#REF!</v>
      </c>
      <c r="V90"/>
      <c r="W90"/>
      <c r="X90"/>
      <c r="Y90"/>
    </row>
    <row r="91" spans="1:25" x14ac:dyDescent="0.3">
      <c r="A91" t="s">
        <v>42</v>
      </c>
      <c r="B91" s="2">
        <v>0</v>
      </c>
      <c r="C91" s="2">
        <v>0</v>
      </c>
      <c r="D91" s="2">
        <v>0</v>
      </c>
      <c r="E91" s="2">
        <v>579512.0842403901</v>
      </c>
      <c r="F91" s="2">
        <v>655499.543936715</v>
      </c>
      <c r="G91" s="2">
        <v>743744.1027672356</v>
      </c>
      <c r="H91" s="2">
        <v>754259.16042056878</v>
      </c>
      <c r="I91" s="2">
        <v>746024.7197968415</v>
      </c>
      <c r="J91" s="2">
        <v>750125.55061345675</v>
      </c>
      <c r="K91" s="2">
        <v>747901.85481859511</v>
      </c>
      <c r="L91" s="2">
        <v>741322.57822548365</v>
      </c>
      <c r="M91" s="2">
        <v>743076.98064719082</v>
      </c>
      <c r="N91" t="e">
        <v>#REF!</v>
      </c>
      <c r="O91" t="e">
        <v>#REF!</v>
      </c>
      <c r="P91" t="e">
        <v>#REF!</v>
      </c>
      <c r="Q91" t="e">
        <v>#REF!</v>
      </c>
      <c r="R91" t="e">
        <v>#REF!</v>
      </c>
      <c r="S91" t="e">
        <v>#REF!</v>
      </c>
      <c r="T91" t="e">
        <v>#REF!</v>
      </c>
      <c r="U91" t="e">
        <v>#REF!</v>
      </c>
    </row>
    <row r="92" spans="1:25" x14ac:dyDescent="0.3">
      <c r="A92" t="s">
        <v>118</v>
      </c>
      <c r="B92" s="2">
        <v>0</v>
      </c>
      <c r="C92" s="2">
        <v>0</v>
      </c>
      <c r="D92" s="2">
        <v>0</v>
      </c>
      <c r="E92" s="2">
        <v>74483.296280918046</v>
      </c>
      <c r="F92" s="2">
        <v>74493.748724019679</v>
      </c>
      <c r="G92" s="2">
        <v>75445.353741603161</v>
      </c>
      <c r="H92" s="2">
        <v>73681.963850067114</v>
      </c>
      <c r="I92" s="2">
        <v>70972.238818810583</v>
      </c>
      <c r="J92" s="2">
        <v>70812.260529051171</v>
      </c>
      <c r="K92" s="2">
        <v>69282.466842309572</v>
      </c>
      <c r="L92" s="2">
        <v>66909.831318163284</v>
      </c>
      <c r="M92" s="2">
        <v>65368.48632411594</v>
      </c>
      <c r="N92" t="e">
        <v>#REF!</v>
      </c>
      <c r="O92" t="e">
        <v>#REF!</v>
      </c>
      <c r="P92" t="e">
        <v>#REF!</v>
      </c>
      <c r="Q92" t="e">
        <v>#REF!</v>
      </c>
      <c r="R92" t="e">
        <v>#REF!</v>
      </c>
      <c r="S92" t="e">
        <v>#REF!</v>
      </c>
      <c r="T92" t="e">
        <v>#REF!</v>
      </c>
      <c r="U92" t="e">
        <v>#REF!</v>
      </c>
    </row>
    <row r="93" spans="1:25" x14ac:dyDescent="0.3">
      <c r="A93" t="s">
        <v>119</v>
      </c>
      <c r="B93" s="2">
        <v>0</v>
      </c>
      <c r="C93" s="2">
        <v>0</v>
      </c>
      <c r="D93" s="2">
        <v>0</v>
      </c>
      <c r="E93" s="2">
        <v>1145192.9284504349</v>
      </c>
      <c r="F93" s="2">
        <v>1248407.428982551</v>
      </c>
      <c r="G93" s="2">
        <v>1374495.4339206428</v>
      </c>
      <c r="H93" s="2">
        <v>1235633.7115266935</v>
      </c>
      <c r="I93" s="2">
        <v>1024885.5708771868</v>
      </c>
      <c r="J93" s="2">
        <v>863203.1961916039</v>
      </c>
      <c r="K93" s="2">
        <v>700197.03810840554</v>
      </c>
      <c r="L93" s="2">
        <v>570714.06511008635</v>
      </c>
      <c r="M93" s="2">
        <v>472036.95274121192</v>
      </c>
      <c r="N93" t="e">
        <v>#REF!</v>
      </c>
      <c r="O93" t="e">
        <v>#REF!</v>
      </c>
      <c r="P93" t="e">
        <v>#REF!</v>
      </c>
      <c r="Q93" t="e">
        <v>#REF!</v>
      </c>
      <c r="R93" t="e">
        <v>#REF!</v>
      </c>
      <c r="S93" t="e">
        <v>#REF!</v>
      </c>
      <c r="T93" t="e">
        <v>#REF!</v>
      </c>
      <c r="U93" t="e">
        <v>#REF!</v>
      </c>
    </row>
    <row r="94" spans="1:25" x14ac:dyDescent="0.3">
      <c r="A94" t="s">
        <v>120</v>
      </c>
      <c r="B94" s="2">
        <v>0</v>
      </c>
      <c r="C94" s="2">
        <v>0</v>
      </c>
      <c r="D94" s="2">
        <v>0</v>
      </c>
      <c r="E94" s="2">
        <v>374788.4361365558</v>
      </c>
      <c r="F94" s="2">
        <v>437901.33411022974</v>
      </c>
      <c r="G94" s="2">
        <v>515818.8720580698</v>
      </c>
      <c r="H94" s="2">
        <v>526204.21626784629</v>
      </c>
      <c r="I94" s="2">
        <v>526505.40276548185</v>
      </c>
      <c r="J94" s="2">
        <v>534075.38203304703</v>
      </c>
      <c r="K94" s="2">
        <v>536686.01084359374</v>
      </c>
      <c r="L94" s="2">
        <v>527769.90290612413</v>
      </c>
      <c r="M94" s="2">
        <v>531057.6909108035</v>
      </c>
      <c r="N94" t="e">
        <v>#REF!</v>
      </c>
      <c r="O94" t="e">
        <v>#REF!</v>
      </c>
      <c r="P94" t="e">
        <v>#REF!</v>
      </c>
      <c r="Q94" t="e">
        <v>#REF!</v>
      </c>
      <c r="R94" t="e">
        <v>#REF!</v>
      </c>
      <c r="S94" t="e">
        <v>#REF!</v>
      </c>
      <c r="T94" t="e">
        <v>#REF!</v>
      </c>
      <c r="U94" t="e">
        <v>#REF!</v>
      </c>
    </row>
    <row r="95" spans="1:25" x14ac:dyDescent="0.3">
      <c r="A95" s="1" t="s">
        <v>224</v>
      </c>
    </row>
    <row r="96" spans="1:25" x14ac:dyDescent="0.3">
      <c r="B96" s="2" t="s">
        <v>1</v>
      </c>
      <c r="D96" s="2" t="s">
        <v>2</v>
      </c>
    </row>
    <row r="97" spans="1:21" x14ac:dyDescent="0.3">
      <c r="A97" s="5" t="s">
        <v>4</v>
      </c>
      <c r="B97" s="6">
        <v>1992</v>
      </c>
      <c r="C97" s="6">
        <v>2017</v>
      </c>
      <c r="D97" s="7">
        <v>2017</v>
      </c>
      <c r="E97" s="7">
        <v>2020</v>
      </c>
      <c r="F97" s="7">
        <v>2025</v>
      </c>
      <c r="G97" s="7">
        <v>2030</v>
      </c>
      <c r="H97" s="7">
        <v>2035</v>
      </c>
      <c r="I97" s="7">
        <v>2040</v>
      </c>
      <c r="J97" s="7">
        <v>2045</v>
      </c>
      <c r="K97" s="7">
        <v>2050</v>
      </c>
      <c r="L97" s="7">
        <v>2055</v>
      </c>
      <c r="M97" s="7">
        <v>2060</v>
      </c>
      <c r="N97" s="8">
        <v>2065</v>
      </c>
      <c r="O97" s="8">
        <v>2070</v>
      </c>
      <c r="P97" s="8">
        <v>2075</v>
      </c>
      <c r="Q97" s="8">
        <v>2080</v>
      </c>
      <c r="R97" s="8">
        <v>2085</v>
      </c>
      <c r="S97" s="8">
        <v>2090</v>
      </c>
      <c r="T97" s="8">
        <v>2095</v>
      </c>
      <c r="U97" s="8">
        <v>2100</v>
      </c>
    </row>
    <row r="98" spans="1:21" x14ac:dyDescent="0.3">
      <c r="A98" s="9" t="s">
        <v>44</v>
      </c>
      <c r="B98" s="10">
        <f>SUM(B99:B137)+B185+B186+B189+B190+B191+B196+B197+B199</f>
        <v>0</v>
      </c>
      <c r="C98" s="10">
        <f>SUM(C99:C137)+C185+C186+C189+C190+C191+C196+C197+C199</f>
        <v>0</v>
      </c>
      <c r="D98" s="10">
        <f>SUM(D99:D137)+D185+D186+D189+D190+D191+D196+D197+D199</f>
        <v>0</v>
      </c>
      <c r="E98" s="10">
        <f>SUM(E99:E137)+E185+E186+E189+E190+E191+E196+E197+E199</f>
        <v>90922169.191088691</v>
      </c>
      <c r="F98" s="10">
        <f t="shared" ref="F98:U98" si="3">SUM(F99:F137)+F185+F186+F189+F190+F191+F196+F197+F199</f>
        <v>105639077.37636326</v>
      </c>
      <c r="G98" s="10">
        <f t="shared" si="3"/>
        <v>123908966.19808337</v>
      </c>
      <c r="H98" s="10">
        <f t="shared" si="3"/>
        <v>125600636.24344341</v>
      </c>
      <c r="I98" s="10">
        <f t="shared" si="3"/>
        <v>125405832.01250204</v>
      </c>
      <c r="J98" s="10">
        <f t="shared" si="3"/>
        <v>127860844.06165215</v>
      </c>
      <c r="K98" s="10">
        <f t="shared" si="3"/>
        <v>128807556.77846159</v>
      </c>
      <c r="L98" s="10">
        <f t="shared" si="3"/>
        <v>127358736.10219316</v>
      </c>
      <c r="M98" s="10">
        <f t="shared" si="3"/>
        <v>127067728.54799683</v>
      </c>
      <c r="N98" s="10" t="e">
        <f t="shared" si="3"/>
        <v>#REF!</v>
      </c>
      <c r="O98" s="10" t="e">
        <f t="shared" si="3"/>
        <v>#REF!</v>
      </c>
      <c r="P98" s="10" t="e">
        <f t="shared" si="3"/>
        <v>#REF!</v>
      </c>
      <c r="Q98" s="10" t="e">
        <f t="shared" si="3"/>
        <v>#REF!</v>
      </c>
      <c r="R98" s="10" t="e">
        <f t="shared" si="3"/>
        <v>#REF!</v>
      </c>
      <c r="S98" s="10" t="e">
        <f t="shared" si="3"/>
        <v>#REF!</v>
      </c>
      <c r="T98" s="10" t="e">
        <f t="shared" si="3"/>
        <v>#REF!</v>
      </c>
      <c r="U98" s="10" t="e">
        <f t="shared" si="3"/>
        <v>#REF!</v>
      </c>
    </row>
    <row r="99" spans="1:21" x14ac:dyDescent="0.3">
      <c r="A99" t="s">
        <v>121</v>
      </c>
      <c r="B99" s="2">
        <v>0</v>
      </c>
      <c r="C99" s="2">
        <v>0</v>
      </c>
      <c r="D99" s="2">
        <v>0</v>
      </c>
      <c r="E99" s="2">
        <v>230826.70834347943</v>
      </c>
      <c r="F99" s="2">
        <v>231513.71369364124</v>
      </c>
      <c r="G99" s="2">
        <v>34791.143895845118</v>
      </c>
      <c r="H99" s="2">
        <v>35317.037426627852</v>
      </c>
      <c r="I99" s="2">
        <v>34544.887072635225</v>
      </c>
      <c r="J99" s="2">
        <v>34668.774776254919</v>
      </c>
      <c r="K99" s="2">
        <v>34588.748595099256</v>
      </c>
      <c r="L99" s="2">
        <v>34427.110471555912</v>
      </c>
      <c r="M99" s="2">
        <v>34811.008463237202</v>
      </c>
      <c r="N99" t="e">
        <v>#REF!</v>
      </c>
      <c r="O99" t="e">
        <v>#REF!</v>
      </c>
      <c r="P99" t="e">
        <v>#REF!</v>
      </c>
      <c r="Q99" t="e">
        <v>#REF!</v>
      </c>
      <c r="R99" t="e">
        <v>#REF!</v>
      </c>
      <c r="S99" t="e">
        <v>#REF!</v>
      </c>
      <c r="T99" t="e">
        <v>#REF!</v>
      </c>
      <c r="U99" t="e">
        <v>#REF!</v>
      </c>
    </row>
    <row r="100" spans="1:21" x14ac:dyDescent="0.3">
      <c r="A100" t="s">
        <v>122</v>
      </c>
      <c r="B100" s="2">
        <v>0</v>
      </c>
      <c r="C100" s="2">
        <v>0</v>
      </c>
      <c r="D100" s="2">
        <v>0</v>
      </c>
      <c r="E100" s="2">
        <v>414.27926331168931</v>
      </c>
      <c r="F100" s="2">
        <v>550.95074240573354</v>
      </c>
      <c r="G100" s="2">
        <v>691.95176626744978</v>
      </c>
      <c r="H100" s="2">
        <v>731.20525315685541</v>
      </c>
      <c r="I100" s="2">
        <v>737.04450793458591</v>
      </c>
      <c r="J100" s="2">
        <v>768.58351419373241</v>
      </c>
      <c r="K100" s="2">
        <v>778.14898335031387</v>
      </c>
      <c r="L100" s="2">
        <v>777.48943865780336</v>
      </c>
      <c r="M100" s="2">
        <v>786.69575980110471</v>
      </c>
      <c r="N100" t="e">
        <v>#REF!</v>
      </c>
      <c r="O100" t="e">
        <v>#REF!</v>
      </c>
      <c r="P100" t="e">
        <v>#REF!</v>
      </c>
      <c r="Q100" t="e">
        <v>#REF!</v>
      </c>
      <c r="R100" t="e">
        <v>#REF!</v>
      </c>
      <c r="S100" t="e">
        <v>#REF!</v>
      </c>
      <c r="T100" t="e">
        <v>#REF!</v>
      </c>
      <c r="U100" t="e">
        <v>#REF!</v>
      </c>
    </row>
    <row r="101" spans="1:21" x14ac:dyDescent="0.3">
      <c r="A101" t="s">
        <v>124</v>
      </c>
      <c r="B101" s="2">
        <v>0</v>
      </c>
      <c r="C101" s="2">
        <v>0</v>
      </c>
      <c r="D101" s="2">
        <v>0</v>
      </c>
      <c r="E101" s="2">
        <v>1150317.4748337346</v>
      </c>
      <c r="F101" s="2">
        <v>1329715.3083677348</v>
      </c>
      <c r="G101" s="2">
        <v>1541444.007352625</v>
      </c>
      <c r="H101" s="2">
        <v>1566549.0032061993</v>
      </c>
      <c r="I101" s="2">
        <v>1534593.5094913524</v>
      </c>
      <c r="J101" s="2">
        <v>1540951.531677922</v>
      </c>
      <c r="K101" s="2">
        <v>1538655.9763623986</v>
      </c>
      <c r="L101" s="2">
        <v>1530659.7436120801</v>
      </c>
      <c r="M101" s="2">
        <v>1546800.4374905396</v>
      </c>
      <c r="N101" t="e">
        <v>#REF!</v>
      </c>
      <c r="O101" t="e">
        <v>#REF!</v>
      </c>
      <c r="P101" t="e">
        <v>#REF!</v>
      </c>
      <c r="Q101" t="e">
        <v>#REF!</v>
      </c>
      <c r="R101" t="e">
        <v>#REF!</v>
      </c>
      <c r="S101" t="e">
        <v>#REF!</v>
      </c>
      <c r="T101" t="e">
        <v>#REF!</v>
      </c>
      <c r="U101" t="e">
        <v>#REF!</v>
      </c>
    </row>
    <row r="102" spans="1:21" x14ac:dyDescent="0.3">
      <c r="A102" t="s">
        <v>125</v>
      </c>
      <c r="B102" s="2">
        <v>0</v>
      </c>
      <c r="C102" s="2">
        <v>0</v>
      </c>
      <c r="D102" s="2">
        <v>0</v>
      </c>
      <c r="E102" s="2">
        <v>233201.60239795659</v>
      </c>
      <c r="F102" s="2">
        <v>269365.71433106071</v>
      </c>
      <c r="G102" s="2">
        <v>312163.53825497295</v>
      </c>
      <c r="H102" s="2">
        <v>316965.12355940067</v>
      </c>
      <c r="I102" s="2">
        <v>310832.25406153122</v>
      </c>
      <c r="J102" s="2">
        <v>312019.90045492997</v>
      </c>
      <c r="K102" s="2">
        <v>312393.59769325505</v>
      </c>
      <c r="L102" s="2">
        <v>310212.21285160357</v>
      </c>
      <c r="M102" s="2">
        <v>313672.87661502825</v>
      </c>
      <c r="N102" t="e">
        <v>#REF!</v>
      </c>
      <c r="O102" t="e">
        <v>#REF!</v>
      </c>
      <c r="P102" t="e">
        <v>#REF!</v>
      </c>
      <c r="Q102" t="e">
        <v>#REF!</v>
      </c>
      <c r="R102" t="e">
        <v>#REF!</v>
      </c>
      <c r="S102" t="e">
        <v>#REF!</v>
      </c>
      <c r="T102" t="e">
        <v>#REF!</v>
      </c>
      <c r="U102" t="e">
        <v>#REF!</v>
      </c>
    </row>
    <row r="103" spans="1:21" x14ac:dyDescent="0.3">
      <c r="A103" t="s">
        <v>126</v>
      </c>
      <c r="B103" s="2">
        <v>0</v>
      </c>
      <c r="C103" s="2">
        <v>0</v>
      </c>
      <c r="D103" s="2">
        <v>0</v>
      </c>
      <c r="E103" s="2">
        <v>8094.6359950454171</v>
      </c>
      <c r="F103" s="2">
        <v>7612.6740424780537</v>
      </c>
      <c r="G103" s="2">
        <v>7134.068296997968</v>
      </c>
      <c r="H103" s="2">
        <v>7002.9726628997951</v>
      </c>
      <c r="I103" s="2">
        <v>6822.8842791593797</v>
      </c>
      <c r="J103" s="2">
        <v>6645.6735461915041</v>
      </c>
      <c r="K103" s="2">
        <v>6748.8857915284589</v>
      </c>
      <c r="L103" s="2">
        <v>6614.0183602921816</v>
      </c>
      <c r="M103" s="2">
        <v>6766.7842454259608</v>
      </c>
      <c r="N103" t="e">
        <v>#REF!</v>
      </c>
      <c r="O103" t="e">
        <v>#REF!</v>
      </c>
      <c r="P103" t="e">
        <v>#REF!</v>
      </c>
      <c r="Q103" t="e">
        <v>#REF!</v>
      </c>
      <c r="R103" t="e">
        <v>#REF!</v>
      </c>
      <c r="S103" t="e">
        <v>#REF!</v>
      </c>
      <c r="T103" t="e">
        <v>#REF!</v>
      </c>
      <c r="U103" t="e">
        <v>#REF!</v>
      </c>
    </row>
    <row r="104" spans="1:21" x14ac:dyDescent="0.3">
      <c r="A104" t="s">
        <v>127</v>
      </c>
      <c r="B104" s="2">
        <v>0</v>
      </c>
      <c r="C104" s="2">
        <v>0</v>
      </c>
      <c r="D104" s="2">
        <v>0</v>
      </c>
      <c r="E104" s="2">
        <v>446680.5488535717</v>
      </c>
      <c r="F104" s="2">
        <v>500403.08397594676</v>
      </c>
      <c r="G104" s="2">
        <v>563384.13809410413</v>
      </c>
      <c r="H104" s="2">
        <v>569270.18983346876</v>
      </c>
      <c r="I104" s="2">
        <v>559388.64717071375</v>
      </c>
      <c r="J104" s="2">
        <v>561309.44147254142</v>
      </c>
      <c r="K104" s="2">
        <v>558109.07773327909</v>
      </c>
      <c r="L104" s="2">
        <v>554145.83814543264</v>
      </c>
      <c r="M104" s="2">
        <v>556682.57073502988</v>
      </c>
      <c r="N104" t="e">
        <v>#REF!</v>
      </c>
      <c r="O104" t="e">
        <v>#REF!</v>
      </c>
      <c r="P104" t="e">
        <v>#REF!</v>
      </c>
      <c r="Q104" t="e">
        <v>#REF!</v>
      </c>
      <c r="R104" t="e">
        <v>#REF!</v>
      </c>
      <c r="S104" t="e">
        <v>#REF!</v>
      </c>
      <c r="T104" t="e">
        <v>#REF!</v>
      </c>
      <c r="U104" t="e">
        <v>#REF!</v>
      </c>
    </row>
    <row r="105" spans="1:21" x14ac:dyDescent="0.3">
      <c r="A105" t="s">
        <v>46</v>
      </c>
      <c r="B105" s="2">
        <v>0</v>
      </c>
      <c r="C105" s="2">
        <v>0</v>
      </c>
      <c r="D105" s="2">
        <v>0</v>
      </c>
      <c r="E105" s="2">
        <v>38862954.760201544</v>
      </c>
      <c r="F105" s="2">
        <v>47370866.274782315</v>
      </c>
      <c r="G105" s="2">
        <v>58669715.259297051</v>
      </c>
      <c r="H105" s="2">
        <v>59970468.334800921</v>
      </c>
      <c r="I105" s="2">
        <v>60957333.050814524</v>
      </c>
      <c r="J105" s="2">
        <v>63397913.316820741</v>
      </c>
      <c r="K105" s="2">
        <v>64872747.847032055</v>
      </c>
      <c r="L105" s="2">
        <v>64445131.884759031</v>
      </c>
      <c r="M105" s="2">
        <v>64265694.101329997</v>
      </c>
      <c r="N105" t="e">
        <v>#REF!</v>
      </c>
      <c r="O105" t="e">
        <v>#REF!</v>
      </c>
      <c r="P105" t="e">
        <v>#REF!</v>
      </c>
      <c r="Q105" t="e">
        <v>#REF!</v>
      </c>
      <c r="R105" t="e">
        <v>#REF!</v>
      </c>
      <c r="S105" t="e">
        <v>#REF!</v>
      </c>
      <c r="T105" t="e">
        <v>#REF!</v>
      </c>
      <c r="U105" t="e">
        <v>#REF!</v>
      </c>
    </row>
    <row r="106" spans="1:21" x14ac:dyDescent="0.3">
      <c r="A106" t="s">
        <v>128</v>
      </c>
      <c r="B106" s="2">
        <v>0</v>
      </c>
      <c r="C106" s="2">
        <v>0</v>
      </c>
      <c r="D106" s="2">
        <v>0</v>
      </c>
      <c r="E106" s="2">
        <v>1366.0809463408239</v>
      </c>
      <c r="F106" s="2">
        <v>1341.7806394529443</v>
      </c>
      <c r="G106" s="2">
        <v>1237.924646883456</v>
      </c>
      <c r="H106" s="2">
        <v>1133.5819815264592</v>
      </c>
      <c r="I106" s="2">
        <v>923.84462315922622</v>
      </c>
      <c r="J106" s="2">
        <v>875.12811090749142</v>
      </c>
      <c r="K106" s="2">
        <v>926.69875290103357</v>
      </c>
      <c r="L106" s="2">
        <v>995.67955388244354</v>
      </c>
      <c r="M106" s="2">
        <v>1018.9009902503852</v>
      </c>
      <c r="N106" t="e">
        <v>#REF!</v>
      </c>
      <c r="O106" t="e">
        <v>#REF!</v>
      </c>
      <c r="P106" t="e">
        <v>#REF!</v>
      </c>
      <c r="Q106" t="e">
        <v>#REF!</v>
      </c>
      <c r="R106" t="e">
        <v>#REF!</v>
      </c>
      <c r="S106" t="e">
        <v>#REF!</v>
      </c>
      <c r="T106" t="e">
        <v>#REF!</v>
      </c>
      <c r="U106" t="e">
        <v>#REF!</v>
      </c>
    </row>
    <row r="107" spans="1:21" x14ac:dyDescent="0.3">
      <c r="A107" t="s">
        <v>129</v>
      </c>
      <c r="B107" s="2">
        <v>0</v>
      </c>
      <c r="C107" s="2">
        <v>0</v>
      </c>
      <c r="D107" s="2">
        <v>0</v>
      </c>
      <c r="E107" s="2">
        <v>696.70739080818078</v>
      </c>
      <c r="F107" s="2">
        <v>828.58240900366377</v>
      </c>
      <c r="G107" s="2">
        <v>969.51902957913921</v>
      </c>
      <c r="H107" s="2">
        <v>980.03828601926432</v>
      </c>
      <c r="I107" s="2">
        <v>974.02154079699494</v>
      </c>
      <c r="J107" s="2">
        <v>973.83637421918081</v>
      </c>
      <c r="K107" s="2">
        <v>968.74278576344238</v>
      </c>
      <c r="L107" s="2">
        <v>976.29735629557183</v>
      </c>
      <c r="M107" s="2">
        <v>981.9696774388733</v>
      </c>
      <c r="N107" t="e">
        <v>#REF!</v>
      </c>
      <c r="O107" t="e">
        <v>#REF!</v>
      </c>
      <c r="P107" t="e">
        <v>#REF!</v>
      </c>
      <c r="Q107" t="e">
        <v>#REF!</v>
      </c>
      <c r="R107" t="e">
        <v>#REF!</v>
      </c>
      <c r="S107" t="e">
        <v>#REF!</v>
      </c>
      <c r="T107" t="e">
        <v>#REF!</v>
      </c>
      <c r="U107" t="e">
        <v>#REF!</v>
      </c>
    </row>
    <row r="108" spans="1:21" x14ac:dyDescent="0.3">
      <c r="A108" t="s">
        <v>48</v>
      </c>
      <c r="B108" s="2">
        <v>0</v>
      </c>
      <c r="C108" s="2">
        <v>0</v>
      </c>
      <c r="D108" s="2">
        <v>0</v>
      </c>
      <c r="E108" s="2">
        <v>21716381.516796794</v>
      </c>
      <c r="F108" s="2">
        <v>24624781.14713813</v>
      </c>
      <c r="G108" s="2">
        <v>27856051.827818748</v>
      </c>
      <c r="H108" s="2">
        <v>27788813.838189982</v>
      </c>
      <c r="I108" s="2">
        <v>26926861.315533623</v>
      </c>
      <c r="J108" s="2">
        <v>26581016.392463759</v>
      </c>
      <c r="K108" s="2">
        <v>26164227.410229165</v>
      </c>
      <c r="L108" s="2">
        <v>25948852.861941919</v>
      </c>
      <c r="M108" s="2">
        <v>26014499.158715691</v>
      </c>
      <c r="N108" t="e">
        <v>#REF!</v>
      </c>
      <c r="O108" t="e">
        <v>#REF!</v>
      </c>
      <c r="P108" t="e">
        <v>#REF!</v>
      </c>
      <c r="Q108" t="e">
        <v>#REF!</v>
      </c>
      <c r="R108" t="e">
        <v>#REF!</v>
      </c>
      <c r="S108" t="e">
        <v>#REF!</v>
      </c>
      <c r="T108" t="e">
        <v>#REF!</v>
      </c>
      <c r="U108" t="e">
        <v>#REF!</v>
      </c>
    </row>
    <row r="109" spans="1:21" x14ac:dyDescent="0.3">
      <c r="A109" t="s">
        <v>50</v>
      </c>
      <c r="B109" s="2">
        <v>0</v>
      </c>
      <c r="C109" s="2">
        <v>0</v>
      </c>
      <c r="D109" s="2">
        <v>0</v>
      </c>
      <c r="E109" s="2">
        <v>8234131.6012288379</v>
      </c>
      <c r="F109" s="2">
        <v>9284450.7237079684</v>
      </c>
      <c r="G109" s="2">
        <v>10618864.119872628</v>
      </c>
      <c r="H109" s="2">
        <v>10597299.887476739</v>
      </c>
      <c r="I109" s="2">
        <v>10594521.189993955</v>
      </c>
      <c r="J109" s="2">
        <v>10791708.239834609</v>
      </c>
      <c r="K109" s="2">
        <v>10758157.559179792</v>
      </c>
      <c r="L109" s="2">
        <v>10525064.390277207</v>
      </c>
      <c r="M109" s="2">
        <v>10477508.952323262</v>
      </c>
      <c r="N109" t="e">
        <v>#REF!</v>
      </c>
      <c r="O109" t="e">
        <v>#REF!</v>
      </c>
      <c r="P109" t="e">
        <v>#REF!</v>
      </c>
      <c r="Q109" t="e">
        <v>#REF!</v>
      </c>
      <c r="R109" t="e">
        <v>#REF!</v>
      </c>
      <c r="S109" t="e">
        <v>#REF!</v>
      </c>
      <c r="T109" t="e">
        <v>#REF!</v>
      </c>
      <c r="U109" t="e">
        <v>#REF!</v>
      </c>
    </row>
    <row r="110" spans="1:21" x14ac:dyDescent="0.3">
      <c r="A110" t="s">
        <v>130</v>
      </c>
      <c r="B110" s="2">
        <v>0</v>
      </c>
      <c r="C110" s="2">
        <v>0</v>
      </c>
      <c r="D110" s="2">
        <v>0</v>
      </c>
      <c r="E110" s="2">
        <v>239380.8067772348</v>
      </c>
      <c r="F110" s="2">
        <v>273258.16890858946</v>
      </c>
      <c r="G110" s="2">
        <v>315506.83256396157</v>
      </c>
      <c r="H110" s="2">
        <v>320402.30731302727</v>
      </c>
      <c r="I110" s="2">
        <v>319606.09394728061</v>
      </c>
      <c r="J110" s="2">
        <v>318300.90119182039</v>
      </c>
      <c r="K110" s="2">
        <v>312682.60126160964</v>
      </c>
      <c r="L110" s="2">
        <v>308966.11099468736</v>
      </c>
      <c r="M110" s="2">
        <v>310820.24495670042</v>
      </c>
      <c r="N110" t="e">
        <v>#REF!</v>
      </c>
      <c r="O110" t="e">
        <v>#REF!</v>
      </c>
      <c r="P110" t="e">
        <v>#REF!</v>
      </c>
      <c r="Q110" t="e">
        <v>#REF!</v>
      </c>
      <c r="R110" t="e">
        <v>#REF!</v>
      </c>
      <c r="S110" t="e">
        <v>#REF!</v>
      </c>
      <c r="T110" t="e">
        <v>#REF!</v>
      </c>
      <c r="U110" t="e">
        <v>#REF!</v>
      </c>
    </row>
    <row r="111" spans="1:21" x14ac:dyDescent="0.3">
      <c r="A111" t="s">
        <v>131</v>
      </c>
      <c r="B111" s="2">
        <v>0</v>
      </c>
      <c r="C111" s="2">
        <v>0</v>
      </c>
      <c r="D111" s="2">
        <v>0</v>
      </c>
      <c r="E111" s="2">
        <v>28989.40248226254</v>
      </c>
      <c r="F111" s="2">
        <v>33594.678677313983</v>
      </c>
      <c r="G111" s="2">
        <v>40030.313133553391</v>
      </c>
      <c r="H111" s="2">
        <v>40828.33255547141</v>
      </c>
      <c r="I111" s="2">
        <v>41190.022498605358</v>
      </c>
      <c r="J111" s="2">
        <v>41980.766251959052</v>
      </c>
      <c r="K111" s="2">
        <v>41567.73036690578</v>
      </c>
      <c r="L111" s="2">
        <v>40260.154494162714</v>
      </c>
      <c r="M111" s="2">
        <v>39553.656815984003</v>
      </c>
      <c r="N111" t="e">
        <v>#REF!</v>
      </c>
      <c r="O111" t="e">
        <v>#REF!</v>
      </c>
      <c r="P111" t="e">
        <v>#REF!</v>
      </c>
      <c r="Q111" t="e">
        <v>#REF!</v>
      </c>
      <c r="R111" t="e">
        <v>#REF!</v>
      </c>
      <c r="S111" t="e">
        <v>#REF!</v>
      </c>
      <c r="T111" t="e">
        <v>#REF!</v>
      </c>
      <c r="U111" t="e">
        <v>#REF!</v>
      </c>
    </row>
    <row r="112" spans="1:21" x14ac:dyDescent="0.3">
      <c r="A112" t="s">
        <v>132</v>
      </c>
      <c r="B112" s="2">
        <v>0</v>
      </c>
      <c r="C112" s="2">
        <v>0</v>
      </c>
      <c r="D112" s="2">
        <v>0</v>
      </c>
      <c r="E112" s="2">
        <v>12752.163134680211</v>
      </c>
      <c r="F112" s="2">
        <v>10251.803382572412</v>
      </c>
      <c r="G112" s="2">
        <v>7224.8243170411843</v>
      </c>
      <c r="H112" s="2">
        <v>5445.9298539693464</v>
      </c>
      <c r="I112" s="2">
        <v>4326.0168394484226</v>
      </c>
      <c r="J112" s="2">
        <v>3402.4091317673851</v>
      </c>
      <c r="K112" s="2">
        <v>2371.4795079370883</v>
      </c>
      <c r="L112" s="2">
        <v>1565.0218188981119</v>
      </c>
      <c r="M112" s="2">
        <v>6.2050576123201271</v>
      </c>
      <c r="N112" t="e">
        <v>#REF!</v>
      </c>
      <c r="O112" t="e">
        <v>#REF!</v>
      </c>
      <c r="P112" t="e">
        <v>#REF!</v>
      </c>
      <c r="Q112" t="e">
        <v>#REF!</v>
      </c>
      <c r="R112" t="e">
        <v>#REF!</v>
      </c>
      <c r="S112" t="e">
        <v>#REF!</v>
      </c>
      <c r="T112" t="e">
        <v>#REF!</v>
      </c>
      <c r="U112" t="e">
        <v>#REF!</v>
      </c>
    </row>
    <row r="113" spans="1:21" x14ac:dyDescent="0.3">
      <c r="A113" t="s">
        <v>51</v>
      </c>
      <c r="B113" s="2">
        <v>0</v>
      </c>
      <c r="C113" s="2">
        <v>0</v>
      </c>
      <c r="D113" s="2">
        <v>0</v>
      </c>
      <c r="E113" s="2">
        <v>2745302.8681145576</v>
      </c>
      <c r="F113" s="2">
        <v>3008707.5747326617</v>
      </c>
      <c r="G113" s="2">
        <v>3265869.2499987576</v>
      </c>
      <c r="H113" s="2">
        <v>3307631.9182175985</v>
      </c>
      <c r="I113" s="2">
        <v>3354855.2270961078</v>
      </c>
      <c r="J113" s="2">
        <v>3425819.7559328466</v>
      </c>
      <c r="K113" s="2">
        <v>3406960.9332879772</v>
      </c>
      <c r="L113" s="2">
        <v>3315693.6007603351</v>
      </c>
      <c r="M113" s="2">
        <v>3224561.0934293615</v>
      </c>
      <c r="N113" t="e">
        <v>#REF!</v>
      </c>
      <c r="O113" t="e">
        <v>#REF!</v>
      </c>
      <c r="P113" t="e">
        <v>#REF!</v>
      </c>
      <c r="Q113" t="e">
        <v>#REF!</v>
      </c>
      <c r="R113" t="e">
        <v>#REF!</v>
      </c>
      <c r="S113" t="e">
        <v>#REF!</v>
      </c>
      <c r="T113" t="e">
        <v>#REF!</v>
      </c>
      <c r="U113" t="e">
        <v>#REF!</v>
      </c>
    </row>
    <row r="114" spans="1:21" x14ac:dyDescent="0.3">
      <c r="A114" t="s">
        <v>133</v>
      </c>
      <c r="B114" s="2">
        <v>0</v>
      </c>
      <c r="C114" s="2">
        <v>0</v>
      </c>
      <c r="D114" s="2">
        <v>0</v>
      </c>
      <c r="E114" s="2">
        <v>15424.457610051346</v>
      </c>
      <c r="F114" s="2">
        <v>17903.334985849015</v>
      </c>
      <c r="G114" s="2">
        <v>20838.188381025968</v>
      </c>
      <c r="H114" s="2">
        <v>21167.172030291105</v>
      </c>
      <c r="I114" s="2">
        <v>20743.285533153663</v>
      </c>
      <c r="J114" s="2">
        <v>20821.66793400122</v>
      </c>
      <c r="K114" s="2">
        <v>20804.514613900297</v>
      </c>
      <c r="L114" s="2">
        <v>20653.891201530754</v>
      </c>
      <c r="M114" s="2">
        <v>20867.918713320083</v>
      </c>
      <c r="N114" t="e">
        <v>#REF!</v>
      </c>
      <c r="O114" t="e">
        <v>#REF!</v>
      </c>
      <c r="P114" t="e">
        <v>#REF!</v>
      </c>
      <c r="Q114" t="e">
        <v>#REF!</v>
      </c>
      <c r="R114" t="e">
        <v>#REF!</v>
      </c>
      <c r="S114" t="e">
        <v>#REF!</v>
      </c>
      <c r="T114" t="e">
        <v>#REF!</v>
      </c>
      <c r="U114" t="e">
        <v>#REF!</v>
      </c>
    </row>
    <row r="115" spans="1:21" x14ac:dyDescent="0.3">
      <c r="A115" t="s">
        <v>134</v>
      </c>
      <c r="B115" s="2">
        <v>0</v>
      </c>
      <c r="C115" s="2">
        <v>0</v>
      </c>
      <c r="D115" s="2">
        <v>0</v>
      </c>
      <c r="E115" s="2">
        <v>396256.12748880929</v>
      </c>
      <c r="F115" s="2">
        <v>463489.87489680201</v>
      </c>
      <c r="G115" s="2">
        <v>545120.14827555348</v>
      </c>
      <c r="H115" s="2">
        <v>564661.39788052393</v>
      </c>
      <c r="I115" s="2">
        <v>574325.56589435064</v>
      </c>
      <c r="J115" s="2">
        <v>597311.78367028851</v>
      </c>
      <c r="K115" s="2">
        <v>627341.30283190391</v>
      </c>
      <c r="L115" s="2">
        <v>632497.91621775087</v>
      </c>
      <c r="M115" s="2">
        <v>644092.72318810562</v>
      </c>
      <c r="N115" t="e">
        <v>#REF!</v>
      </c>
      <c r="O115" t="e">
        <v>#REF!</v>
      </c>
      <c r="P115" t="e">
        <v>#REF!</v>
      </c>
      <c r="Q115" t="e">
        <v>#REF!</v>
      </c>
      <c r="R115" t="e">
        <v>#REF!</v>
      </c>
      <c r="S115" t="e">
        <v>#REF!</v>
      </c>
      <c r="T115" t="e">
        <v>#REF!</v>
      </c>
      <c r="U115" t="e">
        <v>#REF!</v>
      </c>
    </row>
    <row r="116" spans="1:21" x14ac:dyDescent="0.3">
      <c r="A116" t="s">
        <v>135</v>
      </c>
      <c r="B116" s="2">
        <v>0</v>
      </c>
      <c r="C116" s="2">
        <v>0</v>
      </c>
      <c r="D116" s="2">
        <v>0</v>
      </c>
      <c r="E116" s="2">
        <v>499276.77727690153</v>
      </c>
      <c r="F116" s="2">
        <v>533148.35079338308</v>
      </c>
      <c r="G116" s="2">
        <v>566960.1363733972</v>
      </c>
      <c r="H116" s="2">
        <v>576561.80390522711</v>
      </c>
      <c r="I116" s="2">
        <v>582855.6967017625</v>
      </c>
      <c r="J116" s="2">
        <v>597007.48894541</v>
      </c>
      <c r="K116" s="2">
        <v>617496.8159353201</v>
      </c>
      <c r="L116" s="2">
        <v>605219.13576825196</v>
      </c>
      <c r="M116" s="2">
        <v>612496.60186792188</v>
      </c>
      <c r="N116" t="e">
        <v>#REF!</v>
      </c>
      <c r="O116" t="e">
        <v>#REF!</v>
      </c>
      <c r="P116" t="e">
        <v>#REF!</v>
      </c>
      <c r="Q116" t="e">
        <v>#REF!</v>
      </c>
      <c r="R116" t="e">
        <v>#REF!</v>
      </c>
      <c r="S116" t="e">
        <v>#REF!</v>
      </c>
      <c r="T116" t="e">
        <v>#REF!</v>
      </c>
      <c r="U116" t="e">
        <v>#REF!</v>
      </c>
    </row>
    <row r="117" spans="1:21" x14ac:dyDescent="0.3">
      <c r="A117" t="s">
        <v>136</v>
      </c>
      <c r="B117" s="2">
        <v>0</v>
      </c>
      <c r="C117" s="2">
        <v>0</v>
      </c>
      <c r="D117" s="2">
        <v>0</v>
      </c>
      <c r="E117" s="2">
        <v>864.62969530098587</v>
      </c>
      <c r="F117" s="2">
        <v>1020.1047134964688</v>
      </c>
      <c r="G117" s="2">
        <v>1188.6413340719441</v>
      </c>
      <c r="H117" s="2">
        <v>1204.6386481243894</v>
      </c>
      <c r="I117" s="2">
        <v>1190.4219029021199</v>
      </c>
      <c r="J117" s="2">
        <v>1192.9947939366261</v>
      </c>
      <c r="K117" s="2">
        <v>1189.2492630932077</v>
      </c>
      <c r="L117" s="2">
        <v>1180.5637760130169</v>
      </c>
      <c r="M117" s="2">
        <v>1202.3242123809589</v>
      </c>
      <c r="N117" t="e">
        <v>#REF!</v>
      </c>
      <c r="O117" t="e">
        <v>#REF!</v>
      </c>
      <c r="P117" t="e">
        <v>#REF!</v>
      </c>
      <c r="Q117" t="e">
        <v>#REF!</v>
      </c>
      <c r="R117" t="e">
        <v>#REF!</v>
      </c>
      <c r="S117" t="e">
        <v>#REF!</v>
      </c>
      <c r="T117" t="e">
        <v>#REF!</v>
      </c>
      <c r="U117" t="e">
        <v>#REF!</v>
      </c>
    </row>
    <row r="118" spans="1:21" x14ac:dyDescent="0.3">
      <c r="A118" t="s">
        <v>137</v>
      </c>
      <c r="B118" s="2">
        <v>0</v>
      </c>
      <c r="C118" s="2">
        <v>0</v>
      </c>
      <c r="D118" s="2">
        <v>0</v>
      </c>
      <c r="E118" s="2">
        <v>467706.22363500227</v>
      </c>
      <c r="F118" s="2">
        <v>564027.49372662324</v>
      </c>
      <c r="G118" s="2">
        <v>686588.42534335842</v>
      </c>
      <c r="H118" s="2">
        <v>721170.15779697674</v>
      </c>
      <c r="I118" s="2">
        <v>729619.34881940868</v>
      </c>
      <c r="J118" s="2">
        <v>752247.71488461038</v>
      </c>
      <c r="K118" s="2">
        <v>773064.02489272528</v>
      </c>
      <c r="L118" s="2">
        <v>781073.74487281789</v>
      </c>
      <c r="M118" s="2">
        <v>789667.18611983908</v>
      </c>
      <c r="N118" t="e">
        <v>#REF!</v>
      </c>
      <c r="O118" t="e">
        <v>#REF!</v>
      </c>
      <c r="P118" t="e">
        <v>#REF!</v>
      </c>
      <c r="Q118" t="e">
        <v>#REF!</v>
      </c>
      <c r="R118" t="e">
        <v>#REF!</v>
      </c>
      <c r="S118" t="e">
        <v>#REF!</v>
      </c>
      <c r="T118" t="e">
        <v>#REF!</v>
      </c>
      <c r="U118" t="e">
        <v>#REF!</v>
      </c>
    </row>
    <row r="119" spans="1:21" x14ac:dyDescent="0.3">
      <c r="A119" t="s">
        <v>138</v>
      </c>
      <c r="B119" s="2">
        <v>0</v>
      </c>
      <c r="C119" s="2">
        <v>0</v>
      </c>
      <c r="D119" s="2">
        <v>0</v>
      </c>
      <c r="E119" s="2">
        <v>6729.3498429756155</v>
      </c>
      <c r="F119" s="2">
        <v>5751.9181040984395</v>
      </c>
      <c r="G119" s="2">
        <v>4667.024658949098</v>
      </c>
      <c r="H119" s="2">
        <v>4319.6424174689</v>
      </c>
      <c r="I119" s="2">
        <v>4208.4473841850295</v>
      </c>
      <c r="J119" s="2">
        <v>4290.3106785057762</v>
      </c>
      <c r="K119" s="2">
        <v>4215.5269172130784</v>
      </c>
      <c r="L119" s="2">
        <v>4240.9737758068086</v>
      </c>
      <c r="M119" s="2">
        <v>4252.2343273993902</v>
      </c>
      <c r="N119" t="e">
        <v>#REF!</v>
      </c>
      <c r="O119" t="e">
        <v>#REF!</v>
      </c>
      <c r="P119" t="e">
        <v>#REF!</v>
      </c>
      <c r="Q119" t="e">
        <v>#REF!</v>
      </c>
      <c r="R119" t="e">
        <v>#REF!</v>
      </c>
      <c r="S119" t="e">
        <v>#REF!</v>
      </c>
      <c r="T119" t="e">
        <v>#REF!</v>
      </c>
      <c r="U119" t="e">
        <v>#REF!</v>
      </c>
    </row>
    <row r="120" spans="1:21" x14ac:dyDescent="0.3">
      <c r="A120" t="s">
        <v>139</v>
      </c>
      <c r="B120" s="2">
        <v>0</v>
      </c>
      <c r="C120" s="2">
        <v>0</v>
      </c>
      <c r="D120" s="2">
        <v>0</v>
      </c>
      <c r="E120" s="2">
        <v>3849.448657660595</v>
      </c>
      <c r="F120" s="2">
        <v>4512.4326552655211</v>
      </c>
      <c r="G120" s="2">
        <v>5294.9343704750781</v>
      </c>
      <c r="H120" s="2">
        <v>5399.8345487123261</v>
      </c>
      <c r="I120" s="2">
        <v>5294.9005524502181</v>
      </c>
      <c r="J120" s="2">
        <v>5336.3263076695266</v>
      </c>
      <c r="K120" s="2">
        <v>5310.8074105616288</v>
      </c>
      <c r="L120" s="2">
        <v>5282.198614829279</v>
      </c>
      <c r="M120" s="2">
        <v>5335.7656849327441</v>
      </c>
      <c r="N120" t="e">
        <v>#REF!</v>
      </c>
      <c r="O120" t="e">
        <v>#REF!</v>
      </c>
      <c r="P120" t="e">
        <v>#REF!</v>
      </c>
      <c r="Q120" t="e">
        <v>#REF!</v>
      </c>
      <c r="R120" t="e">
        <v>#REF!</v>
      </c>
      <c r="S120" t="e">
        <v>#REF!</v>
      </c>
      <c r="T120" t="e">
        <v>#REF!</v>
      </c>
      <c r="U120" t="e">
        <v>#REF!</v>
      </c>
    </row>
    <row r="121" spans="1:21" x14ac:dyDescent="0.3">
      <c r="A121" t="s">
        <v>53</v>
      </c>
      <c r="B121" s="2">
        <v>0</v>
      </c>
      <c r="C121" s="2">
        <v>0</v>
      </c>
      <c r="D121" s="2">
        <v>0</v>
      </c>
      <c r="E121" s="2">
        <v>1368878.0963216773</v>
      </c>
      <c r="F121" s="2">
        <v>1347199.6653361074</v>
      </c>
      <c r="G121" s="2">
        <v>1308030.243818349</v>
      </c>
      <c r="H121" s="2">
        <v>1179312.9325697813</v>
      </c>
      <c r="I121" s="2">
        <v>1076790.8206335099</v>
      </c>
      <c r="J121" s="2">
        <v>1029644.5101249584</v>
      </c>
      <c r="K121" s="2">
        <v>972916.15651197615</v>
      </c>
      <c r="L121" s="2">
        <v>895437.22429513524</v>
      </c>
      <c r="M121" s="2">
        <v>862538.05067346618</v>
      </c>
      <c r="N121" t="e">
        <v>#REF!</v>
      </c>
      <c r="O121" t="e">
        <v>#REF!</v>
      </c>
      <c r="P121" t="e">
        <v>#REF!</v>
      </c>
      <c r="Q121" t="e">
        <v>#REF!</v>
      </c>
      <c r="R121" t="e">
        <v>#REF!</v>
      </c>
      <c r="S121" t="e">
        <v>#REF!</v>
      </c>
      <c r="T121" t="e">
        <v>#REF!</v>
      </c>
      <c r="U121" t="e">
        <v>#REF!</v>
      </c>
    </row>
    <row r="122" spans="1:21" x14ac:dyDescent="0.3">
      <c r="A122" t="s">
        <v>140</v>
      </c>
      <c r="B122" s="2">
        <v>0</v>
      </c>
      <c r="C122" s="2">
        <v>0</v>
      </c>
      <c r="D122" s="2">
        <v>0</v>
      </c>
      <c r="E122" s="2">
        <v>40395.796082892528</v>
      </c>
      <c r="F122" s="2">
        <v>46365.825730223805</v>
      </c>
      <c r="G122" s="2">
        <v>53392.133011279882</v>
      </c>
      <c r="H122" s="2">
        <v>54700.903489181626</v>
      </c>
      <c r="I122" s="2">
        <v>54921.548061284833</v>
      </c>
      <c r="J122" s="2">
        <v>55629.706630933375</v>
      </c>
      <c r="K122" s="2">
        <v>57117.276033766277</v>
      </c>
      <c r="L122" s="2">
        <v>55994.242991149607</v>
      </c>
      <c r="M122" s="2">
        <v>56786.195075748139</v>
      </c>
      <c r="N122" t="e">
        <v>#REF!</v>
      </c>
      <c r="O122" t="e">
        <v>#REF!</v>
      </c>
      <c r="P122" t="e">
        <v>#REF!</v>
      </c>
      <c r="Q122" t="e">
        <v>#REF!</v>
      </c>
      <c r="R122" t="e">
        <v>#REF!</v>
      </c>
      <c r="S122" t="e">
        <v>#REF!</v>
      </c>
      <c r="T122" t="e">
        <v>#REF!</v>
      </c>
      <c r="U122" t="e">
        <v>#REF!</v>
      </c>
    </row>
    <row r="123" spans="1:21" x14ac:dyDescent="0.3">
      <c r="A123" t="s">
        <v>141</v>
      </c>
      <c r="B123" s="2">
        <v>0</v>
      </c>
      <c r="C123" s="2">
        <v>0</v>
      </c>
      <c r="D123" s="2">
        <v>0</v>
      </c>
      <c r="E123" s="2">
        <v>2020967.4285420363</v>
      </c>
      <c r="F123" s="2">
        <v>2297773.9642405412</v>
      </c>
      <c r="G123" s="2">
        <v>2621568.8157211165</v>
      </c>
      <c r="H123" s="2">
        <v>3117756.2688113614</v>
      </c>
      <c r="I123" s="2">
        <v>3071045.2504303474</v>
      </c>
      <c r="J123" s="2">
        <v>3075192.5297583668</v>
      </c>
      <c r="K123" s="2">
        <v>3073729.2662995262</v>
      </c>
      <c r="L123" s="2">
        <v>3026520.4849308613</v>
      </c>
      <c r="M123" s="2">
        <v>3045346.0875470862</v>
      </c>
      <c r="N123" t="e">
        <v>#REF!</v>
      </c>
      <c r="O123" t="e">
        <v>#REF!</v>
      </c>
      <c r="P123" t="e">
        <v>#REF!</v>
      </c>
      <c r="Q123" t="e">
        <v>#REF!</v>
      </c>
      <c r="R123" t="e">
        <v>#REF!</v>
      </c>
      <c r="S123" t="e">
        <v>#REF!</v>
      </c>
      <c r="T123" t="e">
        <v>#REF!</v>
      </c>
      <c r="U123" t="e">
        <v>#REF!</v>
      </c>
    </row>
    <row r="124" spans="1:21" x14ac:dyDescent="0.3">
      <c r="A124" t="s">
        <v>142</v>
      </c>
      <c r="B124" s="2">
        <v>0</v>
      </c>
      <c r="C124" s="2">
        <v>0</v>
      </c>
      <c r="D124" s="2">
        <v>0</v>
      </c>
      <c r="E124" s="2">
        <v>651815.03163846722</v>
      </c>
      <c r="F124" s="2">
        <v>754455.01877814392</v>
      </c>
      <c r="G124" s="2">
        <v>876723.11705098324</v>
      </c>
      <c r="H124" s="2">
        <v>901931.52387670672</v>
      </c>
      <c r="I124" s="2">
        <v>901350.88709573506</v>
      </c>
      <c r="J124" s="2">
        <v>921970.5670373356</v>
      </c>
      <c r="K124" s="2">
        <v>939849.62310822529</v>
      </c>
      <c r="L124" s="2">
        <v>956076.26130503416</v>
      </c>
      <c r="M124" s="2">
        <v>985319.49791073357</v>
      </c>
      <c r="N124" t="e">
        <v>#REF!</v>
      </c>
      <c r="O124" t="e">
        <v>#REF!</v>
      </c>
      <c r="P124" t="e">
        <v>#REF!</v>
      </c>
      <c r="Q124" t="e">
        <v>#REF!</v>
      </c>
      <c r="R124" t="e">
        <v>#REF!</v>
      </c>
      <c r="S124" t="e">
        <v>#REF!</v>
      </c>
      <c r="T124" t="e">
        <v>#REF!</v>
      </c>
      <c r="U124" t="e">
        <v>#REF!</v>
      </c>
    </row>
    <row r="125" spans="1:21" x14ac:dyDescent="0.3">
      <c r="A125" t="s">
        <v>143</v>
      </c>
      <c r="B125" s="2">
        <v>0</v>
      </c>
      <c r="C125" s="2">
        <v>0</v>
      </c>
      <c r="D125" s="2">
        <v>0</v>
      </c>
      <c r="E125" s="2">
        <v>2052.6799995875813</v>
      </c>
      <c r="F125" s="2">
        <v>2334.9866144968241</v>
      </c>
      <c r="G125" s="2">
        <v>2626.1426013367777</v>
      </c>
      <c r="H125" s="2">
        <v>2658.8140882261828</v>
      </c>
      <c r="I125" s="2">
        <v>2601.5134582285536</v>
      </c>
      <c r="J125" s="2">
        <v>2598.2624644877005</v>
      </c>
      <c r="K125" s="2">
        <v>2585.4811064812425</v>
      </c>
      <c r="L125" s="2">
        <v>2564.5397922380121</v>
      </c>
      <c r="M125" s="2">
        <v>2579.1662862182743</v>
      </c>
      <c r="N125" t="e">
        <v>#REF!</v>
      </c>
      <c r="O125" t="e">
        <v>#REF!</v>
      </c>
      <c r="P125" t="e">
        <v>#REF!</v>
      </c>
      <c r="Q125" t="e">
        <v>#REF!</v>
      </c>
      <c r="R125" t="e">
        <v>#REF!</v>
      </c>
      <c r="S125" t="e">
        <v>#REF!</v>
      </c>
      <c r="T125" t="e">
        <v>#REF!</v>
      </c>
      <c r="U125" t="e">
        <v>#REF!</v>
      </c>
    </row>
    <row r="126" spans="1:21" x14ac:dyDescent="0.3">
      <c r="A126" t="s">
        <v>144</v>
      </c>
      <c r="B126" s="2">
        <v>0</v>
      </c>
      <c r="C126" s="2">
        <v>0</v>
      </c>
      <c r="D126" s="2">
        <v>0</v>
      </c>
      <c r="E126" s="2">
        <v>2020313.4220248633</v>
      </c>
      <c r="F126" s="2">
        <v>2205279.5544588822</v>
      </c>
      <c r="G126" s="2">
        <v>2409866.8366188873</v>
      </c>
      <c r="H126" s="2">
        <v>2430587.8932996099</v>
      </c>
      <c r="I126" s="2">
        <v>2383903.0540701258</v>
      </c>
      <c r="J126" s="2">
        <v>2368237.6922743446</v>
      </c>
      <c r="K126" s="2">
        <v>2335673.2990356688</v>
      </c>
      <c r="L126" s="2">
        <v>2266687.8583207084</v>
      </c>
      <c r="M126" s="2">
        <v>2238637.1980762314</v>
      </c>
      <c r="N126" t="e">
        <v>#REF!</v>
      </c>
      <c r="O126" t="e">
        <v>#REF!</v>
      </c>
      <c r="P126" t="e">
        <v>#REF!</v>
      </c>
      <c r="Q126" t="e">
        <v>#REF!</v>
      </c>
      <c r="R126" t="e">
        <v>#REF!</v>
      </c>
      <c r="S126" t="e">
        <v>#REF!</v>
      </c>
      <c r="T126" t="e">
        <v>#REF!</v>
      </c>
      <c r="U126" t="e">
        <v>#REF!</v>
      </c>
    </row>
    <row r="127" spans="1:21" x14ac:dyDescent="0.3">
      <c r="A127" t="s">
        <v>55</v>
      </c>
      <c r="B127" s="2">
        <v>0</v>
      </c>
      <c r="C127" s="2">
        <v>0</v>
      </c>
      <c r="D127" s="2">
        <v>0</v>
      </c>
      <c r="E127" s="2">
        <v>974036.4071402587</v>
      </c>
      <c r="F127" s="2">
        <v>1098318.8982966938</v>
      </c>
      <c r="G127" s="2">
        <v>1248913.2093788888</v>
      </c>
      <c r="H127" s="2">
        <v>1274836.908603085</v>
      </c>
      <c r="I127" s="2">
        <v>1278544.1316746247</v>
      </c>
      <c r="J127" s="2">
        <v>1288462.8589748612</v>
      </c>
      <c r="K127" s="2">
        <v>1320539.2224653498</v>
      </c>
      <c r="L127" s="2">
        <v>1288644.409921312</v>
      </c>
      <c r="M127" s="2">
        <v>1302435.9792980256</v>
      </c>
      <c r="N127" t="e">
        <v>#REF!</v>
      </c>
      <c r="O127" t="e">
        <v>#REF!</v>
      </c>
      <c r="P127" t="e">
        <v>#REF!</v>
      </c>
      <c r="Q127" t="e">
        <v>#REF!</v>
      </c>
      <c r="R127" t="e">
        <v>#REF!</v>
      </c>
      <c r="S127" t="e">
        <v>#REF!</v>
      </c>
      <c r="T127" t="e">
        <v>#REF!</v>
      </c>
      <c r="U127" t="e">
        <v>#REF!</v>
      </c>
    </row>
    <row r="128" spans="1:21" x14ac:dyDescent="0.3">
      <c r="A128" t="s">
        <v>145</v>
      </c>
      <c r="B128" s="2">
        <v>0</v>
      </c>
      <c r="C128" s="2">
        <v>0</v>
      </c>
      <c r="D128" s="2">
        <v>0</v>
      </c>
      <c r="E128" s="2">
        <v>295.96805345296667</v>
      </c>
      <c r="F128" s="2">
        <v>402.44441732237061</v>
      </c>
      <c r="G128" s="2">
        <v>507.39032595944661</v>
      </c>
      <c r="H128" s="2">
        <v>547.00381284885236</v>
      </c>
      <c r="I128" s="2">
        <v>570.05312523890291</v>
      </c>
      <c r="J128" s="2">
        <v>584.31701627340897</v>
      </c>
      <c r="K128" s="2">
        <v>589.98742781767044</v>
      </c>
      <c r="L128" s="2">
        <v>592.26788312515987</v>
      </c>
      <c r="M128" s="2">
        <v>614.15426188078141</v>
      </c>
      <c r="N128" t="e">
        <v>#REF!</v>
      </c>
      <c r="O128" t="e">
        <v>#REF!</v>
      </c>
      <c r="P128" t="e">
        <v>#REF!</v>
      </c>
      <c r="Q128" t="e">
        <v>#REF!</v>
      </c>
      <c r="R128" t="e">
        <v>#REF!</v>
      </c>
      <c r="S128" t="e">
        <v>#REF!</v>
      </c>
      <c r="T128" t="e">
        <v>#REF!</v>
      </c>
      <c r="U128" t="e">
        <v>#REF!</v>
      </c>
    </row>
    <row r="129" spans="1:21" x14ac:dyDescent="0.3">
      <c r="A129" t="s">
        <v>146</v>
      </c>
      <c r="B129" s="2">
        <v>0</v>
      </c>
      <c r="C129" s="2">
        <v>0</v>
      </c>
      <c r="D129" s="2">
        <v>0</v>
      </c>
      <c r="E129" s="2">
        <v>15963.215359630614</v>
      </c>
      <c r="F129" s="2">
        <v>17979.998567094262</v>
      </c>
      <c r="G129" s="2">
        <v>20330.75131932558</v>
      </c>
      <c r="H129" s="2">
        <v>20643.802168320111</v>
      </c>
      <c r="I129" s="2">
        <v>20300.233727590647</v>
      </c>
      <c r="J129" s="2">
        <v>20352.059807893325</v>
      </c>
      <c r="K129" s="2">
        <v>20370.032754379667</v>
      </c>
      <c r="L129" s="2">
        <v>20290.900456567641</v>
      </c>
      <c r="M129" s="2">
        <v>20569.619543102312</v>
      </c>
      <c r="N129" t="e">
        <v>#REF!</v>
      </c>
      <c r="O129" t="e">
        <v>#REF!</v>
      </c>
      <c r="P129" t="e">
        <v>#REF!</v>
      </c>
      <c r="Q129" t="e">
        <v>#REF!</v>
      </c>
      <c r="R129" t="e">
        <v>#REF!</v>
      </c>
      <c r="S129" t="e">
        <v>#REF!</v>
      </c>
      <c r="T129" t="e">
        <v>#REF!</v>
      </c>
      <c r="U129" t="e">
        <v>#REF!</v>
      </c>
    </row>
    <row r="130" spans="1:21" x14ac:dyDescent="0.3">
      <c r="A130" t="s">
        <v>147</v>
      </c>
      <c r="B130" s="2">
        <v>0</v>
      </c>
      <c r="C130" s="2">
        <v>0</v>
      </c>
      <c r="D130" s="2">
        <v>0</v>
      </c>
      <c r="E130" s="2">
        <v>633.90669946033904</v>
      </c>
      <c r="F130" s="2">
        <v>694.26835378641852</v>
      </c>
      <c r="G130" s="2">
        <v>772.40612333713784</v>
      </c>
      <c r="H130" s="2">
        <v>761.45000811249747</v>
      </c>
      <c r="I130" s="2">
        <v>728.37195050017749</v>
      </c>
      <c r="J130" s="2">
        <v>720.09195050017752</v>
      </c>
      <c r="K130" s="2">
        <v>712.80000811249761</v>
      </c>
      <c r="L130" s="2">
        <v>698.90000811249752</v>
      </c>
      <c r="M130" s="2">
        <v>701.12806572481793</v>
      </c>
      <c r="N130" t="e">
        <v>#REF!</v>
      </c>
      <c r="O130" t="e">
        <v>#REF!</v>
      </c>
      <c r="P130" t="e">
        <v>#REF!</v>
      </c>
      <c r="Q130" t="e">
        <v>#REF!</v>
      </c>
      <c r="R130" t="e">
        <v>#REF!</v>
      </c>
      <c r="S130" t="e">
        <v>#REF!</v>
      </c>
      <c r="T130" t="e">
        <v>#REF!</v>
      </c>
      <c r="U130" t="e">
        <v>#REF!</v>
      </c>
    </row>
    <row r="131" spans="1:21" x14ac:dyDescent="0.3">
      <c r="A131" t="s">
        <v>148</v>
      </c>
      <c r="B131" s="2">
        <v>0</v>
      </c>
      <c r="C131" s="2">
        <v>0</v>
      </c>
      <c r="D131" s="2">
        <v>0</v>
      </c>
      <c r="E131" s="2">
        <v>265251.63317421469</v>
      </c>
      <c r="F131" s="2">
        <v>291094.80283740704</v>
      </c>
      <c r="G131" s="2">
        <v>321099.69558086211</v>
      </c>
      <c r="H131" s="2">
        <v>321877.00764939137</v>
      </c>
      <c r="I131" s="2">
        <v>315581.0754778391</v>
      </c>
      <c r="J131" s="2">
        <v>313962.34609759314</v>
      </c>
      <c r="K131" s="2">
        <v>316958.18411903252</v>
      </c>
      <c r="L131" s="2">
        <v>308341.86195573426</v>
      </c>
      <c r="M131" s="2">
        <v>309838.8336685166</v>
      </c>
      <c r="N131" t="e">
        <v>#REF!</v>
      </c>
      <c r="O131" t="e">
        <v>#REF!</v>
      </c>
      <c r="P131" t="e">
        <v>#REF!</v>
      </c>
      <c r="Q131" t="e">
        <v>#REF!</v>
      </c>
      <c r="R131" t="e">
        <v>#REF!</v>
      </c>
      <c r="S131" t="e">
        <v>#REF!</v>
      </c>
      <c r="T131" t="e">
        <v>#REF!</v>
      </c>
      <c r="U131" t="e">
        <v>#REF!</v>
      </c>
    </row>
    <row r="132" spans="1:21" x14ac:dyDescent="0.3">
      <c r="A132" t="s">
        <v>149</v>
      </c>
      <c r="B132" s="2">
        <v>0</v>
      </c>
      <c r="C132" s="2">
        <v>0</v>
      </c>
      <c r="D132" s="2">
        <v>0</v>
      </c>
      <c r="E132" s="2">
        <v>6912.9455545605761</v>
      </c>
      <c r="F132" s="2">
        <v>7016.6216240856393</v>
      </c>
      <c r="G132" s="2">
        <v>7074.8691249054136</v>
      </c>
      <c r="H132" s="2">
        <v>6990.7658586608259</v>
      </c>
      <c r="I132" s="2">
        <v>6814.081798465566</v>
      </c>
      <c r="J132" s="2">
        <v>6812.8440158380627</v>
      </c>
      <c r="K132" s="2">
        <v>7117.3463876606447</v>
      </c>
      <c r="L132" s="2">
        <v>6919.2244825668022</v>
      </c>
      <c r="M132" s="2">
        <v>6913.1326670603185</v>
      </c>
      <c r="N132" t="e">
        <v>#REF!</v>
      </c>
      <c r="O132" t="e">
        <v>#REF!</v>
      </c>
      <c r="P132" t="e">
        <v>#REF!</v>
      </c>
      <c r="Q132" t="e">
        <v>#REF!</v>
      </c>
      <c r="R132" t="e">
        <v>#REF!</v>
      </c>
      <c r="S132" t="e">
        <v>#REF!</v>
      </c>
      <c r="T132" t="e">
        <v>#REF!</v>
      </c>
      <c r="U132" t="e">
        <v>#REF!</v>
      </c>
    </row>
    <row r="133" spans="1:21" x14ac:dyDescent="0.3">
      <c r="A133" t="s">
        <v>150</v>
      </c>
      <c r="B133" s="2">
        <v>0</v>
      </c>
      <c r="C133" s="2">
        <v>0</v>
      </c>
      <c r="D133" s="2">
        <v>0</v>
      </c>
      <c r="E133" s="2">
        <v>2690876.2526516696</v>
      </c>
      <c r="F133" s="2">
        <v>2904451.7418747861</v>
      </c>
      <c r="G133" s="2">
        <v>3152575.0076784734</v>
      </c>
      <c r="H133" s="2">
        <v>3103365.6443471266</v>
      </c>
      <c r="I133" s="2">
        <v>3052865.6648857389</v>
      </c>
      <c r="J133" s="2">
        <v>3047874.0771180703</v>
      </c>
      <c r="K133" s="2">
        <v>3038239.3061852157</v>
      </c>
      <c r="L133" s="2">
        <v>2922622.5948466016</v>
      </c>
      <c r="M133" s="2">
        <v>2889475.6174497614</v>
      </c>
      <c r="N133" t="e">
        <v>#REF!</v>
      </c>
      <c r="O133" t="e">
        <v>#REF!</v>
      </c>
      <c r="P133" t="e">
        <v>#REF!</v>
      </c>
      <c r="Q133" t="e">
        <v>#REF!</v>
      </c>
      <c r="R133" t="e">
        <v>#REF!</v>
      </c>
      <c r="S133" t="e">
        <v>#REF!</v>
      </c>
      <c r="T133" t="e">
        <v>#REF!</v>
      </c>
      <c r="U133" t="e">
        <v>#REF!</v>
      </c>
    </row>
    <row r="134" spans="1:21" x14ac:dyDescent="0.3">
      <c r="A134" t="s">
        <v>151</v>
      </c>
      <c r="B134" s="2">
        <v>0</v>
      </c>
      <c r="C134" s="2">
        <v>0</v>
      </c>
      <c r="D134" s="2">
        <v>0</v>
      </c>
      <c r="E134" s="2">
        <v>2548886.241169292</v>
      </c>
      <c r="F134" s="2">
        <v>2849739.7139228275</v>
      </c>
      <c r="G134" s="2">
        <v>3188954.4961819663</v>
      </c>
      <c r="H134" s="2">
        <v>3175922.28802168</v>
      </c>
      <c r="I134" s="2">
        <v>3134443.9270540415</v>
      </c>
      <c r="J134" s="2">
        <v>3157466.2050325517</v>
      </c>
      <c r="K134" s="2">
        <v>3136058.0009269379</v>
      </c>
      <c r="L134" s="2">
        <v>3078919.2595901857</v>
      </c>
      <c r="M134" s="2">
        <v>3033731.2411894188</v>
      </c>
      <c r="N134" t="e">
        <v>#REF!</v>
      </c>
      <c r="O134" t="e">
        <v>#REF!</v>
      </c>
      <c r="P134" t="e">
        <v>#REF!</v>
      </c>
      <c r="Q134" t="e">
        <v>#REF!</v>
      </c>
      <c r="R134" t="e">
        <v>#REF!</v>
      </c>
      <c r="S134" t="e">
        <v>#REF!</v>
      </c>
      <c r="T134" t="e">
        <v>#REF!</v>
      </c>
      <c r="U134" t="e">
        <v>#REF!</v>
      </c>
    </row>
    <row r="135" spans="1:21" x14ac:dyDescent="0.3">
      <c r="A135" t="s">
        <v>152</v>
      </c>
      <c r="B135" s="2">
        <v>0</v>
      </c>
      <c r="C135" s="2">
        <v>0</v>
      </c>
      <c r="D135" s="2">
        <v>0</v>
      </c>
      <c r="E135" s="2">
        <v>1145.8776376886656</v>
      </c>
      <c r="F135" s="2">
        <v>1391.5132048443106</v>
      </c>
      <c r="G135" s="2">
        <v>1647.5378015429867</v>
      </c>
      <c r="H135" s="2">
        <v>1722.6951188816729</v>
      </c>
      <c r="I135" s="2">
        <v>1726.6008041086839</v>
      </c>
      <c r="J135" s="2">
        <v>1751.0303679801507</v>
      </c>
      <c r="K135" s="2">
        <v>1773.3729099736925</v>
      </c>
      <c r="L135" s="2">
        <v>1776.9625381181424</v>
      </c>
      <c r="M135" s="2">
        <v>1796.5615744860841</v>
      </c>
      <c r="N135" t="e">
        <v>#REF!</v>
      </c>
      <c r="O135" t="e">
        <v>#REF!</v>
      </c>
      <c r="P135" t="e">
        <v>#REF!</v>
      </c>
      <c r="Q135" t="e">
        <v>#REF!</v>
      </c>
      <c r="R135" t="e">
        <v>#REF!</v>
      </c>
      <c r="S135" t="e">
        <v>#REF!</v>
      </c>
      <c r="T135" t="e">
        <v>#REF!</v>
      </c>
      <c r="U135" t="e">
        <v>#REF!</v>
      </c>
    </row>
    <row r="136" spans="1:21" x14ac:dyDescent="0.3">
      <c r="A136" t="s">
        <v>153</v>
      </c>
      <c r="B136" s="2">
        <v>0</v>
      </c>
      <c r="C136" s="2">
        <v>0</v>
      </c>
      <c r="D136" s="2">
        <v>0</v>
      </c>
      <c r="E136" s="2">
        <v>2639857.7611099533</v>
      </c>
      <c r="F136" s="2">
        <v>2843137.9625897869</v>
      </c>
      <c r="G136" s="2">
        <v>3117916.4879948772</v>
      </c>
      <c r="H136" s="2">
        <v>3078104.7942478289</v>
      </c>
      <c r="I136" s="2">
        <v>3037843.2329726904</v>
      </c>
      <c r="J136" s="2">
        <v>3062388.9437651876</v>
      </c>
      <c r="K136" s="2">
        <v>3008665.9712973572</v>
      </c>
      <c r="L136" s="2">
        <v>2939875.4312680583</v>
      </c>
      <c r="M136" s="2">
        <v>2919471.7258910872</v>
      </c>
      <c r="N136" t="e">
        <v>#REF!</v>
      </c>
      <c r="O136" t="e">
        <v>#REF!</v>
      </c>
      <c r="P136" t="e">
        <v>#REF!</v>
      </c>
      <c r="Q136" t="e">
        <v>#REF!</v>
      </c>
      <c r="R136" t="e">
        <v>#REF!</v>
      </c>
      <c r="S136" t="e">
        <v>#REF!</v>
      </c>
      <c r="T136" t="e">
        <v>#REF!</v>
      </c>
      <c r="U136" t="e">
        <v>#REF!</v>
      </c>
    </row>
    <row r="137" spans="1:21" x14ac:dyDescent="0.3">
      <c r="A137" t="s">
        <v>154</v>
      </c>
      <c r="B137" s="2">
        <v>0</v>
      </c>
      <c r="C137" s="2">
        <v>0</v>
      </c>
      <c r="D137" s="2">
        <v>0</v>
      </c>
      <c r="E137" s="2">
        <v>23506.084283318785</v>
      </c>
      <c r="F137" s="2">
        <v>27267.834429010763</v>
      </c>
      <c r="G137" s="2">
        <v>31661.762004245767</v>
      </c>
      <c r="H137" s="2">
        <v>32214.272849080946</v>
      </c>
      <c r="I137" s="2">
        <v>31535.825404192128</v>
      </c>
      <c r="J137" s="2">
        <v>31688.761826009366</v>
      </c>
      <c r="K137" s="2">
        <v>31599.813134600838</v>
      </c>
      <c r="L137" s="2">
        <v>31389.872256506256</v>
      </c>
      <c r="M137" s="2">
        <v>31715.70753230909</v>
      </c>
      <c r="N137" t="e">
        <v>#REF!</v>
      </c>
      <c r="O137" t="e">
        <v>#REF!</v>
      </c>
      <c r="P137" t="e">
        <v>#REF!</v>
      </c>
      <c r="Q137" t="e">
        <v>#REF!</v>
      </c>
      <c r="R137" t="e">
        <v>#REF!</v>
      </c>
      <c r="S137" t="e">
        <v>#REF!</v>
      </c>
      <c r="T137" t="e">
        <v>#REF!</v>
      </c>
      <c r="U137" t="e">
        <v>#REF!</v>
      </c>
    </row>
    <row r="138" spans="1:21" x14ac:dyDescent="0.3">
      <c r="A138" s="9" t="s">
        <v>57</v>
      </c>
      <c r="B138" s="10">
        <f>SUM(B139:B149)</f>
        <v>0</v>
      </c>
      <c r="C138" s="10">
        <f t="shared" ref="C138:U138" si="4">SUM(C139:C149)</f>
        <v>0</v>
      </c>
      <c r="D138" s="10">
        <f t="shared" si="4"/>
        <v>0</v>
      </c>
      <c r="E138" s="10">
        <f t="shared" si="4"/>
        <v>4972662.0461930409</v>
      </c>
      <c r="F138" s="10">
        <f t="shared" si="4"/>
        <v>5224897.4399145814</v>
      </c>
      <c r="G138" s="10">
        <f t="shared" si="4"/>
        <v>5459067.162220154</v>
      </c>
      <c r="H138" s="10">
        <f t="shared" si="4"/>
        <v>5083388.1071790326</v>
      </c>
      <c r="I138" s="10">
        <f t="shared" si="4"/>
        <v>4687026.2183713885</v>
      </c>
      <c r="J138" s="10">
        <f t="shared" si="4"/>
        <v>4436144.7181553058</v>
      </c>
      <c r="K138" s="10">
        <f t="shared" si="4"/>
        <v>4145008.864636133</v>
      </c>
      <c r="L138" s="10">
        <f t="shared" si="4"/>
        <v>3845417.0644028587</v>
      </c>
      <c r="M138" s="10">
        <f t="shared" si="4"/>
        <v>3623051.6145162564</v>
      </c>
      <c r="N138" s="10" t="e">
        <f t="shared" si="4"/>
        <v>#REF!</v>
      </c>
      <c r="O138" s="10" t="e">
        <f t="shared" si="4"/>
        <v>#REF!</v>
      </c>
      <c r="P138" s="10" t="e">
        <f t="shared" si="4"/>
        <v>#REF!</v>
      </c>
      <c r="Q138" s="10" t="e">
        <f t="shared" si="4"/>
        <v>#REF!</v>
      </c>
      <c r="R138" s="10" t="e">
        <f t="shared" si="4"/>
        <v>#REF!</v>
      </c>
      <c r="S138" s="10" t="e">
        <f t="shared" si="4"/>
        <v>#REF!</v>
      </c>
      <c r="T138" s="10" t="e">
        <f t="shared" si="4"/>
        <v>#REF!</v>
      </c>
      <c r="U138" s="10" t="e">
        <f t="shared" si="4"/>
        <v>#REF!</v>
      </c>
    </row>
    <row r="139" spans="1:21" x14ac:dyDescent="0.3">
      <c r="A139" t="s">
        <v>59</v>
      </c>
      <c r="B139" s="2">
        <v>0</v>
      </c>
      <c r="C139" s="2">
        <v>0</v>
      </c>
      <c r="D139" s="2">
        <v>0</v>
      </c>
      <c r="E139" s="2">
        <v>2338556.0968388147</v>
      </c>
      <c r="F139" s="2">
        <v>2298932.3575334335</v>
      </c>
      <c r="G139" s="2">
        <v>2267219.9678096254</v>
      </c>
      <c r="H139" s="2">
        <v>2198954.1019244185</v>
      </c>
      <c r="I139" s="2">
        <v>2113987.8822897756</v>
      </c>
      <c r="J139" s="2">
        <v>2109332.541792443</v>
      </c>
      <c r="K139" s="2">
        <v>2061658.6415298292</v>
      </c>
      <c r="L139" s="2">
        <v>1977008.280821288</v>
      </c>
      <c r="M139" s="2">
        <v>1924076.2858156164</v>
      </c>
      <c r="N139" t="e">
        <v>#REF!</v>
      </c>
      <c r="O139" t="e">
        <v>#REF!</v>
      </c>
      <c r="P139" t="e">
        <v>#REF!</v>
      </c>
      <c r="Q139" t="e">
        <v>#REF!</v>
      </c>
      <c r="R139" t="e">
        <v>#REF!</v>
      </c>
      <c r="S139" t="e">
        <v>#REF!</v>
      </c>
      <c r="T139" t="e">
        <v>#REF!</v>
      </c>
      <c r="U139" t="e">
        <v>#REF!</v>
      </c>
    </row>
    <row r="140" spans="1:21" x14ac:dyDescent="0.3">
      <c r="A140" t="s">
        <v>155</v>
      </c>
      <c r="B140" s="2">
        <v>0</v>
      </c>
      <c r="C140" s="2">
        <v>0</v>
      </c>
      <c r="D140" s="2">
        <v>0</v>
      </c>
      <c r="E140" s="2">
        <v>69.47285251168536</v>
      </c>
      <c r="F140" s="2">
        <v>102.70090605784571</v>
      </c>
      <c r="G140" s="2">
        <v>135.83823607121252</v>
      </c>
      <c r="H140" s="2">
        <v>125.44293614927163</v>
      </c>
      <c r="I140" s="2">
        <v>123.10196047772155</v>
      </c>
      <c r="J140" s="2">
        <v>122.44067867526725</v>
      </c>
      <c r="K140" s="2">
        <v>121.61097499488861</v>
      </c>
      <c r="L140" s="2">
        <v>118.10131507773758</v>
      </c>
      <c r="M140" s="2">
        <v>116.38752099639868</v>
      </c>
      <c r="N140" t="e">
        <v>#REF!</v>
      </c>
      <c r="O140" t="e">
        <v>#REF!</v>
      </c>
      <c r="P140" t="e">
        <v>#REF!</v>
      </c>
      <c r="Q140" t="e">
        <v>#REF!</v>
      </c>
      <c r="R140" t="e">
        <v>#REF!</v>
      </c>
      <c r="S140" t="e">
        <v>#REF!</v>
      </c>
      <c r="T140" t="e">
        <v>#REF!</v>
      </c>
      <c r="U140" t="e">
        <v>#REF!</v>
      </c>
    </row>
    <row r="141" spans="1:21" x14ac:dyDescent="0.3">
      <c r="A141" t="s">
        <v>156</v>
      </c>
      <c r="B141" s="2">
        <v>0</v>
      </c>
      <c r="C141" s="2">
        <v>0</v>
      </c>
      <c r="D141" s="2">
        <v>0</v>
      </c>
      <c r="E141" s="2">
        <v>44815.669229776948</v>
      </c>
      <c r="F141" s="2">
        <v>50006.1855843468</v>
      </c>
      <c r="G141" s="2">
        <v>55924.884977477705</v>
      </c>
      <c r="H141" s="2">
        <v>54314.641644767602</v>
      </c>
      <c r="I141" s="2">
        <v>51995.436453892777</v>
      </c>
      <c r="J141" s="2">
        <v>50826.222760121076</v>
      </c>
      <c r="K141" s="2">
        <v>49576.108307877425</v>
      </c>
      <c r="L141" s="2">
        <v>48903.008721264348</v>
      </c>
      <c r="M141" s="2">
        <v>48396.728097657913</v>
      </c>
      <c r="N141" t="e">
        <v>#REF!</v>
      </c>
      <c r="O141" t="e">
        <v>#REF!</v>
      </c>
      <c r="P141" t="e">
        <v>#REF!</v>
      </c>
      <c r="Q141" t="e">
        <v>#REF!</v>
      </c>
      <c r="R141" t="e">
        <v>#REF!</v>
      </c>
      <c r="S141" t="e">
        <v>#REF!</v>
      </c>
      <c r="T141" t="e">
        <v>#REF!</v>
      </c>
      <c r="U141" t="e">
        <v>#REF!</v>
      </c>
    </row>
    <row r="142" spans="1:21" x14ac:dyDescent="0.3">
      <c r="A142" t="s">
        <v>157</v>
      </c>
      <c r="B142" s="2">
        <v>0</v>
      </c>
      <c r="C142" s="2">
        <v>0</v>
      </c>
      <c r="D142" s="2">
        <v>0</v>
      </c>
      <c r="E142" s="2">
        <v>196.5289554496506</v>
      </c>
      <c r="F142" s="2">
        <v>234.93465185923372</v>
      </c>
      <c r="G142" s="2">
        <v>290.11957038180901</v>
      </c>
      <c r="H142" s="2">
        <v>290.19098253665925</v>
      </c>
      <c r="I142" s="2">
        <v>285.00966695858432</v>
      </c>
      <c r="J142" s="2">
        <v>283.05529007146714</v>
      </c>
      <c r="K142" s="2">
        <v>295.04105233860616</v>
      </c>
      <c r="L142" s="2">
        <v>280.65323438737084</v>
      </c>
      <c r="M142" s="2">
        <v>282.25994063006908</v>
      </c>
      <c r="N142" t="e">
        <v>#REF!</v>
      </c>
      <c r="O142" t="e">
        <v>#REF!</v>
      </c>
      <c r="P142" t="e">
        <v>#REF!</v>
      </c>
      <c r="Q142" t="e">
        <v>#REF!</v>
      </c>
      <c r="R142" t="e">
        <v>#REF!</v>
      </c>
      <c r="S142" t="e">
        <v>#REF!</v>
      </c>
      <c r="T142" t="e">
        <v>#REF!</v>
      </c>
      <c r="U142" t="e">
        <v>#REF!</v>
      </c>
    </row>
    <row r="143" spans="1:21" x14ac:dyDescent="0.3">
      <c r="A143" t="s">
        <v>158</v>
      </c>
      <c r="B143" s="2">
        <v>0</v>
      </c>
      <c r="C143" s="2">
        <v>0</v>
      </c>
      <c r="D143" s="2">
        <v>0</v>
      </c>
      <c r="E143" s="2">
        <v>889.02164303080258</v>
      </c>
      <c r="F143" s="2">
        <v>901.11685992600565</v>
      </c>
      <c r="G143" s="2">
        <v>932.4825210471929</v>
      </c>
      <c r="H143" s="2">
        <v>947.54266876917109</v>
      </c>
      <c r="I143" s="2">
        <v>941.66582216677989</v>
      </c>
      <c r="J143" s="2">
        <v>955.59666886494301</v>
      </c>
      <c r="K143" s="2">
        <v>963.14977385184352</v>
      </c>
      <c r="L143" s="2">
        <v>934.195797866524</v>
      </c>
      <c r="M143" s="2">
        <v>950.78279064312073</v>
      </c>
      <c r="N143" t="e">
        <v>#REF!</v>
      </c>
      <c r="O143" t="e">
        <v>#REF!</v>
      </c>
      <c r="P143" t="e">
        <v>#REF!</v>
      </c>
      <c r="Q143" t="e">
        <v>#REF!</v>
      </c>
      <c r="R143" t="e">
        <v>#REF!</v>
      </c>
      <c r="S143" t="e">
        <v>#REF!</v>
      </c>
      <c r="T143" t="e">
        <v>#REF!</v>
      </c>
      <c r="U143" t="e">
        <v>#REF!</v>
      </c>
    </row>
    <row r="144" spans="1:21" x14ac:dyDescent="0.3">
      <c r="A144" t="s">
        <v>61</v>
      </c>
      <c r="B144" s="2">
        <v>0</v>
      </c>
      <c r="C144" s="2">
        <v>0</v>
      </c>
      <c r="D144" s="2">
        <v>0</v>
      </c>
      <c r="E144" s="2">
        <v>1962888.9249160504</v>
      </c>
      <c r="F144" s="2">
        <v>2072851.4761561076</v>
      </c>
      <c r="G144" s="2">
        <v>2102310.9816678241</v>
      </c>
      <c r="H144" s="2">
        <v>1823527.7864545812</v>
      </c>
      <c r="I144" s="2">
        <v>1563029.29278811</v>
      </c>
      <c r="J144" s="2">
        <v>1326789.2145603572</v>
      </c>
      <c r="K144" s="2">
        <v>1111993.137383088</v>
      </c>
      <c r="L144" s="2">
        <v>934856.19633159775</v>
      </c>
      <c r="M144" s="2">
        <v>787881.20484998543</v>
      </c>
      <c r="N144" t="e">
        <v>#REF!</v>
      </c>
      <c r="O144" t="e">
        <v>#REF!</v>
      </c>
      <c r="P144" t="e">
        <v>#REF!</v>
      </c>
      <c r="Q144" t="e">
        <v>#REF!</v>
      </c>
      <c r="R144" t="e">
        <v>#REF!</v>
      </c>
      <c r="S144" t="e">
        <v>#REF!</v>
      </c>
      <c r="T144" t="e">
        <v>#REF!</v>
      </c>
      <c r="U144" t="e">
        <v>#REF!</v>
      </c>
    </row>
    <row r="145" spans="1:25" s="1" customFormat="1" x14ac:dyDescent="0.3">
      <c r="A145" t="s">
        <v>159</v>
      </c>
      <c r="B145" s="2">
        <v>0</v>
      </c>
      <c r="C145" s="2">
        <v>0</v>
      </c>
      <c r="D145" s="2">
        <v>0</v>
      </c>
      <c r="E145" s="2">
        <v>409121.04365428648</v>
      </c>
      <c r="F145" s="2">
        <v>543954.04585216381</v>
      </c>
      <c r="G145" s="2">
        <v>725330.62787453877</v>
      </c>
      <c r="H145" s="2">
        <v>718065.17849916022</v>
      </c>
      <c r="I145" s="2">
        <v>692318.60178604722</v>
      </c>
      <c r="J145" s="2">
        <v>694792.23056754167</v>
      </c>
      <c r="K145" s="2">
        <v>683718.40748679056</v>
      </c>
      <c r="L145" s="2">
        <v>665152.02864165674</v>
      </c>
      <c r="M145" s="2">
        <v>657442.2210888936</v>
      </c>
      <c r="N145" t="e">
        <v>#REF!</v>
      </c>
      <c r="O145" t="e">
        <v>#REF!</v>
      </c>
      <c r="P145" t="e">
        <v>#REF!</v>
      </c>
      <c r="Q145" t="e">
        <v>#REF!</v>
      </c>
      <c r="R145" t="e">
        <v>#REF!</v>
      </c>
      <c r="S145" t="e">
        <v>#REF!</v>
      </c>
      <c r="T145" t="e">
        <v>#REF!</v>
      </c>
      <c r="U145" t="e">
        <v>#REF!</v>
      </c>
      <c r="V145"/>
      <c r="W145"/>
      <c r="X145"/>
      <c r="Y145"/>
    </row>
    <row r="146" spans="1:25" s="9" customFormat="1" x14ac:dyDescent="0.3">
      <c r="A146" t="s">
        <v>160</v>
      </c>
      <c r="B146" s="2">
        <v>0</v>
      </c>
      <c r="C146" s="2">
        <v>0</v>
      </c>
      <c r="D146" s="2">
        <v>0</v>
      </c>
      <c r="E146" s="2">
        <v>1851.1712564829234</v>
      </c>
      <c r="F146" s="2">
        <v>2280.4594634368214</v>
      </c>
      <c r="G146" s="2">
        <v>2786.8360133174174</v>
      </c>
      <c r="H146" s="2">
        <v>2816.1977788813747</v>
      </c>
      <c r="I146" s="2">
        <v>2728.3387046628904</v>
      </c>
      <c r="J146" s="2">
        <v>2708.2749390236409</v>
      </c>
      <c r="K146" s="2">
        <v>2702.154453102235</v>
      </c>
      <c r="L146" s="2">
        <v>2621.4913059902374</v>
      </c>
      <c r="M146" s="2">
        <v>2630.6074244868009</v>
      </c>
      <c r="N146" t="e">
        <v>#REF!</v>
      </c>
      <c r="O146" t="e">
        <v>#REF!</v>
      </c>
      <c r="P146" t="e">
        <v>#REF!</v>
      </c>
      <c r="Q146" t="e">
        <v>#REF!</v>
      </c>
      <c r="R146" t="e">
        <v>#REF!</v>
      </c>
      <c r="S146" t="e">
        <v>#REF!</v>
      </c>
      <c r="T146" t="e">
        <v>#REF!</v>
      </c>
      <c r="U146" t="e">
        <v>#REF!</v>
      </c>
      <c r="V146"/>
      <c r="W146"/>
      <c r="X146"/>
      <c r="Y146"/>
    </row>
    <row r="147" spans="1:25" x14ac:dyDescent="0.3">
      <c r="A147" t="s">
        <v>161</v>
      </c>
      <c r="B147" s="2">
        <v>0</v>
      </c>
      <c r="C147" s="2">
        <v>0</v>
      </c>
      <c r="D147" s="2">
        <v>0</v>
      </c>
      <c r="E147" s="2">
        <v>209101.53301469155</v>
      </c>
      <c r="F147" s="2">
        <v>248601.17738026008</v>
      </c>
      <c r="G147" s="2">
        <v>294856.1741724392</v>
      </c>
      <c r="H147" s="2">
        <v>274467.65394553071</v>
      </c>
      <c r="I147" s="2">
        <v>251684.46081140498</v>
      </c>
      <c r="J147" s="2">
        <v>240269.03198876738</v>
      </c>
      <c r="K147" s="2">
        <v>223940.23175619959</v>
      </c>
      <c r="L147" s="2">
        <v>205769.12718843893</v>
      </c>
      <c r="M147" s="2">
        <v>191536.78629997</v>
      </c>
      <c r="N147" t="e">
        <v>#REF!</v>
      </c>
      <c r="O147" t="e">
        <v>#REF!</v>
      </c>
      <c r="P147" t="e">
        <v>#REF!</v>
      </c>
      <c r="Q147" t="e">
        <v>#REF!</v>
      </c>
      <c r="R147" t="e">
        <v>#REF!</v>
      </c>
      <c r="S147" t="e">
        <v>#REF!</v>
      </c>
      <c r="T147" t="e">
        <v>#REF!</v>
      </c>
      <c r="U147" t="e">
        <v>#REF!</v>
      </c>
    </row>
    <row r="148" spans="1:25" x14ac:dyDescent="0.3">
      <c r="A148" t="s">
        <v>162</v>
      </c>
      <c r="B148" s="2">
        <v>0</v>
      </c>
      <c r="C148" s="2">
        <v>0</v>
      </c>
      <c r="D148" s="2">
        <v>0</v>
      </c>
      <c r="E148" s="2">
        <v>62.769705023370726</v>
      </c>
      <c r="F148" s="2">
        <v>93.27131743210515</v>
      </c>
      <c r="G148" s="2">
        <v>111.32176517062008</v>
      </c>
      <c r="H148" s="2">
        <v>125.11378866095696</v>
      </c>
      <c r="I148" s="2">
        <v>120.39281298940691</v>
      </c>
      <c r="J148" s="2">
        <v>118.8015311869526</v>
      </c>
      <c r="K148" s="2">
        <v>117.25182750657395</v>
      </c>
      <c r="L148" s="2">
        <v>116.48060872684889</v>
      </c>
      <c r="M148" s="2">
        <v>125.41725578293595</v>
      </c>
      <c r="N148" t="e">
        <v>#REF!</v>
      </c>
      <c r="O148" t="e">
        <v>#REF!</v>
      </c>
      <c r="P148" t="e">
        <v>#REF!</v>
      </c>
      <c r="Q148" t="e">
        <v>#REF!</v>
      </c>
      <c r="R148" t="e">
        <v>#REF!</v>
      </c>
      <c r="S148" t="e">
        <v>#REF!</v>
      </c>
      <c r="T148" t="e">
        <v>#REF!</v>
      </c>
      <c r="U148" t="e">
        <v>#REF!</v>
      </c>
    </row>
    <row r="149" spans="1:25" x14ac:dyDescent="0.3">
      <c r="A149" t="s">
        <v>163</v>
      </c>
      <c r="B149" s="2">
        <v>0</v>
      </c>
      <c r="C149" s="2">
        <v>0</v>
      </c>
      <c r="D149" s="2">
        <v>0</v>
      </c>
      <c r="E149" s="2">
        <v>5109.8141269214611</v>
      </c>
      <c r="F149" s="2">
        <v>6939.7142095580984</v>
      </c>
      <c r="G149" s="2">
        <v>9167.9276122599549</v>
      </c>
      <c r="H149" s="2">
        <v>9754.2565555769088</v>
      </c>
      <c r="I149" s="2">
        <v>9812.0352749014855</v>
      </c>
      <c r="J149" s="2">
        <v>9947.3073782532538</v>
      </c>
      <c r="K149" s="2">
        <v>9923.1300905537846</v>
      </c>
      <c r="L149" s="2">
        <v>9657.5004365643563</v>
      </c>
      <c r="M149" s="2">
        <v>9612.9334315935266</v>
      </c>
      <c r="N149" t="e">
        <v>#REF!</v>
      </c>
      <c r="O149" t="e">
        <v>#REF!</v>
      </c>
      <c r="P149" t="e">
        <v>#REF!</v>
      </c>
      <c r="Q149" t="e">
        <v>#REF!</v>
      </c>
      <c r="R149" t="e">
        <v>#REF!</v>
      </c>
      <c r="S149" t="e">
        <v>#REF!</v>
      </c>
      <c r="T149" t="e">
        <v>#REF!</v>
      </c>
      <c r="U149" t="e">
        <v>#REF!</v>
      </c>
    </row>
    <row r="150" spans="1:25" x14ac:dyDescent="0.3">
      <c r="A150" s="1" t="s">
        <v>224</v>
      </c>
    </row>
    <row r="151" spans="1:25" x14ac:dyDescent="0.3">
      <c r="B151" s="2" t="s">
        <v>1</v>
      </c>
      <c r="D151" s="2" t="s">
        <v>2</v>
      </c>
    </row>
    <row r="152" spans="1:25" x14ac:dyDescent="0.3">
      <c r="A152" s="5" t="s">
        <v>4</v>
      </c>
      <c r="B152" s="6">
        <v>1992</v>
      </c>
      <c r="C152" s="6">
        <v>2017</v>
      </c>
      <c r="D152" s="7">
        <v>2017</v>
      </c>
      <c r="E152" s="7">
        <v>2020</v>
      </c>
      <c r="F152" s="7">
        <v>2025</v>
      </c>
      <c r="G152" s="7">
        <v>2030</v>
      </c>
      <c r="H152" s="7">
        <v>2035</v>
      </c>
      <c r="I152" s="7">
        <v>2040</v>
      </c>
      <c r="J152" s="7">
        <v>2045</v>
      </c>
      <c r="K152" s="7">
        <v>2050</v>
      </c>
      <c r="L152" s="7">
        <v>2055</v>
      </c>
      <c r="M152" s="7">
        <v>2060</v>
      </c>
      <c r="N152" s="8">
        <v>2065</v>
      </c>
      <c r="O152" s="8">
        <v>2070</v>
      </c>
      <c r="P152" s="8">
        <v>2075</v>
      </c>
      <c r="Q152" s="8">
        <v>2080</v>
      </c>
      <c r="R152" s="8">
        <v>2085</v>
      </c>
      <c r="S152" s="8">
        <v>2090</v>
      </c>
      <c r="T152" s="8">
        <v>2095</v>
      </c>
      <c r="U152" s="8">
        <v>2100</v>
      </c>
    </row>
    <row r="153" spans="1:25" x14ac:dyDescent="0.3">
      <c r="A153" s="9" t="s">
        <v>63</v>
      </c>
      <c r="B153" s="10">
        <f>SUM(B154:B183)+B187+B188+B192+B193+B194+B195+B198</f>
        <v>0</v>
      </c>
      <c r="C153" s="10">
        <f>SUM(C154:C183)+C187+C188+C192+C193+C194+C195+C198</f>
        <v>0</v>
      </c>
      <c r="D153" s="10">
        <f>SUM(D154:D183)+D187+D188+D192+D193+D194+D195+D198</f>
        <v>0</v>
      </c>
      <c r="E153" s="10">
        <f>SUM(E154:E183)+E187+E188+E192+E193+E194+E195+E198</f>
        <v>40453533.405313395</v>
      </c>
      <c r="F153" s="10">
        <f t="shared" ref="F153:U153" si="5">SUM(F154:F183)+F187+F188+F192+F193+F194+F195+F198</f>
        <v>49732375.56883283</v>
      </c>
      <c r="G153" s="10">
        <f t="shared" si="5"/>
        <v>60762928.154166274</v>
      </c>
      <c r="H153" s="10">
        <f t="shared" si="5"/>
        <v>60694656.67206347</v>
      </c>
      <c r="I153" s="10">
        <f t="shared" si="5"/>
        <v>60648975.241620578</v>
      </c>
      <c r="J153" s="10">
        <f t="shared" si="5"/>
        <v>60566989.508670181</v>
      </c>
      <c r="K153" s="10">
        <f t="shared" si="5"/>
        <v>59898229.709842242</v>
      </c>
      <c r="L153" s="10">
        <f t="shared" si="5"/>
        <v>58746713.156054556</v>
      </c>
      <c r="M153" s="10">
        <f t="shared" si="5"/>
        <v>58322182.583512388</v>
      </c>
      <c r="N153" s="10" t="e">
        <f t="shared" si="5"/>
        <v>#REF!</v>
      </c>
      <c r="O153" s="10" t="e">
        <f t="shared" si="5"/>
        <v>#REF!</v>
      </c>
      <c r="P153" s="10" t="e">
        <f t="shared" si="5"/>
        <v>#REF!</v>
      </c>
      <c r="Q153" s="10" t="e">
        <f t="shared" si="5"/>
        <v>#REF!</v>
      </c>
      <c r="R153" s="10" t="e">
        <f t="shared" si="5"/>
        <v>#REF!</v>
      </c>
      <c r="S153" s="10" t="e">
        <f t="shared" si="5"/>
        <v>#REF!</v>
      </c>
      <c r="T153" s="10" t="e">
        <f t="shared" si="5"/>
        <v>#REF!</v>
      </c>
      <c r="U153" s="10" t="e">
        <f t="shared" si="5"/>
        <v>#REF!</v>
      </c>
    </row>
    <row r="154" spans="1:25" x14ac:dyDescent="0.3">
      <c r="A154" t="s">
        <v>164</v>
      </c>
      <c r="B154" s="2">
        <v>0</v>
      </c>
      <c r="C154" s="2">
        <v>0</v>
      </c>
      <c r="D154" s="2">
        <v>0</v>
      </c>
      <c r="E154" s="2">
        <v>29100.465407191125</v>
      </c>
      <c r="F154" s="2">
        <v>34982.456395954992</v>
      </c>
      <c r="G154" s="2">
        <v>41086.881501358839</v>
      </c>
      <c r="H154" s="2">
        <v>39360.946760141669</v>
      </c>
      <c r="I154" s="2">
        <v>36574.495644135248</v>
      </c>
      <c r="J154" s="2">
        <v>37464.351728829701</v>
      </c>
      <c r="K154" s="2">
        <v>38451.959937377796</v>
      </c>
      <c r="L154" s="2">
        <v>37896.595269697289</v>
      </c>
      <c r="M154" s="2">
        <v>39466.301239413129</v>
      </c>
      <c r="N154" t="e">
        <v>#REF!</v>
      </c>
      <c r="O154" t="e">
        <v>#REF!</v>
      </c>
      <c r="P154" t="e">
        <v>#REF!</v>
      </c>
      <c r="Q154" t="e">
        <v>#REF!</v>
      </c>
      <c r="R154" t="e">
        <v>#REF!</v>
      </c>
      <c r="S154" t="e">
        <v>#REF!</v>
      </c>
      <c r="T154" t="e">
        <v>#REF!</v>
      </c>
      <c r="U154" t="e">
        <v>#REF!</v>
      </c>
    </row>
    <row r="155" spans="1:25" x14ac:dyDescent="0.3">
      <c r="A155" t="s">
        <v>65</v>
      </c>
      <c r="B155" s="2">
        <v>0</v>
      </c>
      <c r="C155" s="2">
        <v>0</v>
      </c>
      <c r="D155" s="2">
        <v>0</v>
      </c>
      <c r="E155" s="2">
        <v>1058912.7226600824</v>
      </c>
      <c r="F155" s="2">
        <v>1169825.9663713307</v>
      </c>
      <c r="G155" s="2">
        <v>1271059.692622052</v>
      </c>
      <c r="H155" s="2">
        <v>1213477.3267348912</v>
      </c>
      <c r="I155" s="2">
        <v>1139900.112980281</v>
      </c>
      <c r="J155" s="2">
        <v>1099552.9247680537</v>
      </c>
      <c r="K155" s="2">
        <v>1045918.9204683118</v>
      </c>
      <c r="L155" s="2">
        <v>983157.64814050659</v>
      </c>
      <c r="M155" s="2">
        <v>938875.21409797505</v>
      </c>
      <c r="N155" t="e">
        <v>#REF!</v>
      </c>
      <c r="O155" t="e">
        <v>#REF!</v>
      </c>
      <c r="P155" t="e">
        <v>#REF!</v>
      </c>
      <c r="Q155" t="e">
        <v>#REF!</v>
      </c>
      <c r="R155" t="e">
        <v>#REF!</v>
      </c>
      <c r="S155" t="e">
        <v>#REF!</v>
      </c>
      <c r="T155" t="e">
        <v>#REF!</v>
      </c>
      <c r="U155" t="e">
        <v>#REF!</v>
      </c>
    </row>
    <row r="156" spans="1:25" x14ac:dyDescent="0.3">
      <c r="A156" t="s">
        <v>165</v>
      </c>
      <c r="B156" s="2">
        <v>0</v>
      </c>
      <c r="C156" s="2">
        <v>0</v>
      </c>
      <c r="D156" s="2">
        <v>0</v>
      </c>
      <c r="E156" s="2">
        <v>325860.11836153199</v>
      </c>
      <c r="F156" s="2">
        <v>265168.20946228487</v>
      </c>
      <c r="G156" s="2">
        <v>197980.34521788685</v>
      </c>
      <c r="H156" s="2">
        <v>140507.41702849121</v>
      </c>
      <c r="I156" s="2">
        <v>83660.040283191105</v>
      </c>
      <c r="J156" s="2">
        <v>24174.580550966482</v>
      </c>
      <c r="K156" s="2">
        <v>15.149975530785788</v>
      </c>
      <c r="L156" s="2">
        <v>14.649975530785788</v>
      </c>
      <c r="M156" s="2">
        <v>14.549975530785794</v>
      </c>
      <c r="N156" t="e">
        <v>#REF!</v>
      </c>
      <c r="O156" t="e">
        <v>#REF!</v>
      </c>
      <c r="P156" t="e">
        <v>#REF!</v>
      </c>
      <c r="Q156" t="e">
        <v>#REF!</v>
      </c>
      <c r="R156" t="e">
        <v>#REF!</v>
      </c>
      <c r="S156" t="e">
        <v>#REF!</v>
      </c>
      <c r="T156" t="e">
        <v>#REF!</v>
      </c>
      <c r="U156" t="e">
        <v>#REF!</v>
      </c>
    </row>
    <row r="157" spans="1:25" x14ac:dyDescent="0.3">
      <c r="A157" t="s">
        <v>166</v>
      </c>
      <c r="B157" s="2">
        <v>0</v>
      </c>
      <c r="C157" s="2">
        <v>0</v>
      </c>
      <c r="D157" s="2">
        <v>0</v>
      </c>
      <c r="E157" s="2">
        <v>181693.7498514521</v>
      </c>
      <c r="F157" s="2">
        <v>240698.29395585859</v>
      </c>
      <c r="G157" s="2">
        <v>316361.04491770652</v>
      </c>
      <c r="H157" s="2">
        <v>329597.75352816784</v>
      </c>
      <c r="I157" s="2">
        <v>333360.68712195585</v>
      </c>
      <c r="J157" s="2">
        <v>347642.14125504624</v>
      </c>
      <c r="K157" s="2">
        <v>350477.75111273536</v>
      </c>
      <c r="L157" s="2">
        <v>349692.28127371101</v>
      </c>
      <c r="M157" s="2">
        <v>353051.38817069796</v>
      </c>
      <c r="N157" t="e">
        <v>#REF!</v>
      </c>
      <c r="O157" t="e">
        <v>#REF!</v>
      </c>
      <c r="P157" t="e">
        <v>#REF!</v>
      </c>
      <c r="Q157" t="e">
        <v>#REF!</v>
      </c>
      <c r="R157" t="e">
        <v>#REF!</v>
      </c>
      <c r="S157" t="e">
        <v>#REF!</v>
      </c>
      <c r="T157" t="e">
        <v>#REF!</v>
      </c>
      <c r="U157" t="e">
        <v>#REF!</v>
      </c>
    </row>
    <row r="158" spans="1:25" x14ac:dyDescent="0.3">
      <c r="A158" t="s">
        <v>167</v>
      </c>
      <c r="B158" s="2">
        <v>0</v>
      </c>
      <c r="C158" s="2">
        <v>0</v>
      </c>
      <c r="D158" s="2">
        <v>0</v>
      </c>
      <c r="E158" s="2">
        <v>226504.7545327374</v>
      </c>
      <c r="F158" s="2">
        <v>301002.39720200887</v>
      </c>
      <c r="G158" s="2">
        <v>394575.6714436934</v>
      </c>
      <c r="H158" s="2">
        <v>417189.14763686521</v>
      </c>
      <c r="I158" s="2">
        <v>431366.17965701164</v>
      </c>
      <c r="J158" s="2">
        <v>450074.44200382469</v>
      </c>
      <c r="K158" s="2">
        <v>456797.08220528165</v>
      </c>
      <c r="L158" s="2">
        <v>454992.44912533119</v>
      </c>
      <c r="M158" s="2">
        <v>463153.78931737773</v>
      </c>
      <c r="N158" t="e">
        <v>#REF!</v>
      </c>
      <c r="O158" t="e">
        <v>#REF!</v>
      </c>
      <c r="P158" t="e">
        <v>#REF!</v>
      </c>
      <c r="Q158" t="e">
        <v>#REF!</v>
      </c>
      <c r="R158" t="e">
        <v>#REF!</v>
      </c>
      <c r="S158" t="e">
        <v>#REF!</v>
      </c>
      <c r="T158" t="e">
        <v>#REF!</v>
      </c>
      <c r="U158" t="e">
        <v>#REF!</v>
      </c>
    </row>
    <row r="159" spans="1:25" x14ac:dyDescent="0.3">
      <c r="A159" t="s">
        <v>169</v>
      </c>
      <c r="B159" s="2">
        <v>0</v>
      </c>
      <c r="C159" s="2">
        <v>0</v>
      </c>
      <c r="D159" s="2">
        <v>0</v>
      </c>
      <c r="E159" s="2">
        <v>204424.54044550849</v>
      </c>
      <c r="F159" s="2">
        <v>240726.12140946309</v>
      </c>
      <c r="G159" s="2">
        <v>276283.67215242871</v>
      </c>
      <c r="H159" s="2">
        <v>273335.64271987492</v>
      </c>
      <c r="I159" s="2">
        <v>261956.25056823535</v>
      </c>
      <c r="J159" s="2">
        <v>264264.05865520844</v>
      </c>
      <c r="K159" s="2">
        <v>259800.49397152872</v>
      </c>
      <c r="L159" s="2">
        <v>251513.60336928637</v>
      </c>
      <c r="M159" s="2">
        <v>248300.13435517854</v>
      </c>
      <c r="N159" t="e">
        <v>#REF!</v>
      </c>
      <c r="O159" t="e">
        <v>#REF!</v>
      </c>
      <c r="P159" t="e">
        <v>#REF!</v>
      </c>
      <c r="Q159" t="e">
        <v>#REF!</v>
      </c>
      <c r="R159" t="e">
        <v>#REF!</v>
      </c>
      <c r="S159" t="e">
        <v>#REF!</v>
      </c>
      <c r="T159" t="e">
        <v>#REF!</v>
      </c>
      <c r="U159" t="e">
        <v>#REF!</v>
      </c>
    </row>
    <row r="160" spans="1:25" x14ac:dyDescent="0.3">
      <c r="A160" t="s">
        <v>66</v>
      </c>
      <c r="B160" s="2">
        <v>0</v>
      </c>
      <c r="C160" s="2">
        <v>0</v>
      </c>
      <c r="D160" s="2">
        <v>0</v>
      </c>
      <c r="E160" s="2">
        <v>906298.83740253118</v>
      </c>
      <c r="F160" s="2">
        <v>1128091.1614200238</v>
      </c>
      <c r="G160" s="2">
        <v>1361871.4742999917</v>
      </c>
      <c r="H160" s="2">
        <v>1197452.1389424722</v>
      </c>
      <c r="I160" s="2">
        <v>1065189.5600434022</v>
      </c>
      <c r="J160" s="2">
        <v>998855.71117432555</v>
      </c>
      <c r="K160" s="2">
        <v>925848.58696280443</v>
      </c>
      <c r="L160" s="2">
        <v>792301.79581621045</v>
      </c>
      <c r="M160" s="2">
        <v>649475.42670708301</v>
      </c>
      <c r="N160" t="e">
        <v>#REF!</v>
      </c>
      <c r="O160" t="e">
        <v>#REF!</v>
      </c>
      <c r="P160" t="e">
        <v>#REF!</v>
      </c>
      <c r="Q160" t="e">
        <v>#REF!</v>
      </c>
      <c r="R160" t="e">
        <v>#REF!</v>
      </c>
      <c r="S160" t="e">
        <v>#REF!</v>
      </c>
      <c r="T160" t="e">
        <v>#REF!</v>
      </c>
      <c r="U160" t="e">
        <v>#REF!</v>
      </c>
    </row>
    <row r="161" spans="1:21" x14ac:dyDescent="0.3">
      <c r="A161" t="s">
        <v>171</v>
      </c>
      <c r="B161" s="2">
        <v>0</v>
      </c>
      <c r="C161" s="2">
        <v>0</v>
      </c>
      <c r="D161" s="2">
        <v>0</v>
      </c>
      <c r="E161" s="2">
        <v>111756.29882407632</v>
      </c>
      <c r="F161" s="2">
        <v>134477.22766983791</v>
      </c>
      <c r="G161" s="2">
        <v>173648.39877324225</v>
      </c>
      <c r="H161" s="2">
        <v>167532.28013673826</v>
      </c>
      <c r="I161" s="2">
        <v>157342.99626252928</v>
      </c>
      <c r="J161" s="2">
        <v>151381.02370878251</v>
      </c>
      <c r="K161" s="2">
        <v>145893.86645821063</v>
      </c>
      <c r="L161" s="2">
        <v>131998.462567179</v>
      </c>
      <c r="M161" s="2">
        <v>122933.36749925242</v>
      </c>
      <c r="N161" t="e">
        <v>#REF!</v>
      </c>
      <c r="O161" t="e">
        <v>#REF!</v>
      </c>
      <c r="P161" t="e">
        <v>#REF!</v>
      </c>
      <c r="Q161" t="e">
        <v>#REF!</v>
      </c>
      <c r="R161" t="e">
        <v>#REF!</v>
      </c>
      <c r="S161" t="e">
        <v>#REF!</v>
      </c>
      <c r="T161" t="e">
        <v>#REF!</v>
      </c>
      <c r="U161" t="e">
        <v>#REF!</v>
      </c>
    </row>
    <row r="162" spans="1:21" x14ac:dyDescent="0.3">
      <c r="A162" t="s">
        <v>68</v>
      </c>
      <c r="B162" s="2">
        <v>0</v>
      </c>
      <c r="C162" s="2">
        <v>0</v>
      </c>
      <c r="D162" s="2">
        <v>0</v>
      </c>
      <c r="E162" s="2">
        <v>4304716.4683163771</v>
      </c>
      <c r="F162" s="2">
        <v>5459316.3620592114</v>
      </c>
      <c r="G162" s="2">
        <v>6883145.8885215307</v>
      </c>
      <c r="H162" s="2">
        <v>7068469.0952423541</v>
      </c>
      <c r="I162" s="2">
        <v>7153341.8051738068</v>
      </c>
      <c r="J162" s="2">
        <v>7453446.2395182066</v>
      </c>
      <c r="K162" s="2">
        <v>7514852.9934418825</v>
      </c>
      <c r="L162" s="2">
        <v>7566589.7645422006</v>
      </c>
      <c r="M162" s="2">
        <v>7623507.0334557295</v>
      </c>
      <c r="N162" t="e">
        <v>#REF!</v>
      </c>
      <c r="O162" t="e">
        <v>#REF!</v>
      </c>
      <c r="P162" t="e">
        <v>#REF!</v>
      </c>
      <c r="Q162" t="e">
        <v>#REF!</v>
      </c>
      <c r="R162" t="e">
        <v>#REF!</v>
      </c>
      <c r="S162" t="e">
        <v>#REF!</v>
      </c>
      <c r="T162" t="e">
        <v>#REF!</v>
      </c>
      <c r="U162" t="e">
        <v>#REF!</v>
      </c>
    </row>
    <row r="163" spans="1:21" x14ac:dyDescent="0.3">
      <c r="A163" t="s">
        <v>70</v>
      </c>
      <c r="B163" s="2">
        <v>0</v>
      </c>
      <c r="C163" s="2">
        <v>0</v>
      </c>
      <c r="D163" s="2">
        <v>0</v>
      </c>
      <c r="E163" s="2">
        <v>1673249.8035542248</v>
      </c>
      <c r="F163" s="2">
        <v>2063314.5560136845</v>
      </c>
      <c r="G163" s="2">
        <v>2486872.0036982899</v>
      </c>
      <c r="H163" s="2">
        <v>2481685.7257927051</v>
      </c>
      <c r="I163" s="2">
        <v>2416459.2919780989</v>
      </c>
      <c r="J163" s="2">
        <v>2446808.721824124</v>
      </c>
      <c r="K163" s="2">
        <v>2403056.8367758151</v>
      </c>
      <c r="L163" s="2">
        <v>2324538.1012705285</v>
      </c>
      <c r="M163" s="2">
        <v>2288135.8221963025</v>
      </c>
      <c r="N163" t="e">
        <v>#REF!</v>
      </c>
      <c r="O163" t="e">
        <v>#REF!</v>
      </c>
      <c r="P163" t="e">
        <v>#REF!</v>
      </c>
      <c r="Q163" t="e">
        <v>#REF!</v>
      </c>
      <c r="R163" t="e">
        <v>#REF!</v>
      </c>
      <c r="S163" t="e">
        <v>#REF!</v>
      </c>
      <c r="T163" t="e">
        <v>#REF!</v>
      </c>
      <c r="U163" t="e">
        <v>#REF!</v>
      </c>
    </row>
    <row r="164" spans="1:21" x14ac:dyDescent="0.3">
      <c r="A164" t="s">
        <v>72</v>
      </c>
      <c r="B164" s="2">
        <v>0</v>
      </c>
      <c r="C164" s="2">
        <v>0</v>
      </c>
      <c r="D164" s="2">
        <v>0</v>
      </c>
      <c r="E164" s="2">
        <v>3722328.1349555929</v>
      </c>
      <c r="F164" s="2">
        <v>4364442.0111552048</v>
      </c>
      <c r="G164" s="2">
        <v>5060675.238363293</v>
      </c>
      <c r="H164" s="2">
        <v>4988234.5226444975</v>
      </c>
      <c r="I164" s="2">
        <v>4750891.165427045</v>
      </c>
      <c r="J164" s="2">
        <v>4580624.3555672569</v>
      </c>
      <c r="K164" s="2">
        <v>4240891.5525522297</v>
      </c>
      <c r="L164" s="2">
        <v>3935026.0587637075</v>
      </c>
      <c r="M164" s="2">
        <v>3653022.0324320677</v>
      </c>
      <c r="N164" t="e">
        <v>#REF!</v>
      </c>
      <c r="O164" t="e">
        <v>#REF!</v>
      </c>
      <c r="P164" t="e">
        <v>#REF!</v>
      </c>
      <c r="Q164" t="e">
        <v>#REF!</v>
      </c>
      <c r="R164" t="e">
        <v>#REF!</v>
      </c>
      <c r="S164" t="e">
        <v>#REF!</v>
      </c>
      <c r="T164" t="e">
        <v>#REF!</v>
      </c>
      <c r="U164" t="e">
        <v>#REF!</v>
      </c>
    </row>
    <row r="165" spans="1:21" x14ac:dyDescent="0.3">
      <c r="A165" t="s">
        <v>172</v>
      </c>
      <c r="B165" s="2">
        <v>0</v>
      </c>
      <c r="C165" s="2">
        <v>0</v>
      </c>
      <c r="D165" s="2">
        <v>0</v>
      </c>
      <c r="E165" s="2">
        <v>51742.902873054627</v>
      </c>
      <c r="F165" s="2">
        <v>56785.980321863171</v>
      </c>
      <c r="G165" s="2">
        <v>59222.591542576134</v>
      </c>
      <c r="H165" s="2">
        <v>53024.399888359469</v>
      </c>
      <c r="I165" s="2">
        <v>52326.537628990431</v>
      </c>
      <c r="J165" s="2">
        <v>53949.624405542228</v>
      </c>
      <c r="K165" s="2">
        <v>54672.044656333332</v>
      </c>
      <c r="L165" s="2">
        <v>53054.02269882003</v>
      </c>
      <c r="M165" s="2">
        <v>53023.637665351293</v>
      </c>
      <c r="N165" t="e">
        <v>#REF!</v>
      </c>
      <c r="O165" t="e">
        <v>#REF!</v>
      </c>
      <c r="P165" t="e">
        <v>#REF!</v>
      </c>
      <c r="Q165" t="e">
        <v>#REF!</v>
      </c>
      <c r="R165" t="e">
        <v>#REF!</v>
      </c>
      <c r="S165" t="e">
        <v>#REF!</v>
      </c>
      <c r="T165" t="e">
        <v>#REF!</v>
      </c>
      <c r="U165" t="e">
        <v>#REF!</v>
      </c>
    </row>
    <row r="166" spans="1:21" x14ac:dyDescent="0.3">
      <c r="A166" t="s">
        <v>173</v>
      </c>
      <c r="B166" s="2">
        <v>0</v>
      </c>
      <c r="C166" s="2">
        <v>0</v>
      </c>
      <c r="D166" s="2">
        <v>0</v>
      </c>
      <c r="E166" s="2">
        <v>187573.89992083539</v>
      </c>
      <c r="F166" s="2">
        <v>238499.40238928093</v>
      </c>
      <c r="G166" s="2">
        <v>297722.4717970296</v>
      </c>
      <c r="H166" s="2">
        <v>303528.94087191054</v>
      </c>
      <c r="I166" s="2">
        <v>296307.09997120808</v>
      </c>
      <c r="J166" s="2">
        <v>299264.9174286151</v>
      </c>
      <c r="K166" s="2">
        <v>305457.35739618889</v>
      </c>
      <c r="L166" s="2">
        <v>290712.69530454453</v>
      </c>
      <c r="M166" s="2">
        <v>291604.97493140597</v>
      </c>
      <c r="N166" t="e">
        <v>#REF!</v>
      </c>
      <c r="O166" t="e">
        <v>#REF!</v>
      </c>
      <c r="P166" t="e">
        <v>#REF!</v>
      </c>
      <c r="Q166" t="e">
        <v>#REF!</v>
      </c>
      <c r="R166" t="e">
        <v>#REF!</v>
      </c>
      <c r="S166" t="e">
        <v>#REF!</v>
      </c>
      <c r="T166" t="e">
        <v>#REF!</v>
      </c>
      <c r="U166" t="e">
        <v>#REF!</v>
      </c>
    </row>
    <row r="167" spans="1:21" x14ac:dyDescent="0.3">
      <c r="A167" t="s">
        <v>174</v>
      </c>
      <c r="B167" s="2">
        <v>0</v>
      </c>
      <c r="C167" s="2">
        <v>0</v>
      </c>
      <c r="D167" s="2">
        <v>0</v>
      </c>
      <c r="E167" s="2">
        <v>21512.253810432067</v>
      </c>
      <c r="F167" s="2">
        <v>20423.099530320647</v>
      </c>
      <c r="G167" s="2">
        <v>18437.780073086054</v>
      </c>
      <c r="H167" s="2">
        <v>17116.070173495867</v>
      </c>
      <c r="I167" s="2">
        <v>15402.061611263794</v>
      </c>
      <c r="J167" s="2">
        <v>14378.016110875809</v>
      </c>
      <c r="K167" s="2">
        <v>14048.671689316183</v>
      </c>
      <c r="L167" s="2">
        <v>11562.987407492383</v>
      </c>
      <c r="M167" s="2">
        <v>9591.2184793172928</v>
      </c>
      <c r="N167" t="e">
        <v>#REF!</v>
      </c>
      <c r="O167" t="e">
        <v>#REF!</v>
      </c>
      <c r="P167" t="e">
        <v>#REF!</v>
      </c>
      <c r="Q167" t="e">
        <v>#REF!</v>
      </c>
      <c r="R167" t="e">
        <v>#REF!</v>
      </c>
      <c r="S167" t="e">
        <v>#REF!</v>
      </c>
      <c r="T167" t="e">
        <v>#REF!</v>
      </c>
      <c r="U167" t="e">
        <v>#REF!</v>
      </c>
    </row>
    <row r="168" spans="1:21" x14ac:dyDescent="0.3">
      <c r="A168" t="s">
        <v>175</v>
      </c>
      <c r="B168" s="2">
        <v>0</v>
      </c>
      <c r="C168" s="2">
        <v>0</v>
      </c>
      <c r="D168" s="2">
        <v>0</v>
      </c>
      <c r="E168" s="2">
        <v>219386.94194811842</v>
      </c>
      <c r="F168" s="2">
        <v>234029.90089062054</v>
      </c>
      <c r="G168" s="2">
        <v>244679.61692730081</v>
      </c>
      <c r="H168" s="2">
        <v>232556.20651112372</v>
      </c>
      <c r="I168" s="2">
        <v>222787.27828539041</v>
      </c>
      <c r="J168" s="2">
        <v>214925.50632460284</v>
      </c>
      <c r="K168" s="2">
        <v>201204.94139091118</v>
      </c>
      <c r="L168" s="2">
        <v>182887.64120151589</v>
      </c>
      <c r="M168" s="2">
        <v>162263.74840086134</v>
      </c>
      <c r="N168" t="e">
        <v>#REF!</v>
      </c>
      <c r="O168" t="e">
        <v>#REF!</v>
      </c>
      <c r="P168" t="e">
        <v>#REF!</v>
      </c>
      <c r="Q168" t="e">
        <v>#REF!</v>
      </c>
      <c r="R168" t="e">
        <v>#REF!</v>
      </c>
      <c r="S168" t="e">
        <v>#REF!</v>
      </c>
      <c r="T168" t="e">
        <v>#REF!</v>
      </c>
      <c r="U168" t="e">
        <v>#REF!</v>
      </c>
    </row>
    <row r="169" spans="1:21" x14ac:dyDescent="0.3">
      <c r="A169" t="s">
        <v>74</v>
      </c>
      <c r="B169" s="2">
        <v>0</v>
      </c>
      <c r="C169" s="2">
        <v>0</v>
      </c>
      <c r="D169" s="2">
        <v>0</v>
      </c>
      <c r="E169" s="2">
        <v>467777.624077174</v>
      </c>
      <c r="F169" s="2">
        <v>540422.67850241542</v>
      </c>
      <c r="G169" s="2">
        <v>604451.30419272161</v>
      </c>
      <c r="H169" s="2">
        <v>579497.40083938069</v>
      </c>
      <c r="I169" s="2">
        <v>553220.89027615299</v>
      </c>
      <c r="J169" s="2">
        <v>568717.75936330704</v>
      </c>
      <c r="K169" s="2">
        <v>575695.60873331944</v>
      </c>
      <c r="L169" s="2">
        <v>570998.72083855071</v>
      </c>
      <c r="M169" s="2">
        <v>576277.58776150376</v>
      </c>
      <c r="N169" t="e">
        <v>#REF!</v>
      </c>
      <c r="O169" t="e">
        <v>#REF!</v>
      </c>
      <c r="P169" t="e">
        <v>#REF!</v>
      </c>
      <c r="Q169" t="e">
        <v>#REF!</v>
      </c>
      <c r="R169" t="e">
        <v>#REF!</v>
      </c>
      <c r="S169" t="e">
        <v>#REF!</v>
      </c>
      <c r="T169" t="e">
        <v>#REF!</v>
      </c>
      <c r="U169" t="e">
        <v>#REF!</v>
      </c>
    </row>
    <row r="170" spans="1:21" x14ac:dyDescent="0.3">
      <c r="A170" t="s">
        <v>176</v>
      </c>
      <c r="B170" s="2">
        <v>0</v>
      </c>
      <c r="C170" s="2">
        <v>0</v>
      </c>
      <c r="D170" s="2">
        <v>0</v>
      </c>
      <c r="E170" s="2">
        <v>20604.893307475075</v>
      </c>
      <c r="F170" s="2">
        <v>24216.65479647864</v>
      </c>
      <c r="G170" s="2">
        <v>28318.814180433015</v>
      </c>
      <c r="H170" s="2">
        <v>28182.096043198104</v>
      </c>
      <c r="I170" s="2">
        <v>26568.142173933476</v>
      </c>
      <c r="J170" s="2">
        <v>25616.765308949824</v>
      </c>
      <c r="K170" s="2">
        <v>24019.065896384029</v>
      </c>
      <c r="L170" s="2">
        <v>22548.148655544697</v>
      </c>
      <c r="M170" s="2">
        <v>23569.262996373945</v>
      </c>
      <c r="N170" t="e">
        <v>#REF!</v>
      </c>
      <c r="O170" t="e">
        <v>#REF!</v>
      </c>
      <c r="P170" t="e">
        <v>#REF!</v>
      </c>
      <c r="Q170" t="e">
        <v>#REF!</v>
      </c>
      <c r="R170" t="e">
        <v>#REF!</v>
      </c>
      <c r="S170" t="e">
        <v>#REF!</v>
      </c>
      <c r="T170" t="e">
        <v>#REF!</v>
      </c>
      <c r="U170" t="e">
        <v>#REF!</v>
      </c>
    </row>
    <row r="171" spans="1:21" x14ac:dyDescent="0.3">
      <c r="A171" t="s">
        <v>177</v>
      </c>
      <c r="B171" s="2">
        <v>0</v>
      </c>
      <c r="C171" s="2">
        <v>0</v>
      </c>
      <c r="D171" s="2">
        <v>0</v>
      </c>
      <c r="E171" s="2">
        <v>27921.283120520704</v>
      </c>
      <c r="F171" s="2">
        <v>33912.163175229951</v>
      </c>
      <c r="G171" s="2">
        <v>38397.480141641456</v>
      </c>
      <c r="H171" s="2">
        <v>38836.964529205143</v>
      </c>
      <c r="I171" s="2">
        <v>37370.257843926389</v>
      </c>
      <c r="J171" s="2">
        <v>37942.667465903141</v>
      </c>
      <c r="K171" s="2">
        <v>37674.001856861825</v>
      </c>
      <c r="L171" s="2">
        <v>36919.646389460613</v>
      </c>
      <c r="M171" s="2">
        <v>37087.64268023066</v>
      </c>
      <c r="N171" t="e">
        <v>#REF!</v>
      </c>
      <c r="O171" t="e">
        <v>#REF!</v>
      </c>
      <c r="P171" t="e">
        <v>#REF!</v>
      </c>
      <c r="Q171" t="e">
        <v>#REF!</v>
      </c>
      <c r="R171" t="e">
        <v>#REF!</v>
      </c>
      <c r="S171" t="e">
        <v>#REF!</v>
      </c>
      <c r="T171" t="e">
        <v>#REF!</v>
      </c>
      <c r="U171" t="e">
        <v>#REF!</v>
      </c>
    </row>
    <row r="172" spans="1:21" x14ac:dyDescent="0.3">
      <c r="A172" t="s">
        <v>178</v>
      </c>
      <c r="B172" s="2">
        <v>0</v>
      </c>
      <c r="C172" s="2">
        <v>0</v>
      </c>
      <c r="D172" s="2">
        <v>0</v>
      </c>
      <c r="E172" s="2">
        <v>68927.901754059072</v>
      </c>
      <c r="F172" s="2">
        <v>62024.261840059859</v>
      </c>
      <c r="G172" s="2">
        <v>60719.441489254823</v>
      </c>
      <c r="H172" s="2">
        <v>76336.365517325976</v>
      </c>
      <c r="I172" s="2">
        <v>67207.896868450756</v>
      </c>
      <c r="J172" s="2">
        <v>60117.144057426129</v>
      </c>
      <c r="K172" s="2">
        <v>16222.593798365422</v>
      </c>
      <c r="L172" s="2">
        <v>11942.660052696578</v>
      </c>
      <c r="M172" s="2">
        <v>6783.1985924523378</v>
      </c>
      <c r="N172" t="e">
        <v>#REF!</v>
      </c>
      <c r="O172" t="e">
        <v>#REF!</v>
      </c>
      <c r="P172" t="e">
        <v>#REF!</v>
      </c>
      <c r="Q172" t="e">
        <v>#REF!</v>
      </c>
      <c r="R172" t="e">
        <v>#REF!</v>
      </c>
      <c r="S172" t="e">
        <v>#REF!</v>
      </c>
      <c r="T172" t="e">
        <v>#REF!</v>
      </c>
      <c r="U172" t="e">
        <v>#REF!</v>
      </c>
    </row>
    <row r="173" spans="1:21" x14ac:dyDescent="0.3">
      <c r="A173" t="s">
        <v>76</v>
      </c>
      <c r="B173" s="2">
        <v>0</v>
      </c>
      <c r="C173" s="2">
        <v>0</v>
      </c>
      <c r="D173" s="2">
        <v>0</v>
      </c>
      <c r="E173" s="2">
        <v>638443.96204675839</v>
      </c>
      <c r="F173" s="2">
        <v>855533.76766123215</v>
      </c>
      <c r="G173" s="2">
        <v>1156069.2755235382</v>
      </c>
      <c r="H173" s="2">
        <v>1248928.4388005028</v>
      </c>
      <c r="I173" s="2">
        <v>1259472.7345886875</v>
      </c>
      <c r="J173" s="2">
        <v>1306129.2178339679</v>
      </c>
      <c r="K173" s="2">
        <v>1320211.0016730262</v>
      </c>
      <c r="L173" s="2">
        <v>1306642.0302644388</v>
      </c>
      <c r="M173" s="2">
        <v>1311711.1505081095</v>
      </c>
      <c r="N173" t="e">
        <v>#REF!</v>
      </c>
      <c r="O173" t="e">
        <v>#REF!</v>
      </c>
      <c r="P173" t="e">
        <v>#REF!</v>
      </c>
      <c r="Q173" t="e">
        <v>#REF!</v>
      </c>
      <c r="R173" t="e">
        <v>#REF!</v>
      </c>
      <c r="S173" t="e">
        <v>#REF!</v>
      </c>
      <c r="T173" t="e">
        <v>#REF!</v>
      </c>
      <c r="U173" t="e">
        <v>#REF!</v>
      </c>
    </row>
    <row r="174" spans="1:21" x14ac:dyDescent="0.3">
      <c r="A174" t="s">
        <v>78</v>
      </c>
      <c r="B174" s="2">
        <v>0</v>
      </c>
      <c r="C174" s="2">
        <v>0</v>
      </c>
      <c r="D174" s="2">
        <v>0</v>
      </c>
      <c r="E174" s="2">
        <v>2223458.7716123476</v>
      </c>
      <c r="F174" s="2">
        <v>2432165.1780245337</v>
      </c>
      <c r="G174" s="2">
        <v>2505580.9160006894</v>
      </c>
      <c r="H174" s="2">
        <v>2236404.7138276221</v>
      </c>
      <c r="I174" s="2">
        <v>2361975.4536799984</v>
      </c>
      <c r="J174" s="2">
        <v>1724451.0709479991</v>
      </c>
      <c r="K174" s="2">
        <v>1536540.9120310922</v>
      </c>
      <c r="L174" s="2">
        <v>1382366.8758528677</v>
      </c>
      <c r="M174" s="2">
        <v>1249793.4451050591</v>
      </c>
      <c r="N174" t="e">
        <v>#REF!</v>
      </c>
      <c r="O174" t="e">
        <v>#REF!</v>
      </c>
      <c r="P174" t="e">
        <v>#REF!</v>
      </c>
      <c r="Q174" t="e">
        <v>#REF!</v>
      </c>
      <c r="R174" t="e">
        <v>#REF!</v>
      </c>
      <c r="S174" t="e">
        <v>#REF!</v>
      </c>
      <c r="T174" t="e">
        <v>#REF!</v>
      </c>
      <c r="U174" t="e">
        <v>#REF!</v>
      </c>
    </row>
    <row r="175" spans="1:21" x14ac:dyDescent="0.3">
      <c r="A175" t="s">
        <v>179</v>
      </c>
      <c r="B175" s="2">
        <v>0</v>
      </c>
      <c r="C175" s="2">
        <v>0</v>
      </c>
      <c r="D175" s="2">
        <v>0</v>
      </c>
      <c r="E175" s="2">
        <v>924692.81074975047</v>
      </c>
      <c r="F175" s="2">
        <v>1005664.3399744976</v>
      </c>
      <c r="G175" s="2">
        <v>1082157.3435572262</v>
      </c>
      <c r="H175" s="2">
        <v>1068077.1638931786</v>
      </c>
      <c r="I175" s="2">
        <v>1051178.837612754</v>
      </c>
      <c r="J175" s="2">
        <v>1033492.7432588043</v>
      </c>
      <c r="K175" s="2">
        <v>1005277.1241566424</v>
      </c>
      <c r="L175" s="2">
        <v>952319.60475693294</v>
      </c>
      <c r="M175" s="2">
        <v>905979.07577019394</v>
      </c>
      <c r="N175" t="e">
        <v>#REF!</v>
      </c>
      <c r="O175" t="e">
        <v>#REF!</v>
      </c>
      <c r="P175" t="e">
        <v>#REF!</v>
      </c>
      <c r="Q175" t="e">
        <v>#REF!</v>
      </c>
      <c r="R175" t="e">
        <v>#REF!</v>
      </c>
      <c r="S175" t="e">
        <v>#REF!</v>
      </c>
      <c r="T175" t="e">
        <v>#REF!</v>
      </c>
      <c r="U175" t="e">
        <v>#REF!</v>
      </c>
    </row>
    <row r="176" spans="1:21" x14ac:dyDescent="0.3">
      <c r="A176" t="s">
        <v>180</v>
      </c>
      <c r="B176" s="2">
        <v>0</v>
      </c>
      <c r="C176" s="2">
        <v>0</v>
      </c>
      <c r="D176" s="2">
        <v>0</v>
      </c>
      <c r="E176" s="2">
        <v>889601.30868025974</v>
      </c>
      <c r="F176" s="2">
        <v>1065106.9820539968</v>
      </c>
      <c r="G176" s="2">
        <v>1275645.7403660088</v>
      </c>
      <c r="H176" s="2">
        <v>1318080.0090449909</v>
      </c>
      <c r="I176" s="2">
        <v>1351178.1538545582</v>
      </c>
      <c r="J176" s="2">
        <v>1415990.0443882162</v>
      </c>
      <c r="K176" s="2">
        <v>1447931.1272499987</v>
      </c>
      <c r="L176" s="2">
        <v>1437662.3587756082</v>
      </c>
      <c r="M176" s="2">
        <v>1423386.7212328459</v>
      </c>
      <c r="N176" t="e">
        <v>#REF!</v>
      </c>
      <c r="O176" t="e">
        <v>#REF!</v>
      </c>
      <c r="P176" t="e">
        <v>#REF!</v>
      </c>
      <c r="Q176" t="e">
        <v>#REF!</v>
      </c>
      <c r="R176" t="e">
        <v>#REF!</v>
      </c>
      <c r="S176" t="e">
        <v>#REF!</v>
      </c>
      <c r="T176" t="e">
        <v>#REF!</v>
      </c>
      <c r="U176" t="e">
        <v>#REF!</v>
      </c>
    </row>
    <row r="177" spans="1:25" x14ac:dyDescent="0.3">
      <c r="A177" t="s">
        <v>181</v>
      </c>
      <c r="B177" s="2">
        <v>0</v>
      </c>
      <c r="C177" s="2">
        <v>0</v>
      </c>
      <c r="D177" s="2">
        <v>0</v>
      </c>
      <c r="E177" s="2">
        <v>490158.14683389699</v>
      </c>
      <c r="F177" s="2">
        <v>514152.38412775245</v>
      </c>
      <c r="G177" s="2">
        <v>521721.36997176491</v>
      </c>
      <c r="H177" s="2">
        <v>454680.85171112447</v>
      </c>
      <c r="I177" s="2">
        <v>398792.44478229037</v>
      </c>
      <c r="J177" s="2">
        <v>357620.37236046017</v>
      </c>
      <c r="K177" s="2">
        <v>313526.89122909214</v>
      </c>
      <c r="L177" s="2">
        <v>328963.51259606774</v>
      </c>
      <c r="M177" s="2">
        <v>273155.83302521316</v>
      </c>
      <c r="N177" t="e">
        <v>#REF!</v>
      </c>
      <c r="O177" t="e">
        <v>#REF!</v>
      </c>
      <c r="P177" t="e">
        <v>#REF!</v>
      </c>
      <c r="Q177" t="e">
        <v>#REF!</v>
      </c>
      <c r="R177" t="e">
        <v>#REF!</v>
      </c>
      <c r="S177" t="e">
        <v>#REF!</v>
      </c>
      <c r="T177" t="e">
        <v>#REF!</v>
      </c>
      <c r="U177" t="e">
        <v>#REF!</v>
      </c>
    </row>
    <row r="178" spans="1:25" x14ac:dyDescent="0.3">
      <c r="A178" t="s">
        <v>182</v>
      </c>
      <c r="B178" s="2">
        <v>0</v>
      </c>
      <c r="C178" s="2">
        <v>0</v>
      </c>
      <c r="D178" s="2">
        <v>0</v>
      </c>
      <c r="E178" s="2">
        <v>223232.46757601504</v>
      </c>
      <c r="F178" s="2">
        <v>223715.11046567335</v>
      </c>
      <c r="G178" s="2">
        <v>221560.64836929156</v>
      </c>
      <c r="H178" s="2">
        <v>197712.64738925669</v>
      </c>
      <c r="I178" s="2">
        <v>170439.87703741653</v>
      </c>
      <c r="J178" s="2">
        <v>152692.39036252536</v>
      </c>
      <c r="K178" s="2">
        <v>133264.4504890106</v>
      </c>
      <c r="L178" s="2">
        <v>116454.32972265722</v>
      </c>
      <c r="M178" s="2">
        <v>100629.30119144055</v>
      </c>
      <c r="N178" t="e">
        <v>#REF!</v>
      </c>
      <c r="O178" t="e">
        <v>#REF!</v>
      </c>
      <c r="P178" t="e">
        <v>#REF!</v>
      </c>
      <c r="Q178" t="e">
        <v>#REF!</v>
      </c>
      <c r="R178" t="e">
        <v>#REF!</v>
      </c>
      <c r="S178" t="e">
        <v>#REF!</v>
      </c>
      <c r="T178" t="e">
        <v>#REF!</v>
      </c>
      <c r="U178" t="e">
        <v>#REF!</v>
      </c>
    </row>
    <row r="179" spans="1:25" x14ac:dyDescent="0.3">
      <c r="A179" t="s">
        <v>81</v>
      </c>
      <c r="B179" s="2">
        <v>0</v>
      </c>
      <c r="C179" s="2">
        <v>0</v>
      </c>
      <c r="D179" s="2">
        <v>0</v>
      </c>
      <c r="E179" s="2">
        <v>832082.1354441843</v>
      </c>
      <c r="F179" s="2">
        <v>1016119.7595461141</v>
      </c>
      <c r="G179" s="2">
        <v>1211448.6498434427</v>
      </c>
      <c r="H179" s="2">
        <v>1212213.5426755904</v>
      </c>
      <c r="I179" s="2">
        <v>1221326.1648305699</v>
      </c>
      <c r="J179" s="2">
        <v>1267002.6315622802</v>
      </c>
      <c r="K179" s="2">
        <v>1276857.8458646501</v>
      </c>
      <c r="L179" s="2">
        <v>1259139.1188016967</v>
      </c>
      <c r="M179" s="2">
        <v>1261345.6685842036</v>
      </c>
      <c r="N179" t="e">
        <v>#REF!</v>
      </c>
      <c r="O179" t="e">
        <v>#REF!</v>
      </c>
      <c r="P179" t="e">
        <v>#REF!</v>
      </c>
      <c r="Q179" t="e">
        <v>#REF!</v>
      </c>
      <c r="R179" t="e">
        <v>#REF!</v>
      </c>
      <c r="S179" t="e">
        <v>#REF!</v>
      </c>
      <c r="T179" t="e">
        <v>#REF!</v>
      </c>
      <c r="U179" t="e">
        <v>#REF!</v>
      </c>
    </row>
    <row r="180" spans="1:25" x14ac:dyDescent="0.3">
      <c r="A180" t="s">
        <v>83</v>
      </c>
      <c r="B180" s="2">
        <v>0</v>
      </c>
      <c r="C180" s="2">
        <v>0</v>
      </c>
      <c r="D180" s="2">
        <v>0</v>
      </c>
      <c r="E180" s="2">
        <v>5081886.0446985364</v>
      </c>
      <c r="F180" s="2">
        <v>6356880.7684436506</v>
      </c>
      <c r="G180" s="2">
        <v>7882938.6846912066</v>
      </c>
      <c r="H180" s="2">
        <v>8099838.6022247542</v>
      </c>
      <c r="I180" s="2">
        <v>8272155.6899748379</v>
      </c>
      <c r="J180" s="2">
        <v>8583295.7706909012</v>
      </c>
      <c r="K180" s="2">
        <v>8643468.7891708761</v>
      </c>
      <c r="L180" s="2">
        <v>8708701.2410111446</v>
      </c>
      <c r="M180" s="2">
        <v>8782830.3941796217</v>
      </c>
      <c r="N180" t="e">
        <v>#REF!</v>
      </c>
      <c r="O180" t="e">
        <v>#REF!</v>
      </c>
      <c r="P180" t="e">
        <v>#REF!</v>
      </c>
      <c r="Q180" t="e">
        <v>#REF!</v>
      </c>
      <c r="R180" t="e">
        <v>#REF!</v>
      </c>
      <c r="S180" t="e">
        <v>#REF!</v>
      </c>
      <c r="T180" t="e">
        <v>#REF!</v>
      </c>
      <c r="U180" t="e">
        <v>#REF!</v>
      </c>
    </row>
    <row r="181" spans="1:25" x14ac:dyDescent="0.3">
      <c r="A181" t="s">
        <v>183</v>
      </c>
      <c r="B181" s="2">
        <v>0</v>
      </c>
      <c r="C181" s="2">
        <v>0</v>
      </c>
      <c r="D181" s="2">
        <v>0</v>
      </c>
      <c r="E181" s="2">
        <v>256132.65183579948</v>
      </c>
      <c r="F181" s="2">
        <v>297573.81452971406</v>
      </c>
      <c r="G181" s="2">
        <v>341663.21134841954</v>
      </c>
      <c r="H181" s="2">
        <v>342309.21909140667</v>
      </c>
      <c r="I181" s="2">
        <v>338783.99610543216</v>
      </c>
      <c r="J181" s="2">
        <v>340791.48064347403</v>
      </c>
      <c r="K181" s="2">
        <v>336938.53895135061</v>
      </c>
      <c r="L181" s="2">
        <v>328122.27570486569</v>
      </c>
      <c r="M181" s="2">
        <v>316154.0150158059</v>
      </c>
      <c r="N181" t="e">
        <v>#REF!</v>
      </c>
      <c r="O181" t="e">
        <v>#REF!</v>
      </c>
      <c r="P181" t="e">
        <v>#REF!</v>
      </c>
      <c r="Q181" t="e">
        <v>#REF!</v>
      </c>
      <c r="R181" t="e">
        <v>#REF!</v>
      </c>
      <c r="S181" t="e">
        <v>#REF!</v>
      </c>
      <c r="T181" t="e">
        <v>#REF!</v>
      </c>
      <c r="U181" t="e">
        <v>#REF!</v>
      </c>
    </row>
    <row r="182" spans="1:25" x14ac:dyDescent="0.3">
      <c r="A182" t="s">
        <v>85</v>
      </c>
      <c r="B182" s="2">
        <v>0</v>
      </c>
      <c r="C182" s="2">
        <v>0</v>
      </c>
      <c r="D182" s="2">
        <v>0</v>
      </c>
      <c r="E182" s="2">
        <v>711180.76426688</v>
      </c>
      <c r="F182" s="2">
        <v>827578.20642831468</v>
      </c>
      <c r="G182" s="2">
        <v>937022.66763488972</v>
      </c>
      <c r="H182" s="2">
        <v>918615.83447318198</v>
      </c>
      <c r="I182" s="2">
        <v>894168.44458954874</v>
      </c>
      <c r="J182" s="2">
        <v>891325.77930929</v>
      </c>
      <c r="K182" s="2">
        <v>863108.13075329585</v>
      </c>
      <c r="L182" s="2">
        <v>823274.47263953253</v>
      </c>
      <c r="M182" s="2">
        <v>792999.14715093933</v>
      </c>
      <c r="N182" t="e">
        <v>#REF!</v>
      </c>
      <c r="O182" t="e">
        <v>#REF!</v>
      </c>
      <c r="P182" t="e">
        <v>#REF!</v>
      </c>
      <c r="Q182" t="e">
        <v>#REF!</v>
      </c>
      <c r="R182" t="e">
        <v>#REF!</v>
      </c>
      <c r="S182" t="e">
        <v>#REF!</v>
      </c>
      <c r="T182" t="e">
        <v>#REF!</v>
      </c>
      <c r="U182" t="e">
        <v>#REF!</v>
      </c>
    </row>
    <row r="183" spans="1:25" x14ac:dyDescent="0.3">
      <c r="A183" t="s">
        <v>184</v>
      </c>
      <c r="B183" s="2">
        <v>0</v>
      </c>
      <c r="C183" s="2">
        <v>0</v>
      </c>
      <c r="D183" s="2">
        <v>0</v>
      </c>
      <c r="E183" s="2">
        <v>169139.45625674367</v>
      </c>
      <c r="F183" s="2">
        <v>230237.91836445514</v>
      </c>
      <c r="G183" s="2">
        <v>303714.00786192773</v>
      </c>
      <c r="H183" s="2">
        <v>315027.73936125112</v>
      </c>
      <c r="I183" s="2">
        <v>312562.27289709181</v>
      </c>
      <c r="J183" s="2">
        <v>322491.29220672068</v>
      </c>
      <c r="K183" s="2">
        <v>324655.61469478998</v>
      </c>
      <c r="L183" s="2">
        <v>319544.19004563935</v>
      </c>
      <c r="M183" s="2">
        <v>321146.70065897098</v>
      </c>
      <c r="N183" t="e">
        <v>#REF!</v>
      </c>
      <c r="O183" t="e">
        <v>#REF!</v>
      </c>
      <c r="P183" t="e">
        <v>#REF!</v>
      </c>
      <c r="Q183" t="e">
        <v>#REF!</v>
      </c>
      <c r="R183" t="e">
        <v>#REF!</v>
      </c>
      <c r="S183" t="e">
        <v>#REF!</v>
      </c>
      <c r="T183" t="e">
        <v>#REF!</v>
      </c>
      <c r="U183" t="e">
        <v>#REF!</v>
      </c>
    </row>
    <row r="184" spans="1:25" x14ac:dyDescent="0.3">
      <c r="A184" s="9" t="s">
        <v>185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</row>
    <row r="185" spans="1:25" x14ac:dyDescent="0.3">
      <c r="A185" t="s">
        <v>186</v>
      </c>
      <c r="B185" s="2">
        <v>0</v>
      </c>
      <c r="C185" s="2">
        <v>0</v>
      </c>
      <c r="D185" s="2">
        <v>0</v>
      </c>
      <c r="E185" s="2">
        <v>65891.539245954715</v>
      </c>
      <c r="F185" s="2">
        <v>75227.599906244926</v>
      </c>
      <c r="G185" s="2">
        <v>86127.200725200018</v>
      </c>
      <c r="H185" s="2">
        <v>87232.519448673949</v>
      </c>
      <c r="I185" s="2">
        <v>85140.813654872371</v>
      </c>
      <c r="J185" s="2">
        <v>85236.540489934137</v>
      </c>
      <c r="K185" s="2">
        <v>84767.635716599325</v>
      </c>
      <c r="L185" s="2">
        <v>84084.459733145617</v>
      </c>
      <c r="M185" s="2">
        <v>84721.429440146283</v>
      </c>
      <c r="N185" t="e">
        <v>#REF!</v>
      </c>
      <c r="O185" t="e">
        <v>#REF!</v>
      </c>
      <c r="P185" t="e">
        <v>#REF!</v>
      </c>
      <c r="Q185" t="e">
        <v>#REF!</v>
      </c>
      <c r="R185" t="e">
        <v>#REF!</v>
      </c>
      <c r="S185" t="e">
        <v>#REF!</v>
      </c>
      <c r="T185" t="e">
        <v>#REF!</v>
      </c>
      <c r="U185" t="e">
        <v>#REF!</v>
      </c>
    </row>
    <row r="186" spans="1:25" s="1" customFormat="1" x14ac:dyDescent="0.3">
      <c r="A186" t="s">
        <v>187</v>
      </c>
      <c r="B186" s="2">
        <v>0</v>
      </c>
      <c r="C186" s="2">
        <v>0</v>
      </c>
      <c r="D186" s="2">
        <v>0</v>
      </c>
      <c r="E186" s="2">
        <v>18211.878992231861</v>
      </c>
      <c r="F186" s="2">
        <v>20696.303227742887</v>
      </c>
      <c r="G186" s="2">
        <v>23573.563071392513</v>
      </c>
      <c r="H186" s="2">
        <v>23911.728825061931</v>
      </c>
      <c r="I186" s="2">
        <v>23377.473409860999</v>
      </c>
      <c r="J186" s="2">
        <v>23465.402167801862</v>
      </c>
      <c r="K186" s="2">
        <v>23433.498056893863</v>
      </c>
      <c r="L186" s="2">
        <v>23326.772484993686</v>
      </c>
      <c r="M186" s="2">
        <v>23587.531437287456</v>
      </c>
      <c r="N186" t="e">
        <v>#REF!</v>
      </c>
      <c r="O186" t="e">
        <v>#REF!</v>
      </c>
      <c r="P186" t="e">
        <v>#REF!</v>
      </c>
      <c r="Q186" t="e">
        <v>#REF!</v>
      </c>
      <c r="R186" t="e">
        <v>#REF!</v>
      </c>
      <c r="S186" t="e">
        <v>#REF!</v>
      </c>
      <c r="T186" t="e">
        <v>#REF!</v>
      </c>
      <c r="U186" t="e">
        <v>#REF!</v>
      </c>
      <c r="V186"/>
      <c r="W186"/>
      <c r="X186"/>
      <c r="Y186"/>
    </row>
    <row r="187" spans="1:25" s="9" customFormat="1" x14ac:dyDescent="0.3">
      <c r="A187" t="s">
        <v>188</v>
      </c>
      <c r="B187" s="2">
        <v>0</v>
      </c>
      <c r="C187" s="2">
        <v>0</v>
      </c>
      <c r="D187" s="2">
        <v>0</v>
      </c>
      <c r="E187" s="2">
        <v>917830.11125805264</v>
      </c>
      <c r="F187" s="2">
        <v>1256829.5471785762</v>
      </c>
      <c r="G187" s="2">
        <v>1704463.0518968785</v>
      </c>
      <c r="H187" s="2">
        <v>1734747.281395504</v>
      </c>
      <c r="I187" s="2">
        <v>1774124.4274020656</v>
      </c>
      <c r="J187" s="2">
        <v>1852040.8316406102</v>
      </c>
      <c r="K187" s="2">
        <v>1992640.878972227</v>
      </c>
      <c r="L187" s="2">
        <v>2198186.5714427773</v>
      </c>
      <c r="M187" s="2">
        <v>2646832.6590120448</v>
      </c>
      <c r="N187" t="e">
        <v>#REF!</v>
      </c>
      <c r="O187" t="e">
        <v>#REF!</v>
      </c>
      <c r="P187" t="e">
        <v>#REF!</v>
      </c>
      <c r="Q187" t="e">
        <v>#REF!</v>
      </c>
      <c r="R187" t="e">
        <v>#REF!</v>
      </c>
      <c r="S187" t="e">
        <v>#REF!</v>
      </c>
      <c r="T187" t="e">
        <v>#REF!</v>
      </c>
      <c r="U187" t="e">
        <v>#REF!</v>
      </c>
      <c r="V187"/>
      <c r="W187"/>
      <c r="X187"/>
      <c r="Y187"/>
    </row>
    <row r="188" spans="1:25" x14ac:dyDescent="0.3">
      <c r="A188" t="s">
        <v>189</v>
      </c>
      <c r="B188" s="2">
        <v>0</v>
      </c>
      <c r="C188" s="2">
        <v>0</v>
      </c>
      <c r="D188" s="2">
        <v>0</v>
      </c>
      <c r="E188" s="2">
        <v>436720.55223876436</v>
      </c>
      <c r="F188" s="2">
        <v>597525.55371383356</v>
      </c>
      <c r="G188" s="2">
        <v>794583.65513032069</v>
      </c>
      <c r="H188" s="2">
        <v>800716.27430107188</v>
      </c>
      <c r="I188" s="2">
        <v>772264.05913701188</v>
      </c>
      <c r="J188" s="2">
        <v>772534.88209941273</v>
      </c>
      <c r="K188" s="2">
        <v>753291.31666034926</v>
      </c>
      <c r="L188" s="2">
        <v>722540.2726895177</v>
      </c>
      <c r="M188" s="2">
        <v>706752.5546819109</v>
      </c>
      <c r="N188" t="e">
        <v>#REF!</v>
      </c>
      <c r="O188" t="e">
        <v>#REF!</v>
      </c>
      <c r="P188" t="e">
        <v>#REF!</v>
      </c>
      <c r="Q188" t="e">
        <v>#REF!</v>
      </c>
      <c r="R188" t="e">
        <v>#REF!</v>
      </c>
      <c r="S188" t="e">
        <v>#REF!</v>
      </c>
      <c r="T188" t="e">
        <v>#REF!</v>
      </c>
      <c r="U188" t="e">
        <v>#REF!</v>
      </c>
    </row>
    <row r="189" spans="1:25" x14ac:dyDescent="0.3">
      <c r="A189" t="s">
        <v>190</v>
      </c>
      <c r="B189" s="2">
        <v>0</v>
      </c>
      <c r="C189" s="2">
        <v>0</v>
      </c>
      <c r="D189" s="2">
        <v>0</v>
      </c>
      <c r="E189" s="2">
        <v>35550.218896257546</v>
      </c>
      <c r="F189" s="2">
        <v>37097.42208749619</v>
      </c>
      <c r="G189" s="2">
        <v>38905.099457238044</v>
      </c>
      <c r="H189" s="2">
        <v>36356.245746746783</v>
      </c>
      <c r="I189" s="2">
        <v>36209.335898571728</v>
      </c>
      <c r="J189" s="2">
        <v>41664.983822468639</v>
      </c>
      <c r="K189" s="2">
        <v>41491.391711342665</v>
      </c>
      <c r="L189" s="2">
        <v>41450.494796226325</v>
      </c>
      <c r="M189" s="2">
        <v>41891.522092619714</v>
      </c>
      <c r="N189" t="e">
        <v>#REF!</v>
      </c>
      <c r="O189" t="e">
        <v>#REF!</v>
      </c>
      <c r="P189" t="e">
        <v>#REF!</v>
      </c>
      <c r="Q189" t="e">
        <v>#REF!</v>
      </c>
      <c r="R189" t="e">
        <v>#REF!</v>
      </c>
      <c r="S189" t="e">
        <v>#REF!</v>
      </c>
      <c r="T189" t="e">
        <v>#REF!</v>
      </c>
      <c r="U189" t="e">
        <v>#REF!</v>
      </c>
    </row>
    <row r="190" spans="1:25" x14ac:dyDescent="0.3">
      <c r="A190" t="s">
        <v>191</v>
      </c>
      <c r="B190" s="2">
        <v>0</v>
      </c>
      <c r="C190" s="2">
        <v>0</v>
      </c>
      <c r="D190" s="2">
        <v>0</v>
      </c>
      <c r="E190" s="2">
        <v>51864.049837396036</v>
      </c>
      <c r="F190" s="2">
        <v>62521.041698052024</v>
      </c>
      <c r="G190" s="2">
        <v>76270.1176028349</v>
      </c>
      <c r="H190" s="2">
        <v>80087.770608354331</v>
      </c>
      <c r="I190" s="2">
        <v>82917.822869389638</v>
      </c>
      <c r="J190" s="2">
        <v>85608.733446619619</v>
      </c>
      <c r="K190" s="2">
        <v>89459.155889755566</v>
      </c>
      <c r="L190" s="2">
        <v>90495.269967344328</v>
      </c>
      <c r="M190" s="2">
        <v>92783.107974467159</v>
      </c>
      <c r="N190" t="e">
        <v>#REF!</v>
      </c>
      <c r="O190" t="e">
        <v>#REF!</v>
      </c>
      <c r="P190" t="e">
        <v>#REF!</v>
      </c>
      <c r="Q190" t="e">
        <v>#REF!</v>
      </c>
      <c r="R190" t="e">
        <v>#REF!</v>
      </c>
      <c r="S190" t="e">
        <v>#REF!</v>
      </c>
      <c r="T190" t="e">
        <v>#REF!</v>
      </c>
      <c r="U190" t="e">
        <v>#REF!</v>
      </c>
    </row>
    <row r="191" spans="1:25" x14ac:dyDescent="0.3">
      <c r="A191" t="s">
        <v>192</v>
      </c>
      <c r="B191" s="2">
        <v>0</v>
      </c>
      <c r="C191" s="2">
        <v>0</v>
      </c>
      <c r="D191" s="2">
        <v>0</v>
      </c>
      <c r="E191" s="2">
        <v>18899.439640228669</v>
      </c>
      <c r="F191" s="2">
        <v>27348.983261073896</v>
      </c>
      <c r="G191" s="2">
        <v>39877.156621937007</v>
      </c>
      <c r="H191" s="2">
        <v>27720.432249274116</v>
      </c>
      <c r="I191" s="2">
        <v>27468.525542419859</v>
      </c>
      <c r="J191" s="2">
        <v>28806.580184954979</v>
      </c>
      <c r="K191" s="2">
        <v>29296.534412431498</v>
      </c>
      <c r="L191" s="2">
        <v>29804.355052134604</v>
      </c>
      <c r="M191" s="2">
        <v>30597.860147444055</v>
      </c>
      <c r="N191" t="e">
        <v>#REF!</v>
      </c>
      <c r="O191" t="e">
        <v>#REF!</v>
      </c>
      <c r="P191" t="e">
        <v>#REF!</v>
      </c>
      <c r="Q191" t="e">
        <v>#REF!</v>
      </c>
      <c r="R191" t="e">
        <v>#REF!</v>
      </c>
      <c r="S191" t="e">
        <v>#REF!</v>
      </c>
      <c r="T191" t="e">
        <v>#REF!</v>
      </c>
      <c r="U191" t="e">
        <v>#REF!</v>
      </c>
    </row>
    <row r="192" spans="1:25" x14ac:dyDescent="0.3">
      <c r="A192" t="s">
        <v>193</v>
      </c>
      <c r="B192" s="2">
        <v>0</v>
      </c>
      <c r="C192" s="2">
        <v>0</v>
      </c>
      <c r="D192" s="2">
        <v>0</v>
      </c>
      <c r="E192" s="2">
        <v>623281.85817204649</v>
      </c>
      <c r="F192" s="2">
        <v>815051.8403429559</v>
      </c>
      <c r="G192" s="2">
        <v>1054482.5257149113</v>
      </c>
      <c r="H192" s="2">
        <v>1024513.3116707319</v>
      </c>
      <c r="I192" s="2">
        <v>973840.12880288321</v>
      </c>
      <c r="J192" s="2">
        <v>965271.95408026676</v>
      </c>
      <c r="K192" s="2">
        <v>941230.36414040788</v>
      </c>
      <c r="L192" s="2">
        <v>890850.79322381807</v>
      </c>
      <c r="M192" s="2">
        <v>864019.60531939706</v>
      </c>
      <c r="N192" t="e">
        <v>#REF!</v>
      </c>
      <c r="O192" t="e">
        <v>#REF!</v>
      </c>
      <c r="P192" t="e">
        <v>#REF!</v>
      </c>
      <c r="Q192" t="e">
        <v>#REF!</v>
      </c>
      <c r="R192" t="e">
        <v>#REF!</v>
      </c>
      <c r="S192" t="e">
        <v>#REF!</v>
      </c>
      <c r="T192" t="e">
        <v>#REF!</v>
      </c>
      <c r="U192" t="e">
        <v>#REF!</v>
      </c>
    </row>
    <row r="193" spans="1:21" x14ac:dyDescent="0.3">
      <c r="A193" t="s">
        <v>194</v>
      </c>
      <c r="B193" s="2">
        <v>0</v>
      </c>
      <c r="C193" s="2">
        <v>0</v>
      </c>
      <c r="D193" s="2">
        <v>0</v>
      </c>
      <c r="E193" s="2">
        <v>283318.92409332586</v>
      </c>
      <c r="F193" s="2">
        <v>370661.6527098401</v>
      </c>
      <c r="G193" s="2">
        <v>478604.87385964888</v>
      </c>
      <c r="H193" s="2">
        <v>476214.418632393</v>
      </c>
      <c r="I193" s="2">
        <v>458873.35681490629</v>
      </c>
      <c r="J193" s="2">
        <v>463726.11448920798</v>
      </c>
      <c r="K193" s="2">
        <v>456453.42863547453</v>
      </c>
      <c r="L193" s="2">
        <v>442439.32492985664</v>
      </c>
      <c r="M193" s="2">
        <v>436704.93171987293</v>
      </c>
      <c r="N193" t="e">
        <v>#REF!</v>
      </c>
      <c r="O193" t="e">
        <v>#REF!</v>
      </c>
      <c r="P193" t="e">
        <v>#REF!</v>
      </c>
      <c r="Q193" t="e">
        <v>#REF!</v>
      </c>
      <c r="R193" t="e">
        <v>#REF!</v>
      </c>
      <c r="S193" t="e">
        <v>#REF!</v>
      </c>
      <c r="T193" t="e">
        <v>#REF!</v>
      </c>
      <c r="U193" t="e">
        <v>#REF!</v>
      </c>
    </row>
    <row r="194" spans="1:21" x14ac:dyDescent="0.3">
      <c r="A194" t="s">
        <v>195</v>
      </c>
      <c r="B194" s="2">
        <v>0</v>
      </c>
      <c r="C194" s="2">
        <v>0</v>
      </c>
      <c r="D194" s="2">
        <v>0</v>
      </c>
      <c r="E194" s="2">
        <v>14877.055431644778</v>
      </c>
      <c r="F194" s="2">
        <v>23693.027836761288</v>
      </c>
      <c r="G194" s="2">
        <v>34429.384102007629</v>
      </c>
      <c r="H194" s="2">
        <v>35295.454363706063</v>
      </c>
      <c r="I194" s="2">
        <v>33475.732970482662</v>
      </c>
      <c r="J194" s="2">
        <v>33583.23522614297</v>
      </c>
      <c r="K194" s="2">
        <v>33169.945650984118</v>
      </c>
      <c r="L194" s="2">
        <v>32363.961176921097</v>
      </c>
      <c r="M194" s="2">
        <v>32813.647783654575</v>
      </c>
      <c r="N194" t="e">
        <v>#REF!</v>
      </c>
      <c r="O194" t="e">
        <v>#REF!</v>
      </c>
      <c r="P194" t="e">
        <v>#REF!</v>
      </c>
      <c r="Q194" t="e">
        <v>#REF!</v>
      </c>
      <c r="R194" t="e">
        <v>#REF!</v>
      </c>
      <c r="S194" t="e">
        <v>#REF!</v>
      </c>
      <c r="T194" t="e">
        <v>#REF!</v>
      </c>
      <c r="U194" t="e">
        <v>#REF!</v>
      </c>
    </row>
    <row r="195" spans="1:21" x14ac:dyDescent="0.3">
      <c r="A195" t="s">
        <v>80</v>
      </c>
      <c r="B195" s="2">
        <v>0</v>
      </c>
      <c r="C195" s="2">
        <v>0</v>
      </c>
      <c r="D195" s="2">
        <v>0</v>
      </c>
      <c r="E195" s="2">
        <v>11335202.740959087</v>
      </c>
      <c r="F195" s="2">
        <v>14380651.381316811</v>
      </c>
      <c r="G195" s="2">
        <v>18225234.200296815</v>
      </c>
      <c r="H195" s="2">
        <v>18294152.254256092</v>
      </c>
      <c r="I195" s="2">
        <v>18589229.779426221</v>
      </c>
      <c r="J195" s="2">
        <v>18573304.479374021</v>
      </c>
      <c r="K195" s="2">
        <v>18517482.000353016</v>
      </c>
      <c r="L195" s="2">
        <v>18117693.943962846</v>
      </c>
      <c r="M195" s="2">
        <v>17967621.051453192</v>
      </c>
      <c r="N195" t="e">
        <v>#REF!</v>
      </c>
      <c r="O195" t="e">
        <v>#REF!</v>
      </c>
      <c r="P195" t="e">
        <v>#REF!</v>
      </c>
      <c r="Q195" t="e">
        <v>#REF!</v>
      </c>
      <c r="R195" t="e">
        <v>#REF!</v>
      </c>
      <c r="S195" t="e">
        <v>#REF!</v>
      </c>
      <c r="T195" t="e">
        <v>#REF!</v>
      </c>
      <c r="U195" t="e">
        <v>#REF!</v>
      </c>
    </row>
    <row r="196" spans="1:21" x14ac:dyDescent="0.3">
      <c r="A196" t="s">
        <v>196</v>
      </c>
      <c r="B196" s="2">
        <v>0</v>
      </c>
      <c r="C196" s="2">
        <v>0</v>
      </c>
      <c r="D196" s="2">
        <v>0</v>
      </c>
      <c r="E196" s="2">
        <v>156447.54975027253</v>
      </c>
      <c r="F196" s="2">
        <v>181980.31894068641</v>
      </c>
      <c r="G196" s="2">
        <v>212297.99030960334</v>
      </c>
      <c r="H196" s="2">
        <v>215501.96238447542</v>
      </c>
      <c r="I196" s="2">
        <v>210815.24303380831</v>
      </c>
      <c r="J196" s="2">
        <v>211586.56272268415</v>
      </c>
      <c r="K196" s="2">
        <v>210610.35103502253</v>
      </c>
      <c r="L196" s="2">
        <v>209159.77673679809</v>
      </c>
      <c r="M196" s="2">
        <v>210981.62347724647</v>
      </c>
      <c r="N196" t="e">
        <v>#REF!</v>
      </c>
      <c r="O196" t="e">
        <v>#REF!</v>
      </c>
      <c r="P196" t="e">
        <v>#REF!</v>
      </c>
      <c r="Q196" t="e">
        <v>#REF!</v>
      </c>
      <c r="R196" t="e">
        <v>#REF!</v>
      </c>
      <c r="S196" t="e">
        <v>#REF!</v>
      </c>
      <c r="T196" t="e">
        <v>#REF!</v>
      </c>
      <c r="U196" t="e">
        <v>#REF!</v>
      </c>
    </row>
    <row r="197" spans="1:21" x14ac:dyDescent="0.3">
      <c r="A197" t="s">
        <v>197</v>
      </c>
      <c r="B197" s="2">
        <v>0</v>
      </c>
      <c r="C197" s="2">
        <v>0</v>
      </c>
      <c r="D197" s="2">
        <v>0</v>
      </c>
      <c r="E197" s="2">
        <v>25.612172836960379</v>
      </c>
      <c r="F197" s="2">
        <v>49.020018195483161</v>
      </c>
      <c r="G197" s="2">
        <v>53.960465933998101</v>
      </c>
      <c r="H197" s="2">
        <v>66.390664761803251</v>
      </c>
      <c r="I197" s="2">
        <v>65.669689090253172</v>
      </c>
      <c r="J197" s="2">
        <v>65.278407287798856</v>
      </c>
      <c r="K197" s="2">
        <v>77.945761219740334</v>
      </c>
      <c r="L197" s="2">
        <v>75.876101302589319</v>
      </c>
      <c r="M197" s="2">
        <v>75.202307221250422</v>
      </c>
      <c r="N197" t="e">
        <v>#REF!</v>
      </c>
      <c r="O197" t="e">
        <v>#REF!</v>
      </c>
      <c r="P197" t="e">
        <v>#REF!</v>
      </c>
      <c r="Q197" t="e">
        <v>#REF!</v>
      </c>
      <c r="R197" t="e">
        <v>#REF!</v>
      </c>
      <c r="S197" t="e">
        <v>#REF!</v>
      </c>
      <c r="T197" t="e">
        <v>#REF!</v>
      </c>
      <c r="U197" t="e">
        <v>#REF!</v>
      </c>
    </row>
    <row r="198" spans="1:21" x14ac:dyDescent="0.3">
      <c r="A198" t="s">
        <v>198</v>
      </c>
      <c r="B198" s="2">
        <v>0</v>
      </c>
      <c r="C198" s="2">
        <v>0</v>
      </c>
      <c r="D198" s="2">
        <v>0</v>
      </c>
      <c r="E198" s="2">
        <v>592000.04803632596</v>
      </c>
      <c r="F198" s="2">
        <v>850875.43155298708</v>
      </c>
      <c r="G198" s="2">
        <v>1216098.1361417661</v>
      </c>
      <c r="H198" s="2">
        <v>1271208.4734099058</v>
      </c>
      <c r="I198" s="2">
        <v>1313900.9373148163</v>
      </c>
      <c r="J198" s="2">
        <v>1382044.2669760445</v>
      </c>
      <c r="K198" s="2">
        <v>1391181.8698865632</v>
      </c>
      <c r="L198" s="2">
        <v>1371100.3457948379</v>
      </c>
      <c r="M198" s="2">
        <v>1388170.3501658102</v>
      </c>
      <c r="N198" t="e">
        <v>#REF!</v>
      </c>
      <c r="O198" t="e">
        <v>#REF!</v>
      </c>
      <c r="P198" t="e">
        <v>#REF!</v>
      </c>
      <c r="Q198" t="e">
        <v>#REF!</v>
      </c>
      <c r="R198" t="e">
        <v>#REF!</v>
      </c>
      <c r="S198" t="e">
        <v>#REF!</v>
      </c>
      <c r="T198" t="e">
        <v>#REF!</v>
      </c>
      <c r="U198" t="e">
        <v>#REF!</v>
      </c>
    </row>
    <row r="199" spans="1:21" x14ac:dyDescent="0.3">
      <c r="A199" t="s">
        <v>199</v>
      </c>
      <c r="B199" s="2">
        <v>0</v>
      </c>
      <c r="C199" s="2">
        <v>0</v>
      </c>
      <c r="D199" s="2">
        <v>0</v>
      </c>
      <c r="E199" s="2">
        <v>1891.9841436481097</v>
      </c>
      <c r="F199" s="2">
        <v>2156.1825409389057</v>
      </c>
      <c r="G199" s="2">
        <v>2463.9904170369791</v>
      </c>
      <c r="H199" s="2">
        <v>2499.8768518123898</v>
      </c>
      <c r="I199" s="2">
        <v>2523.1795207469868</v>
      </c>
      <c r="J199" s="2">
        <v>2510.2373781450797</v>
      </c>
      <c r="K199" s="2">
        <v>2617.4467385247281</v>
      </c>
      <c r="L199" s="2">
        <v>2495.9614161865934</v>
      </c>
      <c r="M199" s="2">
        <v>2540.9636902328984</v>
      </c>
      <c r="N199" t="e">
        <v>#REF!</v>
      </c>
      <c r="O199" t="e">
        <v>#REF!</v>
      </c>
      <c r="P199" t="e">
        <v>#REF!</v>
      </c>
      <c r="Q199" t="e">
        <v>#REF!</v>
      </c>
      <c r="R199" t="e">
        <v>#REF!</v>
      </c>
      <c r="S199" t="e">
        <v>#REF!</v>
      </c>
      <c r="T199" t="e">
        <v>#REF!</v>
      </c>
      <c r="U199" t="e">
        <v>#REF!</v>
      </c>
    </row>
    <row r="200" spans="1:21" x14ac:dyDescent="0.3">
      <c r="A200" s="9" t="s">
        <v>200</v>
      </c>
      <c r="B200" s="10">
        <f>B45+B62+B80+B113+B112+B139+B144+B153+B185+B186+B189+B190+B191+B196+B197+B199</f>
        <v>0</v>
      </c>
      <c r="C200" s="10">
        <f t="shared" ref="C200:U200" si="6">C45+C62+C80+C113+C112+C139+C144+C153+C185+C186+C189+C190+C191+C196+C197+C199</f>
        <v>0</v>
      </c>
      <c r="D200" s="10">
        <f t="shared" si="6"/>
        <v>0</v>
      </c>
      <c r="E200" s="10">
        <f t="shared" si="6"/>
        <v>95111429.09165661</v>
      </c>
      <c r="F200" s="10">
        <f t="shared" si="6"/>
        <v>114463439.98825292</v>
      </c>
      <c r="G200" s="10">
        <f t="shared" si="6"/>
        <v>137778670.93695626</v>
      </c>
      <c r="H200" s="10">
        <f t="shared" si="6"/>
        <v>138094307.24912861</v>
      </c>
      <c r="I200" s="10">
        <f t="shared" si="6"/>
        <v>137528682.47336364</v>
      </c>
      <c r="J200" s="10">
        <f t="shared" si="6"/>
        <v>137800849.04761341</v>
      </c>
      <c r="K200" s="10">
        <f t="shared" si="6"/>
        <v>135132528.43410832</v>
      </c>
      <c r="L200" s="10">
        <f t="shared" si="6"/>
        <v>130714581.90733197</v>
      </c>
      <c r="M200" s="10">
        <f t="shared" si="6"/>
        <v>127724546.49835791</v>
      </c>
      <c r="N200" s="10" t="e">
        <f t="shared" si="6"/>
        <v>#REF!</v>
      </c>
      <c r="O200" s="10" t="e">
        <f t="shared" si="6"/>
        <v>#REF!</v>
      </c>
      <c r="P200" s="10" t="e">
        <f t="shared" si="6"/>
        <v>#REF!</v>
      </c>
      <c r="Q200" s="10" t="e">
        <f t="shared" si="6"/>
        <v>#REF!</v>
      </c>
      <c r="R200" s="10" t="e">
        <f t="shared" si="6"/>
        <v>#REF!</v>
      </c>
      <c r="S200" s="10" t="e">
        <f t="shared" si="6"/>
        <v>#REF!</v>
      </c>
      <c r="T200" s="10" t="e">
        <f t="shared" si="6"/>
        <v>#REF!</v>
      </c>
      <c r="U200" s="10" t="e">
        <f t="shared" si="6"/>
        <v>#REF!</v>
      </c>
    </row>
    <row r="201" spans="1:21" x14ac:dyDescent="0.3">
      <c r="A201" s="9" t="s">
        <v>201</v>
      </c>
      <c r="B201" s="10">
        <f>B202-B200</f>
        <v>0</v>
      </c>
      <c r="C201" s="10">
        <f t="shared" ref="C201:U201" si="7">C202-C200</f>
        <v>0</v>
      </c>
      <c r="D201" s="10">
        <f t="shared" si="7"/>
        <v>0</v>
      </c>
      <c r="E201" s="10">
        <f t="shared" si="7"/>
        <v>152141717.02378452</v>
      </c>
      <c r="F201" s="10">
        <f t="shared" si="7"/>
        <v>174123990.30714047</v>
      </c>
      <c r="G201" s="10">
        <f t="shared" si="7"/>
        <v>201652506.8587791</v>
      </c>
      <c r="H201" s="10">
        <f t="shared" si="7"/>
        <v>203446045.28641042</v>
      </c>
      <c r="I201" s="10">
        <f t="shared" si="7"/>
        <v>201079635.79698509</v>
      </c>
      <c r="J201" s="10">
        <f t="shared" si="7"/>
        <v>202543965.24300274</v>
      </c>
      <c r="K201" s="10">
        <f t="shared" si="7"/>
        <v>202321592.1984511</v>
      </c>
      <c r="L201" s="10">
        <f t="shared" si="7"/>
        <v>198355347.34998927</v>
      </c>
      <c r="M201" s="10">
        <f t="shared" si="7"/>
        <v>198351564.88804567</v>
      </c>
      <c r="N201" s="10" t="e">
        <f t="shared" si="7"/>
        <v>#REF!</v>
      </c>
      <c r="O201" s="10" t="e">
        <f t="shared" si="7"/>
        <v>#REF!</v>
      </c>
      <c r="P201" s="10" t="e">
        <f t="shared" si="7"/>
        <v>#REF!</v>
      </c>
      <c r="Q201" s="10" t="e">
        <f t="shared" si="7"/>
        <v>#REF!</v>
      </c>
      <c r="R201" s="10" t="e">
        <f t="shared" si="7"/>
        <v>#REF!</v>
      </c>
      <c r="S201" s="10" t="e">
        <f t="shared" si="7"/>
        <v>#REF!</v>
      </c>
      <c r="T201" s="10" t="e">
        <f t="shared" si="7"/>
        <v>#REF!</v>
      </c>
      <c r="U201" s="10" t="e">
        <f t="shared" si="7"/>
        <v>#REF!</v>
      </c>
    </row>
    <row r="202" spans="1:21" x14ac:dyDescent="0.3">
      <c r="A202" s="9" t="s">
        <v>87</v>
      </c>
      <c r="B202" s="36">
        <f>SUM(B4,B58,B81,B98,B138,B153,B184)</f>
        <v>0</v>
      </c>
      <c r="C202" s="36">
        <f t="shared" ref="C202:U202" si="8">SUM(C4,C58,C81,C98,C138,C153,C184)</f>
        <v>0</v>
      </c>
      <c r="D202" s="36">
        <f t="shared" si="8"/>
        <v>0</v>
      </c>
      <c r="E202" s="36">
        <f t="shared" si="8"/>
        <v>247253146.11544114</v>
      </c>
      <c r="F202" s="36">
        <f t="shared" si="8"/>
        <v>288587430.29539341</v>
      </c>
      <c r="G202" s="36">
        <f t="shared" si="8"/>
        <v>339431177.79573536</v>
      </c>
      <c r="H202" s="36">
        <f t="shared" si="8"/>
        <v>341540352.53553903</v>
      </c>
      <c r="I202" s="36">
        <f t="shared" si="8"/>
        <v>338608318.27034873</v>
      </c>
      <c r="J202" s="36">
        <f t="shared" si="8"/>
        <v>340344814.29061615</v>
      </c>
      <c r="K202" s="36">
        <f t="shared" si="8"/>
        <v>337454120.63255942</v>
      </c>
      <c r="L202" s="36">
        <f t="shared" si="8"/>
        <v>329069929.25732124</v>
      </c>
      <c r="M202" s="36">
        <f t="shared" si="8"/>
        <v>326076111.38640356</v>
      </c>
      <c r="N202" s="10" t="e">
        <f t="shared" si="8"/>
        <v>#REF!</v>
      </c>
      <c r="O202" s="10" t="e">
        <f t="shared" si="8"/>
        <v>#REF!</v>
      </c>
      <c r="P202" s="10" t="e">
        <f t="shared" si="8"/>
        <v>#REF!</v>
      </c>
      <c r="Q202" s="10" t="e">
        <f t="shared" si="8"/>
        <v>#REF!</v>
      </c>
      <c r="R202" s="10" t="e">
        <f t="shared" si="8"/>
        <v>#REF!</v>
      </c>
      <c r="S202" s="10" t="e">
        <f t="shared" si="8"/>
        <v>#REF!</v>
      </c>
      <c r="T202" s="10" t="e">
        <f t="shared" si="8"/>
        <v>#REF!</v>
      </c>
      <c r="U202" s="10" t="e">
        <f t="shared" si="8"/>
        <v>#REF!</v>
      </c>
    </row>
    <row r="204" spans="1:21" x14ac:dyDescent="0.3">
      <c r="B204" s="2">
        <f>B4+B58+B81+B98+B138+B153</f>
        <v>0</v>
      </c>
      <c r="C204" s="2">
        <f t="shared" ref="C204:M204" si="9">C4+C58+C81+C98+C138+C153</f>
        <v>0</v>
      </c>
      <c r="D204" s="2">
        <f t="shared" si="9"/>
        <v>0</v>
      </c>
      <c r="E204" s="2">
        <f t="shared" si="9"/>
        <v>247253146.11544114</v>
      </c>
      <c r="F204" s="2">
        <f t="shared" si="9"/>
        <v>288587430.29539341</v>
      </c>
      <c r="G204" s="2">
        <f t="shared" si="9"/>
        <v>339431177.79573536</v>
      </c>
      <c r="H204" s="2">
        <f t="shared" si="9"/>
        <v>341540352.53553903</v>
      </c>
      <c r="I204" s="2">
        <f t="shared" si="9"/>
        <v>338608318.27034873</v>
      </c>
      <c r="J204" s="2">
        <f t="shared" si="9"/>
        <v>340344814.29061615</v>
      </c>
      <c r="K204" s="2">
        <f t="shared" si="9"/>
        <v>337454120.63255942</v>
      </c>
      <c r="L204" s="2">
        <f t="shared" si="9"/>
        <v>329069929.25732124</v>
      </c>
      <c r="M204" s="2">
        <f t="shared" si="9"/>
        <v>326076111.38640356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E5CB-248C-4578-9911-7C8888D8286D}">
  <dimension ref="A1:Y204"/>
  <sheetViews>
    <sheetView topLeftCell="A54" workbookViewId="0">
      <selection activeCell="H46" sqref="H46"/>
    </sheetView>
  </sheetViews>
  <sheetFormatPr defaultColWidth="9.21875" defaultRowHeight="14.4" x14ac:dyDescent="0.3"/>
  <cols>
    <col min="2" max="4" width="9.21875" style="2" customWidth="1"/>
    <col min="5" max="10" width="15.21875" style="2" bestFit="1" customWidth="1"/>
    <col min="11" max="11" width="19" style="2" bestFit="1" customWidth="1"/>
    <col min="12" max="13" width="15.21875" style="2" bestFit="1" customWidth="1"/>
    <col min="14" max="21" width="0" hidden="1" customWidth="1"/>
  </cols>
  <sheetData>
    <row r="1" spans="1:21" x14ac:dyDescent="0.3">
      <c r="A1" s="1" t="s">
        <v>224</v>
      </c>
    </row>
    <row r="2" spans="1:21" x14ac:dyDescent="0.3">
      <c r="B2" s="2" t="s">
        <v>1</v>
      </c>
      <c r="D2" s="2" t="s">
        <v>2</v>
      </c>
    </row>
    <row r="3" spans="1:21" x14ac:dyDescent="0.3">
      <c r="A3" s="5" t="s">
        <v>4</v>
      </c>
      <c r="B3" s="6">
        <v>1992</v>
      </c>
      <c r="C3" s="6">
        <v>2017</v>
      </c>
      <c r="D3" s="7">
        <v>2017</v>
      </c>
      <c r="E3" s="7">
        <v>2020</v>
      </c>
      <c r="F3" s="7">
        <v>2025</v>
      </c>
      <c r="G3" s="7">
        <v>2030</v>
      </c>
      <c r="H3" s="7">
        <v>2035</v>
      </c>
      <c r="I3" s="7">
        <v>2040</v>
      </c>
      <c r="J3" s="7">
        <v>2045</v>
      </c>
      <c r="K3" s="7">
        <v>2050</v>
      </c>
      <c r="L3" s="7">
        <v>2055</v>
      </c>
      <c r="M3" s="7">
        <v>2060</v>
      </c>
      <c r="N3" s="8">
        <v>2065</v>
      </c>
      <c r="O3" s="8">
        <v>2070</v>
      </c>
      <c r="P3" s="8">
        <v>2075</v>
      </c>
      <c r="Q3" s="8">
        <v>2080</v>
      </c>
      <c r="R3" s="8">
        <v>2085</v>
      </c>
      <c r="S3" s="8">
        <v>2090</v>
      </c>
      <c r="T3" s="8">
        <v>2095</v>
      </c>
      <c r="U3" s="8">
        <v>2100</v>
      </c>
    </row>
    <row r="4" spans="1:21" x14ac:dyDescent="0.3">
      <c r="A4" s="9" t="s">
        <v>6</v>
      </c>
      <c r="B4" s="10">
        <f>SUM(B5:B54)</f>
        <v>0</v>
      </c>
      <c r="C4" s="10">
        <f>SUM(C5:C54)</f>
        <v>0</v>
      </c>
      <c r="D4" s="10">
        <f>SUM(D5:D54)</f>
        <v>0</v>
      </c>
      <c r="E4" s="10">
        <f>SUM(E5:E54)</f>
        <v>32989477.356151119</v>
      </c>
      <c r="F4" s="10">
        <f t="shared" ref="F4:U4" si="0">SUM(F5:F54)</f>
        <v>35850829.596473187</v>
      </c>
      <c r="G4" s="10">
        <f t="shared" si="0"/>
        <v>39595597.106381588</v>
      </c>
      <c r="H4" s="10">
        <f t="shared" si="0"/>
        <v>39299654.474427946</v>
      </c>
      <c r="I4" s="10">
        <f t="shared" si="0"/>
        <v>39722744.195293531</v>
      </c>
      <c r="J4" s="10">
        <f t="shared" si="0"/>
        <v>40109820.116793148</v>
      </c>
      <c r="K4" s="10">
        <f t="shared" si="0"/>
        <v>40271826.068851516</v>
      </c>
      <c r="L4" s="10">
        <f t="shared" si="0"/>
        <v>40879566.575472154</v>
      </c>
      <c r="M4" s="10">
        <f t="shared" si="0"/>
        <v>39060659.526400454</v>
      </c>
      <c r="N4" s="10" t="e">
        <f t="shared" si="0"/>
        <v>#REF!</v>
      </c>
      <c r="O4" s="10" t="e">
        <f t="shared" si="0"/>
        <v>#REF!</v>
      </c>
      <c r="P4" s="10" t="e">
        <f t="shared" si="0"/>
        <v>#REF!</v>
      </c>
      <c r="Q4" s="10" t="e">
        <f t="shared" si="0"/>
        <v>#REF!</v>
      </c>
      <c r="R4" s="10" t="e">
        <f t="shared" si="0"/>
        <v>#REF!</v>
      </c>
      <c r="S4" s="10" t="e">
        <f t="shared" si="0"/>
        <v>#REF!</v>
      </c>
      <c r="T4" s="10" t="e">
        <f t="shared" si="0"/>
        <v>#REF!</v>
      </c>
      <c r="U4" s="10" t="e">
        <f t="shared" si="0"/>
        <v>#REF!</v>
      </c>
    </row>
    <row r="5" spans="1:21" x14ac:dyDescent="0.3">
      <c r="A5" t="s">
        <v>7</v>
      </c>
      <c r="B5" s="2">
        <v>0</v>
      </c>
      <c r="C5" s="2">
        <v>0</v>
      </c>
      <c r="D5" s="2">
        <v>0</v>
      </c>
      <c r="E5" s="2">
        <v>352081.09394597204</v>
      </c>
      <c r="F5" s="2">
        <v>392495.76450556121</v>
      </c>
      <c r="G5" s="2">
        <v>437556.50918418105</v>
      </c>
      <c r="H5" s="2">
        <v>437959.74823289993</v>
      </c>
      <c r="I5" s="2">
        <v>447091.98027684796</v>
      </c>
      <c r="J5" s="2">
        <v>454304.99836536625</v>
      </c>
      <c r="K5" s="2">
        <v>461971.38407997327</v>
      </c>
      <c r="L5" s="2">
        <v>473631.03731692286</v>
      </c>
      <c r="M5" s="2">
        <v>476087.17364403157</v>
      </c>
      <c r="N5" t="e">
        <v>#REF!</v>
      </c>
      <c r="O5" t="e">
        <v>#REF!</v>
      </c>
      <c r="P5" t="e">
        <v>#REF!</v>
      </c>
      <c r="Q5" t="e">
        <v>#REF!</v>
      </c>
      <c r="R5" t="e">
        <v>#REF!</v>
      </c>
      <c r="S5" t="e">
        <v>#REF!</v>
      </c>
      <c r="T5" t="e">
        <v>#REF!</v>
      </c>
      <c r="U5" t="e">
        <v>#REF!</v>
      </c>
    </row>
    <row r="6" spans="1:21" x14ac:dyDescent="0.3">
      <c r="A6" t="s">
        <v>8</v>
      </c>
      <c r="B6" s="2">
        <v>0</v>
      </c>
      <c r="C6" s="2">
        <v>0</v>
      </c>
      <c r="D6" s="2">
        <v>0</v>
      </c>
      <c r="E6" s="2">
        <v>278456.78812233882</v>
      </c>
      <c r="F6" s="2">
        <v>305898.38538220257</v>
      </c>
      <c r="G6" s="2">
        <v>337582.08167427051</v>
      </c>
      <c r="H6" s="2">
        <v>335616.18365728454</v>
      </c>
      <c r="I6" s="2">
        <v>339261.27391359955</v>
      </c>
      <c r="J6" s="2">
        <v>340307.32535136084</v>
      </c>
      <c r="K6" s="2">
        <v>343483.83387207903</v>
      </c>
      <c r="L6" s="2">
        <v>351793.3799008198</v>
      </c>
      <c r="M6" s="2">
        <v>348916.4134842343</v>
      </c>
      <c r="N6" t="e">
        <v>#REF!</v>
      </c>
      <c r="O6" t="e">
        <v>#REF!</v>
      </c>
      <c r="P6" t="e">
        <v>#REF!</v>
      </c>
      <c r="Q6" t="e">
        <v>#REF!</v>
      </c>
      <c r="R6" t="e">
        <v>#REF!</v>
      </c>
      <c r="S6" t="e">
        <v>#REF!</v>
      </c>
      <c r="T6" t="e">
        <v>#REF!</v>
      </c>
      <c r="U6" t="e">
        <v>#REF!</v>
      </c>
    </row>
    <row r="7" spans="1:21" x14ac:dyDescent="0.3">
      <c r="A7" t="s">
        <v>10</v>
      </c>
      <c r="B7" s="2">
        <v>0</v>
      </c>
      <c r="C7" s="2">
        <v>0</v>
      </c>
      <c r="D7" s="2">
        <v>0</v>
      </c>
      <c r="E7" s="2">
        <v>292989.82896772632</v>
      </c>
      <c r="F7" s="2">
        <v>323775.0370766127</v>
      </c>
      <c r="G7" s="2">
        <v>358467.59719258716</v>
      </c>
      <c r="H7" s="2">
        <v>353630.33165326068</v>
      </c>
      <c r="I7" s="2">
        <v>356201.1741577246</v>
      </c>
      <c r="J7" s="2">
        <v>358290.39783829136</v>
      </c>
      <c r="K7" s="2">
        <v>361963.10887869832</v>
      </c>
      <c r="L7" s="2">
        <v>369643.59122966684</v>
      </c>
      <c r="M7" s="2">
        <v>369532.93389233877</v>
      </c>
      <c r="N7" t="e">
        <v>#REF!</v>
      </c>
      <c r="O7" t="e">
        <v>#REF!</v>
      </c>
      <c r="P7" t="e">
        <v>#REF!</v>
      </c>
      <c r="Q7" t="e">
        <v>#REF!</v>
      </c>
      <c r="R7" t="e">
        <v>#REF!</v>
      </c>
      <c r="S7" t="e">
        <v>#REF!</v>
      </c>
      <c r="T7" t="e">
        <v>#REF!</v>
      </c>
      <c r="U7" t="e">
        <v>#REF!</v>
      </c>
    </row>
    <row r="8" spans="1:21" x14ac:dyDescent="0.3">
      <c r="A8" t="s">
        <v>12</v>
      </c>
      <c r="B8" s="2">
        <v>0</v>
      </c>
      <c r="C8" s="2">
        <v>0</v>
      </c>
      <c r="D8" s="2">
        <v>0</v>
      </c>
      <c r="E8" s="2">
        <v>35711.862483809804</v>
      </c>
      <c r="F8" s="2">
        <v>38915.998617138845</v>
      </c>
      <c r="G8" s="2">
        <v>42491.371619584694</v>
      </c>
      <c r="H8" s="2">
        <v>42215.592758072424</v>
      </c>
      <c r="I8" s="2">
        <v>42824.436537845686</v>
      </c>
      <c r="J8" s="2">
        <v>43106.903288313129</v>
      </c>
      <c r="K8" s="2">
        <v>43628.581073981397</v>
      </c>
      <c r="L8" s="2">
        <v>44758.855993734731</v>
      </c>
      <c r="M8" s="2">
        <v>44470.317560927484</v>
      </c>
      <c r="N8" t="e">
        <v>#REF!</v>
      </c>
      <c r="O8" t="e">
        <v>#REF!</v>
      </c>
      <c r="P8" t="e">
        <v>#REF!</v>
      </c>
      <c r="Q8" t="e">
        <v>#REF!</v>
      </c>
      <c r="R8" t="e">
        <v>#REF!</v>
      </c>
      <c r="S8" t="e">
        <v>#REF!</v>
      </c>
      <c r="T8" t="e">
        <v>#REF!</v>
      </c>
      <c r="U8" t="e">
        <v>#REF!</v>
      </c>
    </row>
    <row r="9" spans="1:21" x14ac:dyDescent="0.3">
      <c r="A9" t="s">
        <v>14</v>
      </c>
      <c r="B9" s="2">
        <v>0</v>
      </c>
      <c r="C9" s="2">
        <v>0</v>
      </c>
      <c r="D9" s="2">
        <v>0</v>
      </c>
      <c r="E9" s="2">
        <v>840982.93183550402</v>
      </c>
      <c r="F9" s="2">
        <v>901883.7292798619</v>
      </c>
      <c r="G9" s="2">
        <v>968907.60501611792</v>
      </c>
      <c r="H9" s="2">
        <v>962870.24077932723</v>
      </c>
      <c r="I9" s="2">
        <v>974185.32860434009</v>
      </c>
      <c r="J9" s="2">
        <v>981209.87871863809</v>
      </c>
      <c r="K9" s="2">
        <v>993080.62318518281</v>
      </c>
      <c r="L9" s="2">
        <v>1014243.3002957102</v>
      </c>
      <c r="M9" s="2">
        <v>1013795.1085391149</v>
      </c>
      <c r="N9" t="e">
        <v>#REF!</v>
      </c>
      <c r="O9" t="e">
        <v>#REF!</v>
      </c>
      <c r="P9" t="e">
        <v>#REF!</v>
      </c>
      <c r="Q9" t="e">
        <v>#REF!</v>
      </c>
      <c r="R9" t="e">
        <v>#REF!</v>
      </c>
      <c r="S9" t="e">
        <v>#REF!</v>
      </c>
      <c r="T9" t="e">
        <v>#REF!</v>
      </c>
      <c r="U9" t="e">
        <v>#REF!</v>
      </c>
    </row>
    <row r="10" spans="1:21" x14ac:dyDescent="0.3">
      <c r="A10" t="s">
        <v>16</v>
      </c>
      <c r="B10" s="2">
        <v>0</v>
      </c>
      <c r="C10" s="2">
        <v>0</v>
      </c>
      <c r="D10" s="2">
        <v>0</v>
      </c>
      <c r="E10" s="2">
        <v>267339.2701159321</v>
      </c>
      <c r="F10" s="2">
        <v>292945.21320014313</v>
      </c>
      <c r="G10" s="2">
        <v>321039.51796346647</v>
      </c>
      <c r="H10" s="2">
        <v>319005.3856632791</v>
      </c>
      <c r="I10" s="2">
        <v>326218.97812688944</v>
      </c>
      <c r="J10" s="2">
        <v>330212.56957244541</v>
      </c>
      <c r="K10" s="2">
        <v>335839.43242649245</v>
      </c>
      <c r="L10" s="2">
        <v>345160.7895714239</v>
      </c>
      <c r="M10" s="2">
        <v>346466.45542712067</v>
      </c>
      <c r="N10" t="e">
        <v>#REF!</v>
      </c>
      <c r="O10" t="e">
        <v>#REF!</v>
      </c>
      <c r="P10" t="e">
        <v>#REF!</v>
      </c>
      <c r="Q10" t="e">
        <v>#REF!</v>
      </c>
      <c r="R10" t="e">
        <v>#REF!</v>
      </c>
      <c r="S10" t="e">
        <v>#REF!</v>
      </c>
      <c r="T10" t="e">
        <v>#REF!</v>
      </c>
      <c r="U10" t="e">
        <v>#REF!</v>
      </c>
    </row>
    <row r="11" spans="1:21" x14ac:dyDescent="0.3">
      <c r="A11" t="s">
        <v>9</v>
      </c>
      <c r="B11" s="2">
        <v>0</v>
      </c>
      <c r="C11" s="2">
        <v>0</v>
      </c>
      <c r="D11" s="2">
        <v>0</v>
      </c>
      <c r="E11" s="2">
        <v>728559.90410338365</v>
      </c>
      <c r="F11" s="2">
        <v>784378.99957656511</v>
      </c>
      <c r="G11" s="2">
        <v>850459.57987536094</v>
      </c>
      <c r="H11" s="2">
        <v>841216.14269985165</v>
      </c>
      <c r="I11" s="2">
        <v>835263.67563941679</v>
      </c>
      <c r="J11" s="2">
        <v>839688.65438448719</v>
      </c>
      <c r="K11" s="2">
        <v>838681.6586022533</v>
      </c>
      <c r="L11" s="2">
        <v>843822.01022833248</v>
      </c>
      <c r="M11" s="2">
        <v>833749.01126065047</v>
      </c>
      <c r="N11" t="e">
        <v>#REF!</v>
      </c>
      <c r="O11" t="e">
        <v>#REF!</v>
      </c>
      <c r="P11" t="e">
        <v>#REF!</v>
      </c>
      <c r="Q11" t="e">
        <v>#REF!</v>
      </c>
      <c r="R11" t="e">
        <v>#REF!</v>
      </c>
      <c r="S11" t="e">
        <v>#REF!</v>
      </c>
      <c r="T11" t="e">
        <v>#REF!</v>
      </c>
      <c r="U11" t="e">
        <v>#REF!</v>
      </c>
    </row>
    <row r="12" spans="1:21" x14ac:dyDescent="0.3">
      <c r="A12" t="s">
        <v>19</v>
      </c>
      <c r="B12" s="2">
        <v>0</v>
      </c>
      <c r="C12" s="2">
        <v>0</v>
      </c>
      <c r="D12" s="2">
        <v>0</v>
      </c>
      <c r="E12" s="2">
        <v>7255.5982754521629</v>
      </c>
      <c r="F12" s="2">
        <v>7908.5271550830084</v>
      </c>
      <c r="G12" s="2">
        <v>8660.8341674319272</v>
      </c>
      <c r="H12" s="2">
        <v>8541.2313968901508</v>
      </c>
      <c r="I12" s="2">
        <v>8624.4354018263202</v>
      </c>
      <c r="J12" s="2">
        <v>8716.8468917857153</v>
      </c>
      <c r="K12" s="2">
        <v>8793.5646691671918</v>
      </c>
      <c r="L12" s="2">
        <v>9003.4020286098967</v>
      </c>
      <c r="M12" s="2">
        <v>8989.7843155145638</v>
      </c>
      <c r="N12" t="e">
        <v>#REF!</v>
      </c>
      <c r="O12" t="e">
        <v>#REF!</v>
      </c>
      <c r="P12" t="e">
        <v>#REF!</v>
      </c>
      <c r="Q12" t="e">
        <v>#REF!</v>
      </c>
      <c r="R12" t="e">
        <v>#REF!</v>
      </c>
      <c r="S12" t="e">
        <v>#REF!</v>
      </c>
      <c r="T12" t="e">
        <v>#REF!</v>
      </c>
      <c r="U12" t="e">
        <v>#REF!</v>
      </c>
    </row>
    <row r="13" spans="1:21" x14ac:dyDescent="0.3">
      <c r="A13" t="s">
        <v>11</v>
      </c>
      <c r="B13" s="2">
        <v>0</v>
      </c>
      <c r="C13" s="2">
        <v>0</v>
      </c>
      <c r="D13" s="2">
        <v>0</v>
      </c>
      <c r="E13" s="2">
        <v>141581.18462271692</v>
      </c>
      <c r="F13" s="2">
        <v>156442.6238342516</v>
      </c>
      <c r="G13" s="2">
        <v>174108.56175018343</v>
      </c>
      <c r="H13" s="2">
        <v>173149.02284750133</v>
      </c>
      <c r="I13" s="2">
        <v>173210.35505880282</v>
      </c>
      <c r="J13" s="2">
        <v>173698.16318051936</v>
      </c>
      <c r="K13" s="2">
        <v>172744.9065994196</v>
      </c>
      <c r="L13" s="2">
        <v>173879.51975003161</v>
      </c>
      <c r="M13" s="2">
        <v>171122.67872580467</v>
      </c>
      <c r="N13" t="e">
        <v>#REF!</v>
      </c>
      <c r="O13" t="e">
        <v>#REF!</v>
      </c>
      <c r="P13" t="e">
        <v>#REF!</v>
      </c>
      <c r="Q13" t="e">
        <v>#REF!</v>
      </c>
      <c r="R13" t="e">
        <v>#REF!</v>
      </c>
      <c r="S13" t="e">
        <v>#REF!</v>
      </c>
      <c r="T13" t="e">
        <v>#REF!</v>
      </c>
      <c r="U13" t="e">
        <v>#REF!</v>
      </c>
    </row>
    <row r="14" spans="1:21" x14ac:dyDescent="0.3">
      <c r="A14" t="s">
        <v>22</v>
      </c>
      <c r="B14" s="2">
        <v>0</v>
      </c>
      <c r="C14" s="2">
        <v>0</v>
      </c>
      <c r="D14" s="2">
        <v>0</v>
      </c>
      <c r="E14" s="2">
        <v>365313.93071957747</v>
      </c>
      <c r="F14" s="2">
        <v>399848.75507915637</v>
      </c>
      <c r="G14" s="2">
        <v>438234.97396493645</v>
      </c>
      <c r="H14" s="2">
        <v>433054.90628869983</v>
      </c>
      <c r="I14" s="2">
        <v>437409.09460342547</v>
      </c>
      <c r="J14" s="2">
        <v>439085.93056409346</v>
      </c>
      <c r="K14" s="2">
        <v>443445.93280713196</v>
      </c>
      <c r="L14" s="2">
        <v>453227.99204944598</v>
      </c>
      <c r="M14" s="2">
        <v>450430.71962921519</v>
      </c>
      <c r="N14" t="e">
        <v>#REF!</v>
      </c>
      <c r="O14" t="e">
        <v>#REF!</v>
      </c>
      <c r="P14" t="e">
        <v>#REF!</v>
      </c>
      <c r="Q14" t="e">
        <v>#REF!</v>
      </c>
      <c r="R14" t="e">
        <v>#REF!</v>
      </c>
      <c r="S14" t="e">
        <v>#REF!</v>
      </c>
      <c r="T14" t="e">
        <v>#REF!</v>
      </c>
      <c r="U14" t="e">
        <v>#REF!</v>
      </c>
    </row>
    <row r="15" spans="1:21" x14ac:dyDescent="0.3">
      <c r="A15" t="s">
        <v>15</v>
      </c>
      <c r="B15" s="2">
        <v>0</v>
      </c>
      <c r="C15" s="2">
        <v>0</v>
      </c>
      <c r="D15" s="2">
        <v>0</v>
      </c>
      <c r="E15" s="2">
        <v>241771.34645308362</v>
      </c>
      <c r="F15" s="2">
        <v>254150.80636104566</v>
      </c>
      <c r="G15" s="2">
        <v>270540.07399662712</v>
      </c>
      <c r="H15" s="2">
        <v>270340.73541491909</v>
      </c>
      <c r="I15" s="2">
        <v>267260.77254271437</v>
      </c>
      <c r="J15" s="2">
        <v>267935.93053528923</v>
      </c>
      <c r="K15" s="2">
        <v>261923.58407703129</v>
      </c>
      <c r="L15" s="2">
        <v>258771.16715698919</v>
      </c>
      <c r="M15" s="2">
        <v>252160.71938364522</v>
      </c>
      <c r="N15" t="e">
        <v>#REF!</v>
      </c>
      <c r="O15" t="e">
        <v>#REF!</v>
      </c>
      <c r="P15" t="e">
        <v>#REF!</v>
      </c>
      <c r="Q15" t="e">
        <v>#REF!</v>
      </c>
      <c r="R15" t="e">
        <v>#REF!</v>
      </c>
      <c r="S15" t="e">
        <v>#REF!</v>
      </c>
      <c r="T15" t="e">
        <v>#REF!</v>
      </c>
      <c r="U15" t="e">
        <v>#REF!</v>
      </c>
    </row>
    <row r="16" spans="1:21" x14ac:dyDescent="0.3">
      <c r="A16" t="s">
        <v>17</v>
      </c>
      <c r="B16" s="2">
        <v>0</v>
      </c>
      <c r="C16" s="2">
        <v>0</v>
      </c>
      <c r="D16" s="2">
        <v>0</v>
      </c>
      <c r="E16" s="2">
        <v>527923.07710142015</v>
      </c>
      <c r="F16" s="2">
        <v>574789.96626819612</v>
      </c>
      <c r="G16" s="2">
        <v>629501.58468507056</v>
      </c>
      <c r="H16" s="2">
        <v>626566.03156629496</v>
      </c>
      <c r="I16" s="2">
        <v>634175.25953484024</v>
      </c>
      <c r="J16" s="2">
        <v>645295.41946689668</v>
      </c>
      <c r="K16" s="2">
        <v>655463.78443952801</v>
      </c>
      <c r="L16" s="2">
        <v>671065.6959634138</v>
      </c>
      <c r="M16" s="2">
        <v>678644.77282838465</v>
      </c>
      <c r="N16" t="e">
        <v>#REF!</v>
      </c>
      <c r="O16" t="e">
        <v>#REF!</v>
      </c>
      <c r="P16" t="e">
        <v>#REF!</v>
      </c>
      <c r="Q16" t="e">
        <v>#REF!</v>
      </c>
      <c r="R16" t="e">
        <v>#REF!</v>
      </c>
      <c r="S16" t="e">
        <v>#REF!</v>
      </c>
      <c r="T16" t="e">
        <v>#REF!</v>
      </c>
      <c r="U16" t="e">
        <v>#REF!</v>
      </c>
    </row>
    <row r="17" spans="1:21" x14ac:dyDescent="0.3">
      <c r="A17" t="s">
        <v>26</v>
      </c>
      <c r="B17" s="2">
        <v>0</v>
      </c>
      <c r="C17" s="2">
        <v>0</v>
      </c>
      <c r="D17" s="2">
        <v>0</v>
      </c>
      <c r="E17" s="2">
        <v>15274.853539258129</v>
      </c>
      <c r="F17" s="2">
        <v>16894.99134606971</v>
      </c>
      <c r="G17" s="2">
        <v>18685.320405968523</v>
      </c>
      <c r="H17" s="2">
        <v>18474.137251672641</v>
      </c>
      <c r="I17" s="2">
        <v>18734.854643482944</v>
      </c>
      <c r="J17" s="2">
        <v>18965.306327905004</v>
      </c>
      <c r="K17" s="2">
        <v>19322.821697903368</v>
      </c>
      <c r="L17" s="2">
        <v>19902.401156137417</v>
      </c>
      <c r="M17" s="2">
        <v>20161.547899249341</v>
      </c>
      <c r="N17" t="e">
        <v>#REF!</v>
      </c>
      <c r="O17" t="e">
        <v>#REF!</v>
      </c>
      <c r="P17" t="e">
        <v>#REF!</v>
      </c>
      <c r="Q17" t="e">
        <v>#REF!</v>
      </c>
      <c r="R17" t="e">
        <v>#REF!</v>
      </c>
      <c r="S17" t="e">
        <v>#REF!</v>
      </c>
      <c r="T17" t="e">
        <v>#REF!</v>
      </c>
      <c r="U17" t="e">
        <v>#REF!</v>
      </c>
    </row>
    <row r="18" spans="1:21" x14ac:dyDescent="0.3">
      <c r="A18" s="65" t="s">
        <v>28</v>
      </c>
      <c r="B18" s="2">
        <v>0</v>
      </c>
      <c r="C18" s="2">
        <v>0</v>
      </c>
      <c r="D18" s="2">
        <v>0</v>
      </c>
      <c r="E18" s="2">
        <v>680585.77123368694</v>
      </c>
      <c r="F18" s="2">
        <v>254677.95248443086</v>
      </c>
      <c r="G18" s="2">
        <v>281395.15297240997</v>
      </c>
      <c r="H18" s="2">
        <v>277576.07532767084</v>
      </c>
      <c r="I18" s="2">
        <v>280553.40320145525</v>
      </c>
      <c r="J18" s="2">
        <v>282924.67696721939</v>
      </c>
      <c r="K18" s="2">
        <v>286415.22268358781</v>
      </c>
      <c r="L18" s="2">
        <v>292568.34466539242</v>
      </c>
      <c r="M18" s="2">
        <v>292866.55291263317</v>
      </c>
      <c r="N18" t="e">
        <v>#REF!</v>
      </c>
      <c r="O18" t="e">
        <v>#REF!</v>
      </c>
      <c r="P18" t="e">
        <v>#REF!</v>
      </c>
      <c r="Q18" t="e">
        <v>#REF!</v>
      </c>
      <c r="R18" t="e">
        <v>#REF!</v>
      </c>
      <c r="S18" t="e">
        <v>#REF!</v>
      </c>
      <c r="T18" t="e">
        <v>#REF!</v>
      </c>
      <c r="U18" t="e">
        <v>#REF!</v>
      </c>
    </row>
    <row r="19" spans="1:21" x14ac:dyDescent="0.3">
      <c r="A19" s="65" t="s">
        <v>30</v>
      </c>
      <c r="B19" s="2">
        <v>0</v>
      </c>
      <c r="C19" s="2">
        <v>0</v>
      </c>
      <c r="D19" s="2">
        <v>0</v>
      </c>
      <c r="E19" s="2">
        <v>100789.65425899065</v>
      </c>
      <c r="F19" s="2">
        <v>113916.44060177152</v>
      </c>
      <c r="G19" s="2">
        <v>130583.5213828734</v>
      </c>
      <c r="H19" s="2">
        <v>128596.41014931278</v>
      </c>
      <c r="I19" s="2">
        <v>124010.82478066138</v>
      </c>
      <c r="J19" s="2">
        <v>122537.76332612531</v>
      </c>
      <c r="K19" s="2">
        <v>116637.00675149703</v>
      </c>
      <c r="L19" s="2">
        <v>111865.3592188288</v>
      </c>
      <c r="M19" s="2">
        <v>107159.55316919264</v>
      </c>
      <c r="N19" t="e">
        <v>#REF!</v>
      </c>
      <c r="O19" t="e">
        <v>#REF!</v>
      </c>
      <c r="P19" t="e">
        <v>#REF!</v>
      </c>
      <c r="Q19" t="e">
        <v>#REF!</v>
      </c>
      <c r="R19" t="e">
        <v>#REF!</v>
      </c>
      <c r="S19" t="e">
        <v>#REF!</v>
      </c>
      <c r="T19" t="e">
        <v>#REF!</v>
      </c>
      <c r="U19" t="e">
        <v>#REF!</v>
      </c>
    </row>
    <row r="20" spans="1:21" x14ac:dyDescent="0.3">
      <c r="A20" t="s">
        <v>32</v>
      </c>
      <c r="B20" s="2">
        <v>0</v>
      </c>
      <c r="C20" s="2">
        <v>0</v>
      </c>
      <c r="D20" s="2">
        <v>0</v>
      </c>
      <c r="E20" s="2">
        <v>4528582.3693000572</v>
      </c>
      <c r="F20" s="2">
        <v>4996375.1237973953</v>
      </c>
      <c r="G20" s="2">
        <v>5513765.0860686162</v>
      </c>
      <c r="H20" s="2">
        <v>5449310.8592661107</v>
      </c>
      <c r="I20" s="2">
        <v>5513026.3225662569</v>
      </c>
      <c r="J20" s="2">
        <v>5558102.7947858665</v>
      </c>
      <c r="K20" s="2">
        <v>5630892.5483100265</v>
      </c>
      <c r="L20" s="2">
        <v>5761178.5330076525</v>
      </c>
      <c r="M20" s="2">
        <v>5762538.8277748981</v>
      </c>
      <c r="N20" t="e">
        <v>#REF!</v>
      </c>
      <c r="O20" t="e">
        <v>#REF!</v>
      </c>
      <c r="P20" t="e">
        <v>#REF!</v>
      </c>
      <c r="Q20" t="e">
        <v>#REF!</v>
      </c>
      <c r="R20" t="e">
        <v>#REF!</v>
      </c>
      <c r="S20" t="e">
        <v>#REF!</v>
      </c>
      <c r="T20" t="e">
        <v>#REF!</v>
      </c>
      <c r="U20" t="e">
        <v>#REF!</v>
      </c>
    </row>
    <row r="21" spans="1:21" x14ac:dyDescent="0.3">
      <c r="A21" t="s">
        <v>18</v>
      </c>
      <c r="B21" s="2">
        <v>0</v>
      </c>
      <c r="C21" s="2">
        <v>0</v>
      </c>
      <c r="D21" s="2">
        <v>0</v>
      </c>
      <c r="E21" s="2">
        <v>226509.55075106499</v>
      </c>
      <c r="F21" s="2">
        <v>231180.21197567845</v>
      </c>
      <c r="G21" s="2">
        <v>241939.03584867567</v>
      </c>
      <c r="H21" s="2">
        <v>229546.29192955329</v>
      </c>
      <c r="I21" s="2">
        <v>212436.78192772463</v>
      </c>
      <c r="J21" s="2">
        <v>198053.02916095211</v>
      </c>
      <c r="K21" s="2">
        <v>184548.42570643054</v>
      </c>
      <c r="L21" s="2">
        <v>175791.9021612822</v>
      </c>
      <c r="M21" s="2">
        <v>169885.95013634389</v>
      </c>
      <c r="N21" t="e">
        <v>#REF!</v>
      </c>
      <c r="O21" t="e">
        <v>#REF!</v>
      </c>
      <c r="P21" t="e">
        <v>#REF!</v>
      </c>
      <c r="Q21" t="e">
        <v>#REF!</v>
      </c>
      <c r="R21" t="e">
        <v>#REF!</v>
      </c>
      <c r="S21" t="e">
        <v>#REF!</v>
      </c>
      <c r="T21" t="e">
        <v>#REF!</v>
      </c>
      <c r="U21" t="e">
        <v>#REF!</v>
      </c>
    </row>
    <row r="22" spans="1:21" x14ac:dyDescent="0.3">
      <c r="A22" t="s">
        <v>35</v>
      </c>
      <c r="B22" s="2">
        <v>0</v>
      </c>
      <c r="C22" s="2">
        <v>0</v>
      </c>
      <c r="D22" s="2">
        <v>0</v>
      </c>
      <c r="E22" s="2">
        <v>66266.515550302109</v>
      </c>
      <c r="F22" s="2">
        <v>72275.606251041318</v>
      </c>
      <c r="G22" s="2">
        <v>79204.379090503367</v>
      </c>
      <c r="H22" s="2">
        <v>76546.80628606175</v>
      </c>
      <c r="I22" s="2">
        <v>74393.581784238515</v>
      </c>
      <c r="J22" s="2">
        <v>72861.521377183642</v>
      </c>
      <c r="K22" s="2">
        <v>70778.292551195656</v>
      </c>
      <c r="L22" s="2">
        <v>69350.883514734582</v>
      </c>
      <c r="M22" s="2">
        <v>67154.979209189376</v>
      </c>
      <c r="N22" t="e">
        <v>#REF!</v>
      </c>
      <c r="O22" t="e">
        <v>#REF!</v>
      </c>
      <c r="P22" t="e">
        <v>#REF!</v>
      </c>
      <c r="Q22" t="e">
        <v>#REF!</v>
      </c>
      <c r="R22" t="e">
        <v>#REF!</v>
      </c>
      <c r="S22" t="e">
        <v>#REF!</v>
      </c>
      <c r="T22" t="e">
        <v>#REF!</v>
      </c>
      <c r="U22" t="e">
        <v>#REF!</v>
      </c>
    </row>
    <row r="23" spans="1:21" x14ac:dyDescent="0.3">
      <c r="A23" t="s">
        <v>37</v>
      </c>
      <c r="B23" s="2">
        <v>0</v>
      </c>
      <c r="C23" s="2">
        <v>0</v>
      </c>
      <c r="D23" s="2">
        <v>0</v>
      </c>
      <c r="E23" s="2">
        <v>1984196.9093080352</v>
      </c>
      <c r="F23" s="2">
        <v>2191465.5451312708</v>
      </c>
      <c r="G23" s="2">
        <v>2423579.0398807637</v>
      </c>
      <c r="H23" s="2">
        <v>2405860.2410693765</v>
      </c>
      <c r="I23" s="2">
        <v>2433605.5836861902</v>
      </c>
      <c r="J23" s="2">
        <v>2455210.9507951015</v>
      </c>
      <c r="K23" s="2">
        <v>2483950.1114877905</v>
      </c>
      <c r="L23" s="2">
        <v>2540052.6083406284</v>
      </c>
      <c r="M23" s="2">
        <v>2549416.5699575511</v>
      </c>
      <c r="N23" t="e">
        <v>#REF!</v>
      </c>
      <c r="O23" t="e">
        <v>#REF!</v>
      </c>
      <c r="P23" t="e">
        <v>#REF!</v>
      </c>
      <c r="Q23" t="e">
        <v>#REF!</v>
      </c>
      <c r="R23" t="e">
        <v>#REF!</v>
      </c>
      <c r="S23" t="e">
        <v>#REF!</v>
      </c>
      <c r="T23" t="e">
        <v>#REF!</v>
      </c>
      <c r="U23" t="e">
        <v>#REF!</v>
      </c>
    </row>
    <row r="24" spans="1:21" x14ac:dyDescent="0.3">
      <c r="A24" t="s">
        <v>39</v>
      </c>
      <c r="B24" s="2">
        <v>0</v>
      </c>
      <c r="C24" s="2">
        <v>0</v>
      </c>
      <c r="D24" s="2">
        <v>0</v>
      </c>
      <c r="E24" s="2">
        <v>530519.75078581786</v>
      </c>
      <c r="F24" s="2">
        <v>582118.66166144295</v>
      </c>
      <c r="G24" s="2">
        <v>639197.28785050882</v>
      </c>
      <c r="H24" s="2">
        <v>633761.72492330696</v>
      </c>
      <c r="I24" s="2">
        <v>642717.32865837042</v>
      </c>
      <c r="J24" s="2">
        <v>649576.25403637602</v>
      </c>
      <c r="K24" s="2">
        <v>658706.71368258644</v>
      </c>
      <c r="L24" s="2">
        <v>674829.05426802067</v>
      </c>
      <c r="M24" s="2">
        <v>675650.29943470331</v>
      </c>
      <c r="N24" t="e">
        <v>#REF!</v>
      </c>
      <c r="O24" t="e">
        <v>#REF!</v>
      </c>
      <c r="P24" t="e">
        <v>#REF!</v>
      </c>
      <c r="Q24" t="e">
        <v>#REF!</v>
      </c>
      <c r="R24" t="e">
        <v>#REF!</v>
      </c>
      <c r="S24" t="e">
        <v>#REF!</v>
      </c>
      <c r="T24" t="e">
        <v>#REF!</v>
      </c>
      <c r="U24" t="e">
        <v>#REF!</v>
      </c>
    </row>
    <row r="25" spans="1:21" x14ac:dyDescent="0.3">
      <c r="A25" t="s">
        <v>41</v>
      </c>
      <c r="B25" s="2">
        <v>0</v>
      </c>
      <c r="C25" s="2">
        <v>0</v>
      </c>
      <c r="D25" s="2">
        <v>0</v>
      </c>
      <c r="E25" s="2">
        <v>122535.94597091718</v>
      </c>
      <c r="F25" s="2">
        <v>134920.36434076659</v>
      </c>
      <c r="G25" s="2">
        <v>148652.66774574295</v>
      </c>
      <c r="H25" s="2">
        <v>147159.23727097819</v>
      </c>
      <c r="I25" s="2">
        <v>149031.76397996821</v>
      </c>
      <c r="J25" s="2">
        <v>150296.5588984871</v>
      </c>
      <c r="K25" s="2">
        <v>152332.52411393725</v>
      </c>
      <c r="L25" s="2">
        <v>155991.37639754202</v>
      </c>
      <c r="M25" s="2">
        <v>155995.02720570483</v>
      </c>
      <c r="N25" t="e">
        <v>#REF!</v>
      </c>
      <c r="O25" t="e">
        <v>#REF!</v>
      </c>
      <c r="P25" t="e">
        <v>#REF!</v>
      </c>
      <c r="Q25" t="e">
        <v>#REF!</v>
      </c>
      <c r="R25" t="e">
        <v>#REF!</v>
      </c>
      <c r="S25" t="e">
        <v>#REF!</v>
      </c>
      <c r="T25" t="e">
        <v>#REF!</v>
      </c>
      <c r="U25" t="e">
        <v>#REF!</v>
      </c>
    </row>
    <row r="26" spans="1:21" x14ac:dyDescent="0.3">
      <c r="A26" t="s">
        <v>43</v>
      </c>
      <c r="B26" s="2">
        <v>0</v>
      </c>
      <c r="C26" s="2">
        <v>0</v>
      </c>
      <c r="D26" s="2">
        <v>0</v>
      </c>
      <c r="E26" s="2">
        <v>1119381.6067019661</v>
      </c>
      <c r="F26" s="2">
        <v>1249074.6123123302</v>
      </c>
      <c r="G26" s="2">
        <v>1393498.4134642743</v>
      </c>
      <c r="H26" s="2">
        <v>1388612.2215685116</v>
      </c>
      <c r="I26" s="2">
        <v>1410741.0998508532</v>
      </c>
      <c r="J26" s="2">
        <v>1428835.8119729101</v>
      </c>
      <c r="K26" s="2">
        <v>1439751.2178060818</v>
      </c>
      <c r="L26" s="2">
        <v>1457830.982890679</v>
      </c>
      <c r="M26" s="2">
        <v>1439497.3412626623</v>
      </c>
      <c r="N26" t="e">
        <v>#REF!</v>
      </c>
      <c r="O26" t="e">
        <v>#REF!</v>
      </c>
      <c r="P26" t="e">
        <v>#REF!</v>
      </c>
      <c r="Q26" t="e">
        <v>#REF!</v>
      </c>
      <c r="R26" t="e">
        <v>#REF!</v>
      </c>
      <c r="S26" t="e">
        <v>#REF!</v>
      </c>
      <c r="T26" t="e">
        <v>#REF!</v>
      </c>
      <c r="U26" t="e">
        <v>#REF!</v>
      </c>
    </row>
    <row r="27" spans="1:21" x14ac:dyDescent="0.3">
      <c r="A27" t="s">
        <v>45</v>
      </c>
      <c r="B27" s="2">
        <v>0</v>
      </c>
      <c r="C27" s="2">
        <v>0</v>
      </c>
      <c r="D27" s="2">
        <v>0</v>
      </c>
      <c r="E27" s="2">
        <v>108613.43321858998</v>
      </c>
      <c r="F27" s="2">
        <v>115763.07273399332</v>
      </c>
      <c r="G27" s="2">
        <v>123452.58261050416</v>
      </c>
      <c r="H27" s="2">
        <v>122330.98237912591</v>
      </c>
      <c r="I27" s="2">
        <v>123523.94380187409</v>
      </c>
      <c r="J27" s="2">
        <v>124437.08374562349</v>
      </c>
      <c r="K27" s="2">
        <v>125674.31720518431</v>
      </c>
      <c r="L27" s="2">
        <v>127666.44019741063</v>
      </c>
      <c r="M27" s="2">
        <v>127421.24106770329</v>
      </c>
      <c r="N27" t="e">
        <v>#REF!</v>
      </c>
      <c r="O27" t="e">
        <v>#REF!</v>
      </c>
      <c r="P27" t="e">
        <v>#REF!</v>
      </c>
      <c r="Q27" t="e">
        <v>#REF!</v>
      </c>
      <c r="R27" t="e">
        <v>#REF!</v>
      </c>
      <c r="S27" t="e">
        <v>#REF!</v>
      </c>
      <c r="T27" t="e">
        <v>#REF!</v>
      </c>
      <c r="U27" t="e">
        <v>#REF!</v>
      </c>
    </row>
    <row r="28" spans="1:21" x14ac:dyDescent="0.3">
      <c r="A28" t="s">
        <v>47</v>
      </c>
      <c r="B28" s="2">
        <v>0</v>
      </c>
      <c r="C28" s="2">
        <v>0</v>
      </c>
      <c r="D28" s="2">
        <v>0</v>
      </c>
      <c r="E28" s="2">
        <v>373721.18643527804</v>
      </c>
      <c r="F28" s="2">
        <v>410399.12851023191</v>
      </c>
      <c r="G28" s="2">
        <v>452293.51240164338</v>
      </c>
      <c r="H28" s="2">
        <v>450397.19124733267</v>
      </c>
      <c r="I28" s="2">
        <v>459272.04008988058</v>
      </c>
      <c r="J28" s="2">
        <v>468742.24036721489</v>
      </c>
      <c r="K28" s="2">
        <v>477742.51433881989</v>
      </c>
      <c r="L28" s="2">
        <v>491469.86056271679</v>
      </c>
      <c r="M28" s="2">
        <v>496765.00016669161</v>
      </c>
      <c r="N28" t="e">
        <v>#REF!</v>
      </c>
      <c r="O28" t="e">
        <v>#REF!</v>
      </c>
      <c r="P28" t="e">
        <v>#REF!</v>
      </c>
      <c r="Q28" t="e">
        <v>#REF!</v>
      </c>
      <c r="R28" t="e">
        <v>#REF!</v>
      </c>
      <c r="S28" t="e">
        <v>#REF!</v>
      </c>
      <c r="T28" t="e">
        <v>#REF!</v>
      </c>
      <c r="U28" t="e">
        <v>#REF!</v>
      </c>
    </row>
    <row r="29" spans="1:21" x14ac:dyDescent="0.3">
      <c r="A29" t="s">
        <v>49</v>
      </c>
      <c r="B29" s="2">
        <v>0</v>
      </c>
      <c r="C29" s="2">
        <v>0</v>
      </c>
      <c r="D29" s="2">
        <v>0</v>
      </c>
      <c r="E29" s="2">
        <v>49802.782812844489</v>
      </c>
      <c r="F29" s="2">
        <v>55849.024363768141</v>
      </c>
      <c r="G29" s="2">
        <v>62864.003578551361</v>
      </c>
      <c r="H29" s="2">
        <v>62994.139513690119</v>
      </c>
      <c r="I29" s="2">
        <v>64015.594983701711</v>
      </c>
      <c r="J29" s="2">
        <v>65128.179096496853</v>
      </c>
      <c r="K29" s="2">
        <v>66016.512537233197</v>
      </c>
      <c r="L29" s="2">
        <v>67574.771923444219</v>
      </c>
      <c r="M29" s="2">
        <v>67771.291413832281</v>
      </c>
      <c r="N29" t="e">
        <v>#REF!</v>
      </c>
      <c r="O29" t="e">
        <v>#REF!</v>
      </c>
      <c r="P29" t="e">
        <v>#REF!</v>
      </c>
      <c r="Q29" t="e">
        <v>#REF!</v>
      </c>
      <c r="R29" t="e">
        <v>#REF!</v>
      </c>
      <c r="S29" t="e">
        <v>#REF!</v>
      </c>
      <c r="T29" t="e">
        <v>#REF!</v>
      </c>
      <c r="U29" t="e">
        <v>#REF!</v>
      </c>
    </row>
    <row r="30" spans="1:21" x14ac:dyDescent="0.3">
      <c r="A30" t="s">
        <v>20</v>
      </c>
      <c r="B30" s="2">
        <v>0</v>
      </c>
      <c r="C30" s="2">
        <v>0</v>
      </c>
      <c r="D30" s="2">
        <v>0</v>
      </c>
      <c r="E30" s="2">
        <v>571828.76719502523</v>
      </c>
      <c r="F30" s="2">
        <v>632691.1572000595</v>
      </c>
      <c r="G30" s="2">
        <v>700148.62241725542</v>
      </c>
      <c r="H30" s="2">
        <v>692994.55576074193</v>
      </c>
      <c r="I30" s="2">
        <v>701925.39953816601</v>
      </c>
      <c r="J30" s="2">
        <v>709767.35530161089</v>
      </c>
      <c r="K30" s="2">
        <v>719724.38286850019</v>
      </c>
      <c r="L30" s="2">
        <v>736339.00865689327</v>
      </c>
      <c r="M30" s="2">
        <v>738819.98010963725</v>
      </c>
      <c r="N30" t="e">
        <v>#REF!</v>
      </c>
      <c r="O30" t="e">
        <v>#REF!</v>
      </c>
      <c r="P30" t="e">
        <v>#REF!</v>
      </c>
      <c r="Q30" t="e">
        <v>#REF!</v>
      </c>
      <c r="R30" t="e">
        <v>#REF!</v>
      </c>
      <c r="S30" t="e">
        <v>#REF!</v>
      </c>
      <c r="T30" t="e">
        <v>#REF!</v>
      </c>
      <c r="U30" t="e">
        <v>#REF!</v>
      </c>
    </row>
    <row r="31" spans="1:21" x14ac:dyDescent="0.3">
      <c r="A31" t="s">
        <v>52</v>
      </c>
      <c r="B31" s="2">
        <v>0</v>
      </c>
      <c r="C31" s="2">
        <v>0</v>
      </c>
      <c r="D31" s="2">
        <v>0</v>
      </c>
      <c r="E31" s="2">
        <v>344427.62056507263</v>
      </c>
      <c r="F31" s="2">
        <v>377692.9531988923</v>
      </c>
      <c r="G31" s="2">
        <v>415828.2396303885</v>
      </c>
      <c r="H31" s="2">
        <v>417590.28615812189</v>
      </c>
      <c r="I31" s="2">
        <v>427572.25836681051</v>
      </c>
      <c r="J31" s="2">
        <v>435687.67941102729</v>
      </c>
      <c r="K31" s="2">
        <v>443426.85214955528</v>
      </c>
      <c r="L31" s="2">
        <v>453779.87068872154</v>
      </c>
      <c r="M31" s="2">
        <v>446906.3272427863</v>
      </c>
      <c r="N31" t="e">
        <v>#REF!</v>
      </c>
      <c r="O31" t="e">
        <v>#REF!</v>
      </c>
      <c r="P31" t="e">
        <v>#REF!</v>
      </c>
      <c r="Q31" t="e">
        <v>#REF!</v>
      </c>
      <c r="R31" t="e">
        <v>#REF!</v>
      </c>
      <c r="S31" t="e">
        <v>#REF!</v>
      </c>
      <c r="T31" t="e">
        <v>#REF!</v>
      </c>
      <c r="U31" t="e">
        <v>#REF!</v>
      </c>
    </row>
    <row r="32" spans="1:21" x14ac:dyDescent="0.3">
      <c r="A32" t="s">
        <v>54</v>
      </c>
      <c r="B32" s="2">
        <v>0</v>
      </c>
      <c r="C32" s="2">
        <v>0</v>
      </c>
      <c r="D32" s="2">
        <v>0</v>
      </c>
      <c r="E32" s="2">
        <v>291275.74415558676</v>
      </c>
      <c r="F32" s="2">
        <v>324243.63002900488</v>
      </c>
      <c r="G32" s="2">
        <v>362594.90587559779</v>
      </c>
      <c r="H32" s="2">
        <v>366162.84708586615</v>
      </c>
      <c r="I32" s="2">
        <v>376876.84232880193</v>
      </c>
      <c r="J32" s="2">
        <v>387611.4154067341</v>
      </c>
      <c r="K32" s="2">
        <v>396262.32068953279</v>
      </c>
      <c r="L32" s="2">
        <v>409056.29943934688</v>
      </c>
      <c r="M32" s="2">
        <v>413589.0504830252</v>
      </c>
      <c r="N32" t="e">
        <v>#REF!</v>
      </c>
      <c r="O32" t="e">
        <v>#REF!</v>
      </c>
      <c r="P32" t="e">
        <v>#REF!</v>
      </c>
      <c r="Q32" t="e">
        <v>#REF!</v>
      </c>
      <c r="R32" t="e">
        <v>#REF!</v>
      </c>
      <c r="S32" t="e">
        <v>#REF!</v>
      </c>
      <c r="T32" t="e">
        <v>#REF!</v>
      </c>
      <c r="U32" t="e">
        <v>#REF!</v>
      </c>
    </row>
    <row r="33" spans="1:25" x14ac:dyDescent="0.3">
      <c r="A33" t="s">
        <v>56</v>
      </c>
      <c r="B33" s="2">
        <v>0</v>
      </c>
      <c r="C33" s="2">
        <v>0</v>
      </c>
      <c r="D33" s="2">
        <v>0</v>
      </c>
      <c r="E33" s="2">
        <v>85001.981132205605</v>
      </c>
      <c r="F33" s="2">
        <v>95019.456395666508</v>
      </c>
      <c r="G33" s="2">
        <v>106331.41887225735</v>
      </c>
      <c r="H33" s="2">
        <v>105633.49715797541</v>
      </c>
      <c r="I33" s="2">
        <v>107227.36339411797</v>
      </c>
      <c r="J33" s="2">
        <v>108676.19126265594</v>
      </c>
      <c r="K33" s="2">
        <v>110402.74810884116</v>
      </c>
      <c r="L33" s="2">
        <v>113222.01050417108</v>
      </c>
      <c r="M33" s="2">
        <v>113842.15167700632</v>
      </c>
      <c r="N33" t="e">
        <v>#REF!</v>
      </c>
      <c r="O33" t="e">
        <v>#REF!</v>
      </c>
      <c r="P33" t="e">
        <v>#REF!</v>
      </c>
      <c r="Q33" t="e">
        <v>#REF!</v>
      </c>
      <c r="R33" t="e">
        <v>#REF!</v>
      </c>
      <c r="S33" t="e">
        <v>#REF!</v>
      </c>
      <c r="T33" t="e">
        <v>#REF!</v>
      </c>
      <c r="U33" t="e">
        <v>#REF!</v>
      </c>
    </row>
    <row r="34" spans="1:25" x14ac:dyDescent="0.3">
      <c r="A34" t="s">
        <v>58</v>
      </c>
      <c r="B34" s="2">
        <v>0</v>
      </c>
      <c r="C34" s="2">
        <v>0</v>
      </c>
      <c r="D34" s="2">
        <v>0</v>
      </c>
      <c r="E34" s="2">
        <v>212.60458026796837</v>
      </c>
      <c r="F34" s="2">
        <v>246.61583335519788</v>
      </c>
      <c r="G34" s="2">
        <v>268.66583335519789</v>
      </c>
      <c r="H34" s="2">
        <v>278.70708644242751</v>
      </c>
      <c r="I34" s="2">
        <v>291.21475291777102</v>
      </c>
      <c r="J34" s="2">
        <v>289.96595274318196</v>
      </c>
      <c r="K34" s="2">
        <v>293.57119925236128</v>
      </c>
      <c r="L34" s="2">
        <v>299.6982685610833</v>
      </c>
      <c r="M34" s="2">
        <v>300.28839804983903</v>
      </c>
      <c r="N34" t="e">
        <v>#REF!</v>
      </c>
      <c r="O34" t="e">
        <v>#REF!</v>
      </c>
      <c r="P34" t="e">
        <v>#REF!</v>
      </c>
      <c r="Q34" t="e">
        <v>#REF!</v>
      </c>
      <c r="R34" t="e">
        <v>#REF!</v>
      </c>
      <c r="S34" t="e">
        <v>#REF!</v>
      </c>
      <c r="T34" t="e">
        <v>#REF!</v>
      </c>
      <c r="U34" t="e">
        <v>#REF!</v>
      </c>
    </row>
    <row r="35" spans="1:25" s="1" customFormat="1" x14ac:dyDescent="0.3">
      <c r="A35" t="s">
        <v>60</v>
      </c>
      <c r="B35" s="2">
        <v>0</v>
      </c>
      <c r="C35" s="2">
        <v>0</v>
      </c>
      <c r="D35" s="2">
        <v>0</v>
      </c>
      <c r="E35" s="2">
        <v>372283.61608985148</v>
      </c>
      <c r="F35" s="2">
        <v>405655.7468032639</v>
      </c>
      <c r="G35" s="2">
        <v>442289.26733147545</v>
      </c>
      <c r="H35" s="2">
        <v>444844.63182078564</v>
      </c>
      <c r="I35" s="2">
        <v>454888.4522368153</v>
      </c>
      <c r="J35" s="2">
        <v>465079.75920887443</v>
      </c>
      <c r="K35" s="2">
        <v>475779.4992121812</v>
      </c>
      <c r="L35" s="2">
        <v>489757.0038345959</v>
      </c>
      <c r="M35" s="2">
        <v>496856.1985388014</v>
      </c>
      <c r="N35" t="e">
        <v>#REF!</v>
      </c>
      <c r="O35" t="e">
        <v>#REF!</v>
      </c>
      <c r="P35" t="e">
        <v>#REF!</v>
      </c>
      <c r="Q35" t="e">
        <v>#REF!</v>
      </c>
      <c r="R35" t="e">
        <v>#REF!</v>
      </c>
      <c r="S35" t="e">
        <v>#REF!</v>
      </c>
      <c r="T35" t="e">
        <v>#REF!</v>
      </c>
      <c r="U35" t="e">
        <v>#REF!</v>
      </c>
      <c r="V35"/>
      <c r="W35"/>
      <c r="X35"/>
      <c r="Y35"/>
    </row>
    <row r="36" spans="1:25" s="9" customFormat="1" x14ac:dyDescent="0.3">
      <c r="A36" t="s">
        <v>62</v>
      </c>
      <c r="B36" s="2">
        <v>0</v>
      </c>
      <c r="C36" s="2">
        <v>0</v>
      </c>
      <c r="D36" s="2">
        <v>0</v>
      </c>
      <c r="E36" s="2">
        <v>889340.91102637397</v>
      </c>
      <c r="F36" s="2">
        <v>982404.24697060662</v>
      </c>
      <c r="G36" s="2">
        <v>1089276.0914960098</v>
      </c>
      <c r="H36" s="2">
        <v>1082684.3453129826</v>
      </c>
      <c r="I36" s="2">
        <v>1091682.887452103</v>
      </c>
      <c r="J36" s="2">
        <v>1099569.2505425576</v>
      </c>
      <c r="K36" s="2">
        <v>1105589.0682146274</v>
      </c>
      <c r="L36" s="2">
        <v>1124250.6451978199</v>
      </c>
      <c r="M36" s="2">
        <v>1116521.5391603836</v>
      </c>
      <c r="N36" t="e">
        <v>#REF!</v>
      </c>
      <c r="O36" t="e">
        <v>#REF!</v>
      </c>
      <c r="P36" t="e">
        <v>#REF!</v>
      </c>
      <c r="Q36" t="e">
        <v>#REF!</v>
      </c>
      <c r="R36" t="e">
        <v>#REF!</v>
      </c>
      <c r="S36" t="e">
        <v>#REF!</v>
      </c>
      <c r="T36" t="e">
        <v>#REF!</v>
      </c>
      <c r="U36" t="e">
        <v>#REF!</v>
      </c>
      <c r="V36"/>
      <c r="W36"/>
      <c r="X36"/>
      <c r="Y36"/>
    </row>
    <row r="37" spans="1:25" x14ac:dyDescent="0.3">
      <c r="A37" t="s">
        <v>64</v>
      </c>
      <c r="B37" s="2">
        <v>0</v>
      </c>
      <c r="C37" s="2">
        <v>0</v>
      </c>
      <c r="D37" s="2">
        <v>0</v>
      </c>
      <c r="E37" s="2">
        <v>498416.67593794921</v>
      </c>
      <c r="F37" s="2">
        <v>548442.60910521157</v>
      </c>
      <c r="G37" s="2">
        <v>603940.26729717292</v>
      </c>
      <c r="H37" s="2">
        <v>598001.55708944635</v>
      </c>
      <c r="I37" s="2">
        <v>605692.82949231472</v>
      </c>
      <c r="J37" s="2">
        <v>610414.60388114001</v>
      </c>
      <c r="K37" s="2">
        <v>618169.10101693042</v>
      </c>
      <c r="L37" s="2">
        <v>632897.30003225268</v>
      </c>
      <c r="M37" s="2">
        <v>631558.1004922468</v>
      </c>
      <c r="N37" t="e">
        <v>#REF!</v>
      </c>
      <c r="O37" t="e">
        <v>#REF!</v>
      </c>
      <c r="P37" t="e">
        <v>#REF!</v>
      </c>
      <c r="Q37" t="e">
        <v>#REF!</v>
      </c>
      <c r="R37" t="e">
        <v>#REF!</v>
      </c>
      <c r="S37" t="e">
        <v>#REF!</v>
      </c>
      <c r="T37" t="e">
        <v>#REF!</v>
      </c>
      <c r="U37" t="e">
        <v>#REF!</v>
      </c>
    </row>
    <row r="38" spans="1:25" x14ac:dyDescent="0.3">
      <c r="A38" t="s">
        <v>21</v>
      </c>
      <c r="B38" s="2">
        <v>0</v>
      </c>
      <c r="C38" s="2">
        <v>0</v>
      </c>
      <c r="D38" s="2">
        <v>0</v>
      </c>
      <c r="E38" s="2">
        <v>3309482.970768563</v>
      </c>
      <c r="F38" s="2">
        <v>3695797.505017193</v>
      </c>
      <c r="G38" s="2">
        <v>4140903.742694872</v>
      </c>
      <c r="H38" s="2">
        <v>4170428.6563833812</v>
      </c>
      <c r="I38" s="2">
        <v>4272826.5293086972</v>
      </c>
      <c r="J38" s="2">
        <v>4385303.2315841895</v>
      </c>
      <c r="K38" s="2">
        <v>4481595.3855360057</v>
      </c>
      <c r="L38" s="2">
        <v>4618173.9963073516</v>
      </c>
      <c r="M38" s="2">
        <v>4675741.6612991234</v>
      </c>
      <c r="N38" t="e">
        <v>#REF!</v>
      </c>
      <c r="O38" t="e">
        <v>#REF!</v>
      </c>
      <c r="P38" t="e">
        <v>#REF!</v>
      </c>
      <c r="Q38" t="e">
        <v>#REF!</v>
      </c>
      <c r="R38" t="e">
        <v>#REF!</v>
      </c>
      <c r="S38" t="e">
        <v>#REF!</v>
      </c>
      <c r="T38" t="e">
        <v>#REF!</v>
      </c>
      <c r="U38" t="e">
        <v>#REF!</v>
      </c>
    </row>
    <row r="39" spans="1:25" x14ac:dyDescent="0.3">
      <c r="A39" t="s">
        <v>67</v>
      </c>
      <c r="B39" s="2">
        <v>0</v>
      </c>
      <c r="C39" s="2">
        <v>0</v>
      </c>
      <c r="D39" s="2">
        <v>0</v>
      </c>
      <c r="E39" s="2">
        <v>4457.9190189459705</v>
      </c>
      <c r="F39" s="2">
        <v>4614.7904601459195</v>
      </c>
      <c r="G39" s="2">
        <v>4858.421087345565</v>
      </c>
      <c r="H39" s="2">
        <v>4813.6516621921319</v>
      </c>
      <c r="I39" s="2">
        <v>4854.6431250458108</v>
      </c>
      <c r="J39" s="2">
        <v>4895.6402683669121</v>
      </c>
      <c r="K39" s="2">
        <v>4942.0472197250238</v>
      </c>
      <c r="L39" s="2">
        <v>5034.354608664582</v>
      </c>
      <c r="M39" s="2">
        <v>5025.9856595845094</v>
      </c>
      <c r="N39" t="e">
        <v>#REF!</v>
      </c>
      <c r="O39" t="e">
        <v>#REF!</v>
      </c>
      <c r="P39" t="e">
        <v>#REF!</v>
      </c>
      <c r="Q39" t="e">
        <v>#REF!</v>
      </c>
      <c r="R39" t="e">
        <v>#REF!</v>
      </c>
      <c r="S39" t="e">
        <v>#REF!</v>
      </c>
      <c r="T39" t="e">
        <v>#REF!</v>
      </c>
      <c r="U39" t="e">
        <v>#REF!</v>
      </c>
    </row>
    <row r="40" spans="1:25" x14ac:dyDescent="0.3">
      <c r="A40" t="s">
        <v>69</v>
      </c>
      <c r="B40" s="2">
        <v>0</v>
      </c>
      <c r="C40" s="2">
        <v>0</v>
      </c>
      <c r="D40" s="2">
        <v>0</v>
      </c>
      <c r="E40" s="2">
        <v>248726.85518131891</v>
      </c>
      <c r="F40" s="2">
        <v>270380.87209483271</v>
      </c>
      <c r="G40" s="2">
        <v>300576.42577971454</v>
      </c>
      <c r="H40" s="2">
        <v>298002.04500676371</v>
      </c>
      <c r="I40" s="2">
        <v>299983.05238580774</v>
      </c>
      <c r="J40" s="2">
        <v>300098.26056402031</v>
      </c>
      <c r="K40" s="2">
        <v>299224.01347338886</v>
      </c>
      <c r="L40" s="2">
        <v>292711.7770634417</v>
      </c>
      <c r="M40" s="2">
        <v>79257.16280664377</v>
      </c>
      <c r="N40" t="e">
        <v>#REF!</v>
      </c>
      <c r="O40" t="e">
        <v>#REF!</v>
      </c>
      <c r="P40" t="e">
        <v>#REF!</v>
      </c>
      <c r="Q40" t="e">
        <v>#REF!</v>
      </c>
      <c r="R40" t="e">
        <v>#REF!</v>
      </c>
      <c r="S40" t="e">
        <v>#REF!</v>
      </c>
      <c r="T40" t="e">
        <v>#REF!</v>
      </c>
      <c r="U40" t="e">
        <v>#REF!</v>
      </c>
    </row>
    <row r="41" spans="1:25" x14ac:dyDescent="0.3">
      <c r="A41" t="s">
        <v>71</v>
      </c>
      <c r="B41" s="2">
        <v>0</v>
      </c>
      <c r="C41" s="2">
        <v>0</v>
      </c>
      <c r="D41" s="2">
        <v>0</v>
      </c>
      <c r="E41" s="2">
        <v>6622.8486147409458</v>
      </c>
      <c r="F41" s="2">
        <v>7380.6403284994894</v>
      </c>
      <c r="G41" s="2">
        <v>8227.1605247100797</v>
      </c>
      <c r="H41" s="2">
        <v>8210.6684190702399</v>
      </c>
      <c r="I41" s="2">
        <v>8192.5138987748196</v>
      </c>
      <c r="J41" s="2">
        <v>8185.1089320805022</v>
      </c>
      <c r="K41" s="2">
        <v>8194.2739160455603</v>
      </c>
      <c r="L41" s="2">
        <v>8278.6291586274128</v>
      </c>
      <c r="M41" s="2">
        <v>8234.9101539712829</v>
      </c>
      <c r="N41" t="e">
        <v>#REF!</v>
      </c>
      <c r="O41" t="e">
        <v>#REF!</v>
      </c>
      <c r="P41" t="e">
        <v>#REF!</v>
      </c>
      <c r="Q41" t="e">
        <v>#REF!</v>
      </c>
      <c r="R41" t="e">
        <v>#REF!</v>
      </c>
      <c r="S41" t="e">
        <v>#REF!</v>
      </c>
      <c r="T41" t="e">
        <v>#REF!</v>
      </c>
      <c r="U41" t="e">
        <v>#REF!</v>
      </c>
    </row>
    <row r="42" spans="1:25" x14ac:dyDescent="0.3">
      <c r="A42" t="s">
        <v>73</v>
      </c>
      <c r="B42" s="2">
        <v>0</v>
      </c>
      <c r="C42" s="2">
        <v>0</v>
      </c>
      <c r="D42" s="2">
        <v>0</v>
      </c>
      <c r="E42" s="2">
        <v>285712.94701311161</v>
      </c>
      <c r="F42" s="2">
        <v>312203.17941703036</v>
      </c>
      <c r="G42" s="2">
        <v>341807.66320955579</v>
      </c>
      <c r="H42" s="2">
        <v>339026.43876277492</v>
      </c>
      <c r="I42" s="2">
        <v>343128.56704272225</v>
      </c>
      <c r="J42" s="2">
        <v>344899.63091213605</v>
      </c>
      <c r="K42" s="2">
        <v>348638.17182881804</v>
      </c>
      <c r="L42" s="2">
        <v>356879.04114222381</v>
      </c>
      <c r="M42" s="2">
        <v>354540.79408026091</v>
      </c>
      <c r="N42" t="e">
        <v>#REF!</v>
      </c>
      <c r="O42" t="e">
        <v>#REF!</v>
      </c>
      <c r="P42" t="e">
        <v>#REF!</v>
      </c>
      <c r="Q42" t="e">
        <v>#REF!</v>
      </c>
      <c r="R42" t="e">
        <v>#REF!</v>
      </c>
      <c r="S42" t="e">
        <v>#REF!</v>
      </c>
      <c r="T42" t="e">
        <v>#REF!</v>
      </c>
      <c r="U42" t="e">
        <v>#REF!</v>
      </c>
    </row>
    <row r="43" spans="1:25" x14ac:dyDescent="0.3">
      <c r="A43" t="s">
        <v>75</v>
      </c>
      <c r="B43" s="2">
        <v>0</v>
      </c>
      <c r="C43" s="2">
        <v>0</v>
      </c>
      <c r="D43" s="2">
        <v>0</v>
      </c>
      <c r="E43" s="2">
        <v>244794.94447431996</v>
      </c>
      <c r="F43" s="2">
        <v>270683.13793223549</v>
      </c>
      <c r="G43" s="2">
        <v>299568.27199125302</v>
      </c>
      <c r="H43" s="2">
        <v>295577.51255728456</v>
      </c>
      <c r="I43" s="2">
        <v>298086.42360270006</v>
      </c>
      <c r="J43" s="2">
        <v>300006.72565716616</v>
      </c>
      <c r="K43" s="2">
        <v>302942.40557065146</v>
      </c>
      <c r="L43" s="2">
        <v>308940.62699870428</v>
      </c>
      <c r="M43" s="2">
        <v>308401.53722092038</v>
      </c>
      <c r="N43" t="e">
        <v>#REF!</v>
      </c>
      <c r="O43" t="e">
        <v>#REF!</v>
      </c>
      <c r="P43" t="e">
        <v>#REF!</v>
      </c>
      <c r="Q43" t="e">
        <v>#REF!</v>
      </c>
      <c r="R43" t="e">
        <v>#REF!</v>
      </c>
      <c r="S43" t="e">
        <v>#REF!</v>
      </c>
      <c r="T43" t="e">
        <v>#REF!</v>
      </c>
      <c r="U43" t="e">
        <v>#REF!</v>
      </c>
    </row>
    <row r="44" spans="1:25" x14ac:dyDescent="0.3">
      <c r="A44" t="s">
        <v>77</v>
      </c>
      <c r="B44" s="2">
        <v>0</v>
      </c>
      <c r="C44" s="2">
        <v>0</v>
      </c>
      <c r="D44" s="2">
        <v>0</v>
      </c>
      <c r="E44" s="2">
        <v>594786.32922797801</v>
      </c>
      <c r="F44" s="2">
        <v>659030.12308530312</v>
      </c>
      <c r="G44" s="2">
        <v>730061.43723188643</v>
      </c>
      <c r="H44" s="2">
        <v>721134.59382326168</v>
      </c>
      <c r="I44" s="2">
        <v>729608.49240642553</v>
      </c>
      <c r="J44" s="2">
        <v>736395.26823731477</v>
      </c>
      <c r="K44" s="2">
        <v>746098.83783966117</v>
      </c>
      <c r="L44" s="2">
        <v>762941.10304825183</v>
      </c>
      <c r="M44" s="2">
        <v>764250.84417783469</v>
      </c>
      <c r="N44" t="e">
        <v>#REF!</v>
      </c>
      <c r="O44" t="e">
        <v>#REF!</v>
      </c>
      <c r="P44" t="e">
        <v>#REF!</v>
      </c>
      <c r="Q44" t="e">
        <v>#REF!</v>
      </c>
      <c r="R44" t="e">
        <v>#REF!</v>
      </c>
      <c r="S44" t="e">
        <v>#REF!</v>
      </c>
      <c r="T44" t="e">
        <v>#REF!</v>
      </c>
      <c r="U44" t="e">
        <v>#REF!</v>
      </c>
    </row>
    <row r="45" spans="1:25" x14ac:dyDescent="0.3">
      <c r="A45" t="s">
        <v>79</v>
      </c>
      <c r="B45" s="2">
        <v>0</v>
      </c>
      <c r="C45" s="2">
        <v>0</v>
      </c>
      <c r="D45" s="2">
        <v>0</v>
      </c>
      <c r="E45" s="2">
        <v>1778401.9187940438</v>
      </c>
      <c r="F45" s="2">
        <v>1926430.9764973144</v>
      </c>
      <c r="G45" s="2">
        <v>2093786.3356905733</v>
      </c>
      <c r="H45" s="2">
        <v>2019683.9081881386</v>
      </c>
      <c r="I45" s="2">
        <v>1921462.5176902199</v>
      </c>
      <c r="J45" s="2">
        <v>1872836.2045151989</v>
      </c>
      <c r="K45" s="2">
        <v>1779540.8594174848</v>
      </c>
      <c r="L45" s="2">
        <v>1712674.5243729614</v>
      </c>
      <c r="M45" s="2">
        <v>1624727.5985160067</v>
      </c>
      <c r="N45" t="e">
        <v>#REF!</v>
      </c>
      <c r="O45" t="e">
        <v>#REF!</v>
      </c>
      <c r="P45" t="e">
        <v>#REF!</v>
      </c>
      <c r="Q45" t="e">
        <v>#REF!</v>
      </c>
      <c r="R45" t="e">
        <v>#REF!</v>
      </c>
      <c r="S45" t="e">
        <v>#REF!</v>
      </c>
      <c r="T45" t="e">
        <v>#REF!</v>
      </c>
      <c r="U45" t="e">
        <v>#REF!</v>
      </c>
    </row>
    <row r="46" spans="1:25" x14ac:dyDescent="0.3">
      <c r="A46" t="s">
        <v>23</v>
      </c>
      <c r="B46" s="2">
        <v>0</v>
      </c>
      <c r="C46" s="2">
        <v>0</v>
      </c>
      <c r="D46" s="2">
        <v>0</v>
      </c>
      <c r="E46" s="2">
        <v>829674.2331440266</v>
      </c>
      <c r="F46" s="2">
        <v>903731.64741326135</v>
      </c>
      <c r="G46" s="2">
        <v>985482.1502951727</v>
      </c>
      <c r="H46" s="2">
        <v>983089.19052427693</v>
      </c>
      <c r="I46" s="2">
        <v>998788.82065828412</v>
      </c>
      <c r="J46" s="2">
        <v>1011650.3789516449</v>
      </c>
      <c r="K46" s="2">
        <v>821425.14384330448</v>
      </c>
      <c r="L46" s="2">
        <v>842592.42310841056</v>
      </c>
      <c r="M46" s="2">
        <v>844591.75148916373</v>
      </c>
      <c r="N46" t="e">
        <v>#REF!</v>
      </c>
      <c r="O46" t="e">
        <v>#REF!</v>
      </c>
      <c r="P46" t="e">
        <v>#REF!</v>
      </c>
      <c r="Q46" t="e">
        <v>#REF!</v>
      </c>
      <c r="R46" t="e">
        <v>#REF!</v>
      </c>
      <c r="S46" t="e">
        <v>#REF!</v>
      </c>
      <c r="T46" t="e">
        <v>#REF!</v>
      </c>
      <c r="U46" t="e">
        <v>#REF!</v>
      </c>
    </row>
    <row r="47" spans="1:25" x14ac:dyDescent="0.3">
      <c r="A47" t="s">
        <v>82</v>
      </c>
      <c r="B47" s="2">
        <v>0</v>
      </c>
      <c r="C47" s="2">
        <v>0</v>
      </c>
      <c r="D47" s="2">
        <v>0</v>
      </c>
      <c r="E47" s="2">
        <v>96370.714546641044</v>
      </c>
      <c r="F47" s="2">
        <v>110651.17345580015</v>
      </c>
      <c r="G47" s="2">
        <v>126107.06151280632</v>
      </c>
      <c r="H47" s="2">
        <v>126521.86550939284</v>
      </c>
      <c r="I47" s="2">
        <v>143725.67990327333</v>
      </c>
      <c r="J47" s="2">
        <v>145927.78442357399</v>
      </c>
      <c r="K47" s="2">
        <v>139680.64242539354</v>
      </c>
      <c r="L47" s="2">
        <v>131385.09743100646</v>
      </c>
      <c r="M47" s="2">
        <v>117858.54634786774</v>
      </c>
      <c r="N47" t="e">
        <v>#REF!</v>
      </c>
      <c r="O47" t="e">
        <v>#REF!</v>
      </c>
      <c r="P47" t="e">
        <v>#REF!</v>
      </c>
      <c r="Q47" t="e">
        <v>#REF!</v>
      </c>
      <c r="R47" t="e">
        <v>#REF!</v>
      </c>
      <c r="S47" t="e">
        <v>#REF!</v>
      </c>
      <c r="T47" t="e">
        <v>#REF!</v>
      </c>
      <c r="U47" t="e">
        <v>#REF!</v>
      </c>
    </row>
    <row r="48" spans="1:25" x14ac:dyDescent="0.3">
      <c r="A48" t="s">
        <v>84</v>
      </c>
      <c r="B48" s="2">
        <v>0</v>
      </c>
      <c r="C48" s="2">
        <v>0</v>
      </c>
      <c r="D48" s="2">
        <v>0</v>
      </c>
      <c r="E48" s="2">
        <v>1133409.1893698187</v>
      </c>
      <c r="F48" s="2">
        <v>1238950.915821573</v>
      </c>
      <c r="G48" s="2">
        <v>1355063.1493325252</v>
      </c>
      <c r="H48" s="2">
        <v>1341394.5552649829</v>
      </c>
      <c r="I48" s="2">
        <v>1358090.5507226083</v>
      </c>
      <c r="J48" s="2">
        <v>1367852.2116322978</v>
      </c>
      <c r="K48" s="2">
        <v>1384853.626611582</v>
      </c>
      <c r="L48" s="2">
        <v>1417545.6658224585</v>
      </c>
      <c r="M48" s="2">
        <v>1413633.6111919291</v>
      </c>
      <c r="N48" t="e">
        <v>#REF!</v>
      </c>
      <c r="O48" t="e">
        <v>#REF!</v>
      </c>
      <c r="P48" t="e">
        <v>#REF!</v>
      </c>
      <c r="Q48" t="e">
        <v>#REF!</v>
      </c>
      <c r="R48" t="e">
        <v>#REF!</v>
      </c>
      <c r="S48" t="e">
        <v>#REF!</v>
      </c>
      <c r="T48" t="e">
        <v>#REF!</v>
      </c>
      <c r="U48" t="e">
        <v>#REF!</v>
      </c>
    </row>
    <row r="49" spans="1:21" x14ac:dyDescent="0.3">
      <c r="A49" t="s">
        <v>86</v>
      </c>
      <c r="B49" s="2">
        <v>0</v>
      </c>
      <c r="C49" s="2">
        <v>0</v>
      </c>
      <c r="D49" s="2">
        <v>0</v>
      </c>
      <c r="E49" s="2">
        <v>190768.36969418277</v>
      </c>
      <c r="F49" s="2">
        <v>210408.34114805941</v>
      </c>
      <c r="G49" s="2">
        <v>232410.66412931666</v>
      </c>
      <c r="H49" s="2">
        <v>229508.90269988205</v>
      </c>
      <c r="I49" s="2">
        <v>231430.70202186285</v>
      </c>
      <c r="J49" s="2">
        <v>233290.33191631595</v>
      </c>
      <c r="K49" s="2">
        <v>236186.75822308156</v>
      </c>
      <c r="L49" s="2">
        <v>241504.47897182929</v>
      </c>
      <c r="M49" s="2">
        <v>242157.59051704756</v>
      </c>
      <c r="N49" t="e">
        <v>#REF!</v>
      </c>
      <c r="O49" t="e">
        <v>#REF!</v>
      </c>
      <c r="P49" t="e">
        <v>#REF!</v>
      </c>
      <c r="Q49" t="e">
        <v>#REF!</v>
      </c>
      <c r="R49" t="e">
        <v>#REF!</v>
      </c>
      <c r="S49" t="e">
        <v>#REF!</v>
      </c>
      <c r="T49" t="e">
        <v>#REF!</v>
      </c>
      <c r="U49" t="e">
        <v>#REF!</v>
      </c>
    </row>
    <row r="50" spans="1:21" x14ac:dyDescent="0.3">
      <c r="A50" t="s">
        <v>88</v>
      </c>
      <c r="B50" s="2">
        <v>0</v>
      </c>
      <c r="C50" s="2">
        <v>0</v>
      </c>
      <c r="D50" s="2">
        <v>0</v>
      </c>
      <c r="E50" s="2">
        <v>170463.75119726671</v>
      </c>
      <c r="F50" s="2">
        <v>192202.53310858167</v>
      </c>
      <c r="G50" s="2">
        <v>224042.06596426209</v>
      </c>
      <c r="H50" s="2">
        <v>229725.21549718527</v>
      </c>
      <c r="I50" s="2">
        <v>238864.18693974707</v>
      </c>
      <c r="J50" s="2">
        <v>247884.41182062376</v>
      </c>
      <c r="K50" s="2">
        <v>254915.94322356133</v>
      </c>
      <c r="L50" s="2">
        <v>263852.36196935194</v>
      </c>
      <c r="M50" s="2">
        <v>268195.26558131212</v>
      </c>
      <c r="N50" t="e">
        <v>#REF!</v>
      </c>
      <c r="O50" t="e">
        <v>#REF!</v>
      </c>
      <c r="P50" t="e">
        <v>#REF!</v>
      </c>
      <c r="Q50" t="e">
        <v>#REF!</v>
      </c>
      <c r="R50" t="e">
        <v>#REF!</v>
      </c>
      <c r="S50" t="e">
        <v>#REF!</v>
      </c>
      <c r="T50" t="e">
        <v>#REF!</v>
      </c>
      <c r="U50" t="e">
        <v>#REF!</v>
      </c>
    </row>
    <row r="51" spans="1:21" x14ac:dyDescent="0.3">
      <c r="A51" t="s">
        <v>89</v>
      </c>
      <c r="B51" s="2">
        <v>0</v>
      </c>
      <c r="C51" s="2">
        <v>0</v>
      </c>
      <c r="D51" s="2">
        <v>0</v>
      </c>
      <c r="E51" s="2">
        <v>1944970.4765868448</v>
      </c>
      <c r="F51" s="2">
        <v>2144456.9504051148</v>
      </c>
      <c r="G51" s="2">
        <v>2364897.2304004491</v>
      </c>
      <c r="H51" s="2">
        <v>2339687.8978949352</v>
      </c>
      <c r="I51" s="2">
        <v>2358288.255873601</v>
      </c>
      <c r="J51" s="2">
        <v>2361304.8191339895</v>
      </c>
      <c r="K51" s="2">
        <v>2350208.6873444724</v>
      </c>
      <c r="L51" s="2">
        <v>2221342.5113387411</v>
      </c>
      <c r="M51" s="2">
        <v>671465.02151830564</v>
      </c>
      <c r="N51" t="e">
        <v>#REF!</v>
      </c>
      <c r="O51" t="e">
        <v>#REF!</v>
      </c>
      <c r="P51" t="e">
        <v>#REF!</v>
      </c>
      <c r="Q51" t="e">
        <v>#REF!</v>
      </c>
      <c r="R51" t="e">
        <v>#REF!</v>
      </c>
      <c r="S51" t="e">
        <v>#REF!</v>
      </c>
      <c r="T51" t="e">
        <v>#REF!</v>
      </c>
      <c r="U51" t="e">
        <v>#REF!</v>
      </c>
    </row>
    <row r="52" spans="1:21" x14ac:dyDescent="0.3">
      <c r="A52" t="s">
        <v>13</v>
      </c>
      <c r="B52" s="2">
        <v>0</v>
      </c>
      <c r="C52" s="2">
        <v>0</v>
      </c>
      <c r="D52" s="2">
        <v>0</v>
      </c>
      <c r="E52" s="2">
        <v>3665955.8448686604</v>
      </c>
      <c r="F52" s="2">
        <v>4077946.8446060461</v>
      </c>
      <c r="G52" s="2">
        <v>4544080.8990875138</v>
      </c>
      <c r="H52" s="2">
        <v>4515084.7212348292</v>
      </c>
      <c r="I52" s="2">
        <v>4590256.2950547701</v>
      </c>
      <c r="J52" s="2">
        <v>4648907.3796505248</v>
      </c>
      <c r="K52" s="2">
        <v>4728612.1399558419</v>
      </c>
      <c r="L52" s="2">
        <v>4844578.2439799663</v>
      </c>
      <c r="M52" s="2">
        <v>4845349.9327756753</v>
      </c>
      <c r="N52" t="e">
        <v>#REF!</v>
      </c>
      <c r="O52" t="e">
        <v>#REF!</v>
      </c>
      <c r="P52" t="e">
        <v>#REF!</v>
      </c>
      <c r="Q52" t="e">
        <v>#REF!</v>
      </c>
      <c r="R52" t="e">
        <v>#REF!</v>
      </c>
      <c r="S52" t="e">
        <v>#REF!</v>
      </c>
      <c r="T52" t="e">
        <v>#REF!</v>
      </c>
      <c r="U52" t="e">
        <v>#REF!</v>
      </c>
    </row>
    <row r="53" spans="1:21" x14ac:dyDescent="0.3">
      <c r="A53" t="s">
        <v>92</v>
      </c>
      <c r="B53" s="2">
        <v>0</v>
      </c>
      <c r="C53" s="2">
        <v>0</v>
      </c>
      <c r="D53" s="2">
        <v>0</v>
      </c>
      <c r="E53" s="2">
        <v>1020087.6445843254</v>
      </c>
      <c r="F53" s="2">
        <v>1126364.8615753008</v>
      </c>
      <c r="G53" s="2">
        <v>1245488.5337565113</v>
      </c>
      <c r="H53" s="2">
        <v>1235905.6945708732</v>
      </c>
      <c r="I53" s="2">
        <v>1254004.7601056027</v>
      </c>
      <c r="J53" s="2">
        <v>1268504.7230868493</v>
      </c>
      <c r="K53" s="2">
        <v>1288235.7784011122</v>
      </c>
      <c r="L53" s="2">
        <v>1321992.3010223287</v>
      </c>
      <c r="M53" s="2">
        <v>1326028.7670896214</v>
      </c>
      <c r="N53" t="e">
        <v>#REF!</v>
      </c>
      <c r="O53" t="e">
        <v>#REF!</v>
      </c>
      <c r="P53" t="e">
        <v>#REF!</v>
      </c>
      <c r="Q53" t="e">
        <v>#REF!</v>
      </c>
      <c r="R53" t="e">
        <v>#REF!</v>
      </c>
      <c r="S53" t="e">
        <v>#REF!</v>
      </c>
      <c r="T53" t="e">
        <v>#REF!</v>
      </c>
      <c r="U53" t="e">
        <v>#REF!</v>
      </c>
    </row>
    <row r="54" spans="1:21" x14ac:dyDescent="0.3">
      <c r="A54" t="s">
        <v>93</v>
      </c>
      <c r="B54" s="2">
        <v>0</v>
      </c>
      <c r="C54" s="2">
        <v>0</v>
      </c>
      <c r="D54" s="2">
        <v>0</v>
      </c>
      <c r="E54" s="2">
        <v>425255.33177027275</v>
      </c>
      <c r="F54" s="2">
        <v>474854.14672483131</v>
      </c>
      <c r="G54" s="2">
        <v>530898.1205487448</v>
      </c>
      <c r="H54" s="2">
        <v>538336.65781536663</v>
      </c>
      <c r="I54" s="2">
        <v>557205.06863840844</v>
      </c>
      <c r="J54" s="2">
        <v>577256.59552456427</v>
      </c>
      <c r="K54" s="2">
        <v>593095.18697875098</v>
      </c>
      <c r="L54" s="2">
        <v>614464.34271589515</v>
      </c>
      <c r="M54" s="2">
        <v>626154.63957191887</v>
      </c>
      <c r="N54" t="e">
        <v>#REF!</v>
      </c>
      <c r="O54" t="e">
        <v>#REF!</v>
      </c>
      <c r="P54" t="e">
        <v>#REF!</v>
      </c>
      <c r="Q54" t="e">
        <v>#REF!</v>
      </c>
      <c r="R54" t="e">
        <v>#REF!</v>
      </c>
      <c r="S54" t="e">
        <v>#REF!</v>
      </c>
      <c r="T54" t="e">
        <v>#REF!</v>
      </c>
      <c r="U54" t="e">
        <v>#REF!</v>
      </c>
    </row>
    <row r="55" spans="1:21" x14ac:dyDescent="0.3">
      <c r="A55" s="1" t="s">
        <v>224</v>
      </c>
    </row>
    <row r="56" spans="1:21" x14ac:dyDescent="0.3">
      <c r="B56" s="2" t="s">
        <v>1</v>
      </c>
      <c r="D56" s="2" t="s">
        <v>2</v>
      </c>
    </row>
    <row r="57" spans="1:21" x14ac:dyDescent="0.3">
      <c r="A57" s="5" t="s">
        <v>4</v>
      </c>
      <c r="B57" s="6">
        <v>1992</v>
      </c>
      <c r="C57" s="6">
        <v>2017</v>
      </c>
      <c r="D57" s="7">
        <v>2017</v>
      </c>
      <c r="E57" s="7">
        <v>2020</v>
      </c>
      <c r="F57" s="7">
        <v>2025</v>
      </c>
      <c r="G57" s="7">
        <v>2030</v>
      </c>
      <c r="H57" s="7">
        <v>2035</v>
      </c>
      <c r="I57" s="7">
        <v>2040</v>
      </c>
      <c r="J57" s="7">
        <v>2045</v>
      </c>
      <c r="K57" s="7">
        <v>2050</v>
      </c>
      <c r="L57" s="7">
        <v>2055</v>
      </c>
      <c r="M57" s="7">
        <v>2060</v>
      </c>
      <c r="N57" s="8">
        <v>2065</v>
      </c>
      <c r="O57" s="8">
        <v>2070</v>
      </c>
      <c r="P57" s="8">
        <v>2075</v>
      </c>
      <c r="Q57" s="8">
        <v>2080</v>
      </c>
      <c r="R57" s="8">
        <v>2085</v>
      </c>
      <c r="S57" s="8">
        <v>2090</v>
      </c>
      <c r="T57" s="8">
        <v>2095</v>
      </c>
      <c r="U57" s="8">
        <v>2100</v>
      </c>
    </row>
    <row r="58" spans="1:21" x14ac:dyDescent="0.3">
      <c r="A58" s="9" t="s">
        <v>24</v>
      </c>
      <c r="B58" s="10">
        <f>SUM(B59:B80)</f>
        <v>0</v>
      </c>
      <c r="C58" s="10">
        <f>SUM(C59:C80)</f>
        <v>0</v>
      </c>
      <c r="D58" s="10">
        <f>SUM(D59:D80)</f>
        <v>0</v>
      </c>
      <c r="E58" s="10">
        <f>SUM(E59:E80)</f>
        <v>49278441.445460439</v>
      </c>
      <c r="F58" s="10">
        <f t="shared" ref="F58:U58" si="1">SUM(F59:F80)</f>
        <v>57471166.327546775</v>
      </c>
      <c r="G58" s="10">
        <f t="shared" si="1"/>
        <v>67556321.708380744</v>
      </c>
      <c r="H58" s="10">
        <f t="shared" si="1"/>
        <v>68391110.916512311</v>
      </c>
      <c r="I58" s="10">
        <f t="shared" si="1"/>
        <v>68542065.718832359</v>
      </c>
      <c r="J58" s="10">
        <f t="shared" si="1"/>
        <v>69469042.984680653</v>
      </c>
      <c r="K58" s="10">
        <f t="shared" si="1"/>
        <v>66840210.159371242</v>
      </c>
      <c r="L58" s="10">
        <f t="shared" si="1"/>
        <v>64454990.198039144</v>
      </c>
      <c r="M58" s="10">
        <f t="shared" si="1"/>
        <v>61870433.255594581</v>
      </c>
      <c r="N58" s="10" t="e">
        <f t="shared" si="1"/>
        <v>#REF!</v>
      </c>
      <c r="O58" s="10" t="e">
        <f t="shared" si="1"/>
        <v>#REF!</v>
      </c>
      <c r="P58" s="10" t="e">
        <f t="shared" si="1"/>
        <v>#REF!</v>
      </c>
      <c r="Q58" s="10" t="e">
        <f t="shared" si="1"/>
        <v>#REF!</v>
      </c>
      <c r="R58" s="10" t="e">
        <f t="shared" si="1"/>
        <v>#REF!</v>
      </c>
      <c r="S58" s="10" t="e">
        <f t="shared" si="1"/>
        <v>#REF!</v>
      </c>
      <c r="T58" s="10" t="e">
        <f t="shared" si="1"/>
        <v>#REF!</v>
      </c>
      <c r="U58" s="10" t="e">
        <f t="shared" si="1"/>
        <v>#REF!</v>
      </c>
    </row>
    <row r="59" spans="1:21" x14ac:dyDescent="0.3">
      <c r="A59" t="s">
        <v>95</v>
      </c>
      <c r="B59" s="2">
        <v>0</v>
      </c>
      <c r="C59" s="2">
        <v>0</v>
      </c>
      <c r="D59" s="2">
        <v>0</v>
      </c>
      <c r="E59" s="2">
        <v>1139.4247271242391</v>
      </c>
      <c r="F59" s="2">
        <v>1285.6700709956046</v>
      </c>
      <c r="G59" s="2">
        <v>1447.3054148669708</v>
      </c>
      <c r="H59" s="2">
        <v>1429.0745776934202</v>
      </c>
      <c r="I59" s="2">
        <v>1444.4705159978162</v>
      </c>
      <c r="J59" s="2">
        <v>1456.3150596945932</v>
      </c>
      <c r="K59" s="2">
        <v>1470.87735475725</v>
      </c>
      <c r="L59" s="2">
        <v>1504.5681413937234</v>
      </c>
      <c r="M59" s="2">
        <v>1503.9719882102297</v>
      </c>
      <c r="N59" t="e">
        <v>#REF!</v>
      </c>
      <c r="O59" t="e">
        <v>#REF!</v>
      </c>
      <c r="P59" t="e">
        <v>#REF!</v>
      </c>
      <c r="Q59" t="e">
        <v>#REF!</v>
      </c>
      <c r="R59" t="e">
        <v>#REF!</v>
      </c>
      <c r="S59" t="e">
        <v>#REF!</v>
      </c>
      <c r="T59" t="e">
        <v>#REF!</v>
      </c>
      <c r="U59" t="e">
        <v>#REF!</v>
      </c>
    </row>
    <row r="60" spans="1:21" x14ac:dyDescent="0.3">
      <c r="A60" t="s">
        <v>96</v>
      </c>
      <c r="B60" s="2">
        <v>0</v>
      </c>
      <c r="C60" s="2">
        <v>0</v>
      </c>
      <c r="D60" s="2">
        <v>0</v>
      </c>
      <c r="E60" s="2">
        <v>731.11250764783574</v>
      </c>
      <c r="F60" s="2">
        <v>836.06296865843854</v>
      </c>
      <c r="G60" s="2">
        <v>943.58063922765666</v>
      </c>
      <c r="H60" s="2">
        <v>963.65044878643698</v>
      </c>
      <c r="I60" s="2">
        <v>978.73373066528461</v>
      </c>
      <c r="J60" s="2">
        <v>1009.7260172300115</v>
      </c>
      <c r="K60" s="2">
        <v>996.45783685122137</v>
      </c>
      <c r="L60" s="2">
        <v>993.15637604167478</v>
      </c>
      <c r="M60" s="2">
        <v>999.72591476104424</v>
      </c>
      <c r="N60" t="e">
        <v>#REF!</v>
      </c>
      <c r="O60" t="e">
        <v>#REF!</v>
      </c>
      <c r="P60" t="e">
        <v>#REF!</v>
      </c>
      <c r="Q60" t="e">
        <v>#REF!</v>
      </c>
      <c r="R60" t="e">
        <v>#REF!</v>
      </c>
      <c r="S60" t="e">
        <v>#REF!</v>
      </c>
      <c r="T60" t="e">
        <v>#REF!</v>
      </c>
      <c r="U60" t="e">
        <v>#REF!</v>
      </c>
    </row>
    <row r="61" spans="1:21" x14ac:dyDescent="0.3">
      <c r="A61" t="s">
        <v>97</v>
      </c>
      <c r="B61" s="2">
        <v>0</v>
      </c>
      <c r="C61" s="2">
        <v>0</v>
      </c>
      <c r="D61" s="2">
        <v>0</v>
      </c>
      <c r="E61" s="2">
        <v>7362.6102221988167</v>
      </c>
      <c r="F61" s="2">
        <v>8112.9802348444555</v>
      </c>
      <c r="G61" s="2">
        <v>8977.0535850386404</v>
      </c>
      <c r="H61" s="2">
        <v>8888.4261043820934</v>
      </c>
      <c r="I61" s="2">
        <v>8912.1287367520417</v>
      </c>
      <c r="J61" s="2">
        <v>8988.9899808371883</v>
      </c>
      <c r="K61" s="2">
        <v>8985.3256387396705</v>
      </c>
      <c r="L61" s="2">
        <v>9026.6897818931484</v>
      </c>
      <c r="M61" s="2">
        <v>8956.7236540009326</v>
      </c>
      <c r="N61" t="e">
        <v>#REF!</v>
      </c>
      <c r="O61" t="e">
        <v>#REF!</v>
      </c>
      <c r="P61" t="e">
        <v>#REF!</v>
      </c>
      <c r="Q61" t="e">
        <v>#REF!</v>
      </c>
      <c r="R61" t="e">
        <v>#REF!</v>
      </c>
      <c r="S61" t="e">
        <v>#REF!</v>
      </c>
      <c r="T61" t="e">
        <v>#REF!</v>
      </c>
      <c r="U61" t="e">
        <v>#REF!</v>
      </c>
    </row>
    <row r="62" spans="1:21" x14ac:dyDescent="0.3">
      <c r="A62" t="s">
        <v>25</v>
      </c>
      <c r="B62" s="2">
        <v>0</v>
      </c>
      <c r="C62" s="2">
        <v>0</v>
      </c>
      <c r="D62" s="2">
        <v>0</v>
      </c>
      <c r="E62" s="2">
        <v>14973524.964115694</v>
      </c>
      <c r="F62" s="2">
        <v>17180787.077178989</v>
      </c>
      <c r="G62" s="2">
        <v>19963409.912529226</v>
      </c>
      <c r="H62" s="2">
        <v>20027151.690206271</v>
      </c>
      <c r="I62" s="2">
        <v>20241768.918998081</v>
      </c>
      <c r="J62" s="2">
        <v>20813930.682160642</v>
      </c>
      <c r="K62" s="2">
        <v>20496858.737136193</v>
      </c>
      <c r="L62" s="2">
        <v>20006315.602490168</v>
      </c>
      <c r="M62" s="2">
        <v>19364526.538478505</v>
      </c>
      <c r="N62" t="e">
        <v>#REF!</v>
      </c>
      <c r="O62" t="e">
        <v>#REF!</v>
      </c>
      <c r="P62" t="e">
        <v>#REF!</v>
      </c>
      <c r="Q62" t="e">
        <v>#REF!</v>
      </c>
      <c r="R62" t="e">
        <v>#REF!</v>
      </c>
      <c r="S62" t="e">
        <v>#REF!</v>
      </c>
      <c r="T62" t="e">
        <v>#REF!</v>
      </c>
      <c r="U62" t="e">
        <v>#REF!</v>
      </c>
    </row>
    <row r="63" spans="1:21" x14ac:dyDescent="0.3">
      <c r="A63" t="s">
        <v>98</v>
      </c>
      <c r="B63" s="2">
        <v>0</v>
      </c>
      <c r="C63" s="2">
        <v>0</v>
      </c>
      <c r="D63" s="2">
        <v>0</v>
      </c>
      <c r="E63" s="2">
        <v>360.48933823869407</v>
      </c>
      <c r="F63" s="2">
        <v>401.86404272725287</v>
      </c>
      <c r="G63" s="2">
        <v>459.41870170437068</v>
      </c>
      <c r="H63" s="2">
        <v>463.19452698227394</v>
      </c>
      <c r="I63" s="2">
        <v>477.40210182099332</v>
      </c>
      <c r="J63" s="2">
        <v>478.92645851591556</v>
      </c>
      <c r="K63" s="2">
        <v>485.52517793478819</v>
      </c>
      <c r="L63" s="2">
        <v>493.0260751884544</v>
      </c>
      <c r="M63" s="2">
        <v>493.89021330118925</v>
      </c>
      <c r="N63" t="e">
        <v>#REF!</v>
      </c>
      <c r="O63" t="e">
        <v>#REF!</v>
      </c>
      <c r="P63" t="e">
        <v>#REF!</v>
      </c>
      <c r="Q63" t="e">
        <v>#REF!</v>
      </c>
      <c r="R63" t="e">
        <v>#REF!</v>
      </c>
      <c r="S63" t="e">
        <v>#REF!</v>
      </c>
      <c r="T63" t="e">
        <v>#REF!</v>
      </c>
      <c r="U63" t="e">
        <v>#REF!</v>
      </c>
    </row>
    <row r="64" spans="1:21" x14ac:dyDescent="0.3">
      <c r="A64" t="s">
        <v>27</v>
      </c>
      <c r="B64" s="2">
        <v>0</v>
      </c>
      <c r="C64" s="2">
        <v>0</v>
      </c>
      <c r="D64" s="2">
        <v>0</v>
      </c>
      <c r="E64" s="2">
        <v>213074.39459278516</v>
      </c>
      <c r="F64" s="2">
        <v>240406.77935875641</v>
      </c>
      <c r="G64" s="2">
        <v>273010.79703721916</v>
      </c>
      <c r="H64" s="2">
        <v>274144.26950447552</v>
      </c>
      <c r="I64" s="2">
        <v>275279.56312475924</v>
      </c>
      <c r="J64" s="2">
        <v>278526.30651959422</v>
      </c>
      <c r="K64" s="2">
        <v>277096.92369055038</v>
      </c>
      <c r="L64" s="2">
        <v>278217.99596785277</v>
      </c>
      <c r="M64" s="2">
        <v>274578.53649489215</v>
      </c>
      <c r="N64" t="e">
        <v>#REF!</v>
      </c>
      <c r="O64" t="e">
        <v>#REF!</v>
      </c>
      <c r="P64" t="e">
        <v>#REF!</v>
      </c>
      <c r="Q64" t="e">
        <v>#REF!</v>
      </c>
      <c r="R64" t="e">
        <v>#REF!</v>
      </c>
      <c r="S64" t="e">
        <v>#REF!</v>
      </c>
      <c r="T64" t="e">
        <v>#REF!</v>
      </c>
      <c r="U64" t="e">
        <v>#REF!</v>
      </c>
    </row>
    <row r="65" spans="1:21" x14ac:dyDescent="0.3">
      <c r="A65" t="s">
        <v>99</v>
      </c>
      <c r="B65" s="2">
        <v>0</v>
      </c>
      <c r="C65" s="2">
        <v>0</v>
      </c>
      <c r="D65" s="2">
        <v>0</v>
      </c>
      <c r="E65" s="2">
        <v>92154.951017333544</v>
      </c>
      <c r="F65" s="2">
        <v>102131.06839156426</v>
      </c>
      <c r="G65" s="2">
        <v>114129.3715747024</v>
      </c>
      <c r="H65" s="2">
        <v>114177.79411977364</v>
      </c>
      <c r="I65" s="2">
        <v>115107.98953791856</v>
      </c>
      <c r="J65" s="2">
        <v>115162.73777374615</v>
      </c>
      <c r="K65" s="2">
        <v>114202.47984214895</v>
      </c>
      <c r="L65" s="2">
        <v>114664.10174035524</v>
      </c>
      <c r="M65" s="2">
        <v>111520.653397802</v>
      </c>
      <c r="N65" t="e">
        <v>#REF!</v>
      </c>
      <c r="O65" t="e">
        <v>#REF!</v>
      </c>
      <c r="P65" t="e">
        <v>#REF!</v>
      </c>
      <c r="Q65" t="e">
        <v>#REF!</v>
      </c>
      <c r="R65" t="e">
        <v>#REF!</v>
      </c>
      <c r="S65" t="e">
        <v>#REF!</v>
      </c>
      <c r="T65" t="e">
        <v>#REF!</v>
      </c>
      <c r="U65" t="e">
        <v>#REF!</v>
      </c>
    </row>
    <row r="66" spans="1:21" x14ac:dyDescent="0.3">
      <c r="A66" t="s">
        <v>100</v>
      </c>
      <c r="B66" s="2">
        <v>0</v>
      </c>
      <c r="C66" s="2">
        <v>0</v>
      </c>
      <c r="D66" s="2">
        <v>0</v>
      </c>
      <c r="E66" s="2">
        <v>250.89082052194044</v>
      </c>
      <c r="F66" s="2">
        <v>277.24082052194046</v>
      </c>
      <c r="G66" s="2">
        <v>321.11615807048679</v>
      </c>
      <c r="H66" s="2">
        <v>316.35282684475987</v>
      </c>
      <c r="I66" s="2">
        <v>338.60324655569337</v>
      </c>
      <c r="J66" s="2">
        <v>340.78111515537751</v>
      </c>
      <c r="K66" s="2">
        <v>343.80340389521518</v>
      </c>
      <c r="L66" s="2">
        <v>350.22751543459566</v>
      </c>
      <c r="M66" s="2">
        <v>345.29801837973656</v>
      </c>
      <c r="N66" t="e">
        <v>#REF!</v>
      </c>
      <c r="O66" t="e">
        <v>#REF!</v>
      </c>
      <c r="P66" t="e">
        <v>#REF!</v>
      </c>
      <c r="Q66" t="e">
        <v>#REF!</v>
      </c>
      <c r="R66" t="e">
        <v>#REF!</v>
      </c>
      <c r="S66" t="e">
        <v>#REF!</v>
      </c>
      <c r="T66" t="e">
        <v>#REF!</v>
      </c>
      <c r="U66" t="e">
        <v>#REF!</v>
      </c>
    </row>
    <row r="67" spans="1:21" x14ac:dyDescent="0.3">
      <c r="A67" t="s">
        <v>101</v>
      </c>
      <c r="B67" s="2">
        <v>0</v>
      </c>
      <c r="C67" s="2">
        <v>0</v>
      </c>
      <c r="D67" s="2">
        <v>0</v>
      </c>
      <c r="E67" s="2">
        <v>36992.492261202766</v>
      </c>
      <c r="F67" s="2">
        <v>41203.114469855806</v>
      </c>
      <c r="G67" s="2">
        <v>45887.084016057401</v>
      </c>
      <c r="H67" s="2">
        <v>45979.967596189934</v>
      </c>
      <c r="I67" s="2">
        <v>46548.140519409579</v>
      </c>
      <c r="J67" s="2">
        <v>47199.092073312888</v>
      </c>
      <c r="K67" s="2">
        <v>47719.020671870872</v>
      </c>
      <c r="L67" s="2">
        <v>48741.656443422595</v>
      </c>
      <c r="M67" s="2">
        <v>48932.477300445622</v>
      </c>
      <c r="N67" t="e">
        <v>#REF!</v>
      </c>
      <c r="O67" t="e">
        <v>#REF!</v>
      </c>
      <c r="P67" t="e">
        <v>#REF!</v>
      </c>
      <c r="Q67" t="e">
        <v>#REF!</v>
      </c>
      <c r="R67" t="e">
        <v>#REF!</v>
      </c>
      <c r="S67" t="e">
        <v>#REF!</v>
      </c>
      <c r="T67" t="e">
        <v>#REF!</v>
      </c>
      <c r="U67" t="e">
        <v>#REF!</v>
      </c>
    </row>
    <row r="68" spans="1:21" x14ac:dyDescent="0.3">
      <c r="A68" t="s">
        <v>102</v>
      </c>
      <c r="B68" s="2">
        <v>0</v>
      </c>
      <c r="C68" s="2">
        <v>0</v>
      </c>
      <c r="D68" s="2">
        <v>0</v>
      </c>
      <c r="E68" s="2">
        <v>157179.51382431813</v>
      </c>
      <c r="F68" s="2">
        <v>177268.07187146702</v>
      </c>
      <c r="G68" s="2">
        <v>199054.42977319114</v>
      </c>
      <c r="H68" s="2">
        <v>197579.27368987771</v>
      </c>
      <c r="I68" s="2">
        <v>200580.24110139898</v>
      </c>
      <c r="J68" s="2">
        <v>203733.92718786377</v>
      </c>
      <c r="K68" s="2">
        <v>206436.43090556079</v>
      </c>
      <c r="L68" s="2">
        <v>210386.63631960095</v>
      </c>
      <c r="M68" s="2">
        <v>210752.23825782616</v>
      </c>
      <c r="N68" t="e">
        <v>#REF!</v>
      </c>
      <c r="O68" t="e">
        <v>#REF!</v>
      </c>
      <c r="P68" t="e">
        <v>#REF!</v>
      </c>
      <c r="Q68" t="e">
        <v>#REF!</v>
      </c>
      <c r="R68" t="e">
        <v>#REF!</v>
      </c>
      <c r="S68" t="e">
        <v>#REF!</v>
      </c>
      <c r="T68" t="e">
        <v>#REF!</v>
      </c>
      <c r="U68" t="e">
        <v>#REF!</v>
      </c>
    </row>
    <row r="69" spans="1:21" x14ac:dyDescent="0.3">
      <c r="A69" t="s">
        <v>103</v>
      </c>
      <c r="B69" s="2">
        <v>0</v>
      </c>
      <c r="C69" s="2">
        <v>0</v>
      </c>
      <c r="D69" s="2">
        <v>0</v>
      </c>
      <c r="E69" s="2">
        <v>724696.67470569396</v>
      </c>
      <c r="F69" s="2">
        <v>815911.70825271273</v>
      </c>
      <c r="G69" s="2">
        <v>918512.77259308356</v>
      </c>
      <c r="H69" s="2">
        <v>905080.84191983193</v>
      </c>
      <c r="I69" s="2">
        <v>912289.79517023102</v>
      </c>
      <c r="J69" s="2">
        <v>919526.87133364752</v>
      </c>
      <c r="K69" s="2">
        <v>929108.2692899144</v>
      </c>
      <c r="L69" s="2">
        <v>948487.95069029822</v>
      </c>
      <c r="M69" s="2">
        <v>946848.89265830663</v>
      </c>
      <c r="N69" t="e">
        <v>#REF!</v>
      </c>
      <c r="O69" t="e">
        <v>#REF!</v>
      </c>
      <c r="P69" t="e">
        <v>#REF!</v>
      </c>
      <c r="Q69" t="e">
        <v>#REF!</v>
      </c>
      <c r="R69" t="e">
        <v>#REF!</v>
      </c>
      <c r="S69" t="e">
        <v>#REF!</v>
      </c>
      <c r="T69" t="e">
        <v>#REF!</v>
      </c>
      <c r="U69" t="e">
        <v>#REF!</v>
      </c>
    </row>
    <row r="70" spans="1:21" x14ac:dyDescent="0.3">
      <c r="A70" t="s">
        <v>104</v>
      </c>
      <c r="B70" s="2">
        <v>0</v>
      </c>
      <c r="C70" s="2">
        <v>0</v>
      </c>
      <c r="D70" s="2">
        <v>0</v>
      </c>
      <c r="E70" s="2">
        <v>73542.141330224622</v>
      </c>
      <c r="F70" s="2">
        <v>82287.82803107462</v>
      </c>
      <c r="G70" s="2">
        <v>91958.403865264161</v>
      </c>
      <c r="H70" s="2">
        <v>90592.451104582127</v>
      </c>
      <c r="I70" s="2">
        <v>91626.65659001442</v>
      </c>
      <c r="J70" s="2">
        <v>92453.183265223473</v>
      </c>
      <c r="K70" s="2">
        <v>93596.472424144231</v>
      </c>
      <c r="L70" s="2">
        <v>95716.765040760627</v>
      </c>
      <c r="M70" s="2">
        <v>95602.214869908828</v>
      </c>
      <c r="N70" t="e">
        <v>#REF!</v>
      </c>
      <c r="O70" t="e">
        <v>#REF!</v>
      </c>
      <c r="P70" t="e">
        <v>#REF!</v>
      </c>
      <c r="Q70" t="e">
        <v>#REF!</v>
      </c>
      <c r="R70" t="e">
        <v>#REF!</v>
      </c>
      <c r="S70" t="e">
        <v>#REF!</v>
      </c>
      <c r="T70" t="e">
        <v>#REF!</v>
      </c>
      <c r="U70" t="e">
        <v>#REF!</v>
      </c>
    </row>
    <row r="71" spans="1:21" x14ac:dyDescent="0.3">
      <c r="A71" t="s">
        <v>105</v>
      </c>
      <c r="B71" s="2">
        <v>0</v>
      </c>
      <c r="C71" s="2">
        <v>0</v>
      </c>
      <c r="D71" s="2">
        <v>0</v>
      </c>
      <c r="E71" s="2">
        <v>313739.49815024575</v>
      </c>
      <c r="F71" s="2">
        <v>352149.53058103588</v>
      </c>
      <c r="G71" s="2">
        <v>395649.04343892628</v>
      </c>
      <c r="H71" s="2">
        <v>390102.4780296947</v>
      </c>
      <c r="I71" s="2">
        <v>393364.73949797946</v>
      </c>
      <c r="J71" s="2">
        <v>396746.80101377773</v>
      </c>
      <c r="K71" s="2">
        <v>400144.25160902616</v>
      </c>
      <c r="L71" s="2">
        <v>407410.06282891391</v>
      </c>
      <c r="M71" s="2">
        <v>405883.88174132118</v>
      </c>
      <c r="N71" t="e">
        <v>#REF!</v>
      </c>
      <c r="O71" t="e">
        <v>#REF!</v>
      </c>
      <c r="P71" t="e">
        <v>#REF!</v>
      </c>
      <c r="Q71" t="e">
        <v>#REF!</v>
      </c>
      <c r="R71" t="e">
        <v>#REF!</v>
      </c>
      <c r="S71" t="e">
        <v>#REF!</v>
      </c>
      <c r="T71" t="e">
        <v>#REF!</v>
      </c>
      <c r="U71" t="e">
        <v>#REF!</v>
      </c>
    </row>
    <row r="72" spans="1:21" x14ac:dyDescent="0.3">
      <c r="A72" t="s">
        <v>106</v>
      </c>
      <c r="B72" s="2">
        <v>0</v>
      </c>
      <c r="C72" s="2">
        <v>0</v>
      </c>
      <c r="D72" s="2">
        <v>0</v>
      </c>
      <c r="E72" s="2">
        <v>36828.767142517485</v>
      </c>
      <c r="F72" s="2">
        <v>42518.579674620283</v>
      </c>
      <c r="G72" s="2">
        <v>48875.192097601823</v>
      </c>
      <c r="H72" s="2">
        <v>49487.070353181654</v>
      </c>
      <c r="I72" s="2">
        <v>50291.335205667834</v>
      </c>
      <c r="J72" s="2">
        <v>50833.725722228788</v>
      </c>
      <c r="K72" s="2">
        <v>51145.067703459958</v>
      </c>
      <c r="L72" s="2">
        <v>52025.554964576455</v>
      </c>
      <c r="M72" s="2">
        <v>51195.355289480023</v>
      </c>
      <c r="N72" t="e">
        <v>#REF!</v>
      </c>
      <c r="O72" t="e">
        <v>#REF!</v>
      </c>
      <c r="P72" t="e">
        <v>#REF!</v>
      </c>
      <c r="Q72" t="e">
        <v>#REF!</v>
      </c>
      <c r="R72" t="e">
        <v>#REF!</v>
      </c>
      <c r="S72" t="e">
        <v>#REF!</v>
      </c>
      <c r="T72" t="e">
        <v>#REF!</v>
      </c>
      <c r="U72" t="e">
        <v>#REF!</v>
      </c>
    </row>
    <row r="73" spans="1:21" x14ac:dyDescent="0.3">
      <c r="A73" t="s">
        <v>107</v>
      </c>
      <c r="B73" s="2">
        <v>0</v>
      </c>
      <c r="C73" s="2">
        <v>0</v>
      </c>
      <c r="D73" s="2">
        <v>0</v>
      </c>
      <c r="E73" s="2">
        <v>348.89088375013523</v>
      </c>
      <c r="F73" s="2">
        <v>374.89087742731567</v>
      </c>
      <c r="G73" s="2">
        <v>397.92420233022312</v>
      </c>
      <c r="H73" s="2">
        <v>390.52087110449617</v>
      </c>
      <c r="I73" s="2">
        <v>405.53929081542969</v>
      </c>
      <c r="J73" s="2">
        <v>407.27715941511383</v>
      </c>
      <c r="K73" s="2">
        <v>410.6994481549516</v>
      </c>
      <c r="L73" s="2">
        <v>418.40355969433199</v>
      </c>
      <c r="M73" s="2">
        <v>416.500731413746</v>
      </c>
      <c r="N73" t="e">
        <v>#REF!</v>
      </c>
      <c r="O73" t="e">
        <v>#REF!</v>
      </c>
      <c r="P73" t="e">
        <v>#REF!</v>
      </c>
      <c r="Q73" t="e">
        <v>#REF!</v>
      </c>
      <c r="R73" t="e">
        <v>#REF!</v>
      </c>
      <c r="S73" t="e">
        <v>#REF!</v>
      </c>
      <c r="T73" t="e">
        <v>#REF!</v>
      </c>
      <c r="U73" t="e">
        <v>#REF!</v>
      </c>
    </row>
    <row r="74" spans="1:21" x14ac:dyDescent="0.3">
      <c r="A74" t="s">
        <v>29</v>
      </c>
      <c r="B74" s="2">
        <v>0</v>
      </c>
      <c r="C74" s="2">
        <v>0</v>
      </c>
      <c r="D74" s="2">
        <v>0</v>
      </c>
      <c r="E74" s="2">
        <v>1874633.761977308</v>
      </c>
      <c r="F74" s="2">
        <v>2167033.2440361595</v>
      </c>
      <c r="G74" s="2">
        <v>2523993.7524964898</v>
      </c>
      <c r="H74" s="2">
        <v>2523311.456613855</v>
      </c>
      <c r="I74" s="2">
        <v>2542410.5705142962</v>
      </c>
      <c r="J74" s="2">
        <v>2571631.1514313342</v>
      </c>
      <c r="K74" s="2">
        <v>2573370.941126693</v>
      </c>
      <c r="L74" s="2">
        <v>2592894.3697215156</v>
      </c>
      <c r="M74" s="2">
        <v>2566233.9928741767</v>
      </c>
      <c r="N74" t="e">
        <v>#REF!</v>
      </c>
      <c r="O74" t="e">
        <v>#REF!</v>
      </c>
      <c r="P74" t="e">
        <v>#REF!</v>
      </c>
      <c r="Q74" t="e">
        <v>#REF!</v>
      </c>
      <c r="R74" t="e">
        <v>#REF!</v>
      </c>
      <c r="S74" t="e">
        <v>#REF!</v>
      </c>
      <c r="T74" t="e">
        <v>#REF!</v>
      </c>
      <c r="U74" t="e">
        <v>#REF!</v>
      </c>
    </row>
    <row r="75" spans="1:21" x14ac:dyDescent="0.3">
      <c r="A75" t="s">
        <v>108</v>
      </c>
      <c r="B75" s="2">
        <v>0</v>
      </c>
      <c r="C75" s="2">
        <v>0</v>
      </c>
      <c r="D75" s="2">
        <v>0</v>
      </c>
      <c r="E75" s="2">
        <v>3.2666687742731568</v>
      </c>
      <c r="F75" s="2">
        <v>3.6166687742731574</v>
      </c>
      <c r="G75" s="2">
        <v>3.9966687742731573</v>
      </c>
      <c r="H75" s="2">
        <v>3.8766687742731571</v>
      </c>
      <c r="I75" s="2">
        <v>3.8666687742731574</v>
      </c>
      <c r="J75" s="2">
        <v>3.8466687742731578</v>
      </c>
      <c r="K75" s="2">
        <v>3.8466687742731578</v>
      </c>
      <c r="L75" s="2">
        <v>3.8866687742731569</v>
      </c>
      <c r="M75" s="2">
        <v>3.8366687742731571</v>
      </c>
      <c r="N75" t="e">
        <v>#REF!</v>
      </c>
      <c r="O75" t="e">
        <v>#REF!</v>
      </c>
      <c r="P75" t="e">
        <v>#REF!</v>
      </c>
      <c r="Q75" t="e">
        <v>#REF!</v>
      </c>
      <c r="R75" t="e">
        <v>#REF!</v>
      </c>
      <c r="S75" t="e">
        <v>#REF!</v>
      </c>
      <c r="T75" t="e">
        <v>#REF!</v>
      </c>
      <c r="U75" t="e">
        <v>#REF!</v>
      </c>
    </row>
    <row r="76" spans="1:21" x14ac:dyDescent="0.3">
      <c r="A76" t="s">
        <v>109</v>
      </c>
      <c r="B76" s="2">
        <v>0</v>
      </c>
      <c r="C76" s="2">
        <v>0</v>
      </c>
      <c r="D76" s="2">
        <v>0</v>
      </c>
      <c r="E76" s="2">
        <v>212710.97361382106</v>
      </c>
      <c r="F76" s="2">
        <v>237303.23800728042</v>
      </c>
      <c r="G76" s="2">
        <v>264062.0123438345</v>
      </c>
      <c r="H76" s="2">
        <v>258864.84958542397</v>
      </c>
      <c r="I76" s="2">
        <v>260516.28030287972</v>
      </c>
      <c r="J76" s="2">
        <v>261798.15968263333</v>
      </c>
      <c r="K76" s="2">
        <v>264071.61012600997</v>
      </c>
      <c r="L76" s="2">
        <v>269134.5090988974</v>
      </c>
      <c r="M76" s="2">
        <v>268246.60783235327</v>
      </c>
      <c r="N76" t="e">
        <v>#REF!</v>
      </c>
      <c r="O76" t="e">
        <v>#REF!</v>
      </c>
      <c r="P76" t="e">
        <v>#REF!</v>
      </c>
      <c r="Q76" t="e">
        <v>#REF!</v>
      </c>
      <c r="R76" t="e">
        <v>#REF!</v>
      </c>
      <c r="S76" t="e">
        <v>#REF!</v>
      </c>
      <c r="T76" t="e">
        <v>#REF!</v>
      </c>
      <c r="U76" t="e">
        <v>#REF!</v>
      </c>
    </row>
    <row r="77" spans="1:21" x14ac:dyDescent="0.3">
      <c r="A77" t="s">
        <v>110</v>
      </c>
      <c r="B77" s="2">
        <v>0</v>
      </c>
      <c r="C77" s="2">
        <v>0</v>
      </c>
      <c r="D77" s="2">
        <v>0</v>
      </c>
      <c r="E77" s="2">
        <v>51670.230013523884</v>
      </c>
      <c r="F77" s="2">
        <v>57902.160348633319</v>
      </c>
      <c r="G77" s="2">
        <v>65289.230759616592</v>
      </c>
      <c r="H77" s="2">
        <v>64853.613588778207</v>
      </c>
      <c r="I77" s="2">
        <v>65003.986467738097</v>
      </c>
      <c r="J77" s="2">
        <v>65524.628002672951</v>
      </c>
      <c r="K77" s="2">
        <v>65764.143957747947</v>
      </c>
      <c r="L77" s="2">
        <v>66659.015111107947</v>
      </c>
      <c r="M77" s="2">
        <v>66529.495987099435</v>
      </c>
      <c r="N77" t="e">
        <v>#REF!</v>
      </c>
      <c r="O77" t="e">
        <v>#REF!</v>
      </c>
      <c r="P77" t="e">
        <v>#REF!</v>
      </c>
      <c r="Q77" t="e">
        <v>#REF!</v>
      </c>
      <c r="R77" t="e">
        <v>#REF!</v>
      </c>
      <c r="S77" t="e">
        <v>#REF!</v>
      </c>
      <c r="T77" t="e">
        <v>#REF!</v>
      </c>
      <c r="U77" t="e">
        <v>#REF!</v>
      </c>
    </row>
    <row r="78" spans="1:21" x14ac:dyDescent="0.3">
      <c r="A78" t="s">
        <v>111</v>
      </c>
      <c r="B78" s="2">
        <v>0</v>
      </c>
      <c r="C78" s="2">
        <v>0</v>
      </c>
      <c r="D78" s="2">
        <v>0</v>
      </c>
      <c r="E78" s="2">
        <v>262.48927501049928</v>
      </c>
      <c r="F78" s="2">
        <v>289.74731072478505</v>
      </c>
      <c r="G78" s="2">
        <v>335.52196970190283</v>
      </c>
      <c r="H78" s="2">
        <v>330.75863847617592</v>
      </c>
      <c r="I78" s="2">
        <v>341.85667512712195</v>
      </c>
      <c r="J78" s="2">
        <v>355.83305773917448</v>
      </c>
      <c r="K78" s="2">
        <v>358.58510838377401</v>
      </c>
      <c r="L78" s="2">
        <v>364.76600563744023</v>
      </c>
      <c r="M78" s="2">
        <v>363.44347497590189</v>
      </c>
      <c r="N78" t="e">
        <v>#REF!</v>
      </c>
      <c r="O78" t="e">
        <v>#REF!</v>
      </c>
      <c r="P78" t="e">
        <v>#REF!</v>
      </c>
      <c r="Q78" t="e">
        <v>#REF!</v>
      </c>
      <c r="R78" t="e">
        <v>#REF!</v>
      </c>
      <c r="S78" t="e">
        <v>#REF!</v>
      </c>
      <c r="T78" t="e">
        <v>#REF!</v>
      </c>
      <c r="U78" t="e">
        <v>#REF!</v>
      </c>
    </row>
    <row r="79" spans="1:21" x14ac:dyDescent="0.3">
      <c r="A79" t="s">
        <v>112</v>
      </c>
      <c r="B79" s="2">
        <v>0</v>
      </c>
      <c r="C79" s="2">
        <v>0</v>
      </c>
      <c r="D79" s="2">
        <v>0</v>
      </c>
      <c r="E79" s="2">
        <v>9547.430521949067</v>
      </c>
      <c r="F79" s="2">
        <v>10031.074677221797</v>
      </c>
      <c r="G79" s="2">
        <v>10358.461457009069</v>
      </c>
      <c r="H79" s="2">
        <v>10804.72355917503</v>
      </c>
      <c r="I79" s="2">
        <v>10744.536309110843</v>
      </c>
      <c r="J79" s="2">
        <v>10832.597794024687</v>
      </c>
      <c r="K79" s="2">
        <v>10681.186589087343</v>
      </c>
      <c r="L79" s="2">
        <v>10575.08847306952</v>
      </c>
      <c r="M79" s="2">
        <v>10421.218982337477</v>
      </c>
      <c r="N79" t="e">
        <v>#REF!</v>
      </c>
      <c r="O79" t="e">
        <v>#REF!</v>
      </c>
      <c r="P79" t="e">
        <v>#REF!</v>
      </c>
      <c r="Q79" t="e">
        <v>#REF!</v>
      </c>
      <c r="R79" t="e">
        <v>#REF!</v>
      </c>
      <c r="S79" t="e">
        <v>#REF!</v>
      </c>
      <c r="T79" t="e">
        <v>#REF!</v>
      </c>
      <c r="U79" t="e">
        <v>#REF!</v>
      </c>
    </row>
    <row r="80" spans="1:21" x14ac:dyDescent="0.3">
      <c r="A80" t="s">
        <v>31</v>
      </c>
      <c r="B80" s="2">
        <v>0</v>
      </c>
      <c r="C80" s="2">
        <v>0</v>
      </c>
      <c r="D80" s="2">
        <v>0</v>
      </c>
      <c r="E80" s="2">
        <v>30497686.477750555</v>
      </c>
      <c r="F80" s="2">
        <v>35952650.779672734</v>
      </c>
      <c r="G80" s="2">
        <v>42629245.3270588</v>
      </c>
      <c r="H80" s="2">
        <v>43426194.581978165</v>
      </c>
      <c r="I80" s="2">
        <v>43323630.364526369</v>
      </c>
      <c r="J80" s="2">
        <v>43628101.425202593</v>
      </c>
      <c r="K80" s="2">
        <v>41296959.503661335</v>
      </c>
      <c r="L80" s="2">
        <v>39340606.165024541</v>
      </c>
      <c r="M80" s="2">
        <v>37436077.760766305</v>
      </c>
      <c r="N80" t="e">
        <v>#REF!</v>
      </c>
      <c r="O80" t="e">
        <v>#REF!</v>
      </c>
      <c r="P80" t="e">
        <v>#REF!</v>
      </c>
      <c r="Q80" t="e">
        <v>#REF!</v>
      </c>
      <c r="R80" t="e">
        <v>#REF!</v>
      </c>
      <c r="S80" t="e">
        <v>#REF!</v>
      </c>
      <c r="T80" t="e">
        <v>#REF!</v>
      </c>
      <c r="U80" t="e">
        <v>#REF!</v>
      </c>
    </row>
    <row r="81" spans="1:25" x14ac:dyDescent="0.3">
      <c r="A81" s="9" t="s">
        <v>33</v>
      </c>
      <c r="B81" s="10">
        <f>SUM(B82:B94)</f>
        <v>0</v>
      </c>
      <c r="C81" s="10">
        <f>SUM(C82:C94)</f>
        <v>0</v>
      </c>
      <c r="D81" s="10">
        <f>SUM(D82:D94)</f>
        <v>0</v>
      </c>
      <c r="E81" s="10">
        <f>SUM(E82:E94)</f>
        <v>28636862.67123444</v>
      </c>
      <c r="F81" s="10">
        <f t="shared" ref="F81:U81" si="2">SUM(F82:F94)</f>
        <v>30231941.270960607</v>
      </c>
      <c r="G81" s="10">
        <f t="shared" si="2"/>
        <v>32487935.133152071</v>
      </c>
      <c r="H81" s="10">
        <f t="shared" si="2"/>
        <v>32234058.276134718</v>
      </c>
      <c r="I81" s="10">
        <f t="shared" si="2"/>
        <v>31555932.714438561</v>
      </c>
      <c r="J81" s="10">
        <f t="shared" si="2"/>
        <v>31293376.359556843</v>
      </c>
      <c r="K81" s="10">
        <f t="shared" si="2"/>
        <v>30634534.334657833</v>
      </c>
      <c r="L81" s="10">
        <f t="shared" si="2"/>
        <v>30317968.595909398</v>
      </c>
      <c r="M81" s="10">
        <f t="shared" si="2"/>
        <v>30041865.043967173</v>
      </c>
      <c r="N81" s="10" t="e">
        <f t="shared" si="2"/>
        <v>#REF!</v>
      </c>
      <c r="O81" s="10" t="e">
        <f t="shared" si="2"/>
        <v>#REF!</v>
      </c>
      <c r="P81" s="10" t="e">
        <f t="shared" si="2"/>
        <v>#REF!</v>
      </c>
      <c r="Q81" s="10" t="e">
        <f t="shared" si="2"/>
        <v>#REF!</v>
      </c>
      <c r="R81" s="10" t="e">
        <f t="shared" si="2"/>
        <v>#REF!</v>
      </c>
      <c r="S81" s="10" t="e">
        <f t="shared" si="2"/>
        <v>#REF!</v>
      </c>
      <c r="T81" s="10" t="e">
        <f t="shared" si="2"/>
        <v>#REF!</v>
      </c>
      <c r="U81" s="10" t="e">
        <f t="shared" si="2"/>
        <v>#REF!</v>
      </c>
    </row>
    <row r="82" spans="1:25" x14ac:dyDescent="0.3">
      <c r="A82" t="s">
        <v>34</v>
      </c>
      <c r="B82" s="2">
        <v>0</v>
      </c>
      <c r="C82" s="2">
        <v>0</v>
      </c>
      <c r="D82" s="2">
        <v>0</v>
      </c>
      <c r="E82" s="2">
        <v>1362637.3952689164</v>
      </c>
      <c r="F82" s="2">
        <v>1540174.2951269588</v>
      </c>
      <c r="G82" s="2">
        <v>1769583.5803017747</v>
      </c>
      <c r="H82" s="2">
        <v>1797007.6647234475</v>
      </c>
      <c r="I82" s="2">
        <v>1806519.4557178372</v>
      </c>
      <c r="J82" s="2">
        <v>1829525.78539368</v>
      </c>
      <c r="K82" s="2">
        <v>1802796.969944645</v>
      </c>
      <c r="L82" s="2">
        <v>1781524.6966393269</v>
      </c>
      <c r="M82" s="2">
        <v>1759436.4948497422</v>
      </c>
      <c r="N82" t="e">
        <v>#REF!</v>
      </c>
      <c r="O82" t="e">
        <v>#REF!</v>
      </c>
      <c r="P82" t="e">
        <v>#REF!</v>
      </c>
      <c r="Q82" t="e">
        <v>#REF!</v>
      </c>
      <c r="R82" t="e">
        <v>#REF!</v>
      </c>
      <c r="S82" t="e">
        <v>#REF!</v>
      </c>
      <c r="T82" t="e">
        <v>#REF!</v>
      </c>
      <c r="U82" t="e">
        <v>#REF!</v>
      </c>
    </row>
    <row r="83" spans="1:25" s="9" customFormat="1" x14ac:dyDescent="0.3">
      <c r="A83" t="s">
        <v>113</v>
      </c>
      <c r="B83" s="2">
        <v>0</v>
      </c>
      <c r="C83" s="2">
        <v>0</v>
      </c>
      <c r="D83" s="2">
        <v>0</v>
      </c>
      <c r="E83" s="2">
        <v>199693.76283150585</v>
      </c>
      <c r="F83" s="2">
        <v>216884.64806403284</v>
      </c>
      <c r="G83" s="2">
        <v>236433.10781015211</v>
      </c>
      <c r="H83" s="2">
        <v>239313.18284125224</v>
      </c>
      <c r="I83" s="2">
        <v>263098.69717550091</v>
      </c>
      <c r="J83" s="2">
        <v>270120.14222388039</v>
      </c>
      <c r="K83" s="2">
        <v>274265.80779919476</v>
      </c>
      <c r="L83" s="2">
        <v>279726.81831915368</v>
      </c>
      <c r="M83" s="2">
        <v>284205.38352259516</v>
      </c>
      <c r="N83" t="e">
        <v>#REF!</v>
      </c>
      <c r="O83" t="e">
        <v>#REF!</v>
      </c>
      <c r="P83" t="e">
        <v>#REF!</v>
      </c>
      <c r="Q83" t="e">
        <v>#REF!</v>
      </c>
      <c r="R83" t="e">
        <v>#REF!</v>
      </c>
      <c r="S83" t="e">
        <v>#REF!</v>
      </c>
      <c r="T83" t="e">
        <v>#REF!</v>
      </c>
      <c r="U83" t="e">
        <v>#REF!</v>
      </c>
      <c r="V83"/>
      <c r="W83"/>
      <c r="X83"/>
      <c r="Y83"/>
    </row>
    <row r="84" spans="1:25" s="9" customFormat="1" x14ac:dyDescent="0.3">
      <c r="A84" t="s">
        <v>36</v>
      </c>
      <c r="B84" s="2">
        <v>0</v>
      </c>
      <c r="C84" s="2">
        <v>0</v>
      </c>
      <c r="D84" s="2">
        <v>0</v>
      </c>
      <c r="E84" s="2">
        <v>18336994.791772492</v>
      </c>
      <c r="F84" s="2">
        <v>19177088.373314776</v>
      </c>
      <c r="G84" s="2">
        <v>20369113.750527244</v>
      </c>
      <c r="H84" s="2">
        <v>20288101.23871275</v>
      </c>
      <c r="I84" s="2">
        <v>20000476.890056152</v>
      </c>
      <c r="J84" s="2">
        <v>19980240.631340701</v>
      </c>
      <c r="K84" s="2">
        <v>19862278.492184144</v>
      </c>
      <c r="L84" s="2">
        <v>19969845.912808172</v>
      </c>
      <c r="M84" s="2">
        <v>20136911.849339701</v>
      </c>
      <c r="N84" t="e">
        <v>#REF!</v>
      </c>
      <c r="O84" t="e">
        <v>#REF!</v>
      </c>
      <c r="P84" t="e">
        <v>#REF!</v>
      </c>
      <c r="Q84" t="e">
        <v>#REF!</v>
      </c>
      <c r="R84" t="e">
        <v>#REF!</v>
      </c>
      <c r="S84" t="e">
        <v>#REF!</v>
      </c>
      <c r="T84" t="e">
        <v>#REF!</v>
      </c>
      <c r="U84" t="e">
        <v>#REF!</v>
      </c>
      <c r="V84"/>
      <c r="W84"/>
      <c r="X84"/>
      <c r="Y84"/>
    </row>
    <row r="85" spans="1:25" s="9" customFormat="1" x14ac:dyDescent="0.3">
      <c r="A85" t="s">
        <v>38</v>
      </c>
      <c r="B85" s="2">
        <v>0</v>
      </c>
      <c r="C85" s="2">
        <v>0</v>
      </c>
      <c r="D85" s="2">
        <v>0</v>
      </c>
      <c r="E85" s="2">
        <v>4855078.1467753137</v>
      </c>
      <c r="F85" s="2">
        <v>5085673.4177833544</v>
      </c>
      <c r="G85" s="2">
        <v>5497192.4242986003</v>
      </c>
      <c r="H85" s="2">
        <v>5390291.743504839</v>
      </c>
      <c r="I85" s="2">
        <v>5100043.1581941769</v>
      </c>
      <c r="J85" s="2">
        <v>4922714.2105436027</v>
      </c>
      <c r="K85" s="2">
        <v>4565622.6096913582</v>
      </c>
      <c r="L85" s="2">
        <v>4258231.0690395739</v>
      </c>
      <c r="M85" s="2">
        <v>3957422.2624270208</v>
      </c>
      <c r="N85" t="e">
        <v>#REF!</v>
      </c>
      <c r="O85" t="e">
        <v>#REF!</v>
      </c>
      <c r="P85" t="e">
        <v>#REF!</v>
      </c>
      <c r="Q85" t="e">
        <v>#REF!</v>
      </c>
      <c r="R85" t="e">
        <v>#REF!</v>
      </c>
      <c r="S85" t="e">
        <v>#REF!</v>
      </c>
      <c r="T85" t="e">
        <v>#REF!</v>
      </c>
      <c r="U85" t="e">
        <v>#REF!</v>
      </c>
      <c r="V85"/>
      <c r="W85"/>
      <c r="X85"/>
      <c r="Y85"/>
    </row>
    <row r="86" spans="1:25" x14ac:dyDescent="0.3">
      <c r="A86" t="s">
        <v>40</v>
      </c>
      <c r="B86" s="2">
        <v>0</v>
      </c>
      <c r="C86" s="2">
        <v>0</v>
      </c>
      <c r="D86" s="2">
        <v>0</v>
      </c>
      <c r="E86" s="2">
        <v>579404.74597811059</v>
      </c>
      <c r="F86" s="2">
        <v>639521.92864097701</v>
      </c>
      <c r="G86" s="2">
        <v>713587.02571100718</v>
      </c>
      <c r="H86" s="2">
        <v>714389.88225086289</v>
      </c>
      <c r="I86" s="2">
        <v>716233.21916648198</v>
      </c>
      <c r="J86" s="2">
        <v>717224.95641098754</v>
      </c>
      <c r="K86" s="2">
        <v>714700.31911136559</v>
      </c>
      <c r="L86" s="2">
        <v>720236.35917999456</v>
      </c>
      <c r="M86" s="2">
        <v>711131.67019058007</v>
      </c>
      <c r="N86" t="e">
        <v>#REF!</v>
      </c>
      <c r="O86" t="e">
        <v>#REF!</v>
      </c>
      <c r="P86" t="e">
        <v>#REF!</v>
      </c>
      <c r="Q86" t="e">
        <v>#REF!</v>
      </c>
      <c r="R86" t="e">
        <v>#REF!</v>
      </c>
      <c r="S86" t="e">
        <v>#REF!</v>
      </c>
      <c r="T86" t="e">
        <v>#REF!</v>
      </c>
      <c r="U86" t="e">
        <v>#REF!</v>
      </c>
    </row>
    <row r="87" spans="1:25" x14ac:dyDescent="0.3">
      <c r="A87" t="s">
        <v>114</v>
      </c>
      <c r="B87" s="2">
        <v>0</v>
      </c>
      <c r="C87" s="2">
        <v>0</v>
      </c>
      <c r="D87" s="2">
        <v>0</v>
      </c>
      <c r="E87" s="2">
        <v>479513.97321931308</v>
      </c>
      <c r="F87" s="2">
        <v>512370.31889633811</v>
      </c>
      <c r="G87" s="2">
        <v>553727.18390064314</v>
      </c>
      <c r="H87" s="2">
        <v>550414.12037080247</v>
      </c>
      <c r="I87" s="2">
        <v>554202.44093879766</v>
      </c>
      <c r="J87" s="2">
        <v>559821.12671979878</v>
      </c>
      <c r="K87" s="2">
        <v>556895.28244179441</v>
      </c>
      <c r="L87" s="2">
        <v>556084.60689434549</v>
      </c>
      <c r="M87" s="2">
        <v>544239.94745216751</v>
      </c>
      <c r="N87" t="e">
        <v>#REF!</v>
      </c>
      <c r="O87" t="e">
        <v>#REF!</v>
      </c>
      <c r="P87" t="e">
        <v>#REF!</v>
      </c>
      <c r="Q87" t="e">
        <v>#REF!</v>
      </c>
      <c r="R87" t="e">
        <v>#REF!</v>
      </c>
      <c r="S87" t="e">
        <v>#REF!</v>
      </c>
      <c r="T87" t="e">
        <v>#REF!</v>
      </c>
      <c r="U87" t="e">
        <v>#REF!</v>
      </c>
    </row>
    <row r="88" spans="1:25" x14ac:dyDescent="0.3">
      <c r="A88" t="s">
        <v>115</v>
      </c>
      <c r="B88" s="2">
        <v>0</v>
      </c>
      <c r="C88" s="2">
        <v>0</v>
      </c>
      <c r="D88" s="2">
        <v>0</v>
      </c>
      <c r="E88" s="2">
        <v>13434.933864593841</v>
      </c>
      <c r="F88" s="2">
        <v>14270.884289783971</v>
      </c>
      <c r="G88" s="2">
        <v>15246.287150445427</v>
      </c>
      <c r="H88" s="2">
        <v>15029.549711372114</v>
      </c>
      <c r="I88" s="2">
        <v>14958.981001919514</v>
      </c>
      <c r="J88" s="2">
        <v>14945.003258226452</v>
      </c>
      <c r="K88" s="2">
        <v>14841.166577454685</v>
      </c>
      <c r="L88" s="2">
        <v>14847.7179481697</v>
      </c>
      <c r="M88" s="2">
        <v>14654.77652099027</v>
      </c>
      <c r="N88" t="e">
        <v>#REF!</v>
      </c>
      <c r="O88" t="e">
        <v>#REF!</v>
      </c>
      <c r="P88" t="e">
        <v>#REF!</v>
      </c>
      <c r="Q88" t="e">
        <v>#REF!</v>
      </c>
      <c r="R88" t="e">
        <v>#REF!</v>
      </c>
      <c r="S88" t="e">
        <v>#REF!</v>
      </c>
      <c r="T88" t="e">
        <v>#REF!</v>
      </c>
      <c r="U88" t="e">
        <v>#REF!</v>
      </c>
    </row>
    <row r="89" spans="1:25" s="1" customFormat="1" x14ac:dyDescent="0.3">
      <c r="A89" t="s">
        <v>116</v>
      </c>
      <c r="B89" s="2">
        <v>0</v>
      </c>
      <c r="C89" s="2">
        <v>0</v>
      </c>
      <c r="D89" s="2">
        <v>0</v>
      </c>
      <c r="E89" s="2">
        <v>72654.646351951247</v>
      </c>
      <c r="F89" s="2">
        <v>82900.733086669308</v>
      </c>
      <c r="G89" s="2">
        <v>96631.404861655159</v>
      </c>
      <c r="H89" s="2">
        <v>97132.256030232529</v>
      </c>
      <c r="I89" s="2">
        <v>96578.082473124887</v>
      </c>
      <c r="J89" s="2">
        <v>97459.622451658011</v>
      </c>
      <c r="K89" s="2">
        <v>96594.460376085481</v>
      </c>
      <c r="L89" s="2">
        <v>96824.864341183871</v>
      </c>
      <c r="M89" s="2">
        <v>95378.891466279165</v>
      </c>
      <c r="N89" t="e">
        <v>#REF!</v>
      </c>
      <c r="O89" t="e">
        <v>#REF!</v>
      </c>
      <c r="P89" t="e">
        <v>#REF!</v>
      </c>
      <c r="Q89" t="e">
        <v>#REF!</v>
      </c>
      <c r="R89" t="e">
        <v>#REF!</v>
      </c>
      <c r="S89" t="e">
        <v>#REF!</v>
      </c>
      <c r="T89" t="e">
        <v>#REF!</v>
      </c>
      <c r="U89" t="e">
        <v>#REF!</v>
      </c>
      <c r="V89"/>
      <c r="W89"/>
      <c r="X89"/>
      <c r="Y89"/>
    </row>
    <row r="90" spans="1:25" s="9" customFormat="1" x14ac:dyDescent="0.3">
      <c r="A90" t="s">
        <v>117</v>
      </c>
      <c r="B90" s="2">
        <v>0</v>
      </c>
      <c r="C90" s="2">
        <v>0</v>
      </c>
      <c r="D90" s="2">
        <v>0</v>
      </c>
      <c r="E90" s="2">
        <v>563473.53006394568</v>
      </c>
      <c r="F90" s="2">
        <v>618324.79466600018</v>
      </c>
      <c r="G90" s="2">
        <v>681288.0990113843</v>
      </c>
      <c r="H90" s="2">
        <v>691219.75549772568</v>
      </c>
      <c r="I90" s="2">
        <v>708290.77301234193</v>
      </c>
      <c r="J90" s="2">
        <v>727133.40428033296</v>
      </c>
      <c r="K90" s="2">
        <v>737441.86322000122</v>
      </c>
      <c r="L90" s="2">
        <v>753087.11848202965</v>
      </c>
      <c r="M90" s="2">
        <v>758516.36471701402</v>
      </c>
      <c r="N90" t="e">
        <v>#REF!</v>
      </c>
      <c r="O90" t="e">
        <v>#REF!</v>
      </c>
      <c r="P90" t="e">
        <v>#REF!</v>
      </c>
      <c r="Q90" t="e">
        <v>#REF!</v>
      </c>
      <c r="R90" t="e">
        <v>#REF!</v>
      </c>
      <c r="S90" t="e">
        <v>#REF!</v>
      </c>
      <c r="T90" t="e">
        <v>#REF!</v>
      </c>
      <c r="U90" t="e">
        <v>#REF!</v>
      </c>
      <c r="V90"/>
      <c r="W90"/>
      <c r="X90"/>
      <c r="Y90"/>
    </row>
    <row r="91" spans="1:25" x14ac:dyDescent="0.3">
      <c r="A91" t="s">
        <v>42</v>
      </c>
      <c r="B91" s="2">
        <v>0</v>
      </c>
      <c r="C91" s="2">
        <v>0</v>
      </c>
      <c r="D91" s="2">
        <v>0</v>
      </c>
      <c r="E91" s="2">
        <v>579512.0842403901</v>
      </c>
      <c r="F91" s="2">
        <v>633740.05793503008</v>
      </c>
      <c r="G91" s="2">
        <v>693610.40303621604</v>
      </c>
      <c r="H91" s="2">
        <v>695254.03344899323</v>
      </c>
      <c r="I91" s="2">
        <v>702569.73650374217</v>
      </c>
      <c r="J91" s="2">
        <v>709797.21665567835</v>
      </c>
      <c r="K91" s="2">
        <v>712612.56921179418</v>
      </c>
      <c r="L91" s="2">
        <v>719047.10238400369</v>
      </c>
      <c r="M91" s="2">
        <v>717024.37753098377</v>
      </c>
      <c r="N91" t="e">
        <v>#REF!</v>
      </c>
      <c r="O91" t="e">
        <v>#REF!</v>
      </c>
      <c r="P91" t="e">
        <v>#REF!</v>
      </c>
      <c r="Q91" t="e">
        <v>#REF!</v>
      </c>
      <c r="R91" t="e">
        <v>#REF!</v>
      </c>
      <c r="S91" t="e">
        <v>#REF!</v>
      </c>
      <c r="T91" t="e">
        <v>#REF!</v>
      </c>
      <c r="U91" t="e">
        <v>#REF!</v>
      </c>
    </row>
    <row r="92" spans="1:25" x14ac:dyDescent="0.3">
      <c r="A92" t="s">
        <v>118</v>
      </c>
      <c r="B92" s="2">
        <v>0</v>
      </c>
      <c r="C92" s="2">
        <v>0</v>
      </c>
      <c r="D92" s="2">
        <v>0</v>
      </c>
      <c r="E92" s="2">
        <v>74483.296280918046</v>
      </c>
      <c r="F92" s="2">
        <v>78645.847751265217</v>
      </c>
      <c r="G92" s="2">
        <v>84483.575548653811</v>
      </c>
      <c r="H92" s="2">
        <v>84655.227944510945</v>
      </c>
      <c r="I92" s="2">
        <v>82614.039221933563</v>
      </c>
      <c r="J92" s="2">
        <v>82792.653435560482</v>
      </c>
      <c r="K92" s="2">
        <v>79514.784474941844</v>
      </c>
      <c r="L92" s="2">
        <v>76818.883925678412</v>
      </c>
      <c r="M92" s="2">
        <v>74219.36848063342</v>
      </c>
      <c r="N92" t="e">
        <v>#REF!</v>
      </c>
      <c r="O92" t="e">
        <v>#REF!</v>
      </c>
      <c r="P92" t="e">
        <v>#REF!</v>
      </c>
      <c r="Q92" t="e">
        <v>#REF!</v>
      </c>
      <c r="R92" t="e">
        <v>#REF!</v>
      </c>
      <c r="S92" t="e">
        <v>#REF!</v>
      </c>
      <c r="T92" t="e">
        <v>#REF!</v>
      </c>
      <c r="U92" t="e">
        <v>#REF!</v>
      </c>
    </row>
    <row r="93" spans="1:25" x14ac:dyDescent="0.3">
      <c r="A93" t="s">
        <v>119</v>
      </c>
      <c r="B93" s="2">
        <v>0</v>
      </c>
      <c r="C93" s="2">
        <v>0</v>
      </c>
      <c r="D93" s="2">
        <v>0</v>
      </c>
      <c r="E93" s="2">
        <v>1145192.9284504349</v>
      </c>
      <c r="F93" s="2">
        <v>1210115.2852774106</v>
      </c>
      <c r="G93" s="2">
        <v>1296854.8269182707</v>
      </c>
      <c r="H93" s="2">
        <v>1184831.922000963</v>
      </c>
      <c r="I93" s="2">
        <v>1015255.4264755431</v>
      </c>
      <c r="J93" s="2">
        <v>877063.95221112343</v>
      </c>
      <c r="K93" s="2">
        <v>712171.91181346332</v>
      </c>
      <c r="L93" s="2">
        <v>581875.22529124015</v>
      </c>
      <c r="M93" s="2">
        <v>480158.26741854171</v>
      </c>
      <c r="N93" t="e">
        <v>#REF!</v>
      </c>
      <c r="O93" t="e">
        <v>#REF!</v>
      </c>
      <c r="P93" t="e">
        <v>#REF!</v>
      </c>
      <c r="Q93" t="e">
        <v>#REF!</v>
      </c>
      <c r="R93" t="e">
        <v>#REF!</v>
      </c>
      <c r="S93" t="e">
        <v>#REF!</v>
      </c>
      <c r="T93" t="e">
        <v>#REF!</v>
      </c>
      <c r="U93" t="e">
        <v>#REF!</v>
      </c>
    </row>
    <row r="94" spans="1:25" x14ac:dyDescent="0.3">
      <c r="A94" t="s">
        <v>120</v>
      </c>
      <c r="B94" s="2">
        <v>0</v>
      </c>
      <c r="C94" s="2">
        <v>0</v>
      </c>
      <c r="D94" s="2">
        <v>0</v>
      </c>
      <c r="E94" s="2">
        <v>374788.4361365558</v>
      </c>
      <c r="F94" s="2">
        <v>422230.6861280165</v>
      </c>
      <c r="G94" s="2">
        <v>480183.46407602553</v>
      </c>
      <c r="H94" s="2">
        <v>486417.69909695949</v>
      </c>
      <c r="I94" s="2">
        <v>495091.81450100115</v>
      </c>
      <c r="J94" s="2">
        <v>504537.65463160281</v>
      </c>
      <c r="K94" s="2">
        <v>504798.09781158529</v>
      </c>
      <c r="L94" s="2">
        <v>509818.22065652185</v>
      </c>
      <c r="M94" s="2">
        <v>508565.39005092013</v>
      </c>
      <c r="N94" t="e">
        <v>#REF!</v>
      </c>
      <c r="O94" t="e">
        <v>#REF!</v>
      </c>
      <c r="P94" t="e">
        <v>#REF!</v>
      </c>
      <c r="Q94" t="e">
        <v>#REF!</v>
      </c>
      <c r="R94" t="e">
        <v>#REF!</v>
      </c>
      <c r="S94" t="e">
        <v>#REF!</v>
      </c>
      <c r="T94" t="e">
        <v>#REF!</v>
      </c>
      <c r="U94" t="e">
        <v>#REF!</v>
      </c>
    </row>
    <row r="95" spans="1:25" x14ac:dyDescent="0.3">
      <c r="A95" s="1" t="s">
        <v>224</v>
      </c>
    </row>
    <row r="96" spans="1:25" x14ac:dyDescent="0.3">
      <c r="B96" s="2" t="s">
        <v>1</v>
      </c>
      <c r="D96" s="2" t="s">
        <v>2</v>
      </c>
    </row>
    <row r="97" spans="1:21" x14ac:dyDescent="0.3">
      <c r="A97" s="5" t="s">
        <v>4</v>
      </c>
      <c r="B97" s="6">
        <v>1992</v>
      </c>
      <c r="C97" s="6">
        <v>2017</v>
      </c>
      <c r="D97" s="7">
        <v>2017</v>
      </c>
      <c r="E97" s="7">
        <v>2020</v>
      </c>
      <c r="F97" s="7">
        <v>2025</v>
      </c>
      <c r="G97" s="7">
        <v>2030</v>
      </c>
      <c r="H97" s="7">
        <v>2035</v>
      </c>
      <c r="I97" s="7">
        <v>2040</v>
      </c>
      <c r="J97" s="7">
        <v>2045</v>
      </c>
      <c r="K97" s="7">
        <v>2050</v>
      </c>
      <c r="L97" s="7">
        <v>2055</v>
      </c>
      <c r="M97" s="7">
        <v>2060</v>
      </c>
      <c r="N97" s="8">
        <v>2065</v>
      </c>
      <c r="O97" s="8">
        <v>2070</v>
      </c>
      <c r="P97" s="8">
        <v>2075</v>
      </c>
      <c r="Q97" s="8">
        <v>2080</v>
      </c>
      <c r="R97" s="8">
        <v>2085</v>
      </c>
      <c r="S97" s="8">
        <v>2090</v>
      </c>
      <c r="T97" s="8">
        <v>2095</v>
      </c>
      <c r="U97" s="8">
        <v>2100</v>
      </c>
    </row>
    <row r="98" spans="1:21" x14ac:dyDescent="0.3">
      <c r="A98" s="9" t="s">
        <v>44</v>
      </c>
      <c r="B98" s="10">
        <f>SUM(B99:B137)+B185+B186+B189+B190+B191+B196+B197+B199</f>
        <v>0</v>
      </c>
      <c r="C98" s="10">
        <f>SUM(C99:C137)+C185+C186+C189+C190+C191+C196+C197+C199</f>
        <v>0</v>
      </c>
      <c r="D98" s="10">
        <f>SUM(D99:D137)+D185+D186+D189+D190+D191+D196+D197+D199</f>
        <v>0</v>
      </c>
      <c r="E98" s="10">
        <f>SUM(E99:E137)+E185+E186+E189+E190+E191+E196+E197+E199</f>
        <v>90922169.191088691</v>
      </c>
      <c r="F98" s="10">
        <f t="shared" ref="F98:U98" si="3">SUM(F99:F137)+F185+F186+F189+F190+F191+F196+F197+F199</f>
        <v>103342060.33064738</v>
      </c>
      <c r="G98" s="10">
        <f t="shared" si="3"/>
        <v>118902268.46958768</v>
      </c>
      <c r="H98" s="10">
        <f t="shared" si="3"/>
        <v>119975777.96570441</v>
      </c>
      <c r="I98" s="10">
        <f t="shared" si="3"/>
        <v>122300869.4512095</v>
      </c>
      <c r="J98" s="10">
        <f t="shared" si="3"/>
        <v>125740111.42707591</v>
      </c>
      <c r="K98" s="10">
        <f t="shared" si="3"/>
        <v>126529304.5309664</v>
      </c>
      <c r="L98" s="10">
        <f t="shared" si="3"/>
        <v>127060310.39202753</v>
      </c>
      <c r="M98" s="10">
        <f t="shared" si="3"/>
        <v>126364911.87076519</v>
      </c>
      <c r="N98" s="10" t="e">
        <f t="shared" si="3"/>
        <v>#REF!</v>
      </c>
      <c r="O98" s="10" t="e">
        <f t="shared" si="3"/>
        <v>#REF!</v>
      </c>
      <c r="P98" s="10" t="e">
        <f t="shared" si="3"/>
        <v>#REF!</v>
      </c>
      <c r="Q98" s="10" t="e">
        <f t="shared" si="3"/>
        <v>#REF!</v>
      </c>
      <c r="R98" s="10" t="e">
        <f t="shared" si="3"/>
        <v>#REF!</v>
      </c>
      <c r="S98" s="10" t="e">
        <f t="shared" si="3"/>
        <v>#REF!</v>
      </c>
      <c r="T98" s="10" t="e">
        <f t="shared" si="3"/>
        <v>#REF!</v>
      </c>
      <c r="U98" s="10" t="e">
        <f t="shared" si="3"/>
        <v>#REF!</v>
      </c>
    </row>
    <row r="99" spans="1:21" x14ac:dyDescent="0.3">
      <c r="A99" t="s">
        <v>121</v>
      </c>
      <c r="B99" s="2">
        <v>0</v>
      </c>
      <c r="C99" s="2">
        <v>0</v>
      </c>
      <c r="D99" s="2">
        <v>0</v>
      </c>
      <c r="E99" s="2">
        <v>230826.70834347943</v>
      </c>
      <c r="F99" s="2">
        <v>238333.93654293273</v>
      </c>
      <c r="G99" s="2">
        <v>237679.11416836636</v>
      </c>
      <c r="H99" s="2">
        <v>224611.67548061558</v>
      </c>
      <c r="I99" s="2">
        <v>195264.60240220645</v>
      </c>
      <c r="J99" s="2">
        <v>29838.969788939197</v>
      </c>
      <c r="K99" s="2">
        <v>30292.885262109605</v>
      </c>
      <c r="L99" s="2">
        <v>31009.018792892333</v>
      </c>
      <c r="M99" s="2">
        <v>31149.720381287385</v>
      </c>
      <c r="N99" t="e">
        <v>#REF!</v>
      </c>
      <c r="O99" t="e">
        <v>#REF!</v>
      </c>
      <c r="P99" t="e">
        <v>#REF!</v>
      </c>
      <c r="Q99" t="e">
        <v>#REF!</v>
      </c>
      <c r="R99" t="e">
        <v>#REF!</v>
      </c>
      <c r="S99" t="e">
        <v>#REF!</v>
      </c>
      <c r="T99" t="e">
        <v>#REF!</v>
      </c>
      <c r="U99" t="e">
        <v>#REF!</v>
      </c>
    </row>
    <row r="100" spans="1:21" x14ac:dyDescent="0.3">
      <c r="A100" t="s">
        <v>122</v>
      </c>
      <c r="B100" s="2">
        <v>0</v>
      </c>
      <c r="C100" s="2">
        <v>0</v>
      </c>
      <c r="D100" s="2">
        <v>0</v>
      </c>
      <c r="E100" s="2">
        <v>414.27926331168931</v>
      </c>
      <c r="F100" s="2">
        <v>521.14995465953086</v>
      </c>
      <c r="G100" s="2">
        <v>617.43047317041214</v>
      </c>
      <c r="H100" s="2">
        <v>642.78081884433288</v>
      </c>
      <c r="I100" s="2">
        <v>686.42757790636756</v>
      </c>
      <c r="J100" s="2">
        <v>702.15395056873888</v>
      </c>
      <c r="K100" s="2">
        <v>718.65474337126386</v>
      </c>
      <c r="L100" s="2">
        <v>739.85735897333154</v>
      </c>
      <c r="M100" s="2">
        <v>744.79797714311258</v>
      </c>
      <c r="N100" t="e">
        <v>#REF!</v>
      </c>
      <c r="O100" t="e">
        <v>#REF!</v>
      </c>
      <c r="P100" t="e">
        <v>#REF!</v>
      </c>
      <c r="Q100" t="e">
        <v>#REF!</v>
      </c>
      <c r="R100" t="e">
        <v>#REF!</v>
      </c>
      <c r="S100" t="e">
        <v>#REF!</v>
      </c>
      <c r="T100" t="e">
        <v>#REF!</v>
      </c>
      <c r="U100" t="e">
        <v>#REF!</v>
      </c>
    </row>
    <row r="101" spans="1:21" x14ac:dyDescent="0.3">
      <c r="A101" t="s">
        <v>124</v>
      </c>
      <c r="B101" s="2">
        <v>0</v>
      </c>
      <c r="C101" s="2">
        <v>0</v>
      </c>
      <c r="D101" s="2">
        <v>0</v>
      </c>
      <c r="E101" s="2">
        <v>1150317.4748337346</v>
      </c>
      <c r="F101" s="2">
        <v>1266083.4404137763</v>
      </c>
      <c r="G101" s="2">
        <v>1393854.0505328106</v>
      </c>
      <c r="H101" s="2">
        <v>1384443.5145022748</v>
      </c>
      <c r="I101" s="2">
        <v>1403752.5135644074</v>
      </c>
      <c r="J101" s="2">
        <v>1419969.9635026702</v>
      </c>
      <c r="K101" s="2">
        <v>1440496.1458474619</v>
      </c>
      <c r="L101" s="2">
        <v>1473158.6011327235</v>
      </c>
      <c r="M101" s="2">
        <v>1479264.0868338023</v>
      </c>
      <c r="N101" t="e">
        <v>#REF!</v>
      </c>
      <c r="O101" t="e">
        <v>#REF!</v>
      </c>
      <c r="P101" t="e">
        <v>#REF!</v>
      </c>
      <c r="Q101" t="e">
        <v>#REF!</v>
      </c>
      <c r="R101" t="e">
        <v>#REF!</v>
      </c>
      <c r="S101" t="e">
        <v>#REF!</v>
      </c>
      <c r="T101" t="e">
        <v>#REF!</v>
      </c>
      <c r="U101" t="e">
        <v>#REF!</v>
      </c>
    </row>
    <row r="102" spans="1:21" x14ac:dyDescent="0.3">
      <c r="A102" t="s">
        <v>125</v>
      </c>
      <c r="B102" s="2">
        <v>0</v>
      </c>
      <c r="C102" s="2">
        <v>0</v>
      </c>
      <c r="D102" s="2">
        <v>0</v>
      </c>
      <c r="E102" s="2">
        <v>233201.60239795659</v>
      </c>
      <c r="F102" s="2">
        <v>257032.6273766805</v>
      </c>
      <c r="G102" s="2">
        <v>283596.09297530283</v>
      </c>
      <c r="H102" s="2">
        <v>281447.81975312898</v>
      </c>
      <c r="I102" s="2">
        <v>285251.46192818572</v>
      </c>
      <c r="J102" s="2">
        <v>288371.54183717142</v>
      </c>
      <c r="K102" s="2">
        <v>292640.12294421048</v>
      </c>
      <c r="L102" s="2">
        <v>299519.16303194506</v>
      </c>
      <c r="M102" s="2">
        <v>300602.87144866405</v>
      </c>
      <c r="N102" t="e">
        <v>#REF!</v>
      </c>
      <c r="O102" t="e">
        <v>#REF!</v>
      </c>
      <c r="P102" t="e">
        <v>#REF!</v>
      </c>
      <c r="Q102" t="e">
        <v>#REF!</v>
      </c>
      <c r="R102" t="e">
        <v>#REF!</v>
      </c>
      <c r="S102" t="e">
        <v>#REF!</v>
      </c>
      <c r="T102" t="e">
        <v>#REF!</v>
      </c>
      <c r="U102" t="e">
        <v>#REF!</v>
      </c>
    </row>
    <row r="103" spans="1:21" x14ac:dyDescent="0.3">
      <c r="A103" t="s">
        <v>126</v>
      </c>
      <c r="B103" s="2">
        <v>0</v>
      </c>
      <c r="C103" s="2">
        <v>0</v>
      </c>
      <c r="D103" s="2">
        <v>0</v>
      </c>
      <c r="E103" s="2">
        <v>8094.6359950454171</v>
      </c>
      <c r="F103" s="2">
        <v>7666.4930677944594</v>
      </c>
      <c r="G103" s="2">
        <v>7328.9711047808332</v>
      </c>
      <c r="H103" s="2">
        <v>7343.5363890594472</v>
      </c>
      <c r="I103" s="2">
        <v>7298.2840309922849</v>
      </c>
      <c r="J103" s="2">
        <v>7269.0944819149772</v>
      </c>
      <c r="K103" s="2">
        <v>7371.3362813348376</v>
      </c>
      <c r="L103" s="2">
        <v>7495.2047402060325</v>
      </c>
      <c r="M103" s="2">
        <v>7543.6034825330971</v>
      </c>
      <c r="N103" t="e">
        <v>#REF!</v>
      </c>
      <c r="O103" t="e">
        <v>#REF!</v>
      </c>
      <c r="P103" t="e">
        <v>#REF!</v>
      </c>
      <c r="Q103" t="e">
        <v>#REF!</v>
      </c>
      <c r="R103" t="e">
        <v>#REF!</v>
      </c>
      <c r="S103" t="e">
        <v>#REF!</v>
      </c>
      <c r="T103" t="e">
        <v>#REF!</v>
      </c>
      <c r="U103" t="e">
        <v>#REF!</v>
      </c>
    </row>
    <row r="104" spans="1:21" x14ac:dyDescent="0.3">
      <c r="A104" t="s">
        <v>127</v>
      </c>
      <c r="B104" s="2">
        <v>0</v>
      </c>
      <c r="C104" s="2">
        <v>0</v>
      </c>
      <c r="D104" s="2">
        <v>0</v>
      </c>
      <c r="E104" s="2">
        <v>446680.5488535717</v>
      </c>
      <c r="F104" s="2">
        <v>486046.81537199748</v>
      </c>
      <c r="G104" s="2">
        <v>531284.39610140817</v>
      </c>
      <c r="H104" s="2">
        <v>527991.94358920376</v>
      </c>
      <c r="I104" s="2">
        <v>532145.3684729049</v>
      </c>
      <c r="J104" s="2">
        <v>536490.20361004781</v>
      </c>
      <c r="K104" s="2">
        <v>540026.34045243822</v>
      </c>
      <c r="L104" s="2">
        <v>546896.05086128658</v>
      </c>
      <c r="M104" s="2">
        <v>545739.08277437929</v>
      </c>
      <c r="N104" t="e">
        <v>#REF!</v>
      </c>
      <c r="O104" t="e">
        <v>#REF!</v>
      </c>
      <c r="P104" t="e">
        <v>#REF!</v>
      </c>
      <c r="Q104" t="e">
        <v>#REF!</v>
      </c>
      <c r="R104" t="e">
        <v>#REF!</v>
      </c>
      <c r="S104" t="e">
        <v>#REF!</v>
      </c>
      <c r="T104" t="e">
        <v>#REF!</v>
      </c>
      <c r="U104" t="e">
        <v>#REF!</v>
      </c>
    </row>
    <row r="105" spans="1:21" x14ac:dyDescent="0.3">
      <c r="A105" t="s">
        <v>46</v>
      </c>
      <c r="B105" s="2">
        <v>0</v>
      </c>
      <c r="C105" s="2">
        <v>0</v>
      </c>
      <c r="D105" s="2">
        <v>0</v>
      </c>
      <c r="E105" s="2">
        <v>38862954.760201544</v>
      </c>
      <c r="F105" s="2">
        <v>45437040.791110262</v>
      </c>
      <c r="G105" s="2">
        <v>54175752.349941283</v>
      </c>
      <c r="H105" s="2">
        <v>55024089.731361963</v>
      </c>
      <c r="I105" s="2">
        <v>56703410.412679568</v>
      </c>
      <c r="J105" s="2">
        <v>59263008.285611346</v>
      </c>
      <c r="K105" s="2">
        <v>60067625.840150803</v>
      </c>
      <c r="L105" s="2">
        <v>60487254.390382975</v>
      </c>
      <c r="M105" s="2">
        <v>59777614.630633421</v>
      </c>
      <c r="N105" t="e">
        <v>#REF!</v>
      </c>
      <c r="O105" t="e">
        <v>#REF!</v>
      </c>
      <c r="P105" t="e">
        <v>#REF!</v>
      </c>
      <c r="Q105" t="e">
        <v>#REF!</v>
      </c>
      <c r="R105" t="e">
        <v>#REF!</v>
      </c>
      <c r="S105" t="e">
        <v>#REF!</v>
      </c>
      <c r="T105" t="e">
        <v>#REF!</v>
      </c>
      <c r="U105" t="e">
        <v>#REF!</v>
      </c>
    </row>
    <row r="106" spans="1:21" x14ac:dyDescent="0.3">
      <c r="A106" t="s">
        <v>128</v>
      </c>
      <c r="B106" s="2">
        <v>0</v>
      </c>
      <c r="C106" s="2">
        <v>0</v>
      </c>
      <c r="D106" s="2">
        <v>0</v>
      </c>
      <c r="E106" s="2">
        <v>1366.0809463408239</v>
      </c>
      <c r="F106" s="2">
        <v>1302.2199093190616</v>
      </c>
      <c r="G106" s="2">
        <v>1191.3086418480189</v>
      </c>
      <c r="H106" s="2">
        <v>1064.6127200508972</v>
      </c>
      <c r="I106" s="2">
        <v>990.0134420911694</v>
      </c>
      <c r="J106" s="2">
        <v>1071.3751604274617</v>
      </c>
      <c r="K106" s="2">
        <v>1132.5312412915873</v>
      </c>
      <c r="L106" s="2">
        <v>1162.4289721182952</v>
      </c>
      <c r="M106" s="2">
        <v>1166.4146479003964</v>
      </c>
      <c r="N106" t="e">
        <v>#REF!</v>
      </c>
      <c r="O106" t="e">
        <v>#REF!</v>
      </c>
      <c r="P106" t="e">
        <v>#REF!</v>
      </c>
      <c r="Q106" t="e">
        <v>#REF!</v>
      </c>
      <c r="R106" t="e">
        <v>#REF!</v>
      </c>
      <c r="S106" t="e">
        <v>#REF!</v>
      </c>
      <c r="T106" t="e">
        <v>#REF!</v>
      </c>
      <c r="U106" t="e">
        <v>#REF!</v>
      </c>
    </row>
    <row r="107" spans="1:21" x14ac:dyDescent="0.3">
      <c r="A107" t="s">
        <v>129</v>
      </c>
      <c r="B107" s="2">
        <v>0</v>
      </c>
      <c r="C107" s="2">
        <v>0</v>
      </c>
      <c r="D107" s="2">
        <v>0</v>
      </c>
      <c r="E107" s="2">
        <v>696.70739080818078</v>
      </c>
      <c r="F107" s="2">
        <v>768.20156364514105</v>
      </c>
      <c r="G107" s="2">
        <v>854.20773648210161</v>
      </c>
      <c r="H107" s="2">
        <v>855.95390931906172</v>
      </c>
      <c r="I107" s="2">
        <v>877.59455315645619</v>
      </c>
      <c r="J107" s="2">
        <v>883.54186820650762</v>
      </c>
      <c r="K107" s="2">
        <v>892.27360339671225</v>
      </c>
      <c r="L107" s="2">
        <v>924.76527661110003</v>
      </c>
      <c r="M107" s="2">
        <v>924.15189478088121</v>
      </c>
      <c r="N107" t="e">
        <v>#REF!</v>
      </c>
      <c r="O107" t="e">
        <v>#REF!</v>
      </c>
      <c r="P107" t="e">
        <v>#REF!</v>
      </c>
      <c r="Q107" t="e">
        <v>#REF!</v>
      </c>
      <c r="R107" t="e">
        <v>#REF!</v>
      </c>
      <c r="S107" t="e">
        <v>#REF!</v>
      </c>
      <c r="T107" t="e">
        <v>#REF!</v>
      </c>
      <c r="U107" t="e">
        <v>#REF!</v>
      </c>
    </row>
    <row r="108" spans="1:21" x14ac:dyDescent="0.3">
      <c r="A108" t="s">
        <v>48</v>
      </c>
      <c r="B108" s="2">
        <v>0</v>
      </c>
      <c r="C108" s="2">
        <v>0</v>
      </c>
      <c r="D108" s="2">
        <v>0</v>
      </c>
      <c r="E108" s="2">
        <v>21716381.516796794</v>
      </c>
      <c r="F108" s="2">
        <v>24329488.212230567</v>
      </c>
      <c r="G108" s="2">
        <v>27368853.216605145</v>
      </c>
      <c r="H108" s="2">
        <v>27228653.600529082</v>
      </c>
      <c r="I108" s="2">
        <v>27573914.852743719</v>
      </c>
      <c r="J108" s="2">
        <v>28163072.460877188</v>
      </c>
      <c r="K108" s="2">
        <v>28514010.17248043</v>
      </c>
      <c r="L108" s="2">
        <v>28686263.182689011</v>
      </c>
      <c r="M108" s="2">
        <v>29082529.819907133</v>
      </c>
      <c r="N108" t="e">
        <v>#REF!</v>
      </c>
      <c r="O108" t="e">
        <v>#REF!</v>
      </c>
      <c r="P108" t="e">
        <v>#REF!</v>
      </c>
      <c r="Q108" t="e">
        <v>#REF!</v>
      </c>
      <c r="R108" t="e">
        <v>#REF!</v>
      </c>
      <c r="S108" t="e">
        <v>#REF!</v>
      </c>
      <c r="T108" t="e">
        <v>#REF!</v>
      </c>
      <c r="U108" t="e">
        <v>#REF!</v>
      </c>
    </row>
    <row r="109" spans="1:21" x14ac:dyDescent="0.3">
      <c r="A109" t="s">
        <v>50</v>
      </c>
      <c r="B109" s="2">
        <v>0</v>
      </c>
      <c r="C109" s="2">
        <v>0</v>
      </c>
      <c r="D109" s="2">
        <v>0</v>
      </c>
      <c r="E109" s="2">
        <v>8234131.6012288379</v>
      </c>
      <c r="F109" s="2">
        <v>9338214.0554130487</v>
      </c>
      <c r="G109" s="2">
        <v>10665597.652522799</v>
      </c>
      <c r="H109" s="2">
        <v>10936927.735638071</v>
      </c>
      <c r="I109" s="2">
        <v>11182918.86391791</v>
      </c>
      <c r="J109" s="2">
        <v>11410615.960153613</v>
      </c>
      <c r="K109" s="2">
        <v>11269340.235615939</v>
      </c>
      <c r="L109" s="2">
        <v>11220528.374283817</v>
      </c>
      <c r="M109" s="2">
        <v>11110340.053387661</v>
      </c>
      <c r="N109" t="e">
        <v>#REF!</v>
      </c>
      <c r="O109" t="e">
        <v>#REF!</v>
      </c>
      <c r="P109" t="e">
        <v>#REF!</v>
      </c>
      <c r="Q109" t="e">
        <v>#REF!</v>
      </c>
      <c r="R109" t="e">
        <v>#REF!</v>
      </c>
      <c r="S109" t="e">
        <v>#REF!</v>
      </c>
      <c r="T109" t="e">
        <v>#REF!</v>
      </c>
      <c r="U109" t="e">
        <v>#REF!</v>
      </c>
    </row>
    <row r="110" spans="1:21" x14ac:dyDescent="0.3">
      <c r="A110" t="s">
        <v>130</v>
      </c>
      <c r="B110" s="2">
        <v>0</v>
      </c>
      <c r="C110" s="2">
        <v>0</v>
      </c>
      <c r="D110" s="2">
        <v>0</v>
      </c>
      <c r="E110" s="2">
        <v>239380.8067772348</v>
      </c>
      <c r="F110" s="2">
        <v>278453.52596256079</v>
      </c>
      <c r="G110" s="2">
        <v>335373.5462851022</v>
      </c>
      <c r="H110" s="2">
        <v>353326.61222485331</v>
      </c>
      <c r="I110" s="2">
        <v>357381.21604493685</v>
      </c>
      <c r="J110" s="2">
        <v>357723.25820515689</v>
      </c>
      <c r="K110" s="2">
        <v>349275.16454534809</v>
      </c>
      <c r="L110" s="2">
        <v>347912.126939109</v>
      </c>
      <c r="M110" s="2">
        <v>343092.47536237078</v>
      </c>
      <c r="N110" t="e">
        <v>#REF!</v>
      </c>
      <c r="O110" t="e">
        <v>#REF!</v>
      </c>
      <c r="P110" t="e">
        <v>#REF!</v>
      </c>
      <c r="Q110" t="e">
        <v>#REF!</v>
      </c>
      <c r="R110" t="e">
        <v>#REF!</v>
      </c>
      <c r="S110" t="e">
        <v>#REF!</v>
      </c>
      <c r="T110" t="e">
        <v>#REF!</v>
      </c>
      <c r="U110" t="e">
        <v>#REF!</v>
      </c>
    </row>
    <row r="111" spans="1:21" x14ac:dyDescent="0.3">
      <c r="A111" t="s">
        <v>131</v>
      </c>
      <c r="B111" s="2">
        <v>0</v>
      </c>
      <c r="C111" s="2">
        <v>0</v>
      </c>
      <c r="D111" s="2">
        <v>0</v>
      </c>
      <c r="E111" s="2">
        <v>28989.40248226254</v>
      </c>
      <c r="F111" s="2">
        <v>32283.656016732217</v>
      </c>
      <c r="G111" s="2">
        <v>36817.085378423486</v>
      </c>
      <c r="H111" s="2">
        <v>37523.084992928503</v>
      </c>
      <c r="I111" s="2">
        <v>38030.946800321981</v>
      </c>
      <c r="J111" s="2">
        <v>38695.237855905361</v>
      </c>
      <c r="K111" s="2">
        <v>37733.107610552957</v>
      </c>
      <c r="L111" s="2">
        <v>36911.603745955108</v>
      </c>
      <c r="M111" s="2">
        <v>35768.832268992417</v>
      </c>
      <c r="N111" t="e">
        <v>#REF!</v>
      </c>
      <c r="O111" t="e">
        <v>#REF!</v>
      </c>
      <c r="P111" t="e">
        <v>#REF!</v>
      </c>
      <c r="Q111" t="e">
        <v>#REF!</v>
      </c>
      <c r="R111" t="e">
        <v>#REF!</v>
      </c>
      <c r="S111" t="e">
        <v>#REF!</v>
      </c>
      <c r="T111" t="e">
        <v>#REF!</v>
      </c>
      <c r="U111" t="e">
        <v>#REF!</v>
      </c>
    </row>
    <row r="112" spans="1:21" x14ac:dyDescent="0.3">
      <c r="A112" t="s">
        <v>132</v>
      </c>
      <c r="B112" s="2">
        <v>0</v>
      </c>
      <c r="C112" s="2">
        <v>0</v>
      </c>
      <c r="D112" s="2">
        <v>0</v>
      </c>
      <c r="E112" s="2">
        <v>12752.163134680211</v>
      </c>
      <c r="F112" s="2">
        <v>12781.93447548843</v>
      </c>
      <c r="G112" s="2">
        <v>12820.855625039931</v>
      </c>
      <c r="H112" s="2">
        <v>11557.526597676724</v>
      </c>
      <c r="I112" s="2">
        <v>10326.579337072595</v>
      </c>
      <c r="J112" s="2">
        <v>8972.3804717477396</v>
      </c>
      <c r="K112" s="2">
        <v>7681.7483164056666</v>
      </c>
      <c r="L112" s="2">
        <v>6701.5253208191543</v>
      </c>
      <c r="M112" s="2">
        <v>5842.4504757932509</v>
      </c>
      <c r="N112" t="e">
        <v>#REF!</v>
      </c>
      <c r="O112" t="e">
        <v>#REF!</v>
      </c>
      <c r="P112" t="e">
        <v>#REF!</v>
      </c>
      <c r="Q112" t="e">
        <v>#REF!</v>
      </c>
      <c r="R112" t="e">
        <v>#REF!</v>
      </c>
      <c r="S112" t="e">
        <v>#REF!</v>
      </c>
      <c r="T112" t="e">
        <v>#REF!</v>
      </c>
      <c r="U112" t="e">
        <v>#REF!</v>
      </c>
    </row>
    <row r="113" spans="1:21" x14ac:dyDescent="0.3">
      <c r="A113" t="s">
        <v>51</v>
      </c>
      <c r="B113" s="2">
        <v>0</v>
      </c>
      <c r="C113" s="2">
        <v>0</v>
      </c>
      <c r="D113" s="2">
        <v>0</v>
      </c>
      <c r="E113" s="2">
        <v>2745302.8681145576</v>
      </c>
      <c r="F113" s="2">
        <v>3118403.9308136078</v>
      </c>
      <c r="G113" s="2">
        <v>3536172.8062632787</v>
      </c>
      <c r="H113" s="2">
        <v>3630453.0795615087</v>
      </c>
      <c r="I113" s="2">
        <v>3681304.6030354765</v>
      </c>
      <c r="J113" s="2">
        <v>3752815.2642361722</v>
      </c>
      <c r="K113" s="2">
        <v>3739825.0097931176</v>
      </c>
      <c r="L113" s="2">
        <v>3698427.0022849981</v>
      </c>
      <c r="M113" s="2">
        <v>3550391.1872994197</v>
      </c>
      <c r="N113" t="e">
        <v>#REF!</v>
      </c>
      <c r="O113" t="e">
        <v>#REF!</v>
      </c>
      <c r="P113" t="e">
        <v>#REF!</v>
      </c>
      <c r="Q113" t="e">
        <v>#REF!</v>
      </c>
      <c r="R113" t="e">
        <v>#REF!</v>
      </c>
      <c r="S113" t="e">
        <v>#REF!</v>
      </c>
      <c r="T113" t="e">
        <v>#REF!</v>
      </c>
      <c r="U113" t="e">
        <v>#REF!</v>
      </c>
    </row>
    <row r="114" spans="1:21" x14ac:dyDescent="0.3">
      <c r="A114" t="s">
        <v>133</v>
      </c>
      <c r="B114" s="2">
        <v>0</v>
      </c>
      <c r="C114" s="2">
        <v>0</v>
      </c>
      <c r="D114" s="2">
        <v>0</v>
      </c>
      <c r="E114" s="2">
        <v>15424.457610051346</v>
      </c>
      <c r="F114" s="2">
        <v>16893.066570532592</v>
      </c>
      <c r="G114" s="2">
        <v>18508.607813660274</v>
      </c>
      <c r="H114" s="2">
        <v>18346.963709785043</v>
      </c>
      <c r="I114" s="2">
        <v>18600.916488487306</v>
      </c>
      <c r="J114" s="2">
        <v>18807.835480106867</v>
      </c>
      <c r="K114" s="2">
        <v>19073.235540482838</v>
      </c>
      <c r="L114" s="2">
        <v>19517.224981994004</v>
      </c>
      <c r="M114" s="2">
        <v>19567.928840815268</v>
      </c>
      <c r="N114" t="e">
        <v>#REF!</v>
      </c>
      <c r="O114" t="e">
        <v>#REF!</v>
      </c>
      <c r="P114" t="e">
        <v>#REF!</v>
      </c>
      <c r="Q114" t="e">
        <v>#REF!</v>
      </c>
      <c r="R114" t="e">
        <v>#REF!</v>
      </c>
      <c r="S114" t="e">
        <v>#REF!</v>
      </c>
      <c r="T114" t="e">
        <v>#REF!</v>
      </c>
      <c r="U114" t="e">
        <v>#REF!</v>
      </c>
    </row>
    <row r="115" spans="1:21" x14ac:dyDescent="0.3">
      <c r="A115" t="s">
        <v>134</v>
      </c>
      <c r="B115" s="2">
        <v>0</v>
      </c>
      <c r="C115" s="2">
        <v>0</v>
      </c>
      <c r="D115" s="2">
        <v>0</v>
      </c>
      <c r="E115" s="2">
        <v>396256.12748880929</v>
      </c>
      <c r="F115" s="2">
        <v>443939.98436042748</v>
      </c>
      <c r="G115" s="2">
        <v>500258.70758699568</v>
      </c>
      <c r="H115" s="2">
        <v>512183.43752503645</v>
      </c>
      <c r="I115" s="2">
        <v>533468.55952290818</v>
      </c>
      <c r="J115" s="2">
        <v>558557.28275897517</v>
      </c>
      <c r="K115" s="2">
        <v>584009.29927262827</v>
      </c>
      <c r="L115" s="2">
        <v>598078.54410371161</v>
      </c>
      <c r="M115" s="2">
        <v>602194.4443264138</v>
      </c>
      <c r="N115" t="e">
        <v>#REF!</v>
      </c>
      <c r="O115" t="e">
        <v>#REF!</v>
      </c>
      <c r="P115" t="e">
        <v>#REF!</v>
      </c>
      <c r="Q115" t="e">
        <v>#REF!</v>
      </c>
      <c r="R115" t="e">
        <v>#REF!</v>
      </c>
      <c r="S115" t="e">
        <v>#REF!</v>
      </c>
      <c r="T115" t="e">
        <v>#REF!</v>
      </c>
      <c r="U115" t="e">
        <v>#REF!</v>
      </c>
    </row>
    <row r="116" spans="1:21" x14ac:dyDescent="0.3">
      <c r="A116" t="s">
        <v>135</v>
      </c>
      <c r="B116" s="2">
        <v>0</v>
      </c>
      <c r="C116" s="2">
        <v>0</v>
      </c>
      <c r="D116" s="2">
        <v>0</v>
      </c>
      <c r="E116" s="2">
        <v>499276.77727690153</v>
      </c>
      <c r="F116" s="2">
        <v>562153.63301643531</v>
      </c>
      <c r="G116" s="2">
        <v>638710.12205895793</v>
      </c>
      <c r="H116" s="2">
        <v>668033.87475274631</v>
      </c>
      <c r="I116" s="2">
        <v>685278.67417396465</v>
      </c>
      <c r="J116" s="2">
        <v>711969.59370714868</v>
      </c>
      <c r="K116" s="2">
        <v>717644.46451239579</v>
      </c>
      <c r="L116" s="2">
        <v>728897.16607867659</v>
      </c>
      <c r="M116" s="2">
        <v>730801.13244874077</v>
      </c>
      <c r="N116" t="e">
        <v>#REF!</v>
      </c>
      <c r="O116" t="e">
        <v>#REF!</v>
      </c>
      <c r="P116" t="e">
        <v>#REF!</v>
      </c>
      <c r="Q116" t="e">
        <v>#REF!</v>
      </c>
      <c r="R116" t="e">
        <v>#REF!</v>
      </c>
      <c r="S116" t="e">
        <v>#REF!</v>
      </c>
      <c r="T116" t="e">
        <v>#REF!</v>
      </c>
      <c r="U116" t="e">
        <v>#REF!</v>
      </c>
    </row>
    <row r="117" spans="1:21" x14ac:dyDescent="0.3">
      <c r="A117" t="s">
        <v>136</v>
      </c>
      <c r="B117" s="2">
        <v>0</v>
      </c>
      <c r="C117" s="2">
        <v>0</v>
      </c>
      <c r="D117" s="2">
        <v>0</v>
      </c>
      <c r="E117" s="2">
        <v>864.62969530098587</v>
      </c>
      <c r="F117" s="2">
        <v>950.12386813794603</v>
      </c>
      <c r="G117" s="2">
        <v>1051.3300409749065</v>
      </c>
      <c r="H117" s="2">
        <v>1053.0842714241869</v>
      </c>
      <c r="I117" s="2">
        <v>1074.3149152615815</v>
      </c>
      <c r="J117" s="2">
        <v>1084.220287923953</v>
      </c>
      <c r="K117" s="2">
        <v>1097.7300807264778</v>
      </c>
      <c r="L117" s="2">
        <v>1131.9417539408655</v>
      </c>
      <c r="M117" s="2">
        <v>1133.9464297229667</v>
      </c>
      <c r="N117" t="e">
        <v>#REF!</v>
      </c>
      <c r="O117" t="e">
        <v>#REF!</v>
      </c>
      <c r="P117" t="e">
        <v>#REF!</v>
      </c>
      <c r="Q117" t="e">
        <v>#REF!</v>
      </c>
      <c r="R117" t="e">
        <v>#REF!</v>
      </c>
      <c r="S117" t="e">
        <v>#REF!</v>
      </c>
      <c r="T117" t="e">
        <v>#REF!</v>
      </c>
      <c r="U117" t="e">
        <v>#REF!</v>
      </c>
    </row>
    <row r="118" spans="1:21" x14ac:dyDescent="0.3">
      <c r="A118" t="s">
        <v>137</v>
      </c>
      <c r="B118" s="2">
        <v>0</v>
      </c>
      <c r="C118" s="2">
        <v>0</v>
      </c>
      <c r="D118" s="2">
        <v>0</v>
      </c>
      <c r="E118" s="2">
        <v>467706.22363500227</v>
      </c>
      <c r="F118" s="2">
        <v>542413.38492481178</v>
      </c>
      <c r="G118" s="2">
        <v>636083.48975929583</v>
      </c>
      <c r="H118" s="2">
        <v>654400.06787062332</v>
      </c>
      <c r="I118" s="2">
        <v>671893.55399108119</v>
      </c>
      <c r="J118" s="2">
        <v>694592.46590329881</v>
      </c>
      <c r="K118" s="2">
        <v>718188.43817521364</v>
      </c>
      <c r="L118" s="2">
        <v>725517.28333496011</v>
      </c>
      <c r="M118" s="2">
        <v>726476.72410171269</v>
      </c>
      <c r="N118" t="e">
        <v>#REF!</v>
      </c>
      <c r="O118" t="e">
        <v>#REF!</v>
      </c>
      <c r="P118" t="e">
        <v>#REF!</v>
      </c>
      <c r="Q118" t="e">
        <v>#REF!</v>
      </c>
      <c r="R118" t="e">
        <v>#REF!</v>
      </c>
      <c r="S118" t="e">
        <v>#REF!</v>
      </c>
      <c r="T118" t="e">
        <v>#REF!</v>
      </c>
      <c r="U118" t="e">
        <v>#REF!</v>
      </c>
    </row>
    <row r="119" spans="1:21" x14ac:dyDescent="0.3">
      <c r="A119" t="s">
        <v>138</v>
      </c>
      <c r="B119" s="2">
        <v>0</v>
      </c>
      <c r="C119" s="2">
        <v>0</v>
      </c>
      <c r="D119" s="2">
        <v>0</v>
      </c>
      <c r="E119" s="2">
        <v>6729.3498429756155</v>
      </c>
      <c r="F119" s="2">
        <v>7406.4088223850586</v>
      </c>
      <c r="G119" s="2">
        <v>8371.7566659793029</v>
      </c>
      <c r="H119" s="2">
        <v>8613.0958676300706</v>
      </c>
      <c r="I119" s="2">
        <v>8818.9959023711035</v>
      </c>
      <c r="J119" s="2">
        <v>9144.4428305661204</v>
      </c>
      <c r="K119" s="2">
        <v>9274.815833227367</v>
      </c>
      <c r="L119" s="2">
        <v>9331.9882554019168</v>
      </c>
      <c r="M119" s="2">
        <v>9190.182815959377</v>
      </c>
      <c r="N119" t="e">
        <v>#REF!</v>
      </c>
      <c r="O119" t="e">
        <v>#REF!</v>
      </c>
      <c r="P119" t="e">
        <v>#REF!</v>
      </c>
      <c r="Q119" t="e">
        <v>#REF!</v>
      </c>
      <c r="R119" t="e">
        <v>#REF!</v>
      </c>
      <c r="S119" t="e">
        <v>#REF!</v>
      </c>
      <c r="T119" t="e">
        <v>#REF!</v>
      </c>
      <c r="U119" t="e">
        <v>#REF!</v>
      </c>
    </row>
    <row r="120" spans="1:21" x14ac:dyDescent="0.3">
      <c r="A120" t="s">
        <v>139</v>
      </c>
      <c r="B120" s="2">
        <v>0</v>
      </c>
      <c r="C120" s="2">
        <v>0</v>
      </c>
      <c r="D120" s="2">
        <v>0</v>
      </c>
      <c r="E120" s="2">
        <v>3849.448657660595</v>
      </c>
      <c r="F120" s="2">
        <v>4278.8818675193179</v>
      </c>
      <c r="G120" s="2">
        <v>4758.8831349903612</v>
      </c>
      <c r="H120" s="2">
        <v>4735.8139909672072</v>
      </c>
      <c r="I120" s="2">
        <v>4807.0735648096788</v>
      </c>
      <c r="J120" s="2">
        <v>4880.3118016568533</v>
      </c>
      <c r="K120" s="2">
        <v>4938.8382281948998</v>
      </c>
      <c r="L120" s="2">
        <v>5050.9265351448084</v>
      </c>
      <c r="M120" s="2">
        <v>5069.4279022747514</v>
      </c>
      <c r="N120" t="e">
        <v>#REF!</v>
      </c>
      <c r="O120" t="e">
        <v>#REF!</v>
      </c>
      <c r="P120" t="e">
        <v>#REF!</v>
      </c>
      <c r="Q120" t="e">
        <v>#REF!</v>
      </c>
      <c r="R120" t="e">
        <v>#REF!</v>
      </c>
      <c r="S120" t="e">
        <v>#REF!</v>
      </c>
      <c r="T120" t="e">
        <v>#REF!</v>
      </c>
      <c r="U120" t="e">
        <v>#REF!</v>
      </c>
    </row>
    <row r="121" spans="1:21" x14ac:dyDescent="0.3">
      <c r="A121" t="s">
        <v>53</v>
      </c>
      <c r="B121" s="2">
        <v>0</v>
      </c>
      <c r="C121" s="2">
        <v>0</v>
      </c>
      <c r="D121" s="2">
        <v>0</v>
      </c>
      <c r="E121" s="2">
        <v>1368878.0963216773</v>
      </c>
      <c r="F121" s="2">
        <v>1551013.9439245376</v>
      </c>
      <c r="G121" s="2">
        <v>1773483.1252272602</v>
      </c>
      <c r="H121" s="2">
        <v>1830093.8121258456</v>
      </c>
      <c r="I121" s="2">
        <v>1842870.9352460341</v>
      </c>
      <c r="J121" s="2">
        <v>1898988.8798190227</v>
      </c>
      <c r="K121" s="2">
        <v>1903507.9530775519</v>
      </c>
      <c r="L121" s="2">
        <v>1964862.2454448615</v>
      </c>
      <c r="M121" s="2">
        <v>1954772.7154449096</v>
      </c>
      <c r="N121" t="e">
        <v>#REF!</v>
      </c>
      <c r="O121" t="e">
        <v>#REF!</v>
      </c>
      <c r="P121" t="e">
        <v>#REF!</v>
      </c>
      <c r="Q121" t="e">
        <v>#REF!</v>
      </c>
      <c r="R121" t="e">
        <v>#REF!</v>
      </c>
      <c r="S121" t="e">
        <v>#REF!</v>
      </c>
      <c r="T121" t="e">
        <v>#REF!</v>
      </c>
      <c r="U121" t="e">
        <v>#REF!</v>
      </c>
    </row>
    <row r="122" spans="1:21" x14ac:dyDescent="0.3">
      <c r="A122" t="s">
        <v>140</v>
      </c>
      <c r="B122" s="2">
        <v>0</v>
      </c>
      <c r="C122" s="2">
        <v>0</v>
      </c>
      <c r="D122" s="2">
        <v>0</v>
      </c>
      <c r="E122" s="2">
        <v>40395.796082892528</v>
      </c>
      <c r="F122" s="2">
        <v>44336.789429107026</v>
      </c>
      <c r="G122" s="2">
        <v>48824.800415020909</v>
      </c>
      <c r="H122" s="2">
        <v>49253.167719942932</v>
      </c>
      <c r="I122" s="2">
        <v>50434.659797919972</v>
      </c>
      <c r="J122" s="2">
        <v>51336.470075320147</v>
      </c>
      <c r="K122" s="2">
        <v>52264.018405160241</v>
      </c>
      <c r="L122" s="2">
        <v>53751.014527085783</v>
      </c>
      <c r="M122" s="2">
        <v>53772.105363753675</v>
      </c>
      <c r="N122" t="e">
        <v>#REF!</v>
      </c>
      <c r="O122" t="e">
        <v>#REF!</v>
      </c>
      <c r="P122" t="e">
        <v>#REF!</v>
      </c>
      <c r="Q122" t="e">
        <v>#REF!</v>
      </c>
      <c r="R122" t="e">
        <v>#REF!</v>
      </c>
      <c r="S122" t="e">
        <v>#REF!</v>
      </c>
      <c r="T122" t="e">
        <v>#REF!</v>
      </c>
      <c r="U122" t="e">
        <v>#REF!</v>
      </c>
    </row>
    <row r="123" spans="1:21" x14ac:dyDescent="0.3">
      <c r="A123" t="s">
        <v>141</v>
      </c>
      <c r="B123" s="2">
        <v>0</v>
      </c>
      <c r="C123" s="2">
        <v>0</v>
      </c>
      <c r="D123" s="2">
        <v>0</v>
      </c>
      <c r="E123" s="2">
        <v>2020967.4285420363</v>
      </c>
      <c r="F123" s="2">
        <v>2216175.2894242597</v>
      </c>
      <c r="G123" s="2">
        <v>2433877.0627417341</v>
      </c>
      <c r="H123" s="2">
        <v>2416172.1636111094</v>
      </c>
      <c r="I123" s="2">
        <v>2442414.7205109932</v>
      </c>
      <c r="J123" s="2">
        <v>2462960.3252611225</v>
      </c>
      <c r="K123" s="2">
        <v>2479950.4060757286</v>
      </c>
      <c r="L123" s="2">
        <v>2517917.6103619076</v>
      </c>
      <c r="M123" s="2">
        <v>2505831.7774090166</v>
      </c>
      <c r="N123" t="e">
        <v>#REF!</v>
      </c>
      <c r="O123" t="e">
        <v>#REF!</v>
      </c>
      <c r="P123" t="e">
        <v>#REF!</v>
      </c>
      <c r="Q123" t="e">
        <v>#REF!</v>
      </c>
      <c r="R123" t="e">
        <v>#REF!</v>
      </c>
      <c r="S123" t="e">
        <v>#REF!</v>
      </c>
      <c r="T123" t="e">
        <v>#REF!</v>
      </c>
      <c r="U123" t="e">
        <v>#REF!</v>
      </c>
    </row>
    <row r="124" spans="1:21" x14ac:dyDescent="0.3">
      <c r="A124" t="s">
        <v>142</v>
      </c>
      <c r="B124" s="2">
        <v>0</v>
      </c>
      <c r="C124" s="2">
        <v>0</v>
      </c>
      <c r="D124" s="2">
        <v>0</v>
      </c>
      <c r="E124" s="2">
        <v>651815.03163846722</v>
      </c>
      <c r="F124" s="2">
        <v>725386.93527388747</v>
      </c>
      <c r="G124" s="2">
        <v>808802.34769113036</v>
      </c>
      <c r="H124" s="2">
        <v>820008.10609164042</v>
      </c>
      <c r="I124" s="2">
        <v>843885.77406588232</v>
      </c>
      <c r="J124" s="2">
        <v>869540.70744377037</v>
      </c>
      <c r="K124" s="2">
        <v>897219.66763655981</v>
      </c>
      <c r="L124" s="2">
        <v>932067.84682893881</v>
      </c>
      <c r="M124" s="2">
        <v>956498.79923769739</v>
      </c>
      <c r="N124" t="e">
        <v>#REF!</v>
      </c>
      <c r="O124" t="e">
        <v>#REF!</v>
      </c>
      <c r="P124" t="e">
        <v>#REF!</v>
      </c>
      <c r="Q124" t="e">
        <v>#REF!</v>
      </c>
      <c r="R124" t="e">
        <v>#REF!</v>
      </c>
      <c r="S124" t="e">
        <v>#REF!</v>
      </c>
      <c r="T124" t="e">
        <v>#REF!</v>
      </c>
      <c r="U124" t="e">
        <v>#REF!</v>
      </c>
    </row>
    <row r="125" spans="1:21" x14ac:dyDescent="0.3">
      <c r="A125" t="s">
        <v>143</v>
      </c>
      <c r="B125" s="2">
        <v>0</v>
      </c>
      <c r="C125" s="2">
        <v>0</v>
      </c>
      <c r="D125" s="2">
        <v>0</v>
      </c>
      <c r="E125" s="2">
        <v>2052.6799995875813</v>
      </c>
      <c r="F125" s="2">
        <v>2232.6761148122214</v>
      </c>
      <c r="G125" s="2">
        <v>2414.2080571999018</v>
      </c>
      <c r="H125" s="2">
        <v>2380.0483452615022</v>
      </c>
      <c r="I125" s="2">
        <v>2403.6966909354228</v>
      </c>
      <c r="J125" s="2">
        <v>2438.8247074351893</v>
      </c>
      <c r="K125" s="2">
        <v>2466.8686730746749</v>
      </c>
      <c r="L125" s="2">
        <v>2515.7344615137026</v>
      </c>
      <c r="M125" s="2">
        <v>2517.7833101327637</v>
      </c>
      <c r="N125" t="e">
        <v>#REF!</v>
      </c>
      <c r="O125" t="e">
        <v>#REF!</v>
      </c>
      <c r="P125" t="e">
        <v>#REF!</v>
      </c>
      <c r="Q125" t="e">
        <v>#REF!</v>
      </c>
      <c r="R125" t="e">
        <v>#REF!</v>
      </c>
      <c r="S125" t="e">
        <v>#REF!</v>
      </c>
      <c r="T125" t="e">
        <v>#REF!</v>
      </c>
      <c r="U125" t="e">
        <v>#REF!</v>
      </c>
    </row>
    <row r="126" spans="1:21" x14ac:dyDescent="0.3">
      <c r="A126" t="s">
        <v>144</v>
      </c>
      <c r="B126" s="2">
        <v>0</v>
      </c>
      <c r="C126" s="2">
        <v>0</v>
      </c>
      <c r="D126" s="2">
        <v>0</v>
      </c>
      <c r="E126" s="2">
        <v>2020313.4220248633</v>
      </c>
      <c r="F126" s="2">
        <v>2179286.394791645</v>
      </c>
      <c r="G126" s="2">
        <v>2357187.0415651472</v>
      </c>
      <c r="H126" s="2">
        <v>2354865.4025308387</v>
      </c>
      <c r="I126" s="2">
        <v>2374865.9601156209</v>
      </c>
      <c r="J126" s="2">
        <v>2384313.0666772132</v>
      </c>
      <c r="K126" s="2">
        <v>2386548.3901004042</v>
      </c>
      <c r="L126" s="2">
        <v>2415802.0697931186</v>
      </c>
      <c r="M126" s="2">
        <v>2409700.2526970822</v>
      </c>
      <c r="N126" t="e">
        <v>#REF!</v>
      </c>
      <c r="O126" t="e">
        <v>#REF!</v>
      </c>
      <c r="P126" t="e">
        <v>#REF!</v>
      </c>
      <c r="Q126" t="e">
        <v>#REF!</v>
      </c>
      <c r="R126" t="e">
        <v>#REF!</v>
      </c>
      <c r="S126" t="e">
        <v>#REF!</v>
      </c>
      <c r="T126" t="e">
        <v>#REF!</v>
      </c>
      <c r="U126" t="e">
        <v>#REF!</v>
      </c>
    </row>
    <row r="127" spans="1:21" x14ac:dyDescent="0.3">
      <c r="A127" t="s">
        <v>55</v>
      </c>
      <c r="B127" s="2">
        <v>0</v>
      </c>
      <c r="C127" s="2">
        <v>0</v>
      </c>
      <c r="D127" s="2">
        <v>0</v>
      </c>
      <c r="E127" s="2">
        <v>974036.4071402587</v>
      </c>
      <c r="F127" s="2">
        <v>1059717.8592266326</v>
      </c>
      <c r="G127" s="2">
        <v>1162653.4287877947</v>
      </c>
      <c r="H127" s="2">
        <v>1171796.5801900078</v>
      </c>
      <c r="I127" s="2">
        <v>1193634.6932003903</v>
      </c>
      <c r="J127" s="2">
        <v>1207179.8716137884</v>
      </c>
      <c r="K127" s="2">
        <v>1222007.1663371935</v>
      </c>
      <c r="L127" s="2">
        <v>1249832.7370817743</v>
      </c>
      <c r="M127" s="2">
        <v>1242966.8010206486</v>
      </c>
      <c r="N127" t="e">
        <v>#REF!</v>
      </c>
      <c r="O127" t="e">
        <v>#REF!</v>
      </c>
      <c r="P127" t="e">
        <v>#REF!</v>
      </c>
      <c r="Q127" t="e">
        <v>#REF!</v>
      </c>
      <c r="R127" t="e">
        <v>#REF!</v>
      </c>
      <c r="S127" t="e">
        <v>#REF!</v>
      </c>
      <c r="T127" t="e">
        <v>#REF!</v>
      </c>
      <c r="U127" t="e">
        <v>#REF!</v>
      </c>
    </row>
    <row r="128" spans="1:21" x14ac:dyDescent="0.3">
      <c r="A128" t="s">
        <v>145</v>
      </c>
      <c r="B128" s="2">
        <v>0</v>
      </c>
      <c r="C128" s="2">
        <v>0</v>
      </c>
      <c r="D128" s="2">
        <v>0</v>
      </c>
      <c r="E128" s="2">
        <v>295.96805345296667</v>
      </c>
      <c r="F128" s="2">
        <v>355.53345673920757</v>
      </c>
      <c r="G128" s="2">
        <v>434.27891763776864</v>
      </c>
      <c r="H128" s="2">
        <v>450.53909047472905</v>
      </c>
      <c r="I128" s="2">
        <v>482.77579192444352</v>
      </c>
      <c r="J128" s="2">
        <v>499.09216458681499</v>
      </c>
      <c r="K128" s="2">
        <v>516.19295738933999</v>
      </c>
      <c r="L128" s="2">
        <v>548.3556306037276</v>
      </c>
      <c r="M128" s="2">
        <v>561.00130638582891</v>
      </c>
      <c r="N128" t="e">
        <v>#REF!</v>
      </c>
      <c r="O128" t="e">
        <v>#REF!</v>
      </c>
      <c r="P128" t="e">
        <v>#REF!</v>
      </c>
      <c r="Q128" t="e">
        <v>#REF!</v>
      </c>
      <c r="R128" t="e">
        <v>#REF!</v>
      </c>
      <c r="S128" t="e">
        <v>#REF!</v>
      </c>
      <c r="T128" t="e">
        <v>#REF!</v>
      </c>
      <c r="U128" t="e">
        <v>#REF!</v>
      </c>
    </row>
    <row r="129" spans="1:21" x14ac:dyDescent="0.3">
      <c r="A129" t="s">
        <v>146</v>
      </c>
      <c r="B129" s="2">
        <v>0</v>
      </c>
      <c r="C129" s="2">
        <v>0</v>
      </c>
      <c r="D129" s="2">
        <v>0</v>
      </c>
      <c r="E129" s="2">
        <v>15963.215359630614</v>
      </c>
      <c r="F129" s="2">
        <v>17268.322952185023</v>
      </c>
      <c r="G129" s="2">
        <v>18674.300371902467</v>
      </c>
      <c r="H129" s="2">
        <v>18613.222013861239</v>
      </c>
      <c r="I129" s="2">
        <v>18833.647143236351</v>
      </c>
      <c r="J129" s="2">
        <v>18997.990762779213</v>
      </c>
      <c r="K129" s="2">
        <v>19266.613917686864</v>
      </c>
      <c r="L129" s="2">
        <v>19671.693953006368</v>
      </c>
      <c r="M129" s="2">
        <v>19741.461818056639</v>
      </c>
      <c r="N129" t="e">
        <v>#REF!</v>
      </c>
      <c r="O129" t="e">
        <v>#REF!</v>
      </c>
      <c r="P129" t="e">
        <v>#REF!</v>
      </c>
      <c r="Q129" t="e">
        <v>#REF!</v>
      </c>
      <c r="R129" t="e">
        <v>#REF!</v>
      </c>
      <c r="S129" t="e">
        <v>#REF!</v>
      </c>
      <c r="T129" t="e">
        <v>#REF!</v>
      </c>
      <c r="U129" t="e">
        <v>#REF!</v>
      </c>
    </row>
    <row r="130" spans="1:21" x14ac:dyDescent="0.3">
      <c r="A130" t="s">
        <v>147</v>
      </c>
      <c r="B130" s="2">
        <v>0</v>
      </c>
      <c r="C130" s="2">
        <v>0</v>
      </c>
      <c r="D130" s="2">
        <v>0</v>
      </c>
      <c r="E130" s="2">
        <v>633.90669946033904</v>
      </c>
      <c r="F130" s="2">
        <v>659.46835378641833</v>
      </c>
      <c r="G130" s="2">
        <v>694.85612333713789</v>
      </c>
      <c r="H130" s="2">
        <v>668.32000811249759</v>
      </c>
      <c r="I130" s="2">
        <v>662.13195050017748</v>
      </c>
      <c r="J130" s="2">
        <v>659.37195050017749</v>
      </c>
      <c r="K130" s="2">
        <v>664.15000811249774</v>
      </c>
      <c r="L130" s="2">
        <v>669.71000811249769</v>
      </c>
      <c r="M130" s="2">
        <v>667.52806572481779</v>
      </c>
      <c r="N130" t="e">
        <v>#REF!</v>
      </c>
      <c r="O130" t="e">
        <v>#REF!</v>
      </c>
      <c r="P130" t="e">
        <v>#REF!</v>
      </c>
      <c r="Q130" t="e">
        <v>#REF!</v>
      </c>
      <c r="R130" t="e">
        <v>#REF!</v>
      </c>
      <c r="S130" t="e">
        <v>#REF!</v>
      </c>
      <c r="T130" t="e">
        <v>#REF!</v>
      </c>
      <c r="U130" t="e">
        <v>#REF!</v>
      </c>
    </row>
    <row r="131" spans="1:21" x14ac:dyDescent="0.3">
      <c r="A131" t="s">
        <v>148</v>
      </c>
      <c r="B131" s="2">
        <v>0</v>
      </c>
      <c r="C131" s="2">
        <v>0</v>
      </c>
      <c r="D131" s="2">
        <v>0</v>
      </c>
      <c r="E131" s="2">
        <v>265251.63317421469</v>
      </c>
      <c r="F131" s="2">
        <v>287174.37359224213</v>
      </c>
      <c r="G131" s="2">
        <v>311592.0299291304</v>
      </c>
      <c r="H131" s="2">
        <v>310379.21556603996</v>
      </c>
      <c r="I131" s="2">
        <v>314597.87658286857</v>
      </c>
      <c r="J131" s="2">
        <v>317054.56591157464</v>
      </c>
      <c r="K131" s="2">
        <v>325233.84938055527</v>
      </c>
      <c r="L131" s="2">
        <v>328906.15589007252</v>
      </c>
      <c r="M131" s="2">
        <v>332237.35878272116</v>
      </c>
      <c r="N131" t="e">
        <v>#REF!</v>
      </c>
      <c r="O131" t="e">
        <v>#REF!</v>
      </c>
      <c r="P131" t="e">
        <v>#REF!</v>
      </c>
      <c r="Q131" t="e">
        <v>#REF!</v>
      </c>
      <c r="R131" t="e">
        <v>#REF!</v>
      </c>
      <c r="S131" t="e">
        <v>#REF!</v>
      </c>
      <c r="T131" t="e">
        <v>#REF!</v>
      </c>
      <c r="U131" t="e">
        <v>#REF!</v>
      </c>
    </row>
    <row r="132" spans="1:21" x14ac:dyDescent="0.3">
      <c r="A132" t="s">
        <v>149</v>
      </c>
      <c r="B132" s="2">
        <v>0</v>
      </c>
      <c r="C132" s="2">
        <v>0</v>
      </c>
      <c r="D132" s="2">
        <v>0</v>
      </c>
      <c r="E132" s="2">
        <v>6912.9455545605761</v>
      </c>
      <c r="F132" s="2">
        <v>6873.1355967757099</v>
      </c>
      <c r="G132" s="2">
        <v>6784.0767522910619</v>
      </c>
      <c r="H132" s="2">
        <v>6661.5587132610926</v>
      </c>
      <c r="I132" s="2">
        <v>6562.823359068534</v>
      </c>
      <c r="J132" s="2">
        <v>6661.1122904216654</v>
      </c>
      <c r="K132" s="2">
        <v>6765.5524338697296</v>
      </c>
      <c r="L132" s="2">
        <v>6893.2605009176314</v>
      </c>
      <c r="M132" s="2">
        <v>6723.8256521034364</v>
      </c>
      <c r="N132" t="e">
        <v>#REF!</v>
      </c>
      <c r="O132" t="e">
        <v>#REF!</v>
      </c>
      <c r="P132" t="e">
        <v>#REF!</v>
      </c>
      <c r="Q132" t="e">
        <v>#REF!</v>
      </c>
      <c r="R132" t="e">
        <v>#REF!</v>
      </c>
      <c r="S132" t="e">
        <v>#REF!</v>
      </c>
      <c r="T132" t="e">
        <v>#REF!</v>
      </c>
      <c r="U132" t="e">
        <v>#REF!</v>
      </c>
    </row>
    <row r="133" spans="1:21" x14ac:dyDescent="0.3">
      <c r="A133" t="s">
        <v>150</v>
      </c>
      <c r="B133" s="2">
        <v>0</v>
      </c>
      <c r="C133" s="2">
        <v>0</v>
      </c>
      <c r="D133" s="2">
        <v>0</v>
      </c>
      <c r="E133" s="2">
        <v>2690876.2526516696</v>
      </c>
      <c r="F133" s="2">
        <v>2852245.5920596095</v>
      </c>
      <c r="G133" s="2">
        <v>3069627.1541776657</v>
      </c>
      <c r="H133" s="2">
        <v>3034762.0441333866</v>
      </c>
      <c r="I133" s="2">
        <v>3017683.8760742955</v>
      </c>
      <c r="J133" s="2">
        <v>3044185.1181130465</v>
      </c>
      <c r="K133" s="2">
        <v>3011808.6182868117</v>
      </c>
      <c r="L133" s="2">
        <v>3002069.0423574299</v>
      </c>
      <c r="M133" s="2">
        <v>2930397.9623212954</v>
      </c>
      <c r="N133" t="e">
        <v>#REF!</v>
      </c>
      <c r="O133" t="e">
        <v>#REF!</v>
      </c>
      <c r="P133" t="e">
        <v>#REF!</v>
      </c>
      <c r="Q133" t="e">
        <v>#REF!</v>
      </c>
      <c r="R133" t="e">
        <v>#REF!</v>
      </c>
      <c r="S133" t="e">
        <v>#REF!</v>
      </c>
      <c r="T133" t="e">
        <v>#REF!</v>
      </c>
      <c r="U133" t="e">
        <v>#REF!</v>
      </c>
    </row>
    <row r="134" spans="1:21" x14ac:dyDescent="0.3">
      <c r="A134" t="s">
        <v>151</v>
      </c>
      <c r="B134" s="2">
        <v>0</v>
      </c>
      <c r="C134" s="2">
        <v>0</v>
      </c>
      <c r="D134" s="2">
        <v>0</v>
      </c>
      <c r="E134" s="2">
        <v>2548886.241169292</v>
      </c>
      <c r="F134" s="2">
        <v>2548860.2917223121</v>
      </c>
      <c r="G134" s="2">
        <v>2483602.3016468911</v>
      </c>
      <c r="H134" s="2">
        <v>2341828.9700625795</v>
      </c>
      <c r="I134" s="2">
        <v>2151289.4234720184</v>
      </c>
      <c r="J134" s="2">
        <v>1936043.6663562306</v>
      </c>
      <c r="K134" s="2">
        <v>1608884.3329783764</v>
      </c>
      <c r="L134" s="2">
        <v>1344040.1969692258</v>
      </c>
      <c r="M134" s="2">
        <v>1291630.2204318331</v>
      </c>
      <c r="N134" t="e">
        <v>#REF!</v>
      </c>
      <c r="O134" t="e">
        <v>#REF!</v>
      </c>
      <c r="P134" t="e">
        <v>#REF!</v>
      </c>
      <c r="Q134" t="e">
        <v>#REF!</v>
      </c>
      <c r="R134" t="e">
        <v>#REF!</v>
      </c>
      <c r="S134" t="e">
        <v>#REF!</v>
      </c>
      <c r="T134" t="e">
        <v>#REF!</v>
      </c>
      <c r="U134" t="e">
        <v>#REF!</v>
      </c>
    </row>
    <row r="135" spans="1:21" x14ac:dyDescent="0.3">
      <c r="A135" t="s">
        <v>152</v>
      </c>
      <c r="B135" s="2">
        <v>0</v>
      </c>
      <c r="C135" s="2">
        <v>0</v>
      </c>
      <c r="D135" s="2">
        <v>0</v>
      </c>
      <c r="E135" s="2">
        <v>1145.8776376886656</v>
      </c>
      <c r="F135" s="2">
        <v>1124.5045158915434</v>
      </c>
      <c r="G135" s="2">
        <v>1052.3627908081808</v>
      </c>
      <c r="H135" s="2">
        <v>872.833854230621</v>
      </c>
      <c r="I135" s="2">
        <v>839.95436060205054</v>
      </c>
      <c r="J135" s="2">
        <v>874.47320610138229</v>
      </c>
      <c r="K135" s="2">
        <v>917.38302935318779</v>
      </c>
      <c r="L135" s="2">
        <v>966.71287540453568</v>
      </c>
      <c r="M135" s="2">
        <v>1001.1202240235975</v>
      </c>
      <c r="N135" t="e">
        <v>#REF!</v>
      </c>
      <c r="O135" t="e">
        <v>#REF!</v>
      </c>
      <c r="P135" t="e">
        <v>#REF!</v>
      </c>
      <c r="Q135" t="e">
        <v>#REF!</v>
      </c>
      <c r="R135" t="e">
        <v>#REF!</v>
      </c>
      <c r="S135" t="e">
        <v>#REF!</v>
      </c>
      <c r="T135" t="e">
        <v>#REF!</v>
      </c>
      <c r="U135" t="e">
        <v>#REF!</v>
      </c>
    </row>
    <row r="136" spans="1:21" x14ac:dyDescent="0.3">
      <c r="A136" t="s">
        <v>153</v>
      </c>
      <c r="B136" s="2">
        <v>0</v>
      </c>
      <c r="C136" s="2">
        <v>0</v>
      </c>
      <c r="D136" s="2">
        <v>0</v>
      </c>
      <c r="E136" s="2">
        <v>2639857.7611099533</v>
      </c>
      <c r="F136" s="2">
        <v>3046978.8991211359</v>
      </c>
      <c r="G136" s="2">
        <v>3548473.3300229022</v>
      </c>
      <c r="H136" s="2">
        <v>3634036.1310787625</v>
      </c>
      <c r="I136" s="2">
        <v>3669375.417240344</v>
      </c>
      <c r="J136" s="2">
        <v>3777111.6855803803</v>
      </c>
      <c r="K136" s="2">
        <v>3767035.4656204558</v>
      </c>
      <c r="L136" s="2">
        <v>3784980.6120369015</v>
      </c>
      <c r="M136" s="2">
        <v>3783295.035749149</v>
      </c>
      <c r="N136" t="e">
        <v>#REF!</v>
      </c>
      <c r="O136" t="e">
        <v>#REF!</v>
      </c>
      <c r="P136" t="e">
        <v>#REF!</v>
      </c>
      <c r="Q136" t="e">
        <v>#REF!</v>
      </c>
      <c r="R136" t="e">
        <v>#REF!</v>
      </c>
      <c r="S136" t="e">
        <v>#REF!</v>
      </c>
      <c r="T136" t="e">
        <v>#REF!</v>
      </c>
      <c r="U136" t="e">
        <v>#REF!</v>
      </c>
    </row>
    <row r="137" spans="1:21" x14ac:dyDescent="0.3">
      <c r="A137" t="s">
        <v>154</v>
      </c>
      <c r="B137" s="2">
        <v>0</v>
      </c>
      <c r="C137" s="2">
        <v>0</v>
      </c>
      <c r="D137" s="2">
        <v>0</v>
      </c>
      <c r="E137" s="2">
        <v>23506.084283318785</v>
      </c>
      <c r="F137" s="2">
        <v>26037.911772920401</v>
      </c>
      <c r="G137" s="2">
        <v>28883.757608195941</v>
      </c>
      <c r="H137" s="2">
        <v>28665.989188383039</v>
      </c>
      <c r="I137" s="2">
        <v>29086.187544048084</v>
      </c>
      <c r="J137" s="2">
        <v>29482.644793167106</v>
      </c>
      <c r="K137" s="2">
        <v>29862.919194955244</v>
      </c>
      <c r="L137" s="2">
        <v>30551.483765216843</v>
      </c>
      <c r="M137" s="2">
        <v>30634.337222821516</v>
      </c>
      <c r="N137" t="e">
        <v>#REF!</v>
      </c>
      <c r="O137" t="e">
        <v>#REF!</v>
      </c>
      <c r="P137" t="e">
        <v>#REF!</v>
      </c>
      <c r="Q137" t="e">
        <v>#REF!</v>
      </c>
      <c r="R137" t="e">
        <v>#REF!</v>
      </c>
      <c r="S137" t="e">
        <v>#REF!</v>
      </c>
      <c r="T137" t="e">
        <v>#REF!</v>
      </c>
      <c r="U137" t="e">
        <v>#REF!</v>
      </c>
    </row>
    <row r="138" spans="1:21" x14ac:dyDescent="0.3">
      <c r="A138" s="9" t="s">
        <v>57</v>
      </c>
      <c r="B138" s="10">
        <f>SUM(B139:B149)</f>
        <v>0</v>
      </c>
      <c r="C138" s="10">
        <f t="shared" ref="C138:U138" si="4">SUM(C139:C149)</f>
        <v>0</v>
      </c>
      <c r="D138" s="10">
        <f t="shared" si="4"/>
        <v>0</v>
      </c>
      <c r="E138" s="10">
        <f t="shared" si="4"/>
        <v>4972662.0461930409</v>
      </c>
      <c r="F138" s="10">
        <f t="shared" si="4"/>
        <v>5517917.6888831472</v>
      </c>
      <c r="G138" s="10">
        <f t="shared" si="4"/>
        <v>6166529.8368962882</v>
      </c>
      <c r="H138" s="10">
        <f t="shared" si="4"/>
        <v>5989458.3338745087</v>
      </c>
      <c r="I138" s="10">
        <f t="shared" si="4"/>
        <v>5658017.1737379925</v>
      </c>
      <c r="J138" s="10">
        <f t="shared" si="4"/>
        <v>5487713.3300026534</v>
      </c>
      <c r="K138" s="10">
        <f t="shared" si="4"/>
        <v>5086254.0876700887</v>
      </c>
      <c r="L138" s="10">
        <f t="shared" si="4"/>
        <v>4757344.4929874334</v>
      </c>
      <c r="M138" s="10">
        <f t="shared" si="4"/>
        <v>4469127.3056179471</v>
      </c>
      <c r="N138" s="10" t="e">
        <f t="shared" si="4"/>
        <v>#REF!</v>
      </c>
      <c r="O138" s="10" t="e">
        <f t="shared" si="4"/>
        <v>#REF!</v>
      </c>
      <c r="P138" s="10" t="e">
        <f t="shared" si="4"/>
        <v>#REF!</v>
      </c>
      <c r="Q138" s="10" t="e">
        <f t="shared" si="4"/>
        <v>#REF!</v>
      </c>
      <c r="R138" s="10" t="e">
        <f t="shared" si="4"/>
        <v>#REF!</v>
      </c>
      <c r="S138" s="10" t="e">
        <f t="shared" si="4"/>
        <v>#REF!</v>
      </c>
      <c r="T138" s="10" t="e">
        <f t="shared" si="4"/>
        <v>#REF!</v>
      </c>
      <c r="U138" s="10" t="e">
        <f t="shared" si="4"/>
        <v>#REF!</v>
      </c>
    </row>
    <row r="139" spans="1:21" x14ac:dyDescent="0.3">
      <c r="A139" t="s">
        <v>59</v>
      </c>
      <c r="B139" s="2">
        <v>0</v>
      </c>
      <c r="C139" s="2">
        <v>0</v>
      </c>
      <c r="D139" s="2">
        <v>0</v>
      </c>
      <c r="E139" s="2">
        <v>2338556.0968388147</v>
      </c>
      <c r="F139" s="2">
        <v>2658584.8047549287</v>
      </c>
      <c r="G139" s="2">
        <v>3067439.1905780584</v>
      </c>
      <c r="H139" s="2">
        <v>3099561.2624180592</v>
      </c>
      <c r="I139" s="2">
        <v>3037211.2031288263</v>
      </c>
      <c r="J139" s="2">
        <v>3059789.22437457</v>
      </c>
      <c r="K139" s="2">
        <v>2936011.5073170885</v>
      </c>
      <c r="L139" s="2">
        <v>2834142.0053381175</v>
      </c>
      <c r="M139" s="2">
        <v>2731764.1402462926</v>
      </c>
      <c r="N139" t="e">
        <v>#REF!</v>
      </c>
      <c r="O139" t="e">
        <v>#REF!</v>
      </c>
      <c r="P139" t="e">
        <v>#REF!</v>
      </c>
      <c r="Q139" t="e">
        <v>#REF!</v>
      </c>
      <c r="R139" t="e">
        <v>#REF!</v>
      </c>
      <c r="S139" t="e">
        <v>#REF!</v>
      </c>
      <c r="T139" t="e">
        <v>#REF!</v>
      </c>
      <c r="U139" t="e">
        <v>#REF!</v>
      </c>
    </row>
    <row r="140" spans="1:21" x14ac:dyDescent="0.3">
      <c r="A140" t="s">
        <v>155</v>
      </c>
      <c r="B140" s="2">
        <v>0</v>
      </c>
      <c r="C140" s="2">
        <v>0</v>
      </c>
      <c r="D140" s="2">
        <v>0</v>
      </c>
      <c r="E140" s="2">
        <v>69.47285251168536</v>
      </c>
      <c r="F140" s="2">
        <v>92.259734786537251</v>
      </c>
      <c r="G140" s="2">
        <v>111.67817592396318</v>
      </c>
      <c r="H140" s="2">
        <v>111.55817592396319</v>
      </c>
      <c r="I140" s="2">
        <v>117.48503044950311</v>
      </c>
      <c r="J140" s="2">
        <v>117.18623027491405</v>
      </c>
      <c r="K140" s="2">
        <v>114.56185024047859</v>
      </c>
      <c r="L140" s="2">
        <v>112.4792930055859</v>
      </c>
      <c r="M140" s="2">
        <v>109.81979595072681</v>
      </c>
      <c r="N140" t="e">
        <v>#REF!</v>
      </c>
      <c r="O140" t="e">
        <v>#REF!</v>
      </c>
      <c r="P140" t="e">
        <v>#REF!</v>
      </c>
      <c r="Q140" t="e">
        <v>#REF!</v>
      </c>
      <c r="R140" t="e">
        <v>#REF!</v>
      </c>
      <c r="S140" t="e">
        <v>#REF!</v>
      </c>
      <c r="T140" t="e">
        <v>#REF!</v>
      </c>
      <c r="U140" t="e">
        <v>#REF!</v>
      </c>
    </row>
    <row r="141" spans="1:21" x14ac:dyDescent="0.3">
      <c r="A141" t="s">
        <v>156</v>
      </c>
      <c r="B141" s="2">
        <v>0</v>
      </c>
      <c r="C141" s="2">
        <v>0</v>
      </c>
      <c r="D141" s="2">
        <v>0</v>
      </c>
      <c r="E141" s="2">
        <v>44815.669229776948</v>
      </c>
      <c r="F141" s="2">
        <v>54442.538538290566</v>
      </c>
      <c r="G141" s="2">
        <v>67119.298629987417</v>
      </c>
      <c r="H141" s="2">
        <v>67722.627347932474</v>
      </c>
      <c r="I141" s="2">
        <v>66166.934372937889</v>
      </c>
      <c r="J141" s="2">
        <v>66534.272439556909</v>
      </c>
      <c r="K141" s="2">
        <v>63580.024437549553</v>
      </c>
      <c r="L141" s="2">
        <v>61113.841315955877</v>
      </c>
      <c r="M141" s="2">
        <v>58943.742434587897</v>
      </c>
      <c r="N141" t="e">
        <v>#REF!</v>
      </c>
      <c r="O141" t="e">
        <v>#REF!</v>
      </c>
      <c r="P141" t="e">
        <v>#REF!</v>
      </c>
      <c r="Q141" t="e">
        <v>#REF!</v>
      </c>
      <c r="R141" t="e">
        <v>#REF!</v>
      </c>
      <c r="S141" t="e">
        <v>#REF!</v>
      </c>
      <c r="T141" t="e">
        <v>#REF!</v>
      </c>
      <c r="U141" t="e">
        <v>#REF!</v>
      </c>
    </row>
    <row r="142" spans="1:21" x14ac:dyDescent="0.3">
      <c r="A142" t="s">
        <v>157</v>
      </c>
      <c r="B142" s="2">
        <v>0</v>
      </c>
      <c r="C142" s="2">
        <v>0</v>
      </c>
      <c r="D142" s="2">
        <v>0</v>
      </c>
      <c r="E142" s="2">
        <v>196.5289554496506</v>
      </c>
      <c r="F142" s="2">
        <v>222.08651372631365</v>
      </c>
      <c r="G142" s="2">
        <v>258.32861911013816</v>
      </c>
      <c r="H142" s="2">
        <v>255.18286348352498</v>
      </c>
      <c r="I142" s="2">
        <v>265.61410347679208</v>
      </c>
      <c r="J142" s="2">
        <v>272.89774269373822</v>
      </c>
      <c r="K142" s="2">
        <v>274.69800345237405</v>
      </c>
      <c r="L142" s="2">
        <v>278.52987386855443</v>
      </c>
      <c r="M142" s="2">
        <v>273.61384740253027</v>
      </c>
      <c r="N142" t="e">
        <v>#REF!</v>
      </c>
      <c r="O142" t="e">
        <v>#REF!</v>
      </c>
      <c r="P142" t="e">
        <v>#REF!</v>
      </c>
      <c r="Q142" t="e">
        <v>#REF!</v>
      </c>
      <c r="R142" t="e">
        <v>#REF!</v>
      </c>
      <c r="S142" t="e">
        <v>#REF!</v>
      </c>
      <c r="T142" t="e">
        <v>#REF!</v>
      </c>
      <c r="U142" t="e">
        <v>#REF!</v>
      </c>
    </row>
    <row r="143" spans="1:21" x14ac:dyDescent="0.3">
      <c r="A143" t="s">
        <v>158</v>
      </c>
      <c r="B143" s="2">
        <v>0</v>
      </c>
      <c r="C143" s="2">
        <v>0</v>
      </c>
      <c r="D143" s="2">
        <v>0</v>
      </c>
      <c r="E143" s="2">
        <v>889.02164303080258</v>
      </c>
      <c r="F143" s="2">
        <v>967.34743617185086</v>
      </c>
      <c r="G143" s="2">
        <v>1046.2678823897963</v>
      </c>
      <c r="H143" s="2">
        <v>1053.8010723665054</v>
      </c>
      <c r="I143" s="2">
        <v>1074.2133200098417</v>
      </c>
      <c r="J143" s="2">
        <v>1080.7073986183232</v>
      </c>
      <c r="K143" s="2">
        <v>1102.2768567613975</v>
      </c>
      <c r="L143" s="2">
        <v>1118.2079210060363</v>
      </c>
      <c r="M143" s="2">
        <v>1105.1178680739879</v>
      </c>
      <c r="N143" t="e">
        <v>#REF!</v>
      </c>
      <c r="O143" t="e">
        <v>#REF!</v>
      </c>
      <c r="P143" t="e">
        <v>#REF!</v>
      </c>
      <c r="Q143" t="e">
        <v>#REF!</v>
      </c>
      <c r="R143" t="e">
        <v>#REF!</v>
      </c>
      <c r="S143" t="e">
        <v>#REF!</v>
      </c>
      <c r="T143" t="e">
        <v>#REF!</v>
      </c>
      <c r="U143" t="e">
        <v>#REF!</v>
      </c>
    </row>
    <row r="144" spans="1:21" x14ac:dyDescent="0.3">
      <c r="A144" t="s">
        <v>61</v>
      </c>
      <c r="B144" s="2">
        <v>0</v>
      </c>
      <c r="C144" s="2">
        <v>0</v>
      </c>
      <c r="D144" s="2">
        <v>0</v>
      </c>
      <c r="E144" s="2">
        <v>1962888.9249160504</v>
      </c>
      <c r="F144" s="2">
        <v>2043203.8279358516</v>
      </c>
      <c r="G144" s="2">
        <v>2095238.5336831107</v>
      </c>
      <c r="H144" s="2">
        <v>1893272.446298443</v>
      </c>
      <c r="I144" s="2">
        <v>1650458.490561889</v>
      </c>
      <c r="J144" s="2">
        <v>1459439.4503939035</v>
      </c>
      <c r="K144" s="2">
        <v>1220798.894590168</v>
      </c>
      <c r="L144" s="2">
        <v>1023305.9019380884</v>
      </c>
      <c r="M144" s="2">
        <v>869547.38822782761</v>
      </c>
      <c r="N144" t="e">
        <v>#REF!</v>
      </c>
      <c r="O144" t="e">
        <v>#REF!</v>
      </c>
      <c r="P144" t="e">
        <v>#REF!</v>
      </c>
      <c r="Q144" t="e">
        <v>#REF!</v>
      </c>
      <c r="R144" t="e">
        <v>#REF!</v>
      </c>
      <c r="S144" t="e">
        <v>#REF!</v>
      </c>
      <c r="T144" t="e">
        <v>#REF!</v>
      </c>
      <c r="U144" t="e">
        <v>#REF!</v>
      </c>
    </row>
    <row r="145" spans="1:25" s="1" customFormat="1" x14ac:dyDescent="0.3">
      <c r="A145" t="s">
        <v>159</v>
      </c>
      <c r="B145" s="2">
        <v>0</v>
      </c>
      <c r="C145" s="2">
        <v>0</v>
      </c>
      <c r="D145" s="2">
        <v>0</v>
      </c>
      <c r="E145" s="2">
        <v>409121.04365428648</v>
      </c>
      <c r="F145" s="2">
        <v>504935.14957267186</v>
      </c>
      <c r="G145" s="2">
        <v>630312.51946771995</v>
      </c>
      <c r="H145" s="2">
        <v>631342.5802593549</v>
      </c>
      <c r="I145" s="2">
        <v>623959.4083643019</v>
      </c>
      <c r="J145" s="2">
        <v>630301.93594685406</v>
      </c>
      <c r="K145" s="2">
        <v>614970.45392132271</v>
      </c>
      <c r="L145" s="2">
        <v>605314.92270929809</v>
      </c>
      <c r="M145" s="2">
        <v>591385.05452503532</v>
      </c>
      <c r="N145" t="e">
        <v>#REF!</v>
      </c>
      <c r="O145" t="e">
        <v>#REF!</v>
      </c>
      <c r="P145" t="e">
        <v>#REF!</v>
      </c>
      <c r="Q145" t="e">
        <v>#REF!</v>
      </c>
      <c r="R145" t="e">
        <v>#REF!</v>
      </c>
      <c r="S145" t="e">
        <v>#REF!</v>
      </c>
      <c r="T145" t="e">
        <v>#REF!</v>
      </c>
      <c r="U145" t="e">
        <v>#REF!</v>
      </c>
      <c r="V145"/>
      <c r="W145"/>
      <c r="X145"/>
      <c r="Y145"/>
    </row>
    <row r="146" spans="1:25" s="9" customFormat="1" x14ac:dyDescent="0.3">
      <c r="A146" t="s">
        <v>160</v>
      </c>
      <c r="B146" s="2">
        <v>0</v>
      </c>
      <c r="C146" s="2">
        <v>0</v>
      </c>
      <c r="D146" s="2">
        <v>0</v>
      </c>
      <c r="E146" s="2">
        <v>1851.1712564829234</v>
      </c>
      <c r="F146" s="2">
        <v>2144.0770914817426</v>
      </c>
      <c r="G146" s="2">
        <v>2475.4911031572638</v>
      </c>
      <c r="H146" s="2">
        <v>2422.1740634255762</v>
      </c>
      <c r="I146" s="2">
        <v>2450.3773156118823</v>
      </c>
      <c r="J146" s="2">
        <v>2459.4101213992922</v>
      </c>
      <c r="K146" s="2">
        <v>2487.5011637132802</v>
      </c>
      <c r="L146" s="2">
        <v>2559.5831863360804</v>
      </c>
      <c r="M146" s="2">
        <v>2532.3657537625645</v>
      </c>
      <c r="N146" t="e">
        <v>#REF!</v>
      </c>
      <c r="O146" t="e">
        <v>#REF!</v>
      </c>
      <c r="P146" t="e">
        <v>#REF!</v>
      </c>
      <c r="Q146" t="e">
        <v>#REF!</v>
      </c>
      <c r="R146" t="e">
        <v>#REF!</v>
      </c>
      <c r="S146" t="e">
        <v>#REF!</v>
      </c>
      <c r="T146" t="e">
        <v>#REF!</v>
      </c>
      <c r="U146" t="e">
        <v>#REF!</v>
      </c>
      <c r="V146"/>
      <c r="W146"/>
      <c r="X146"/>
      <c r="Y146"/>
    </row>
    <row r="147" spans="1:25" x14ac:dyDescent="0.3">
      <c r="A147" t="s">
        <v>161</v>
      </c>
      <c r="B147" s="2">
        <v>0</v>
      </c>
      <c r="C147" s="2">
        <v>0</v>
      </c>
      <c r="D147" s="2">
        <v>0</v>
      </c>
      <c r="E147" s="2">
        <v>209101.53301469155</v>
      </c>
      <c r="F147" s="2">
        <v>246655.31429352597</v>
      </c>
      <c r="G147" s="2">
        <v>294080.07026809116</v>
      </c>
      <c r="H147" s="2">
        <v>284767.42433521402</v>
      </c>
      <c r="I147" s="2">
        <v>267019.99372948188</v>
      </c>
      <c r="J147" s="2">
        <v>258221.06873368259</v>
      </c>
      <c r="K147" s="2">
        <v>237498.30186514402</v>
      </c>
      <c r="L147" s="2">
        <v>220006.07957466209</v>
      </c>
      <c r="M147" s="2">
        <v>204284.79054473725</v>
      </c>
      <c r="N147" t="e">
        <v>#REF!</v>
      </c>
      <c r="O147" t="e">
        <v>#REF!</v>
      </c>
      <c r="P147" t="e">
        <v>#REF!</v>
      </c>
      <c r="Q147" t="e">
        <v>#REF!</v>
      </c>
      <c r="R147" t="e">
        <v>#REF!</v>
      </c>
      <c r="S147" t="e">
        <v>#REF!</v>
      </c>
      <c r="T147" t="e">
        <v>#REF!</v>
      </c>
      <c r="U147" t="e">
        <v>#REF!</v>
      </c>
    </row>
    <row r="148" spans="1:25" x14ac:dyDescent="0.3">
      <c r="A148" t="s">
        <v>162</v>
      </c>
      <c r="B148" s="2">
        <v>0</v>
      </c>
      <c r="C148" s="2">
        <v>0</v>
      </c>
      <c r="D148" s="2">
        <v>0</v>
      </c>
      <c r="E148" s="2">
        <v>62.769705023370726</v>
      </c>
      <c r="F148" s="2">
        <v>71.269705023370733</v>
      </c>
      <c r="G148" s="2">
        <v>93.808587298222619</v>
      </c>
      <c r="H148" s="2">
        <v>91.288587298222609</v>
      </c>
      <c r="I148" s="2">
        <v>108.23588296118851</v>
      </c>
      <c r="J148" s="2">
        <v>107.62708278659943</v>
      </c>
      <c r="K148" s="2">
        <v>109.6711438895899</v>
      </c>
      <c r="L148" s="2">
        <v>110.04858665469722</v>
      </c>
      <c r="M148" s="2">
        <v>107.86908959983811</v>
      </c>
      <c r="N148" t="e">
        <v>#REF!</v>
      </c>
      <c r="O148" t="e">
        <v>#REF!</v>
      </c>
      <c r="P148" t="e">
        <v>#REF!</v>
      </c>
      <c r="Q148" t="e">
        <v>#REF!</v>
      </c>
      <c r="R148" t="e">
        <v>#REF!</v>
      </c>
      <c r="S148" t="e">
        <v>#REF!</v>
      </c>
      <c r="T148" t="e">
        <v>#REF!</v>
      </c>
      <c r="U148" t="e">
        <v>#REF!</v>
      </c>
    </row>
    <row r="149" spans="1:25" x14ac:dyDescent="0.3">
      <c r="A149" t="s">
        <v>163</v>
      </c>
      <c r="B149" s="2">
        <v>0</v>
      </c>
      <c r="C149" s="2">
        <v>0</v>
      </c>
      <c r="D149" s="2">
        <v>0</v>
      </c>
      <c r="E149" s="2">
        <v>5109.8141269214611</v>
      </c>
      <c r="F149" s="2">
        <v>6599.0133066876997</v>
      </c>
      <c r="G149" s="2">
        <v>8354.6499014421843</v>
      </c>
      <c r="H149" s="2">
        <v>8857.9884530073177</v>
      </c>
      <c r="I149" s="2">
        <v>9185.2179280469663</v>
      </c>
      <c r="J149" s="2">
        <v>9389.549538313333</v>
      </c>
      <c r="K149" s="2">
        <v>9306.1965207587455</v>
      </c>
      <c r="L149" s="2">
        <v>9282.8932504414643</v>
      </c>
      <c r="M149" s="2">
        <v>9073.4032846770915</v>
      </c>
      <c r="N149" t="e">
        <v>#REF!</v>
      </c>
      <c r="O149" t="e">
        <v>#REF!</v>
      </c>
      <c r="P149" t="e">
        <v>#REF!</v>
      </c>
      <c r="Q149" t="e">
        <v>#REF!</v>
      </c>
      <c r="R149" t="e">
        <v>#REF!</v>
      </c>
      <c r="S149" t="e">
        <v>#REF!</v>
      </c>
      <c r="T149" t="e">
        <v>#REF!</v>
      </c>
      <c r="U149" t="e">
        <v>#REF!</v>
      </c>
    </row>
    <row r="150" spans="1:25" x14ac:dyDescent="0.3">
      <c r="A150" s="1" t="s">
        <v>224</v>
      </c>
    </row>
    <row r="151" spans="1:25" x14ac:dyDescent="0.3">
      <c r="B151" s="2" t="s">
        <v>1</v>
      </c>
      <c r="D151" s="2" t="s">
        <v>2</v>
      </c>
    </row>
    <row r="152" spans="1:25" x14ac:dyDescent="0.3">
      <c r="A152" s="5" t="s">
        <v>4</v>
      </c>
      <c r="B152" s="6">
        <v>1992</v>
      </c>
      <c r="C152" s="6">
        <v>2017</v>
      </c>
      <c r="D152" s="7">
        <v>2017</v>
      </c>
      <c r="E152" s="7">
        <v>2020</v>
      </c>
      <c r="F152" s="7">
        <v>2025</v>
      </c>
      <c r="G152" s="7">
        <v>2030</v>
      </c>
      <c r="H152" s="7">
        <v>2035</v>
      </c>
      <c r="I152" s="7">
        <v>2040</v>
      </c>
      <c r="J152" s="7">
        <v>2045</v>
      </c>
      <c r="K152" s="7">
        <v>2050</v>
      </c>
      <c r="L152" s="7">
        <v>2055</v>
      </c>
      <c r="M152" s="7">
        <v>2060</v>
      </c>
      <c r="N152" s="8">
        <v>2065</v>
      </c>
      <c r="O152" s="8">
        <v>2070</v>
      </c>
      <c r="P152" s="8">
        <v>2075</v>
      </c>
      <c r="Q152" s="8">
        <v>2080</v>
      </c>
      <c r="R152" s="8">
        <v>2085</v>
      </c>
      <c r="S152" s="8">
        <v>2090</v>
      </c>
      <c r="T152" s="8">
        <v>2095</v>
      </c>
      <c r="U152" s="8">
        <v>2100</v>
      </c>
    </row>
    <row r="153" spans="1:25" x14ac:dyDescent="0.3">
      <c r="A153" s="9" t="s">
        <v>63</v>
      </c>
      <c r="B153" s="10">
        <f>SUM(B154:B183)+B187+B188+B192+B193+B194+B195+B198</f>
        <v>0</v>
      </c>
      <c r="C153" s="10">
        <f>SUM(C154:C183)+C187+C188+C192+C193+C194+C195+C198</f>
        <v>0</v>
      </c>
      <c r="D153" s="10">
        <f>SUM(D154:D183)+D187+D188+D192+D193+D194+D195+D198</f>
        <v>0</v>
      </c>
      <c r="E153" s="10">
        <f>SUM(E154:E183)+E187+E188+E192+E193+E194+E195+E198</f>
        <v>40453533.405313395</v>
      </c>
      <c r="F153" s="10">
        <f t="shared" ref="F153:U153" si="5">SUM(F154:F183)+F187+F188+F192+F193+F194+F195+F198</f>
        <v>47316065.789139122</v>
      </c>
      <c r="G153" s="10">
        <f t="shared" si="5"/>
        <v>55464275.190110281</v>
      </c>
      <c r="H153" s="10">
        <f t="shared" si="5"/>
        <v>55939367.906891763</v>
      </c>
      <c r="I153" s="10">
        <f t="shared" si="5"/>
        <v>56295293.727707513</v>
      </c>
      <c r="J153" s="10">
        <f t="shared" si="5"/>
        <v>56376356.765076779</v>
      </c>
      <c r="K153" s="10">
        <f t="shared" si="5"/>
        <v>55452157.335245728</v>
      </c>
      <c r="L153" s="10">
        <f t="shared" si="5"/>
        <v>54862853.142513603</v>
      </c>
      <c r="M153" s="10">
        <f t="shared" si="5"/>
        <v>53814510.348570406</v>
      </c>
      <c r="N153" s="10" t="e">
        <f t="shared" si="5"/>
        <v>#REF!</v>
      </c>
      <c r="O153" s="10" t="e">
        <f t="shared" si="5"/>
        <v>#REF!</v>
      </c>
      <c r="P153" s="10" t="e">
        <f t="shared" si="5"/>
        <v>#REF!</v>
      </c>
      <c r="Q153" s="10" t="e">
        <f t="shared" si="5"/>
        <v>#REF!</v>
      </c>
      <c r="R153" s="10" t="e">
        <f t="shared" si="5"/>
        <v>#REF!</v>
      </c>
      <c r="S153" s="10" t="e">
        <f t="shared" si="5"/>
        <v>#REF!</v>
      </c>
      <c r="T153" s="10" t="e">
        <f t="shared" si="5"/>
        <v>#REF!</v>
      </c>
      <c r="U153" s="10" t="e">
        <f t="shared" si="5"/>
        <v>#REF!</v>
      </c>
    </row>
    <row r="154" spans="1:25" x14ac:dyDescent="0.3">
      <c r="A154" t="s">
        <v>164</v>
      </c>
      <c r="B154" s="2">
        <v>0</v>
      </c>
      <c r="C154" s="2">
        <v>0</v>
      </c>
      <c r="D154" s="2">
        <v>0</v>
      </c>
      <c r="E154" s="2">
        <v>29100.465407191125</v>
      </c>
      <c r="F154" s="2">
        <v>34361.528832238408</v>
      </c>
      <c r="G154" s="2">
        <v>40325.401955242705</v>
      </c>
      <c r="H154" s="2">
        <v>39792.583558236816</v>
      </c>
      <c r="I154" s="2">
        <v>40425.787815251475</v>
      </c>
      <c r="J154" s="2">
        <v>40889.508093016739</v>
      </c>
      <c r="K154" s="2">
        <v>41403.215554108072</v>
      </c>
      <c r="L154" s="2">
        <v>27850.368572679141</v>
      </c>
      <c r="M154" s="2">
        <v>27356.849054258259</v>
      </c>
      <c r="N154" t="e">
        <v>#REF!</v>
      </c>
      <c r="O154" t="e">
        <v>#REF!</v>
      </c>
      <c r="P154" t="e">
        <v>#REF!</v>
      </c>
      <c r="Q154" t="e">
        <v>#REF!</v>
      </c>
      <c r="R154" t="e">
        <v>#REF!</v>
      </c>
      <c r="S154" t="e">
        <v>#REF!</v>
      </c>
      <c r="T154" t="e">
        <v>#REF!</v>
      </c>
      <c r="U154" t="e">
        <v>#REF!</v>
      </c>
    </row>
    <row r="155" spans="1:25" x14ac:dyDescent="0.3">
      <c r="A155" t="s">
        <v>65</v>
      </c>
      <c r="B155" s="2">
        <v>0</v>
      </c>
      <c r="C155" s="2">
        <v>0</v>
      </c>
      <c r="D155" s="2">
        <v>0</v>
      </c>
      <c r="E155" s="2">
        <v>1058912.7226600824</v>
      </c>
      <c r="F155" s="2">
        <v>1183567.4054529597</v>
      </c>
      <c r="G155" s="2">
        <v>1323904.2130711656</v>
      </c>
      <c r="H155" s="2">
        <v>1309907.2118197277</v>
      </c>
      <c r="I155" s="2">
        <v>1269108.9488999357</v>
      </c>
      <c r="J155" s="2">
        <v>1260777.5946901857</v>
      </c>
      <c r="K155" s="2">
        <v>1201993.6246506181</v>
      </c>
      <c r="L155" s="2">
        <v>1155973.1906297524</v>
      </c>
      <c r="M155" s="2">
        <v>1108437.6423508928</v>
      </c>
      <c r="N155" t="e">
        <v>#REF!</v>
      </c>
      <c r="O155" t="e">
        <v>#REF!</v>
      </c>
      <c r="P155" t="e">
        <v>#REF!</v>
      </c>
      <c r="Q155" t="e">
        <v>#REF!</v>
      </c>
      <c r="R155" t="e">
        <v>#REF!</v>
      </c>
      <c r="S155" t="e">
        <v>#REF!</v>
      </c>
      <c r="T155" t="e">
        <v>#REF!</v>
      </c>
      <c r="U155" t="e">
        <v>#REF!</v>
      </c>
    </row>
    <row r="156" spans="1:25" x14ac:dyDescent="0.3">
      <c r="A156" t="s">
        <v>165</v>
      </c>
      <c r="B156" s="2">
        <v>0</v>
      </c>
      <c r="C156" s="2">
        <v>0</v>
      </c>
      <c r="D156" s="2">
        <v>0</v>
      </c>
      <c r="E156" s="2">
        <v>325860.11836153199</v>
      </c>
      <c r="F156" s="2">
        <v>252403.55055126929</v>
      </c>
      <c r="G156" s="2">
        <v>176236.4439259365</v>
      </c>
      <c r="H156" s="2">
        <v>131474.32149165994</v>
      </c>
      <c r="I156" s="2">
        <v>83481.198270632478</v>
      </c>
      <c r="J156" s="2">
        <v>36643.732654162071</v>
      </c>
      <c r="K156" s="2">
        <v>24.119955955414433</v>
      </c>
      <c r="L156" s="2">
        <v>24.479955955414418</v>
      </c>
      <c r="M156" s="2">
        <v>24.02995595541443</v>
      </c>
      <c r="N156" t="e">
        <v>#REF!</v>
      </c>
      <c r="O156" t="e">
        <v>#REF!</v>
      </c>
      <c r="P156" t="e">
        <v>#REF!</v>
      </c>
      <c r="Q156" t="e">
        <v>#REF!</v>
      </c>
      <c r="R156" t="e">
        <v>#REF!</v>
      </c>
      <c r="S156" t="e">
        <v>#REF!</v>
      </c>
      <c r="T156" t="e">
        <v>#REF!</v>
      </c>
      <c r="U156" t="e">
        <v>#REF!</v>
      </c>
    </row>
    <row r="157" spans="1:25" x14ac:dyDescent="0.3">
      <c r="A157" t="s">
        <v>166</v>
      </c>
      <c r="B157" s="2">
        <v>0</v>
      </c>
      <c r="C157" s="2">
        <v>0</v>
      </c>
      <c r="D157" s="2">
        <v>0</v>
      </c>
      <c r="E157" s="2">
        <v>181693.7498514521</v>
      </c>
      <c r="F157" s="2">
        <v>214602.44248330253</v>
      </c>
      <c r="G157" s="2">
        <v>252763.18241369084</v>
      </c>
      <c r="H157" s="2">
        <v>259754.54958573153</v>
      </c>
      <c r="I157" s="2">
        <v>266294.83385735931</v>
      </c>
      <c r="J157" s="2">
        <v>277133.24703655223</v>
      </c>
      <c r="K157" s="2">
        <v>277411.88018382259</v>
      </c>
      <c r="L157" s="2">
        <v>279893.64778741059</v>
      </c>
      <c r="M157" s="2">
        <v>276635.53287747269</v>
      </c>
      <c r="N157" t="e">
        <v>#REF!</v>
      </c>
      <c r="O157" t="e">
        <v>#REF!</v>
      </c>
      <c r="P157" t="e">
        <v>#REF!</v>
      </c>
      <c r="Q157" t="e">
        <v>#REF!</v>
      </c>
      <c r="R157" t="e">
        <v>#REF!</v>
      </c>
      <c r="S157" t="e">
        <v>#REF!</v>
      </c>
      <c r="T157" t="e">
        <v>#REF!</v>
      </c>
      <c r="U157" t="e">
        <v>#REF!</v>
      </c>
    </row>
    <row r="158" spans="1:25" x14ac:dyDescent="0.3">
      <c r="A158" t="s">
        <v>167</v>
      </c>
      <c r="B158" s="2">
        <v>0</v>
      </c>
      <c r="C158" s="2">
        <v>0</v>
      </c>
      <c r="D158" s="2">
        <v>0</v>
      </c>
      <c r="E158" s="2">
        <v>226504.7545327374</v>
      </c>
      <c r="F158" s="2">
        <v>286023.45988035441</v>
      </c>
      <c r="G158" s="2">
        <v>361776.32214937109</v>
      </c>
      <c r="H158" s="2">
        <v>381652.17459855141</v>
      </c>
      <c r="I158" s="2">
        <v>400938.73312815826</v>
      </c>
      <c r="J158" s="2">
        <v>422292.1723276127</v>
      </c>
      <c r="K158" s="2">
        <v>424633.49640575075</v>
      </c>
      <c r="L158" s="2">
        <v>431383.56132815767</v>
      </c>
      <c r="M158" s="2">
        <v>432275.1891478023</v>
      </c>
      <c r="N158" t="e">
        <v>#REF!</v>
      </c>
      <c r="O158" t="e">
        <v>#REF!</v>
      </c>
      <c r="P158" t="e">
        <v>#REF!</v>
      </c>
      <c r="Q158" t="e">
        <v>#REF!</v>
      </c>
      <c r="R158" t="e">
        <v>#REF!</v>
      </c>
      <c r="S158" t="e">
        <v>#REF!</v>
      </c>
      <c r="T158" t="e">
        <v>#REF!</v>
      </c>
      <c r="U158" t="e">
        <v>#REF!</v>
      </c>
    </row>
    <row r="159" spans="1:25" x14ac:dyDescent="0.3">
      <c r="A159" t="s">
        <v>169</v>
      </c>
      <c r="B159" s="2">
        <v>0</v>
      </c>
      <c r="C159" s="2">
        <v>0</v>
      </c>
      <c r="D159" s="2">
        <v>0</v>
      </c>
      <c r="E159" s="2">
        <v>204424.54044550849</v>
      </c>
      <c r="F159" s="2">
        <v>229234.08111455792</v>
      </c>
      <c r="G159" s="2">
        <v>255552.41685150322</v>
      </c>
      <c r="H159" s="2">
        <v>259541.6568803952</v>
      </c>
      <c r="I159" s="2">
        <v>257708.54940440081</v>
      </c>
      <c r="J159" s="2">
        <v>263563.57335974596</v>
      </c>
      <c r="K159" s="2">
        <v>256609.17549528816</v>
      </c>
      <c r="L159" s="2">
        <v>252393.3130750655</v>
      </c>
      <c r="M159" s="2">
        <v>246516.41566099663</v>
      </c>
      <c r="N159" t="e">
        <v>#REF!</v>
      </c>
      <c r="O159" t="e">
        <v>#REF!</v>
      </c>
      <c r="P159" t="e">
        <v>#REF!</v>
      </c>
      <c r="Q159" t="e">
        <v>#REF!</v>
      </c>
      <c r="R159" t="e">
        <v>#REF!</v>
      </c>
      <c r="S159" t="e">
        <v>#REF!</v>
      </c>
      <c r="T159" t="e">
        <v>#REF!</v>
      </c>
      <c r="U159" t="e">
        <v>#REF!</v>
      </c>
    </row>
    <row r="160" spans="1:25" x14ac:dyDescent="0.3">
      <c r="A160" t="s">
        <v>66</v>
      </c>
      <c r="B160" s="2">
        <v>0</v>
      </c>
      <c r="C160" s="2">
        <v>0</v>
      </c>
      <c r="D160" s="2">
        <v>0</v>
      </c>
      <c r="E160" s="2">
        <v>906298.83740253118</v>
      </c>
      <c r="F160" s="2">
        <v>1041145.6762122713</v>
      </c>
      <c r="G160" s="2">
        <v>1180677.7510993683</v>
      </c>
      <c r="H160" s="2">
        <v>1092002.5940703393</v>
      </c>
      <c r="I160" s="2">
        <v>1026029.2389486972</v>
      </c>
      <c r="J160" s="2">
        <v>990600.68907747848</v>
      </c>
      <c r="K160" s="2">
        <v>890185.93575051846</v>
      </c>
      <c r="L160" s="2">
        <v>785671.72174860374</v>
      </c>
      <c r="M160" s="2">
        <v>635135.89876558341</v>
      </c>
      <c r="N160" t="e">
        <v>#REF!</v>
      </c>
      <c r="O160" t="e">
        <v>#REF!</v>
      </c>
      <c r="P160" t="e">
        <v>#REF!</v>
      </c>
      <c r="Q160" t="e">
        <v>#REF!</v>
      </c>
      <c r="R160" t="e">
        <v>#REF!</v>
      </c>
      <c r="S160" t="e">
        <v>#REF!</v>
      </c>
      <c r="T160" t="e">
        <v>#REF!</v>
      </c>
      <c r="U160" t="e">
        <v>#REF!</v>
      </c>
    </row>
    <row r="161" spans="1:21" x14ac:dyDescent="0.3">
      <c r="A161" t="s">
        <v>171</v>
      </c>
      <c r="B161" s="2">
        <v>0</v>
      </c>
      <c r="C161" s="2">
        <v>0</v>
      </c>
      <c r="D161" s="2">
        <v>0</v>
      </c>
      <c r="E161" s="2">
        <v>111756.29882407632</v>
      </c>
      <c r="F161" s="2">
        <v>122408.04095511138</v>
      </c>
      <c r="G161" s="2">
        <v>152268.16173570388</v>
      </c>
      <c r="H161" s="2">
        <v>144718.8688361902</v>
      </c>
      <c r="I161" s="2">
        <v>139948.76698919234</v>
      </c>
      <c r="J161" s="2">
        <v>136024.08926849146</v>
      </c>
      <c r="K161" s="2">
        <v>128653.61284695836</v>
      </c>
      <c r="L161" s="2">
        <v>122631.29562220555</v>
      </c>
      <c r="M161" s="2">
        <v>112052.11635553616</v>
      </c>
      <c r="N161" t="e">
        <v>#REF!</v>
      </c>
      <c r="O161" t="e">
        <v>#REF!</v>
      </c>
      <c r="P161" t="e">
        <v>#REF!</v>
      </c>
      <c r="Q161" t="e">
        <v>#REF!</v>
      </c>
      <c r="R161" t="e">
        <v>#REF!</v>
      </c>
      <c r="S161" t="e">
        <v>#REF!</v>
      </c>
      <c r="T161" t="e">
        <v>#REF!</v>
      </c>
      <c r="U161" t="e">
        <v>#REF!</v>
      </c>
    </row>
    <row r="162" spans="1:21" x14ac:dyDescent="0.3">
      <c r="A162" t="s">
        <v>68</v>
      </c>
      <c r="B162" s="2">
        <v>0</v>
      </c>
      <c r="C162" s="2">
        <v>0</v>
      </c>
      <c r="D162" s="2">
        <v>0</v>
      </c>
      <c r="E162" s="2">
        <v>4304716.4683163771</v>
      </c>
      <c r="F162" s="2">
        <v>5216368.6464635562</v>
      </c>
      <c r="G162" s="2">
        <v>6331009.5783532411</v>
      </c>
      <c r="H162" s="2">
        <v>6530677.3827886311</v>
      </c>
      <c r="I162" s="2">
        <v>6618014.0200708788</v>
      </c>
      <c r="J162" s="2">
        <v>6845591.2997440817</v>
      </c>
      <c r="K162" s="2">
        <v>6957112.0397531679</v>
      </c>
      <c r="L162" s="2">
        <v>6993462.0737437783</v>
      </c>
      <c r="M162" s="2">
        <v>6982185.5536978301</v>
      </c>
      <c r="N162" t="e">
        <v>#REF!</v>
      </c>
      <c r="O162" t="e">
        <v>#REF!</v>
      </c>
      <c r="P162" t="e">
        <v>#REF!</v>
      </c>
      <c r="Q162" t="e">
        <v>#REF!</v>
      </c>
      <c r="R162" t="e">
        <v>#REF!</v>
      </c>
      <c r="S162" t="e">
        <v>#REF!</v>
      </c>
      <c r="T162" t="e">
        <v>#REF!</v>
      </c>
      <c r="U162" t="e">
        <v>#REF!</v>
      </c>
    </row>
    <row r="163" spans="1:21" x14ac:dyDescent="0.3">
      <c r="A163" t="s">
        <v>70</v>
      </c>
      <c r="B163" s="2">
        <v>0</v>
      </c>
      <c r="C163" s="2">
        <v>0</v>
      </c>
      <c r="D163" s="2">
        <v>0</v>
      </c>
      <c r="E163" s="2">
        <v>1673249.8035542248</v>
      </c>
      <c r="F163" s="2">
        <v>1941596.1104137558</v>
      </c>
      <c r="G163" s="2">
        <v>2213373.404837105</v>
      </c>
      <c r="H163" s="2">
        <v>2208439.4885343504</v>
      </c>
      <c r="I163" s="2">
        <v>2203781.2468577651</v>
      </c>
      <c r="J163" s="2">
        <v>2248355.2256973027</v>
      </c>
      <c r="K163" s="2">
        <v>2199525.9132026755</v>
      </c>
      <c r="L163" s="2">
        <v>2169895.7594296909</v>
      </c>
      <c r="M163" s="2">
        <v>2115145.9211217449</v>
      </c>
      <c r="N163" t="e">
        <v>#REF!</v>
      </c>
      <c r="O163" t="e">
        <v>#REF!</v>
      </c>
      <c r="P163" t="e">
        <v>#REF!</v>
      </c>
      <c r="Q163" t="e">
        <v>#REF!</v>
      </c>
      <c r="R163" t="e">
        <v>#REF!</v>
      </c>
      <c r="S163" t="e">
        <v>#REF!</v>
      </c>
      <c r="T163" t="e">
        <v>#REF!</v>
      </c>
      <c r="U163" t="e">
        <v>#REF!</v>
      </c>
    </row>
    <row r="164" spans="1:21" x14ac:dyDescent="0.3">
      <c r="A164" t="s">
        <v>72</v>
      </c>
      <c r="B164" s="2">
        <v>0</v>
      </c>
      <c r="C164" s="2">
        <v>0</v>
      </c>
      <c r="D164" s="2">
        <v>0</v>
      </c>
      <c r="E164" s="2">
        <v>3722328.1349555929</v>
      </c>
      <c r="F164" s="2">
        <v>4105406.7816555193</v>
      </c>
      <c r="G164" s="2">
        <v>4544644.3589216517</v>
      </c>
      <c r="H164" s="2">
        <v>4472346.6434655711</v>
      </c>
      <c r="I164" s="2">
        <v>4260069.0752461134</v>
      </c>
      <c r="J164" s="2">
        <v>4097091.0424162461</v>
      </c>
      <c r="K164" s="2">
        <v>3796641.9217062099</v>
      </c>
      <c r="L164" s="2">
        <v>3515002.6817402039</v>
      </c>
      <c r="M164" s="2">
        <v>3240376.2265211823</v>
      </c>
      <c r="N164" t="e">
        <v>#REF!</v>
      </c>
      <c r="O164" t="e">
        <v>#REF!</v>
      </c>
      <c r="P164" t="e">
        <v>#REF!</v>
      </c>
      <c r="Q164" t="e">
        <v>#REF!</v>
      </c>
      <c r="R164" t="e">
        <v>#REF!</v>
      </c>
      <c r="S164" t="e">
        <v>#REF!</v>
      </c>
      <c r="T164" t="e">
        <v>#REF!</v>
      </c>
      <c r="U164" t="e">
        <v>#REF!</v>
      </c>
    </row>
    <row r="165" spans="1:21" x14ac:dyDescent="0.3">
      <c r="A165" t="s">
        <v>172</v>
      </c>
      <c r="B165" s="2">
        <v>0</v>
      </c>
      <c r="C165" s="2">
        <v>0</v>
      </c>
      <c r="D165" s="2">
        <v>0</v>
      </c>
      <c r="E165" s="2">
        <v>51742.902873054627</v>
      </c>
      <c r="F165" s="2">
        <v>58065.995434844968</v>
      </c>
      <c r="G165" s="2">
        <v>64382.074107130749</v>
      </c>
      <c r="H165" s="2">
        <v>65405.91289048508</v>
      </c>
      <c r="I165" s="2">
        <v>68146.180902723281</v>
      </c>
      <c r="J165" s="2">
        <v>70035.48767513402</v>
      </c>
      <c r="K165" s="2">
        <v>70072.89625533724</v>
      </c>
      <c r="L165" s="2">
        <v>70247.656400933338</v>
      </c>
      <c r="M165" s="2">
        <v>68148.907275813443</v>
      </c>
      <c r="N165" t="e">
        <v>#REF!</v>
      </c>
      <c r="O165" t="e">
        <v>#REF!</v>
      </c>
      <c r="P165" t="e">
        <v>#REF!</v>
      </c>
      <c r="Q165" t="e">
        <v>#REF!</v>
      </c>
      <c r="R165" t="e">
        <v>#REF!</v>
      </c>
      <c r="S165" t="e">
        <v>#REF!</v>
      </c>
      <c r="T165" t="e">
        <v>#REF!</v>
      </c>
      <c r="U165" t="e">
        <v>#REF!</v>
      </c>
    </row>
    <row r="166" spans="1:21" x14ac:dyDescent="0.3">
      <c r="A166" t="s">
        <v>173</v>
      </c>
      <c r="B166" s="2">
        <v>0</v>
      </c>
      <c r="C166" s="2">
        <v>0</v>
      </c>
      <c r="D166" s="2">
        <v>0</v>
      </c>
      <c r="E166" s="2">
        <v>187573.89992083539</v>
      </c>
      <c r="F166" s="2">
        <v>256557.81296279558</v>
      </c>
      <c r="G166" s="2">
        <v>251197.26694190866</v>
      </c>
      <c r="H166" s="2">
        <v>253573.60298339417</v>
      </c>
      <c r="I166" s="2">
        <v>256204.52592164744</v>
      </c>
      <c r="J166" s="2">
        <v>260918.50636186171</v>
      </c>
      <c r="K166" s="2">
        <v>258304.13562690382</v>
      </c>
      <c r="L166" s="2">
        <v>260169.73724271666</v>
      </c>
      <c r="M166" s="2">
        <v>254078.01492847691</v>
      </c>
      <c r="N166" t="e">
        <v>#REF!</v>
      </c>
      <c r="O166" t="e">
        <v>#REF!</v>
      </c>
      <c r="P166" t="e">
        <v>#REF!</v>
      </c>
      <c r="Q166" t="e">
        <v>#REF!</v>
      </c>
      <c r="R166" t="e">
        <v>#REF!</v>
      </c>
      <c r="S166" t="e">
        <v>#REF!</v>
      </c>
      <c r="T166" t="e">
        <v>#REF!</v>
      </c>
      <c r="U166" t="e">
        <v>#REF!</v>
      </c>
    </row>
    <row r="167" spans="1:21" x14ac:dyDescent="0.3">
      <c r="A167" t="s">
        <v>174</v>
      </c>
      <c r="B167" s="2">
        <v>0</v>
      </c>
      <c r="C167" s="2">
        <v>0</v>
      </c>
      <c r="D167" s="2">
        <v>0</v>
      </c>
      <c r="E167" s="2">
        <v>21512.253810432067</v>
      </c>
      <c r="F167" s="2">
        <v>19223.280911461814</v>
      </c>
      <c r="G167" s="2">
        <v>16708.460379627064</v>
      </c>
      <c r="H167" s="2">
        <v>15524.732315062607</v>
      </c>
      <c r="I167" s="2">
        <v>14065.069925931592</v>
      </c>
      <c r="J167" s="2">
        <v>13803.392059173384</v>
      </c>
      <c r="K167" s="2">
        <v>12368.64114092041</v>
      </c>
      <c r="L167" s="2">
        <v>10920.240103537068</v>
      </c>
      <c r="M167" s="2">
        <v>8720.4508493131361</v>
      </c>
      <c r="N167" t="e">
        <v>#REF!</v>
      </c>
      <c r="O167" t="e">
        <v>#REF!</v>
      </c>
      <c r="P167" t="e">
        <v>#REF!</v>
      </c>
      <c r="Q167" t="e">
        <v>#REF!</v>
      </c>
      <c r="R167" t="e">
        <v>#REF!</v>
      </c>
      <c r="S167" t="e">
        <v>#REF!</v>
      </c>
      <c r="T167" t="e">
        <v>#REF!</v>
      </c>
      <c r="U167" t="e">
        <v>#REF!</v>
      </c>
    </row>
    <row r="168" spans="1:21" x14ac:dyDescent="0.3">
      <c r="A168" t="s">
        <v>175</v>
      </c>
      <c r="B168" s="2">
        <v>0</v>
      </c>
      <c r="C168" s="2">
        <v>0</v>
      </c>
      <c r="D168" s="2">
        <v>0</v>
      </c>
      <c r="E168" s="2">
        <v>219386.94194811842</v>
      </c>
      <c r="F168" s="2">
        <v>223694.66349598661</v>
      </c>
      <c r="G168" s="2">
        <v>224093.28252854955</v>
      </c>
      <c r="H168" s="2">
        <v>215381.28152554695</v>
      </c>
      <c r="I168" s="2">
        <v>206992.98636972625</v>
      </c>
      <c r="J168" s="2">
        <v>200644.41053473289</v>
      </c>
      <c r="K168" s="2">
        <v>187325.76435937182</v>
      </c>
      <c r="L168" s="2">
        <v>172967.55704992235</v>
      </c>
      <c r="M168" s="2">
        <v>152448.23938459717</v>
      </c>
      <c r="N168" t="e">
        <v>#REF!</v>
      </c>
      <c r="O168" t="e">
        <v>#REF!</v>
      </c>
      <c r="P168" t="e">
        <v>#REF!</v>
      </c>
      <c r="Q168" t="e">
        <v>#REF!</v>
      </c>
      <c r="R168" t="e">
        <v>#REF!</v>
      </c>
      <c r="S168" t="e">
        <v>#REF!</v>
      </c>
      <c r="T168" t="e">
        <v>#REF!</v>
      </c>
      <c r="U168" t="e">
        <v>#REF!</v>
      </c>
    </row>
    <row r="169" spans="1:21" x14ac:dyDescent="0.3">
      <c r="A169" t="s">
        <v>74</v>
      </c>
      <c r="B169" s="2">
        <v>0</v>
      </c>
      <c r="C169" s="2">
        <v>0</v>
      </c>
      <c r="D169" s="2">
        <v>0</v>
      </c>
      <c r="E169" s="2">
        <v>467777.624077174</v>
      </c>
      <c r="F169" s="2">
        <v>558366.35372560157</v>
      </c>
      <c r="G169" s="2">
        <v>661521.28495828237</v>
      </c>
      <c r="H169" s="2">
        <v>670753.18635329499</v>
      </c>
      <c r="I169" s="2">
        <v>686525.44128390215</v>
      </c>
      <c r="J169" s="2">
        <v>708172.16207871423</v>
      </c>
      <c r="K169" s="2">
        <v>715065.63387000607</v>
      </c>
      <c r="L169" s="2">
        <v>714497.92910799559</v>
      </c>
      <c r="M169" s="2">
        <v>693661.12149537914</v>
      </c>
      <c r="N169" t="e">
        <v>#REF!</v>
      </c>
      <c r="O169" t="e">
        <v>#REF!</v>
      </c>
      <c r="P169" t="e">
        <v>#REF!</v>
      </c>
      <c r="Q169" t="e">
        <v>#REF!</v>
      </c>
      <c r="R169" t="e">
        <v>#REF!</v>
      </c>
      <c r="S169" t="e">
        <v>#REF!</v>
      </c>
      <c r="T169" t="e">
        <v>#REF!</v>
      </c>
      <c r="U169" t="e">
        <v>#REF!</v>
      </c>
    </row>
    <row r="170" spans="1:21" x14ac:dyDescent="0.3">
      <c r="A170" t="s">
        <v>176</v>
      </c>
      <c r="B170" s="2">
        <v>0</v>
      </c>
      <c r="C170" s="2">
        <v>0</v>
      </c>
      <c r="D170" s="2">
        <v>0</v>
      </c>
      <c r="E170" s="2">
        <v>20604.893307475075</v>
      </c>
      <c r="F170" s="2">
        <v>24524.070873074321</v>
      </c>
      <c r="G170" s="2">
        <v>28956.978111566121</v>
      </c>
      <c r="H170" s="2">
        <v>29051.70264360122</v>
      </c>
      <c r="I170" s="2">
        <v>29892.36340407738</v>
      </c>
      <c r="J170" s="2">
        <v>30736.302566821396</v>
      </c>
      <c r="K170" s="2">
        <v>31438.427338115238</v>
      </c>
      <c r="L170" s="2">
        <v>32478.408970469223</v>
      </c>
      <c r="M170" s="2">
        <v>32573.598945948917</v>
      </c>
      <c r="N170" t="e">
        <v>#REF!</v>
      </c>
      <c r="O170" t="e">
        <v>#REF!</v>
      </c>
      <c r="P170" t="e">
        <v>#REF!</v>
      </c>
      <c r="Q170" t="e">
        <v>#REF!</v>
      </c>
      <c r="R170" t="e">
        <v>#REF!</v>
      </c>
      <c r="S170" t="e">
        <v>#REF!</v>
      </c>
      <c r="T170" t="e">
        <v>#REF!</v>
      </c>
      <c r="U170" t="e">
        <v>#REF!</v>
      </c>
    </row>
    <row r="171" spans="1:21" x14ac:dyDescent="0.3">
      <c r="A171" t="s">
        <v>177</v>
      </c>
      <c r="B171" s="2">
        <v>0</v>
      </c>
      <c r="C171" s="2">
        <v>0</v>
      </c>
      <c r="D171" s="2">
        <v>0</v>
      </c>
      <c r="E171" s="2">
        <v>27921.283120520704</v>
      </c>
      <c r="F171" s="2">
        <v>34127.376921529212</v>
      </c>
      <c r="G171" s="2">
        <v>43214.692249491025</v>
      </c>
      <c r="H171" s="2">
        <v>46803.186659093706</v>
      </c>
      <c r="I171" s="2">
        <v>53204.106705565006</v>
      </c>
      <c r="J171" s="2">
        <v>62213.594316696246</v>
      </c>
      <c r="K171" s="2">
        <v>63138.2856300801</v>
      </c>
      <c r="L171" s="2">
        <v>65068.192469395166</v>
      </c>
      <c r="M171" s="2">
        <v>66488.641670726793</v>
      </c>
      <c r="N171" t="e">
        <v>#REF!</v>
      </c>
      <c r="O171" t="e">
        <v>#REF!</v>
      </c>
      <c r="P171" t="e">
        <v>#REF!</v>
      </c>
      <c r="Q171" t="e">
        <v>#REF!</v>
      </c>
      <c r="R171" t="e">
        <v>#REF!</v>
      </c>
      <c r="S171" t="e">
        <v>#REF!</v>
      </c>
      <c r="T171" t="e">
        <v>#REF!</v>
      </c>
      <c r="U171" t="e">
        <v>#REF!</v>
      </c>
    </row>
    <row r="172" spans="1:21" x14ac:dyDescent="0.3">
      <c r="A172" t="s">
        <v>178</v>
      </c>
      <c r="B172" s="2">
        <v>0</v>
      </c>
      <c r="C172" s="2">
        <v>0</v>
      </c>
      <c r="D172" s="2">
        <v>0</v>
      </c>
      <c r="E172" s="2">
        <v>68927.901754059072</v>
      </c>
      <c r="F172" s="2">
        <v>54660.421168762259</v>
      </c>
      <c r="G172" s="2">
        <v>48202.229189221558</v>
      </c>
      <c r="H172" s="2">
        <v>62855.315294481363</v>
      </c>
      <c r="I172" s="2">
        <v>58404.020875838141</v>
      </c>
      <c r="J172" s="2">
        <v>55728.008826873258</v>
      </c>
      <c r="K172" s="2">
        <v>48977.884451720391</v>
      </c>
      <c r="L172" s="2">
        <v>12977.096651475804</v>
      </c>
      <c r="M172" s="2">
        <v>8074.0652010192462</v>
      </c>
      <c r="N172" t="e">
        <v>#REF!</v>
      </c>
      <c r="O172" t="e">
        <v>#REF!</v>
      </c>
      <c r="P172" t="e">
        <v>#REF!</v>
      </c>
      <c r="Q172" t="e">
        <v>#REF!</v>
      </c>
      <c r="R172" t="e">
        <v>#REF!</v>
      </c>
      <c r="S172" t="e">
        <v>#REF!</v>
      </c>
      <c r="T172" t="e">
        <v>#REF!</v>
      </c>
      <c r="U172" t="e">
        <v>#REF!</v>
      </c>
    </row>
    <row r="173" spans="1:21" x14ac:dyDescent="0.3">
      <c r="A173" t="s">
        <v>76</v>
      </c>
      <c r="B173" s="2">
        <v>0</v>
      </c>
      <c r="C173" s="2">
        <v>0</v>
      </c>
      <c r="D173" s="2">
        <v>0</v>
      </c>
      <c r="E173" s="2">
        <v>638443.96204675839</v>
      </c>
      <c r="F173" s="2">
        <v>802767.01959084556</v>
      </c>
      <c r="G173" s="2">
        <v>1021048.5515844803</v>
      </c>
      <c r="H173" s="2">
        <v>1095228.2695477672</v>
      </c>
      <c r="I173" s="2">
        <v>1108560.2263</v>
      </c>
      <c r="J173" s="2">
        <v>1154926.3360318257</v>
      </c>
      <c r="K173" s="2">
        <v>1139816.100025458</v>
      </c>
      <c r="L173" s="2">
        <v>1130766.8440782099</v>
      </c>
      <c r="M173" s="2">
        <v>1118676.4504041572</v>
      </c>
      <c r="N173" t="e">
        <v>#REF!</v>
      </c>
      <c r="O173" t="e">
        <v>#REF!</v>
      </c>
      <c r="P173" t="e">
        <v>#REF!</v>
      </c>
      <c r="Q173" t="e">
        <v>#REF!</v>
      </c>
      <c r="R173" t="e">
        <v>#REF!</v>
      </c>
      <c r="S173" t="e">
        <v>#REF!</v>
      </c>
      <c r="T173" t="e">
        <v>#REF!</v>
      </c>
      <c r="U173" t="e">
        <v>#REF!</v>
      </c>
    </row>
    <row r="174" spans="1:21" x14ac:dyDescent="0.3">
      <c r="A174" t="s">
        <v>78</v>
      </c>
      <c r="B174" s="2">
        <v>0</v>
      </c>
      <c r="C174" s="2">
        <v>0</v>
      </c>
      <c r="D174" s="2">
        <v>0</v>
      </c>
      <c r="E174" s="2">
        <v>2223458.7716123476</v>
      </c>
      <c r="F174" s="2">
        <v>2320767.4424513103</v>
      </c>
      <c r="G174" s="2">
        <v>2309784.6070218026</v>
      </c>
      <c r="H174" s="2">
        <v>2065990.6107965834</v>
      </c>
      <c r="I174" s="2">
        <v>2198078.6600003121</v>
      </c>
      <c r="J174" s="2">
        <v>1580832.1386614374</v>
      </c>
      <c r="K174" s="2">
        <v>1407681.9974719256</v>
      </c>
      <c r="L174" s="2">
        <v>1282952.0002463681</v>
      </c>
      <c r="M174" s="2">
        <v>1153190.139496651</v>
      </c>
      <c r="N174" t="e">
        <v>#REF!</v>
      </c>
      <c r="O174" t="e">
        <v>#REF!</v>
      </c>
      <c r="P174" t="e">
        <v>#REF!</v>
      </c>
      <c r="Q174" t="e">
        <v>#REF!</v>
      </c>
      <c r="R174" t="e">
        <v>#REF!</v>
      </c>
      <c r="S174" t="e">
        <v>#REF!</v>
      </c>
      <c r="T174" t="e">
        <v>#REF!</v>
      </c>
      <c r="U174" t="e">
        <v>#REF!</v>
      </c>
    </row>
    <row r="175" spans="1:21" x14ac:dyDescent="0.3">
      <c r="A175" t="s">
        <v>179</v>
      </c>
      <c r="B175" s="2">
        <v>0</v>
      </c>
      <c r="C175" s="2">
        <v>0</v>
      </c>
      <c r="D175" s="2">
        <v>0</v>
      </c>
      <c r="E175" s="2">
        <v>924692.81074975047</v>
      </c>
      <c r="F175" s="2">
        <v>1066233.1068542083</v>
      </c>
      <c r="G175" s="2">
        <v>1244485.0431521682</v>
      </c>
      <c r="H175" s="2">
        <v>1293814.234092488</v>
      </c>
      <c r="I175" s="2">
        <v>1342540.8674430789</v>
      </c>
      <c r="J175" s="2">
        <v>1360335.0829775988</v>
      </c>
      <c r="K175" s="2">
        <v>1330457.4374240574</v>
      </c>
      <c r="L175" s="2">
        <v>1308273.9491223583</v>
      </c>
      <c r="M175" s="2">
        <v>1280672.5322132225</v>
      </c>
      <c r="N175" t="e">
        <v>#REF!</v>
      </c>
      <c r="O175" t="e">
        <v>#REF!</v>
      </c>
      <c r="P175" t="e">
        <v>#REF!</v>
      </c>
      <c r="Q175" t="e">
        <v>#REF!</v>
      </c>
      <c r="R175" t="e">
        <v>#REF!</v>
      </c>
      <c r="S175" t="e">
        <v>#REF!</v>
      </c>
      <c r="T175" t="e">
        <v>#REF!</v>
      </c>
      <c r="U175" t="e">
        <v>#REF!</v>
      </c>
    </row>
    <row r="176" spans="1:21" x14ac:dyDescent="0.3">
      <c r="A176" t="s">
        <v>180</v>
      </c>
      <c r="B176" s="2">
        <v>0</v>
      </c>
      <c r="C176" s="2">
        <v>0</v>
      </c>
      <c r="D176" s="2">
        <v>0</v>
      </c>
      <c r="E176" s="2">
        <v>889601.30868025974</v>
      </c>
      <c r="F176" s="2">
        <v>1008403.5787756245</v>
      </c>
      <c r="G176" s="2">
        <v>1146516.4371561673</v>
      </c>
      <c r="H176" s="2">
        <v>1182957.1519522311</v>
      </c>
      <c r="I176" s="2">
        <v>1227819.6916448015</v>
      </c>
      <c r="J176" s="2">
        <v>1293133.5537384884</v>
      </c>
      <c r="K176" s="2">
        <v>1309894.0104710648</v>
      </c>
      <c r="L176" s="2">
        <v>1316309.1752641129</v>
      </c>
      <c r="M176" s="2">
        <v>1277772.3454323472</v>
      </c>
      <c r="N176" t="e">
        <v>#REF!</v>
      </c>
      <c r="O176" t="e">
        <v>#REF!</v>
      </c>
      <c r="P176" t="e">
        <v>#REF!</v>
      </c>
      <c r="Q176" t="e">
        <v>#REF!</v>
      </c>
      <c r="R176" t="e">
        <v>#REF!</v>
      </c>
      <c r="S176" t="e">
        <v>#REF!</v>
      </c>
      <c r="T176" t="e">
        <v>#REF!</v>
      </c>
      <c r="U176" t="e">
        <v>#REF!</v>
      </c>
    </row>
    <row r="177" spans="1:25" x14ac:dyDescent="0.3">
      <c r="A177" t="s">
        <v>181</v>
      </c>
      <c r="B177" s="2">
        <v>0</v>
      </c>
      <c r="C177" s="2">
        <v>0</v>
      </c>
      <c r="D177" s="2">
        <v>0</v>
      </c>
      <c r="E177" s="2">
        <v>490158.14683389699</v>
      </c>
      <c r="F177" s="2">
        <v>490814.09429030959</v>
      </c>
      <c r="G177" s="2">
        <v>479401.41065215255</v>
      </c>
      <c r="H177" s="2">
        <v>418105.37421452795</v>
      </c>
      <c r="I177" s="2">
        <v>368336.61677483201</v>
      </c>
      <c r="J177" s="2">
        <v>333992.91770624794</v>
      </c>
      <c r="K177" s="2">
        <v>291244.10235934175</v>
      </c>
      <c r="L177" s="2">
        <v>311092.96560249344</v>
      </c>
      <c r="M177" s="2">
        <v>260320.35683697346</v>
      </c>
      <c r="N177" t="e">
        <v>#REF!</v>
      </c>
      <c r="O177" t="e">
        <v>#REF!</v>
      </c>
      <c r="P177" t="e">
        <v>#REF!</v>
      </c>
      <c r="Q177" t="e">
        <v>#REF!</v>
      </c>
      <c r="R177" t="e">
        <v>#REF!</v>
      </c>
      <c r="S177" t="e">
        <v>#REF!</v>
      </c>
      <c r="T177" t="e">
        <v>#REF!</v>
      </c>
      <c r="U177" t="e">
        <v>#REF!</v>
      </c>
    </row>
    <row r="178" spans="1:25" x14ac:dyDescent="0.3">
      <c r="A178" t="s">
        <v>182</v>
      </c>
      <c r="B178" s="2">
        <v>0</v>
      </c>
      <c r="C178" s="2">
        <v>0</v>
      </c>
      <c r="D178" s="2">
        <v>0</v>
      </c>
      <c r="E178" s="2">
        <v>223232.46757601504</v>
      </c>
      <c r="F178" s="2">
        <v>222047.99241734247</v>
      </c>
      <c r="G178" s="2">
        <v>224493.23638967285</v>
      </c>
      <c r="H178" s="2">
        <v>217413.80044138929</v>
      </c>
      <c r="I178" s="2">
        <v>204228.08628697431</v>
      </c>
      <c r="J178" s="2">
        <v>196154.73591140777</v>
      </c>
      <c r="K178" s="2">
        <v>180829.78077705941</v>
      </c>
      <c r="L178" s="2">
        <v>165962.11411392034</v>
      </c>
      <c r="M178" s="2">
        <v>148729.33306046861</v>
      </c>
      <c r="N178" t="e">
        <v>#REF!</v>
      </c>
      <c r="O178" t="e">
        <v>#REF!</v>
      </c>
      <c r="P178" t="e">
        <v>#REF!</v>
      </c>
      <c r="Q178" t="e">
        <v>#REF!</v>
      </c>
      <c r="R178" t="e">
        <v>#REF!</v>
      </c>
      <c r="S178" t="e">
        <v>#REF!</v>
      </c>
      <c r="T178" t="e">
        <v>#REF!</v>
      </c>
      <c r="U178" t="e">
        <v>#REF!</v>
      </c>
    </row>
    <row r="179" spans="1:25" x14ac:dyDescent="0.3">
      <c r="A179" t="s">
        <v>81</v>
      </c>
      <c r="B179" s="2">
        <v>0</v>
      </c>
      <c r="C179" s="2">
        <v>0</v>
      </c>
      <c r="D179" s="2">
        <v>0</v>
      </c>
      <c r="E179" s="2">
        <v>832082.1354441843</v>
      </c>
      <c r="F179" s="2">
        <v>1010595.4095053561</v>
      </c>
      <c r="G179" s="2">
        <v>1225686.4132549041</v>
      </c>
      <c r="H179" s="2">
        <v>1269852.0799169401</v>
      </c>
      <c r="I179" s="2">
        <v>1302036.6575421726</v>
      </c>
      <c r="J179" s="2">
        <v>1377074.8421785396</v>
      </c>
      <c r="K179" s="2">
        <v>1408530.9661611952</v>
      </c>
      <c r="L179" s="2">
        <v>1400372.0044996778</v>
      </c>
      <c r="M179" s="2">
        <v>1386079.9302949065</v>
      </c>
      <c r="N179" t="e">
        <v>#REF!</v>
      </c>
      <c r="O179" t="e">
        <v>#REF!</v>
      </c>
      <c r="P179" t="e">
        <v>#REF!</v>
      </c>
      <c r="Q179" t="e">
        <v>#REF!</v>
      </c>
      <c r="R179" t="e">
        <v>#REF!</v>
      </c>
      <c r="S179" t="e">
        <v>#REF!</v>
      </c>
      <c r="T179" t="e">
        <v>#REF!</v>
      </c>
      <c r="U179" t="e">
        <v>#REF!</v>
      </c>
    </row>
    <row r="180" spans="1:25" x14ac:dyDescent="0.3">
      <c r="A180" t="s">
        <v>83</v>
      </c>
      <c r="B180" s="2">
        <v>0</v>
      </c>
      <c r="C180" s="2">
        <v>0</v>
      </c>
      <c r="D180" s="2">
        <v>0</v>
      </c>
      <c r="E180" s="2">
        <v>5081886.0446985364</v>
      </c>
      <c r="F180" s="2">
        <v>6078738.2647604411</v>
      </c>
      <c r="G180" s="2">
        <v>7258236.075290733</v>
      </c>
      <c r="H180" s="2">
        <v>7493006.8684510281</v>
      </c>
      <c r="I180" s="2">
        <v>7661694.4724848578</v>
      </c>
      <c r="J180" s="2">
        <v>7957044.5179795949</v>
      </c>
      <c r="K180" s="2">
        <v>7996585.646227153</v>
      </c>
      <c r="L180" s="2">
        <v>8045920.8703464018</v>
      </c>
      <c r="M180" s="2">
        <v>8039196.0309511982</v>
      </c>
      <c r="N180" t="e">
        <v>#REF!</v>
      </c>
      <c r="O180" t="e">
        <v>#REF!</v>
      </c>
      <c r="P180" t="e">
        <v>#REF!</v>
      </c>
      <c r="Q180" t="e">
        <v>#REF!</v>
      </c>
      <c r="R180" t="e">
        <v>#REF!</v>
      </c>
      <c r="S180" t="e">
        <v>#REF!</v>
      </c>
      <c r="T180" t="e">
        <v>#REF!</v>
      </c>
      <c r="U180" t="e">
        <v>#REF!</v>
      </c>
    </row>
    <row r="181" spans="1:25" x14ac:dyDescent="0.3">
      <c r="A181" t="s">
        <v>183</v>
      </c>
      <c r="B181" s="2">
        <v>0</v>
      </c>
      <c r="C181" s="2">
        <v>0</v>
      </c>
      <c r="D181" s="2">
        <v>0</v>
      </c>
      <c r="E181" s="2">
        <v>256132.65183579948</v>
      </c>
      <c r="F181" s="2">
        <v>291118.38407968025</v>
      </c>
      <c r="G181" s="2">
        <v>330193.27582833893</v>
      </c>
      <c r="H181" s="2">
        <v>336093.73882294795</v>
      </c>
      <c r="I181" s="2">
        <v>339067.92979041173</v>
      </c>
      <c r="J181" s="2">
        <v>346868.78951707965</v>
      </c>
      <c r="K181" s="2">
        <v>344596.92419030529</v>
      </c>
      <c r="L181" s="2">
        <v>339443.1227579682</v>
      </c>
      <c r="M181" s="2">
        <v>324643.71937081811</v>
      </c>
      <c r="N181" t="e">
        <v>#REF!</v>
      </c>
      <c r="O181" t="e">
        <v>#REF!</v>
      </c>
      <c r="P181" t="e">
        <v>#REF!</v>
      </c>
      <c r="Q181" t="e">
        <v>#REF!</v>
      </c>
      <c r="R181" t="e">
        <v>#REF!</v>
      </c>
      <c r="S181" t="e">
        <v>#REF!</v>
      </c>
      <c r="T181" t="e">
        <v>#REF!</v>
      </c>
      <c r="U181" t="e">
        <v>#REF!</v>
      </c>
    </row>
    <row r="182" spans="1:25" x14ac:dyDescent="0.3">
      <c r="A182" t="s">
        <v>85</v>
      </c>
      <c r="B182" s="2">
        <v>0</v>
      </c>
      <c r="C182" s="2">
        <v>0</v>
      </c>
      <c r="D182" s="2">
        <v>0</v>
      </c>
      <c r="E182" s="2">
        <v>711180.76426688</v>
      </c>
      <c r="F182" s="2">
        <v>785487.39585216739</v>
      </c>
      <c r="G182" s="2">
        <v>849143.91616311762</v>
      </c>
      <c r="H182" s="2">
        <v>834851.45582592743</v>
      </c>
      <c r="I182" s="2">
        <v>820058.42518666585</v>
      </c>
      <c r="J182" s="2">
        <v>816069.18056543637</v>
      </c>
      <c r="K182" s="2">
        <v>782687.88794542057</v>
      </c>
      <c r="L182" s="2">
        <v>753131.36917305388</v>
      </c>
      <c r="M182" s="2">
        <v>715856.02608818887</v>
      </c>
      <c r="N182" t="e">
        <v>#REF!</v>
      </c>
      <c r="O182" t="e">
        <v>#REF!</v>
      </c>
      <c r="P182" t="e">
        <v>#REF!</v>
      </c>
      <c r="Q182" t="e">
        <v>#REF!</v>
      </c>
      <c r="R182" t="e">
        <v>#REF!</v>
      </c>
      <c r="S182" t="e">
        <v>#REF!</v>
      </c>
      <c r="T182" t="e">
        <v>#REF!</v>
      </c>
      <c r="U182" t="e">
        <v>#REF!</v>
      </c>
    </row>
    <row r="183" spans="1:25" x14ac:dyDescent="0.3">
      <c r="A183" t="s">
        <v>184</v>
      </c>
      <c r="B183" s="2">
        <v>0</v>
      </c>
      <c r="C183" s="2">
        <v>0</v>
      </c>
      <c r="D183" s="2">
        <v>0</v>
      </c>
      <c r="E183" s="2">
        <v>169139.45625674367</v>
      </c>
      <c r="F183" s="2">
        <v>216251.30265944343</v>
      </c>
      <c r="G183" s="2">
        <v>272937.05554450938</v>
      </c>
      <c r="H183" s="2">
        <v>276845.80732683645</v>
      </c>
      <c r="I183" s="2">
        <v>286774.91319474054</v>
      </c>
      <c r="J183" s="2">
        <v>297517.33876290545</v>
      </c>
      <c r="K183" s="2">
        <v>299863.15245777229</v>
      </c>
      <c r="L183" s="2">
        <v>304378.00937293598</v>
      </c>
      <c r="M183" s="2">
        <v>299711.12579920999</v>
      </c>
      <c r="N183" t="e">
        <v>#REF!</v>
      </c>
      <c r="O183" t="e">
        <v>#REF!</v>
      </c>
      <c r="P183" t="e">
        <v>#REF!</v>
      </c>
      <c r="Q183" t="e">
        <v>#REF!</v>
      </c>
      <c r="R183" t="e">
        <v>#REF!</v>
      </c>
      <c r="S183" t="e">
        <v>#REF!</v>
      </c>
      <c r="T183" t="e">
        <v>#REF!</v>
      </c>
      <c r="U183" t="e">
        <v>#REF!</v>
      </c>
    </row>
    <row r="184" spans="1:25" x14ac:dyDescent="0.3">
      <c r="A184" s="9" t="s">
        <v>185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</row>
    <row r="185" spans="1:25" x14ac:dyDescent="0.3">
      <c r="A185" t="s">
        <v>186</v>
      </c>
      <c r="B185" s="2">
        <v>0</v>
      </c>
      <c r="C185" s="2">
        <v>0</v>
      </c>
      <c r="D185" s="2">
        <v>0</v>
      </c>
      <c r="E185" s="2">
        <v>65891.539245954715</v>
      </c>
      <c r="F185" s="2">
        <v>72425.257688049023</v>
      </c>
      <c r="G185" s="2">
        <v>79601.601318575442</v>
      </c>
      <c r="H185" s="2">
        <v>78680.015488733552</v>
      </c>
      <c r="I185" s="2">
        <v>79524.902070414391</v>
      </c>
      <c r="J185" s="2">
        <v>80226.150208998079</v>
      </c>
      <c r="K185" s="2">
        <v>81180.486313092202</v>
      </c>
      <c r="L185" s="2">
        <v>82817.203518776267</v>
      </c>
      <c r="M185" s="2">
        <v>82920.371221258029</v>
      </c>
      <c r="N185" t="e">
        <v>#REF!</v>
      </c>
      <c r="O185" t="e">
        <v>#REF!</v>
      </c>
      <c r="P185" t="e">
        <v>#REF!</v>
      </c>
      <c r="Q185" t="e">
        <v>#REF!</v>
      </c>
      <c r="R185" t="e">
        <v>#REF!</v>
      </c>
      <c r="S185" t="e">
        <v>#REF!</v>
      </c>
      <c r="T185" t="e">
        <v>#REF!</v>
      </c>
      <c r="U185" t="e">
        <v>#REF!</v>
      </c>
    </row>
    <row r="186" spans="1:25" s="1" customFormat="1" x14ac:dyDescent="0.3">
      <c r="A186" t="s">
        <v>187</v>
      </c>
      <c r="B186" s="2">
        <v>0</v>
      </c>
      <c r="C186" s="2">
        <v>0</v>
      </c>
      <c r="D186" s="2">
        <v>0</v>
      </c>
      <c r="E186" s="2">
        <v>18211.878992231861</v>
      </c>
      <c r="F186" s="2">
        <v>19951.574817150147</v>
      </c>
      <c r="G186" s="2">
        <v>21860.993189175595</v>
      </c>
      <c r="H186" s="2">
        <v>21674.623564375401</v>
      </c>
      <c r="I186" s="2">
        <v>21971.770551669983</v>
      </c>
      <c r="J186" s="2">
        <v>22243.100494550315</v>
      </c>
      <c r="K186" s="2">
        <v>22617.052231809295</v>
      </c>
      <c r="L186" s="2">
        <v>23189.241077475566</v>
      </c>
      <c r="M186" s="2">
        <v>23338.301642734521</v>
      </c>
      <c r="N186" t="e">
        <v>#REF!</v>
      </c>
      <c r="O186" t="e">
        <v>#REF!</v>
      </c>
      <c r="P186" t="e">
        <v>#REF!</v>
      </c>
      <c r="Q186" t="e">
        <v>#REF!</v>
      </c>
      <c r="R186" t="e">
        <v>#REF!</v>
      </c>
      <c r="S186" t="e">
        <v>#REF!</v>
      </c>
      <c r="T186" t="e">
        <v>#REF!</v>
      </c>
      <c r="U186" t="e">
        <v>#REF!</v>
      </c>
      <c r="V186"/>
      <c r="W186"/>
      <c r="X186"/>
      <c r="Y186"/>
    </row>
    <row r="187" spans="1:25" s="9" customFormat="1" x14ac:dyDescent="0.3">
      <c r="A187" t="s">
        <v>188</v>
      </c>
      <c r="B187" s="2">
        <v>0</v>
      </c>
      <c r="C187" s="2">
        <v>0</v>
      </c>
      <c r="D187" s="2">
        <v>0</v>
      </c>
      <c r="E187" s="2">
        <v>917830.11125805264</v>
      </c>
      <c r="F187" s="2">
        <v>1155647.2668489879</v>
      </c>
      <c r="G187" s="2">
        <v>1464130.3315745555</v>
      </c>
      <c r="H187" s="2">
        <v>1516794.6102055914</v>
      </c>
      <c r="I187" s="2">
        <v>1562058.526279398</v>
      </c>
      <c r="J187" s="2">
        <v>1629096.4480058746</v>
      </c>
      <c r="K187" s="2">
        <v>1746010.0421212967</v>
      </c>
      <c r="L187" s="2">
        <v>2009092.8881078989</v>
      </c>
      <c r="M187" s="2">
        <v>2409262.6429886227</v>
      </c>
      <c r="N187" t="e">
        <v>#REF!</v>
      </c>
      <c r="O187" t="e">
        <v>#REF!</v>
      </c>
      <c r="P187" t="e">
        <v>#REF!</v>
      </c>
      <c r="Q187" t="e">
        <v>#REF!</v>
      </c>
      <c r="R187" t="e">
        <v>#REF!</v>
      </c>
      <c r="S187" t="e">
        <v>#REF!</v>
      </c>
      <c r="T187" t="e">
        <v>#REF!</v>
      </c>
      <c r="U187" t="e">
        <v>#REF!</v>
      </c>
      <c r="V187"/>
      <c r="W187"/>
      <c r="X187"/>
      <c r="Y187"/>
    </row>
    <row r="188" spans="1:25" x14ac:dyDescent="0.3">
      <c r="A188" t="s">
        <v>189</v>
      </c>
      <c r="B188" s="2">
        <v>0</v>
      </c>
      <c r="C188" s="2">
        <v>0</v>
      </c>
      <c r="D188" s="2">
        <v>0</v>
      </c>
      <c r="E188" s="2">
        <v>436720.55223876436</v>
      </c>
      <c r="F188" s="2">
        <v>550431.20858362748</v>
      </c>
      <c r="G188" s="2">
        <v>695425.1426033508</v>
      </c>
      <c r="H188" s="2">
        <v>702104.02939990198</v>
      </c>
      <c r="I188" s="2">
        <v>688984.33526233654</v>
      </c>
      <c r="J188" s="2">
        <v>696625.46083931753</v>
      </c>
      <c r="K188" s="2">
        <v>669930.86523253657</v>
      </c>
      <c r="L188" s="2">
        <v>650843.61320001655</v>
      </c>
      <c r="M188" s="2">
        <v>628661.86434919352</v>
      </c>
      <c r="N188" t="e">
        <v>#REF!</v>
      </c>
      <c r="O188" t="e">
        <v>#REF!</v>
      </c>
      <c r="P188" t="e">
        <v>#REF!</v>
      </c>
      <c r="Q188" t="e">
        <v>#REF!</v>
      </c>
      <c r="R188" t="e">
        <v>#REF!</v>
      </c>
      <c r="S188" t="e">
        <v>#REF!</v>
      </c>
      <c r="T188" t="e">
        <v>#REF!</v>
      </c>
      <c r="U188" t="e">
        <v>#REF!</v>
      </c>
    </row>
    <row r="189" spans="1:25" x14ac:dyDescent="0.3">
      <c r="A189" t="s">
        <v>190</v>
      </c>
      <c r="B189" s="2">
        <v>0</v>
      </c>
      <c r="C189" s="2">
        <v>0</v>
      </c>
      <c r="D189" s="2">
        <v>0</v>
      </c>
      <c r="E189" s="2">
        <v>35550.218896257546</v>
      </c>
      <c r="F189" s="2">
        <v>41123.552044138385</v>
      </c>
      <c r="G189" s="2">
        <v>49629.557619849162</v>
      </c>
      <c r="H189" s="2">
        <v>49946.683734978338</v>
      </c>
      <c r="I189" s="2">
        <v>51455.445329205169</v>
      </c>
      <c r="J189" s="2">
        <v>53400.282236603423</v>
      </c>
      <c r="K189" s="2">
        <v>55074.405329533183</v>
      </c>
      <c r="L189" s="2">
        <v>57420.975430371298</v>
      </c>
      <c r="M189" s="2">
        <v>59998.638599501959</v>
      </c>
      <c r="N189" t="e">
        <v>#REF!</v>
      </c>
      <c r="O189" t="e">
        <v>#REF!</v>
      </c>
      <c r="P189" t="e">
        <v>#REF!</v>
      </c>
      <c r="Q189" t="e">
        <v>#REF!</v>
      </c>
      <c r="R189" t="e">
        <v>#REF!</v>
      </c>
      <c r="S189" t="e">
        <v>#REF!</v>
      </c>
      <c r="T189" t="e">
        <v>#REF!</v>
      </c>
      <c r="U189" t="e">
        <v>#REF!</v>
      </c>
    </row>
    <row r="190" spans="1:25" x14ac:dyDescent="0.3">
      <c r="A190" t="s">
        <v>191</v>
      </c>
      <c r="B190" s="2">
        <v>0</v>
      </c>
      <c r="C190" s="2">
        <v>0</v>
      </c>
      <c r="D190" s="2">
        <v>0</v>
      </c>
      <c r="E190" s="2">
        <v>51864.049837396036</v>
      </c>
      <c r="F190" s="2">
        <v>59573.866053447709</v>
      </c>
      <c r="G190" s="2">
        <v>69545.663154873269</v>
      </c>
      <c r="H190" s="2">
        <v>72704.255241947583</v>
      </c>
      <c r="I190" s="2">
        <v>75656.107002636913</v>
      </c>
      <c r="J190" s="2">
        <v>79549.263316707031</v>
      </c>
      <c r="K190" s="2">
        <v>81380.296727482782</v>
      </c>
      <c r="L190" s="2">
        <v>82987.020112552127</v>
      </c>
      <c r="M190" s="2">
        <v>82711.71503085157</v>
      </c>
      <c r="N190" t="e">
        <v>#REF!</v>
      </c>
      <c r="O190" t="e">
        <v>#REF!</v>
      </c>
      <c r="P190" t="e">
        <v>#REF!</v>
      </c>
      <c r="Q190" t="e">
        <v>#REF!</v>
      </c>
      <c r="R190" t="e">
        <v>#REF!</v>
      </c>
      <c r="S190" t="e">
        <v>#REF!</v>
      </c>
      <c r="T190" t="e">
        <v>#REF!</v>
      </c>
      <c r="U190" t="e">
        <v>#REF!</v>
      </c>
    </row>
    <row r="191" spans="1:25" x14ac:dyDescent="0.3">
      <c r="A191" t="s">
        <v>192</v>
      </c>
      <c r="B191" s="2">
        <v>0</v>
      </c>
      <c r="C191" s="2">
        <v>0</v>
      </c>
      <c r="D191" s="2">
        <v>0</v>
      </c>
      <c r="E191" s="2">
        <v>18899.439640228669</v>
      </c>
      <c r="F191" s="2">
        <v>26232.495629150653</v>
      </c>
      <c r="G191" s="2">
        <v>36586.90358301645</v>
      </c>
      <c r="H191" s="2">
        <v>22320.969201223546</v>
      </c>
      <c r="I191" s="2">
        <v>21665.132160743375</v>
      </c>
      <c r="J191" s="2">
        <v>22555.679173514702</v>
      </c>
      <c r="K191" s="2">
        <v>23063.604710499207</v>
      </c>
      <c r="L191" s="2">
        <v>23421.37246519166</v>
      </c>
      <c r="M191" s="2">
        <v>23398.275919046617</v>
      </c>
      <c r="N191" t="e">
        <v>#REF!</v>
      </c>
      <c r="O191" t="e">
        <v>#REF!</v>
      </c>
      <c r="P191" t="e">
        <v>#REF!</v>
      </c>
      <c r="Q191" t="e">
        <v>#REF!</v>
      </c>
      <c r="R191" t="e">
        <v>#REF!</v>
      </c>
      <c r="S191" t="e">
        <v>#REF!</v>
      </c>
      <c r="T191" t="e">
        <v>#REF!</v>
      </c>
      <c r="U191" t="e">
        <v>#REF!</v>
      </c>
    </row>
    <row r="192" spans="1:25" x14ac:dyDescent="0.3">
      <c r="A192" t="s">
        <v>193</v>
      </c>
      <c r="B192" s="2">
        <v>0</v>
      </c>
      <c r="C192" s="2">
        <v>0</v>
      </c>
      <c r="D192" s="2">
        <v>0</v>
      </c>
      <c r="E192" s="2">
        <v>623281.85817204649</v>
      </c>
      <c r="F192" s="2">
        <v>754636.07666908705</v>
      </c>
      <c r="G192" s="2">
        <v>915921.1817226042</v>
      </c>
      <c r="H192" s="2">
        <v>916392.76944205468</v>
      </c>
      <c r="I192" s="2">
        <v>891043.52212129009</v>
      </c>
      <c r="J192" s="2">
        <v>891854.58145686972</v>
      </c>
      <c r="K192" s="2">
        <v>849525.94580221898</v>
      </c>
      <c r="L192" s="2">
        <v>817954.67421375879</v>
      </c>
      <c r="M192" s="2">
        <v>782587.60254330805</v>
      </c>
      <c r="N192" t="e">
        <v>#REF!</v>
      </c>
      <c r="O192" t="e">
        <v>#REF!</v>
      </c>
      <c r="P192" t="e">
        <v>#REF!</v>
      </c>
      <c r="Q192" t="e">
        <v>#REF!</v>
      </c>
      <c r="R192" t="e">
        <v>#REF!</v>
      </c>
      <c r="S192" t="e">
        <v>#REF!</v>
      </c>
      <c r="T192" t="e">
        <v>#REF!</v>
      </c>
      <c r="U192" t="e">
        <v>#REF!</v>
      </c>
    </row>
    <row r="193" spans="1:21" x14ac:dyDescent="0.3">
      <c r="A193" t="s">
        <v>194</v>
      </c>
      <c r="B193" s="2">
        <v>0</v>
      </c>
      <c r="C193" s="2">
        <v>0</v>
      </c>
      <c r="D193" s="2">
        <v>0</v>
      </c>
      <c r="E193" s="2">
        <v>283318.92409332586</v>
      </c>
      <c r="F193" s="2">
        <v>339993.67075918592</v>
      </c>
      <c r="G193" s="2">
        <v>407965.77593400562</v>
      </c>
      <c r="H193" s="2">
        <v>414279.27646761027</v>
      </c>
      <c r="I193" s="2">
        <v>410132.15940144897</v>
      </c>
      <c r="J193" s="2">
        <v>418505.49131599849</v>
      </c>
      <c r="K193" s="2">
        <v>405938.35387889395</v>
      </c>
      <c r="L193" s="2">
        <v>397480.17968064005</v>
      </c>
      <c r="M193" s="2">
        <v>387173.03480352147</v>
      </c>
      <c r="N193" t="e">
        <v>#REF!</v>
      </c>
      <c r="O193" t="e">
        <v>#REF!</v>
      </c>
      <c r="P193" t="e">
        <v>#REF!</v>
      </c>
      <c r="Q193" t="e">
        <v>#REF!</v>
      </c>
      <c r="R193" t="e">
        <v>#REF!</v>
      </c>
      <c r="S193" t="e">
        <v>#REF!</v>
      </c>
      <c r="T193" t="e">
        <v>#REF!</v>
      </c>
      <c r="U193" t="e">
        <v>#REF!</v>
      </c>
    </row>
    <row r="194" spans="1:21" x14ac:dyDescent="0.3">
      <c r="A194" t="s">
        <v>195</v>
      </c>
      <c r="B194" s="2">
        <v>0</v>
      </c>
      <c r="C194" s="2">
        <v>0</v>
      </c>
      <c r="D194" s="2">
        <v>0</v>
      </c>
      <c r="E194" s="2">
        <v>14877.055431644778</v>
      </c>
      <c r="F194" s="2">
        <v>20352.539346791997</v>
      </c>
      <c r="G194" s="2">
        <v>26618.957953406723</v>
      </c>
      <c r="H194" s="2">
        <v>25754.06058161231</v>
      </c>
      <c r="I194" s="2">
        <v>26312.538335975642</v>
      </c>
      <c r="J194" s="2">
        <v>26812.907345608452</v>
      </c>
      <c r="K194" s="2">
        <v>27392.6113669597</v>
      </c>
      <c r="L194" s="2">
        <v>28579.970544643464</v>
      </c>
      <c r="M194" s="2">
        <v>28392.381568950612</v>
      </c>
      <c r="N194" t="e">
        <v>#REF!</v>
      </c>
      <c r="O194" t="e">
        <v>#REF!</v>
      </c>
      <c r="P194" t="e">
        <v>#REF!</v>
      </c>
      <c r="Q194" t="e">
        <v>#REF!</v>
      </c>
      <c r="R194" t="e">
        <v>#REF!</v>
      </c>
      <c r="S194" t="e">
        <v>#REF!</v>
      </c>
      <c r="T194" t="e">
        <v>#REF!</v>
      </c>
      <c r="U194" t="e">
        <v>#REF!</v>
      </c>
    </row>
    <row r="195" spans="1:21" x14ac:dyDescent="0.3">
      <c r="A195" t="s">
        <v>80</v>
      </c>
      <c r="B195" s="2">
        <v>0</v>
      </c>
      <c r="C195" s="2">
        <v>0</v>
      </c>
      <c r="D195" s="2">
        <v>0</v>
      </c>
      <c r="E195" s="2">
        <v>11335202.740959087</v>
      </c>
      <c r="F195" s="2">
        <v>13564794.467588099</v>
      </c>
      <c r="G195" s="2">
        <v>16390398.106064437</v>
      </c>
      <c r="H195" s="2">
        <v>16605817.987854751</v>
      </c>
      <c r="I195" s="2">
        <v>16801091.516294356</v>
      </c>
      <c r="J195" s="2">
        <v>16804761.432963222</v>
      </c>
      <c r="K195" s="2">
        <v>16512846.10179024</v>
      </c>
      <c r="L195" s="2">
        <v>16313122.482356112</v>
      </c>
      <c r="M195" s="2">
        <v>15913029.119091719</v>
      </c>
      <c r="N195" t="e">
        <v>#REF!</v>
      </c>
      <c r="O195" t="e">
        <v>#REF!</v>
      </c>
      <c r="P195" t="e">
        <v>#REF!</v>
      </c>
      <c r="Q195" t="e">
        <v>#REF!</v>
      </c>
      <c r="R195" t="e">
        <v>#REF!</v>
      </c>
      <c r="S195" t="e">
        <v>#REF!</v>
      </c>
      <c r="T195" t="e">
        <v>#REF!</v>
      </c>
      <c r="U195" t="e">
        <v>#REF!</v>
      </c>
    </row>
    <row r="196" spans="1:21" x14ac:dyDescent="0.3">
      <c r="A196" t="s">
        <v>196</v>
      </c>
      <c r="B196" s="2">
        <v>0</v>
      </c>
      <c r="C196" s="2">
        <v>0</v>
      </c>
      <c r="D196" s="2">
        <v>0</v>
      </c>
      <c r="E196" s="2">
        <v>156447.54975027253</v>
      </c>
      <c r="F196" s="2">
        <v>172476.33648634225</v>
      </c>
      <c r="G196" s="2">
        <v>190154.19251047354</v>
      </c>
      <c r="H196" s="2">
        <v>188329.89114786053</v>
      </c>
      <c r="I196" s="2">
        <v>190809.89313684864</v>
      </c>
      <c r="J196" s="2">
        <v>192900.53113451545</v>
      </c>
      <c r="K196" s="2">
        <v>195374.74059766281</v>
      </c>
      <c r="L196" s="2">
        <v>199536.22117167138</v>
      </c>
      <c r="M196" s="2">
        <v>199982.50609392155</v>
      </c>
      <c r="N196" t="e">
        <v>#REF!</v>
      </c>
      <c r="O196" t="e">
        <v>#REF!</v>
      </c>
      <c r="P196" t="e">
        <v>#REF!</v>
      </c>
      <c r="Q196" t="e">
        <v>#REF!</v>
      </c>
      <c r="R196" t="e">
        <v>#REF!</v>
      </c>
      <c r="S196" t="e">
        <v>#REF!</v>
      </c>
      <c r="T196" t="e">
        <v>#REF!</v>
      </c>
      <c r="U196" t="e">
        <v>#REF!</v>
      </c>
    </row>
    <row r="197" spans="1:21" x14ac:dyDescent="0.3">
      <c r="A197" t="s">
        <v>197</v>
      </c>
      <c r="B197" s="2">
        <v>0</v>
      </c>
      <c r="C197" s="2">
        <v>0</v>
      </c>
      <c r="D197" s="2">
        <v>0</v>
      </c>
      <c r="E197" s="2">
        <v>25.612172836960379</v>
      </c>
      <c r="F197" s="2">
        <v>27.462172836960377</v>
      </c>
      <c r="G197" s="2">
        <v>41.969230449280502</v>
      </c>
      <c r="H197" s="2">
        <v>51.163107016684506</v>
      </c>
      <c r="I197" s="2">
        <v>63.112759062034755</v>
      </c>
      <c r="J197" s="2">
        <v>62.903958887445683</v>
      </c>
      <c r="K197" s="2">
        <v>62.079578853010219</v>
      </c>
      <c r="L197" s="2">
        <v>61.617021618117526</v>
      </c>
      <c r="M197" s="2">
        <v>72.154582175578554</v>
      </c>
      <c r="N197" t="e">
        <v>#REF!</v>
      </c>
      <c r="O197" t="e">
        <v>#REF!</v>
      </c>
      <c r="P197" t="e">
        <v>#REF!</v>
      </c>
      <c r="Q197" t="e">
        <v>#REF!</v>
      </c>
      <c r="R197" t="e">
        <v>#REF!</v>
      </c>
      <c r="S197" t="e">
        <v>#REF!</v>
      </c>
      <c r="T197" t="e">
        <v>#REF!</v>
      </c>
      <c r="U197" t="e">
        <v>#REF!</v>
      </c>
    </row>
    <row r="198" spans="1:21" x14ac:dyDescent="0.3">
      <c r="A198" t="s">
        <v>198</v>
      </c>
      <c r="B198" s="2">
        <v>0</v>
      </c>
      <c r="C198" s="2">
        <v>0</v>
      </c>
      <c r="D198" s="2">
        <v>0</v>
      </c>
      <c r="E198" s="2">
        <v>592000.04803632596</v>
      </c>
      <c r="F198" s="2">
        <v>780648.86859766673</v>
      </c>
      <c r="G198" s="2">
        <v>1031082.1684401148</v>
      </c>
      <c r="H198" s="2">
        <v>1084409.3852572409</v>
      </c>
      <c r="I198" s="2">
        <v>1117239.4884860772</v>
      </c>
      <c r="J198" s="2">
        <v>1173536.9703344321</v>
      </c>
      <c r="K198" s="2">
        <v>1187438.8053652993</v>
      </c>
      <c r="L198" s="2">
        <v>1213667.9982030862</v>
      </c>
      <c r="M198" s="2">
        <v>1200221.2980164052</v>
      </c>
      <c r="N198" t="e">
        <v>#REF!</v>
      </c>
      <c r="O198" t="e">
        <v>#REF!</v>
      </c>
      <c r="P198" t="e">
        <v>#REF!</v>
      </c>
      <c r="Q198" t="e">
        <v>#REF!</v>
      </c>
      <c r="R198" t="e">
        <v>#REF!</v>
      </c>
      <c r="S198" t="e">
        <v>#REF!</v>
      </c>
      <c r="T198" t="e">
        <v>#REF!</v>
      </c>
      <c r="U198" t="e">
        <v>#REF!</v>
      </c>
    </row>
    <row r="199" spans="1:21" x14ac:dyDescent="0.3">
      <c r="A199" t="s">
        <v>199</v>
      </c>
      <c r="B199" s="2">
        <v>0</v>
      </c>
      <c r="C199" s="2">
        <v>0</v>
      </c>
      <c r="D199" s="2">
        <v>0</v>
      </c>
      <c r="E199" s="2">
        <v>1891.9841436481097</v>
      </c>
      <c r="F199" s="2">
        <v>2065.3907744543417</v>
      </c>
      <c r="G199" s="2">
        <v>2251.1447391291435</v>
      </c>
      <c r="H199" s="2">
        <v>2262.7138377357369</v>
      </c>
      <c r="I199" s="2">
        <v>2302.7059624747581</v>
      </c>
      <c r="J199" s="2">
        <v>2309.8054448942639</v>
      </c>
      <c r="K199" s="2">
        <v>2343.9268331728981</v>
      </c>
      <c r="L199" s="2">
        <v>2401.8878864932867</v>
      </c>
      <c r="M199" s="2">
        <v>2391.855977413984</v>
      </c>
      <c r="N199" t="e">
        <v>#REF!</v>
      </c>
      <c r="O199" t="e">
        <v>#REF!</v>
      </c>
      <c r="P199" t="e">
        <v>#REF!</v>
      </c>
      <c r="Q199" t="e">
        <v>#REF!</v>
      </c>
      <c r="R199" t="e">
        <v>#REF!</v>
      </c>
      <c r="S199" t="e">
        <v>#REF!</v>
      </c>
      <c r="T199" t="e">
        <v>#REF!</v>
      </c>
      <c r="U199" t="e">
        <v>#REF!</v>
      </c>
    </row>
    <row r="200" spans="1:21" x14ac:dyDescent="0.3">
      <c r="A200" s="9" t="s">
        <v>200</v>
      </c>
      <c r="B200" s="10">
        <f>B45+B62+B80+B113+B112+B139+B144+B153+B185+B186+B189+B190+B191+B196+B197+B199</f>
        <v>0</v>
      </c>
      <c r="C200" s="10">
        <f t="shared" ref="C200:U200" si="6">C45+C62+C80+C113+C112+C139+C144+C153+C185+C186+C189+C190+C191+C196+C197+C199</f>
        <v>0</v>
      </c>
      <c r="D200" s="10">
        <f t="shared" si="6"/>
        <v>0</v>
      </c>
      <c r="E200" s="10">
        <f t="shared" si="6"/>
        <v>95111429.09165661</v>
      </c>
      <c r="F200" s="10">
        <f t="shared" si="6"/>
        <v>110602785.0561336</v>
      </c>
      <c r="G200" s="10">
        <f t="shared" si="6"/>
        <v>129312060.17688391</v>
      </c>
      <c r="H200" s="10">
        <f t="shared" si="6"/>
        <v>130483212.71746393</v>
      </c>
      <c r="I200" s="10">
        <f t="shared" si="6"/>
        <v>130604905.47395851</v>
      </c>
      <c r="J200" s="10">
        <f t="shared" si="6"/>
        <v>131425489.11240026</v>
      </c>
      <c r="K200" s="10">
        <f t="shared" si="6"/>
        <v>127390930.18779962</v>
      </c>
      <c r="L200" s="10">
        <f t="shared" si="6"/>
        <v>123956861.40796748</v>
      </c>
      <c r="M200" s="10">
        <f t="shared" si="6"/>
        <v>119872201.23164745</v>
      </c>
      <c r="N200" s="10" t="e">
        <f t="shared" si="6"/>
        <v>#REF!</v>
      </c>
      <c r="O200" s="10" t="e">
        <f t="shared" si="6"/>
        <v>#REF!</v>
      </c>
      <c r="P200" s="10" t="e">
        <f t="shared" si="6"/>
        <v>#REF!</v>
      </c>
      <c r="Q200" s="10" t="e">
        <f t="shared" si="6"/>
        <v>#REF!</v>
      </c>
      <c r="R200" s="10" t="e">
        <f t="shared" si="6"/>
        <v>#REF!</v>
      </c>
      <c r="S200" s="10" t="e">
        <f t="shared" si="6"/>
        <v>#REF!</v>
      </c>
      <c r="T200" s="10" t="e">
        <f t="shared" si="6"/>
        <v>#REF!</v>
      </c>
      <c r="U200" s="10" t="e">
        <f t="shared" si="6"/>
        <v>#REF!</v>
      </c>
    </row>
    <row r="201" spans="1:21" x14ac:dyDescent="0.3">
      <c r="A201" s="9" t="s">
        <v>201</v>
      </c>
      <c r="B201" s="10">
        <f>B202-B200</f>
        <v>0</v>
      </c>
      <c r="C201" s="10">
        <f t="shared" ref="C201:U201" si="7">C202-C200</f>
        <v>0</v>
      </c>
      <c r="D201" s="10">
        <f t="shared" si="7"/>
        <v>0</v>
      </c>
      <c r="E201" s="10">
        <f t="shared" si="7"/>
        <v>152141717.02378452</v>
      </c>
      <c r="F201" s="10">
        <f t="shared" si="7"/>
        <v>169127195.94751659</v>
      </c>
      <c r="G201" s="10">
        <f t="shared" si="7"/>
        <v>190860867.26762477</v>
      </c>
      <c r="H201" s="10">
        <f t="shared" si="7"/>
        <v>191346215.15608174</v>
      </c>
      <c r="I201" s="10">
        <f t="shared" si="7"/>
        <v>193470017.50726098</v>
      </c>
      <c r="J201" s="10">
        <f t="shared" si="7"/>
        <v>197050931.87078574</v>
      </c>
      <c r="K201" s="10">
        <f t="shared" si="7"/>
        <v>197423356.32896316</v>
      </c>
      <c r="L201" s="10">
        <f t="shared" si="7"/>
        <v>198376171.98898175</v>
      </c>
      <c r="M201" s="10">
        <f t="shared" si="7"/>
        <v>195749306.11926836</v>
      </c>
      <c r="N201" s="10" t="e">
        <f t="shared" si="7"/>
        <v>#REF!</v>
      </c>
      <c r="O201" s="10" t="e">
        <f t="shared" si="7"/>
        <v>#REF!</v>
      </c>
      <c r="P201" s="10" t="e">
        <f t="shared" si="7"/>
        <v>#REF!</v>
      </c>
      <c r="Q201" s="10" t="e">
        <f t="shared" si="7"/>
        <v>#REF!</v>
      </c>
      <c r="R201" s="10" t="e">
        <f t="shared" si="7"/>
        <v>#REF!</v>
      </c>
      <c r="S201" s="10" t="e">
        <f t="shared" si="7"/>
        <v>#REF!</v>
      </c>
      <c r="T201" s="10" t="e">
        <f t="shared" si="7"/>
        <v>#REF!</v>
      </c>
      <c r="U201" s="10" t="e">
        <f t="shared" si="7"/>
        <v>#REF!</v>
      </c>
    </row>
    <row r="202" spans="1:21" x14ac:dyDescent="0.3">
      <c r="A202" s="9" t="s">
        <v>87</v>
      </c>
      <c r="B202" s="36">
        <f>SUM(B4,B58,B81,B98,B138,B153,B184)</f>
        <v>0</v>
      </c>
      <c r="C202" s="36">
        <f t="shared" ref="C202:U202" si="8">SUM(C4,C58,C81,C98,C138,C153,C184)</f>
        <v>0</v>
      </c>
      <c r="D202" s="36">
        <f t="shared" si="8"/>
        <v>0</v>
      </c>
      <c r="E202" s="36">
        <f t="shared" si="8"/>
        <v>247253146.11544114</v>
      </c>
      <c r="F202" s="36">
        <f t="shared" si="8"/>
        <v>279729981.00365019</v>
      </c>
      <c r="G202" s="36">
        <f t="shared" si="8"/>
        <v>320172927.44450867</v>
      </c>
      <c r="H202" s="36">
        <f t="shared" si="8"/>
        <v>321829427.87354565</v>
      </c>
      <c r="I202" s="36">
        <f t="shared" si="8"/>
        <v>324074922.98121947</v>
      </c>
      <c r="J202" s="36">
        <f t="shared" si="8"/>
        <v>328476420.98318601</v>
      </c>
      <c r="K202" s="36">
        <f t="shared" si="8"/>
        <v>324814286.51676279</v>
      </c>
      <c r="L202" s="36">
        <f t="shared" si="8"/>
        <v>322333033.39694923</v>
      </c>
      <c r="M202" s="36">
        <f t="shared" si="8"/>
        <v>315621507.35091579</v>
      </c>
      <c r="N202" s="10" t="e">
        <f t="shared" si="8"/>
        <v>#REF!</v>
      </c>
      <c r="O202" s="10" t="e">
        <f t="shared" si="8"/>
        <v>#REF!</v>
      </c>
      <c r="P202" s="10" t="e">
        <f t="shared" si="8"/>
        <v>#REF!</v>
      </c>
      <c r="Q202" s="10" t="e">
        <f t="shared" si="8"/>
        <v>#REF!</v>
      </c>
      <c r="R202" s="10" t="e">
        <f t="shared" si="8"/>
        <v>#REF!</v>
      </c>
      <c r="S202" s="10" t="e">
        <f t="shared" si="8"/>
        <v>#REF!</v>
      </c>
      <c r="T202" s="10" t="e">
        <f t="shared" si="8"/>
        <v>#REF!</v>
      </c>
      <c r="U202" s="10" t="e">
        <f t="shared" si="8"/>
        <v>#REF!</v>
      </c>
    </row>
    <row r="204" spans="1:21" x14ac:dyDescent="0.3">
      <c r="B204" s="2">
        <f>B4+B58+B81+B98+B138+B153</f>
        <v>0</v>
      </c>
      <c r="C204" s="2">
        <f t="shared" ref="C204:M204" si="9">C4+C58+C81+C98+C138+C153</f>
        <v>0</v>
      </c>
      <c r="D204" s="2">
        <f t="shared" si="9"/>
        <v>0</v>
      </c>
      <c r="E204" s="2">
        <f t="shared" si="9"/>
        <v>247253146.11544114</v>
      </c>
      <c r="F204" s="2">
        <f t="shared" si="9"/>
        <v>279729981.00365019</v>
      </c>
      <c r="G204" s="2">
        <f t="shared" si="9"/>
        <v>320172927.44450867</v>
      </c>
      <c r="H204" s="2">
        <f t="shared" si="9"/>
        <v>321829427.87354565</v>
      </c>
      <c r="I204" s="2">
        <f t="shared" si="9"/>
        <v>324074922.98121947</v>
      </c>
      <c r="J204" s="2">
        <f t="shared" si="9"/>
        <v>328476420.98318601</v>
      </c>
      <c r="K204" s="2">
        <f t="shared" si="9"/>
        <v>324814286.51676279</v>
      </c>
      <c r="L204" s="2">
        <f t="shared" si="9"/>
        <v>322333033.39694923</v>
      </c>
      <c r="M204" s="2">
        <f t="shared" si="9"/>
        <v>315621507.35091579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1C96F-839A-4E4A-9B24-CEB932863FBD}">
  <dimension ref="A1:Y202"/>
  <sheetViews>
    <sheetView workbookViewId="0">
      <selection activeCell="I14" sqref="I14"/>
    </sheetView>
  </sheetViews>
  <sheetFormatPr defaultRowHeight="14.4" x14ac:dyDescent="0.3"/>
  <cols>
    <col min="2" max="4" width="9.21875" style="2" customWidth="1"/>
    <col min="5" max="5" width="9.21875" style="2" bestFit="1" customWidth="1"/>
    <col min="6" max="6" width="10" style="2" bestFit="1" customWidth="1"/>
    <col min="7" max="13" width="9.21875" style="2" bestFit="1" customWidth="1"/>
    <col min="14" max="21" width="0" hidden="1" customWidth="1"/>
  </cols>
  <sheetData>
    <row r="1" spans="1:23" x14ac:dyDescent="0.3">
      <c r="A1" s="1" t="s">
        <v>0</v>
      </c>
    </row>
    <row r="2" spans="1:23" x14ac:dyDescent="0.3">
      <c r="B2" s="2" t="s">
        <v>1</v>
      </c>
      <c r="D2" s="2" t="s">
        <v>2</v>
      </c>
    </row>
    <row r="3" spans="1:23" x14ac:dyDescent="0.3">
      <c r="A3" s="5" t="s">
        <v>4</v>
      </c>
      <c r="B3" s="6">
        <v>1992</v>
      </c>
      <c r="C3" s="6">
        <v>2017</v>
      </c>
      <c r="D3" s="7">
        <v>2017</v>
      </c>
      <c r="E3" s="7">
        <v>2020</v>
      </c>
      <c r="F3" s="7">
        <v>2025</v>
      </c>
      <c r="G3" s="7">
        <v>2030</v>
      </c>
      <c r="H3" s="7">
        <v>2035</v>
      </c>
      <c r="I3" s="7">
        <v>2040</v>
      </c>
      <c r="J3" s="7">
        <v>2045</v>
      </c>
      <c r="K3" s="7">
        <v>2050</v>
      </c>
      <c r="L3" s="7">
        <v>2055</v>
      </c>
      <c r="M3" s="7">
        <v>2060</v>
      </c>
      <c r="N3" s="8">
        <v>2065</v>
      </c>
      <c r="O3" s="8">
        <v>2070</v>
      </c>
      <c r="P3" s="8">
        <v>2075</v>
      </c>
      <c r="Q3" s="8">
        <v>2080</v>
      </c>
      <c r="R3" s="8">
        <v>2085</v>
      </c>
      <c r="S3" s="8">
        <v>2090</v>
      </c>
      <c r="T3" s="8">
        <v>2095</v>
      </c>
      <c r="U3" s="8">
        <v>2100</v>
      </c>
    </row>
    <row r="4" spans="1:23" x14ac:dyDescent="0.3">
      <c r="A4" s="9" t="s">
        <v>6</v>
      </c>
      <c r="B4" s="10">
        <f>SUM(B5:B54)</f>
        <v>431778</v>
      </c>
      <c r="C4" s="10">
        <f>SUM(C5:C54)</f>
        <v>759273</v>
      </c>
      <c r="D4" s="10">
        <f>SUM(D5:D54)</f>
        <v>752147</v>
      </c>
      <c r="E4" s="10">
        <f>SUM(E5:E54)</f>
        <v>758822.10000000009</v>
      </c>
      <c r="F4" s="10">
        <f t="shared" ref="F4:U4" si="0">SUM(F5:F54)</f>
        <v>753452.10000000009</v>
      </c>
      <c r="G4" s="10">
        <f t="shared" si="0"/>
        <v>756153.99999999988</v>
      </c>
      <c r="H4" s="10">
        <f t="shared" si="0"/>
        <v>764841.8</v>
      </c>
      <c r="I4" s="10">
        <f t="shared" si="0"/>
        <v>773308.2</v>
      </c>
      <c r="J4" s="10">
        <f t="shared" si="0"/>
        <v>776705.70000000007</v>
      </c>
      <c r="K4" s="10">
        <f t="shared" si="0"/>
        <v>776050.4</v>
      </c>
      <c r="L4" s="10">
        <f t="shared" si="0"/>
        <v>760055.90000000014</v>
      </c>
      <c r="M4" s="10">
        <f t="shared" si="0"/>
        <v>769933</v>
      </c>
      <c r="N4" s="10">
        <f t="shared" si="0"/>
        <v>0</v>
      </c>
      <c r="O4" s="10">
        <f t="shared" si="0"/>
        <v>0</v>
      </c>
      <c r="P4" s="10">
        <f t="shared" si="0"/>
        <v>0</v>
      </c>
      <c r="Q4" s="10">
        <f t="shared" si="0"/>
        <v>0</v>
      </c>
      <c r="R4" s="10">
        <f t="shared" si="0"/>
        <v>0</v>
      </c>
      <c r="S4" s="10">
        <f t="shared" si="0"/>
        <v>0</v>
      </c>
      <c r="T4" s="10">
        <f t="shared" si="0"/>
        <v>0</v>
      </c>
      <c r="U4" s="10">
        <f t="shared" si="0"/>
        <v>0</v>
      </c>
      <c r="W4" s="10"/>
    </row>
    <row r="5" spans="1:23" x14ac:dyDescent="0.3">
      <c r="A5" t="s">
        <v>7</v>
      </c>
      <c r="B5" s="2">
        <v>6300</v>
      </c>
      <c r="C5" s="2">
        <v>8774</v>
      </c>
      <c r="D5" s="2">
        <v>8757</v>
      </c>
      <c r="E5" s="2">
        <v>8879.2999999999993</v>
      </c>
      <c r="F5" s="2">
        <v>8846</v>
      </c>
      <c r="G5" s="2">
        <v>8769.5</v>
      </c>
      <c r="H5" s="2">
        <v>8910.5</v>
      </c>
      <c r="I5" s="2">
        <v>9053</v>
      </c>
      <c r="J5" s="2">
        <v>9199</v>
      </c>
      <c r="K5" s="2">
        <v>9330.6999999999989</v>
      </c>
      <c r="L5" s="2">
        <v>9466.1000000000022</v>
      </c>
      <c r="M5" s="2">
        <v>9604.8000000000011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W5" s="10"/>
    </row>
    <row r="6" spans="1:23" x14ac:dyDescent="0.3">
      <c r="A6" t="s">
        <v>8</v>
      </c>
      <c r="B6" s="2">
        <v>3381</v>
      </c>
      <c r="C6" s="2">
        <v>5897</v>
      </c>
      <c r="D6" s="2">
        <v>5845.5</v>
      </c>
      <c r="E6" s="2">
        <v>5895.3</v>
      </c>
      <c r="F6" s="2">
        <v>5983.4</v>
      </c>
      <c r="G6" s="2">
        <v>6076.2999999999993</v>
      </c>
      <c r="H6" s="2">
        <v>6141.3</v>
      </c>
      <c r="I6" s="2">
        <v>6205.4</v>
      </c>
      <c r="J6" s="2">
        <v>6274.2999999999993</v>
      </c>
      <c r="K6" s="2">
        <v>6353.9000000000005</v>
      </c>
      <c r="L6" s="2">
        <v>6434.8</v>
      </c>
      <c r="M6" s="2">
        <v>6522.6999999999989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3" x14ac:dyDescent="0.3">
      <c r="A7" t="s">
        <v>10</v>
      </c>
      <c r="B7" s="2">
        <v>5972</v>
      </c>
      <c r="C7" s="2">
        <v>6953</v>
      </c>
      <c r="D7" s="2">
        <v>7030.8</v>
      </c>
      <c r="E7" s="2">
        <v>7078.3</v>
      </c>
      <c r="F7" s="2">
        <v>7185.9000000000005</v>
      </c>
      <c r="G7" s="2">
        <v>7299.5999999999995</v>
      </c>
      <c r="H7" s="2">
        <v>7374.3</v>
      </c>
      <c r="I7" s="2">
        <v>7448</v>
      </c>
      <c r="J7" s="2">
        <v>7530</v>
      </c>
      <c r="K7" s="2">
        <v>7616.3</v>
      </c>
      <c r="L7" s="2">
        <v>7708.4000000000005</v>
      </c>
      <c r="M7" s="2">
        <v>7805.8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3" x14ac:dyDescent="0.3">
      <c r="A8" t="s">
        <v>12</v>
      </c>
      <c r="B8" s="2">
        <v>692</v>
      </c>
      <c r="C8" s="2">
        <v>804</v>
      </c>
      <c r="D8" s="2">
        <v>804.1</v>
      </c>
      <c r="E8" s="2">
        <v>811.2</v>
      </c>
      <c r="F8" s="2">
        <v>817.2</v>
      </c>
      <c r="G8" s="2">
        <v>822.9</v>
      </c>
      <c r="H8" s="2">
        <v>834.19999999999993</v>
      </c>
      <c r="I8" s="2">
        <v>845.8</v>
      </c>
      <c r="J8" s="2">
        <v>857.59999999999991</v>
      </c>
      <c r="K8" s="2">
        <v>868.59999999999991</v>
      </c>
      <c r="L8" s="2">
        <v>879.69999999999993</v>
      </c>
      <c r="M8" s="2">
        <v>890.9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3" x14ac:dyDescent="0.3">
      <c r="A9" t="s">
        <v>14</v>
      </c>
      <c r="B9" s="2">
        <v>10046</v>
      </c>
      <c r="C9" s="2">
        <v>15201</v>
      </c>
      <c r="D9" s="2">
        <v>15089.6</v>
      </c>
      <c r="E9" s="2">
        <v>15198.399999999998</v>
      </c>
      <c r="F9" s="2">
        <v>15277.5</v>
      </c>
      <c r="G9" s="2">
        <v>15355.300000000001</v>
      </c>
      <c r="H9" s="2">
        <v>15545</v>
      </c>
      <c r="I9" s="2">
        <v>15735.900000000001</v>
      </c>
      <c r="J9" s="2">
        <v>15927.899999999998</v>
      </c>
      <c r="K9" s="2">
        <v>16127.1</v>
      </c>
      <c r="L9" s="2">
        <v>16327.500000000002</v>
      </c>
      <c r="M9" s="2">
        <v>16528.2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3" x14ac:dyDescent="0.3">
      <c r="A10" t="s">
        <v>16</v>
      </c>
      <c r="B10" s="2">
        <v>6613</v>
      </c>
      <c r="C10" s="2">
        <v>6624</v>
      </c>
      <c r="D10" s="2">
        <v>6406.2</v>
      </c>
      <c r="E10" s="2">
        <v>6481</v>
      </c>
      <c r="F10" s="2">
        <v>6510.0999999999995</v>
      </c>
      <c r="G10" s="2">
        <v>6532.0000000000009</v>
      </c>
      <c r="H10" s="2">
        <v>6633.2</v>
      </c>
      <c r="I10" s="2">
        <v>6737.1</v>
      </c>
      <c r="J10" s="2">
        <v>6844</v>
      </c>
      <c r="K10" s="2">
        <v>6954.3</v>
      </c>
      <c r="L10" s="2">
        <v>7067.4</v>
      </c>
      <c r="M10" s="2">
        <v>7183.5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3" x14ac:dyDescent="0.3">
      <c r="A11" t="s">
        <v>9</v>
      </c>
      <c r="B11" s="2">
        <v>11015</v>
      </c>
      <c r="C11" s="2">
        <v>14330</v>
      </c>
      <c r="D11" s="2">
        <v>14306.1</v>
      </c>
      <c r="E11" s="2">
        <v>14460.8</v>
      </c>
      <c r="F11" s="2">
        <v>14166.6</v>
      </c>
      <c r="G11" s="2">
        <v>13920.8</v>
      </c>
      <c r="H11" s="2">
        <v>13985.2</v>
      </c>
      <c r="I11" s="2">
        <v>14056</v>
      </c>
      <c r="J11" s="2">
        <v>14226.100000000002</v>
      </c>
      <c r="K11" s="2">
        <v>14333.699999999999</v>
      </c>
      <c r="L11" s="2">
        <v>14472.9</v>
      </c>
      <c r="M11" s="2">
        <v>14602.500000000002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3" x14ac:dyDescent="0.3">
      <c r="A12" t="s">
        <v>19</v>
      </c>
      <c r="B12" s="2">
        <v>108</v>
      </c>
      <c r="C12" s="2">
        <v>186</v>
      </c>
      <c r="D12" s="2">
        <v>186</v>
      </c>
      <c r="E12" s="2">
        <v>187.9</v>
      </c>
      <c r="F12" s="2">
        <v>188.2</v>
      </c>
      <c r="G12" s="2">
        <v>187.79999999999998</v>
      </c>
      <c r="H12" s="2">
        <v>190.3</v>
      </c>
      <c r="I12" s="2">
        <v>192.29999999999998</v>
      </c>
      <c r="J12" s="2">
        <v>194.4</v>
      </c>
      <c r="K12" s="2">
        <v>197.1</v>
      </c>
      <c r="L12" s="2">
        <v>199.29999999999998</v>
      </c>
      <c r="M12" s="2">
        <v>201.9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3" x14ac:dyDescent="0.3">
      <c r="A13" t="s">
        <v>11</v>
      </c>
      <c r="B13" s="2">
        <v>3734</v>
      </c>
      <c r="C13" s="2">
        <v>2845</v>
      </c>
      <c r="D13" s="2">
        <v>2766.3</v>
      </c>
      <c r="E13" s="2">
        <v>2796.5</v>
      </c>
      <c r="F13" s="2">
        <v>2868.6</v>
      </c>
      <c r="G13" s="2">
        <v>2949.9999999999995</v>
      </c>
      <c r="H13" s="2">
        <v>2970.3</v>
      </c>
      <c r="I13" s="2">
        <v>2987.1</v>
      </c>
      <c r="J13" s="2">
        <v>3016.4</v>
      </c>
      <c r="K13" s="2">
        <v>3038.9000000000005</v>
      </c>
      <c r="L13" s="2">
        <v>3057.8999999999996</v>
      </c>
      <c r="M13" s="2">
        <v>3080.9999999999995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3" x14ac:dyDescent="0.3">
      <c r="A14" t="s">
        <v>22</v>
      </c>
      <c r="B14" s="2">
        <v>5423</v>
      </c>
      <c r="C14" s="2">
        <v>8634</v>
      </c>
      <c r="D14" s="2">
        <v>8591</v>
      </c>
      <c r="E14" s="2">
        <v>8645.6</v>
      </c>
      <c r="F14" s="2">
        <v>8739.3000000000011</v>
      </c>
      <c r="G14" s="2">
        <v>8833.9</v>
      </c>
      <c r="H14" s="2">
        <v>8926.4</v>
      </c>
      <c r="I14" s="2">
        <v>9019.9</v>
      </c>
      <c r="J14" s="2">
        <v>9114.5</v>
      </c>
      <c r="K14" s="2">
        <v>9210.7999999999993</v>
      </c>
      <c r="L14" s="2">
        <v>9308.8000000000011</v>
      </c>
      <c r="M14" s="2">
        <v>9407.9000000000015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3" x14ac:dyDescent="0.3">
      <c r="A15" t="s">
        <v>15</v>
      </c>
      <c r="B15" s="2">
        <v>2318</v>
      </c>
      <c r="C15" s="2">
        <v>3672</v>
      </c>
      <c r="D15" s="2">
        <v>3666</v>
      </c>
      <c r="E15" s="2">
        <v>3729.3</v>
      </c>
      <c r="F15" s="2">
        <v>3550.2</v>
      </c>
      <c r="G15" s="2">
        <v>3451.5</v>
      </c>
      <c r="H15" s="2">
        <v>3393.4</v>
      </c>
      <c r="I15" s="2">
        <v>3384.4</v>
      </c>
      <c r="J15" s="2">
        <v>3409.7999999999997</v>
      </c>
      <c r="K15" s="2">
        <v>3415.7</v>
      </c>
      <c r="L15" s="2">
        <v>3412.5</v>
      </c>
      <c r="M15" s="2">
        <v>3419.1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3" x14ac:dyDescent="0.3">
      <c r="A16" t="s">
        <v>17</v>
      </c>
      <c r="B16" s="2">
        <v>10915</v>
      </c>
      <c r="C16" s="2">
        <v>11612</v>
      </c>
      <c r="D16" s="2">
        <v>11332.2</v>
      </c>
      <c r="E16" s="2">
        <v>11327.4</v>
      </c>
      <c r="F16" s="2">
        <v>11328.199999999999</v>
      </c>
      <c r="G16" s="2">
        <v>11349.1</v>
      </c>
      <c r="H16" s="2">
        <v>11478.4</v>
      </c>
      <c r="I16" s="2">
        <v>11635.2</v>
      </c>
      <c r="J16" s="2">
        <v>11813.7</v>
      </c>
      <c r="K16" s="2">
        <v>12005.500000000002</v>
      </c>
      <c r="L16" s="2">
        <v>12209.8</v>
      </c>
      <c r="M16" s="2">
        <v>12419.300000000001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3">
      <c r="A17" t="s">
        <v>26</v>
      </c>
      <c r="B17" s="2">
        <v>221</v>
      </c>
      <c r="C17" s="2">
        <v>395</v>
      </c>
      <c r="D17" s="2">
        <v>393.1</v>
      </c>
      <c r="E17" s="2">
        <v>396.1</v>
      </c>
      <c r="F17" s="2">
        <v>401.5</v>
      </c>
      <c r="G17" s="2">
        <v>407</v>
      </c>
      <c r="H17" s="2">
        <v>413.20000000000005</v>
      </c>
      <c r="I17" s="2">
        <v>419.70000000000005</v>
      </c>
      <c r="J17" s="2">
        <v>427.00000000000006</v>
      </c>
      <c r="K17" s="2">
        <v>435.00000000000006</v>
      </c>
      <c r="L17" s="2">
        <v>444.00000000000006</v>
      </c>
      <c r="M17" s="2">
        <v>454.6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">
      <c r="A18" t="s">
        <v>28</v>
      </c>
      <c r="B18" s="2">
        <v>14747</v>
      </c>
      <c r="C18" s="2">
        <v>18068</v>
      </c>
      <c r="D18" s="2">
        <v>18058</v>
      </c>
      <c r="E18" s="2">
        <v>17407.599999999999</v>
      </c>
      <c r="F18" s="2">
        <v>6064.3</v>
      </c>
      <c r="G18" s="2">
        <v>6144.5</v>
      </c>
      <c r="H18" s="2">
        <v>6224.2</v>
      </c>
      <c r="I18" s="2">
        <v>6305.1</v>
      </c>
      <c r="J18" s="2">
        <v>6387.1</v>
      </c>
      <c r="K18" s="2">
        <v>6465.9</v>
      </c>
      <c r="L18" s="2">
        <v>6545.7</v>
      </c>
      <c r="M18" s="2">
        <v>6626.5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3">
      <c r="A19" t="s">
        <v>30</v>
      </c>
      <c r="B19" s="2">
        <v>613</v>
      </c>
      <c r="C19" s="2">
        <v>1437</v>
      </c>
      <c r="D19" s="2">
        <v>1437</v>
      </c>
      <c r="E19" s="2">
        <v>1458.2</v>
      </c>
      <c r="F19" s="2">
        <v>1410.1999999999998</v>
      </c>
      <c r="G19" s="2">
        <v>1369</v>
      </c>
      <c r="H19" s="2">
        <v>1341.6</v>
      </c>
      <c r="I19" s="2">
        <v>1310</v>
      </c>
      <c r="J19" s="2">
        <v>1299</v>
      </c>
      <c r="K19" s="2">
        <v>1278.3</v>
      </c>
      <c r="L19" s="2">
        <v>1253.3</v>
      </c>
      <c r="M19" s="2">
        <v>1234.6999999999998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3">
      <c r="A20" t="s">
        <v>32</v>
      </c>
      <c r="B20" s="2">
        <v>0</v>
      </c>
      <c r="C20" s="2">
        <v>113557</v>
      </c>
      <c r="D20" s="2">
        <v>113250.8</v>
      </c>
      <c r="E20" s="2">
        <v>114206</v>
      </c>
      <c r="F20" s="2">
        <v>115487.99999999999</v>
      </c>
      <c r="G20" s="2">
        <v>116778.8</v>
      </c>
      <c r="H20" s="2">
        <v>118335.4</v>
      </c>
      <c r="I20" s="2">
        <v>119911.5</v>
      </c>
      <c r="J20" s="2">
        <v>121509.1</v>
      </c>
      <c r="K20" s="2">
        <v>123126.40000000001</v>
      </c>
      <c r="L20" s="2">
        <v>124768.9</v>
      </c>
      <c r="M20" s="2">
        <v>126436.79999999999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3">
      <c r="A21" t="s">
        <v>18</v>
      </c>
      <c r="B21" s="2">
        <v>1993</v>
      </c>
      <c r="C21" s="2">
        <v>3370</v>
      </c>
      <c r="D21" s="2">
        <v>3437</v>
      </c>
      <c r="E21" s="2">
        <v>3312.1000000000004</v>
      </c>
      <c r="F21" s="2">
        <v>2983.7</v>
      </c>
      <c r="G21" s="2">
        <v>2716.6</v>
      </c>
      <c r="H21" s="2">
        <v>2562.7000000000003</v>
      </c>
      <c r="I21" s="2">
        <v>2449</v>
      </c>
      <c r="J21" s="2">
        <v>2368.7999999999997</v>
      </c>
      <c r="K21" s="2">
        <v>2313.1</v>
      </c>
      <c r="L21" s="2">
        <v>2286.7000000000003</v>
      </c>
      <c r="M21" s="2">
        <v>2291.4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">
      <c r="A22" t="s">
        <v>35</v>
      </c>
      <c r="B22" s="2">
        <v>595</v>
      </c>
      <c r="C22" s="2">
        <v>986</v>
      </c>
      <c r="D22" s="2">
        <v>1005.1</v>
      </c>
      <c r="E22" s="2">
        <v>1007.4</v>
      </c>
      <c r="F22" s="2">
        <v>1017.2</v>
      </c>
      <c r="G22" s="2">
        <v>1027</v>
      </c>
      <c r="H22" s="2">
        <v>1008.9999999999999</v>
      </c>
      <c r="I22" s="2">
        <v>991.5</v>
      </c>
      <c r="J22" s="2">
        <v>979.6</v>
      </c>
      <c r="K22" s="2">
        <v>965.30000000000007</v>
      </c>
      <c r="L22" s="2">
        <v>950.19999999999993</v>
      </c>
      <c r="M22" s="2">
        <v>935.7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3">
      <c r="A23" t="s">
        <v>37</v>
      </c>
      <c r="B23" s="2">
        <v>16300</v>
      </c>
      <c r="C23" s="2">
        <v>48800</v>
      </c>
      <c r="D23" s="2">
        <v>48381</v>
      </c>
      <c r="E23" s="2">
        <v>48796.6</v>
      </c>
      <c r="F23" s="2">
        <v>49382.9</v>
      </c>
      <c r="G23" s="2">
        <v>49992.3</v>
      </c>
      <c r="H23" s="2">
        <v>50727.000000000007</v>
      </c>
      <c r="I23" s="2">
        <v>51466</v>
      </c>
      <c r="J23" s="2">
        <v>52191</v>
      </c>
      <c r="K23" s="2">
        <v>52874.799999999996</v>
      </c>
      <c r="L23" s="2">
        <v>53620.1</v>
      </c>
      <c r="M23" s="2">
        <v>54420.299999999996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3">
      <c r="A24" t="s">
        <v>39</v>
      </c>
      <c r="B24" s="2">
        <v>8207</v>
      </c>
      <c r="C24" s="2">
        <v>12954</v>
      </c>
      <c r="D24" s="2">
        <v>12942</v>
      </c>
      <c r="E24" s="2">
        <v>13048.1</v>
      </c>
      <c r="F24" s="2">
        <v>13152.4</v>
      </c>
      <c r="G24" s="2">
        <v>13258.000000000002</v>
      </c>
      <c r="H24" s="2">
        <v>13447.1</v>
      </c>
      <c r="I24" s="2">
        <v>13641.1</v>
      </c>
      <c r="J24" s="2">
        <v>13840.5</v>
      </c>
      <c r="K24" s="2">
        <v>14031.3</v>
      </c>
      <c r="L24" s="2">
        <v>14226.4</v>
      </c>
      <c r="M24" s="2">
        <v>14426.599999999999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3">
      <c r="A25" t="s">
        <v>41</v>
      </c>
      <c r="B25" s="2">
        <v>2027</v>
      </c>
      <c r="C25" s="2">
        <v>2991</v>
      </c>
      <c r="D25" s="2">
        <v>2994.8</v>
      </c>
      <c r="E25" s="2">
        <v>3018.9</v>
      </c>
      <c r="F25" s="2">
        <v>3040.0000000000005</v>
      </c>
      <c r="G25" s="2">
        <v>3061.1</v>
      </c>
      <c r="H25" s="2">
        <v>3101.8</v>
      </c>
      <c r="I25" s="2">
        <v>3143.2999999999997</v>
      </c>
      <c r="J25" s="2">
        <v>3185.3</v>
      </c>
      <c r="K25" s="2">
        <v>3227.9999999999995</v>
      </c>
      <c r="L25" s="2">
        <v>3271.4</v>
      </c>
      <c r="M25" s="2">
        <v>3315.6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3">
      <c r="A26" t="s">
        <v>43</v>
      </c>
      <c r="B26" s="2">
        <v>19558</v>
      </c>
      <c r="C26" s="2">
        <v>27432</v>
      </c>
      <c r="D26" s="2">
        <v>27432</v>
      </c>
      <c r="E26" s="2">
        <v>27796.400000000001</v>
      </c>
      <c r="F26" s="2">
        <v>28077</v>
      </c>
      <c r="G26" s="2">
        <v>28287.7</v>
      </c>
      <c r="H26" s="2">
        <v>28718.2</v>
      </c>
      <c r="I26" s="2">
        <v>29126.800000000003</v>
      </c>
      <c r="J26" s="2">
        <v>29541</v>
      </c>
      <c r="K26" s="2">
        <v>29868.899999999998</v>
      </c>
      <c r="L26" s="2">
        <v>30190.499999999996</v>
      </c>
      <c r="M26" s="2">
        <v>30497.7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">
      <c r="A27" t="s">
        <v>45</v>
      </c>
      <c r="B27" s="2">
        <v>1366</v>
      </c>
      <c r="C27" s="2">
        <v>2137</v>
      </c>
      <c r="D27" s="2">
        <v>2136.1</v>
      </c>
      <c r="E27" s="2">
        <v>2152</v>
      </c>
      <c r="F27" s="2">
        <v>2159.6</v>
      </c>
      <c r="G27" s="2">
        <v>2166.6</v>
      </c>
      <c r="H27" s="2">
        <v>2194.5</v>
      </c>
      <c r="I27" s="2">
        <v>2221.8000000000002</v>
      </c>
      <c r="J27" s="2">
        <v>2248.1</v>
      </c>
      <c r="K27" s="2">
        <v>2272.4</v>
      </c>
      <c r="L27" s="2">
        <v>2294.3000000000002</v>
      </c>
      <c r="M27" s="2">
        <v>2312.5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3">
      <c r="A28" t="s">
        <v>47</v>
      </c>
      <c r="B28" s="2">
        <v>4154</v>
      </c>
      <c r="C28" s="2">
        <v>9340</v>
      </c>
      <c r="D28" s="2">
        <v>9164.1</v>
      </c>
      <c r="E28" s="2">
        <v>9264.6999999999989</v>
      </c>
      <c r="F28" s="2">
        <v>9364.9999999999982</v>
      </c>
      <c r="G28" s="2">
        <v>9482.9</v>
      </c>
      <c r="H28" s="2">
        <v>9654.3000000000011</v>
      </c>
      <c r="I28" s="2">
        <v>9840.7999999999993</v>
      </c>
      <c r="J28" s="2">
        <v>10042.200000000001</v>
      </c>
      <c r="K28" s="2">
        <v>10222.400000000001</v>
      </c>
      <c r="L28" s="2">
        <v>10412.299999999999</v>
      </c>
      <c r="M28" s="2">
        <v>10612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3">
      <c r="A29" t="s">
        <v>49</v>
      </c>
      <c r="B29" s="2">
        <v>743</v>
      </c>
      <c r="C29" s="2">
        <v>1147</v>
      </c>
      <c r="D29" s="2">
        <v>1144</v>
      </c>
      <c r="E29" s="2">
        <v>1157.0000000000002</v>
      </c>
      <c r="F29" s="2">
        <v>1122.0999999999999</v>
      </c>
      <c r="G29" s="2">
        <v>1047.7</v>
      </c>
      <c r="H29" s="2">
        <v>858.4</v>
      </c>
      <c r="I29" s="2">
        <v>868.6</v>
      </c>
      <c r="J29" s="2">
        <v>878.9</v>
      </c>
      <c r="K29" s="2">
        <v>889.7</v>
      </c>
      <c r="L29" s="2">
        <v>900.6</v>
      </c>
      <c r="M29" s="2">
        <v>911.7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">
      <c r="A30" t="s">
        <v>20</v>
      </c>
      <c r="B30" s="2">
        <v>8916</v>
      </c>
      <c r="C30" s="2">
        <v>14592</v>
      </c>
      <c r="D30" s="2">
        <v>14505</v>
      </c>
      <c r="E30" s="2">
        <v>14646.800000000001</v>
      </c>
      <c r="F30" s="2">
        <v>14746</v>
      </c>
      <c r="G30" s="2">
        <v>14847</v>
      </c>
      <c r="H30" s="2">
        <v>15068</v>
      </c>
      <c r="I30" s="2">
        <v>15293.5</v>
      </c>
      <c r="J30" s="2">
        <v>15523.199999999999</v>
      </c>
      <c r="K30" s="2">
        <v>15744.600000000002</v>
      </c>
      <c r="L30" s="2">
        <v>15969.8</v>
      </c>
      <c r="M30" s="2">
        <v>16199.3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">
      <c r="A31" t="s">
        <v>52</v>
      </c>
      <c r="B31" s="2">
        <v>6132</v>
      </c>
      <c r="C31" s="2">
        <v>7280</v>
      </c>
      <c r="D31" s="2">
        <v>7260</v>
      </c>
      <c r="E31" s="2">
        <v>7336.3</v>
      </c>
      <c r="F31" s="2">
        <v>7255.6</v>
      </c>
      <c r="G31" s="2">
        <v>7108.0999999999995</v>
      </c>
      <c r="H31" s="2">
        <v>7114.7999999999993</v>
      </c>
      <c r="I31" s="2">
        <v>6828.2</v>
      </c>
      <c r="J31" s="2">
        <v>1940.4</v>
      </c>
      <c r="K31" s="2">
        <v>1968.7</v>
      </c>
      <c r="L31" s="2">
        <v>1997.4</v>
      </c>
      <c r="M31" s="2">
        <v>2026.5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3">
      <c r="A32" t="s">
        <v>54</v>
      </c>
      <c r="B32" s="2">
        <v>4495</v>
      </c>
      <c r="C32" s="2">
        <v>6548</v>
      </c>
      <c r="D32" s="2">
        <v>6531</v>
      </c>
      <c r="E32" s="2">
        <v>6614.1</v>
      </c>
      <c r="F32" s="2">
        <v>6744.6</v>
      </c>
      <c r="G32" s="2">
        <v>6886.9999999999991</v>
      </c>
      <c r="H32" s="2">
        <v>7045.5999999999995</v>
      </c>
      <c r="I32" s="2">
        <v>7216.5</v>
      </c>
      <c r="J32" s="2">
        <v>7401</v>
      </c>
      <c r="K32" s="2">
        <v>7559.2000000000007</v>
      </c>
      <c r="L32" s="2">
        <v>7712.4</v>
      </c>
      <c r="M32" s="2">
        <v>7874.3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5" x14ac:dyDescent="0.3">
      <c r="A33" t="s">
        <v>56</v>
      </c>
      <c r="B33" s="2">
        <v>1211</v>
      </c>
      <c r="C33" s="2">
        <v>2161</v>
      </c>
      <c r="D33" s="2">
        <v>2140.9</v>
      </c>
      <c r="E33" s="2">
        <v>2165.1999999999998</v>
      </c>
      <c r="F33" s="2">
        <v>2211.9</v>
      </c>
      <c r="G33" s="2">
        <v>2259.4</v>
      </c>
      <c r="H33" s="2">
        <v>2299.1999999999998</v>
      </c>
      <c r="I33" s="2">
        <v>2337.1</v>
      </c>
      <c r="J33" s="2">
        <v>2375.8999999999996</v>
      </c>
      <c r="K33" s="2">
        <v>2413.4999999999995</v>
      </c>
      <c r="L33" s="2">
        <v>2452.9</v>
      </c>
      <c r="M33" s="2">
        <v>2492.5000000000005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5" x14ac:dyDescent="0.3">
      <c r="A34" t="s">
        <v>58</v>
      </c>
      <c r="B34" s="2">
        <v>15</v>
      </c>
      <c r="C34" s="2">
        <v>6</v>
      </c>
      <c r="D34" s="2">
        <v>5.0999999999999996</v>
      </c>
      <c r="E34" s="2">
        <v>5.2</v>
      </c>
      <c r="F34" s="2">
        <v>5.2</v>
      </c>
      <c r="G34" s="2">
        <v>5</v>
      </c>
      <c r="H34" s="2">
        <v>5.0999999999999996</v>
      </c>
      <c r="I34" s="2">
        <v>5.1999999999999993</v>
      </c>
      <c r="J34" s="2">
        <v>5.3</v>
      </c>
      <c r="K34" s="2">
        <v>5.3999999999999995</v>
      </c>
      <c r="L34" s="2">
        <v>5.3999999999999995</v>
      </c>
      <c r="M34" s="2">
        <v>5.4999999999999991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5" s="1" customFormat="1" x14ac:dyDescent="0.3">
      <c r="A35" t="s">
        <v>60</v>
      </c>
      <c r="B35" s="2">
        <v>7613</v>
      </c>
      <c r="C35" s="2">
        <v>6942</v>
      </c>
      <c r="D35" s="2">
        <v>6829.7</v>
      </c>
      <c r="E35" s="2">
        <v>6945.7</v>
      </c>
      <c r="F35" s="2">
        <v>6865.8</v>
      </c>
      <c r="G35" s="2">
        <v>6760.3</v>
      </c>
      <c r="H35" s="2">
        <v>6876.3</v>
      </c>
      <c r="I35" s="2">
        <v>6984.4</v>
      </c>
      <c r="J35" s="2">
        <v>7098.3</v>
      </c>
      <c r="K35" s="2">
        <v>7209.7000000000007</v>
      </c>
      <c r="L35" s="2">
        <v>7322.4</v>
      </c>
      <c r="M35" s="2">
        <v>7434.5000000000009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/>
      <c r="W35"/>
      <c r="X35"/>
      <c r="Y35"/>
    </row>
    <row r="36" spans="1:25" s="9" customFormat="1" x14ac:dyDescent="0.3">
      <c r="A36" t="s">
        <v>62</v>
      </c>
      <c r="B36" s="2">
        <v>16365</v>
      </c>
      <c r="C36" s="2">
        <v>18708</v>
      </c>
      <c r="D36" s="2">
        <v>19600.5</v>
      </c>
      <c r="E36" s="2">
        <v>19806.899999999998</v>
      </c>
      <c r="F36" s="2">
        <v>20096</v>
      </c>
      <c r="G36" s="2">
        <v>20401.900000000001</v>
      </c>
      <c r="H36" s="2">
        <v>20647.5</v>
      </c>
      <c r="I36" s="2">
        <v>20884.7</v>
      </c>
      <c r="J36" s="2">
        <v>21160.3</v>
      </c>
      <c r="K36" s="2">
        <v>21413</v>
      </c>
      <c r="L36" s="2">
        <v>21658.2</v>
      </c>
      <c r="M36" s="2">
        <v>21917.3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/>
      <c r="W36"/>
      <c r="X36"/>
      <c r="Y36"/>
    </row>
    <row r="37" spans="1:25" x14ac:dyDescent="0.3">
      <c r="A37" t="s">
        <v>64</v>
      </c>
      <c r="B37" s="2">
        <v>6513</v>
      </c>
      <c r="C37" s="2">
        <v>12134</v>
      </c>
      <c r="D37" s="2">
        <v>12064.2</v>
      </c>
      <c r="E37" s="2">
        <v>12169</v>
      </c>
      <c r="F37" s="2">
        <v>12343.600000000002</v>
      </c>
      <c r="G37" s="2">
        <v>12520.199999999999</v>
      </c>
      <c r="H37" s="2">
        <v>12693.5</v>
      </c>
      <c r="I37" s="2">
        <v>12868.900000000001</v>
      </c>
      <c r="J37" s="2">
        <v>13046.5</v>
      </c>
      <c r="K37" s="2">
        <v>13217.4</v>
      </c>
      <c r="L37" s="2">
        <v>13390</v>
      </c>
      <c r="M37" s="2">
        <v>13564.7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5" x14ac:dyDescent="0.3">
      <c r="A38" t="s">
        <v>21</v>
      </c>
      <c r="B38" s="2">
        <v>61117</v>
      </c>
      <c r="C38" s="2">
        <v>75913</v>
      </c>
      <c r="D38" s="2">
        <v>74536.7</v>
      </c>
      <c r="E38" s="2">
        <v>75538.3</v>
      </c>
      <c r="F38" s="2">
        <v>76805.7</v>
      </c>
      <c r="G38" s="2">
        <v>78130.900000000009</v>
      </c>
      <c r="H38" s="2">
        <v>79717.2</v>
      </c>
      <c r="I38" s="2">
        <v>81393</v>
      </c>
      <c r="J38" s="2">
        <v>83202.399999999994</v>
      </c>
      <c r="K38" s="2">
        <v>84885.5</v>
      </c>
      <c r="L38" s="2">
        <v>86625.500000000015</v>
      </c>
      <c r="M38" s="2">
        <v>88412.3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5" x14ac:dyDescent="0.3">
      <c r="A39" t="s">
        <v>67</v>
      </c>
      <c r="B39" s="2">
        <v>103</v>
      </c>
      <c r="C39" s="2">
        <v>110</v>
      </c>
      <c r="D39" s="2">
        <v>106.7</v>
      </c>
      <c r="E39" s="2">
        <v>107.8</v>
      </c>
      <c r="F39" s="2">
        <v>102.5</v>
      </c>
      <c r="G39" s="2">
        <v>98.800000000000011</v>
      </c>
      <c r="H39" s="2">
        <v>99.7</v>
      </c>
      <c r="I39" s="2">
        <v>100.8</v>
      </c>
      <c r="J39" s="2">
        <v>101.89999999999999</v>
      </c>
      <c r="K39" s="2">
        <v>102.8</v>
      </c>
      <c r="L39" s="2">
        <v>104</v>
      </c>
      <c r="M39" s="2">
        <v>104.89999999999999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5" x14ac:dyDescent="0.3">
      <c r="A40" t="s">
        <v>69</v>
      </c>
      <c r="B40" s="2">
        <v>6428</v>
      </c>
      <c r="C40" s="2">
        <v>6212</v>
      </c>
      <c r="D40" s="2">
        <v>5655</v>
      </c>
      <c r="E40" s="2">
        <v>5704.8</v>
      </c>
      <c r="F40" s="2">
        <v>5315.2</v>
      </c>
      <c r="G40" s="2">
        <v>1679.5</v>
      </c>
      <c r="H40" s="2">
        <v>1701.2</v>
      </c>
      <c r="I40" s="2">
        <v>1723.2</v>
      </c>
      <c r="J40" s="2">
        <v>1745.5</v>
      </c>
      <c r="K40" s="2">
        <v>1769.1</v>
      </c>
      <c r="L40" s="2">
        <v>1793</v>
      </c>
      <c r="M40" s="2">
        <v>1817.2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5" x14ac:dyDescent="0.3">
      <c r="A41" t="s">
        <v>71</v>
      </c>
      <c r="B41" s="2">
        <v>92</v>
      </c>
      <c r="C41" s="2">
        <v>140</v>
      </c>
      <c r="D41" s="2">
        <v>140</v>
      </c>
      <c r="E41" s="2">
        <v>140.9</v>
      </c>
      <c r="F41" s="2">
        <v>138.19999999999999</v>
      </c>
      <c r="G41" s="2">
        <v>135.19999999999999</v>
      </c>
      <c r="H41" s="2">
        <v>136</v>
      </c>
      <c r="I41" s="2">
        <v>136.9</v>
      </c>
      <c r="J41" s="2">
        <v>137.70000000000002</v>
      </c>
      <c r="K41" s="2">
        <v>138.80000000000001</v>
      </c>
      <c r="L41" s="2">
        <v>139.9</v>
      </c>
      <c r="M41" s="2">
        <v>140.69999999999999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5" x14ac:dyDescent="0.3">
      <c r="A42" t="s">
        <v>73</v>
      </c>
      <c r="B42" s="2">
        <v>5472</v>
      </c>
      <c r="C42" s="2">
        <v>6400</v>
      </c>
      <c r="D42" s="2">
        <v>6395</v>
      </c>
      <c r="E42" s="2">
        <v>6457.4</v>
      </c>
      <c r="F42" s="2">
        <v>6474.4000000000005</v>
      </c>
      <c r="G42" s="2">
        <v>6491.3</v>
      </c>
      <c r="H42" s="2">
        <v>6571.5999999999995</v>
      </c>
      <c r="I42" s="2">
        <v>6653.3</v>
      </c>
      <c r="J42" s="2">
        <v>6736.3</v>
      </c>
      <c r="K42" s="2">
        <v>6818.7000000000007</v>
      </c>
      <c r="L42" s="2">
        <v>6903</v>
      </c>
      <c r="M42" s="2">
        <v>6988.5999999999995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5" x14ac:dyDescent="0.3">
      <c r="A43" t="s">
        <v>75</v>
      </c>
      <c r="B43" s="2">
        <v>4680</v>
      </c>
      <c r="C43" s="2">
        <v>6005</v>
      </c>
      <c r="D43" s="2">
        <v>6074.9</v>
      </c>
      <c r="E43" s="2">
        <v>6123.8</v>
      </c>
      <c r="F43" s="2">
        <v>6197.6</v>
      </c>
      <c r="G43" s="2">
        <v>6273.4</v>
      </c>
      <c r="H43" s="2">
        <v>6346.2</v>
      </c>
      <c r="I43" s="2">
        <v>6419.4000000000005</v>
      </c>
      <c r="J43" s="2">
        <v>6496.0999999999995</v>
      </c>
      <c r="K43" s="2">
        <v>6572.8</v>
      </c>
      <c r="L43" s="2">
        <v>6650.1</v>
      </c>
      <c r="M43" s="2">
        <v>6729.3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5" x14ac:dyDescent="0.3">
      <c r="A44" t="s">
        <v>77</v>
      </c>
      <c r="B44" s="2">
        <v>7061</v>
      </c>
      <c r="C44" s="2">
        <v>15316</v>
      </c>
      <c r="D44" s="2">
        <v>15188</v>
      </c>
      <c r="E44" s="2">
        <v>15326.999999999998</v>
      </c>
      <c r="F44" s="2">
        <v>15403.3</v>
      </c>
      <c r="G44" s="2">
        <v>15478.8</v>
      </c>
      <c r="H44" s="2">
        <v>15693.9</v>
      </c>
      <c r="I44" s="2">
        <v>15912.3</v>
      </c>
      <c r="J44" s="2">
        <v>16133.800000000001</v>
      </c>
      <c r="K44" s="2">
        <v>16347.3</v>
      </c>
      <c r="L44" s="2">
        <v>16564.2</v>
      </c>
      <c r="M44" s="2">
        <v>16784.400000000001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5" x14ac:dyDescent="0.3">
      <c r="A45" t="s">
        <v>79</v>
      </c>
      <c r="B45" s="2">
        <v>27873</v>
      </c>
      <c r="C45" s="2">
        <v>25788</v>
      </c>
      <c r="D45" s="2">
        <v>26007.199999999997</v>
      </c>
      <c r="E45" s="2">
        <v>26176.9</v>
      </c>
      <c r="F45" s="2">
        <v>25516.2</v>
      </c>
      <c r="G45" s="2">
        <v>24627</v>
      </c>
      <c r="H45" s="2">
        <v>23466.9</v>
      </c>
      <c r="I45" s="2">
        <v>22029.7</v>
      </c>
      <c r="J45" s="2">
        <v>20530.600000000002</v>
      </c>
      <c r="K45" s="2">
        <v>19434.400000000001</v>
      </c>
      <c r="L45" s="2">
        <v>18547.400000000001</v>
      </c>
      <c r="M45" s="2">
        <v>17797.400000000001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5" x14ac:dyDescent="0.3">
      <c r="A46" t="s">
        <v>23</v>
      </c>
      <c r="B46" s="2">
        <v>0</v>
      </c>
      <c r="C46" s="2">
        <v>16574</v>
      </c>
      <c r="D46" s="2">
        <v>15918.9</v>
      </c>
      <c r="E46" s="2">
        <v>16108.1</v>
      </c>
      <c r="F46" s="2">
        <v>16418.3</v>
      </c>
      <c r="G46" s="2">
        <v>16727.300000000003</v>
      </c>
      <c r="H46" s="2">
        <v>17016.999999999996</v>
      </c>
      <c r="I46" s="2">
        <v>17307.5</v>
      </c>
      <c r="J46" s="2">
        <v>17599.599999999999</v>
      </c>
      <c r="K46" s="2">
        <v>17877</v>
      </c>
      <c r="L46" s="2">
        <v>18157.600000000002</v>
      </c>
      <c r="M46" s="2">
        <v>18440.899999999998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5" x14ac:dyDescent="0.3">
      <c r="A47" t="s">
        <v>82</v>
      </c>
      <c r="B47" s="2">
        <v>1719</v>
      </c>
      <c r="C47" s="2">
        <v>2097</v>
      </c>
      <c r="D47" s="2">
        <v>1774.1999999999998</v>
      </c>
      <c r="E47" s="2">
        <v>1766.8999999999999</v>
      </c>
      <c r="F47" s="2">
        <v>1543.1000000000001</v>
      </c>
      <c r="G47" s="2">
        <v>1308.7</v>
      </c>
      <c r="H47" s="2">
        <v>1141.0999999999999</v>
      </c>
      <c r="I47" s="2">
        <v>960.59999999999991</v>
      </c>
      <c r="J47" s="2">
        <v>221.9</v>
      </c>
      <c r="K47" s="2">
        <v>80.7</v>
      </c>
      <c r="L47" s="2">
        <v>0</v>
      </c>
      <c r="M47" s="2">
        <v>0.1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5" x14ac:dyDescent="0.3">
      <c r="A48" t="s">
        <v>84</v>
      </c>
      <c r="B48" s="2">
        <v>21702</v>
      </c>
      <c r="C48" s="2">
        <v>27410</v>
      </c>
      <c r="D48" s="2">
        <v>26645.1</v>
      </c>
      <c r="E48" s="2">
        <v>26877</v>
      </c>
      <c r="F48" s="2">
        <v>26980.799999999999</v>
      </c>
      <c r="G48" s="2">
        <v>27074.199999999997</v>
      </c>
      <c r="H48" s="2">
        <v>27419.9</v>
      </c>
      <c r="I48" s="2">
        <v>27777</v>
      </c>
      <c r="J48" s="2">
        <v>28137.599999999999</v>
      </c>
      <c r="K48" s="2">
        <v>28505.399999999998</v>
      </c>
      <c r="L48" s="2">
        <v>28876.399999999998</v>
      </c>
      <c r="M48" s="2">
        <v>29244.7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3">
      <c r="A49" t="s">
        <v>86</v>
      </c>
      <c r="B49" s="2">
        <v>5065</v>
      </c>
      <c r="C49" s="2">
        <v>4670</v>
      </c>
      <c r="D49" s="2">
        <v>4656</v>
      </c>
      <c r="E49" s="2">
        <v>4688.5</v>
      </c>
      <c r="F49" s="2">
        <v>4708.2999999999993</v>
      </c>
      <c r="G49" s="2">
        <v>4729</v>
      </c>
      <c r="H49" s="2">
        <v>4787</v>
      </c>
      <c r="I49" s="2">
        <v>4848.8999999999996</v>
      </c>
      <c r="J49" s="2">
        <v>4914.2</v>
      </c>
      <c r="K49" s="2">
        <v>4982.2</v>
      </c>
      <c r="L49" s="2">
        <v>5052.8000000000011</v>
      </c>
      <c r="M49" s="2">
        <v>5125.9000000000005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3">
      <c r="A50" t="s">
        <v>88</v>
      </c>
      <c r="B50" s="2">
        <v>2062</v>
      </c>
      <c r="C50" s="2">
        <v>3914</v>
      </c>
      <c r="D50" s="2">
        <v>3914</v>
      </c>
      <c r="E50" s="2">
        <v>4011.7000000000003</v>
      </c>
      <c r="F50" s="2">
        <v>4063.5</v>
      </c>
      <c r="G50" s="2">
        <v>4111.3999999999996</v>
      </c>
      <c r="H50" s="2">
        <v>4202.3999999999996</v>
      </c>
      <c r="I50" s="2">
        <v>4278.1000000000004</v>
      </c>
      <c r="J50" s="2">
        <v>4348.7999999999993</v>
      </c>
      <c r="K50" s="2">
        <v>4390.5999999999995</v>
      </c>
      <c r="L50" s="2">
        <v>4402.5</v>
      </c>
      <c r="M50" s="2">
        <v>4364.3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3">
      <c r="A51" t="s">
        <v>89</v>
      </c>
      <c r="B51" s="2">
        <v>32671</v>
      </c>
      <c r="C51" s="2">
        <v>48623</v>
      </c>
      <c r="D51" s="2">
        <v>46406.1</v>
      </c>
      <c r="E51" s="2">
        <v>46782.200000000004</v>
      </c>
      <c r="F51" s="2">
        <v>47170.899999999994</v>
      </c>
      <c r="G51" s="2">
        <v>47480.7</v>
      </c>
      <c r="H51" s="2">
        <v>47892</v>
      </c>
      <c r="I51" s="2">
        <v>48144.1</v>
      </c>
      <c r="J51" s="2">
        <v>47963.1</v>
      </c>
      <c r="K51" s="2">
        <v>38595.9</v>
      </c>
      <c r="L51" s="2">
        <v>13363.7</v>
      </c>
      <c r="M51" s="2">
        <v>13550.7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3">
      <c r="A52" t="s">
        <v>13</v>
      </c>
      <c r="B52" s="2">
        <v>52936</v>
      </c>
      <c r="C52" s="2">
        <v>89182</v>
      </c>
      <c r="D52" s="2">
        <v>88838</v>
      </c>
      <c r="E52" s="2">
        <v>90054.8</v>
      </c>
      <c r="F52" s="2">
        <v>91978.8</v>
      </c>
      <c r="G52" s="2">
        <v>93989.2</v>
      </c>
      <c r="H52" s="2">
        <v>95556.4</v>
      </c>
      <c r="I52" s="2">
        <v>97175</v>
      </c>
      <c r="J52" s="2">
        <v>98850.599999999991</v>
      </c>
      <c r="K52" s="2">
        <v>100211.6</v>
      </c>
      <c r="L52" s="2">
        <v>101601.20000000001</v>
      </c>
      <c r="M52" s="2">
        <v>103020.3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">
      <c r="A53" t="s">
        <v>92</v>
      </c>
      <c r="B53" s="2">
        <v>7521</v>
      </c>
      <c r="C53" s="2">
        <v>24533</v>
      </c>
      <c r="D53" s="2">
        <v>24551</v>
      </c>
      <c r="E53" s="2">
        <v>24780.400000000001</v>
      </c>
      <c r="F53" s="2">
        <v>25103.000000000004</v>
      </c>
      <c r="G53" s="2">
        <v>25435.599999999999</v>
      </c>
      <c r="H53" s="2">
        <v>25815.8</v>
      </c>
      <c r="I53" s="2">
        <v>26212.1</v>
      </c>
      <c r="J53" s="2">
        <v>26623.600000000002</v>
      </c>
      <c r="K53" s="2">
        <v>27036.5</v>
      </c>
      <c r="L53" s="2">
        <v>27462.3</v>
      </c>
      <c r="M53" s="2">
        <v>27901.3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3">
      <c r="A54" t="s">
        <v>93</v>
      </c>
      <c r="B54" s="2">
        <v>6975</v>
      </c>
      <c r="C54" s="2">
        <v>9869</v>
      </c>
      <c r="D54" s="2">
        <v>9848</v>
      </c>
      <c r="E54" s="2">
        <v>9974.2999999999993</v>
      </c>
      <c r="F54" s="2">
        <v>10138.5</v>
      </c>
      <c r="G54" s="2">
        <v>10306.199999999999</v>
      </c>
      <c r="H54" s="2">
        <v>10557.6</v>
      </c>
      <c r="I54" s="2">
        <v>10822.499999999998</v>
      </c>
      <c r="J54" s="2">
        <v>11105.800000000001</v>
      </c>
      <c r="K54" s="2">
        <v>11345.5</v>
      </c>
      <c r="L54" s="2">
        <v>11594.300000000001</v>
      </c>
      <c r="M54" s="2">
        <v>11851.7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3">
      <c r="A55" s="1" t="s">
        <v>94</v>
      </c>
    </row>
    <row r="56" spans="1:21" x14ac:dyDescent="0.3">
      <c r="B56" s="2" t="s">
        <v>1</v>
      </c>
      <c r="D56" s="2" t="s">
        <v>2</v>
      </c>
    </row>
    <row r="57" spans="1:21" x14ac:dyDescent="0.3">
      <c r="A57" s="5" t="s">
        <v>4</v>
      </c>
      <c r="B57" s="6">
        <v>1992</v>
      </c>
      <c r="C57" s="6">
        <v>2017</v>
      </c>
      <c r="D57" s="7">
        <v>2017</v>
      </c>
      <c r="E57" s="7">
        <v>2020</v>
      </c>
      <c r="F57" s="7">
        <v>2025</v>
      </c>
      <c r="G57" s="7">
        <v>2030</v>
      </c>
      <c r="H57" s="7">
        <v>2035</v>
      </c>
      <c r="I57" s="7">
        <v>2040</v>
      </c>
      <c r="J57" s="7">
        <v>2045</v>
      </c>
      <c r="K57" s="7">
        <v>2050</v>
      </c>
      <c r="L57" s="7">
        <v>2055</v>
      </c>
      <c r="M57" s="7">
        <v>2060</v>
      </c>
      <c r="N57" s="8">
        <v>2065</v>
      </c>
      <c r="O57" s="8">
        <v>2070</v>
      </c>
      <c r="P57" s="8">
        <v>2075</v>
      </c>
      <c r="Q57" s="8">
        <v>2080</v>
      </c>
      <c r="R57" s="8">
        <v>2085</v>
      </c>
      <c r="S57" s="8">
        <v>2090</v>
      </c>
      <c r="T57" s="8">
        <v>2095</v>
      </c>
      <c r="U57" s="8">
        <v>2100</v>
      </c>
    </row>
    <row r="58" spans="1:21" x14ac:dyDescent="0.3">
      <c r="A58" s="9" t="s">
        <v>24</v>
      </c>
      <c r="B58" s="10">
        <f>SUM(B59:B80)</f>
        <v>739713</v>
      </c>
      <c r="C58" s="10">
        <f>SUM(C59:C80)</f>
        <v>676196</v>
      </c>
      <c r="D58" s="10">
        <f>SUM(D59:D80)</f>
        <v>679490.5</v>
      </c>
      <c r="E58" s="10">
        <f>SUM(E59:E80)</f>
        <v>693898.9</v>
      </c>
      <c r="F58" s="10">
        <f t="shared" ref="F58:U58" si="1">SUM(F59:F80)</f>
        <v>737910.89999999991</v>
      </c>
      <c r="G58" s="10">
        <f t="shared" si="1"/>
        <v>785745.7</v>
      </c>
      <c r="H58" s="10">
        <f t="shared" si="1"/>
        <v>803186.39999999991</v>
      </c>
      <c r="I58" s="10">
        <f t="shared" si="1"/>
        <v>816772.09999999986</v>
      </c>
      <c r="J58" s="10">
        <f t="shared" si="1"/>
        <v>827179.09999999986</v>
      </c>
      <c r="K58" s="10">
        <f t="shared" si="1"/>
        <v>819317.60000000009</v>
      </c>
      <c r="L58" s="10">
        <f t="shared" si="1"/>
        <v>805481.40000000014</v>
      </c>
      <c r="M58" s="10">
        <f t="shared" si="1"/>
        <v>791903.5</v>
      </c>
      <c r="N58" s="10">
        <f t="shared" si="1"/>
        <v>0</v>
      </c>
      <c r="O58" s="10">
        <f t="shared" si="1"/>
        <v>0</v>
      </c>
      <c r="P58" s="10">
        <f t="shared" si="1"/>
        <v>0</v>
      </c>
      <c r="Q58" s="10">
        <f t="shared" si="1"/>
        <v>0</v>
      </c>
      <c r="R58" s="10">
        <f t="shared" si="1"/>
        <v>0</v>
      </c>
      <c r="S58" s="10">
        <f t="shared" si="1"/>
        <v>0</v>
      </c>
      <c r="T58" s="10">
        <f t="shared" si="1"/>
        <v>0</v>
      </c>
      <c r="U58" s="10">
        <f t="shared" si="1"/>
        <v>0</v>
      </c>
    </row>
    <row r="59" spans="1:21" x14ac:dyDescent="0.3">
      <c r="A59" t="s">
        <v>95</v>
      </c>
      <c r="B59" s="2">
        <v>145</v>
      </c>
      <c r="C59" s="2">
        <v>51</v>
      </c>
      <c r="D59" s="2">
        <v>34.1</v>
      </c>
      <c r="E59" s="2">
        <v>34.5</v>
      </c>
      <c r="F59" s="2">
        <v>34.5</v>
      </c>
      <c r="G59" s="2">
        <v>34.299999999999997</v>
      </c>
      <c r="H59" s="2">
        <v>34.9</v>
      </c>
      <c r="I59" s="2">
        <v>35.299999999999997</v>
      </c>
      <c r="J59" s="2">
        <v>35.799999999999997</v>
      </c>
      <c r="K59" s="2">
        <v>36.299999999999997</v>
      </c>
      <c r="L59" s="2">
        <v>36.6</v>
      </c>
      <c r="M59" s="2">
        <v>37.1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3">
      <c r="A60" t="s">
        <v>96</v>
      </c>
      <c r="B60" s="2">
        <v>7</v>
      </c>
      <c r="C60" s="2">
        <v>11</v>
      </c>
      <c r="D60" s="2">
        <v>11</v>
      </c>
      <c r="E60" s="2">
        <v>11.2</v>
      </c>
      <c r="F60" s="2">
        <v>9.3000000000000007</v>
      </c>
      <c r="G60" s="2">
        <v>7.6</v>
      </c>
      <c r="H60" s="2">
        <v>7.4</v>
      </c>
      <c r="I60" s="2">
        <v>7.3000000000000007</v>
      </c>
      <c r="J60" s="2">
        <v>7.2</v>
      </c>
      <c r="K60" s="2">
        <v>7.1000000000000005</v>
      </c>
      <c r="L60" s="2">
        <v>7.1</v>
      </c>
      <c r="M60" s="2">
        <v>7.1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3">
      <c r="A61" t="s">
        <v>97</v>
      </c>
      <c r="B61" s="2">
        <v>188</v>
      </c>
      <c r="C61" s="2">
        <v>167</v>
      </c>
      <c r="D61" s="2">
        <v>167</v>
      </c>
      <c r="E61" s="2">
        <v>168.7</v>
      </c>
      <c r="F61" s="2">
        <v>162.19999999999999</v>
      </c>
      <c r="G61" s="2">
        <v>156.69999999999999</v>
      </c>
      <c r="H61" s="2">
        <v>158.4</v>
      </c>
      <c r="I61" s="2">
        <v>160.30000000000001</v>
      </c>
      <c r="J61" s="2">
        <v>162.30000000000001</v>
      </c>
      <c r="K61" s="2">
        <v>163.9</v>
      </c>
      <c r="L61" s="2">
        <v>165.7</v>
      </c>
      <c r="M61" s="2">
        <v>167.1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">
      <c r="A62" t="s">
        <v>25</v>
      </c>
      <c r="B62" s="2">
        <v>169895</v>
      </c>
      <c r="C62" s="2">
        <v>156717</v>
      </c>
      <c r="D62" s="2">
        <v>155235.1</v>
      </c>
      <c r="E62" s="2">
        <v>159502.1</v>
      </c>
      <c r="F62" s="2">
        <v>171786.9</v>
      </c>
      <c r="G62" s="2">
        <v>185782.3</v>
      </c>
      <c r="H62" s="2">
        <v>187472.40000000002</v>
      </c>
      <c r="I62" s="2">
        <v>191505.6</v>
      </c>
      <c r="J62" s="2">
        <v>197865</v>
      </c>
      <c r="K62" s="2">
        <v>200157.4</v>
      </c>
      <c r="L62" s="2">
        <v>199163.40000000002</v>
      </c>
      <c r="M62" s="2">
        <v>196600.2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3">
      <c r="A63" t="s">
        <v>98</v>
      </c>
      <c r="B63" s="2">
        <v>9</v>
      </c>
      <c r="C63" s="2">
        <v>10</v>
      </c>
      <c r="D63" s="2">
        <v>10.1</v>
      </c>
      <c r="E63" s="2">
        <v>10.4</v>
      </c>
      <c r="F63" s="2">
        <v>10.6</v>
      </c>
      <c r="G63" s="2">
        <v>10.8</v>
      </c>
      <c r="H63" s="2">
        <v>11</v>
      </c>
      <c r="I63" s="2">
        <v>11.2</v>
      </c>
      <c r="J63" s="2">
        <v>11.299999999999999</v>
      </c>
      <c r="K63" s="2">
        <v>11.5</v>
      </c>
      <c r="L63" s="2">
        <v>11.7</v>
      </c>
      <c r="M63" s="2">
        <v>11.799999999999999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3">
      <c r="A64" t="s">
        <v>27</v>
      </c>
      <c r="B64" s="2">
        <v>4601</v>
      </c>
      <c r="C64" s="2">
        <v>4610</v>
      </c>
      <c r="D64" s="2">
        <v>4610</v>
      </c>
      <c r="E64" s="2">
        <v>4684.5</v>
      </c>
      <c r="F64" s="2">
        <v>4634.8</v>
      </c>
      <c r="G64" s="2">
        <v>4581.5</v>
      </c>
      <c r="H64" s="2">
        <v>4640.8</v>
      </c>
      <c r="I64" s="2">
        <v>4689.3</v>
      </c>
      <c r="J64" s="2">
        <v>4773.5</v>
      </c>
      <c r="K64" s="2">
        <v>4829.3999999999996</v>
      </c>
      <c r="L64" s="2">
        <v>4895.5</v>
      </c>
      <c r="M64" s="2">
        <v>4955.4000000000005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3">
      <c r="A65" t="s">
        <v>99</v>
      </c>
      <c r="B65" s="2">
        <v>3406</v>
      </c>
      <c r="C65" s="2">
        <v>1752</v>
      </c>
      <c r="D65" s="2">
        <v>1779.5</v>
      </c>
      <c r="E65" s="2">
        <v>1802.8000000000002</v>
      </c>
      <c r="F65" s="2">
        <v>1792.2</v>
      </c>
      <c r="G65" s="2">
        <v>1772.9</v>
      </c>
      <c r="H65" s="2">
        <v>1771.4</v>
      </c>
      <c r="I65" s="2">
        <v>1786.4</v>
      </c>
      <c r="J65" s="2">
        <v>1803.1</v>
      </c>
      <c r="K65" s="2">
        <v>1811.6000000000001</v>
      </c>
      <c r="L65" s="2">
        <v>1819</v>
      </c>
      <c r="M65" s="2">
        <v>1825.3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3">
      <c r="A66" t="s">
        <v>100</v>
      </c>
      <c r="B66" s="2">
        <v>9</v>
      </c>
      <c r="C66" s="2">
        <v>7</v>
      </c>
      <c r="D66" s="2">
        <v>7.1</v>
      </c>
      <c r="E66" s="2">
        <v>7.3</v>
      </c>
      <c r="F66" s="2">
        <v>7.4999999999999991</v>
      </c>
      <c r="G66" s="2">
        <v>7.4999999999999991</v>
      </c>
      <c r="H66" s="2">
        <v>7.6</v>
      </c>
      <c r="I66" s="2">
        <v>7.8</v>
      </c>
      <c r="J66" s="2">
        <v>7.9</v>
      </c>
      <c r="K66" s="2">
        <v>8</v>
      </c>
      <c r="L66" s="2">
        <v>8.1</v>
      </c>
      <c r="M66" s="2">
        <v>8.1999999999999993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3">
      <c r="A67" t="s">
        <v>101</v>
      </c>
      <c r="B67" s="2">
        <v>562</v>
      </c>
      <c r="C67" s="2">
        <v>1017</v>
      </c>
      <c r="D67" s="2">
        <v>1014</v>
      </c>
      <c r="E67" s="2">
        <v>1024.5999999999999</v>
      </c>
      <c r="F67" s="2">
        <v>1019.2</v>
      </c>
      <c r="G67" s="2">
        <v>1016.3</v>
      </c>
      <c r="H67" s="2">
        <v>1041.3</v>
      </c>
      <c r="I67" s="2">
        <v>1052.8999999999999</v>
      </c>
      <c r="J67" s="2">
        <v>1063.5</v>
      </c>
      <c r="K67" s="2">
        <v>1078.3</v>
      </c>
      <c r="L67" s="2">
        <v>1092.8</v>
      </c>
      <c r="M67" s="2">
        <v>1108.0999999999999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3">
      <c r="A68" t="s">
        <v>102</v>
      </c>
      <c r="B68" s="2">
        <v>3826</v>
      </c>
      <c r="C68" s="2">
        <v>4835</v>
      </c>
      <c r="D68" s="2">
        <v>4418.6000000000004</v>
      </c>
      <c r="E68" s="2">
        <v>4451.7</v>
      </c>
      <c r="F68" s="2">
        <v>4326.7000000000007</v>
      </c>
      <c r="G68" s="2">
        <v>4214.4000000000005</v>
      </c>
      <c r="H68" s="2">
        <v>4239.9000000000005</v>
      </c>
      <c r="I68" s="2">
        <v>4276.4000000000005</v>
      </c>
      <c r="J68" s="2">
        <v>4326.9000000000005</v>
      </c>
      <c r="K68" s="2">
        <v>4380.3999999999996</v>
      </c>
      <c r="L68" s="2">
        <v>4430.4000000000005</v>
      </c>
      <c r="M68" s="2">
        <v>4474.9000000000005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3">
      <c r="A69" t="s">
        <v>103</v>
      </c>
      <c r="B69" s="2">
        <v>12156</v>
      </c>
      <c r="C69" s="2">
        <v>21214</v>
      </c>
      <c r="D69" s="2">
        <v>21100</v>
      </c>
      <c r="E69" s="2">
        <v>21278.699999999997</v>
      </c>
      <c r="F69" s="2">
        <v>21496.5</v>
      </c>
      <c r="G69" s="2">
        <v>21719.300000000003</v>
      </c>
      <c r="H69" s="2">
        <v>21997.3</v>
      </c>
      <c r="I69" s="2">
        <v>22284</v>
      </c>
      <c r="J69" s="2">
        <v>22579.8</v>
      </c>
      <c r="K69" s="2">
        <v>22858.600000000002</v>
      </c>
      <c r="L69" s="2">
        <v>23157.600000000002</v>
      </c>
      <c r="M69" s="2">
        <v>23446.3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3">
      <c r="A70" t="s">
        <v>104</v>
      </c>
      <c r="B70" s="2">
        <v>1980</v>
      </c>
      <c r="C70" s="2">
        <v>2348</v>
      </c>
      <c r="D70" s="2">
        <v>2151.8000000000002</v>
      </c>
      <c r="E70" s="2">
        <v>2171.3000000000002</v>
      </c>
      <c r="F70" s="2">
        <v>2178.6</v>
      </c>
      <c r="G70" s="2">
        <v>2186.0000000000005</v>
      </c>
      <c r="H70" s="2">
        <v>2216.4</v>
      </c>
      <c r="I70" s="2">
        <v>2247.1999999999998</v>
      </c>
      <c r="J70" s="2">
        <v>2278.5</v>
      </c>
      <c r="K70" s="2">
        <v>2308</v>
      </c>
      <c r="L70" s="2">
        <v>2338.2000000000003</v>
      </c>
      <c r="M70" s="2">
        <v>2368.6999999999998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3">
      <c r="A71" t="s">
        <v>105</v>
      </c>
      <c r="B71" s="2">
        <v>9108</v>
      </c>
      <c r="C71" s="2">
        <v>8780</v>
      </c>
      <c r="D71" s="2">
        <v>8814</v>
      </c>
      <c r="E71" s="2">
        <v>8895</v>
      </c>
      <c r="F71" s="2">
        <v>8893.4</v>
      </c>
      <c r="G71" s="2">
        <v>8898.7000000000007</v>
      </c>
      <c r="H71" s="2">
        <v>9000.8000000000011</v>
      </c>
      <c r="I71" s="2">
        <v>9117.8000000000011</v>
      </c>
      <c r="J71" s="2">
        <v>9240</v>
      </c>
      <c r="K71" s="2">
        <v>9349.7999999999993</v>
      </c>
      <c r="L71" s="2">
        <v>9466.2999999999993</v>
      </c>
      <c r="M71" s="2">
        <v>9582.5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3">
      <c r="A72" t="s">
        <v>106</v>
      </c>
      <c r="B72" s="2">
        <v>696</v>
      </c>
      <c r="C72" s="2">
        <v>665</v>
      </c>
      <c r="D72" s="2">
        <v>734.3</v>
      </c>
      <c r="E72" s="2">
        <v>758.19999999999993</v>
      </c>
      <c r="F72" s="2">
        <v>788.50000000000011</v>
      </c>
      <c r="G72" s="2">
        <v>817.3</v>
      </c>
      <c r="H72" s="2">
        <v>835.1</v>
      </c>
      <c r="I72" s="2">
        <v>849.90000000000009</v>
      </c>
      <c r="J72" s="2">
        <v>864.8</v>
      </c>
      <c r="K72" s="2">
        <v>874.69999999999993</v>
      </c>
      <c r="L72" s="2">
        <v>885.4</v>
      </c>
      <c r="M72" s="2">
        <v>895.30000000000007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3">
      <c r="A73" t="s">
        <v>107</v>
      </c>
      <c r="B73" s="2">
        <v>13</v>
      </c>
      <c r="C73" s="2">
        <v>10</v>
      </c>
      <c r="D73" s="2">
        <v>10.1</v>
      </c>
      <c r="E73" s="2">
        <v>10.299999999999999</v>
      </c>
      <c r="F73" s="2">
        <v>10.1</v>
      </c>
      <c r="G73" s="2">
        <v>9.6999999999999993</v>
      </c>
      <c r="H73" s="2">
        <v>9.7999999999999989</v>
      </c>
      <c r="I73" s="2">
        <v>9.9999999999999982</v>
      </c>
      <c r="J73" s="2">
        <v>10.1</v>
      </c>
      <c r="K73" s="2">
        <v>10.3</v>
      </c>
      <c r="L73" s="2">
        <v>10.4</v>
      </c>
      <c r="M73" s="2">
        <v>10.5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3">
      <c r="A74" t="s">
        <v>29</v>
      </c>
      <c r="B74" s="2">
        <v>41955</v>
      </c>
      <c r="C74" s="2">
        <v>46644</v>
      </c>
      <c r="D74" s="2">
        <v>46051.1</v>
      </c>
      <c r="E74" s="2">
        <v>46823.5</v>
      </c>
      <c r="F74" s="2">
        <v>48093.4</v>
      </c>
      <c r="G74" s="2">
        <v>49514.6</v>
      </c>
      <c r="H74" s="2">
        <v>50385.500000000007</v>
      </c>
      <c r="I74" s="2">
        <v>51201.7</v>
      </c>
      <c r="J74" s="2">
        <v>52029.7</v>
      </c>
      <c r="K74" s="2">
        <v>52545.599999999999</v>
      </c>
      <c r="L74" s="2">
        <v>53156.100000000006</v>
      </c>
      <c r="M74" s="2">
        <v>53722.900000000009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">
      <c r="A75" t="s">
        <v>108</v>
      </c>
      <c r="B75" s="2">
        <v>3</v>
      </c>
      <c r="C75" s="2">
        <v>0</v>
      </c>
      <c r="D75" s="2">
        <v>0</v>
      </c>
      <c r="E75" s="2">
        <v>0.1</v>
      </c>
      <c r="F75" s="2">
        <v>0.1</v>
      </c>
      <c r="G75" s="2">
        <v>0.1</v>
      </c>
      <c r="H75" s="2">
        <v>0.1</v>
      </c>
      <c r="I75" s="2">
        <v>0.1</v>
      </c>
      <c r="J75" s="2">
        <v>0.1</v>
      </c>
      <c r="K75" s="2">
        <v>0.1</v>
      </c>
      <c r="L75" s="2">
        <v>0.1</v>
      </c>
      <c r="M75" s="2">
        <v>0.1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">
      <c r="A76" t="s">
        <v>109</v>
      </c>
      <c r="B76" s="2">
        <v>5764</v>
      </c>
      <c r="C76" s="2">
        <v>6288</v>
      </c>
      <c r="D76" s="2">
        <v>6289</v>
      </c>
      <c r="E76" s="2">
        <v>6339.6</v>
      </c>
      <c r="F76" s="2">
        <v>6307.9000000000005</v>
      </c>
      <c r="G76" s="2">
        <v>6272.5</v>
      </c>
      <c r="H76" s="2">
        <v>6330.3</v>
      </c>
      <c r="I76" s="2">
        <v>6399.3</v>
      </c>
      <c r="J76" s="2">
        <v>6471</v>
      </c>
      <c r="K76" s="2">
        <v>6541.0000000000009</v>
      </c>
      <c r="L76" s="2">
        <v>6613.7000000000007</v>
      </c>
      <c r="M76" s="2">
        <v>6688.1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3">
      <c r="A77" t="s">
        <v>110</v>
      </c>
      <c r="B77" s="2">
        <v>1483</v>
      </c>
      <c r="C77" s="2">
        <v>1287</v>
      </c>
      <c r="D77" s="2">
        <v>1249.7</v>
      </c>
      <c r="E77" s="2">
        <v>1265.9000000000001</v>
      </c>
      <c r="F77" s="2">
        <v>1211.0999999999999</v>
      </c>
      <c r="G77" s="2">
        <v>1154.4999999999998</v>
      </c>
      <c r="H77" s="2">
        <v>1167</v>
      </c>
      <c r="I77" s="2">
        <v>1186.5999999999999</v>
      </c>
      <c r="J77" s="2">
        <v>1210.1999999999998</v>
      </c>
      <c r="K77" s="2">
        <v>1223.0999999999999</v>
      </c>
      <c r="L77" s="2">
        <v>1238.8</v>
      </c>
      <c r="M77" s="2">
        <v>1256.0999999999999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3">
      <c r="A78" t="s">
        <v>111</v>
      </c>
      <c r="B78" s="2">
        <v>9</v>
      </c>
      <c r="C78" s="2">
        <v>7</v>
      </c>
      <c r="D78" s="2">
        <v>7.1</v>
      </c>
      <c r="E78" s="2">
        <v>7.3999999999999995</v>
      </c>
      <c r="F78" s="2">
        <v>7.4999999999999991</v>
      </c>
      <c r="G78" s="2">
        <v>7.4999999999999991</v>
      </c>
      <c r="H78" s="2">
        <v>7.7</v>
      </c>
      <c r="I78" s="2">
        <v>7.8</v>
      </c>
      <c r="J78" s="2">
        <v>7.8</v>
      </c>
      <c r="K78" s="2">
        <v>7.9</v>
      </c>
      <c r="L78" s="2">
        <v>8</v>
      </c>
      <c r="M78" s="2">
        <v>8.1999999999999993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3">
      <c r="A79" t="s">
        <v>112</v>
      </c>
      <c r="B79" s="2">
        <v>95</v>
      </c>
      <c r="C79" s="2">
        <v>198</v>
      </c>
      <c r="D79" s="2">
        <v>114.7</v>
      </c>
      <c r="E79" s="2">
        <v>117.4</v>
      </c>
      <c r="F79" s="2">
        <v>92.5</v>
      </c>
      <c r="G79" s="2">
        <v>68</v>
      </c>
      <c r="H79" s="2">
        <v>68.199999999999989</v>
      </c>
      <c r="I79" s="2">
        <v>68.199999999999989</v>
      </c>
      <c r="J79" s="2">
        <v>68.3</v>
      </c>
      <c r="K79" s="2">
        <v>67.900000000000006</v>
      </c>
      <c r="L79" s="2">
        <v>67.699999999999989</v>
      </c>
      <c r="M79" s="2">
        <v>67.599999999999994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3">
      <c r="A80" t="s">
        <v>31</v>
      </c>
      <c r="B80" s="2">
        <v>483803</v>
      </c>
      <c r="C80" s="2">
        <v>419578</v>
      </c>
      <c r="D80" s="2">
        <v>425682.19999999995</v>
      </c>
      <c r="E80" s="2">
        <v>434533.7</v>
      </c>
      <c r="F80" s="2">
        <v>465047.39999999997</v>
      </c>
      <c r="G80" s="2">
        <v>497513.2</v>
      </c>
      <c r="H80" s="2">
        <v>511783.1</v>
      </c>
      <c r="I80" s="2">
        <v>519867</v>
      </c>
      <c r="J80" s="2">
        <v>522362.29999999993</v>
      </c>
      <c r="K80" s="2">
        <v>511046.70000000007</v>
      </c>
      <c r="L80" s="2">
        <v>496908.80000000005</v>
      </c>
      <c r="M80" s="2">
        <v>484662.00000000006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5" x14ac:dyDescent="0.3">
      <c r="A81" s="9" t="s">
        <v>33</v>
      </c>
      <c r="B81" s="10">
        <f>SUM(B82:B94)</f>
        <v>288266</v>
      </c>
      <c r="C81" s="10">
        <f>SUM(C82:C94)</f>
        <v>400301</v>
      </c>
      <c r="D81" s="10">
        <f>SUM(D82:D94)</f>
        <v>398994.89999999997</v>
      </c>
      <c r="E81" s="10">
        <f>SUM(E82:E94)</f>
        <v>403801.7</v>
      </c>
      <c r="F81" s="10">
        <f t="shared" ref="F81:U81" si="2">SUM(F82:F94)</f>
        <v>395154.69999999995</v>
      </c>
      <c r="G81" s="10">
        <f t="shared" si="2"/>
        <v>389904.8</v>
      </c>
      <c r="H81" s="10">
        <f t="shared" si="2"/>
        <v>388575.6</v>
      </c>
      <c r="I81" s="10">
        <f t="shared" si="2"/>
        <v>385018.60000000009</v>
      </c>
      <c r="J81" s="10">
        <f t="shared" si="2"/>
        <v>383208.19999999995</v>
      </c>
      <c r="K81" s="10">
        <f t="shared" si="2"/>
        <v>380842.19999999995</v>
      </c>
      <c r="L81" s="10">
        <f t="shared" si="2"/>
        <v>380296.2</v>
      </c>
      <c r="M81" s="10">
        <f t="shared" si="2"/>
        <v>382063.5</v>
      </c>
      <c r="N81" s="10">
        <f t="shared" si="2"/>
        <v>0</v>
      </c>
      <c r="O81" s="10">
        <f t="shared" si="2"/>
        <v>0</v>
      </c>
      <c r="P81" s="10">
        <f t="shared" si="2"/>
        <v>0</v>
      </c>
      <c r="Q81" s="10">
        <f t="shared" si="2"/>
        <v>0</v>
      </c>
      <c r="R81" s="10">
        <f t="shared" si="2"/>
        <v>0</v>
      </c>
      <c r="S81" s="10">
        <f t="shared" si="2"/>
        <v>0</v>
      </c>
      <c r="T81" s="10">
        <f t="shared" si="2"/>
        <v>0</v>
      </c>
      <c r="U81" s="10">
        <f t="shared" si="2"/>
        <v>0</v>
      </c>
    </row>
    <row r="82" spans="1:25" x14ac:dyDescent="0.3">
      <c r="A82" t="s">
        <v>34</v>
      </c>
      <c r="B82" s="2">
        <v>11711</v>
      </c>
      <c r="C82" s="2">
        <v>16979</v>
      </c>
      <c r="D82" s="2">
        <v>16979.5</v>
      </c>
      <c r="E82" s="2">
        <v>17331.3</v>
      </c>
      <c r="F82" s="2">
        <v>17862.400000000001</v>
      </c>
      <c r="G82" s="2">
        <v>18498</v>
      </c>
      <c r="H82" s="2">
        <v>18847.599999999999</v>
      </c>
      <c r="I82" s="2">
        <v>19131.3</v>
      </c>
      <c r="J82" s="2">
        <v>19431.7</v>
      </c>
      <c r="K82" s="2">
        <v>19472.8</v>
      </c>
      <c r="L82" s="2">
        <v>19481.500000000004</v>
      </c>
      <c r="M82" s="2">
        <v>19448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5" s="9" customFormat="1" x14ac:dyDescent="0.3">
      <c r="A83" t="s">
        <v>113</v>
      </c>
      <c r="B83" s="2">
        <v>2557</v>
      </c>
      <c r="C83" s="2">
        <v>3420</v>
      </c>
      <c r="D83" s="2">
        <v>3416</v>
      </c>
      <c r="E83" s="2">
        <v>3450.3999999999996</v>
      </c>
      <c r="F83" s="2">
        <v>3440.7</v>
      </c>
      <c r="G83" s="2">
        <v>3428.1</v>
      </c>
      <c r="H83" s="2">
        <v>3496.4999999999995</v>
      </c>
      <c r="I83" s="2">
        <v>3571.2</v>
      </c>
      <c r="J83" s="2">
        <v>3650.4</v>
      </c>
      <c r="K83" s="2">
        <v>3718.3</v>
      </c>
      <c r="L83" s="2">
        <v>3786.4</v>
      </c>
      <c r="M83" s="2">
        <v>3867.5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/>
      <c r="W83"/>
      <c r="X83"/>
      <c r="Y83"/>
    </row>
    <row r="84" spans="1:25" s="9" customFormat="1" x14ac:dyDescent="0.3">
      <c r="A84" t="s">
        <v>36</v>
      </c>
      <c r="B84" s="2">
        <v>202515</v>
      </c>
      <c r="C84" s="2">
        <v>256809</v>
      </c>
      <c r="D84" s="2">
        <v>256807.3</v>
      </c>
      <c r="E84" s="2">
        <v>260111.9</v>
      </c>
      <c r="F84" s="2">
        <v>253000</v>
      </c>
      <c r="G84" s="2">
        <v>248246.39999999999</v>
      </c>
      <c r="H84" s="2">
        <v>249432.19999999998</v>
      </c>
      <c r="I84" s="2">
        <v>249442.6</v>
      </c>
      <c r="J84" s="2">
        <v>249954.19999999998</v>
      </c>
      <c r="K84" s="2">
        <v>250890.09999999998</v>
      </c>
      <c r="L84" s="2">
        <v>253484.3</v>
      </c>
      <c r="M84" s="2">
        <v>257868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/>
      <c r="W84"/>
      <c r="X84"/>
      <c r="Y84"/>
    </row>
    <row r="85" spans="1:25" s="9" customFormat="1" x14ac:dyDescent="0.3">
      <c r="A85" t="s">
        <v>38</v>
      </c>
      <c r="B85" s="2">
        <v>28373</v>
      </c>
      <c r="C85" s="2">
        <v>62109</v>
      </c>
      <c r="D85" s="2">
        <v>61632.1</v>
      </c>
      <c r="E85" s="2">
        <v>62136.200000000004</v>
      </c>
      <c r="F85" s="2">
        <v>60208.5</v>
      </c>
      <c r="G85" s="2">
        <v>58968.6</v>
      </c>
      <c r="H85" s="2">
        <v>56620</v>
      </c>
      <c r="I85" s="2">
        <v>53993.4</v>
      </c>
      <c r="J85" s="2">
        <v>52203.5</v>
      </c>
      <c r="K85" s="2">
        <v>49882.999999999993</v>
      </c>
      <c r="L85" s="2">
        <v>47388.400000000009</v>
      </c>
      <c r="M85" s="2">
        <v>45169.1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/>
      <c r="W85"/>
      <c r="X85"/>
      <c r="Y85"/>
    </row>
    <row r="86" spans="1:25" x14ac:dyDescent="0.3">
      <c r="A86" t="s">
        <v>40</v>
      </c>
      <c r="B86" s="2">
        <v>9747</v>
      </c>
      <c r="C86" s="2">
        <v>9789</v>
      </c>
      <c r="D86" s="2">
        <v>9998.9</v>
      </c>
      <c r="E86" s="2">
        <v>10087.9</v>
      </c>
      <c r="F86" s="2">
        <v>10341.700000000001</v>
      </c>
      <c r="G86" s="2">
        <v>10640.3</v>
      </c>
      <c r="H86" s="2">
        <v>10790.5</v>
      </c>
      <c r="I86" s="2">
        <v>10884.8</v>
      </c>
      <c r="J86" s="2">
        <v>10986.8</v>
      </c>
      <c r="K86" s="2">
        <v>11046.5</v>
      </c>
      <c r="L86" s="2">
        <v>11116.5</v>
      </c>
      <c r="M86" s="2">
        <v>11200.300000000001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5" x14ac:dyDescent="0.3">
      <c r="A87" t="s">
        <v>114</v>
      </c>
      <c r="B87" s="2">
        <v>6975</v>
      </c>
      <c r="C87" s="2">
        <v>7466</v>
      </c>
      <c r="D87" s="2">
        <v>7777.1</v>
      </c>
      <c r="E87" s="2">
        <v>7859.3</v>
      </c>
      <c r="F87" s="2">
        <v>7438.4</v>
      </c>
      <c r="G87" s="2">
        <v>7067</v>
      </c>
      <c r="H87" s="2">
        <v>7028.5999999999995</v>
      </c>
      <c r="I87" s="2">
        <v>7022.5</v>
      </c>
      <c r="J87" s="2">
        <v>7071.3</v>
      </c>
      <c r="K87" s="2">
        <v>7112.3</v>
      </c>
      <c r="L87" s="2">
        <v>7159.0999999999995</v>
      </c>
      <c r="M87" s="2">
        <v>7208.5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5" x14ac:dyDescent="0.3">
      <c r="A88" t="s">
        <v>115</v>
      </c>
      <c r="B88" s="2">
        <v>235</v>
      </c>
      <c r="C88" s="2">
        <v>237</v>
      </c>
      <c r="D88" s="2">
        <v>226</v>
      </c>
      <c r="E88" s="2">
        <v>228.49999999999997</v>
      </c>
      <c r="F88" s="2">
        <v>220.7</v>
      </c>
      <c r="G88" s="2">
        <v>213.10000000000002</v>
      </c>
      <c r="H88" s="2">
        <v>212.5</v>
      </c>
      <c r="I88" s="2">
        <v>211.9</v>
      </c>
      <c r="J88" s="2">
        <v>211.2</v>
      </c>
      <c r="K88" s="2">
        <v>209.8</v>
      </c>
      <c r="L88" s="2">
        <v>208</v>
      </c>
      <c r="M88" s="2">
        <v>206.9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5" s="1" customFormat="1" x14ac:dyDescent="0.3">
      <c r="A89" t="s">
        <v>116</v>
      </c>
      <c r="B89" s="2">
        <v>1071</v>
      </c>
      <c r="C89" s="2">
        <v>1229</v>
      </c>
      <c r="D89" s="2">
        <v>1208</v>
      </c>
      <c r="E89" s="2">
        <v>1221.6999999999998</v>
      </c>
      <c r="F89" s="2">
        <v>1275</v>
      </c>
      <c r="G89" s="2">
        <v>1345.1999999999998</v>
      </c>
      <c r="H89" s="2">
        <v>1392.9</v>
      </c>
      <c r="I89" s="2">
        <v>1398.3999999999999</v>
      </c>
      <c r="J89" s="2">
        <v>1418.4</v>
      </c>
      <c r="K89" s="2">
        <v>1436.1999999999998</v>
      </c>
      <c r="L89" s="2">
        <v>1456.9</v>
      </c>
      <c r="M89" s="2">
        <v>1488.8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/>
      <c r="W89"/>
      <c r="X89"/>
      <c r="Y89"/>
    </row>
    <row r="90" spans="1:25" s="9" customFormat="1" x14ac:dyDescent="0.3">
      <c r="A90" t="s">
        <v>117</v>
      </c>
      <c r="B90" s="2">
        <v>8633</v>
      </c>
      <c r="C90" s="2">
        <v>11399</v>
      </c>
      <c r="D90" s="2">
        <v>9821.7000000000007</v>
      </c>
      <c r="E90" s="2">
        <v>9929.4</v>
      </c>
      <c r="F90" s="2">
        <v>10073.1</v>
      </c>
      <c r="G90" s="2">
        <v>10221</v>
      </c>
      <c r="H90" s="2">
        <v>10443</v>
      </c>
      <c r="I90" s="2">
        <v>10679.7</v>
      </c>
      <c r="J90" s="2">
        <v>10930.599999999999</v>
      </c>
      <c r="K90" s="2">
        <v>11127.400000000001</v>
      </c>
      <c r="L90" s="2">
        <v>11331.3</v>
      </c>
      <c r="M90" s="2">
        <v>11542.4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/>
      <c r="W90"/>
      <c r="X90"/>
      <c r="Y90"/>
    </row>
    <row r="91" spans="1:25" x14ac:dyDescent="0.3">
      <c r="A91" t="s">
        <v>42</v>
      </c>
      <c r="B91" s="2">
        <v>7822</v>
      </c>
      <c r="C91" s="2">
        <v>8422</v>
      </c>
      <c r="D91" s="2">
        <v>8443.1</v>
      </c>
      <c r="E91" s="2">
        <v>8565.6</v>
      </c>
      <c r="F91" s="2">
        <v>8748.1</v>
      </c>
      <c r="G91" s="2">
        <v>8922.9000000000015</v>
      </c>
      <c r="H91" s="2">
        <v>9052</v>
      </c>
      <c r="I91" s="2">
        <v>9170.0000000000018</v>
      </c>
      <c r="J91" s="2">
        <v>9284.9</v>
      </c>
      <c r="K91" s="2">
        <v>9371.5000000000018</v>
      </c>
      <c r="L91" s="2">
        <v>9455.7999999999993</v>
      </c>
      <c r="M91" s="2">
        <v>9538.5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5" x14ac:dyDescent="0.3">
      <c r="A92" t="s">
        <v>118</v>
      </c>
      <c r="B92" s="2">
        <v>150</v>
      </c>
      <c r="C92" s="2">
        <v>948</v>
      </c>
      <c r="D92" s="2">
        <v>854</v>
      </c>
      <c r="E92" s="2">
        <v>874</v>
      </c>
      <c r="F92" s="2">
        <v>790.3</v>
      </c>
      <c r="G92" s="2">
        <v>720.5</v>
      </c>
      <c r="H92" s="2">
        <v>711.80000000000007</v>
      </c>
      <c r="I92" s="2">
        <v>699.19999999999993</v>
      </c>
      <c r="J92" s="2">
        <v>700.5</v>
      </c>
      <c r="K92" s="2">
        <v>694</v>
      </c>
      <c r="L92" s="2">
        <v>683.40000000000009</v>
      </c>
      <c r="M92" s="2">
        <v>676.6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5" x14ac:dyDescent="0.3">
      <c r="A93" t="s">
        <v>119</v>
      </c>
      <c r="B93" s="2">
        <v>4205</v>
      </c>
      <c r="C93" s="2">
        <v>15896</v>
      </c>
      <c r="D93" s="2">
        <v>15654.9</v>
      </c>
      <c r="E93" s="2">
        <v>15689.199999999999</v>
      </c>
      <c r="F93" s="2">
        <v>15227.300000000001</v>
      </c>
      <c r="G93" s="2">
        <v>14864.3</v>
      </c>
      <c r="H93" s="2">
        <v>13640.400000000001</v>
      </c>
      <c r="I93" s="2">
        <v>11771.9</v>
      </c>
      <c r="J93" s="2">
        <v>10185.6</v>
      </c>
      <c r="K93" s="2">
        <v>8629.5</v>
      </c>
      <c r="L93" s="2">
        <v>7419.5</v>
      </c>
      <c r="M93" s="2">
        <v>6430.4000000000005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5" x14ac:dyDescent="0.3">
      <c r="A94" t="s">
        <v>120</v>
      </c>
      <c r="B94" s="2">
        <v>4272</v>
      </c>
      <c r="C94" s="2">
        <v>5598</v>
      </c>
      <c r="D94" s="2">
        <v>6176.3</v>
      </c>
      <c r="E94" s="2">
        <v>6316.3</v>
      </c>
      <c r="F94" s="2">
        <v>6528.5</v>
      </c>
      <c r="G94" s="2">
        <v>6769.4000000000005</v>
      </c>
      <c r="H94" s="2">
        <v>6907.6</v>
      </c>
      <c r="I94" s="2">
        <v>7041.7</v>
      </c>
      <c r="J94" s="2">
        <v>7179.1</v>
      </c>
      <c r="K94" s="2">
        <v>7250.8</v>
      </c>
      <c r="L94" s="2">
        <v>7325.1</v>
      </c>
      <c r="M94" s="2">
        <v>7418.5000000000009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5" x14ac:dyDescent="0.3">
      <c r="A95" s="1" t="s">
        <v>94</v>
      </c>
    </row>
    <row r="96" spans="1:25" x14ac:dyDescent="0.3">
      <c r="B96" s="2" t="s">
        <v>1</v>
      </c>
      <c r="D96" s="2" t="s">
        <v>2</v>
      </c>
    </row>
    <row r="97" spans="1:21" x14ac:dyDescent="0.3">
      <c r="A97" s="5" t="s">
        <v>4</v>
      </c>
      <c r="B97" s="6">
        <v>1992</v>
      </c>
      <c r="C97" s="6">
        <v>2017</v>
      </c>
      <c r="D97" s="7">
        <v>2017</v>
      </c>
      <c r="E97" s="7">
        <v>2020</v>
      </c>
      <c r="F97" s="7">
        <v>2025</v>
      </c>
      <c r="G97" s="7">
        <v>2030</v>
      </c>
      <c r="H97" s="7">
        <v>2035</v>
      </c>
      <c r="I97" s="7">
        <v>2040</v>
      </c>
      <c r="J97" s="7">
        <v>2045</v>
      </c>
      <c r="K97" s="7">
        <v>2050</v>
      </c>
      <c r="L97" s="7">
        <v>2055</v>
      </c>
      <c r="M97" s="7">
        <v>2060</v>
      </c>
      <c r="N97" s="8">
        <v>2065</v>
      </c>
      <c r="O97" s="8">
        <v>2070</v>
      </c>
      <c r="P97" s="8">
        <v>2075</v>
      </c>
      <c r="Q97" s="8">
        <v>2080</v>
      </c>
      <c r="R97" s="8">
        <v>2085</v>
      </c>
      <c r="S97" s="8">
        <v>2090</v>
      </c>
      <c r="T97" s="8">
        <v>2095</v>
      </c>
      <c r="U97" s="8">
        <v>2100</v>
      </c>
    </row>
    <row r="98" spans="1:21" x14ac:dyDescent="0.3">
      <c r="A98" s="9" t="s">
        <v>44</v>
      </c>
      <c r="B98" s="10">
        <f>SUM(B99:B137)+B185+B186+B189+B190+B191+B196+B197+B199</f>
        <v>1160743</v>
      </c>
      <c r="C98" s="10">
        <f>SUM(C99:C137)+C185+C186+C189+C190+C191+C196+C197+C199</f>
        <v>1130134</v>
      </c>
      <c r="D98" s="10">
        <f>SUM(D99:D137)+D185+D186+D189+D190+D191+D196+D197+D199</f>
        <v>1245544.7000000002</v>
      </c>
      <c r="E98" s="10">
        <f>SUM(E99:E137)+E185+E186+E189+E190+E191+E196+E197+E199</f>
        <v>1284182.8999999997</v>
      </c>
      <c r="F98" s="10">
        <f t="shared" ref="F98:U98" si="3">SUM(F99:F137)+F185+F186+F189+F190+F191+F196+F197+F199</f>
        <v>1331648.3999999997</v>
      </c>
      <c r="G98" s="10">
        <f t="shared" si="3"/>
        <v>1385839.7</v>
      </c>
      <c r="H98" s="10">
        <f t="shared" si="3"/>
        <v>1405827.0999999994</v>
      </c>
      <c r="I98" s="10">
        <f t="shared" si="3"/>
        <v>1429306.6000000003</v>
      </c>
      <c r="J98" s="10">
        <f t="shared" si="3"/>
        <v>1461423.5000000005</v>
      </c>
      <c r="K98" s="10">
        <f t="shared" si="3"/>
        <v>1481141.5</v>
      </c>
      <c r="L98" s="10">
        <f t="shared" si="3"/>
        <v>1496412.5000000002</v>
      </c>
      <c r="M98" s="10">
        <f t="shared" si="3"/>
        <v>1507358.7999999998</v>
      </c>
      <c r="N98" s="10">
        <f t="shared" si="3"/>
        <v>0</v>
      </c>
      <c r="O98" s="10">
        <f t="shared" si="3"/>
        <v>0</v>
      </c>
      <c r="P98" s="10">
        <f t="shared" si="3"/>
        <v>0</v>
      </c>
      <c r="Q98" s="10">
        <f t="shared" si="3"/>
        <v>0</v>
      </c>
      <c r="R98" s="10">
        <f t="shared" si="3"/>
        <v>0</v>
      </c>
      <c r="S98" s="10">
        <f t="shared" si="3"/>
        <v>0</v>
      </c>
      <c r="T98" s="10">
        <f t="shared" si="3"/>
        <v>0</v>
      </c>
      <c r="U98" s="10">
        <f t="shared" si="3"/>
        <v>0</v>
      </c>
    </row>
    <row r="99" spans="1:21" x14ac:dyDescent="0.3">
      <c r="A99" t="s">
        <v>121</v>
      </c>
      <c r="B99" s="2">
        <v>2295</v>
      </c>
      <c r="C99" s="2">
        <v>3617</v>
      </c>
      <c r="D99" s="2">
        <v>3606</v>
      </c>
      <c r="E99" s="2">
        <v>3653.4</v>
      </c>
      <c r="F99" s="2">
        <v>3357.0999999999995</v>
      </c>
      <c r="G99" s="2">
        <v>635.1</v>
      </c>
      <c r="H99" s="2">
        <v>644.70000000000005</v>
      </c>
      <c r="I99" s="2">
        <v>654.5</v>
      </c>
      <c r="J99" s="2">
        <v>664.4</v>
      </c>
      <c r="K99" s="2">
        <v>674.5</v>
      </c>
      <c r="L99" s="2">
        <v>684.7</v>
      </c>
      <c r="M99" s="2">
        <v>695.1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3">
      <c r="A100" t="s">
        <v>122</v>
      </c>
      <c r="B100" s="2">
        <v>4</v>
      </c>
      <c r="C100" s="2">
        <v>7</v>
      </c>
      <c r="D100" s="2">
        <v>7</v>
      </c>
      <c r="E100" s="2">
        <v>7.3999999999999995</v>
      </c>
      <c r="F100" s="2">
        <v>8.6999999999999993</v>
      </c>
      <c r="G100" s="2">
        <v>9.6999999999999993</v>
      </c>
      <c r="H100" s="2">
        <v>10.299999999999999</v>
      </c>
      <c r="I100" s="2">
        <v>10.7</v>
      </c>
      <c r="J100" s="2">
        <v>11.200000000000001</v>
      </c>
      <c r="K100" s="2">
        <v>11.5</v>
      </c>
      <c r="L100" s="2">
        <v>11.700000000000001</v>
      </c>
      <c r="M100" s="2">
        <v>11.9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3">
      <c r="A101" t="s">
        <v>124</v>
      </c>
      <c r="B101" s="2">
        <v>28569</v>
      </c>
      <c r="C101" s="2">
        <v>26405</v>
      </c>
      <c r="D101" s="2">
        <v>26522.2</v>
      </c>
      <c r="E101" s="2">
        <v>26770.5</v>
      </c>
      <c r="F101" s="2">
        <v>27132.000000000004</v>
      </c>
      <c r="G101" s="2">
        <v>27494</v>
      </c>
      <c r="H101" s="2">
        <v>27914.699999999997</v>
      </c>
      <c r="I101" s="2">
        <v>28327</v>
      </c>
      <c r="J101" s="2">
        <v>28743.7</v>
      </c>
      <c r="K101" s="2">
        <v>29160.7</v>
      </c>
      <c r="L101" s="2">
        <v>29582.199999999997</v>
      </c>
      <c r="M101" s="2">
        <v>30008.7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3">
      <c r="A102" t="s">
        <v>125</v>
      </c>
      <c r="B102" s="2">
        <v>3954</v>
      </c>
      <c r="C102" s="2">
        <v>5320</v>
      </c>
      <c r="D102" s="2">
        <v>5320.9</v>
      </c>
      <c r="E102" s="2">
        <v>5383.5</v>
      </c>
      <c r="F102" s="2">
        <v>5458</v>
      </c>
      <c r="G102" s="2">
        <v>5533.5999999999995</v>
      </c>
      <c r="H102" s="2">
        <v>5617.0000000000009</v>
      </c>
      <c r="I102" s="2">
        <v>5701.2</v>
      </c>
      <c r="J102" s="2">
        <v>5786.5</v>
      </c>
      <c r="K102" s="2">
        <v>5873</v>
      </c>
      <c r="L102" s="2">
        <v>5960.7</v>
      </c>
      <c r="M102" s="2">
        <v>6049.4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3">
      <c r="A103" t="s">
        <v>126</v>
      </c>
      <c r="B103" s="2">
        <v>106</v>
      </c>
      <c r="C103" s="2">
        <v>92</v>
      </c>
      <c r="D103" s="2">
        <v>91.9</v>
      </c>
      <c r="E103" s="2">
        <v>87.1</v>
      </c>
      <c r="F103" s="2">
        <v>75.900000000000006</v>
      </c>
      <c r="G103" s="2">
        <v>65.8</v>
      </c>
      <c r="H103" s="2">
        <v>65.2</v>
      </c>
      <c r="I103" s="2">
        <v>64.5</v>
      </c>
      <c r="J103" s="2">
        <v>63.5</v>
      </c>
      <c r="K103" s="2">
        <v>64.2</v>
      </c>
      <c r="L103" s="2">
        <v>64.900000000000006</v>
      </c>
      <c r="M103" s="2">
        <v>66.8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3">
      <c r="A104" t="s">
        <v>127</v>
      </c>
      <c r="B104" s="2">
        <v>11843</v>
      </c>
      <c r="C104" s="2">
        <v>7822</v>
      </c>
      <c r="D104" s="2">
        <v>7952.3</v>
      </c>
      <c r="E104" s="2">
        <v>8031.7</v>
      </c>
      <c r="F104" s="2">
        <v>8107.2999999999993</v>
      </c>
      <c r="G104" s="2">
        <v>8181.5</v>
      </c>
      <c r="H104" s="2">
        <v>8279.1999999999989</v>
      </c>
      <c r="I104" s="2">
        <v>8381.1</v>
      </c>
      <c r="J104" s="2">
        <v>8487</v>
      </c>
      <c r="K104" s="2">
        <v>8565.9</v>
      </c>
      <c r="L104" s="2">
        <v>8651</v>
      </c>
      <c r="M104" s="2">
        <v>8733.0999999999985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3">
      <c r="A105" t="s">
        <v>46</v>
      </c>
      <c r="B105" s="2">
        <v>366184</v>
      </c>
      <c r="C105" s="2">
        <v>329281</v>
      </c>
      <c r="D105" s="2">
        <v>442489.7</v>
      </c>
      <c r="E105" s="2">
        <v>462795.79999999993</v>
      </c>
      <c r="F105" s="2">
        <v>505401.89999999997</v>
      </c>
      <c r="G105" s="2">
        <v>557762.4</v>
      </c>
      <c r="H105" s="2">
        <v>572535.5</v>
      </c>
      <c r="I105" s="2">
        <v>589117</v>
      </c>
      <c r="J105" s="2">
        <v>612845.4</v>
      </c>
      <c r="K105" s="2">
        <v>628222.9</v>
      </c>
      <c r="L105" s="2">
        <v>637460</v>
      </c>
      <c r="M105" s="2">
        <v>641888.69999999995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3">
      <c r="A106" t="s">
        <v>128</v>
      </c>
      <c r="B106" s="2">
        <v>45</v>
      </c>
      <c r="C106" s="2">
        <v>16</v>
      </c>
      <c r="D106" s="2">
        <v>18.5</v>
      </c>
      <c r="E106" s="2">
        <v>19</v>
      </c>
      <c r="F106" s="2">
        <v>17.200000000000003</v>
      </c>
      <c r="G106" s="2">
        <v>14.700000000000001</v>
      </c>
      <c r="H106" s="2">
        <v>13.299999999999999</v>
      </c>
      <c r="I106" s="2">
        <v>10.9</v>
      </c>
      <c r="J106" s="2">
        <v>10.5</v>
      </c>
      <c r="K106" s="2">
        <v>11.1</v>
      </c>
      <c r="L106" s="2">
        <v>11.9</v>
      </c>
      <c r="M106" s="2">
        <v>12.299999999999999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3">
      <c r="A107" t="s">
        <v>129</v>
      </c>
      <c r="B107" s="2">
        <v>11</v>
      </c>
      <c r="C107" s="2">
        <v>16</v>
      </c>
      <c r="D107" s="2">
        <v>16.100000000000001</v>
      </c>
      <c r="E107" s="2">
        <v>16.3</v>
      </c>
      <c r="F107" s="2">
        <v>16.8</v>
      </c>
      <c r="G107" s="2">
        <v>17.100000000000001</v>
      </c>
      <c r="H107" s="2">
        <v>17.3</v>
      </c>
      <c r="I107" s="2">
        <v>17.700000000000003</v>
      </c>
      <c r="J107" s="2">
        <v>17.900000000000002</v>
      </c>
      <c r="K107" s="2">
        <v>18.100000000000001</v>
      </c>
      <c r="L107" s="2">
        <v>18.500000000000004</v>
      </c>
      <c r="M107" s="2">
        <v>18.700000000000003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3">
      <c r="A108" t="s">
        <v>48</v>
      </c>
      <c r="B108" s="2">
        <v>320148</v>
      </c>
      <c r="C108" s="2">
        <v>353953</v>
      </c>
      <c r="D108" s="2">
        <v>348921.8</v>
      </c>
      <c r="E108" s="2">
        <v>357177.8</v>
      </c>
      <c r="F108" s="2">
        <v>363437.80000000005</v>
      </c>
      <c r="G108" s="2">
        <v>368042.7</v>
      </c>
      <c r="H108" s="2">
        <v>370027.10000000003</v>
      </c>
      <c r="I108" s="2">
        <v>371008.8</v>
      </c>
      <c r="J108" s="2">
        <v>372029.69999999995</v>
      </c>
      <c r="K108" s="2">
        <v>373436.2</v>
      </c>
      <c r="L108" s="2">
        <v>377130.3</v>
      </c>
      <c r="M108" s="2">
        <v>380787.8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3">
      <c r="A109" t="s">
        <v>50</v>
      </c>
      <c r="B109" s="2">
        <v>158774</v>
      </c>
      <c r="C109" s="2">
        <v>118252</v>
      </c>
      <c r="D109" s="2">
        <v>115783.2</v>
      </c>
      <c r="E109" s="2">
        <v>118840.7</v>
      </c>
      <c r="F109" s="2">
        <v>119756.20000000001</v>
      </c>
      <c r="G109" s="2">
        <v>121676.09999999999</v>
      </c>
      <c r="H109" s="2">
        <v>122535.99999999999</v>
      </c>
      <c r="I109" s="2">
        <v>124802.70000000001</v>
      </c>
      <c r="J109" s="2">
        <v>127605.09999999999</v>
      </c>
      <c r="K109" s="2">
        <v>128382</v>
      </c>
      <c r="L109" s="2">
        <v>128823</v>
      </c>
      <c r="M109" s="2">
        <v>129718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">
      <c r="A110" t="s">
        <v>130</v>
      </c>
      <c r="B110" s="2">
        <v>1400</v>
      </c>
      <c r="C110" s="2">
        <v>446</v>
      </c>
      <c r="D110" s="2">
        <v>2274.1</v>
      </c>
      <c r="E110" s="2">
        <v>2340.7000000000003</v>
      </c>
      <c r="F110" s="2">
        <v>2437.9</v>
      </c>
      <c r="G110" s="2">
        <v>2555.1</v>
      </c>
      <c r="H110" s="2">
        <v>2617.6000000000004</v>
      </c>
      <c r="I110" s="2">
        <v>2645.7999999999997</v>
      </c>
      <c r="J110" s="2">
        <v>2644.4999999999995</v>
      </c>
      <c r="K110" s="2">
        <v>2613.2999999999997</v>
      </c>
      <c r="L110" s="2">
        <v>2633.1000000000004</v>
      </c>
      <c r="M110" s="2">
        <v>2676.3999999999996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3">
      <c r="A111" t="s">
        <v>131</v>
      </c>
      <c r="B111" s="2">
        <v>97</v>
      </c>
      <c r="C111" s="2">
        <v>177</v>
      </c>
      <c r="D111" s="2">
        <v>336.8</v>
      </c>
      <c r="E111" s="2">
        <v>356.29999999999995</v>
      </c>
      <c r="F111" s="2">
        <v>370.59999999999997</v>
      </c>
      <c r="G111" s="2">
        <v>392.8</v>
      </c>
      <c r="H111" s="2">
        <v>402.40000000000003</v>
      </c>
      <c r="I111" s="2">
        <v>411.30000000000007</v>
      </c>
      <c r="J111" s="2">
        <v>420.6</v>
      </c>
      <c r="K111" s="2">
        <v>419.2</v>
      </c>
      <c r="L111" s="2">
        <v>417.29999999999995</v>
      </c>
      <c r="M111" s="2">
        <v>415.29999999999995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3">
      <c r="A112" t="s">
        <v>132</v>
      </c>
      <c r="B112" s="2">
        <v>113</v>
      </c>
      <c r="C112" s="2">
        <v>27</v>
      </c>
      <c r="D112" s="2">
        <v>126.7</v>
      </c>
      <c r="E112" s="2">
        <v>124.8</v>
      </c>
      <c r="F112" s="2">
        <v>92</v>
      </c>
      <c r="G112" s="2">
        <v>59.4</v>
      </c>
      <c r="H112" s="2">
        <v>45.4</v>
      </c>
      <c r="I112" s="2">
        <v>36.700000000000003</v>
      </c>
      <c r="J112" s="2">
        <v>29.299999999999997</v>
      </c>
      <c r="K112" s="2">
        <v>20.5</v>
      </c>
      <c r="L112" s="2">
        <v>14.5</v>
      </c>
      <c r="M112" s="2">
        <v>0.1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3">
      <c r="A113" t="s">
        <v>51</v>
      </c>
      <c r="B113" s="2">
        <v>27276</v>
      </c>
      <c r="C113" s="2">
        <v>28682</v>
      </c>
      <c r="D113" s="2">
        <v>27837</v>
      </c>
      <c r="E113" s="2">
        <v>29288</v>
      </c>
      <c r="F113" s="2">
        <v>29279.7</v>
      </c>
      <c r="G113" s="2">
        <v>28885.9</v>
      </c>
      <c r="H113" s="2">
        <v>29462.899999999998</v>
      </c>
      <c r="I113" s="2">
        <v>30283.8</v>
      </c>
      <c r="J113" s="2">
        <v>31006.400000000001</v>
      </c>
      <c r="K113" s="2">
        <v>31075.1</v>
      </c>
      <c r="L113" s="2">
        <v>30875.1</v>
      </c>
      <c r="M113" s="2">
        <v>30409.199999999997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3">
      <c r="A114" t="s">
        <v>133</v>
      </c>
      <c r="B114" s="2">
        <v>148</v>
      </c>
      <c r="C114" s="2">
        <v>361</v>
      </c>
      <c r="D114" s="2">
        <v>359.1</v>
      </c>
      <c r="E114" s="2">
        <v>363.09999999999997</v>
      </c>
      <c r="F114" s="2">
        <v>369.8</v>
      </c>
      <c r="G114" s="2">
        <v>376.49999999999994</v>
      </c>
      <c r="H114" s="2">
        <v>382.4</v>
      </c>
      <c r="I114" s="2">
        <v>388.40000000000003</v>
      </c>
      <c r="J114" s="2">
        <v>394.4</v>
      </c>
      <c r="K114" s="2">
        <v>400.1</v>
      </c>
      <c r="L114" s="2">
        <v>405.8</v>
      </c>
      <c r="M114" s="2">
        <v>411.6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">
      <c r="A115" t="s">
        <v>134</v>
      </c>
      <c r="B115" s="2">
        <v>5233</v>
      </c>
      <c r="C115" s="2">
        <v>7702</v>
      </c>
      <c r="D115" s="2">
        <v>7691</v>
      </c>
      <c r="E115" s="2">
        <v>7813.4</v>
      </c>
      <c r="F115" s="2">
        <v>8031.2</v>
      </c>
      <c r="G115" s="2">
        <v>8267.3000000000011</v>
      </c>
      <c r="H115" s="2">
        <v>8510.5</v>
      </c>
      <c r="I115" s="2">
        <v>8790.6999999999989</v>
      </c>
      <c r="J115" s="2">
        <v>9113.6999999999989</v>
      </c>
      <c r="K115" s="2">
        <v>9490.5999999999985</v>
      </c>
      <c r="L115" s="2">
        <v>9754.9</v>
      </c>
      <c r="M115" s="2">
        <v>9964.6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3">
      <c r="A116" t="s">
        <v>135</v>
      </c>
      <c r="B116" s="2">
        <v>3734</v>
      </c>
      <c r="C116" s="2">
        <v>4845</v>
      </c>
      <c r="D116" s="2">
        <v>4947</v>
      </c>
      <c r="E116" s="2">
        <v>5184.6000000000004</v>
      </c>
      <c r="F116" s="2">
        <v>5075.0999999999995</v>
      </c>
      <c r="G116" s="2">
        <v>4929.2999999999993</v>
      </c>
      <c r="H116" s="2">
        <v>5037.7</v>
      </c>
      <c r="I116" s="2">
        <v>5123.8999999999996</v>
      </c>
      <c r="J116" s="2">
        <v>5277.8</v>
      </c>
      <c r="K116" s="2">
        <v>5389.9</v>
      </c>
      <c r="L116" s="2">
        <v>5479.7</v>
      </c>
      <c r="M116" s="2">
        <v>5588.5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3">
      <c r="A117" t="s">
        <v>136</v>
      </c>
      <c r="B117" s="2">
        <v>17</v>
      </c>
      <c r="C117" s="2">
        <v>20</v>
      </c>
      <c r="D117" s="2">
        <v>20.100000000000001</v>
      </c>
      <c r="E117" s="2">
        <v>20.3</v>
      </c>
      <c r="F117" s="2">
        <v>20.8</v>
      </c>
      <c r="G117" s="2">
        <v>21.1</v>
      </c>
      <c r="H117" s="2">
        <v>21.4</v>
      </c>
      <c r="I117" s="2">
        <v>21.8</v>
      </c>
      <c r="J117" s="2">
        <v>22.1</v>
      </c>
      <c r="K117" s="2">
        <v>22.400000000000002</v>
      </c>
      <c r="L117" s="2">
        <v>22.700000000000003</v>
      </c>
      <c r="M117" s="2">
        <v>23.1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3">
      <c r="A118" t="s">
        <v>137</v>
      </c>
      <c r="B118" s="2">
        <v>6048</v>
      </c>
      <c r="C118" s="2">
        <v>9741</v>
      </c>
      <c r="D118" s="2">
        <v>8260.2000000000007</v>
      </c>
      <c r="E118" s="2">
        <v>8439.2000000000007</v>
      </c>
      <c r="F118" s="2">
        <v>8861.5</v>
      </c>
      <c r="G118" s="2">
        <v>9353</v>
      </c>
      <c r="H118" s="2">
        <v>9752.4</v>
      </c>
      <c r="I118" s="2">
        <v>10048.700000000001</v>
      </c>
      <c r="J118" s="2">
        <v>10357.200000000001</v>
      </c>
      <c r="K118" s="2">
        <v>10691.599999999999</v>
      </c>
      <c r="L118" s="2">
        <v>10968.1</v>
      </c>
      <c r="M118" s="2">
        <v>11170.5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3">
      <c r="A119" t="s">
        <v>138</v>
      </c>
      <c r="B119" s="2">
        <v>80</v>
      </c>
      <c r="C119" s="2">
        <v>26</v>
      </c>
      <c r="D119" s="2">
        <v>74.5</v>
      </c>
      <c r="E119" s="2">
        <v>76.099999999999994</v>
      </c>
      <c r="F119" s="2">
        <v>61.4</v>
      </c>
      <c r="G119" s="2">
        <v>47.699999999999996</v>
      </c>
      <c r="H119" s="2">
        <v>45.300000000000004</v>
      </c>
      <c r="I119" s="2">
        <v>45.2</v>
      </c>
      <c r="J119" s="2">
        <v>46.199999999999996</v>
      </c>
      <c r="K119" s="2">
        <v>46.1</v>
      </c>
      <c r="L119" s="2">
        <v>47.000000000000007</v>
      </c>
      <c r="M119" s="2">
        <v>47.6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3">
      <c r="A120" t="s">
        <v>139</v>
      </c>
      <c r="B120" s="2">
        <v>0</v>
      </c>
      <c r="C120" s="2">
        <v>89</v>
      </c>
      <c r="D120" s="2">
        <v>90</v>
      </c>
      <c r="E120" s="2">
        <v>91.4</v>
      </c>
      <c r="F120" s="2">
        <v>93.6</v>
      </c>
      <c r="G120" s="2">
        <v>95.799999999999983</v>
      </c>
      <c r="H120" s="2">
        <v>97.6</v>
      </c>
      <c r="I120" s="2">
        <v>99.3</v>
      </c>
      <c r="J120" s="2">
        <v>101.1</v>
      </c>
      <c r="K120" s="2">
        <v>102.5</v>
      </c>
      <c r="L120" s="2">
        <v>104</v>
      </c>
      <c r="M120" s="2">
        <v>105.5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">
      <c r="A121" t="s">
        <v>53</v>
      </c>
      <c r="B121" s="2">
        <v>48890</v>
      </c>
      <c r="C121" s="2">
        <v>16323</v>
      </c>
      <c r="D121" s="2">
        <v>16476.7</v>
      </c>
      <c r="E121" s="2">
        <v>17189.8</v>
      </c>
      <c r="F121" s="2">
        <v>15311.9</v>
      </c>
      <c r="G121" s="2">
        <v>13437.3</v>
      </c>
      <c r="H121" s="2">
        <v>12352.7</v>
      </c>
      <c r="I121" s="2">
        <v>11568.5</v>
      </c>
      <c r="J121" s="2">
        <v>11193.7</v>
      </c>
      <c r="K121" s="2">
        <v>10681</v>
      </c>
      <c r="L121" s="2">
        <v>10201.299999999999</v>
      </c>
      <c r="M121" s="2">
        <v>9978.4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3">
      <c r="A122" t="s">
        <v>140</v>
      </c>
      <c r="B122" s="2">
        <v>957</v>
      </c>
      <c r="C122" s="2">
        <v>762</v>
      </c>
      <c r="D122" s="2">
        <v>762</v>
      </c>
      <c r="E122" s="2">
        <v>772.7</v>
      </c>
      <c r="F122" s="2">
        <v>787.5</v>
      </c>
      <c r="G122" s="2">
        <v>802.5</v>
      </c>
      <c r="H122" s="2">
        <v>818.69999999999993</v>
      </c>
      <c r="I122" s="2">
        <v>835.3</v>
      </c>
      <c r="J122" s="2">
        <v>852.4</v>
      </c>
      <c r="K122" s="2">
        <v>867</v>
      </c>
      <c r="L122" s="2">
        <v>881.8</v>
      </c>
      <c r="M122" s="2">
        <v>896.3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3">
      <c r="A123" t="s">
        <v>141</v>
      </c>
      <c r="B123" s="2">
        <v>36415</v>
      </c>
      <c r="C123" s="2">
        <v>42646</v>
      </c>
      <c r="D123" s="2">
        <v>42813.1</v>
      </c>
      <c r="E123" s="2">
        <v>43305.3</v>
      </c>
      <c r="F123" s="2">
        <v>43437.9</v>
      </c>
      <c r="G123" s="2">
        <v>43562.2</v>
      </c>
      <c r="H123" s="2">
        <v>44070.7</v>
      </c>
      <c r="I123" s="2">
        <v>44583.6</v>
      </c>
      <c r="J123" s="2">
        <v>45096.800000000003</v>
      </c>
      <c r="K123" s="2">
        <v>45506.6</v>
      </c>
      <c r="L123" s="2">
        <v>45889.1</v>
      </c>
      <c r="M123" s="2">
        <v>46387.9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3">
      <c r="A124" t="s">
        <v>142</v>
      </c>
      <c r="B124" s="2">
        <v>13011</v>
      </c>
      <c r="C124" s="2">
        <v>13292</v>
      </c>
      <c r="D124" s="2">
        <v>13332</v>
      </c>
      <c r="E124" s="2">
        <v>13506.9</v>
      </c>
      <c r="F124" s="2">
        <v>13740.2</v>
      </c>
      <c r="G124" s="2">
        <v>13982.9</v>
      </c>
      <c r="H124" s="2">
        <v>14305.2</v>
      </c>
      <c r="I124" s="2">
        <v>14638.800000000001</v>
      </c>
      <c r="J124" s="2">
        <v>14984.6</v>
      </c>
      <c r="K124" s="2">
        <v>15362.6</v>
      </c>
      <c r="L124" s="2">
        <v>15758.1</v>
      </c>
      <c r="M124" s="2">
        <v>16171.9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3">
      <c r="A125" t="s">
        <v>143</v>
      </c>
      <c r="B125" s="2">
        <v>16</v>
      </c>
      <c r="C125" s="2">
        <v>48</v>
      </c>
      <c r="D125" s="2">
        <v>48.1</v>
      </c>
      <c r="E125" s="2">
        <v>48.6</v>
      </c>
      <c r="F125" s="2">
        <v>48.400000000000006</v>
      </c>
      <c r="G125" s="2">
        <v>47.6</v>
      </c>
      <c r="H125" s="2">
        <v>48.2</v>
      </c>
      <c r="I125" s="2">
        <v>48.8</v>
      </c>
      <c r="J125" s="2">
        <v>49.3</v>
      </c>
      <c r="K125" s="2">
        <v>49.9</v>
      </c>
      <c r="L125" s="2">
        <v>50.5</v>
      </c>
      <c r="M125" s="2">
        <v>51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3">
      <c r="A126" t="s">
        <v>144</v>
      </c>
      <c r="B126" s="2">
        <v>24215</v>
      </c>
      <c r="C126" s="2">
        <v>33593</v>
      </c>
      <c r="D126" s="2">
        <v>33592.9</v>
      </c>
      <c r="E126" s="2">
        <v>33921.899999999994</v>
      </c>
      <c r="F126" s="2">
        <v>33657.599999999999</v>
      </c>
      <c r="G126" s="2">
        <v>33286.9</v>
      </c>
      <c r="H126" s="2">
        <v>33640.1</v>
      </c>
      <c r="I126" s="2">
        <v>33939.299999999996</v>
      </c>
      <c r="J126" s="2">
        <v>34149.200000000004</v>
      </c>
      <c r="K126" s="2">
        <v>34235.699999999997</v>
      </c>
      <c r="L126" s="2">
        <v>34206.9</v>
      </c>
      <c r="M126" s="2">
        <v>34217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">
      <c r="A127" t="s">
        <v>55</v>
      </c>
      <c r="B127" s="2">
        <v>18164</v>
      </c>
      <c r="C127" s="2">
        <v>15373</v>
      </c>
      <c r="D127" s="2">
        <v>15431.8</v>
      </c>
      <c r="E127" s="2">
        <v>15607.099999999999</v>
      </c>
      <c r="F127" s="2">
        <v>15923</v>
      </c>
      <c r="G127" s="2">
        <v>16282.5</v>
      </c>
      <c r="H127" s="2">
        <v>16587</v>
      </c>
      <c r="I127" s="2">
        <v>16880.400000000001</v>
      </c>
      <c r="J127" s="2">
        <v>17183.3</v>
      </c>
      <c r="K127" s="2">
        <v>17423.900000000001</v>
      </c>
      <c r="L127" s="2">
        <v>17681.8</v>
      </c>
      <c r="M127" s="2">
        <v>17934.2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3">
      <c r="A128" t="s">
        <v>145</v>
      </c>
      <c r="B128" s="2">
        <v>4</v>
      </c>
      <c r="C128" s="2">
        <v>5</v>
      </c>
      <c r="D128" s="2">
        <v>5.0999999999999996</v>
      </c>
      <c r="E128" s="2">
        <v>5.3</v>
      </c>
      <c r="F128" s="2">
        <v>6.3999999999999995</v>
      </c>
      <c r="G128" s="2">
        <v>7.2</v>
      </c>
      <c r="H128" s="2">
        <v>7.8</v>
      </c>
      <c r="I128" s="2">
        <v>8.2999999999999989</v>
      </c>
      <c r="J128" s="2">
        <v>8.6</v>
      </c>
      <c r="K128" s="2">
        <v>8.7999999999999989</v>
      </c>
      <c r="L128" s="2">
        <v>9</v>
      </c>
      <c r="M128" s="2">
        <v>9.2999999999999989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3">
      <c r="A129" t="s">
        <v>146</v>
      </c>
      <c r="B129" s="2">
        <v>128</v>
      </c>
      <c r="C129" s="2">
        <v>295</v>
      </c>
      <c r="D129" s="2">
        <v>293</v>
      </c>
      <c r="E129" s="2">
        <v>295.7</v>
      </c>
      <c r="F129" s="2">
        <v>300</v>
      </c>
      <c r="G129" s="2">
        <v>304.00000000000006</v>
      </c>
      <c r="H129" s="2">
        <v>308.70000000000005</v>
      </c>
      <c r="I129" s="2">
        <v>313.10000000000002</v>
      </c>
      <c r="J129" s="2">
        <v>317.20000000000005</v>
      </c>
      <c r="K129" s="2">
        <v>321.8</v>
      </c>
      <c r="L129" s="2">
        <v>325.90000000000003</v>
      </c>
      <c r="M129" s="2">
        <v>330.90000000000003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</row>
    <row r="130" spans="1:21" x14ac:dyDescent="0.3">
      <c r="A130" t="s">
        <v>147</v>
      </c>
      <c r="B130" s="2">
        <v>45</v>
      </c>
      <c r="C130" s="2">
        <v>29</v>
      </c>
      <c r="D130" s="2">
        <v>830.4</v>
      </c>
      <c r="E130" s="2">
        <v>15.1</v>
      </c>
      <c r="F130" s="2">
        <v>14.5</v>
      </c>
      <c r="G130" s="2">
        <v>14.1</v>
      </c>
      <c r="H130" s="2">
        <v>13.9</v>
      </c>
      <c r="I130" s="2">
        <v>13.8</v>
      </c>
      <c r="J130" s="2">
        <v>13.8</v>
      </c>
      <c r="K130" s="2">
        <v>13.9</v>
      </c>
      <c r="L130" s="2">
        <v>13.9</v>
      </c>
      <c r="M130" s="2">
        <v>14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</row>
    <row r="131" spans="1:21" x14ac:dyDescent="0.3">
      <c r="A131" t="s">
        <v>148</v>
      </c>
      <c r="B131" s="2">
        <v>9658</v>
      </c>
      <c r="C131" s="2">
        <v>5405</v>
      </c>
      <c r="D131" s="2">
        <v>5474.2</v>
      </c>
      <c r="E131" s="2">
        <v>5523.8</v>
      </c>
      <c r="F131" s="2">
        <v>5399.2999999999993</v>
      </c>
      <c r="G131" s="2">
        <v>5252.9</v>
      </c>
      <c r="H131" s="2">
        <v>5288.2</v>
      </c>
      <c r="I131" s="2">
        <v>5335.2</v>
      </c>
      <c r="J131" s="2">
        <v>5386.4</v>
      </c>
      <c r="K131" s="2">
        <v>5440.9</v>
      </c>
      <c r="L131" s="2">
        <v>5496.5999999999995</v>
      </c>
      <c r="M131" s="2">
        <v>5552.9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3">
      <c r="A132" t="s">
        <v>149</v>
      </c>
      <c r="B132" s="2">
        <v>78</v>
      </c>
      <c r="C132" s="2">
        <v>74</v>
      </c>
      <c r="D132" s="2">
        <v>88.9</v>
      </c>
      <c r="E132" s="2">
        <v>91.5</v>
      </c>
      <c r="F132" s="2">
        <v>86.2</v>
      </c>
      <c r="G132" s="2">
        <v>80.599999999999994</v>
      </c>
      <c r="H132" s="2">
        <v>80.400000000000006</v>
      </c>
      <c r="I132" s="2">
        <v>79.8</v>
      </c>
      <c r="J132" s="2">
        <v>80.800000000000011</v>
      </c>
      <c r="K132" s="2">
        <v>82.4</v>
      </c>
      <c r="L132" s="2">
        <v>84</v>
      </c>
      <c r="M132" s="2">
        <v>84.6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3">
      <c r="A133" t="s">
        <v>150</v>
      </c>
      <c r="B133" s="2">
        <v>24212</v>
      </c>
      <c r="C133" s="2">
        <v>33206</v>
      </c>
      <c r="D133" s="2">
        <v>40098.800000000003</v>
      </c>
      <c r="E133" s="2">
        <v>40967.700000000004</v>
      </c>
      <c r="F133" s="2">
        <v>39938.799999999996</v>
      </c>
      <c r="G133" s="2">
        <v>38986</v>
      </c>
      <c r="H133" s="2">
        <v>38781.899999999994</v>
      </c>
      <c r="I133" s="2">
        <v>38917.4</v>
      </c>
      <c r="J133" s="2">
        <v>39259</v>
      </c>
      <c r="K133" s="2">
        <v>39155.699999999997</v>
      </c>
      <c r="L133" s="2">
        <v>39193</v>
      </c>
      <c r="M133" s="2">
        <v>39201.700000000004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">
      <c r="A134" t="s">
        <v>151</v>
      </c>
      <c r="B134" s="2">
        <v>16953</v>
      </c>
      <c r="C134" s="2">
        <v>24805</v>
      </c>
      <c r="D134" s="2">
        <v>26297.9</v>
      </c>
      <c r="E134" s="2">
        <v>27303.300000000003</v>
      </c>
      <c r="F134" s="2">
        <v>27795.9</v>
      </c>
      <c r="G134" s="2">
        <v>28188.199999999997</v>
      </c>
      <c r="H134" s="2">
        <v>28328.899999999998</v>
      </c>
      <c r="I134" s="2">
        <v>28426.799999999999</v>
      </c>
      <c r="J134" s="2">
        <v>28743.300000000003</v>
      </c>
      <c r="K134" s="2">
        <v>28809.300000000003</v>
      </c>
      <c r="L134" s="2">
        <v>28811.8</v>
      </c>
      <c r="M134" s="2">
        <v>28709.4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">
      <c r="A135" t="s">
        <v>152</v>
      </c>
      <c r="B135" s="2">
        <v>13</v>
      </c>
      <c r="C135" s="2">
        <v>19</v>
      </c>
      <c r="D135" s="2">
        <v>19.100000000000001</v>
      </c>
      <c r="E135" s="2">
        <v>20.2</v>
      </c>
      <c r="F135" s="2">
        <v>22.000000000000004</v>
      </c>
      <c r="G135" s="2">
        <v>23.3</v>
      </c>
      <c r="H135" s="2">
        <v>24.3</v>
      </c>
      <c r="I135" s="2">
        <v>25.1</v>
      </c>
      <c r="J135" s="2">
        <v>25.700000000000003</v>
      </c>
      <c r="K135" s="2">
        <v>26.300000000000004</v>
      </c>
      <c r="L135" s="2">
        <v>26.800000000000004</v>
      </c>
      <c r="M135" s="2">
        <v>27.200000000000003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3">
      <c r="A136" t="s">
        <v>153</v>
      </c>
      <c r="B136" s="2">
        <v>31216</v>
      </c>
      <c r="C136" s="2">
        <v>40154</v>
      </c>
      <c r="D136" s="2">
        <v>39654.6</v>
      </c>
      <c r="E136" s="2">
        <v>40997.200000000004</v>
      </c>
      <c r="F136" s="2">
        <v>39816.100000000006</v>
      </c>
      <c r="G136" s="2">
        <v>39066.199999999997</v>
      </c>
      <c r="H136" s="2">
        <v>39014.299999999996</v>
      </c>
      <c r="I136" s="2">
        <v>39440.200000000004</v>
      </c>
      <c r="J136" s="2">
        <v>39996.300000000003</v>
      </c>
      <c r="K136" s="2">
        <v>39929.399999999994</v>
      </c>
      <c r="L136" s="2">
        <v>39994.300000000003</v>
      </c>
      <c r="M136" s="2">
        <v>40190.9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3">
      <c r="A137" t="s">
        <v>154</v>
      </c>
      <c r="B137" s="2">
        <v>203</v>
      </c>
      <c r="C137" s="2">
        <v>557</v>
      </c>
      <c r="D137" s="2">
        <v>551</v>
      </c>
      <c r="E137" s="2">
        <v>559.4</v>
      </c>
      <c r="F137" s="2">
        <v>568.80000000000007</v>
      </c>
      <c r="G137" s="2">
        <v>577.70000000000005</v>
      </c>
      <c r="H137" s="2">
        <v>587.6</v>
      </c>
      <c r="I137" s="2">
        <v>597.20000000000005</v>
      </c>
      <c r="J137" s="2">
        <v>607.1</v>
      </c>
      <c r="K137" s="2">
        <v>615.79999999999995</v>
      </c>
      <c r="L137" s="2">
        <v>624.1</v>
      </c>
      <c r="M137" s="2">
        <v>632.9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</row>
    <row r="138" spans="1:21" x14ac:dyDescent="0.3">
      <c r="A138" s="9" t="s">
        <v>57</v>
      </c>
      <c r="B138" s="10">
        <f>SUM(B139:B149)</f>
        <v>44220</v>
      </c>
      <c r="C138" s="10">
        <f>SUM(C139:C149)</f>
        <v>80402</v>
      </c>
      <c r="D138" s="10">
        <f>SUM(D139:D149)</f>
        <v>78843.899999999994</v>
      </c>
      <c r="E138" s="10">
        <f>SUM(E139:E149)</f>
        <v>80652.999999999971</v>
      </c>
      <c r="F138" s="10">
        <f t="shared" ref="F138:U138" si="4">SUM(F139:F149)</f>
        <v>74059.500000000015</v>
      </c>
      <c r="G138" s="10">
        <f t="shared" si="4"/>
        <v>67618.099999999991</v>
      </c>
      <c r="H138" s="10">
        <f t="shared" si="4"/>
        <v>64171.499999999993</v>
      </c>
      <c r="I138" s="10">
        <f t="shared" si="4"/>
        <v>60969.69999999999</v>
      </c>
      <c r="J138" s="10">
        <f t="shared" si="4"/>
        <v>58373.4</v>
      </c>
      <c r="K138" s="10">
        <f t="shared" si="4"/>
        <v>55726.899999999994</v>
      </c>
      <c r="L138" s="10">
        <f t="shared" si="4"/>
        <v>53345.69999999999</v>
      </c>
      <c r="M138" s="10">
        <f t="shared" si="4"/>
        <v>51385.700000000004</v>
      </c>
      <c r="N138" s="10">
        <f t="shared" si="4"/>
        <v>0</v>
      </c>
      <c r="O138" s="10">
        <f t="shared" si="4"/>
        <v>0</v>
      </c>
      <c r="P138" s="10">
        <f t="shared" si="4"/>
        <v>0</v>
      </c>
      <c r="Q138" s="10">
        <f t="shared" si="4"/>
        <v>0</v>
      </c>
      <c r="R138" s="10">
        <f t="shared" si="4"/>
        <v>0</v>
      </c>
      <c r="S138" s="10">
        <f t="shared" si="4"/>
        <v>0</v>
      </c>
      <c r="T138" s="10">
        <f t="shared" si="4"/>
        <v>0</v>
      </c>
      <c r="U138" s="10">
        <f t="shared" si="4"/>
        <v>0</v>
      </c>
    </row>
    <row r="139" spans="1:21" x14ac:dyDescent="0.3">
      <c r="A139" t="s">
        <v>59</v>
      </c>
      <c r="B139" s="2">
        <v>20674</v>
      </c>
      <c r="C139" s="2">
        <v>37275</v>
      </c>
      <c r="D139" s="2">
        <v>36225.800000000003</v>
      </c>
      <c r="E139" s="2">
        <v>37527.999999999993</v>
      </c>
      <c r="F139" s="2">
        <v>32362.9</v>
      </c>
      <c r="G139" s="2">
        <v>27994.899999999998</v>
      </c>
      <c r="H139" s="2">
        <v>27551.5</v>
      </c>
      <c r="I139" s="2">
        <v>27147.4</v>
      </c>
      <c r="J139" s="2">
        <v>27237.899999999998</v>
      </c>
      <c r="K139" s="2">
        <v>27011.899999999998</v>
      </c>
      <c r="L139" s="2">
        <v>26617.699999999997</v>
      </c>
      <c r="M139" s="2">
        <v>26353.899999999998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</row>
    <row r="140" spans="1:21" x14ac:dyDescent="0.3">
      <c r="A140" t="s">
        <v>155</v>
      </c>
      <c r="B140" s="2">
        <v>0</v>
      </c>
      <c r="C140" s="2">
        <v>5</v>
      </c>
      <c r="D140" s="2">
        <v>1</v>
      </c>
      <c r="E140" s="2">
        <v>1.1000000000000001</v>
      </c>
      <c r="F140" s="2">
        <v>1.4000000000000001</v>
      </c>
      <c r="G140" s="2">
        <v>1.6</v>
      </c>
      <c r="H140" s="2">
        <v>1.5000000000000002</v>
      </c>
      <c r="I140" s="2">
        <v>1.5000000000000002</v>
      </c>
      <c r="J140" s="2">
        <v>1.5000000000000002</v>
      </c>
      <c r="K140" s="2">
        <v>1.5000000000000002</v>
      </c>
      <c r="L140" s="2">
        <v>1.5000000000000002</v>
      </c>
      <c r="M140" s="2">
        <v>1.5000000000000002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</row>
    <row r="141" spans="1:21" x14ac:dyDescent="0.3">
      <c r="A141" t="s">
        <v>156</v>
      </c>
      <c r="B141" s="2">
        <v>251</v>
      </c>
      <c r="C141" s="2">
        <v>837</v>
      </c>
      <c r="D141" s="2">
        <v>669.4</v>
      </c>
      <c r="E141" s="2">
        <v>691.9</v>
      </c>
      <c r="F141" s="2">
        <v>672</v>
      </c>
      <c r="G141" s="2">
        <v>653.4</v>
      </c>
      <c r="H141" s="2">
        <v>643.59999999999991</v>
      </c>
      <c r="I141" s="2">
        <v>630.09999999999991</v>
      </c>
      <c r="J141" s="2">
        <v>619.19999999999993</v>
      </c>
      <c r="K141" s="2">
        <v>612.4</v>
      </c>
      <c r="L141" s="2">
        <v>618.40000000000009</v>
      </c>
      <c r="M141" s="2">
        <v>621.70000000000005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3">
      <c r="A142" t="s">
        <v>157</v>
      </c>
      <c r="B142" s="2">
        <v>3</v>
      </c>
      <c r="C142" s="2">
        <v>6</v>
      </c>
      <c r="D142" s="2">
        <v>6.1</v>
      </c>
      <c r="E142" s="2">
        <v>6.2</v>
      </c>
      <c r="F142" s="2">
        <v>6.2</v>
      </c>
      <c r="G142" s="2">
        <v>6.3</v>
      </c>
      <c r="H142" s="2">
        <v>6.3</v>
      </c>
      <c r="I142" s="2">
        <v>6.3999999999999995</v>
      </c>
      <c r="J142" s="2">
        <v>6.5</v>
      </c>
      <c r="K142" s="2">
        <v>6.6</v>
      </c>
      <c r="L142" s="2">
        <v>6.6999999999999993</v>
      </c>
      <c r="M142" s="2">
        <v>6.8000000000000007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3">
      <c r="A143" t="s">
        <v>158</v>
      </c>
      <c r="B143" s="2">
        <v>16</v>
      </c>
      <c r="C143" s="2">
        <v>28</v>
      </c>
      <c r="D143" s="2">
        <v>20.2</v>
      </c>
      <c r="E143" s="2">
        <v>20.5</v>
      </c>
      <c r="F143" s="2">
        <v>19.100000000000001</v>
      </c>
      <c r="G143" s="2">
        <v>17.899999999999999</v>
      </c>
      <c r="H143" s="2">
        <v>18.2</v>
      </c>
      <c r="I143" s="2">
        <v>18.500000000000004</v>
      </c>
      <c r="J143" s="2">
        <v>18.900000000000002</v>
      </c>
      <c r="K143" s="2">
        <v>19.100000000000001</v>
      </c>
      <c r="L143" s="2">
        <v>19.3</v>
      </c>
      <c r="M143" s="2">
        <v>19.7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3">
      <c r="A144" t="s">
        <v>61</v>
      </c>
      <c r="B144" s="2">
        <v>14303</v>
      </c>
      <c r="C144" s="2">
        <v>29097</v>
      </c>
      <c r="D144" s="2">
        <v>28963.9</v>
      </c>
      <c r="E144" s="2">
        <v>29216.5</v>
      </c>
      <c r="F144" s="2">
        <v>26855.899999999998</v>
      </c>
      <c r="G144" s="2">
        <v>23678.899999999998</v>
      </c>
      <c r="H144" s="2">
        <v>20820.299999999996</v>
      </c>
      <c r="I144" s="2">
        <v>18220.499999999996</v>
      </c>
      <c r="J144" s="2">
        <v>15520.900000000001</v>
      </c>
      <c r="K144" s="2">
        <v>13193.400000000001</v>
      </c>
      <c r="L144" s="2">
        <v>11333.800000000001</v>
      </c>
      <c r="M144" s="2">
        <v>9704.9000000000015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</row>
    <row r="145" spans="1:25" s="1" customFormat="1" x14ac:dyDescent="0.3">
      <c r="A145" t="s">
        <v>159</v>
      </c>
      <c r="B145" s="2">
        <v>7997</v>
      </c>
      <c r="C145" s="2">
        <v>9605</v>
      </c>
      <c r="D145" s="2">
        <v>9594</v>
      </c>
      <c r="E145" s="2">
        <v>9774.2000000000007</v>
      </c>
      <c r="F145" s="2">
        <v>10610.1</v>
      </c>
      <c r="G145" s="2">
        <v>11624.199999999999</v>
      </c>
      <c r="H145" s="2">
        <v>11666.699999999999</v>
      </c>
      <c r="I145" s="2">
        <v>11672.199999999999</v>
      </c>
      <c r="J145" s="2">
        <v>11811.4</v>
      </c>
      <c r="K145" s="2">
        <v>11873.2</v>
      </c>
      <c r="L145" s="2">
        <v>11895.6</v>
      </c>
      <c r="M145" s="2">
        <v>11955.5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/>
      <c r="W145"/>
      <c r="X145"/>
      <c r="Y145"/>
    </row>
    <row r="146" spans="1:25" s="9" customFormat="1" x14ac:dyDescent="0.3">
      <c r="A146" t="s">
        <v>160</v>
      </c>
      <c r="B146" s="2">
        <v>131</v>
      </c>
      <c r="C146" s="2">
        <v>76</v>
      </c>
      <c r="D146" s="2">
        <v>73.400000000000006</v>
      </c>
      <c r="E146" s="2">
        <v>74</v>
      </c>
      <c r="F146" s="2">
        <v>73.800000000000011</v>
      </c>
      <c r="G146" s="2">
        <v>73.600000000000009</v>
      </c>
      <c r="H146" s="2">
        <v>74.400000000000006</v>
      </c>
      <c r="I146" s="2">
        <v>75.5</v>
      </c>
      <c r="J146" s="2">
        <v>76.399999999999991</v>
      </c>
      <c r="K146" s="2">
        <v>77.3</v>
      </c>
      <c r="L146" s="2">
        <v>78.2</v>
      </c>
      <c r="M146" s="2">
        <v>79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/>
      <c r="W146"/>
      <c r="X146"/>
      <c r="Y146"/>
    </row>
    <row r="147" spans="1:25" x14ac:dyDescent="0.3">
      <c r="A147" t="s">
        <v>161</v>
      </c>
      <c r="B147" s="2">
        <v>778</v>
      </c>
      <c r="C147" s="2">
        <v>3340</v>
      </c>
      <c r="D147" s="2">
        <v>3159</v>
      </c>
      <c r="E147" s="2">
        <v>3201.5</v>
      </c>
      <c r="F147" s="2">
        <v>3306.6</v>
      </c>
      <c r="G147" s="2">
        <v>3403.7</v>
      </c>
      <c r="H147" s="2">
        <v>3216.6</v>
      </c>
      <c r="I147" s="2">
        <v>3019.8</v>
      </c>
      <c r="J147" s="2">
        <v>2898.3999999999996</v>
      </c>
      <c r="K147" s="2">
        <v>2746.3999999999996</v>
      </c>
      <c r="L147" s="2">
        <v>2585.6999999999998</v>
      </c>
      <c r="M147" s="2">
        <v>2450.7999999999997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5" x14ac:dyDescent="0.3">
      <c r="A148" t="s">
        <v>162</v>
      </c>
      <c r="B148" s="2">
        <v>4</v>
      </c>
      <c r="C148" s="2">
        <v>4</v>
      </c>
      <c r="D148" s="2">
        <v>2.1</v>
      </c>
      <c r="E148" s="2">
        <v>2.2000000000000002</v>
      </c>
      <c r="F148" s="2">
        <v>2.4</v>
      </c>
      <c r="G148" s="2">
        <v>2.4</v>
      </c>
      <c r="H148" s="2">
        <v>2.6</v>
      </c>
      <c r="I148" s="2">
        <v>2.6</v>
      </c>
      <c r="J148" s="2">
        <v>2.6</v>
      </c>
      <c r="K148" s="2">
        <v>2.6</v>
      </c>
      <c r="L148" s="2">
        <v>2.7</v>
      </c>
      <c r="M148" s="2">
        <v>2.8000000000000003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5" x14ac:dyDescent="0.3">
      <c r="A149" t="s">
        <v>163</v>
      </c>
      <c r="B149" s="2">
        <v>63</v>
      </c>
      <c r="C149" s="2">
        <v>129</v>
      </c>
      <c r="D149" s="2">
        <v>129</v>
      </c>
      <c r="E149" s="2">
        <v>136.9</v>
      </c>
      <c r="F149" s="2">
        <v>149.1</v>
      </c>
      <c r="G149" s="2">
        <v>161.20000000000002</v>
      </c>
      <c r="H149" s="2">
        <v>169.8</v>
      </c>
      <c r="I149" s="2">
        <v>175.20000000000002</v>
      </c>
      <c r="J149" s="2">
        <v>179.70000000000002</v>
      </c>
      <c r="K149" s="2">
        <v>182.5</v>
      </c>
      <c r="L149" s="2">
        <v>186.1</v>
      </c>
      <c r="M149" s="2">
        <v>189.1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5" x14ac:dyDescent="0.3">
      <c r="A150" s="1" t="s">
        <v>94</v>
      </c>
    </row>
    <row r="151" spans="1:25" x14ac:dyDescent="0.3">
      <c r="B151" s="2" t="s">
        <v>1</v>
      </c>
      <c r="D151" s="2" t="s">
        <v>2</v>
      </c>
    </row>
    <row r="152" spans="1:25" x14ac:dyDescent="0.3">
      <c r="A152" s="5" t="s">
        <v>4</v>
      </c>
      <c r="B152" s="6">
        <v>1992</v>
      </c>
      <c r="C152" s="6">
        <v>2017</v>
      </c>
      <c r="D152" s="7">
        <v>2017</v>
      </c>
      <c r="E152" s="7">
        <v>2020</v>
      </c>
      <c r="F152" s="7">
        <v>2025</v>
      </c>
      <c r="G152" s="7">
        <v>2030</v>
      </c>
      <c r="H152" s="7">
        <v>2035</v>
      </c>
      <c r="I152" s="7">
        <v>2040</v>
      </c>
      <c r="J152" s="7">
        <v>2045</v>
      </c>
      <c r="K152" s="7">
        <v>2050</v>
      </c>
      <c r="L152" s="7">
        <v>2055</v>
      </c>
      <c r="M152" s="7">
        <v>2060</v>
      </c>
      <c r="N152" s="8">
        <v>2065</v>
      </c>
      <c r="O152" s="8">
        <v>2070</v>
      </c>
      <c r="P152" s="8">
        <v>2075</v>
      </c>
      <c r="Q152" s="8">
        <v>2080</v>
      </c>
      <c r="R152" s="8">
        <v>2085</v>
      </c>
      <c r="S152" s="8">
        <v>2090</v>
      </c>
      <c r="T152" s="8">
        <v>2095</v>
      </c>
      <c r="U152" s="8">
        <v>2100</v>
      </c>
    </row>
    <row r="153" spans="1:25" x14ac:dyDescent="0.3">
      <c r="A153" s="9" t="s">
        <v>63</v>
      </c>
      <c r="B153" s="10">
        <f>SUM(B154:B183)+B187+B188+B192+B193+B194+B195+B198</f>
        <v>564157</v>
      </c>
      <c r="C153" s="10">
        <f>SUM(C154:C183)+C187+C188+C192+C193+C194+C195+C198</f>
        <v>769042</v>
      </c>
      <c r="D153" s="10">
        <f>SUM(D154:D183)+D187+D188+D192+D193+D194+D195+D198</f>
        <v>782276.4</v>
      </c>
      <c r="E153" s="10">
        <f>SUM(E154:E183)+E187+E188+E192+E193+E194+E195+E198</f>
        <v>807386.10000000021</v>
      </c>
      <c r="F153" s="10">
        <f t="shared" ref="F153:U153" si="5">SUM(F154:F183)+F187+F188+F192+F193+F194+F195+F198</f>
        <v>836901.7</v>
      </c>
      <c r="G153" s="10">
        <f t="shared" si="5"/>
        <v>865231.89999999991</v>
      </c>
      <c r="H153" s="10">
        <f t="shared" si="5"/>
        <v>874520.39999999991</v>
      </c>
      <c r="I153" s="10">
        <f t="shared" si="5"/>
        <v>889636.9</v>
      </c>
      <c r="J153" s="10">
        <f t="shared" si="5"/>
        <v>900362.29999999993</v>
      </c>
      <c r="K153" s="10">
        <f t="shared" si="5"/>
        <v>901944.70000000007</v>
      </c>
      <c r="L153" s="10">
        <f t="shared" si="5"/>
        <v>911029.30000000016</v>
      </c>
      <c r="M153" s="10">
        <f t="shared" si="5"/>
        <v>921208.29999999993</v>
      </c>
      <c r="N153" s="10">
        <f t="shared" si="5"/>
        <v>0</v>
      </c>
      <c r="O153" s="10">
        <f t="shared" si="5"/>
        <v>0</v>
      </c>
      <c r="P153" s="10">
        <f t="shared" si="5"/>
        <v>0</v>
      </c>
      <c r="Q153" s="10">
        <f t="shared" si="5"/>
        <v>0</v>
      </c>
      <c r="R153" s="10">
        <f t="shared" si="5"/>
        <v>0</v>
      </c>
      <c r="S153" s="10">
        <f t="shared" si="5"/>
        <v>0</v>
      </c>
      <c r="T153" s="10">
        <f t="shared" si="5"/>
        <v>0</v>
      </c>
      <c r="U153" s="10">
        <f t="shared" si="5"/>
        <v>0</v>
      </c>
    </row>
    <row r="154" spans="1:25" x14ac:dyDescent="0.3">
      <c r="A154" t="s">
        <v>164</v>
      </c>
      <c r="B154" s="2">
        <v>2556</v>
      </c>
      <c r="C154" s="2">
        <v>1180</v>
      </c>
      <c r="D154" s="2">
        <v>1205.9000000000001</v>
      </c>
      <c r="E154" s="2">
        <v>1223.5</v>
      </c>
      <c r="F154" s="2">
        <v>1170.9000000000001</v>
      </c>
      <c r="G154" s="2">
        <v>1110.8000000000002</v>
      </c>
      <c r="H154" s="2">
        <v>1057.5</v>
      </c>
      <c r="I154" s="2">
        <v>1025</v>
      </c>
      <c r="J154" s="2">
        <v>1072.3</v>
      </c>
      <c r="K154" s="2">
        <v>1113</v>
      </c>
      <c r="L154" s="2">
        <v>1153.2</v>
      </c>
      <c r="M154" s="2">
        <v>1213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5" x14ac:dyDescent="0.3">
      <c r="A155" t="s">
        <v>65</v>
      </c>
      <c r="B155" s="2">
        <v>12849</v>
      </c>
      <c r="C155" s="2">
        <v>17647</v>
      </c>
      <c r="D155" s="2">
        <v>17867</v>
      </c>
      <c r="E155" s="2">
        <v>18336.099999999999</v>
      </c>
      <c r="F155" s="2">
        <v>17560</v>
      </c>
      <c r="G155" s="2">
        <v>16521.899999999998</v>
      </c>
      <c r="H155" s="2">
        <v>15991.2</v>
      </c>
      <c r="I155" s="2">
        <v>15332.800000000001</v>
      </c>
      <c r="J155" s="2">
        <v>14861.4</v>
      </c>
      <c r="K155" s="2">
        <v>14342.300000000001</v>
      </c>
      <c r="L155" s="2">
        <v>13783.8</v>
      </c>
      <c r="M155" s="2">
        <v>13380.199999999999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5" x14ac:dyDescent="0.3">
      <c r="A156" t="s">
        <v>165</v>
      </c>
      <c r="B156" s="2">
        <v>0</v>
      </c>
      <c r="C156" s="2">
        <v>5412</v>
      </c>
      <c r="D156" s="2">
        <v>5343.7</v>
      </c>
      <c r="E156" s="2">
        <v>5235.5</v>
      </c>
      <c r="F156" s="2">
        <v>3825.4</v>
      </c>
      <c r="G156" s="2">
        <v>2580.3000000000002</v>
      </c>
      <c r="H156" s="2">
        <v>1870.6999999999998</v>
      </c>
      <c r="I156" s="2">
        <v>1122</v>
      </c>
      <c r="J156" s="2">
        <v>326.8</v>
      </c>
      <c r="K156" s="2">
        <v>0.5</v>
      </c>
      <c r="L156" s="2">
        <v>0.5</v>
      </c>
      <c r="M156" s="2">
        <v>0.5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5" x14ac:dyDescent="0.3">
      <c r="A157" t="s">
        <v>166</v>
      </c>
      <c r="B157" s="2">
        <v>40</v>
      </c>
      <c r="C157" s="2">
        <v>4375</v>
      </c>
      <c r="D157" s="2">
        <v>4479.3</v>
      </c>
      <c r="E157" s="2">
        <v>4682.0999999999995</v>
      </c>
      <c r="F157" s="2">
        <v>5113</v>
      </c>
      <c r="G157" s="2">
        <v>5583.6</v>
      </c>
      <c r="H157" s="2">
        <v>5888.4000000000005</v>
      </c>
      <c r="I157" s="2">
        <v>6085.7000000000007</v>
      </c>
      <c r="J157" s="2">
        <v>6374.6</v>
      </c>
      <c r="K157" s="2">
        <v>6527.7</v>
      </c>
      <c r="L157" s="2">
        <v>6725.3000000000011</v>
      </c>
      <c r="M157" s="2">
        <v>6938.5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</row>
    <row r="158" spans="1:25" x14ac:dyDescent="0.3">
      <c r="A158" t="s">
        <v>167</v>
      </c>
      <c r="B158" s="2">
        <v>3545</v>
      </c>
      <c r="C158" s="2">
        <v>6405</v>
      </c>
      <c r="D158" s="2">
        <v>6447.1</v>
      </c>
      <c r="E158" s="2">
        <v>6730</v>
      </c>
      <c r="F158" s="2">
        <v>7143.2000000000007</v>
      </c>
      <c r="G158" s="2">
        <v>7613.0000000000009</v>
      </c>
      <c r="H158" s="2">
        <v>8168.9000000000005</v>
      </c>
      <c r="I158" s="2">
        <v>8830.9</v>
      </c>
      <c r="J158" s="2">
        <v>9298.9</v>
      </c>
      <c r="K158" s="2">
        <v>9621.5000000000018</v>
      </c>
      <c r="L158" s="2">
        <v>9898.5</v>
      </c>
      <c r="M158" s="2">
        <v>10300.800000000001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5" x14ac:dyDescent="0.3">
      <c r="A159" t="s">
        <v>169</v>
      </c>
      <c r="B159" s="2">
        <v>1989</v>
      </c>
      <c r="C159" s="2">
        <v>5307</v>
      </c>
      <c r="D159" s="2">
        <v>5259.3</v>
      </c>
      <c r="E159" s="2">
        <v>5365.5</v>
      </c>
      <c r="F159" s="2">
        <v>5145.8000000000011</v>
      </c>
      <c r="G159" s="2">
        <v>4861.6000000000004</v>
      </c>
      <c r="H159" s="2">
        <v>4895</v>
      </c>
      <c r="I159" s="2">
        <v>4828.3</v>
      </c>
      <c r="J159" s="2">
        <v>4894.8999999999996</v>
      </c>
      <c r="K159" s="2">
        <v>4904.1000000000004</v>
      </c>
      <c r="L159" s="2">
        <v>4890.2999999999993</v>
      </c>
      <c r="M159" s="2">
        <v>4933.8999999999996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5" x14ac:dyDescent="0.3">
      <c r="A160" t="s">
        <v>66</v>
      </c>
      <c r="B160" s="2">
        <v>0</v>
      </c>
      <c r="C160" s="2">
        <v>19387</v>
      </c>
      <c r="D160" s="2">
        <v>18760.7</v>
      </c>
      <c r="E160" s="2">
        <v>18930.900000000001</v>
      </c>
      <c r="F160" s="2">
        <v>19637.599999999999</v>
      </c>
      <c r="G160" s="2">
        <v>19907.3</v>
      </c>
      <c r="H160" s="2">
        <v>17923.099999999999</v>
      </c>
      <c r="I160" s="2">
        <v>16512.2</v>
      </c>
      <c r="J160" s="2">
        <v>15652.1</v>
      </c>
      <c r="K160" s="2">
        <v>14849.6</v>
      </c>
      <c r="L160" s="2">
        <v>13269.6</v>
      </c>
      <c r="M160" s="2">
        <v>11354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3">
      <c r="A161" t="s">
        <v>171</v>
      </c>
      <c r="B161" s="2">
        <v>1915</v>
      </c>
      <c r="C161" s="2">
        <v>3842</v>
      </c>
      <c r="D161" s="2">
        <v>3841.8999999999996</v>
      </c>
      <c r="E161" s="2">
        <v>3834.5000000000005</v>
      </c>
      <c r="F161" s="2">
        <v>3721.1</v>
      </c>
      <c r="G161" s="2">
        <v>3453</v>
      </c>
      <c r="H161" s="2">
        <v>3369.4</v>
      </c>
      <c r="I161" s="2">
        <v>3278.7</v>
      </c>
      <c r="J161" s="2">
        <v>3197</v>
      </c>
      <c r="K161" s="2">
        <v>3077.8</v>
      </c>
      <c r="L161" s="2">
        <v>2918.6</v>
      </c>
      <c r="M161" s="2">
        <v>2718.2000000000003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3">
      <c r="A162" t="s">
        <v>68</v>
      </c>
      <c r="B162" s="2">
        <v>38482</v>
      </c>
      <c r="C162" s="2">
        <v>63279</v>
      </c>
      <c r="D162" s="2">
        <v>64334.3</v>
      </c>
      <c r="E162" s="2">
        <v>67180</v>
      </c>
      <c r="F162" s="2">
        <v>73616.400000000009</v>
      </c>
      <c r="G162" s="2">
        <v>80257.100000000006</v>
      </c>
      <c r="H162" s="2">
        <v>83351.200000000012</v>
      </c>
      <c r="I162" s="2">
        <v>86132.1</v>
      </c>
      <c r="J162" s="2">
        <v>89981.3</v>
      </c>
      <c r="K162" s="2">
        <v>92093.6</v>
      </c>
      <c r="L162" s="2">
        <v>94816.2</v>
      </c>
      <c r="M162" s="2">
        <v>97192.5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3">
      <c r="A163" t="s">
        <v>70</v>
      </c>
      <c r="B163" s="2">
        <v>68689</v>
      </c>
      <c r="C163" s="2">
        <v>49770</v>
      </c>
      <c r="D163" s="2">
        <v>50127</v>
      </c>
      <c r="E163" s="2">
        <v>52204.6</v>
      </c>
      <c r="F163" s="2">
        <v>51765.499999999993</v>
      </c>
      <c r="G163" s="2">
        <v>51025</v>
      </c>
      <c r="H163" s="2">
        <v>51539.9</v>
      </c>
      <c r="I163" s="2">
        <v>52162.799999999996</v>
      </c>
      <c r="J163" s="2">
        <v>53143.5</v>
      </c>
      <c r="K163" s="2">
        <v>53450.899999999994</v>
      </c>
      <c r="L163" s="2">
        <v>53705</v>
      </c>
      <c r="M163" s="2">
        <v>53987.8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x14ac:dyDescent="0.3">
      <c r="A164" t="s">
        <v>72</v>
      </c>
      <c r="B164" s="2">
        <v>32954</v>
      </c>
      <c r="C164" s="2">
        <v>65717</v>
      </c>
      <c r="D164" s="2">
        <v>63647.600000000006</v>
      </c>
      <c r="E164" s="2">
        <v>64935.600000000006</v>
      </c>
      <c r="F164" s="2">
        <v>65851.8</v>
      </c>
      <c r="G164" s="2">
        <v>66116.099999999991</v>
      </c>
      <c r="H164" s="2">
        <v>65947.199999999997</v>
      </c>
      <c r="I164" s="2">
        <v>64615.799999999996</v>
      </c>
      <c r="J164" s="2">
        <v>62884</v>
      </c>
      <c r="K164" s="2">
        <v>59627.1</v>
      </c>
      <c r="L164" s="2">
        <v>56859.1</v>
      </c>
      <c r="M164" s="2">
        <v>53705.3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">
      <c r="A165" t="s">
        <v>172</v>
      </c>
      <c r="B165" s="2">
        <v>2321</v>
      </c>
      <c r="C165" s="2">
        <v>1432</v>
      </c>
      <c r="D165" s="2">
        <v>1460.7</v>
      </c>
      <c r="E165" s="2">
        <v>1516.1999999999998</v>
      </c>
      <c r="F165" s="2">
        <v>1395.9</v>
      </c>
      <c r="G165" s="2">
        <v>1230.7</v>
      </c>
      <c r="H165" s="2">
        <v>1082.3</v>
      </c>
      <c r="I165" s="2">
        <v>1102.0999999999999</v>
      </c>
      <c r="J165" s="2">
        <v>1149.5999999999999</v>
      </c>
      <c r="K165" s="2">
        <v>1181.1000000000001</v>
      </c>
      <c r="L165" s="2">
        <v>1202.7</v>
      </c>
      <c r="M165" s="2">
        <v>1234.9000000000001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3">
      <c r="A166" t="s">
        <v>173</v>
      </c>
      <c r="B166" s="2">
        <v>5006</v>
      </c>
      <c r="C166" s="2">
        <v>5586</v>
      </c>
      <c r="D166" s="2">
        <v>5615.1</v>
      </c>
      <c r="E166" s="2">
        <v>5786</v>
      </c>
      <c r="F166" s="2">
        <v>5985.0999999999995</v>
      </c>
      <c r="G166" s="2">
        <v>6154.5</v>
      </c>
      <c r="H166" s="2">
        <v>6338.6</v>
      </c>
      <c r="I166" s="2">
        <v>6326.5999999999995</v>
      </c>
      <c r="J166" s="2">
        <v>6473.4</v>
      </c>
      <c r="K166" s="2">
        <v>6560.2</v>
      </c>
      <c r="L166" s="2">
        <v>6624</v>
      </c>
      <c r="M166" s="2">
        <v>6768.7999999999993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3">
      <c r="A167" t="s">
        <v>174</v>
      </c>
      <c r="B167" s="2">
        <v>0</v>
      </c>
      <c r="C167" s="2">
        <v>368</v>
      </c>
      <c r="D167" s="2">
        <v>360.9</v>
      </c>
      <c r="E167" s="2">
        <v>369.4</v>
      </c>
      <c r="F167" s="2">
        <v>312.20000000000005</v>
      </c>
      <c r="G167" s="2">
        <v>251.8</v>
      </c>
      <c r="H167" s="2">
        <v>231.7</v>
      </c>
      <c r="I167" s="2">
        <v>207.7</v>
      </c>
      <c r="J167" s="2">
        <v>196.2</v>
      </c>
      <c r="K167" s="2">
        <v>185.2</v>
      </c>
      <c r="L167" s="2">
        <v>164.2</v>
      </c>
      <c r="M167" s="2">
        <v>139.19999999999999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</row>
    <row r="168" spans="1:21" x14ac:dyDescent="0.3">
      <c r="A168" t="s">
        <v>175</v>
      </c>
      <c r="B168" s="2">
        <v>1960</v>
      </c>
      <c r="C168" s="2">
        <v>2944</v>
      </c>
      <c r="D168" s="2">
        <v>3179.3</v>
      </c>
      <c r="E168" s="2">
        <v>3304.5</v>
      </c>
      <c r="F168" s="2">
        <v>3095</v>
      </c>
      <c r="G168" s="2">
        <v>2839.6</v>
      </c>
      <c r="H168" s="2">
        <v>2736.0000000000005</v>
      </c>
      <c r="I168" s="2">
        <v>2671.3999999999996</v>
      </c>
      <c r="J168" s="2">
        <v>2590.2000000000003</v>
      </c>
      <c r="K168" s="2">
        <v>2440.2999999999997</v>
      </c>
      <c r="L168" s="2">
        <v>2280.2000000000003</v>
      </c>
      <c r="M168" s="2">
        <v>2045.8999999999999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3">
      <c r="A169" t="s">
        <v>74</v>
      </c>
      <c r="B169" s="2">
        <v>8357</v>
      </c>
      <c r="C169" s="2">
        <v>12928</v>
      </c>
      <c r="D169" s="2">
        <v>13925</v>
      </c>
      <c r="E169" s="2">
        <v>14529.099999999999</v>
      </c>
      <c r="F169" s="2">
        <v>13991.599999999999</v>
      </c>
      <c r="G169" s="2">
        <v>13189.7</v>
      </c>
      <c r="H169" s="2">
        <v>12595.1</v>
      </c>
      <c r="I169" s="2">
        <v>12361.300000000001</v>
      </c>
      <c r="J169" s="2">
        <v>12849.2</v>
      </c>
      <c r="K169" s="2">
        <v>13218.900000000001</v>
      </c>
      <c r="L169" s="2">
        <v>13549.4</v>
      </c>
      <c r="M169" s="2">
        <v>13967.300000000001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3">
      <c r="A170" t="s">
        <v>176</v>
      </c>
      <c r="B170" s="2">
        <v>0</v>
      </c>
      <c r="C170" s="2">
        <v>807</v>
      </c>
      <c r="D170" s="2">
        <v>785</v>
      </c>
      <c r="E170" s="2">
        <v>803.5</v>
      </c>
      <c r="F170" s="2">
        <v>779.6</v>
      </c>
      <c r="G170" s="2">
        <v>754</v>
      </c>
      <c r="H170" s="2">
        <v>747.59999999999991</v>
      </c>
      <c r="I170" s="2">
        <v>734.9</v>
      </c>
      <c r="J170" s="2">
        <v>711.3</v>
      </c>
      <c r="K170" s="2">
        <v>670.1</v>
      </c>
      <c r="L170" s="2">
        <v>642.5</v>
      </c>
      <c r="M170" s="2">
        <v>678.6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3">
      <c r="A171" t="s">
        <v>177</v>
      </c>
      <c r="B171" s="2">
        <v>0</v>
      </c>
      <c r="C171" s="2">
        <v>1082</v>
      </c>
      <c r="D171" s="2">
        <v>1179.5999999999999</v>
      </c>
      <c r="E171" s="2">
        <v>1182.7</v>
      </c>
      <c r="F171" s="2">
        <v>1135.1999999999998</v>
      </c>
      <c r="G171" s="2">
        <v>1063.2999999999997</v>
      </c>
      <c r="H171" s="2">
        <v>1078.6999999999998</v>
      </c>
      <c r="I171" s="2">
        <v>1093.1999999999998</v>
      </c>
      <c r="J171" s="2">
        <v>1115.5999999999999</v>
      </c>
      <c r="K171" s="2">
        <v>1134.0999999999999</v>
      </c>
      <c r="L171" s="2">
        <v>1150.5999999999999</v>
      </c>
      <c r="M171" s="2">
        <v>1169.3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x14ac:dyDescent="0.3">
      <c r="A172" t="s">
        <v>178</v>
      </c>
      <c r="B172" s="2">
        <v>1253</v>
      </c>
      <c r="C172" s="2">
        <v>3151</v>
      </c>
      <c r="D172" s="2">
        <v>3172.8</v>
      </c>
      <c r="E172" s="2">
        <v>3226</v>
      </c>
      <c r="F172" s="2">
        <v>2638.8</v>
      </c>
      <c r="G172" s="2">
        <v>2219.5</v>
      </c>
      <c r="H172" s="2">
        <v>2075.6</v>
      </c>
      <c r="I172" s="2">
        <v>1965.5000000000002</v>
      </c>
      <c r="J172" s="2">
        <v>1803.6</v>
      </c>
      <c r="K172" s="2">
        <v>535.4</v>
      </c>
      <c r="L172" s="2">
        <v>407.6</v>
      </c>
      <c r="M172" s="2">
        <v>233.1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3">
      <c r="A173" t="s">
        <v>76</v>
      </c>
      <c r="B173" s="2">
        <v>10134</v>
      </c>
      <c r="C173" s="2">
        <v>12187</v>
      </c>
      <c r="D173" s="2">
        <v>12361.5</v>
      </c>
      <c r="E173" s="2">
        <v>13058.5</v>
      </c>
      <c r="F173" s="2">
        <v>14575.500000000002</v>
      </c>
      <c r="G173" s="2">
        <v>16483.100000000002</v>
      </c>
      <c r="H173" s="2">
        <v>18314</v>
      </c>
      <c r="I173" s="2">
        <v>18947.7</v>
      </c>
      <c r="J173" s="2">
        <v>19730.2</v>
      </c>
      <c r="K173" s="2">
        <v>20268.3</v>
      </c>
      <c r="L173" s="2">
        <v>20640.2</v>
      </c>
      <c r="M173" s="2">
        <v>21128.699999999997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3">
      <c r="A174" t="s">
        <v>78</v>
      </c>
      <c r="B174" s="2">
        <v>22037</v>
      </c>
      <c r="C174" s="2">
        <v>45312</v>
      </c>
      <c r="D174" s="2">
        <v>44764.1</v>
      </c>
      <c r="E174" s="2">
        <v>46119.100000000006</v>
      </c>
      <c r="F174" s="2">
        <v>42502.2</v>
      </c>
      <c r="G174" s="2">
        <v>37247.600000000006</v>
      </c>
      <c r="H174" s="2">
        <v>33254.299999999996</v>
      </c>
      <c r="I174" s="2">
        <v>29921.200000000001</v>
      </c>
      <c r="J174" s="2">
        <v>27097.899999999998</v>
      </c>
      <c r="K174" s="2">
        <v>24734.699999999997</v>
      </c>
      <c r="L174" s="2">
        <v>23193.5</v>
      </c>
      <c r="M174" s="2">
        <v>21546.2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3">
      <c r="A175" t="s">
        <v>179</v>
      </c>
      <c r="B175" s="2">
        <v>10278</v>
      </c>
      <c r="C175" s="2">
        <v>13555</v>
      </c>
      <c r="D175" s="2">
        <v>13539.3</v>
      </c>
      <c r="E175" s="2">
        <v>14053.7</v>
      </c>
      <c r="F175" s="2">
        <v>13390.9</v>
      </c>
      <c r="G175" s="2">
        <v>12613.199999999999</v>
      </c>
      <c r="H175" s="2">
        <v>12614.199999999999</v>
      </c>
      <c r="I175" s="2">
        <v>12678.2</v>
      </c>
      <c r="J175" s="2">
        <v>12542.9</v>
      </c>
      <c r="K175" s="2">
        <v>12205.9</v>
      </c>
      <c r="L175" s="2">
        <v>11877.099999999999</v>
      </c>
      <c r="M175" s="2">
        <v>11500.800000000001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x14ac:dyDescent="0.3">
      <c r="A176" t="s">
        <v>180</v>
      </c>
      <c r="B176" s="2">
        <v>12440</v>
      </c>
      <c r="C176" s="2">
        <v>14492</v>
      </c>
      <c r="D176" s="2">
        <v>15522.699999999999</v>
      </c>
      <c r="E176" s="2">
        <v>16269.699999999999</v>
      </c>
      <c r="F176" s="2">
        <v>16803.300000000003</v>
      </c>
      <c r="G176" s="2">
        <v>17336.599999999999</v>
      </c>
      <c r="H176" s="2">
        <v>18014.2</v>
      </c>
      <c r="I176" s="2">
        <v>18784.5</v>
      </c>
      <c r="J176" s="2">
        <v>19667.199999999997</v>
      </c>
      <c r="K176" s="2">
        <v>20237.8</v>
      </c>
      <c r="L176" s="2">
        <v>20630.2</v>
      </c>
      <c r="M176" s="2">
        <v>20740.5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5" x14ac:dyDescent="0.3">
      <c r="A177" t="s">
        <v>181</v>
      </c>
      <c r="B177" s="2">
        <v>0</v>
      </c>
      <c r="C177" s="2">
        <v>9361</v>
      </c>
      <c r="D177" s="2">
        <v>9411.9</v>
      </c>
      <c r="E177" s="2">
        <v>9641.5999999999985</v>
      </c>
      <c r="F177" s="2">
        <v>8528.8000000000011</v>
      </c>
      <c r="G177" s="2">
        <v>7237.2000000000007</v>
      </c>
      <c r="H177" s="2">
        <v>6413.8</v>
      </c>
      <c r="I177" s="2">
        <v>5768.5</v>
      </c>
      <c r="J177" s="2">
        <v>5184.3999999999996</v>
      </c>
      <c r="K177" s="2">
        <v>4600.9999999999991</v>
      </c>
      <c r="L177" s="2">
        <v>3955.8</v>
      </c>
      <c r="M177" s="2">
        <v>3322.3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5" x14ac:dyDescent="0.3">
      <c r="A178" t="s">
        <v>182</v>
      </c>
      <c r="B178" s="2">
        <v>1671</v>
      </c>
      <c r="C178" s="2">
        <v>4509</v>
      </c>
      <c r="D178" s="2">
        <v>4995.8999999999996</v>
      </c>
      <c r="E178" s="2">
        <v>5138.8000000000011</v>
      </c>
      <c r="F178" s="2">
        <v>4357.2999999999993</v>
      </c>
      <c r="G178" s="2">
        <v>3636.6</v>
      </c>
      <c r="H178" s="2">
        <v>3146.3</v>
      </c>
      <c r="I178" s="2">
        <v>2782.2</v>
      </c>
      <c r="J178" s="2">
        <v>2478.6</v>
      </c>
      <c r="K178" s="2">
        <v>2166.7000000000003</v>
      </c>
      <c r="L178" s="2">
        <v>1946</v>
      </c>
      <c r="M178" s="2">
        <v>1703.8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5" x14ac:dyDescent="0.3">
      <c r="A179" t="s">
        <v>81</v>
      </c>
      <c r="B179" s="2">
        <v>13924</v>
      </c>
      <c r="C179" s="2">
        <v>16911</v>
      </c>
      <c r="D179" s="2">
        <v>16871.3</v>
      </c>
      <c r="E179" s="2">
        <v>17711.3</v>
      </c>
      <c r="F179" s="2">
        <v>18031.800000000003</v>
      </c>
      <c r="G179" s="2">
        <v>18049.900000000001</v>
      </c>
      <c r="H179" s="2">
        <v>18364.400000000001</v>
      </c>
      <c r="I179" s="2">
        <v>18961.699999999997</v>
      </c>
      <c r="J179" s="2">
        <v>19753.8</v>
      </c>
      <c r="K179" s="2">
        <v>20215.900000000001</v>
      </c>
      <c r="L179" s="2">
        <v>20526.800000000003</v>
      </c>
      <c r="M179" s="2">
        <v>20980.699999999997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5" x14ac:dyDescent="0.3">
      <c r="A180" t="s">
        <v>83</v>
      </c>
      <c r="B180" s="2">
        <v>53520</v>
      </c>
      <c r="C180" s="2">
        <v>72880</v>
      </c>
      <c r="D180" s="2">
        <v>73568.7</v>
      </c>
      <c r="E180" s="2">
        <v>76620.099999999991</v>
      </c>
      <c r="F180" s="2">
        <v>83362.3</v>
      </c>
      <c r="G180" s="2">
        <v>89858.900000000009</v>
      </c>
      <c r="H180" s="2">
        <v>93373.7</v>
      </c>
      <c r="I180" s="2">
        <v>97233.3</v>
      </c>
      <c r="J180" s="2">
        <v>101144.8</v>
      </c>
      <c r="K180" s="2">
        <v>103184.6</v>
      </c>
      <c r="L180" s="2">
        <v>106137.3</v>
      </c>
      <c r="M180" s="2">
        <v>108583.20000000001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5" x14ac:dyDescent="0.3">
      <c r="A181" t="s">
        <v>183</v>
      </c>
      <c r="B181" s="2">
        <v>4553</v>
      </c>
      <c r="C181" s="2">
        <v>4484</v>
      </c>
      <c r="D181" s="2">
        <v>4516.2</v>
      </c>
      <c r="E181" s="2">
        <v>4654.7000000000007</v>
      </c>
      <c r="F181" s="2">
        <v>4682.3999999999996</v>
      </c>
      <c r="G181" s="2">
        <v>4660.7</v>
      </c>
      <c r="H181" s="2">
        <v>4717.2999999999993</v>
      </c>
      <c r="I181" s="2">
        <v>4782.2000000000007</v>
      </c>
      <c r="J181" s="2">
        <v>4832.1000000000004</v>
      </c>
      <c r="K181" s="2">
        <v>4850.5999999999995</v>
      </c>
      <c r="L181" s="2">
        <v>4836.6000000000004</v>
      </c>
      <c r="M181" s="2">
        <v>4746.5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5" x14ac:dyDescent="0.3">
      <c r="A182" t="s">
        <v>85</v>
      </c>
      <c r="B182" s="2">
        <v>6408</v>
      </c>
      <c r="C182" s="2">
        <v>10921</v>
      </c>
      <c r="D182" s="2">
        <v>10952.6</v>
      </c>
      <c r="E182" s="2">
        <v>11620.3</v>
      </c>
      <c r="F182" s="2">
        <v>11773.5</v>
      </c>
      <c r="G182" s="2">
        <v>11624.6</v>
      </c>
      <c r="H182" s="2">
        <v>11546</v>
      </c>
      <c r="I182" s="2">
        <v>11500.199999999999</v>
      </c>
      <c r="J182" s="2">
        <v>11538.099999999999</v>
      </c>
      <c r="K182" s="2">
        <v>11333.9</v>
      </c>
      <c r="L182" s="2">
        <v>11167.1</v>
      </c>
      <c r="M182" s="2">
        <v>10971.5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5" x14ac:dyDescent="0.3">
      <c r="A183" t="s">
        <v>184</v>
      </c>
      <c r="B183" s="2">
        <v>0</v>
      </c>
      <c r="C183" s="2">
        <v>7789</v>
      </c>
      <c r="D183" s="2">
        <v>7886.6</v>
      </c>
      <c r="E183" s="2">
        <v>8043.9</v>
      </c>
      <c r="F183" s="2">
        <v>8221.2999999999993</v>
      </c>
      <c r="G183" s="2">
        <v>8408.7999999999993</v>
      </c>
      <c r="H183" s="2">
        <v>8651.2000000000007</v>
      </c>
      <c r="I183" s="2">
        <v>8923</v>
      </c>
      <c r="J183" s="2">
        <v>9226.8000000000011</v>
      </c>
      <c r="K183" s="2">
        <v>9504.2000000000007</v>
      </c>
      <c r="L183" s="2">
        <v>9796.4000000000015</v>
      </c>
      <c r="M183" s="2">
        <v>10133.799999999999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5" x14ac:dyDescent="0.3">
      <c r="A184" s="9" t="s">
        <v>185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</row>
    <row r="185" spans="1:25" x14ac:dyDescent="0.3">
      <c r="A185" t="s">
        <v>186</v>
      </c>
      <c r="B185" s="2">
        <v>0</v>
      </c>
      <c r="C185" s="2">
        <v>1548</v>
      </c>
      <c r="D185" s="2">
        <v>1549.1</v>
      </c>
      <c r="E185" s="2">
        <v>1565.7</v>
      </c>
      <c r="F185" s="2">
        <v>1567.9</v>
      </c>
      <c r="G185" s="2">
        <v>1569.4</v>
      </c>
      <c r="H185" s="2">
        <v>1589.5</v>
      </c>
      <c r="I185" s="2">
        <v>1609.8</v>
      </c>
      <c r="J185" s="2">
        <v>1630.1999999999998</v>
      </c>
      <c r="K185" s="2">
        <v>1649.3</v>
      </c>
      <c r="L185" s="2">
        <v>1668.7</v>
      </c>
      <c r="M185" s="2">
        <v>1688.1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5" s="1" customFormat="1" x14ac:dyDescent="0.3">
      <c r="A186" t="s">
        <v>187</v>
      </c>
      <c r="B186" s="2">
        <v>0</v>
      </c>
      <c r="C186" s="2">
        <v>425</v>
      </c>
      <c r="D186" s="2">
        <v>425</v>
      </c>
      <c r="E186" s="2">
        <v>429.4</v>
      </c>
      <c r="F186" s="2">
        <v>428.59999999999997</v>
      </c>
      <c r="G186" s="2">
        <v>427.5</v>
      </c>
      <c r="H186" s="2">
        <v>433.3</v>
      </c>
      <c r="I186" s="2">
        <v>439.1</v>
      </c>
      <c r="J186" s="2">
        <v>445.20000000000005</v>
      </c>
      <c r="K186" s="2">
        <v>451.5</v>
      </c>
      <c r="L186" s="2">
        <v>457.90000000000003</v>
      </c>
      <c r="M186" s="2">
        <v>464.3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/>
      <c r="W186"/>
      <c r="X186"/>
      <c r="Y186"/>
    </row>
    <row r="187" spans="1:25" s="9" customFormat="1" x14ac:dyDescent="0.3">
      <c r="A187" t="s">
        <v>188</v>
      </c>
      <c r="B187" s="2">
        <v>11396</v>
      </c>
      <c r="C187" s="2">
        <v>23801</v>
      </c>
      <c r="D187" s="2">
        <v>25022.1</v>
      </c>
      <c r="E187" s="2">
        <v>25853.799999999996</v>
      </c>
      <c r="F187" s="2">
        <v>28070.200000000004</v>
      </c>
      <c r="G187" s="2">
        <v>30651.199999999997</v>
      </c>
      <c r="H187" s="2">
        <v>31471.5</v>
      </c>
      <c r="I187" s="2">
        <v>32851.699999999997</v>
      </c>
      <c r="J187" s="2">
        <v>34439.200000000004</v>
      </c>
      <c r="K187" s="2">
        <v>36819.200000000004</v>
      </c>
      <c r="L187" s="2">
        <v>41466.1</v>
      </c>
      <c r="M187" s="2">
        <v>49171.299999999996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/>
      <c r="W187"/>
      <c r="X187"/>
      <c r="Y187"/>
    </row>
    <row r="188" spans="1:25" x14ac:dyDescent="0.3">
      <c r="A188" t="s">
        <v>189</v>
      </c>
      <c r="B188" s="2">
        <v>2146</v>
      </c>
      <c r="C188" s="2">
        <v>9948</v>
      </c>
      <c r="D188" s="2">
        <v>10539.2</v>
      </c>
      <c r="E188" s="2">
        <v>10908.8</v>
      </c>
      <c r="F188" s="2">
        <v>12046.3</v>
      </c>
      <c r="G188" s="2">
        <v>13156.4</v>
      </c>
      <c r="H188" s="2">
        <v>13568.199999999999</v>
      </c>
      <c r="I188" s="2">
        <v>13759.5</v>
      </c>
      <c r="J188" s="2">
        <v>13831.900000000001</v>
      </c>
      <c r="K188" s="2">
        <v>13732.9</v>
      </c>
      <c r="L188" s="2">
        <v>13567.9</v>
      </c>
      <c r="M188" s="2">
        <v>13559.1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5" x14ac:dyDescent="0.3">
      <c r="A189" t="s">
        <v>190</v>
      </c>
      <c r="B189" s="2">
        <v>0</v>
      </c>
      <c r="C189" s="2">
        <v>584</v>
      </c>
      <c r="D189" s="2">
        <v>571.9</v>
      </c>
      <c r="E189" s="2">
        <v>586.5</v>
      </c>
      <c r="F189" s="2">
        <v>563</v>
      </c>
      <c r="G189" s="2">
        <v>540.30000000000007</v>
      </c>
      <c r="H189" s="2">
        <v>523.20000000000005</v>
      </c>
      <c r="I189" s="2">
        <v>532.1</v>
      </c>
      <c r="J189" s="2">
        <v>539.4</v>
      </c>
      <c r="K189" s="2">
        <v>543.9</v>
      </c>
      <c r="L189" s="2">
        <v>550.4</v>
      </c>
      <c r="M189" s="2">
        <v>557.5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5" x14ac:dyDescent="0.3">
      <c r="A190" t="s">
        <v>191</v>
      </c>
      <c r="B190" s="2">
        <v>486</v>
      </c>
      <c r="C190" s="2">
        <v>340</v>
      </c>
      <c r="D190" s="2">
        <v>603.1</v>
      </c>
      <c r="E190" s="2">
        <v>627.20000000000005</v>
      </c>
      <c r="F190" s="2">
        <v>678.8</v>
      </c>
      <c r="G190" s="2">
        <v>739.30000000000007</v>
      </c>
      <c r="H190" s="2">
        <v>774.9</v>
      </c>
      <c r="I190" s="2">
        <v>808.1</v>
      </c>
      <c r="J190" s="2">
        <v>835.9</v>
      </c>
      <c r="K190" s="2">
        <v>868.3</v>
      </c>
      <c r="L190" s="2">
        <v>897.8</v>
      </c>
      <c r="M190" s="2">
        <v>924.80000000000007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5" x14ac:dyDescent="0.3">
      <c r="A191" t="s">
        <v>192</v>
      </c>
      <c r="B191" s="2">
        <v>0</v>
      </c>
      <c r="C191" s="2">
        <v>46</v>
      </c>
      <c r="D191" s="2">
        <v>171.6</v>
      </c>
      <c r="E191" s="2">
        <v>200.4</v>
      </c>
      <c r="F191" s="2">
        <v>257.39999999999998</v>
      </c>
      <c r="G191" s="2">
        <v>333.6</v>
      </c>
      <c r="H191" s="2">
        <v>241.29999999999998</v>
      </c>
      <c r="I191" s="2">
        <v>243.00000000000003</v>
      </c>
      <c r="J191" s="2">
        <v>254.8</v>
      </c>
      <c r="K191" s="2">
        <v>261</v>
      </c>
      <c r="L191" s="2">
        <v>269.5</v>
      </c>
      <c r="M191" s="2">
        <v>278.8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5" x14ac:dyDescent="0.3">
      <c r="A192" t="s">
        <v>193</v>
      </c>
      <c r="B192" s="2">
        <v>2471</v>
      </c>
      <c r="C192" s="2">
        <v>12896</v>
      </c>
      <c r="D192" s="2">
        <v>12963.2</v>
      </c>
      <c r="E192" s="2">
        <v>13395.4</v>
      </c>
      <c r="F192" s="2">
        <v>14578.400000000001</v>
      </c>
      <c r="G192" s="2">
        <v>15818.6</v>
      </c>
      <c r="H192" s="2">
        <v>15700.2</v>
      </c>
      <c r="I192" s="2">
        <v>15270.500000000002</v>
      </c>
      <c r="J192" s="2">
        <v>15220.7</v>
      </c>
      <c r="K192" s="2">
        <v>14989.6</v>
      </c>
      <c r="L192" s="2">
        <v>14685.9</v>
      </c>
      <c r="M192" s="2">
        <v>14522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">
      <c r="A193" t="s">
        <v>194</v>
      </c>
      <c r="B193" s="2">
        <v>3160</v>
      </c>
      <c r="C193" s="2">
        <v>6795</v>
      </c>
      <c r="D193" s="2">
        <v>6743.7</v>
      </c>
      <c r="E193" s="2">
        <v>7006.9</v>
      </c>
      <c r="F193" s="2">
        <v>7479.2000000000007</v>
      </c>
      <c r="G193" s="2">
        <v>7975.7000000000007</v>
      </c>
      <c r="H193" s="2">
        <v>8146.7</v>
      </c>
      <c r="I193" s="2">
        <v>8102.6</v>
      </c>
      <c r="J193" s="2">
        <v>8226.1</v>
      </c>
      <c r="K193" s="2">
        <v>8249.6</v>
      </c>
      <c r="L193" s="2">
        <v>8230.1</v>
      </c>
      <c r="M193" s="2">
        <v>8299.9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3">
      <c r="A194" t="s">
        <v>195</v>
      </c>
      <c r="B194" s="2">
        <v>203</v>
      </c>
      <c r="C194" s="2">
        <v>1267</v>
      </c>
      <c r="D194" s="2">
        <v>1292</v>
      </c>
      <c r="E194" s="2">
        <v>1310.8</v>
      </c>
      <c r="F194" s="2">
        <v>1342.5</v>
      </c>
      <c r="G194" s="2">
        <v>1375.3999999999999</v>
      </c>
      <c r="H194" s="2">
        <v>1399.3</v>
      </c>
      <c r="I194" s="2">
        <v>1423.7</v>
      </c>
      <c r="J194" s="2">
        <v>1448.9</v>
      </c>
      <c r="K194" s="2">
        <v>1470.3</v>
      </c>
      <c r="L194" s="2">
        <v>1492.8000000000002</v>
      </c>
      <c r="M194" s="2">
        <v>1515.2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">
      <c r="A195" t="s">
        <v>80</v>
      </c>
      <c r="B195" s="2">
        <v>227900</v>
      </c>
      <c r="C195" s="2">
        <v>212400</v>
      </c>
      <c r="D195" s="2">
        <v>220732.79999999999</v>
      </c>
      <c r="E195" s="2">
        <v>226287.4</v>
      </c>
      <c r="F195" s="2">
        <v>240708</v>
      </c>
      <c r="G195" s="2">
        <v>256871.19999999998</v>
      </c>
      <c r="H195" s="2">
        <v>261507.6</v>
      </c>
      <c r="I195" s="2">
        <v>271428.60000000003</v>
      </c>
      <c r="J195" s="2">
        <v>273138.5</v>
      </c>
      <c r="K195" s="2">
        <v>274664.90000000002</v>
      </c>
      <c r="L195" s="2">
        <v>278701.3</v>
      </c>
      <c r="M195" s="2">
        <v>281347.5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3">
      <c r="A196" t="s">
        <v>196</v>
      </c>
      <c r="B196" s="2">
        <v>0</v>
      </c>
      <c r="C196" s="2">
        <v>3674</v>
      </c>
      <c r="D196" s="2">
        <v>3674.1</v>
      </c>
      <c r="E196" s="2">
        <v>3726.2000000000003</v>
      </c>
      <c r="F196" s="2">
        <v>3799.9</v>
      </c>
      <c r="G196" s="2">
        <v>3874.3999999999996</v>
      </c>
      <c r="H196" s="2">
        <v>3933.3</v>
      </c>
      <c r="I196" s="2">
        <v>3993.4</v>
      </c>
      <c r="J196" s="2">
        <v>4054.1</v>
      </c>
      <c r="K196" s="2">
        <v>4106.2000000000007</v>
      </c>
      <c r="L196" s="2">
        <v>4158.9000000000005</v>
      </c>
      <c r="M196" s="2">
        <v>4211.9000000000005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3">
      <c r="A197" t="s">
        <v>197</v>
      </c>
      <c r="B197" s="2">
        <v>0</v>
      </c>
      <c r="C197" s="2">
        <v>0</v>
      </c>
      <c r="D197" s="2">
        <v>0.1</v>
      </c>
      <c r="E197" s="2">
        <v>0.30000000000000004</v>
      </c>
      <c r="F197" s="2">
        <v>0.5</v>
      </c>
      <c r="G197" s="2">
        <v>0.5</v>
      </c>
      <c r="H197" s="2">
        <v>0.6</v>
      </c>
      <c r="I197" s="2">
        <v>0.6</v>
      </c>
      <c r="J197" s="2">
        <v>0.6</v>
      </c>
      <c r="K197" s="2">
        <v>0.7</v>
      </c>
      <c r="L197" s="2">
        <v>0.7</v>
      </c>
      <c r="M197" s="2">
        <v>0.7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">
      <c r="A198" t="s">
        <v>198</v>
      </c>
      <c r="B198" s="2">
        <v>0</v>
      </c>
      <c r="C198" s="2">
        <v>18915</v>
      </c>
      <c r="D198" s="2">
        <v>19600.400000000001</v>
      </c>
      <c r="E198" s="2">
        <v>20315.600000000002</v>
      </c>
      <c r="F198" s="2">
        <v>22563.7</v>
      </c>
      <c r="G198" s="2">
        <v>25493.4</v>
      </c>
      <c r="H198" s="2">
        <v>27429.4</v>
      </c>
      <c r="I198" s="2">
        <v>30128.6</v>
      </c>
      <c r="J198" s="2">
        <v>32284.300000000003</v>
      </c>
      <c r="K198" s="2">
        <v>33181.200000000004</v>
      </c>
      <c r="L198" s="2">
        <v>34136.9</v>
      </c>
      <c r="M198" s="2">
        <v>35473.5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3">
      <c r="A199" t="s">
        <v>199</v>
      </c>
      <c r="B199" s="2">
        <v>0</v>
      </c>
      <c r="C199" s="2">
        <v>34</v>
      </c>
      <c r="D199" s="2">
        <v>34.1</v>
      </c>
      <c r="E199" s="2">
        <v>34.6</v>
      </c>
      <c r="F199" s="2">
        <v>35.299999999999997</v>
      </c>
      <c r="G199" s="2">
        <v>36</v>
      </c>
      <c r="H199" s="2">
        <v>36.5</v>
      </c>
      <c r="I199" s="2">
        <v>37.200000000000003</v>
      </c>
      <c r="J199" s="2">
        <v>37.6</v>
      </c>
      <c r="K199" s="2">
        <v>38.200000000000003</v>
      </c>
      <c r="L199" s="2">
        <v>38.599999999999994</v>
      </c>
      <c r="M199" s="2">
        <v>39.300000000000004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x14ac:dyDescent="0.3">
      <c r="A200" s="9" t="s">
        <v>200</v>
      </c>
      <c r="B200" s="10">
        <f>B45+B62+B80+B113+B112+B139+B144+B153+B185+B186+B189+B190+B191+B196+B197+B199</f>
        <v>1308580</v>
      </c>
      <c r="C200" s="10">
        <f>C45+C62+C80+C113+C112+C139+C144+C153+C185+C186+C189+C190+C191+C196+C197+C199</f>
        <v>1472857</v>
      </c>
      <c r="D200" s="10">
        <f>D45+D62+D80+D113+D112+D139+D144+D153+D185+D186+D189+D190+D191+D196+D197+D199</f>
        <v>1489383.3000000005</v>
      </c>
      <c r="E200" s="10">
        <f t="shared" ref="E200:U200" si="6">E45+E62+E80+E113+E112+E139+E144+E153+E185+E186+E189+E190+E191+E196+E197+E199</f>
        <v>1530926.4</v>
      </c>
      <c r="F200" s="10">
        <f t="shared" si="6"/>
        <v>1595174.0999999999</v>
      </c>
      <c r="G200" s="10">
        <f t="shared" si="6"/>
        <v>1661294.5</v>
      </c>
      <c r="H200" s="10">
        <f t="shared" si="6"/>
        <v>1682655.5</v>
      </c>
      <c r="I200" s="10">
        <f t="shared" si="6"/>
        <v>1706390.9000000004</v>
      </c>
      <c r="J200" s="10">
        <f t="shared" si="6"/>
        <v>1722712.5</v>
      </c>
      <c r="K200" s="10">
        <f t="shared" si="6"/>
        <v>1711803.2</v>
      </c>
      <c r="L200" s="10">
        <f t="shared" si="6"/>
        <v>1702532.5</v>
      </c>
      <c r="M200" s="10">
        <f t="shared" si="6"/>
        <v>1694901.4000000001</v>
      </c>
      <c r="N200" s="10">
        <f t="shared" si="6"/>
        <v>0</v>
      </c>
      <c r="O200" s="10">
        <f t="shared" si="6"/>
        <v>0</v>
      </c>
      <c r="P200" s="10">
        <f t="shared" si="6"/>
        <v>0</v>
      </c>
      <c r="Q200" s="10">
        <f t="shared" si="6"/>
        <v>0</v>
      </c>
      <c r="R200" s="10">
        <f t="shared" si="6"/>
        <v>0</v>
      </c>
      <c r="S200" s="10">
        <f t="shared" si="6"/>
        <v>0</v>
      </c>
      <c r="T200" s="10">
        <f t="shared" si="6"/>
        <v>0</v>
      </c>
      <c r="U200" s="10">
        <f t="shared" si="6"/>
        <v>0</v>
      </c>
    </row>
    <row r="201" spans="1:21" x14ac:dyDescent="0.3">
      <c r="A201" s="9" t="s">
        <v>201</v>
      </c>
      <c r="B201" s="10">
        <f>B202-B200</f>
        <v>1920297</v>
      </c>
      <c r="C201" s="10">
        <f>C202-C200</f>
        <v>2342491</v>
      </c>
      <c r="D201" s="10">
        <f>D202-D200</f>
        <v>2447914.0999999996</v>
      </c>
      <c r="E201" s="10">
        <f t="shared" ref="E201:U201" si="7">E202-E200</f>
        <v>2497818.2999999998</v>
      </c>
      <c r="F201" s="10">
        <f t="shared" si="7"/>
        <v>2533953.2000000002</v>
      </c>
      <c r="G201" s="10">
        <f t="shared" si="7"/>
        <v>2589199.6999999993</v>
      </c>
      <c r="H201" s="10">
        <f t="shared" si="7"/>
        <v>2618467.2999999989</v>
      </c>
      <c r="I201" s="10">
        <f t="shared" si="7"/>
        <v>2648621.2000000002</v>
      </c>
      <c r="J201" s="10">
        <f t="shared" si="7"/>
        <v>2684539.7</v>
      </c>
      <c r="K201" s="10">
        <f t="shared" si="7"/>
        <v>2703220.0999999996</v>
      </c>
      <c r="L201" s="10">
        <f t="shared" si="7"/>
        <v>2704088.5000000009</v>
      </c>
      <c r="M201" s="10">
        <f t="shared" si="7"/>
        <v>2728951.3999999994</v>
      </c>
      <c r="N201" s="10">
        <f t="shared" si="7"/>
        <v>0</v>
      </c>
      <c r="O201" s="10">
        <f t="shared" si="7"/>
        <v>0</v>
      </c>
      <c r="P201" s="10">
        <f t="shared" si="7"/>
        <v>0</v>
      </c>
      <c r="Q201" s="10">
        <f t="shared" si="7"/>
        <v>0</v>
      </c>
      <c r="R201" s="10">
        <f t="shared" si="7"/>
        <v>0</v>
      </c>
      <c r="S201" s="10">
        <f t="shared" si="7"/>
        <v>0</v>
      </c>
      <c r="T201" s="10">
        <f t="shared" si="7"/>
        <v>0</v>
      </c>
      <c r="U201" s="10">
        <f t="shared" si="7"/>
        <v>0</v>
      </c>
    </row>
    <row r="202" spans="1:21" x14ac:dyDescent="0.3">
      <c r="A202" s="9" t="s">
        <v>87</v>
      </c>
      <c r="B202" s="36">
        <f>SUM(B4,B58,B81,B98,B138,B153,B184)</f>
        <v>3228877</v>
      </c>
      <c r="C202" s="36">
        <f>SUM(C4,C58,C81,C98,C138,C153,C184)</f>
        <v>3815348</v>
      </c>
      <c r="D202" s="36">
        <f>SUM(D4,D58,D81,D98,D138,D153,D184)</f>
        <v>3937297.4</v>
      </c>
      <c r="E202" s="36">
        <f t="shared" ref="E202:U202" si="8">SUM(E4,E58,E81,E98,E138,E153,E184)</f>
        <v>4028744.6999999997</v>
      </c>
      <c r="F202" s="36">
        <f t="shared" si="8"/>
        <v>4129127.3</v>
      </c>
      <c r="G202" s="36">
        <f t="shared" si="8"/>
        <v>4250494.1999999993</v>
      </c>
      <c r="H202" s="36">
        <f t="shared" si="8"/>
        <v>4301122.7999999989</v>
      </c>
      <c r="I202" s="36">
        <f t="shared" si="8"/>
        <v>4355012.1000000006</v>
      </c>
      <c r="J202" s="36">
        <f t="shared" si="8"/>
        <v>4407252.2</v>
      </c>
      <c r="K202" s="36">
        <f t="shared" si="8"/>
        <v>4415023.3</v>
      </c>
      <c r="L202" s="36">
        <f t="shared" si="8"/>
        <v>4406621.0000000009</v>
      </c>
      <c r="M202" s="36">
        <f t="shared" si="8"/>
        <v>4423852.8</v>
      </c>
      <c r="N202" s="10">
        <f t="shared" si="8"/>
        <v>0</v>
      </c>
      <c r="O202" s="10">
        <f t="shared" si="8"/>
        <v>0</v>
      </c>
      <c r="P202" s="10">
        <f t="shared" si="8"/>
        <v>0</v>
      </c>
      <c r="Q202" s="10">
        <f t="shared" si="8"/>
        <v>0</v>
      </c>
      <c r="R202" s="10">
        <f t="shared" si="8"/>
        <v>0</v>
      </c>
      <c r="S202" s="10">
        <f t="shared" si="8"/>
        <v>0</v>
      </c>
      <c r="T202" s="10">
        <f t="shared" si="8"/>
        <v>0</v>
      </c>
      <c r="U202" s="10">
        <f t="shared" si="8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B02AA-DCD8-42C2-A6C7-4EEEA12B5803}">
  <dimension ref="A1:Y202"/>
  <sheetViews>
    <sheetView topLeftCell="A64" workbookViewId="0">
      <selection activeCell="I73" sqref="I72:I73"/>
    </sheetView>
  </sheetViews>
  <sheetFormatPr defaultRowHeight="14.4" x14ac:dyDescent="0.3"/>
  <cols>
    <col min="2" max="4" width="9.21875" style="2" customWidth="1"/>
    <col min="5" max="5" width="9.21875" style="2" bestFit="1" customWidth="1"/>
    <col min="6" max="6" width="10" style="2" bestFit="1" customWidth="1"/>
    <col min="7" max="13" width="9.21875" style="2" bestFit="1" customWidth="1"/>
    <col min="14" max="21" width="0" hidden="1" customWidth="1"/>
  </cols>
  <sheetData>
    <row r="1" spans="1:23" x14ac:dyDescent="0.3">
      <c r="A1" s="1" t="s">
        <v>0</v>
      </c>
    </row>
    <row r="2" spans="1:23" x14ac:dyDescent="0.3">
      <c r="B2" s="2" t="s">
        <v>1</v>
      </c>
      <c r="D2" s="2" t="s">
        <v>2</v>
      </c>
    </row>
    <row r="3" spans="1:23" x14ac:dyDescent="0.3">
      <c r="A3" s="5" t="s">
        <v>4</v>
      </c>
      <c r="B3" s="6">
        <v>1992</v>
      </c>
      <c r="C3" s="6">
        <v>2017</v>
      </c>
      <c r="D3" s="7">
        <v>2017</v>
      </c>
      <c r="E3" s="7">
        <v>2020</v>
      </c>
      <c r="F3" s="7">
        <v>2025</v>
      </c>
      <c r="G3" s="7">
        <v>2030</v>
      </c>
      <c r="H3" s="7">
        <v>2035</v>
      </c>
      <c r="I3" s="7">
        <v>2040</v>
      </c>
      <c r="J3" s="7">
        <v>2045</v>
      </c>
      <c r="K3" s="7">
        <v>2050</v>
      </c>
      <c r="L3" s="7">
        <v>2055</v>
      </c>
      <c r="M3" s="7">
        <v>2060</v>
      </c>
      <c r="N3" s="8">
        <v>2065</v>
      </c>
      <c r="O3" s="8">
        <v>2070</v>
      </c>
      <c r="P3" s="8">
        <v>2075</v>
      </c>
      <c r="Q3" s="8">
        <v>2080</v>
      </c>
      <c r="R3" s="8">
        <v>2085</v>
      </c>
      <c r="S3" s="8">
        <v>2090</v>
      </c>
      <c r="T3" s="8">
        <v>2095</v>
      </c>
      <c r="U3" s="8">
        <v>2100</v>
      </c>
    </row>
    <row r="4" spans="1:23" x14ac:dyDescent="0.3">
      <c r="A4" s="9" t="s">
        <v>6</v>
      </c>
      <c r="B4" s="10">
        <f>SUM(B5:B54)</f>
        <v>431778</v>
      </c>
      <c r="C4" s="10">
        <f>SUM(C5:C54)</f>
        <v>759273</v>
      </c>
      <c r="D4" s="10">
        <f>SUM(D5:D54)</f>
        <v>752147</v>
      </c>
      <c r="E4" s="10">
        <f>SUM(E5:E54)</f>
        <v>758822.10000000009</v>
      </c>
      <c r="F4" s="10">
        <f t="shared" ref="F4:U4" si="0">SUM(F5:F54)</f>
        <v>757524.49999999988</v>
      </c>
      <c r="G4" s="10">
        <f t="shared" si="0"/>
        <v>767978.30000000028</v>
      </c>
      <c r="H4" s="10">
        <f t="shared" si="0"/>
        <v>778158</v>
      </c>
      <c r="I4" s="10">
        <f t="shared" si="0"/>
        <v>788082.1</v>
      </c>
      <c r="J4" s="10">
        <f t="shared" si="0"/>
        <v>798884</v>
      </c>
      <c r="K4" s="10">
        <f t="shared" si="0"/>
        <v>808116.59999999974</v>
      </c>
      <c r="L4" s="10">
        <f t="shared" si="0"/>
        <v>815033.60000000009</v>
      </c>
      <c r="M4" s="10">
        <f t="shared" si="0"/>
        <v>789789.6</v>
      </c>
      <c r="N4" s="10">
        <f t="shared" si="0"/>
        <v>0</v>
      </c>
      <c r="O4" s="10">
        <f t="shared" si="0"/>
        <v>0</v>
      </c>
      <c r="P4" s="10">
        <f t="shared" si="0"/>
        <v>0</v>
      </c>
      <c r="Q4" s="10">
        <f t="shared" si="0"/>
        <v>0</v>
      </c>
      <c r="R4" s="10">
        <f t="shared" si="0"/>
        <v>0</v>
      </c>
      <c r="S4" s="10">
        <f t="shared" si="0"/>
        <v>0</v>
      </c>
      <c r="T4" s="10">
        <f t="shared" si="0"/>
        <v>0</v>
      </c>
      <c r="U4" s="10">
        <f t="shared" si="0"/>
        <v>0</v>
      </c>
      <c r="W4" s="10"/>
    </row>
    <row r="5" spans="1:23" x14ac:dyDescent="0.3">
      <c r="A5" t="s">
        <v>7</v>
      </c>
      <c r="B5" s="2">
        <v>6300</v>
      </c>
      <c r="C5" s="2">
        <v>8774</v>
      </c>
      <c r="D5" s="2">
        <v>8757</v>
      </c>
      <c r="E5" s="2">
        <v>8879.2999999999993</v>
      </c>
      <c r="F5" s="2">
        <v>9041.9</v>
      </c>
      <c r="G5" s="2">
        <v>9205.4000000000015</v>
      </c>
      <c r="H5" s="2">
        <v>9392.8000000000011</v>
      </c>
      <c r="I5" s="2">
        <v>9573.6</v>
      </c>
      <c r="J5" s="2">
        <v>9746.4</v>
      </c>
      <c r="K5" s="2">
        <v>9907.1</v>
      </c>
      <c r="L5" s="2">
        <v>10068.1</v>
      </c>
      <c r="M5" s="2">
        <v>10229.300000000001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W5" s="10"/>
    </row>
    <row r="6" spans="1:23" x14ac:dyDescent="0.3">
      <c r="A6" t="s">
        <v>8</v>
      </c>
      <c r="B6" s="2">
        <v>3381</v>
      </c>
      <c r="C6" s="2">
        <v>5897</v>
      </c>
      <c r="D6" s="2">
        <v>5845.5</v>
      </c>
      <c r="E6" s="2">
        <v>5895.3</v>
      </c>
      <c r="F6" s="2">
        <v>5993.5</v>
      </c>
      <c r="G6" s="2">
        <v>6097.7000000000007</v>
      </c>
      <c r="H6" s="2">
        <v>6166.7000000000007</v>
      </c>
      <c r="I6" s="2">
        <v>6232.2000000000007</v>
      </c>
      <c r="J6" s="2">
        <v>6301.9</v>
      </c>
      <c r="K6" s="2">
        <v>6379.3</v>
      </c>
      <c r="L6" s="2">
        <v>6460</v>
      </c>
      <c r="M6" s="2">
        <v>6547.2999999999993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3" x14ac:dyDescent="0.3">
      <c r="A7" t="s">
        <v>10</v>
      </c>
      <c r="B7" s="2">
        <v>5972</v>
      </c>
      <c r="C7" s="2">
        <v>6953</v>
      </c>
      <c r="D7" s="2">
        <v>7030.8</v>
      </c>
      <c r="E7" s="2">
        <v>7078.3</v>
      </c>
      <c r="F7" s="2">
        <v>7176.3</v>
      </c>
      <c r="G7" s="2">
        <v>7279.2999999999993</v>
      </c>
      <c r="H7" s="2">
        <v>7356.2</v>
      </c>
      <c r="I7" s="2">
        <v>7434.3000000000011</v>
      </c>
      <c r="J7" s="2">
        <v>7519.2</v>
      </c>
      <c r="K7" s="2">
        <v>7607.5999999999995</v>
      </c>
      <c r="L7" s="2">
        <v>7701.3</v>
      </c>
      <c r="M7" s="2">
        <v>7799.8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3" x14ac:dyDescent="0.3">
      <c r="A8" t="s">
        <v>12</v>
      </c>
      <c r="B8" s="2">
        <v>692</v>
      </c>
      <c r="C8" s="2">
        <v>804</v>
      </c>
      <c r="D8" s="2">
        <v>804.1</v>
      </c>
      <c r="E8" s="2">
        <v>811.2</v>
      </c>
      <c r="F8" s="2">
        <v>817.9</v>
      </c>
      <c r="G8" s="2">
        <v>824.5</v>
      </c>
      <c r="H8" s="2">
        <v>835.9</v>
      </c>
      <c r="I8" s="2">
        <v>847.4</v>
      </c>
      <c r="J8" s="2">
        <v>859.2</v>
      </c>
      <c r="K8" s="2">
        <v>870.19999999999993</v>
      </c>
      <c r="L8" s="2">
        <v>881.5</v>
      </c>
      <c r="M8" s="2">
        <v>892.69999999999993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3" x14ac:dyDescent="0.3">
      <c r="A9" t="s">
        <v>14</v>
      </c>
      <c r="B9" s="2">
        <v>10046</v>
      </c>
      <c r="C9" s="2">
        <v>15201</v>
      </c>
      <c r="D9" s="2">
        <v>15089.6</v>
      </c>
      <c r="E9" s="2">
        <v>15198.399999999998</v>
      </c>
      <c r="F9" s="2">
        <v>15277.5</v>
      </c>
      <c r="G9" s="2">
        <v>15355.2</v>
      </c>
      <c r="H9" s="2">
        <v>15544.9</v>
      </c>
      <c r="I9" s="2">
        <v>15735.6</v>
      </c>
      <c r="J9" s="2">
        <v>15927.5</v>
      </c>
      <c r="K9" s="2">
        <v>16126.400000000001</v>
      </c>
      <c r="L9" s="2">
        <v>16326.5</v>
      </c>
      <c r="M9" s="2">
        <v>16527.5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3" x14ac:dyDescent="0.3">
      <c r="A10" t="s">
        <v>16</v>
      </c>
      <c r="B10" s="2">
        <v>6613</v>
      </c>
      <c r="C10" s="2">
        <v>6624</v>
      </c>
      <c r="D10" s="2">
        <v>6406.2</v>
      </c>
      <c r="E10" s="2">
        <v>6481</v>
      </c>
      <c r="F10" s="2">
        <v>6529.4000000000005</v>
      </c>
      <c r="G10" s="2">
        <v>6573.4</v>
      </c>
      <c r="H10" s="2">
        <v>6678.2</v>
      </c>
      <c r="I10" s="2">
        <v>6785.9</v>
      </c>
      <c r="J10" s="2">
        <v>6896.5</v>
      </c>
      <c r="K10" s="2">
        <v>7010.7</v>
      </c>
      <c r="L10" s="2">
        <v>7128.1</v>
      </c>
      <c r="M10" s="2">
        <v>7248.1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3" x14ac:dyDescent="0.3">
      <c r="A11" t="s">
        <v>9</v>
      </c>
      <c r="B11" s="2">
        <v>11015</v>
      </c>
      <c r="C11" s="2">
        <v>14330</v>
      </c>
      <c r="D11" s="2">
        <v>14306.1</v>
      </c>
      <c r="E11" s="2">
        <v>14460.8</v>
      </c>
      <c r="F11" s="2">
        <v>14408.4</v>
      </c>
      <c r="G11" s="2">
        <v>14392.300000000001</v>
      </c>
      <c r="H11" s="2">
        <v>14506.899999999998</v>
      </c>
      <c r="I11" s="2">
        <v>14569.7</v>
      </c>
      <c r="J11" s="2">
        <v>14729.2</v>
      </c>
      <c r="K11" s="2">
        <v>14860.699999999999</v>
      </c>
      <c r="L11" s="2">
        <v>14989.1</v>
      </c>
      <c r="M11" s="2">
        <v>15098.099999999999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3" x14ac:dyDescent="0.3">
      <c r="A12" t="s">
        <v>19</v>
      </c>
      <c r="B12" s="2">
        <v>108</v>
      </c>
      <c r="C12" s="2">
        <v>186</v>
      </c>
      <c r="D12" s="2">
        <v>186</v>
      </c>
      <c r="E12" s="2">
        <v>187.9</v>
      </c>
      <c r="F12" s="2">
        <v>188.2</v>
      </c>
      <c r="G12" s="2">
        <v>189</v>
      </c>
      <c r="H12" s="2">
        <v>191.29999999999998</v>
      </c>
      <c r="I12" s="2">
        <v>193.6</v>
      </c>
      <c r="J12" s="2">
        <v>196.2</v>
      </c>
      <c r="K12" s="2">
        <v>198.29999999999998</v>
      </c>
      <c r="L12" s="2">
        <v>201</v>
      </c>
      <c r="M12" s="2">
        <v>203.2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3" x14ac:dyDescent="0.3">
      <c r="A13" t="s">
        <v>11</v>
      </c>
      <c r="B13" s="2">
        <v>3734</v>
      </c>
      <c r="C13" s="2">
        <v>2845</v>
      </c>
      <c r="D13" s="2">
        <v>2766.3</v>
      </c>
      <c r="E13" s="2">
        <v>2796.5</v>
      </c>
      <c r="F13" s="2">
        <v>2842.3</v>
      </c>
      <c r="G13" s="2">
        <v>2894.8999999999996</v>
      </c>
      <c r="H13" s="2">
        <v>2925.4</v>
      </c>
      <c r="I13" s="2">
        <v>2947.0000000000005</v>
      </c>
      <c r="J13" s="2">
        <v>2977.6</v>
      </c>
      <c r="K13" s="2">
        <v>2994.5</v>
      </c>
      <c r="L13" s="2">
        <v>3014.1000000000004</v>
      </c>
      <c r="M13" s="2">
        <v>3035.0000000000005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3" x14ac:dyDescent="0.3">
      <c r="A14" t="s">
        <v>22</v>
      </c>
      <c r="B14" s="2">
        <v>5423</v>
      </c>
      <c r="C14" s="2">
        <v>8634</v>
      </c>
      <c r="D14" s="2">
        <v>8591</v>
      </c>
      <c r="E14" s="2">
        <v>8645.6</v>
      </c>
      <c r="F14" s="2">
        <v>8731.4000000000015</v>
      </c>
      <c r="G14" s="2">
        <v>8818</v>
      </c>
      <c r="H14" s="2">
        <v>8910.1</v>
      </c>
      <c r="I14" s="2">
        <v>9003.2999999999993</v>
      </c>
      <c r="J14" s="2">
        <v>9097.6</v>
      </c>
      <c r="K14" s="2">
        <v>9193.7000000000007</v>
      </c>
      <c r="L14" s="2">
        <v>9291.2000000000007</v>
      </c>
      <c r="M14" s="2">
        <v>9389.9000000000015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3" x14ac:dyDescent="0.3">
      <c r="A15" t="s">
        <v>15</v>
      </c>
      <c r="B15" s="2">
        <v>2318</v>
      </c>
      <c r="C15" s="2">
        <v>3672</v>
      </c>
      <c r="D15" s="2">
        <v>3666</v>
      </c>
      <c r="E15" s="2">
        <v>3729.3</v>
      </c>
      <c r="F15" s="2">
        <v>3646</v>
      </c>
      <c r="G15" s="2">
        <v>3585.4</v>
      </c>
      <c r="H15" s="2">
        <v>3613.5</v>
      </c>
      <c r="I15" s="2">
        <v>3612.5</v>
      </c>
      <c r="J15" s="2">
        <v>3642.5</v>
      </c>
      <c r="K15" s="2">
        <v>3626.6</v>
      </c>
      <c r="L15" s="2">
        <v>3618.8</v>
      </c>
      <c r="M15" s="2">
        <v>3613.9999999999995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3" x14ac:dyDescent="0.3">
      <c r="A16" t="s">
        <v>17</v>
      </c>
      <c r="B16" s="2">
        <v>10915</v>
      </c>
      <c r="C16" s="2">
        <v>11612</v>
      </c>
      <c r="D16" s="2">
        <v>11332.2</v>
      </c>
      <c r="E16" s="2">
        <v>11327.4</v>
      </c>
      <c r="F16" s="2">
        <v>11354.4</v>
      </c>
      <c r="G16" s="2">
        <v>11405.699999999999</v>
      </c>
      <c r="H16" s="2">
        <v>11539.3</v>
      </c>
      <c r="I16" s="2">
        <v>11701.199999999999</v>
      </c>
      <c r="J16" s="2">
        <v>11886.3</v>
      </c>
      <c r="K16" s="2">
        <v>12087.300000000001</v>
      </c>
      <c r="L16" s="2">
        <v>12303.1</v>
      </c>
      <c r="M16" s="2">
        <v>12529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3">
      <c r="A17" t="s">
        <v>26</v>
      </c>
      <c r="B17" s="2">
        <v>221</v>
      </c>
      <c r="C17" s="2">
        <v>395</v>
      </c>
      <c r="D17" s="2">
        <v>393.1</v>
      </c>
      <c r="E17" s="2">
        <v>396.1</v>
      </c>
      <c r="F17" s="2">
        <v>401.4</v>
      </c>
      <c r="G17" s="2">
        <v>406.9</v>
      </c>
      <c r="H17" s="2">
        <v>413.1</v>
      </c>
      <c r="I17" s="2">
        <v>419.8</v>
      </c>
      <c r="J17" s="2">
        <v>426.90000000000003</v>
      </c>
      <c r="K17" s="2">
        <v>435</v>
      </c>
      <c r="L17" s="2">
        <v>444.1</v>
      </c>
      <c r="M17" s="2">
        <v>454.80000000000007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">
      <c r="A18" t="s">
        <v>28</v>
      </c>
      <c r="B18" s="2">
        <v>14747</v>
      </c>
      <c r="C18" s="2">
        <v>18068</v>
      </c>
      <c r="D18" s="2">
        <v>18058</v>
      </c>
      <c r="E18" s="2">
        <v>17407.599999999999</v>
      </c>
      <c r="F18" s="2">
        <v>6064.3</v>
      </c>
      <c r="G18" s="2">
        <v>6144.5</v>
      </c>
      <c r="H18" s="2">
        <v>6224.2</v>
      </c>
      <c r="I18" s="2">
        <v>6305.1</v>
      </c>
      <c r="J18" s="2">
        <v>6387.1</v>
      </c>
      <c r="K18" s="2">
        <v>6465.9</v>
      </c>
      <c r="L18" s="2">
        <v>6545.7</v>
      </c>
      <c r="M18" s="2">
        <v>6626.5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3">
      <c r="A19" t="s">
        <v>30</v>
      </c>
      <c r="B19" s="2">
        <v>613</v>
      </c>
      <c r="C19" s="2">
        <v>1437</v>
      </c>
      <c r="D19" s="2">
        <v>1437</v>
      </c>
      <c r="E19" s="2">
        <v>1458.2</v>
      </c>
      <c r="F19" s="2">
        <v>1504.7</v>
      </c>
      <c r="G19" s="2">
        <v>1563.3999999999999</v>
      </c>
      <c r="H19" s="2">
        <v>1551.8999999999999</v>
      </c>
      <c r="I19" s="2">
        <v>1521.8999999999999</v>
      </c>
      <c r="J19" s="2">
        <v>1511.8999999999999</v>
      </c>
      <c r="K19" s="2">
        <v>1475</v>
      </c>
      <c r="L19" s="2">
        <v>1444.1999999999998</v>
      </c>
      <c r="M19" s="2">
        <v>1416.5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3">
      <c r="A20" t="s">
        <v>32</v>
      </c>
      <c r="B20" s="2">
        <v>0</v>
      </c>
      <c r="C20" s="2">
        <v>113557</v>
      </c>
      <c r="D20" s="2">
        <v>113250.8</v>
      </c>
      <c r="E20" s="2">
        <v>114206</v>
      </c>
      <c r="F20" s="2">
        <v>115729.8</v>
      </c>
      <c r="G20" s="2">
        <v>117274.9</v>
      </c>
      <c r="H20" s="2">
        <v>118846.6</v>
      </c>
      <c r="I20" s="2">
        <v>120436.4</v>
      </c>
      <c r="J20" s="2">
        <v>122047.9</v>
      </c>
      <c r="K20" s="2">
        <v>123680.3</v>
      </c>
      <c r="L20" s="2">
        <v>125336.3</v>
      </c>
      <c r="M20" s="2">
        <v>127017.59999999999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3">
      <c r="A21" t="s">
        <v>18</v>
      </c>
      <c r="B21" s="2">
        <v>1993</v>
      </c>
      <c r="C21" s="2">
        <v>3370</v>
      </c>
      <c r="D21" s="2">
        <v>3437</v>
      </c>
      <c r="E21" s="2">
        <v>3312.1000000000004</v>
      </c>
      <c r="F21" s="2">
        <v>3140.4</v>
      </c>
      <c r="G21" s="2">
        <v>3026.8999999999996</v>
      </c>
      <c r="H21" s="2">
        <v>2922.4</v>
      </c>
      <c r="I21" s="2">
        <v>2778.4999999999995</v>
      </c>
      <c r="J21" s="2">
        <v>2643</v>
      </c>
      <c r="K21" s="2">
        <v>2540.9999999999995</v>
      </c>
      <c r="L21" s="2">
        <v>2476.9999999999995</v>
      </c>
      <c r="M21" s="2">
        <v>2450.9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">
      <c r="A22" t="s">
        <v>35</v>
      </c>
      <c r="B22" s="2">
        <v>595</v>
      </c>
      <c r="C22" s="2">
        <v>986</v>
      </c>
      <c r="D22" s="2">
        <v>1005.1</v>
      </c>
      <c r="E22" s="2">
        <v>1007.4</v>
      </c>
      <c r="F22" s="2">
        <v>1022.1</v>
      </c>
      <c r="G22" s="2">
        <v>1038</v>
      </c>
      <c r="H22" s="2">
        <v>1024.4000000000001</v>
      </c>
      <c r="I22" s="2">
        <v>1008</v>
      </c>
      <c r="J22" s="2">
        <v>996.3</v>
      </c>
      <c r="K22" s="2">
        <v>979.7</v>
      </c>
      <c r="L22" s="2">
        <v>964.19999999999993</v>
      </c>
      <c r="M22" s="2">
        <v>948.8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3">
      <c r="A23" t="s">
        <v>37</v>
      </c>
      <c r="B23" s="2">
        <v>16300</v>
      </c>
      <c r="C23" s="2">
        <v>48800</v>
      </c>
      <c r="D23" s="2">
        <v>48381</v>
      </c>
      <c r="E23" s="2">
        <v>48796.6</v>
      </c>
      <c r="F23" s="2">
        <v>49393.9</v>
      </c>
      <c r="G23" s="2">
        <v>50017.5</v>
      </c>
      <c r="H23" s="2">
        <v>50770.9</v>
      </c>
      <c r="I23" s="2">
        <v>51481.3</v>
      </c>
      <c r="J23" s="2">
        <v>52184.5</v>
      </c>
      <c r="K23" s="2">
        <v>52894</v>
      </c>
      <c r="L23" s="2">
        <v>53660.1</v>
      </c>
      <c r="M23" s="2">
        <v>54477.1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3">
      <c r="A24" t="s">
        <v>39</v>
      </c>
      <c r="B24" s="2">
        <v>8207</v>
      </c>
      <c r="C24" s="2">
        <v>12954</v>
      </c>
      <c r="D24" s="2">
        <v>12942</v>
      </c>
      <c r="E24" s="2">
        <v>13048.1</v>
      </c>
      <c r="F24" s="2">
        <v>13156.7</v>
      </c>
      <c r="G24" s="2">
        <v>13266.6</v>
      </c>
      <c r="H24" s="2">
        <v>13455.9</v>
      </c>
      <c r="I24" s="2">
        <v>13650.300000000001</v>
      </c>
      <c r="J24" s="2">
        <v>13849.900000000001</v>
      </c>
      <c r="K24" s="2">
        <v>14040.800000000001</v>
      </c>
      <c r="L24" s="2">
        <v>14236.300000000001</v>
      </c>
      <c r="M24" s="2">
        <v>14436.6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3">
      <c r="A25" t="s">
        <v>41</v>
      </c>
      <c r="B25" s="2">
        <v>2027</v>
      </c>
      <c r="C25" s="2">
        <v>2991</v>
      </c>
      <c r="D25" s="2">
        <v>2994.8</v>
      </c>
      <c r="E25" s="2">
        <v>3018.9</v>
      </c>
      <c r="F25" s="2">
        <v>3055.6</v>
      </c>
      <c r="G25" s="2">
        <v>3092.8</v>
      </c>
      <c r="H25" s="2">
        <v>3134.2</v>
      </c>
      <c r="I25" s="2">
        <v>3176.4999999999995</v>
      </c>
      <c r="J25" s="2">
        <v>3219.2</v>
      </c>
      <c r="K25" s="2">
        <v>3262.8</v>
      </c>
      <c r="L25" s="2">
        <v>3307</v>
      </c>
      <c r="M25" s="2">
        <v>3352.2000000000003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3">
      <c r="A26" t="s">
        <v>43</v>
      </c>
      <c r="B26" s="2">
        <v>19558</v>
      </c>
      <c r="C26" s="2">
        <v>27432</v>
      </c>
      <c r="D26" s="2">
        <v>27432</v>
      </c>
      <c r="E26" s="2">
        <v>27796.400000000001</v>
      </c>
      <c r="F26" s="2">
        <v>28309.300000000003</v>
      </c>
      <c r="G26" s="2">
        <v>28819.9</v>
      </c>
      <c r="H26" s="2">
        <v>29329.599999999999</v>
      </c>
      <c r="I26" s="2">
        <v>29824.399999999998</v>
      </c>
      <c r="J26" s="2">
        <v>30308.2</v>
      </c>
      <c r="K26" s="2">
        <v>30662.100000000002</v>
      </c>
      <c r="L26" s="2">
        <v>30956.7</v>
      </c>
      <c r="M26" s="2">
        <v>31169.5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">
      <c r="A27" t="s">
        <v>45</v>
      </c>
      <c r="B27" s="2">
        <v>1366</v>
      </c>
      <c r="C27" s="2">
        <v>2137</v>
      </c>
      <c r="D27" s="2">
        <v>2136.1</v>
      </c>
      <c r="E27" s="2">
        <v>2152</v>
      </c>
      <c r="F27" s="2">
        <v>2144.8999999999996</v>
      </c>
      <c r="G27" s="2">
        <v>2136.8999999999996</v>
      </c>
      <c r="H27" s="2">
        <v>2162.3999999999996</v>
      </c>
      <c r="I27" s="2">
        <v>2187.2999999999997</v>
      </c>
      <c r="J27" s="2">
        <v>2211.2000000000003</v>
      </c>
      <c r="K27" s="2">
        <v>2233.2000000000003</v>
      </c>
      <c r="L27" s="2">
        <v>2252.6</v>
      </c>
      <c r="M27" s="2">
        <v>2268.3000000000002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3">
      <c r="A28" t="s">
        <v>47</v>
      </c>
      <c r="B28" s="2">
        <v>4154</v>
      </c>
      <c r="C28" s="2">
        <v>9340</v>
      </c>
      <c r="D28" s="2">
        <v>9164.1</v>
      </c>
      <c r="E28" s="2">
        <v>9264.6999999999989</v>
      </c>
      <c r="F28" s="2">
        <v>9335.5999999999985</v>
      </c>
      <c r="G28" s="2">
        <v>9421.9000000000015</v>
      </c>
      <c r="H28" s="2">
        <v>9590.7999999999993</v>
      </c>
      <c r="I28" s="2">
        <v>9774.6</v>
      </c>
      <c r="J28" s="2">
        <v>9973</v>
      </c>
      <c r="K28" s="2">
        <v>10150.5</v>
      </c>
      <c r="L28" s="2">
        <v>10337.6</v>
      </c>
      <c r="M28" s="2">
        <v>10534.1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3">
      <c r="A29" t="s">
        <v>49</v>
      </c>
      <c r="B29" s="2">
        <v>743</v>
      </c>
      <c r="C29" s="2">
        <v>1147</v>
      </c>
      <c r="D29" s="2">
        <v>1144</v>
      </c>
      <c r="E29" s="2">
        <v>1157.0000000000002</v>
      </c>
      <c r="F29" s="2">
        <v>1182.0999999999999</v>
      </c>
      <c r="G29" s="2">
        <v>1208.8999999999999</v>
      </c>
      <c r="H29" s="2">
        <v>1231.3</v>
      </c>
      <c r="I29" s="2">
        <v>1251.7999999999997</v>
      </c>
      <c r="J29" s="2">
        <v>1274.8000000000002</v>
      </c>
      <c r="K29" s="2">
        <v>1295.2</v>
      </c>
      <c r="L29" s="2">
        <v>1316.4</v>
      </c>
      <c r="M29" s="2">
        <v>1338.0000000000002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">
      <c r="A30" t="s">
        <v>20</v>
      </c>
      <c r="B30" s="2">
        <v>8916</v>
      </c>
      <c r="C30" s="2">
        <v>14592</v>
      </c>
      <c r="D30" s="2">
        <v>14505</v>
      </c>
      <c r="E30" s="2">
        <v>14646.800000000001</v>
      </c>
      <c r="F30" s="2">
        <v>14847.100000000002</v>
      </c>
      <c r="G30" s="2">
        <v>15052.3</v>
      </c>
      <c r="H30" s="2">
        <v>15278.1</v>
      </c>
      <c r="I30" s="2">
        <v>15506</v>
      </c>
      <c r="J30" s="2">
        <v>15738.7</v>
      </c>
      <c r="K30" s="2">
        <v>15963.1</v>
      </c>
      <c r="L30" s="2">
        <v>16191.699999999999</v>
      </c>
      <c r="M30" s="2">
        <v>16425.2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">
      <c r="A31" t="s">
        <v>52</v>
      </c>
      <c r="B31" s="2">
        <v>6132</v>
      </c>
      <c r="C31" s="2">
        <v>7280</v>
      </c>
      <c r="D31" s="2">
        <v>7260</v>
      </c>
      <c r="E31" s="2">
        <v>7336.3</v>
      </c>
      <c r="F31" s="2">
        <v>7437.5</v>
      </c>
      <c r="G31" s="2">
        <v>7541.9</v>
      </c>
      <c r="H31" s="2">
        <v>7675.1</v>
      </c>
      <c r="I31" s="2">
        <v>7818.0999999999995</v>
      </c>
      <c r="J31" s="2">
        <v>7975</v>
      </c>
      <c r="K31" s="2">
        <v>8104.7</v>
      </c>
      <c r="L31" s="2">
        <v>8199.6</v>
      </c>
      <c r="M31" s="2">
        <v>8252.9000000000015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3">
      <c r="A32" t="s">
        <v>54</v>
      </c>
      <c r="B32" s="2">
        <v>4495</v>
      </c>
      <c r="C32" s="2">
        <v>6548</v>
      </c>
      <c r="D32" s="2">
        <v>6531</v>
      </c>
      <c r="E32" s="2">
        <v>6614.1</v>
      </c>
      <c r="F32" s="2">
        <v>6742.6</v>
      </c>
      <c r="G32" s="2">
        <v>6883.9</v>
      </c>
      <c r="H32" s="2">
        <v>7039.7999999999993</v>
      </c>
      <c r="I32" s="2">
        <v>7207.2</v>
      </c>
      <c r="J32" s="2">
        <v>7387.2</v>
      </c>
      <c r="K32" s="2">
        <v>7539.6</v>
      </c>
      <c r="L32" s="2">
        <v>7698.4000000000005</v>
      </c>
      <c r="M32" s="2">
        <v>7864.0999999999995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5" x14ac:dyDescent="0.3">
      <c r="A33" t="s">
        <v>56</v>
      </c>
      <c r="B33" s="2">
        <v>1211</v>
      </c>
      <c r="C33" s="2">
        <v>2161</v>
      </c>
      <c r="D33" s="2">
        <v>2140.9</v>
      </c>
      <c r="E33" s="2">
        <v>2165.1999999999998</v>
      </c>
      <c r="F33" s="2">
        <v>2211</v>
      </c>
      <c r="G33" s="2">
        <v>2258.4</v>
      </c>
      <c r="H33" s="2">
        <v>2297.1999999999998</v>
      </c>
      <c r="I33" s="2">
        <v>2335.3999999999996</v>
      </c>
      <c r="J33" s="2">
        <v>2374.1</v>
      </c>
      <c r="K33" s="2">
        <v>2411.7999999999997</v>
      </c>
      <c r="L33" s="2">
        <v>2450.9</v>
      </c>
      <c r="M33" s="2">
        <v>2490.1000000000004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5" x14ac:dyDescent="0.3">
      <c r="A34" t="s">
        <v>58</v>
      </c>
      <c r="B34" s="2">
        <v>15</v>
      </c>
      <c r="C34" s="2">
        <v>6</v>
      </c>
      <c r="D34" s="2">
        <v>5.0999999999999996</v>
      </c>
      <c r="E34" s="2">
        <v>5.2</v>
      </c>
      <c r="F34" s="2">
        <v>5.3999999999999995</v>
      </c>
      <c r="G34" s="2">
        <v>5.3999999999999995</v>
      </c>
      <c r="H34" s="2">
        <v>5.6000000000000005</v>
      </c>
      <c r="I34" s="2">
        <v>5.8</v>
      </c>
      <c r="J34" s="2">
        <v>5.8</v>
      </c>
      <c r="K34" s="2">
        <v>5.9</v>
      </c>
      <c r="L34" s="2">
        <v>6</v>
      </c>
      <c r="M34" s="2">
        <v>6.1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5" s="1" customFormat="1" x14ac:dyDescent="0.3">
      <c r="A35" t="s">
        <v>60</v>
      </c>
      <c r="B35" s="2">
        <v>7613</v>
      </c>
      <c r="C35" s="2">
        <v>6942</v>
      </c>
      <c r="D35" s="2">
        <v>6829.7</v>
      </c>
      <c r="E35" s="2">
        <v>6945.7</v>
      </c>
      <c r="F35" s="2">
        <v>7056.7</v>
      </c>
      <c r="G35" s="2">
        <v>7163.8</v>
      </c>
      <c r="H35" s="2">
        <v>7312.5</v>
      </c>
      <c r="I35" s="2">
        <v>7462.9000000000005</v>
      </c>
      <c r="J35" s="2">
        <v>7618.2</v>
      </c>
      <c r="K35" s="2">
        <v>7772.6</v>
      </c>
      <c r="L35" s="2">
        <v>7930</v>
      </c>
      <c r="M35" s="2">
        <v>8088.8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/>
      <c r="W35"/>
      <c r="X35"/>
      <c r="Y35"/>
    </row>
    <row r="36" spans="1:25" s="9" customFormat="1" x14ac:dyDescent="0.3">
      <c r="A36" t="s">
        <v>62</v>
      </c>
      <c r="B36" s="2">
        <v>16365</v>
      </c>
      <c r="C36" s="2">
        <v>18708</v>
      </c>
      <c r="D36" s="2">
        <v>19600.5</v>
      </c>
      <c r="E36" s="2">
        <v>19806.899999999998</v>
      </c>
      <c r="F36" s="2">
        <v>20111.600000000002</v>
      </c>
      <c r="G36" s="2">
        <v>20437.8</v>
      </c>
      <c r="H36" s="2">
        <v>20714.3</v>
      </c>
      <c r="I36" s="2">
        <v>20964.200000000004</v>
      </c>
      <c r="J36" s="2">
        <v>21245</v>
      </c>
      <c r="K36" s="2">
        <v>21479.800000000003</v>
      </c>
      <c r="L36" s="2">
        <v>21724.799999999999</v>
      </c>
      <c r="M36" s="2">
        <v>21975.8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/>
      <c r="W36"/>
      <c r="X36"/>
      <c r="Y36"/>
    </row>
    <row r="37" spans="1:25" x14ac:dyDescent="0.3">
      <c r="A37" t="s">
        <v>64</v>
      </c>
      <c r="B37" s="2">
        <v>6513</v>
      </c>
      <c r="C37" s="2">
        <v>12134</v>
      </c>
      <c r="D37" s="2">
        <v>12064.2</v>
      </c>
      <c r="E37" s="2">
        <v>12169</v>
      </c>
      <c r="F37" s="2">
        <v>12329.2</v>
      </c>
      <c r="G37" s="2">
        <v>12490.8</v>
      </c>
      <c r="H37" s="2">
        <v>12663</v>
      </c>
      <c r="I37" s="2">
        <v>12837.1</v>
      </c>
      <c r="J37" s="2">
        <v>13013.2</v>
      </c>
      <c r="K37" s="2">
        <v>13182.699999999999</v>
      </c>
      <c r="L37" s="2">
        <v>13353.800000000001</v>
      </c>
      <c r="M37" s="2">
        <v>13526.5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5" x14ac:dyDescent="0.3">
      <c r="A38" t="s">
        <v>21</v>
      </c>
      <c r="B38" s="2">
        <v>61117</v>
      </c>
      <c r="C38" s="2">
        <v>75913</v>
      </c>
      <c r="D38" s="2">
        <v>74536.7</v>
      </c>
      <c r="E38" s="2">
        <v>75538.3</v>
      </c>
      <c r="F38" s="2">
        <v>77013.099999999991</v>
      </c>
      <c r="G38" s="2">
        <v>78583.100000000006</v>
      </c>
      <c r="H38" s="2">
        <v>80216.100000000006</v>
      </c>
      <c r="I38" s="2">
        <v>81933.5</v>
      </c>
      <c r="J38" s="2">
        <v>83802.5</v>
      </c>
      <c r="K38" s="2">
        <v>85535.6</v>
      </c>
      <c r="L38" s="2">
        <v>87334.9</v>
      </c>
      <c r="M38" s="2">
        <v>89191.5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5" x14ac:dyDescent="0.3">
      <c r="A39" t="s">
        <v>67</v>
      </c>
      <c r="B39" s="2">
        <v>103</v>
      </c>
      <c r="C39" s="2">
        <v>110</v>
      </c>
      <c r="D39" s="2">
        <v>106.7</v>
      </c>
      <c r="E39" s="2">
        <v>107.8</v>
      </c>
      <c r="F39" s="2">
        <v>104.5</v>
      </c>
      <c r="G39" s="2">
        <v>102.1</v>
      </c>
      <c r="H39" s="2">
        <v>103.5</v>
      </c>
      <c r="I39" s="2">
        <v>104.7</v>
      </c>
      <c r="J39" s="2">
        <v>106</v>
      </c>
      <c r="K39" s="2">
        <v>107.19999999999999</v>
      </c>
      <c r="L39" s="2">
        <v>108.39999999999999</v>
      </c>
      <c r="M39" s="2">
        <v>109.6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5" x14ac:dyDescent="0.3">
      <c r="A40" t="s">
        <v>69</v>
      </c>
      <c r="B40" s="2">
        <v>6428</v>
      </c>
      <c r="C40" s="2">
        <v>6212</v>
      </c>
      <c r="D40" s="2">
        <v>5655</v>
      </c>
      <c r="E40" s="2">
        <v>5704.8</v>
      </c>
      <c r="F40" s="2">
        <v>5708.3</v>
      </c>
      <c r="G40" s="2">
        <v>5697.0000000000009</v>
      </c>
      <c r="H40" s="2">
        <v>5754.9999999999991</v>
      </c>
      <c r="I40" s="2">
        <v>5803.4999999999991</v>
      </c>
      <c r="J40" s="2">
        <v>5835.3</v>
      </c>
      <c r="K40" s="2">
        <v>5841.6</v>
      </c>
      <c r="L40" s="2">
        <v>5717.9000000000005</v>
      </c>
      <c r="M40" s="2">
        <v>1793.3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5" x14ac:dyDescent="0.3">
      <c r="A41" t="s">
        <v>71</v>
      </c>
      <c r="B41" s="2">
        <v>92</v>
      </c>
      <c r="C41" s="2">
        <v>140</v>
      </c>
      <c r="D41" s="2">
        <v>140</v>
      </c>
      <c r="E41" s="2">
        <v>140.9</v>
      </c>
      <c r="F41" s="2">
        <v>143.5</v>
      </c>
      <c r="G41" s="2">
        <v>145.9</v>
      </c>
      <c r="H41" s="2">
        <v>147.79999999999998</v>
      </c>
      <c r="I41" s="2">
        <v>148.69999999999999</v>
      </c>
      <c r="J41" s="2">
        <v>149.6</v>
      </c>
      <c r="K41" s="2">
        <v>150.89999999999998</v>
      </c>
      <c r="L41" s="2">
        <v>152.4</v>
      </c>
      <c r="M41" s="2">
        <v>153.9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5" x14ac:dyDescent="0.3">
      <c r="A42" t="s">
        <v>73</v>
      </c>
      <c r="B42" s="2">
        <v>5472</v>
      </c>
      <c r="C42" s="2">
        <v>6400</v>
      </c>
      <c r="D42" s="2">
        <v>6395</v>
      </c>
      <c r="E42" s="2">
        <v>6457.4</v>
      </c>
      <c r="F42" s="2">
        <v>6524.3</v>
      </c>
      <c r="G42" s="2">
        <v>6591.5</v>
      </c>
      <c r="H42" s="2">
        <v>6673.2</v>
      </c>
      <c r="I42" s="2">
        <v>6755.6</v>
      </c>
      <c r="J42" s="2">
        <v>6839.7000000000007</v>
      </c>
      <c r="K42" s="2">
        <v>6923.9000000000005</v>
      </c>
      <c r="L42" s="2">
        <v>7009.2000000000007</v>
      </c>
      <c r="M42" s="2">
        <v>7095.6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5" x14ac:dyDescent="0.3">
      <c r="A43" t="s">
        <v>75</v>
      </c>
      <c r="B43" s="2">
        <v>4680</v>
      </c>
      <c r="C43" s="2">
        <v>6005</v>
      </c>
      <c r="D43" s="2">
        <v>6074.9</v>
      </c>
      <c r="E43" s="2">
        <v>6123.8</v>
      </c>
      <c r="F43" s="2">
        <v>6209.7</v>
      </c>
      <c r="G43" s="2">
        <v>6298.5</v>
      </c>
      <c r="H43" s="2">
        <v>6373.4000000000005</v>
      </c>
      <c r="I43" s="2">
        <v>6447.4</v>
      </c>
      <c r="J43" s="2">
        <v>6524.5</v>
      </c>
      <c r="K43" s="2">
        <v>6600.0999999999995</v>
      </c>
      <c r="L43" s="2">
        <v>6677.6</v>
      </c>
      <c r="M43" s="2">
        <v>6756.5999999999995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5" x14ac:dyDescent="0.3">
      <c r="A44" t="s">
        <v>77</v>
      </c>
      <c r="B44" s="2">
        <v>7061</v>
      </c>
      <c r="C44" s="2">
        <v>15316</v>
      </c>
      <c r="D44" s="2">
        <v>15188</v>
      </c>
      <c r="E44" s="2">
        <v>15326.999999999998</v>
      </c>
      <c r="F44" s="2">
        <v>15571.199999999999</v>
      </c>
      <c r="G44" s="2">
        <v>15819.4</v>
      </c>
      <c r="H44" s="2">
        <v>16040.8</v>
      </c>
      <c r="I44" s="2">
        <v>16265.499999999998</v>
      </c>
      <c r="J44" s="2">
        <v>16493.900000000001</v>
      </c>
      <c r="K44" s="2">
        <v>16714.8</v>
      </c>
      <c r="L44" s="2">
        <v>16939.8</v>
      </c>
      <c r="M44" s="2">
        <v>17169.199999999997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5" x14ac:dyDescent="0.3">
      <c r="A45" t="s">
        <v>79</v>
      </c>
      <c r="B45" s="2">
        <v>27873</v>
      </c>
      <c r="C45" s="2">
        <v>25788</v>
      </c>
      <c r="D45" s="2">
        <v>26007.199999999997</v>
      </c>
      <c r="E45" s="2">
        <v>26176.9</v>
      </c>
      <c r="F45" s="2">
        <v>26128.2</v>
      </c>
      <c r="G45" s="2">
        <v>25976.400000000001</v>
      </c>
      <c r="H45" s="2">
        <v>25150.7</v>
      </c>
      <c r="I45" s="2">
        <v>24074.7</v>
      </c>
      <c r="J45" s="2">
        <v>23518.100000000002</v>
      </c>
      <c r="K45" s="2">
        <v>22711.200000000001</v>
      </c>
      <c r="L45" s="2">
        <v>22102.5</v>
      </c>
      <c r="M45" s="2">
        <v>21358.399999999998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5" x14ac:dyDescent="0.3">
      <c r="A46" t="s">
        <v>23</v>
      </c>
      <c r="B46" s="2">
        <v>0</v>
      </c>
      <c r="C46" s="2">
        <v>16574</v>
      </c>
      <c r="D46" s="2">
        <v>15918.9</v>
      </c>
      <c r="E46" s="2">
        <v>16108.1</v>
      </c>
      <c r="F46" s="2">
        <v>16416.2</v>
      </c>
      <c r="G46" s="2">
        <v>16723</v>
      </c>
      <c r="H46" s="2">
        <v>17011.8</v>
      </c>
      <c r="I46" s="2">
        <v>17301.099999999999</v>
      </c>
      <c r="J46" s="2">
        <v>17592.2</v>
      </c>
      <c r="K46" s="2">
        <v>17869.199999999997</v>
      </c>
      <c r="L46" s="2">
        <v>18148.599999999999</v>
      </c>
      <c r="M46" s="2">
        <v>18430.399999999998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5" x14ac:dyDescent="0.3">
      <c r="A47" t="s">
        <v>82</v>
      </c>
      <c r="B47" s="2">
        <v>1719</v>
      </c>
      <c r="C47" s="2">
        <v>2097</v>
      </c>
      <c r="D47" s="2">
        <v>1774.1999999999998</v>
      </c>
      <c r="E47" s="2">
        <v>1766.8999999999999</v>
      </c>
      <c r="F47" s="2">
        <v>1849.2</v>
      </c>
      <c r="G47" s="2">
        <v>1915.1000000000001</v>
      </c>
      <c r="H47" s="2">
        <v>1882.6</v>
      </c>
      <c r="I47" s="2">
        <v>1888.3999999999999</v>
      </c>
      <c r="J47" s="2">
        <v>1858.8000000000002</v>
      </c>
      <c r="K47" s="2">
        <v>1759.9</v>
      </c>
      <c r="L47" s="2">
        <v>1654.6999999999998</v>
      </c>
      <c r="M47" s="2">
        <v>1523.5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5" x14ac:dyDescent="0.3">
      <c r="A48" t="s">
        <v>84</v>
      </c>
      <c r="B48" s="2">
        <v>21702</v>
      </c>
      <c r="C48" s="2">
        <v>27410</v>
      </c>
      <c r="D48" s="2">
        <v>26645.1</v>
      </c>
      <c r="E48" s="2">
        <v>26877</v>
      </c>
      <c r="F48" s="2">
        <v>27090</v>
      </c>
      <c r="G48" s="2">
        <v>27295.999999999996</v>
      </c>
      <c r="H48" s="2">
        <v>27641.9</v>
      </c>
      <c r="I48" s="2">
        <v>28003.8</v>
      </c>
      <c r="J48" s="2">
        <v>28369.199999999997</v>
      </c>
      <c r="K48" s="2">
        <v>28741.8</v>
      </c>
      <c r="L48" s="2">
        <v>29118.2</v>
      </c>
      <c r="M48" s="2">
        <v>29497.5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3">
      <c r="A49" t="s">
        <v>86</v>
      </c>
      <c r="B49" s="2">
        <v>5065</v>
      </c>
      <c r="C49" s="2">
        <v>4670</v>
      </c>
      <c r="D49" s="2">
        <v>4656</v>
      </c>
      <c r="E49" s="2">
        <v>4688.5</v>
      </c>
      <c r="F49" s="2">
        <v>4738.2999999999993</v>
      </c>
      <c r="G49" s="2">
        <v>4790.7999999999993</v>
      </c>
      <c r="H49" s="2">
        <v>4848.5</v>
      </c>
      <c r="I49" s="2">
        <v>4906.5000000000009</v>
      </c>
      <c r="J49" s="2">
        <v>4969.3999999999996</v>
      </c>
      <c r="K49" s="2">
        <v>5036.2</v>
      </c>
      <c r="L49" s="2">
        <v>5106.2999999999993</v>
      </c>
      <c r="M49" s="2">
        <v>5179.3999999999996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3">
      <c r="A50" t="s">
        <v>88</v>
      </c>
      <c r="B50" s="2">
        <v>2062</v>
      </c>
      <c r="C50" s="2">
        <v>3914</v>
      </c>
      <c r="D50" s="2">
        <v>3914</v>
      </c>
      <c r="E50" s="2">
        <v>4011.7000000000003</v>
      </c>
      <c r="F50" s="2">
        <v>4110.8</v>
      </c>
      <c r="G50" s="2">
        <v>4217.8</v>
      </c>
      <c r="H50" s="2">
        <v>4340</v>
      </c>
      <c r="I50" s="2">
        <v>4460.8999999999996</v>
      </c>
      <c r="J50" s="2">
        <v>4583.2</v>
      </c>
      <c r="K50" s="2">
        <v>4689.0999999999995</v>
      </c>
      <c r="L50" s="2">
        <v>4795.7999999999993</v>
      </c>
      <c r="M50" s="2">
        <v>4902.5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3">
      <c r="A51" t="s">
        <v>89</v>
      </c>
      <c r="B51" s="2">
        <v>32671</v>
      </c>
      <c r="C51" s="2">
        <v>48623</v>
      </c>
      <c r="D51" s="2">
        <v>46406.1</v>
      </c>
      <c r="E51" s="2">
        <v>46782.200000000004</v>
      </c>
      <c r="F51" s="2">
        <v>47343.4</v>
      </c>
      <c r="G51" s="2">
        <v>47876.900000000009</v>
      </c>
      <c r="H51" s="2">
        <v>48387.100000000006</v>
      </c>
      <c r="I51" s="2">
        <v>48822.5</v>
      </c>
      <c r="J51" s="2">
        <v>49108.800000000003</v>
      </c>
      <c r="K51" s="2">
        <v>49008.6</v>
      </c>
      <c r="L51" s="2">
        <v>46283.3</v>
      </c>
      <c r="M51" s="2">
        <v>15192.8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3">
      <c r="A52" t="s">
        <v>13</v>
      </c>
      <c r="B52" s="2">
        <v>52936</v>
      </c>
      <c r="C52" s="2">
        <v>89182</v>
      </c>
      <c r="D52" s="2">
        <v>88838</v>
      </c>
      <c r="E52" s="2">
        <v>90054.8</v>
      </c>
      <c r="F52" s="2">
        <v>92088.6</v>
      </c>
      <c r="G52" s="2">
        <v>94215.199999999983</v>
      </c>
      <c r="H52" s="2">
        <v>95787.5</v>
      </c>
      <c r="I52" s="2">
        <v>97411.7</v>
      </c>
      <c r="J52" s="2">
        <v>99093.299999999988</v>
      </c>
      <c r="K52" s="2">
        <v>100459</v>
      </c>
      <c r="L52" s="2">
        <v>101853.6</v>
      </c>
      <c r="M52" s="2">
        <v>103277.9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">
      <c r="A53" t="s">
        <v>92</v>
      </c>
      <c r="B53" s="2">
        <v>7521</v>
      </c>
      <c r="C53" s="2">
        <v>24533</v>
      </c>
      <c r="D53" s="2">
        <v>24551</v>
      </c>
      <c r="E53" s="2">
        <v>24780.400000000001</v>
      </c>
      <c r="F53" s="2">
        <v>25132.6</v>
      </c>
      <c r="G53" s="2">
        <v>25496.799999999999</v>
      </c>
      <c r="H53" s="2">
        <v>25880.5</v>
      </c>
      <c r="I53" s="2">
        <v>26280</v>
      </c>
      <c r="J53" s="2">
        <v>26694.300000000003</v>
      </c>
      <c r="K53" s="2">
        <v>27109.7</v>
      </c>
      <c r="L53" s="2">
        <v>27538</v>
      </c>
      <c r="M53" s="2">
        <v>27979.399999999998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3">
      <c r="A54" t="s">
        <v>93</v>
      </c>
      <c r="B54" s="2">
        <v>6975</v>
      </c>
      <c r="C54" s="2">
        <v>9869</v>
      </c>
      <c r="D54" s="2">
        <v>9848</v>
      </c>
      <c r="E54" s="2">
        <v>9974.2999999999993</v>
      </c>
      <c r="F54" s="2">
        <v>10163.5</v>
      </c>
      <c r="G54" s="2">
        <v>10358.6</v>
      </c>
      <c r="H54" s="2">
        <v>10613.1</v>
      </c>
      <c r="I54" s="2">
        <v>10884.7</v>
      </c>
      <c r="J54" s="2">
        <v>11174.000000000002</v>
      </c>
      <c r="K54" s="2">
        <v>11419.7</v>
      </c>
      <c r="L54" s="2">
        <v>11676.2</v>
      </c>
      <c r="M54" s="2">
        <v>11943.8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3">
      <c r="A55" s="1" t="s">
        <v>94</v>
      </c>
    </row>
    <row r="56" spans="1:21" x14ac:dyDescent="0.3">
      <c r="B56" s="2" t="s">
        <v>1</v>
      </c>
      <c r="D56" s="2" t="s">
        <v>2</v>
      </c>
    </row>
    <row r="57" spans="1:21" x14ac:dyDescent="0.3">
      <c r="A57" s="5" t="s">
        <v>4</v>
      </c>
      <c r="B57" s="6">
        <v>1992</v>
      </c>
      <c r="C57" s="6">
        <v>2017</v>
      </c>
      <c r="D57" s="7">
        <v>2017</v>
      </c>
      <c r="E57" s="7">
        <v>2020</v>
      </c>
      <c r="F57" s="7">
        <v>2025</v>
      </c>
      <c r="G57" s="7">
        <v>2030</v>
      </c>
      <c r="H57" s="7">
        <v>2035</v>
      </c>
      <c r="I57" s="7">
        <v>2040</v>
      </c>
      <c r="J57" s="7">
        <v>2045</v>
      </c>
      <c r="K57" s="7">
        <v>2050</v>
      </c>
      <c r="L57" s="7">
        <v>2055</v>
      </c>
      <c r="M57" s="7">
        <v>2060</v>
      </c>
      <c r="N57" s="8">
        <v>2065</v>
      </c>
      <c r="O57" s="8">
        <v>2070</v>
      </c>
      <c r="P57" s="8">
        <v>2075</v>
      </c>
      <c r="Q57" s="8">
        <v>2080</v>
      </c>
      <c r="R57" s="8">
        <v>2085</v>
      </c>
      <c r="S57" s="8">
        <v>2090</v>
      </c>
      <c r="T57" s="8">
        <v>2095</v>
      </c>
      <c r="U57" s="8">
        <v>2100</v>
      </c>
    </row>
    <row r="58" spans="1:21" x14ac:dyDescent="0.3">
      <c r="A58" s="9" t="s">
        <v>24</v>
      </c>
      <c r="B58" s="10">
        <f>SUM(B59:B80)</f>
        <v>739713</v>
      </c>
      <c r="C58" s="10">
        <f>SUM(C59:C80)</f>
        <v>676196</v>
      </c>
      <c r="D58" s="10">
        <f>SUM(D59:D80)</f>
        <v>679490.5</v>
      </c>
      <c r="E58" s="10">
        <f>SUM(E59:E80)</f>
        <v>693898.9</v>
      </c>
      <c r="F58" s="10">
        <f t="shared" ref="F58:U58" si="1">SUM(F59:F80)</f>
        <v>736154.39999999991</v>
      </c>
      <c r="G58" s="10">
        <f t="shared" si="1"/>
        <v>782052</v>
      </c>
      <c r="H58" s="10">
        <f t="shared" si="1"/>
        <v>794210</v>
      </c>
      <c r="I58" s="10">
        <f t="shared" si="1"/>
        <v>804583.39999999991</v>
      </c>
      <c r="J58" s="10">
        <f t="shared" si="1"/>
        <v>816276.7</v>
      </c>
      <c r="K58" s="10">
        <f t="shared" si="1"/>
        <v>802404.8</v>
      </c>
      <c r="L58" s="10">
        <f t="shared" si="1"/>
        <v>788185.4</v>
      </c>
      <c r="M58" s="10">
        <f t="shared" si="1"/>
        <v>773371.7</v>
      </c>
      <c r="N58" s="10">
        <f t="shared" si="1"/>
        <v>0</v>
      </c>
      <c r="O58" s="10">
        <f t="shared" si="1"/>
        <v>0</v>
      </c>
      <c r="P58" s="10">
        <f t="shared" si="1"/>
        <v>0</v>
      </c>
      <c r="Q58" s="10">
        <f t="shared" si="1"/>
        <v>0</v>
      </c>
      <c r="R58" s="10">
        <f t="shared" si="1"/>
        <v>0</v>
      </c>
      <c r="S58" s="10">
        <f t="shared" si="1"/>
        <v>0</v>
      </c>
      <c r="T58" s="10">
        <f t="shared" si="1"/>
        <v>0</v>
      </c>
      <c r="U58" s="10">
        <f t="shared" si="1"/>
        <v>0</v>
      </c>
    </row>
    <row r="59" spans="1:21" x14ac:dyDescent="0.3">
      <c r="A59" t="s">
        <v>95</v>
      </c>
      <c r="B59" s="2">
        <v>145</v>
      </c>
      <c r="C59" s="2">
        <v>51</v>
      </c>
      <c r="D59" s="2">
        <v>34.1</v>
      </c>
      <c r="E59" s="2">
        <v>34.5</v>
      </c>
      <c r="F59" s="2">
        <v>35</v>
      </c>
      <c r="G59" s="2">
        <v>35.5</v>
      </c>
      <c r="H59" s="2">
        <v>36</v>
      </c>
      <c r="I59" s="2">
        <v>36.5</v>
      </c>
      <c r="J59" s="2">
        <v>37</v>
      </c>
      <c r="K59" s="2">
        <v>37.4</v>
      </c>
      <c r="L59" s="2">
        <v>37.9</v>
      </c>
      <c r="M59" s="2">
        <v>38.4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3">
      <c r="A60" t="s">
        <v>96</v>
      </c>
      <c r="B60" s="2">
        <v>7</v>
      </c>
      <c r="C60" s="2">
        <v>11</v>
      </c>
      <c r="D60" s="2">
        <v>11</v>
      </c>
      <c r="E60" s="2">
        <v>11.2</v>
      </c>
      <c r="F60" s="2">
        <v>11.7</v>
      </c>
      <c r="G60" s="2">
        <v>12</v>
      </c>
      <c r="H60" s="2">
        <v>12.3</v>
      </c>
      <c r="I60" s="2">
        <v>12.5</v>
      </c>
      <c r="J60" s="2">
        <v>12.9</v>
      </c>
      <c r="K60" s="2">
        <v>12.9</v>
      </c>
      <c r="L60" s="2">
        <v>13</v>
      </c>
      <c r="M60" s="2">
        <v>13.299999999999999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3">
      <c r="A61" t="s">
        <v>97</v>
      </c>
      <c r="B61" s="2">
        <v>188</v>
      </c>
      <c r="C61" s="2">
        <v>167</v>
      </c>
      <c r="D61" s="2">
        <v>167</v>
      </c>
      <c r="E61" s="2">
        <v>168.7</v>
      </c>
      <c r="F61" s="2">
        <v>169.3</v>
      </c>
      <c r="G61" s="2">
        <v>170.10000000000002</v>
      </c>
      <c r="H61" s="2">
        <v>171.70000000000002</v>
      </c>
      <c r="I61" s="2">
        <v>173.5</v>
      </c>
      <c r="J61" s="2">
        <v>175.6</v>
      </c>
      <c r="K61" s="2">
        <v>177.4</v>
      </c>
      <c r="L61" s="2">
        <v>178.99999999999997</v>
      </c>
      <c r="M61" s="2">
        <v>180.7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">
      <c r="A62" t="s">
        <v>25</v>
      </c>
      <c r="B62" s="2">
        <v>169895</v>
      </c>
      <c r="C62" s="2">
        <v>156717</v>
      </c>
      <c r="D62" s="2">
        <v>155235.1</v>
      </c>
      <c r="E62" s="2">
        <v>159502.1</v>
      </c>
      <c r="F62" s="2">
        <v>169551.5</v>
      </c>
      <c r="G62" s="2">
        <v>181192.1</v>
      </c>
      <c r="H62" s="2">
        <v>181827.09999999998</v>
      </c>
      <c r="I62" s="2">
        <v>185757.90000000002</v>
      </c>
      <c r="J62" s="2">
        <v>191211.5</v>
      </c>
      <c r="K62" s="2">
        <v>191768</v>
      </c>
      <c r="L62" s="2">
        <v>190312.39999999997</v>
      </c>
      <c r="M62" s="2">
        <v>187290.59999999998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3">
      <c r="A63" t="s">
        <v>98</v>
      </c>
      <c r="B63" s="2">
        <v>9</v>
      </c>
      <c r="C63" s="2">
        <v>10</v>
      </c>
      <c r="D63" s="2">
        <v>10.1</v>
      </c>
      <c r="E63" s="2">
        <v>10.4</v>
      </c>
      <c r="F63" s="2">
        <v>10.5</v>
      </c>
      <c r="G63" s="2">
        <v>10.700000000000001</v>
      </c>
      <c r="H63" s="2">
        <v>11</v>
      </c>
      <c r="I63" s="2">
        <v>11.2</v>
      </c>
      <c r="J63" s="2">
        <v>11.299999999999999</v>
      </c>
      <c r="K63" s="2">
        <v>11.5</v>
      </c>
      <c r="L63" s="2">
        <v>11.6</v>
      </c>
      <c r="M63" s="2">
        <v>11.799999999999999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3">
      <c r="A64" t="s">
        <v>27</v>
      </c>
      <c r="B64" s="2">
        <v>4601</v>
      </c>
      <c r="C64" s="2">
        <v>4610</v>
      </c>
      <c r="D64" s="2">
        <v>4610</v>
      </c>
      <c r="E64" s="2">
        <v>4684.5</v>
      </c>
      <c r="F64" s="2">
        <v>4777.8</v>
      </c>
      <c r="G64" s="2">
        <v>4883.3</v>
      </c>
      <c r="H64" s="2">
        <v>4963.8</v>
      </c>
      <c r="I64" s="2">
        <v>5019.1000000000004</v>
      </c>
      <c r="J64" s="2">
        <v>5093</v>
      </c>
      <c r="K64" s="2">
        <v>5132.2</v>
      </c>
      <c r="L64" s="2">
        <v>5173.5999999999995</v>
      </c>
      <c r="M64" s="2">
        <v>5215.2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3">
      <c r="A65" t="s">
        <v>99</v>
      </c>
      <c r="B65" s="2">
        <v>3406</v>
      </c>
      <c r="C65" s="2">
        <v>1752</v>
      </c>
      <c r="D65" s="2">
        <v>1779.5</v>
      </c>
      <c r="E65" s="2">
        <v>1802.8000000000002</v>
      </c>
      <c r="F65" s="2">
        <v>1834.8</v>
      </c>
      <c r="G65" s="2">
        <v>1871.1999999999998</v>
      </c>
      <c r="H65" s="2">
        <v>1894.8000000000002</v>
      </c>
      <c r="I65" s="2">
        <v>1915.4</v>
      </c>
      <c r="J65" s="2">
        <v>1934.4</v>
      </c>
      <c r="K65" s="2">
        <v>1942.7</v>
      </c>
      <c r="L65" s="2">
        <v>1949.8</v>
      </c>
      <c r="M65" s="2">
        <v>1955.9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3">
      <c r="A66" t="s">
        <v>100</v>
      </c>
      <c r="B66" s="2">
        <v>9</v>
      </c>
      <c r="C66" s="2">
        <v>7</v>
      </c>
      <c r="D66" s="2">
        <v>7.1</v>
      </c>
      <c r="E66" s="2">
        <v>7.3</v>
      </c>
      <c r="F66" s="2">
        <v>7.3</v>
      </c>
      <c r="G66" s="2">
        <v>7.5</v>
      </c>
      <c r="H66" s="2">
        <v>7.6</v>
      </c>
      <c r="I66" s="2">
        <v>7.9</v>
      </c>
      <c r="J66" s="2">
        <v>8</v>
      </c>
      <c r="K66" s="2">
        <v>8.1</v>
      </c>
      <c r="L66" s="2">
        <v>8.1999999999999993</v>
      </c>
      <c r="M66" s="2">
        <v>8.1999999999999993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3">
      <c r="A67" t="s">
        <v>101</v>
      </c>
      <c r="B67" s="2">
        <v>562</v>
      </c>
      <c r="C67" s="2">
        <v>1017</v>
      </c>
      <c r="D67" s="2">
        <v>1014</v>
      </c>
      <c r="E67" s="2">
        <v>1024.5999999999999</v>
      </c>
      <c r="F67" s="2">
        <v>1034.5</v>
      </c>
      <c r="G67" s="2">
        <v>1044.5999999999999</v>
      </c>
      <c r="H67" s="2">
        <v>1064.8999999999999</v>
      </c>
      <c r="I67" s="2">
        <v>1080.5</v>
      </c>
      <c r="J67" s="2">
        <v>1097.3</v>
      </c>
      <c r="K67" s="2">
        <v>1112.0999999999999</v>
      </c>
      <c r="L67" s="2">
        <v>1127.6999999999998</v>
      </c>
      <c r="M67" s="2">
        <v>1144.5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3">
      <c r="A68" t="s">
        <v>102</v>
      </c>
      <c r="B68" s="2">
        <v>3826</v>
      </c>
      <c r="C68" s="2">
        <v>4835</v>
      </c>
      <c r="D68" s="2">
        <v>4418.6000000000004</v>
      </c>
      <c r="E68" s="2">
        <v>4451.7</v>
      </c>
      <c r="F68" s="2">
        <v>4517.2</v>
      </c>
      <c r="G68" s="2">
        <v>4575.7999999999993</v>
      </c>
      <c r="H68" s="2">
        <v>4643.7000000000007</v>
      </c>
      <c r="I68" s="2">
        <v>4714.1000000000004</v>
      </c>
      <c r="J68" s="2">
        <v>4787.8</v>
      </c>
      <c r="K68" s="2">
        <v>4855.7000000000007</v>
      </c>
      <c r="L68" s="2">
        <v>4917.6000000000004</v>
      </c>
      <c r="M68" s="2">
        <v>4985.7000000000007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3">
      <c r="A69" t="s">
        <v>103</v>
      </c>
      <c r="B69" s="2">
        <v>12156</v>
      </c>
      <c r="C69" s="2">
        <v>21214</v>
      </c>
      <c r="D69" s="2">
        <v>21100</v>
      </c>
      <c r="E69" s="2">
        <v>21278.699999999997</v>
      </c>
      <c r="F69" s="2">
        <v>21598.2</v>
      </c>
      <c r="G69" s="2">
        <v>21933.5</v>
      </c>
      <c r="H69" s="2">
        <v>22221.600000000002</v>
      </c>
      <c r="I69" s="2">
        <v>22495.100000000002</v>
      </c>
      <c r="J69" s="2">
        <v>22787.599999999999</v>
      </c>
      <c r="K69" s="2">
        <v>23072.7</v>
      </c>
      <c r="L69" s="2">
        <v>23367.399999999998</v>
      </c>
      <c r="M69" s="2">
        <v>23657.4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3">
      <c r="A70" t="s">
        <v>104</v>
      </c>
      <c r="B70" s="2">
        <v>1980</v>
      </c>
      <c r="C70" s="2">
        <v>2348</v>
      </c>
      <c r="D70" s="2">
        <v>2151.8000000000002</v>
      </c>
      <c r="E70" s="2">
        <v>2171.3000000000002</v>
      </c>
      <c r="F70" s="2">
        <v>2197.6</v>
      </c>
      <c r="G70" s="2">
        <v>2224.1999999999998</v>
      </c>
      <c r="H70" s="2">
        <v>2255.1</v>
      </c>
      <c r="I70" s="2">
        <v>2286.6999999999998</v>
      </c>
      <c r="J70" s="2">
        <v>2318.7999999999997</v>
      </c>
      <c r="K70" s="2">
        <v>2349.4</v>
      </c>
      <c r="L70" s="2">
        <v>2380.2999999999997</v>
      </c>
      <c r="M70" s="2">
        <v>2411.1000000000004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3">
      <c r="A71" t="s">
        <v>105</v>
      </c>
      <c r="B71" s="2">
        <v>9108</v>
      </c>
      <c r="C71" s="2">
        <v>8780</v>
      </c>
      <c r="D71" s="2">
        <v>8814</v>
      </c>
      <c r="E71" s="2">
        <v>8895</v>
      </c>
      <c r="F71" s="2">
        <v>9008.3000000000011</v>
      </c>
      <c r="G71" s="2">
        <v>9131.5</v>
      </c>
      <c r="H71" s="2">
        <v>9245.5</v>
      </c>
      <c r="I71" s="2">
        <v>9361.3999999999978</v>
      </c>
      <c r="J71" s="2">
        <v>9484.2999999999993</v>
      </c>
      <c r="K71" s="2">
        <v>9599</v>
      </c>
      <c r="L71" s="2">
        <v>9715.0999999999985</v>
      </c>
      <c r="M71" s="2">
        <v>9828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3">
      <c r="A72" t="s">
        <v>106</v>
      </c>
      <c r="B72" s="2">
        <v>696</v>
      </c>
      <c r="C72" s="2">
        <v>665</v>
      </c>
      <c r="D72" s="2">
        <v>734.3</v>
      </c>
      <c r="E72" s="2">
        <v>758.19999999999993</v>
      </c>
      <c r="F72" s="2">
        <v>788.30000000000007</v>
      </c>
      <c r="G72" s="2">
        <v>816.5</v>
      </c>
      <c r="H72" s="2">
        <v>832.59999999999991</v>
      </c>
      <c r="I72" s="2">
        <v>845.7</v>
      </c>
      <c r="J72" s="2">
        <v>859.10000000000014</v>
      </c>
      <c r="K72" s="2">
        <v>869.7</v>
      </c>
      <c r="L72" s="2">
        <v>879.60000000000014</v>
      </c>
      <c r="M72" s="2">
        <v>888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3">
      <c r="A73" t="s">
        <v>107</v>
      </c>
      <c r="B73" s="2">
        <v>13</v>
      </c>
      <c r="C73" s="2">
        <v>10</v>
      </c>
      <c r="D73" s="2">
        <v>10.1</v>
      </c>
      <c r="E73" s="2">
        <v>10.299999999999999</v>
      </c>
      <c r="F73" s="2">
        <v>10</v>
      </c>
      <c r="G73" s="2">
        <v>9.6</v>
      </c>
      <c r="H73" s="2">
        <v>9.6999999999999993</v>
      </c>
      <c r="I73" s="2">
        <v>9.9999999999999982</v>
      </c>
      <c r="J73" s="2">
        <v>10.1</v>
      </c>
      <c r="K73" s="2">
        <v>10.199999999999999</v>
      </c>
      <c r="L73" s="2">
        <v>10.299999999999999</v>
      </c>
      <c r="M73" s="2">
        <v>10.399999999999999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3">
      <c r="A74" t="s">
        <v>29</v>
      </c>
      <c r="B74" s="2">
        <v>41955</v>
      </c>
      <c r="C74" s="2">
        <v>46644</v>
      </c>
      <c r="D74" s="2">
        <v>46051.1</v>
      </c>
      <c r="E74" s="2">
        <v>46823.5</v>
      </c>
      <c r="F74" s="2">
        <v>48275</v>
      </c>
      <c r="G74" s="2">
        <v>49959.9</v>
      </c>
      <c r="H74" s="2">
        <v>50778.3</v>
      </c>
      <c r="I74" s="2">
        <v>51474.799999999996</v>
      </c>
      <c r="J74" s="2">
        <v>52220.299999999996</v>
      </c>
      <c r="K74" s="2">
        <v>52781.600000000006</v>
      </c>
      <c r="L74" s="2">
        <v>53334.1</v>
      </c>
      <c r="M74" s="2">
        <v>53810.6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">
      <c r="A75" t="s">
        <v>108</v>
      </c>
      <c r="B75" s="2">
        <v>3</v>
      </c>
      <c r="C75" s="2">
        <v>0</v>
      </c>
      <c r="D75" s="2">
        <v>0</v>
      </c>
      <c r="E75" s="2">
        <v>0.1</v>
      </c>
      <c r="F75" s="2">
        <v>0.1</v>
      </c>
      <c r="G75" s="2">
        <v>0.1</v>
      </c>
      <c r="H75" s="2">
        <v>0.1</v>
      </c>
      <c r="I75" s="2">
        <v>0.1</v>
      </c>
      <c r="J75" s="2">
        <v>0.1</v>
      </c>
      <c r="K75" s="2">
        <v>0.1</v>
      </c>
      <c r="L75" s="2">
        <v>0.1</v>
      </c>
      <c r="M75" s="2">
        <v>0.1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">
      <c r="A76" t="s">
        <v>109</v>
      </c>
      <c r="B76" s="2">
        <v>5764</v>
      </c>
      <c r="C76" s="2">
        <v>6288</v>
      </c>
      <c r="D76" s="2">
        <v>6289</v>
      </c>
      <c r="E76" s="2">
        <v>6339.6</v>
      </c>
      <c r="F76" s="2">
        <v>6389.9</v>
      </c>
      <c r="G76" s="2">
        <v>6437.5</v>
      </c>
      <c r="H76" s="2">
        <v>6505</v>
      </c>
      <c r="I76" s="2">
        <v>6574.1</v>
      </c>
      <c r="J76" s="2">
        <v>6645.9000000000005</v>
      </c>
      <c r="K76" s="2">
        <v>6716.6</v>
      </c>
      <c r="L76" s="2">
        <v>6789.2</v>
      </c>
      <c r="M76" s="2">
        <v>6863.4000000000005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3">
      <c r="A77" t="s">
        <v>110</v>
      </c>
      <c r="B77" s="2">
        <v>1483</v>
      </c>
      <c r="C77" s="2">
        <v>1287</v>
      </c>
      <c r="D77" s="2">
        <v>1249.7</v>
      </c>
      <c r="E77" s="2">
        <v>1265.9000000000001</v>
      </c>
      <c r="F77" s="2">
        <v>1281.8</v>
      </c>
      <c r="G77" s="2">
        <v>1301.3</v>
      </c>
      <c r="H77" s="2">
        <v>1317.6</v>
      </c>
      <c r="I77" s="2">
        <v>1331.1</v>
      </c>
      <c r="J77" s="2">
        <v>1347</v>
      </c>
      <c r="K77" s="2">
        <v>1362.9</v>
      </c>
      <c r="L77" s="2">
        <v>1380.7999999999997</v>
      </c>
      <c r="M77" s="2">
        <v>1398.5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3">
      <c r="A78" t="s">
        <v>111</v>
      </c>
      <c r="B78" s="2">
        <v>9</v>
      </c>
      <c r="C78" s="2">
        <v>7</v>
      </c>
      <c r="D78" s="2">
        <v>7.1</v>
      </c>
      <c r="E78" s="2">
        <v>7.3999999999999995</v>
      </c>
      <c r="F78" s="2">
        <v>7.3999999999999995</v>
      </c>
      <c r="G78" s="2">
        <v>7.6000000000000005</v>
      </c>
      <c r="H78" s="2">
        <v>7.7</v>
      </c>
      <c r="I78" s="2">
        <v>7.9</v>
      </c>
      <c r="J78" s="2">
        <v>8.1</v>
      </c>
      <c r="K78" s="2">
        <v>8.1999999999999993</v>
      </c>
      <c r="L78" s="2">
        <v>8.2999999999999989</v>
      </c>
      <c r="M78" s="2">
        <v>8.4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3">
      <c r="A79" t="s">
        <v>112</v>
      </c>
      <c r="B79" s="2">
        <v>95</v>
      </c>
      <c r="C79" s="2">
        <v>198</v>
      </c>
      <c r="D79" s="2">
        <v>114.7</v>
      </c>
      <c r="E79" s="2">
        <v>117.4</v>
      </c>
      <c r="F79" s="2">
        <v>114.6</v>
      </c>
      <c r="G79" s="2">
        <v>109.8</v>
      </c>
      <c r="H79" s="2">
        <v>114.19999999999999</v>
      </c>
      <c r="I79" s="2">
        <v>114.8</v>
      </c>
      <c r="J79" s="2">
        <v>115.9</v>
      </c>
      <c r="K79" s="2">
        <v>116.29999999999998</v>
      </c>
      <c r="L79" s="2">
        <v>116.89999999999999</v>
      </c>
      <c r="M79" s="2">
        <v>117.19999999999999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3">
      <c r="A80" t="s">
        <v>31</v>
      </c>
      <c r="B80" s="2">
        <v>483803</v>
      </c>
      <c r="C80" s="2">
        <v>419578</v>
      </c>
      <c r="D80" s="2">
        <v>425682.19999999995</v>
      </c>
      <c r="E80" s="2">
        <v>434533.7</v>
      </c>
      <c r="F80" s="2">
        <v>464533.6</v>
      </c>
      <c r="G80" s="2">
        <v>496317.70000000007</v>
      </c>
      <c r="H80" s="2">
        <v>506289.69999999995</v>
      </c>
      <c r="I80" s="2">
        <v>511353.1</v>
      </c>
      <c r="J80" s="2">
        <v>516110.7</v>
      </c>
      <c r="K80" s="2">
        <v>500460.10000000003</v>
      </c>
      <c r="L80" s="2">
        <v>486472.50000000006</v>
      </c>
      <c r="M80" s="2">
        <v>473534.3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5" x14ac:dyDescent="0.3">
      <c r="A81" s="9" t="s">
        <v>33</v>
      </c>
      <c r="B81" s="10">
        <f>SUM(B82:B94)</f>
        <v>288266</v>
      </c>
      <c r="C81" s="10">
        <f>SUM(C82:C94)</f>
        <v>400301</v>
      </c>
      <c r="D81" s="10">
        <f>SUM(D82:D94)</f>
        <v>398994.89999999997</v>
      </c>
      <c r="E81" s="10">
        <f>SUM(E82:E94)</f>
        <v>403801.7</v>
      </c>
      <c r="F81" s="10">
        <f t="shared" ref="F81:U81" si="2">SUM(F82:F94)</f>
        <v>397048.6</v>
      </c>
      <c r="G81" s="10">
        <f t="shared" si="2"/>
        <v>394273.50000000006</v>
      </c>
      <c r="H81" s="10">
        <f t="shared" si="2"/>
        <v>394747.2</v>
      </c>
      <c r="I81" s="10">
        <f t="shared" si="2"/>
        <v>391402.00000000012</v>
      </c>
      <c r="J81" s="10">
        <f t="shared" si="2"/>
        <v>390509.7</v>
      </c>
      <c r="K81" s="10">
        <f t="shared" si="2"/>
        <v>388869.90000000008</v>
      </c>
      <c r="L81" s="10">
        <f t="shared" si="2"/>
        <v>389090.60000000003</v>
      </c>
      <c r="M81" s="10">
        <f t="shared" si="2"/>
        <v>391961.2</v>
      </c>
      <c r="N81" s="10">
        <f t="shared" si="2"/>
        <v>0</v>
      </c>
      <c r="O81" s="10">
        <f t="shared" si="2"/>
        <v>0</v>
      </c>
      <c r="P81" s="10">
        <f t="shared" si="2"/>
        <v>0</v>
      </c>
      <c r="Q81" s="10">
        <f t="shared" si="2"/>
        <v>0</v>
      </c>
      <c r="R81" s="10">
        <f t="shared" si="2"/>
        <v>0</v>
      </c>
      <c r="S81" s="10">
        <f t="shared" si="2"/>
        <v>0</v>
      </c>
      <c r="T81" s="10">
        <f t="shared" si="2"/>
        <v>0</v>
      </c>
      <c r="U81" s="10">
        <f t="shared" si="2"/>
        <v>0</v>
      </c>
    </row>
    <row r="82" spans="1:25" x14ac:dyDescent="0.3">
      <c r="A82" t="s">
        <v>34</v>
      </c>
      <c r="B82" s="2">
        <v>11711</v>
      </c>
      <c r="C82" s="2">
        <v>16979</v>
      </c>
      <c r="D82" s="2">
        <v>16979.5</v>
      </c>
      <c r="E82" s="2">
        <v>17331.3</v>
      </c>
      <c r="F82" s="2">
        <v>18035.699999999997</v>
      </c>
      <c r="G82" s="2">
        <v>18933.5</v>
      </c>
      <c r="H82" s="2">
        <v>19267.5</v>
      </c>
      <c r="I82" s="2">
        <v>19550.599999999999</v>
      </c>
      <c r="J82" s="2">
        <v>19824</v>
      </c>
      <c r="K82" s="2">
        <v>19880.5</v>
      </c>
      <c r="L82" s="2">
        <v>19934.900000000001</v>
      </c>
      <c r="M82" s="2">
        <v>20031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5" s="9" customFormat="1" x14ac:dyDescent="0.3">
      <c r="A83" t="s">
        <v>113</v>
      </c>
      <c r="B83" s="2">
        <v>2557</v>
      </c>
      <c r="C83" s="2">
        <v>3420</v>
      </c>
      <c r="D83" s="2">
        <v>3416</v>
      </c>
      <c r="E83" s="2">
        <v>3450.3999999999996</v>
      </c>
      <c r="F83" s="2">
        <v>3471.7</v>
      </c>
      <c r="G83" s="2">
        <v>3493.6000000000004</v>
      </c>
      <c r="H83" s="2">
        <v>3565.4999999999995</v>
      </c>
      <c r="I83" s="2">
        <v>3642.2999999999997</v>
      </c>
      <c r="J83" s="2">
        <v>3723.9</v>
      </c>
      <c r="K83" s="2">
        <v>3795.5</v>
      </c>
      <c r="L83" s="2">
        <v>3868.7999999999997</v>
      </c>
      <c r="M83" s="2">
        <v>3954.9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/>
      <c r="W83"/>
      <c r="X83"/>
      <c r="Y83"/>
    </row>
    <row r="84" spans="1:25" s="9" customFormat="1" x14ac:dyDescent="0.3">
      <c r="A84" t="s">
        <v>36</v>
      </c>
      <c r="B84" s="2">
        <v>202515</v>
      </c>
      <c r="C84" s="2">
        <v>256809</v>
      </c>
      <c r="D84" s="2">
        <v>256807.3</v>
      </c>
      <c r="E84" s="2">
        <v>260111.9</v>
      </c>
      <c r="F84" s="2">
        <v>253975.6</v>
      </c>
      <c r="G84" s="2">
        <v>250020.1</v>
      </c>
      <c r="H84" s="2">
        <v>251219.3</v>
      </c>
      <c r="I84" s="2">
        <v>250655.09999999998</v>
      </c>
      <c r="J84" s="2">
        <v>251624.5</v>
      </c>
      <c r="K84" s="2">
        <v>253630.4</v>
      </c>
      <c r="L84" s="2">
        <v>256960.2</v>
      </c>
      <c r="M84" s="2">
        <v>262483.7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/>
      <c r="W84"/>
      <c r="X84"/>
      <c r="Y84"/>
    </row>
    <row r="85" spans="1:25" s="9" customFormat="1" x14ac:dyDescent="0.3">
      <c r="A85" t="s">
        <v>38</v>
      </c>
      <c r="B85" s="2">
        <v>28373</v>
      </c>
      <c r="C85" s="2">
        <v>62109</v>
      </c>
      <c r="D85" s="2">
        <v>61632.1</v>
      </c>
      <c r="E85" s="2">
        <v>62136.200000000004</v>
      </c>
      <c r="F85" s="2">
        <v>60449.499999999993</v>
      </c>
      <c r="G85" s="2">
        <v>60107.9</v>
      </c>
      <c r="H85" s="2">
        <v>59376.800000000003</v>
      </c>
      <c r="I85" s="2">
        <v>57197.399999999994</v>
      </c>
      <c r="J85" s="2">
        <v>55670.3</v>
      </c>
      <c r="K85" s="2">
        <v>53023.899999999994</v>
      </c>
      <c r="L85" s="2">
        <v>50616.5</v>
      </c>
      <c r="M85" s="2">
        <v>48331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/>
      <c r="W85"/>
      <c r="X85"/>
      <c r="Y85"/>
    </row>
    <row r="86" spans="1:25" x14ac:dyDescent="0.3">
      <c r="A86" t="s">
        <v>40</v>
      </c>
      <c r="B86" s="2">
        <v>9747</v>
      </c>
      <c r="C86" s="2">
        <v>9789</v>
      </c>
      <c r="D86" s="2">
        <v>9998.9</v>
      </c>
      <c r="E86" s="2">
        <v>10087.9</v>
      </c>
      <c r="F86" s="2">
        <v>10319.1</v>
      </c>
      <c r="G86" s="2">
        <v>10600</v>
      </c>
      <c r="H86" s="2">
        <v>10739</v>
      </c>
      <c r="I86" s="2">
        <v>10821.4</v>
      </c>
      <c r="J86" s="2">
        <v>10915.5</v>
      </c>
      <c r="K86" s="2">
        <v>10977.999999999998</v>
      </c>
      <c r="L86" s="2">
        <v>11051.2</v>
      </c>
      <c r="M86" s="2">
        <v>11133.2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5" x14ac:dyDescent="0.3">
      <c r="A87" t="s">
        <v>114</v>
      </c>
      <c r="B87" s="2">
        <v>6975</v>
      </c>
      <c r="C87" s="2">
        <v>7466</v>
      </c>
      <c r="D87" s="2">
        <v>7777.1</v>
      </c>
      <c r="E87" s="2">
        <v>7859.3</v>
      </c>
      <c r="F87" s="2">
        <v>7844</v>
      </c>
      <c r="G87" s="2">
        <v>7866.7</v>
      </c>
      <c r="H87" s="2">
        <v>7925.7000000000007</v>
      </c>
      <c r="I87" s="2">
        <v>8016.4</v>
      </c>
      <c r="J87" s="2">
        <v>8125.6</v>
      </c>
      <c r="K87" s="2">
        <v>8171.5</v>
      </c>
      <c r="L87" s="2">
        <v>8194.6</v>
      </c>
      <c r="M87" s="2">
        <v>8198.7999999999993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5" x14ac:dyDescent="0.3">
      <c r="A88" t="s">
        <v>115</v>
      </c>
      <c r="B88" s="2">
        <v>235</v>
      </c>
      <c r="C88" s="2">
        <v>237</v>
      </c>
      <c r="D88" s="2">
        <v>226</v>
      </c>
      <c r="E88" s="2">
        <v>228.49999999999997</v>
      </c>
      <c r="F88" s="2">
        <v>226.70000000000002</v>
      </c>
      <c r="G88" s="2">
        <v>225.20000000000002</v>
      </c>
      <c r="H88" s="2">
        <v>225.89999999999998</v>
      </c>
      <c r="I88" s="2">
        <v>226.9</v>
      </c>
      <c r="J88" s="2">
        <v>228.2</v>
      </c>
      <c r="K88" s="2">
        <v>229.20000000000002</v>
      </c>
      <c r="L88" s="2">
        <v>230.2</v>
      </c>
      <c r="M88" s="2">
        <v>231.3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5" s="1" customFormat="1" x14ac:dyDescent="0.3">
      <c r="A89" t="s">
        <v>116</v>
      </c>
      <c r="B89" s="2">
        <v>1071</v>
      </c>
      <c r="C89" s="2">
        <v>1229</v>
      </c>
      <c r="D89" s="2">
        <v>1208</v>
      </c>
      <c r="E89" s="2">
        <v>1221.6999999999998</v>
      </c>
      <c r="F89" s="2">
        <v>1273.8000000000002</v>
      </c>
      <c r="G89" s="2">
        <v>1344.2999999999997</v>
      </c>
      <c r="H89" s="2">
        <v>1366.3000000000002</v>
      </c>
      <c r="I89" s="2">
        <v>1375.6999999999998</v>
      </c>
      <c r="J89" s="2">
        <v>1396.7000000000003</v>
      </c>
      <c r="K89" s="2">
        <v>1409.3</v>
      </c>
      <c r="L89" s="2">
        <v>1429.9</v>
      </c>
      <c r="M89" s="2">
        <v>1435.3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/>
      <c r="W89"/>
      <c r="X89"/>
      <c r="Y89"/>
    </row>
    <row r="90" spans="1:25" s="9" customFormat="1" x14ac:dyDescent="0.3">
      <c r="A90" t="s">
        <v>117</v>
      </c>
      <c r="B90" s="2">
        <v>8633</v>
      </c>
      <c r="C90" s="2">
        <v>11399</v>
      </c>
      <c r="D90" s="2">
        <v>9821.7000000000007</v>
      </c>
      <c r="E90" s="2">
        <v>9929.4</v>
      </c>
      <c r="F90" s="2">
        <v>10085.299999999999</v>
      </c>
      <c r="G90" s="2">
        <v>10246.1</v>
      </c>
      <c r="H90" s="2">
        <v>10469.299999999999</v>
      </c>
      <c r="I90" s="2">
        <v>10707</v>
      </c>
      <c r="J90" s="2">
        <v>10959.3</v>
      </c>
      <c r="K90" s="2">
        <v>11156.9</v>
      </c>
      <c r="L90" s="2">
        <v>11361.7</v>
      </c>
      <c r="M90" s="2">
        <v>11573.699999999999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/>
      <c r="W90"/>
      <c r="X90"/>
      <c r="Y90"/>
    </row>
    <row r="91" spans="1:25" x14ac:dyDescent="0.3">
      <c r="A91" t="s">
        <v>42</v>
      </c>
      <c r="B91" s="2">
        <v>7822</v>
      </c>
      <c r="C91" s="2">
        <v>8422</v>
      </c>
      <c r="D91" s="2">
        <v>8443.1</v>
      </c>
      <c r="E91" s="2">
        <v>8565.6</v>
      </c>
      <c r="F91" s="2">
        <v>8755.5</v>
      </c>
      <c r="G91" s="2">
        <v>8938.1999999999989</v>
      </c>
      <c r="H91" s="2">
        <v>9067.5</v>
      </c>
      <c r="I91" s="2">
        <v>9185.5</v>
      </c>
      <c r="J91" s="2">
        <v>9300.5</v>
      </c>
      <c r="K91" s="2">
        <v>9387</v>
      </c>
      <c r="L91" s="2">
        <v>9471.2999999999993</v>
      </c>
      <c r="M91" s="2">
        <v>9554.1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5" x14ac:dyDescent="0.3">
      <c r="A92" t="s">
        <v>118</v>
      </c>
      <c r="B92" s="2">
        <v>150</v>
      </c>
      <c r="C92" s="2">
        <v>948</v>
      </c>
      <c r="D92" s="2">
        <v>854</v>
      </c>
      <c r="E92" s="2">
        <v>874</v>
      </c>
      <c r="F92" s="2">
        <v>853.5</v>
      </c>
      <c r="G92" s="2">
        <v>841.7</v>
      </c>
      <c r="H92" s="2">
        <v>844.90000000000009</v>
      </c>
      <c r="I92" s="2">
        <v>834.6</v>
      </c>
      <c r="J92" s="2">
        <v>837.8</v>
      </c>
      <c r="K92" s="2">
        <v>820.9</v>
      </c>
      <c r="L92" s="2">
        <v>807.19999999999993</v>
      </c>
      <c r="M92" s="2">
        <v>794.3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5" x14ac:dyDescent="0.3">
      <c r="A93" t="s">
        <v>119</v>
      </c>
      <c r="B93" s="2">
        <v>4205</v>
      </c>
      <c r="C93" s="2">
        <v>15896</v>
      </c>
      <c r="D93" s="2">
        <v>15654.9</v>
      </c>
      <c r="E93" s="2">
        <v>15689.199999999999</v>
      </c>
      <c r="F93" s="2">
        <v>15223.2</v>
      </c>
      <c r="G93" s="2">
        <v>14872.2</v>
      </c>
      <c r="H93" s="2">
        <v>13759.5</v>
      </c>
      <c r="I93" s="2">
        <v>12136.4</v>
      </c>
      <c r="J93" s="2">
        <v>10714.399999999998</v>
      </c>
      <c r="K93" s="2">
        <v>9126.7000000000007</v>
      </c>
      <c r="L93" s="2">
        <v>7820.3</v>
      </c>
      <c r="M93" s="2">
        <v>6801.1999999999989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5" x14ac:dyDescent="0.3">
      <c r="A94" t="s">
        <v>120</v>
      </c>
      <c r="B94" s="2">
        <v>4272</v>
      </c>
      <c r="C94" s="2">
        <v>5598</v>
      </c>
      <c r="D94" s="2">
        <v>6176.3</v>
      </c>
      <c r="E94" s="2">
        <v>6316.3</v>
      </c>
      <c r="F94" s="2">
        <v>6535</v>
      </c>
      <c r="G94" s="2">
        <v>6784</v>
      </c>
      <c r="H94" s="2">
        <v>6920</v>
      </c>
      <c r="I94" s="2">
        <v>7052.7000000000007</v>
      </c>
      <c r="J94" s="2">
        <v>7189</v>
      </c>
      <c r="K94" s="2">
        <v>7260.1</v>
      </c>
      <c r="L94" s="2">
        <v>7343.8</v>
      </c>
      <c r="M94" s="2">
        <v>7438.7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5" x14ac:dyDescent="0.3">
      <c r="A95" s="1" t="s">
        <v>94</v>
      </c>
    </row>
    <row r="96" spans="1:25" x14ac:dyDescent="0.3">
      <c r="B96" s="2" t="s">
        <v>1</v>
      </c>
      <c r="D96" s="2" t="s">
        <v>2</v>
      </c>
    </row>
    <row r="97" spans="1:21" x14ac:dyDescent="0.3">
      <c r="A97" s="5" t="s">
        <v>4</v>
      </c>
      <c r="B97" s="6">
        <v>1992</v>
      </c>
      <c r="C97" s="6">
        <v>2017</v>
      </c>
      <c r="D97" s="7">
        <v>2017</v>
      </c>
      <c r="E97" s="7">
        <v>2020</v>
      </c>
      <c r="F97" s="7">
        <v>2025</v>
      </c>
      <c r="G97" s="7">
        <v>2030</v>
      </c>
      <c r="H97" s="7">
        <v>2035</v>
      </c>
      <c r="I97" s="7">
        <v>2040</v>
      </c>
      <c r="J97" s="7">
        <v>2045</v>
      </c>
      <c r="K97" s="7">
        <v>2050</v>
      </c>
      <c r="L97" s="7">
        <v>2055</v>
      </c>
      <c r="M97" s="7">
        <v>2060</v>
      </c>
      <c r="N97" s="8">
        <v>2065</v>
      </c>
      <c r="O97" s="8">
        <v>2070</v>
      </c>
      <c r="P97" s="8">
        <v>2075</v>
      </c>
      <c r="Q97" s="8">
        <v>2080</v>
      </c>
      <c r="R97" s="8">
        <v>2085</v>
      </c>
      <c r="S97" s="8">
        <v>2090</v>
      </c>
      <c r="T97" s="8">
        <v>2095</v>
      </c>
      <c r="U97" s="8">
        <v>2100</v>
      </c>
    </row>
    <row r="98" spans="1:21" x14ac:dyDescent="0.3">
      <c r="A98" s="9" t="s">
        <v>44</v>
      </c>
      <c r="B98" s="10">
        <f>SUM(B99:B137)+B185+B186+B189+B190+B191+B196+B197+B199</f>
        <v>1160743</v>
      </c>
      <c r="C98" s="10">
        <f>SUM(C99:C137)+C185+C186+C189+C190+C191+C196+C197+C199</f>
        <v>1130134</v>
      </c>
      <c r="D98" s="10">
        <f>SUM(D99:D137)+D185+D186+D189+D190+D191+D196+D197+D199</f>
        <v>1245544.7000000002</v>
      </c>
      <c r="E98" s="10">
        <f>SUM(E99:E137)+E185+E186+E189+E190+E191+E196+E197+E199</f>
        <v>1284182.8999999997</v>
      </c>
      <c r="F98" s="10">
        <f t="shared" ref="F98:U98" si="3">SUM(F99:F137)+F185+F186+F189+F190+F191+F196+F197+F199</f>
        <v>1344261.4000000004</v>
      </c>
      <c r="G98" s="10">
        <f t="shared" si="3"/>
        <v>1414578.2999999993</v>
      </c>
      <c r="H98" s="10">
        <f t="shared" si="3"/>
        <v>1437341.9999999998</v>
      </c>
      <c r="I98" s="10">
        <f t="shared" si="3"/>
        <v>1469254.8000000007</v>
      </c>
      <c r="J98" s="10">
        <f t="shared" si="3"/>
        <v>1506418.7999999998</v>
      </c>
      <c r="K98" s="10">
        <f t="shared" si="3"/>
        <v>1529902.1000000006</v>
      </c>
      <c r="L98" s="10">
        <f t="shared" si="3"/>
        <v>1546324.8000000003</v>
      </c>
      <c r="M98" s="10">
        <f t="shared" si="3"/>
        <v>1561816.2999999996</v>
      </c>
      <c r="N98" s="10">
        <f t="shared" si="3"/>
        <v>0</v>
      </c>
      <c r="O98" s="10">
        <f t="shared" si="3"/>
        <v>0</v>
      </c>
      <c r="P98" s="10">
        <f t="shared" si="3"/>
        <v>0</v>
      </c>
      <c r="Q98" s="10">
        <f t="shared" si="3"/>
        <v>0</v>
      </c>
      <c r="R98" s="10">
        <f t="shared" si="3"/>
        <v>0</v>
      </c>
      <c r="S98" s="10">
        <f t="shared" si="3"/>
        <v>0</v>
      </c>
      <c r="T98" s="10">
        <f t="shared" si="3"/>
        <v>0</v>
      </c>
      <c r="U98" s="10">
        <f t="shared" si="3"/>
        <v>0</v>
      </c>
    </row>
    <row r="99" spans="1:21" x14ac:dyDescent="0.3">
      <c r="A99" t="s">
        <v>121</v>
      </c>
      <c r="B99" s="2">
        <v>2295</v>
      </c>
      <c r="C99" s="2">
        <v>3617</v>
      </c>
      <c r="D99" s="2">
        <v>3606</v>
      </c>
      <c r="E99" s="2">
        <v>3653.4</v>
      </c>
      <c r="F99" s="2">
        <v>3550.3</v>
      </c>
      <c r="G99" s="2">
        <v>3347.8999999999996</v>
      </c>
      <c r="H99" s="2">
        <v>3242.7</v>
      </c>
      <c r="I99" s="2">
        <v>2920.8</v>
      </c>
      <c r="J99" s="2">
        <v>624.5</v>
      </c>
      <c r="K99" s="2">
        <v>634</v>
      </c>
      <c r="L99" s="2">
        <v>643.6</v>
      </c>
      <c r="M99" s="2">
        <v>653.29999999999995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3">
      <c r="A100" t="s">
        <v>122</v>
      </c>
      <c r="B100" s="2">
        <v>4</v>
      </c>
      <c r="C100" s="2">
        <v>7</v>
      </c>
      <c r="D100" s="2">
        <v>7</v>
      </c>
      <c r="E100" s="2">
        <v>7.3999999999999995</v>
      </c>
      <c r="F100" s="2">
        <v>8.6</v>
      </c>
      <c r="G100" s="2">
        <v>9.5</v>
      </c>
      <c r="H100" s="2">
        <v>10.1</v>
      </c>
      <c r="I100" s="2">
        <v>10.7</v>
      </c>
      <c r="J100" s="2">
        <v>10.999999999999998</v>
      </c>
      <c r="K100" s="2">
        <v>11.299999999999999</v>
      </c>
      <c r="L100" s="2">
        <v>11.6</v>
      </c>
      <c r="M100" s="2">
        <v>11.799999999999999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3">
      <c r="A101" t="s">
        <v>124</v>
      </c>
      <c r="B101" s="2">
        <v>28569</v>
      </c>
      <c r="C101" s="2">
        <v>26405</v>
      </c>
      <c r="D101" s="2">
        <v>26522.2</v>
      </c>
      <c r="E101" s="2">
        <v>26770.5</v>
      </c>
      <c r="F101" s="2">
        <v>27164.3</v>
      </c>
      <c r="G101" s="2">
        <v>27560.3</v>
      </c>
      <c r="H101" s="2">
        <v>27983.199999999997</v>
      </c>
      <c r="I101" s="2">
        <v>28405.599999999999</v>
      </c>
      <c r="J101" s="2">
        <v>28826.899999999998</v>
      </c>
      <c r="K101" s="2">
        <v>29247.1</v>
      </c>
      <c r="L101" s="2">
        <v>29672.799999999999</v>
      </c>
      <c r="M101" s="2">
        <v>30103.7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3">
      <c r="A102" t="s">
        <v>125</v>
      </c>
      <c r="B102" s="2">
        <v>3954</v>
      </c>
      <c r="C102" s="2">
        <v>5320</v>
      </c>
      <c r="D102" s="2">
        <v>5320.9</v>
      </c>
      <c r="E102" s="2">
        <v>5383.5</v>
      </c>
      <c r="F102" s="2">
        <v>5474.7</v>
      </c>
      <c r="G102" s="2">
        <v>5568.1</v>
      </c>
      <c r="H102" s="2">
        <v>5652.1</v>
      </c>
      <c r="I102" s="2">
        <v>5737.0999999999995</v>
      </c>
      <c r="J102" s="2">
        <v>5822.9999999999991</v>
      </c>
      <c r="K102" s="2">
        <v>5910.3</v>
      </c>
      <c r="L102" s="2">
        <v>5998.5</v>
      </c>
      <c r="M102" s="2">
        <v>6087.9000000000005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3">
      <c r="A103" t="s">
        <v>126</v>
      </c>
      <c r="B103" s="2">
        <v>106</v>
      </c>
      <c r="C103" s="2">
        <v>92</v>
      </c>
      <c r="D103" s="2">
        <v>91.9</v>
      </c>
      <c r="E103" s="2">
        <v>87.1</v>
      </c>
      <c r="F103" s="2">
        <v>78.199999999999989</v>
      </c>
      <c r="G103" s="2">
        <v>70.5</v>
      </c>
      <c r="H103" s="2">
        <v>70.899999999999991</v>
      </c>
      <c r="I103" s="2">
        <v>71</v>
      </c>
      <c r="J103" s="2">
        <v>71.099999999999994</v>
      </c>
      <c r="K103" s="2">
        <v>72.900000000000006</v>
      </c>
      <c r="L103" s="2">
        <v>74.599999999999994</v>
      </c>
      <c r="M103" s="2">
        <v>76.399999999999991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3">
      <c r="A104" t="s">
        <v>127</v>
      </c>
      <c r="B104" s="2">
        <v>11843</v>
      </c>
      <c r="C104" s="2">
        <v>7822</v>
      </c>
      <c r="D104" s="2">
        <v>7952.3</v>
      </c>
      <c r="E104" s="2">
        <v>8031.7</v>
      </c>
      <c r="F104" s="2">
        <v>8176.6</v>
      </c>
      <c r="G104" s="2">
        <v>8336.5999999999985</v>
      </c>
      <c r="H104" s="2">
        <v>8438.7999999999993</v>
      </c>
      <c r="I104" s="2">
        <v>8536</v>
      </c>
      <c r="J104" s="2">
        <v>8639</v>
      </c>
      <c r="K104" s="2">
        <v>8721.3999999999978</v>
      </c>
      <c r="L104" s="2">
        <v>8802.4</v>
      </c>
      <c r="M104" s="2">
        <v>8877.7999999999993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3">
      <c r="A105" t="s">
        <v>46</v>
      </c>
      <c r="B105" s="2">
        <v>366184</v>
      </c>
      <c r="C105" s="2">
        <v>329281</v>
      </c>
      <c r="D105" s="2">
        <v>442489.7</v>
      </c>
      <c r="E105" s="2">
        <v>462795.79999999993</v>
      </c>
      <c r="F105" s="2">
        <v>499420.60000000003</v>
      </c>
      <c r="G105" s="2">
        <v>545154.5</v>
      </c>
      <c r="H105" s="2">
        <v>555206.5</v>
      </c>
      <c r="I105" s="2">
        <v>573754</v>
      </c>
      <c r="J105" s="2">
        <v>597700.79999999993</v>
      </c>
      <c r="K105" s="2">
        <v>612182.20000000007</v>
      </c>
      <c r="L105" s="2">
        <v>621446.80000000005</v>
      </c>
      <c r="M105" s="2">
        <v>624647.69999999995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3">
      <c r="A106" t="s">
        <v>128</v>
      </c>
      <c r="B106" s="2">
        <v>45</v>
      </c>
      <c r="C106" s="2">
        <v>16</v>
      </c>
      <c r="D106" s="2">
        <v>18.5</v>
      </c>
      <c r="E106" s="2">
        <v>19</v>
      </c>
      <c r="F106" s="2">
        <v>17.2</v>
      </c>
      <c r="G106" s="2">
        <v>15</v>
      </c>
      <c r="H106" s="2">
        <v>13.399999999999999</v>
      </c>
      <c r="I106" s="2">
        <v>12.2</v>
      </c>
      <c r="J106" s="2">
        <v>13.1</v>
      </c>
      <c r="K106" s="2">
        <v>13.9</v>
      </c>
      <c r="L106" s="2">
        <v>14.4</v>
      </c>
      <c r="M106" s="2">
        <v>14.700000000000001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3">
      <c r="A107" t="s">
        <v>129</v>
      </c>
      <c r="B107" s="2">
        <v>11</v>
      </c>
      <c r="C107" s="2">
        <v>16</v>
      </c>
      <c r="D107" s="2">
        <v>16.100000000000001</v>
      </c>
      <c r="E107" s="2">
        <v>16.3</v>
      </c>
      <c r="F107" s="2">
        <v>16.599999999999998</v>
      </c>
      <c r="G107" s="2">
        <v>16.900000000000002</v>
      </c>
      <c r="H107" s="2">
        <v>17.2</v>
      </c>
      <c r="I107" s="2">
        <v>17.600000000000001</v>
      </c>
      <c r="J107" s="2">
        <v>17.8</v>
      </c>
      <c r="K107" s="2">
        <v>18</v>
      </c>
      <c r="L107" s="2">
        <v>18.400000000000002</v>
      </c>
      <c r="M107" s="2">
        <v>18.600000000000001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3">
      <c r="A108" t="s">
        <v>48</v>
      </c>
      <c r="B108" s="2">
        <v>320148</v>
      </c>
      <c r="C108" s="2">
        <v>353953</v>
      </c>
      <c r="D108" s="2">
        <v>348921.8</v>
      </c>
      <c r="E108" s="2">
        <v>357177.8</v>
      </c>
      <c r="F108" s="2">
        <v>370036.50000000006</v>
      </c>
      <c r="G108" s="2">
        <v>383619</v>
      </c>
      <c r="H108" s="2">
        <v>387946.30000000005</v>
      </c>
      <c r="I108" s="2">
        <v>394104.49999999994</v>
      </c>
      <c r="J108" s="2">
        <v>402046.3</v>
      </c>
      <c r="K108" s="2">
        <v>408388.8</v>
      </c>
      <c r="L108" s="2">
        <v>411961.30000000005</v>
      </c>
      <c r="M108" s="2">
        <v>420174.2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3">
      <c r="A109" t="s">
        <v>50</v>
      </c>
      <c r="B109" s="2">
        <v>158774</v>
      </c>
      <c r="C109" s="2">
        <v>118252</v>
      </c>
      <c r="D109" s="2">
        <v>115783.2</v>
      </c>
      <c r="E109" s="2">
        <v>118840.7</v>
      </c>
      <c r="F109" s="2">
        <v>123599.5</v>
      </c>
      <c r="G109" s="2">
        <v>128665.49999999999</v>
      </c>
      <c r="H109" s="2">
        <v>132190.39999999999</v>
      </c>
      <c r="I109" s="2">
        <v>135886</v>
      </c>
      <c r="J109" s="2">
        <v>138746.4</v>
      </c>
      <c r="K109" s="2">
        <v>139364.50000000003</v>
      </c>
      <c r="L109" s="2">
        <v>140403.80000000002</v>
      </c>
      <c r="M109" s="2">
        <v>141600.1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">
      <c r="A110" t="s">
        <v>130</v>
      </c>
      <c r="B110" s="2">
        <v>1400</v>
      </c>
      <c r="C110" s="2">
        <v>446</v>
      </c>
      <c r="D110" s="2">
        <v>2274.1</v>
      </c>
      <c r="E110" s="2">
        <v>2340.7000000000003</v>
      </c>
      <c r="F110" s="2">
        <v>2539.9000000000005</v>
      </c>
      <c r="G110" s="2">
        <v>2831.4</v>
      </c>
      <c r="H110" s="2">
        <v>2981.4</v>
      </c>
      <c r="I110" s="2">
        <v>3043.2000000000003</v>
      </c>
      <c r="J110" s="2">
        <v>3051.1000000000004</v>
      </c>
      <c r="K110" s="2">
        <v>3029</v>
      </c>
      <c r="L110" s="2">
        <v>3059.2000000000003</v>
      </c>
      <c r="M110" s="2">
        <v>3065.9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3">
      <c r="A111" t="s">
        <v>131</v>
      </c>
      <c r="B111" s="2">
        <v>97</v>
      </c>
      <c r="C111" s="2">
        <v>177</v>
      </c>
      <c r="D111" s="2">
        <v>336.8</v>
      </c>
      <c r="E111" s="2">
        <v>356.29999999999995</v>
      </c>
      <c r="F111" s="2">
        <v>366.8</v>
      </c>
      <c r="G111" s="2">
        <v>382.7</v>
      </c>
      <c r="H111" s="2">
        <v>390.7</v>
      </c>
      <c r="I111" s="2">
        <v>398.09999999999997</v>
      </c>
      <c r="J111" s="2">
        <v>405.5</v>
      </c>
      <c r="K111" s="2">
        <v>402.4</v>
      </c>
      <c r="L111" s="2">
        <v>398.8</v>
      </c>
      <c r="M111" s="2">
        <v>394.9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3">
      <c r="A112" t="s">
        <v>132</v>
      </c>
      <c r="B112" s="2">
        <v>113</v>
      </c>
      <c r="C112" s="2">
        <v>27</v>
      </c>
      <c r="D112" s="2">
        <v>126.7</v>
      </c>
      <c r="E112" s="2">
        <v>124.8</v>
      </c>
      <c r="F112" s="2">
        <v>116.89999999999999</v>
      </c>
      <c r="G112" s="2">
        <v>108.79999999999998</v>
      </c>
      <c r="H112" s="2">
        <v>98.3</v>
      </c>
      <c r="I112" s="2">
        <v>88.8</v>
      </c>
      <c r="J112" s="2">
        <v>77.600000000000009</v>
      </c>
      <c r="K112" s="2">
        <v>67.8</v>
      </c>
      <c r="L112" s="2">
        <v>60.1</v>
      </c>
      <c r="M112" s="2">
        <v>53.6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3">
      <c r="A113" t="s">
        <v>51</v>
      </c>
      <c r="B113" s="2">
        <v>27276</v>
      </c>
      <c r="C113" s="2">
        <v>28682</v>
      </c>
      <c r="D113" s="2">
        <v>27837</v>
      </c>
      <c r="E113" s="2">
        <v>29288</v>
      </c>
      <c r="F113" s="2">
        <v>30930.1</v>
      </c>
      <c r="G113" s="2">
        <v>32418.9</v>
      </c>
      <c r="H113" s="2">
        <v>33294.9</v>
      </c>
      <c r="I113" s="2">
        <v>34017.9</v>
      </c>
      <c r="J113" s="2">
        <v>34704.9</v>
      </c>
      <c r="K113" s="2">
        <v>35103.9</v>
      </c>
      <c r="L113" s="2">
        <v>35169.800000000003</v>
      </c>
      <c r="M113" s="2">
        <v>34394.9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3">
      <c r="A114" t="s">
        <v>133</v>
      </c>
      <c r="B114" s="2">
        <v>148</v>
      </c>
      <c r="C114" s="2">
        <v>361</v>
      </c>
      <c r="D114" s="2">
        <v>359.1</v>
      </c>
      <c r="E114" s="2">
        <v>363.09999999999997</v>
      </c>
      <c r="F114" s="2">
        <v>367.3</v>
      </c>
      <c r="G114" s="2">
        <v>371.50000000000006</v>
      </c>
      <c r="H114" s="2">
        <v>377.2</v>
      </c>
      <c r="I114" s="2">
        <v>383.1</v>
      </c>
      <c r="J114" s="2">
        <v>389</v>
      </c>
      <c r="K114" s="2">
        <v>394.49999999999994</v>
      </c>
      <c r="L114" s="2">
        <v>400.2</v>
      </c>
      <c r="M114" s="2">
        <v>405.79999999999995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">
      <c r="A115" t="s">
        <v>134</v>
      </c>
      <c r="B115" s="2">
        <v>5233</v>
      </c>
      <c r="C115" s="2">
        <v>7702</v>
      </c>
      <c r="D115" s="2">
        <v>7691</v>
      </c>
      <c r="E115" s="2">
        <v>7813.4</v>
      </c>
      <c r="F115" s="2">
        <v>8033.4000000000005</v>
      </c>
      <c r="G115" s="2">
        <v>8272.1</v>
      </c>
      <c r="H115" s="2">
        <v>8515.2000000000007</v>
      </c>
      <c r="I115" s="2">
        <v>8795.6</v>
      </c>
      <c r="J115" s="2">
        <v>9118.2999999999993</v>
      </c>
      <c r="K115" s="2">
        <v>9464.8000000000011</v>
      </c>
      <c r="L115" s="2">
        <v>9657.9</v>
      </c>
      <c r="M115" s="2">
        <v>9849.7999999999993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3">
      <c r="A116" t="s">
        <v>135</v>
      </c>
      <c r="B116" s="2">
        <v>3734</v>
      </c>
      <c r="C116" s="2">
        <v>4845</v>
      </c>
      <c r="D116" s="2">
        <v>4947</v>
      </c>
      <c r="E116" s="2">
        <v>5184.6000000000004</v>
      </c>
      <c r="F116" s="2">
        <v>5456.9</v>
      </c>
      <c r="G116" s="2">
        <v>5749.7999999999993</v>
      </c>
      <c r="H116" s="2">
        <v>6000.4000000000005</v>
      </c>
      <c r="I116" s="2">
        <v>6182.8</v>
      </c>
      <c r="J116" s="2">
        <v>6434.4000000000005</v>
      </c>
      <c r="K116" s="2">
        <v>6571.2999999999993</v>
      </c>
      <c r="L116" s="2">
        <v>6720</v>
      </c>
      <c r="M116" s="2">
        <v>6869.2999999999993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3">
      <c r="A117" t="s">
        <v>136</v>
      </c>
      <c r="B117" s="2">
        <v>17</v>
      </c>
      <c r="C117" s="2">
        <v>20</v>
      </c>
      <c r="D117" s="2">
        <v>20.100000000000001</v>
      </c>
      <c r="E117" s="2">
        <v>20.3</v>
      </c>
      <c r="F117" s="2">
        <v>20.599999999999998</v>
      </c>
      <c r="G117" s="2">
        <v>20.900000000000002</v>
      </c>
      <c r="H117" s="2">
        <v>21.299999999999997</v>
      </c>
      <c r="I117" s="2">
        <v>21.7</v>
      </c>
      <c r="J117" s="2">
        <v>22</v>
      </c>
      <c r="K117" s="2">
        <v>22.3</v>
      </c>
      <c r="L117" s="2">
        <v>22.700000000000003</v>
      </c>
      <c r="M117" s="2">
        <v>23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3">
      <c r="A118" t="s">
        <v>137</v>
      </c>
      <c r="B118" s="2">
        <v>6048</v>
      </c>
      <c r="C118" s="2">
        <v>9741</v>
      </c>
      <c r="D118" s="2">
        <v>8260.2000000000007</v>
      </c>
      <c r="E118" s="2">
        <v>8439.2000000000007</v>
      </c>
      <c r="F118" s="2">
        <v>8861.6</v>
      </c>
      <c r="G118" s="2">
        <v>9353.2000000000007</v>
      </c>
      <c r="H118" s="2">
        <v>9646.1</v>
      </c>
      <c r="I118" s="2">
        <v>9907.5</v>
      </c>
      <c r="J118" s="2">
        <v>10194.800000000001</v>
      </c>
      <c r="K118" s="2">
        <v>10553.7</v>
      </c>
      <c r="L118" s="2">
        <v>10719.5</v>
      </c>
      <c r="M118" s="2">
        <v>10889.699999999999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3">
      <c r="A119" t="s">
        <v>138</v>
      </c>
      <c r="B119" s="2">
        <v>80</v>
      </c>
      <c r="C119" s="2">
        <v>26</v>
      </c>
      <c r="D119" s="2">
        <v>74.5</v>
      </c>
      <c r="E119" s="2">
        <v>76.099999999999994</v>
      </c>
      <c r="F119" s="2">
        <v>77.8</v>
      </c>
      <c r="G119" s="2">
        <v>81</v>
      </c>
      <c r="H119" s="2">
        <v>83.399999999999991</v>
      </c>
      <c r="I119" s="2">
        <v>85.899999999999991</v>
      </c>
      <c r="J119" s="2">
        <v>88.899999999999991</v>
      </c>
      <c r="K119" s="2">
        <v>91.3</v>
      </c>
      <c r="L119" s="2">
        <v>92.999999999999986</v>
      </c>
      <c r="M119" s="2">
        <v>93.1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3">
      <c r="A120" t="s">
        <v>139</v>
      </c>
      <c r="B120" s="2">
        <v>0</v>
      </c>
      <c r="C120" s="2">
        <v>89</v>
      </c>
      <c r="D120" s="2">
        <v>90</v>
      </c>
      <c r="E120" s="2">
        <v>91.4</v>
      </c>
      <c r="F120" s="2">
        <v>93.5</v>
      </c>
      <c r="G120" s="2">
        <v>95.699999999999989</v>
      </c>
      <c r="H120" s="2">
        <v>97.499999999999986</v>
      </c>
      <c r="I120" s="2">
        <v>99.199999999999989</v>
      </c>
      <c r="J120" s="2">
        <v>101</v>
      </c>
      <c r="K120" s="2">
        <v>102.39999999999999</v>
      </c>
      <c r="L120" s="2">
        <v>103.89999999999999</v>
      </c>
      <c r="M120" s="2">
        <v>105.39999999999999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">
      <c r="A121" t="s">
        <v>53</v>
      </c>
      <c r="B121" s="2">
        <v>48890</v>
      </c>
      <c r="C121" s="2">
        <v>16323</v>
      </c>
      <c r="D121" s="2">
        <v>16476.7</v>
      </c>
      <c r="E121" s="2">
        <v>17189.8</v>
      </c>
      <c r="F121" s="2">
        <v>17921.3</v>
      </c>
      <c r="G121" s="2">
        <v>18719.199999999997</v>
      </c>
      <c r="H121" s="2">
        <v>19321.900000000001</v>
      </c>
      <c r="I121" s="2">
        <v>19646.900000000001</v>
      </c>
      <c r="J121" s="2">
        <v>20262.199999999997</v>
      </c>
      <c r="K121" s="2">
        <v>20664.3</v>
      </c>
      <c r="L121" s="2">
        <v>21589.399999999998</v>
      </c>
      <c r="M121" s="2">
        <v>21888.400000000001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3">
      <c r="A122" t="s">
        <v>140</v>
      </c>
      <c r="B122" s="2">
        <v>957</v>
      </c>
      <c r="C122" s="2">
        <v>762</v>
      </c>
      <c r="D122" s="2">
        <v>762</v>
      </c>
      <c r="E122" s="2">
        <v>772.7</v>
      </c>
      <c r="F122" s="2">
        <v>787</v>
      </c>
      <c r="G122" s="2">
        <v>801.4</v>
      </c>
      <c r="H122" s="2">
        <v>817.1</v>
      </c>
      <c r="I122" s="2">
        <v>833.1</v>
      </c>
      <c r="J122" s="2">
        <v>849.5</v>
      </c>
      <c r="K122" s="2">
        <v>864.7</v>
      </c>
      <c r="L122" s="2">
        <v>879.8</v>
      </c>
      <c r="M122" s="2">
        <v>894.59999999999991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3">
      <c r="A123" t="s">
        <v>141</v>
      </c>
      <c r="B123" s="2">
        <v>36415</v>
      </c>
      <c r="C123" s="2">
        <v>42646</v>
      </c>
      <c r="D123" s="2">
        <v>42813.1</v>
      </c>
      <c r="E123" s="2">
        <v>43305.3</v>
      </c>
      <c r="F123" s="2">
        <v>43832.899999999994</v>
      </c>
      <c r="G123" s="2">
        <v>44353.7</v>
      </c>
      <c r="H123" s="2">
        <v>44915.3</v>
      </c>
      <c r="I123" s="2">
        <v>45509.3</v>
      </c>
      <c r="J123" s="2">
        <v>46103.6</v>
      </c>
      <c r="K123" s="2">
        <v>46609.500000000007</v>
      </c>
      <c r="L123" s="2">
        <v>47105.7</v>
      </c>
      <c r="M123" s="2">
        <v>47600.6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3">
      <c r="A124" t="s">
        <v>142</v>
      </c>
      <c r="B124" s="2">
        <v>13011</v>
      </c>
      <c r="C124" s="2">
        <v>13292</v>
      </c>
      <c r="D124" s="2">
        <v>13332</v>
      </c>
      <c r="E124" s="2">
        <v>13506.9</v>
      </c>
      <c r="F124" s="2">
        <v>13794.4</v>
      </c>
      <c r="G124" s="2">
        <v>14090.2</v>
      </c>
      <c r="H124" s="2">
        <v>14421</v>
      </c>
      <c r="I124" s="2">
        <v>14763.6</v>
      </c>
      <c r="J124" s="2">
        <v>15118</v>
      </c>
      <c r="K124" s="2">
        <v>15507.800000000001</v>
      </c>
      <c r="L124" s="2">
        <v>15917.000000000002</v>
      </c>
      <c r="M124" s="2">
        <v>16347.300000000001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3">
      <c r="A125" t="s">
        <v>143</v>
      </c>
      <c r="B125" s="2">
        <v>16</v>
      </c>
      <c r="C125" s="2">
        <v>48</v>
      </c>
      <c r="D125" s="2">
        <v>48.1</v>
      </c>
      <c r="E125" s="2">
        <v>48.6</v>
      </c>
      <c r="F125" s="2">
        <v>48.800000000000004</v>
      </c>
      <c r="G125" s="2">
        <v>48.7</v>
      </c>
      <c r="H125" s="2">
        <v>49.2</v>
      </c>
      <c r="I125" s="2">
        <v>49.800000000000004</v>
      </c>
      <c r="J125" s="2">
        <v>50.5</v>
      </c>
      <c r="K125" s="2">
        <v>51.1</v>
      </c>
      <c r="L125" s="2">
        <v>51.699999999999996</v>
      </c>
      <c r="M125" s="2">
        <v>52.3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3">
      <c r="A126" t="s">
        <v>144</v>
      </c>
      <c r="B126" s="2">
        <v>24215</v>
      </c>
      <c r="C126" s="2">
        <v>33593</v>
      </c>
      <c r="D126" s="2">
        <v>33592.9</v>
      </c>
      <c r="E126" s="2">
        <v>33921.899999999994</v>
      </c>
      <c r="F126" s="2">
        <v>34309.300000000003</v>
      </c>
      <c r="G126" s="2">
        <v>34699.9</v>
      </c>
      <c r="H126" s="2">
        <v>35188.400000000001</v>
      </c>
      <c r="I126" s="2">
        <v>35616</v>
      </c>
      <c r="J126" s="2">
        <v>35972.400000000001</v>
      </c>
      <c r="K126" s="2">
        <v>36261.200000000004</v>
      </c>
      <c r="L126" s="2">
        <v>36644.199999999997</v>
      </c>
      <c r="M126" s="2">
        <v>37026.400000000001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">
      <c r="A127" t="s">
        <v>55</v>
      </c>
      <c r="B127" s="2">
        <v>18164</v>
      </c>
      <c r="C127" s="2">
        <v>15373</v>
      </c>
      <c r="D127" s="2">
        <v>15431.8</v>
      </c>
      <c r="E127" s="2">
        <v>15607.099999999999</v>
      </c>
      <c r="F127" s="2">
        <v>15943.599999999999</v>
      </c>
      <c r="G127" s="2">
        <v>16328.3</v>
      </c>
      <c r="H127" s="2">
        <v>16629</v>
      </c>
      <c r="I127" s="2">
        <v>16914.600000000002</v>
      </c>
      <c r="J127" s="2">
        <v>17199.3</v>
      </c>
      <c r="K127" s="2">
        <v>17454</v>
      </c>
      <c r="L127" s="2">
        <v>17704.7</v>
      </c>
      <c r="M127" s="2">
        <v>17940.400000000001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3">
      <c r="A128" t="s">
        <v>145</v>
      </c>
      <c r="B128" s="2">
        <v>4</v>
      </c>
      <c r="C128" s="2">
        <v>5</v>
      </c>
      <c r="D128" s="2">
        <v>5.0999999999999996</v>
      </c>
      <c r="E128" s="2">
        <v>5.3</v>
      </c>
      <c r="F128" s="2">
        <v>6</v>
      </c>
      <c r="G128" s="2">
        <v>6.8</v>
      </c>
      <c r="H128" s="2">
        <v>7.1000000000000005</v>
      </c>
      <c r="I128" s="2">
        <v>7.6</v>
      </c>
      <c r="J128" s="2">
        <v>7.9</v>
      </c>
      <c r="K128" s="2">
        <v>8.1999999999999993</v>
      </c>
      <c r="L128" s="2">
        <v>8.6</v>
      </c>
      <c r="M128" s="2">
        <v>8.9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3">
      <c r="A129" t="s">
        <v>146</v>
      </c>
      <c r="B129" s="2">
        <v>128</v>
      </c>
      <c r="C129" s="2">
        <v>295</v>
      </c>
      <c r="D129" s="2">
        <v>293</v>
      </c>
      <c r="E129" s="2">
        <v>295.7</v>
      </c>
      <c r="F129" s="2">
        <v>300.2</v>
      </c>
      <c r="G129" s="2">
        <v>304.39999999999998</v>
      </c>
      <c r="H129" s="2">
        <v>309.30000000000007</v>
      </c>
      <c r="I129" s="2">
        <v>313.7</v>
      </c>
      <c r="J129" s="2">
        <v>317.90000000000003</v>
      </c>
      <c r="K129" s="2">
        <v>322.30000000000007</v>
      </c>
      <c r="L129" s="2">
        <v>326.8</v>
      </c>
      <c r="M129" s="2">
        <v>330.90000000000003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</row>
    <row r="130" spans="1:21" x14ac:dyDescent="0.3">
      <c r="A130" t="s">
        <v>147</v>
      </c>
      <c r="B130" s="2">
        <v>45</v>
      </c>
      <c r="C130" s="2">
        <v>29</v>
      </c>
      <c r="D130" s="2">
        <v>830.4</v>
      </c>
      <c r="E130" s="2">
        <v>15.1</v>
      </c>
      <c r="F130" s="2">
        <v>14.5</v>
      </c>
      <c r="G130" s="2">
        <v>14.1</v>
      </c>
      <c r="H130" s="2">
        <v>13.9</v>
      </c>
      <c r="I130" s="2">
        <v>13.8</v>
      </c>
      <c r="J130" s="2">
        <v>13.8</v>
      </c>
      <c r="K130" s="2">
        <v>13.9</v>
      </c>
      <c r="L130" s="2">
        <v>13.9</v>
      </c>
      <c r="M130" s="2">
        <v>14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</row>
    <row r="131" spans="1:21" x14ac:dyDescent="0.3">
      <c r="A131" t="s">
        <v>148</v>
      </c>
      <c r="B131" s="2">
        <v>9658</v>
      </c>
      <c r="C131" s="2">
        <v>5405</v>
      </c>
      <c r="D131" s="2">
        <v>5474.2</v>
      </c>
      <c r="E131" s="2">
        <v>5523.8</v>
      </c>
      <c r="F131" s="2">
        <v>5553.7</v>
      </c>
      <c r="G131" s="2">
        <v>5582.5</v>
      </c>
      <c r="H131" s="2">
        <v>5660.5</v>
      </c>
      <c r="I131" s="2">
        <v>5738.1</v>
      </c>
      <c r="J131" s="2">
        <v>5816.0999999999995</v>
      </c>
      <c r="K131" s="2">
        <v>5899.9</v>
      </c>
      <c r="L131" s="2">
        <v>5984.2</v>
      </c>
      <c r="M131" s="2">
        <v>6068.1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3">
      <c r="A132" t="s">
        <v>149</v>
      </c>
      <c r="B132" s="2">
        <v>78</v>
      </c>
      <c r="C132" s="2">
        <v>74</v>
      </c>
      <c r="D132" s="2">
        <v>88.9</v>
      </c>
      <c r="E132" s="2">
        <v>91.5</v>
      </c>
      <c r="F132" s="2">
        <v>87</v>
      </c>
      <c r="G132" s="2">
        <v>82</v>
      </c>
      <c r="H132" s="2">
        <v>81.7</v>
      </c>
      <c r="I132" s="2">
        <v>81.3</v>
      </c>
      <c r="J132" s="2">
        <v>82.9</v>
      </c>
      <c r="K132" s="2">
        <v>84.6</v>
      </c>
      <c r="L132" s="2">
        <v>85.800000000000011</v>
      </c>
      <c r="M132" s="2">
        <v>86.100000000000009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3">
      <c r="A133" t="s">
        <v>150</v>
      </c>
      <c r="B133" s="2">
        <v>24212</v>
      </c>
      <c r="C133" s="2">
        <v>33206</v>
      </c>
      <c r="D133" s="2">
        <v>40098.800000000003</v>
      </c>
      <c r="E133" s="2">
        <v>40967.700000000004</v>
      </c>
      <c r="F133" s="2">
        <v>40485.399999999994</v>
      </c>
      <c r="G133" s="2">
        <v>40303.4</v>
      </c>
      <c r="H133" s="2">
        <v>40315</v>
      </c>
      <c r="I133" s="2">
        <v>40429.300000000003</v>
      </c>
      <c r="J133" s="2">
        <v>40966</v>
      </c>
      <c r="K133" s="2">
        <v>41097.599999999999</v>
      </c>
      <c r="L133" s="2">
        <v>41194.6</v>
      </c>
      <c r="M133" s="2">
        <v>41199.699999999997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">
      <c r="A134" t="s">
        <v>151</v>
      </c>
      <c r="B134" s="2">
        <v>16953</v>
      </c>
      <c r="C134" s="2">
        <v>24805</v>
      </c>
      <c r="D134" s="2">
        <v>26297.9</v>
      </c>
      <c r="E134" s="2">
        <v>27303.300000000003</v>
      </c>
      <c r="F134" s="2">
        <v>25674.799999999999</v>
      </c>
      <c r="G134" s="2">
        <v>23465.899999999998</v>
      </c>
      <c r="H134" s="2">
        <v>22357.3</v>
      </c>
      <c r="I134" s="2">
        <v>20928.900000000001</v>
      </c>
      <c r="J134" s="2">
        <v>19152.5</v>
      </c>
      <c r="K134" s="2">
        <v>16569.100000000002</v>
      </c>
      <c r="L134" s="2">
        <v>14374</v>
      </c>
      <c r="M134" s="2">
        <v>14035.4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">
      <c r="A135" t="s">
        <v>152</v>
      </c>
      <c r="B135" s="2">
        <v>13</v>
      </c>
      <c r="C135" s="2">
        <v>19</v>
      </c>
      <c r="D135" s="2">
        <v>19.100000000000001</v>
      </c>
      <c r="E135" s="2">
        <v>20.2</v>
      </c>
      <c r="F135" s="2">
        <v>18.599999999999998</v>
      </c>
      <c r="G135" s="2">
        <v>16.3</v>
      </c>
      <c r="H135" s="2">
        <v>13.6</v>
      </c>
      <c r="I135" s="2">
        <v>13.1</v>
      </c>
      <c r="J135" s="2">
        <v>13.700000000000001</v>
      </c>
      <c r="K135" s="2">
        <v>14.4</v>
      </c>
      <c r="L135" s="2">
        <v>15.1</v>
      </c>
      <c r="M135" s="2">
        <v>15.7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3">
      <c r="A136" t="s">
        <v>153</v>
      </c>
      <c r="B136" s="2">
        <v>31216</v>
      </c>
      <c r="C136" s="2">
        <v>40154</v>
      </c>
      <c r="D136" s="2">
        <v>39654.6</v>
      </c>
      <c r="E136" s="2">
        <v>40997.200000000004</v>
      </c>
      <c r="F136" s="2">
        <v>43114.400000000001</v>
      </c>
      <c r="G136" s="2">
        <v>45476</v>
      </c>
      <c r="H136" s="2">
        <v>46701.4</v>
      </c>
      <c r="I136" s="2">
        <v>47505.8</v>
      </c>
      <c r="J136" s="2">
        <v>48801.899999999994</v>
      </c>
      <c r="K136" s="2">
        <v>49375</v>
      </c>
      <c r="L136" s="2">
        <v>50082.6</v>
      </c>
      <c r="M136" s="2">
        <v>50841.7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3">
      <c r="A137" t="s">
        <v>154</v>
      </c>
      <c r="B137" s="2">
        <v>203</v>
      </c>
      <c r="C137" s="2">
        <v>557</v>
      </c>
      <c r="D137" s="2">
        <v>551</v>
      </c>
      <c r="E137" s="2">
        <v>559.4</v>
      </c>
      <c r="F137" s="2">
        <v>572.4</v>
      </c>
      <c r="G137" s="2">
        <v>586</v>
      </c>
      <c r="H137" s="2">
        <v>596</v>
      </c>
      <c r="I137" s="2">
        <v>606</v>
      </c>
      <c r="J137" s="2">
        <v>616.5</v>
      </c>
      <c r="K137" s="2">
        <v>624.80000000000007</v>
      </c>
      <c r="L137" s="2">
        <v>633.69999999999993</v>
      </c>
      <c r="M137" s="2">
        <v>642.30000000000007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</row>
    <row r="138" spans="1:21" x14ac:dyDescent="0.3">
      <c r="A138" s="9" t="s">
        <v>57</v>
      </c>
      <c r="B138" s="10">
        <f>SUM(B139:B149)</f>
        <v>44220</v>
      </c>
      <c r="C138" s="10">
        <f>SUM(C139:C149)</f>
        <v>80402</v>
      </c>
      <c r="D138" s="10">
        <f>SUM(D139:D149)</f>
        <v>78843.899999999994</v>
      </c>
      <c r="E138" s="10">
        <f>SUM(E139:E149)</f>
        <v>80652.999999999971</v>
      </c>
      <c r="F138" s="10">
        <f t="shared" ref="F138:U138" si="4">SUM(F139:F149)</f>
        <v>80478.900000000009</v>
      </c>
      <c r="G138" s="10">
        <f t="shared" si="4"/>
        <v>80386.10000000002</v>
      </c>
      <c r="H138" s="10">
        <f t="shared" si="4"/>
        <v>78487.199999999997</v>
      </c>
      <c r="I138" s="10">
        <f t="shared" si="4"/>
        <v>75532.900000000009</v>
      </c>
      <c r="J138" s="10">
        <f t="shared" si="4"/>
        <v>73660</v>
      </c>
      <c r="K138" s="10">
        <f t="shared" si="4"/>
        <v>70298.2</v>
      </c>
      <c r="L138" s="10">
        <f t="shared" si="4"/>
        <v>67471.7</v>
      </c>
      <c r="M138" s="10">
        <f t="shared" si="4"/>
        <v>65142.099999999984</v>
      </c>
      <c r="N138" s="10">
        <f t="shared" si="4"/>
        <v>0</v>
      </c>
      <c r="O138" s="10">
        <f t="shared" si="4"/>
        <v>0</v>
      </c>
      <c r="P138" s="10">
        <f t="shared" si="4"/>
        <v>0</v>
      </c>
      <c r="Q138" s="10">
        <f t="shared" si="4"/>
        <v>0</v>
      </c>
      <c r="R138" s="10">
        <f t="shared" si="4"/>
        <v>0</v>
      </c>
      <c r="S138" s="10">
        <f t="shared" si="4"/>
        <v>0</v>
      </c>
      <c r="T138" s="10">
        <f t="shared" si="4"/>
        <v>0</v>
      </c>
      <c r="U138" s="10">
        <f t="shared" si="4"/>
        <v>0</v>
      </c>
    </row>
    <row r="139" spans="1:21" x14ac:dyDescent="0.3">
      <c r="A139" t="s">
        <v>59</v>
      </c>
      <c r="B139" s="2">
        <v>20674</v>
      </c>
      <c r="C139" s="2">
        <v>37275</v>
      </c>
      <c r="D139" s="2">
        <v>36225.800000000003</v>
      </c>
      <c r="E139" s="2">
        <v>37527.999999999993</v>
      </c>
      <c r="F139" s="2">
        <v>38285.599999999999</v>
      </c>
      <c r="G139" s="2">
        <v>39383.200000000004</v>
      </c>
      <c r="H139" s="2">
        <v>39845.399999999994</v>
      </c>
      <c r="I139" s="2">
        <v>39624.200000000004</v>
      </c>
      <c r="J139" s="2">
        <v>39988.1</v>
      </c>
      <c r="K139" s="2">
        <v>39353.4</v>
      </c>
      <c r="L139" s="2">
        <v>38840</v>
      </c>
      <c r="M139" s="2">
        <v>38345.299999999996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</row>
    <row r="140" spans="1:21" x14ac:dyDescent="0.3">
      <c r="A140" t="s">
        <v>155</v>
      </c>
      <c r="B140" s="2">
        <v>0</v>
      </c>
      <c r="C140" s="2">
        <v>5</v>
      </c>
      <c r="D140" s="2">
        <v>1</v>
      </c>
      <c r="E140" s="2">
        <v>1.1000000000000001</v>
      </c>
      <c r="F140" s="2">
        <v>1.3</v>
      </c>
      <c r="G140" s="2">
        <v>1.4000000000000001</v>
      </c>
      <c r="H140" s="2">
        <v>1.4000000000000001</v>
      </c>
      <c r="I140" s="2">
        <v>1.5000000000000002</v>
      </c>
      <c r="J140" s="2">
        <v>1.5000000000000002</v>
      </c>
      <c r="K140" s="2">
        <v>1.5000000000000002</v>
      </c>
      <c r="L140" s="2">
        <v>1.5000000000000002</v>
      </c>
      <c r="M140" s="2">
        <v>1.5000000000000002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</row>
    <row r="141" spans="1:21" x14ac:dyDescent="0.3">
      <c r="A141" t="s">
        <v>156</v>
      </c>
      <c r="B141" s="2">
        <v>251</v>
      </c>
      <c r="C141" s="2">
        <v>837</v>
      </c>
      <c r="D141" s="2">
        <v>669.4</v>
      </c>
      <c r="E141" s="2">
        <v>691.9</v>
      </c>
      <c r="F141" s="2">
        <v>754.1</v>
      </c>
      <c r="G141" s="2">
        <v>828.49999999999989</v>
      </c>
      <c r="H141" s="2">
        <v>836.59999999999991</v>
      </c>
      <c r="I141" s="2">
        <v>829.5</v>
      </c>
      <c r="J141" s="2">
        <v>835.5</v>
      </c>
      <c r="K141" s="2">
        <v>818.6</v>
      </c>
      <c r="L141" s="2">
        <v>804.69999999999993</v>
      </c>
      <c r="M141" s="2">
        <v>794.19999999999993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3">
      <c r="A142" t="s">
        <v>157</v>
      </c>
      <c r="B142" s="2">
        <v>3</v>
      </c>
      <c r="C142" s="2">
        <v>6</v>
      </c>
      <c r="D142" s="2">
        <v>6.1</v>
      </c>
      <c r="E142" s="2">
        <v>6.2</v>
      </c>
      <c r="F142" s="2">
        <v>6.3</v>
      </c>
      <c r="G142" s="2">
        <v>6.3999999999999995</v>
      </c>
      <c r="H142" s="2">
        <v>6.5</v>
      </c>
      <c r="I142" s="2">
        <v>6.6999999999999993</v>
      </c>
      <c r="J142" s="2">
        <v>6.8000000000000007</v>
      </c>
      <c r="K142" s="2">
        <v>6.9</v>
      </c>
      <c r="L142" s="2">
        <v>6.9</v>
      </c>
      <c r="M142" s="2">
        <v>7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3">
      <c r="A143" t="s">
        <v>158</v>
      </c>
      <c r="B143" s="2">
        <v>16</v>
      </c>
      <c r="C143" s="2">
        <v>28</v>
      </c>
      <c r="D143" s="2">
        <v>20.2</v>
      </c>
      <c r="E143" s="2">
        <v>20.5</v>
      </c>
      <c r="F143" s="2">
        <v>20.399999999999999</v>
      </c>
      <c r="G143" s="2">
        <v>20.200000000000003</v>
      </c>
      <c r="H143" s="2">
        <v>20.6</v>
      </c>
      <c r="I143" s="2">
        <v>21</v>
      </c>
      <c r="J143" s="2">
        <v>21.200000000000003</v>
      </c>
      <c r="K143" s="2">
        <v>21.7</v>
      </c>
      <c r="L143" s="2">
        <v>21.999999999999996</v>
      </c>
      <c r="M143" s="2">
        <v>22.2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3">
      <c r="A144" t="s">
        <v>61</v>
      </c>
      <c r="B144" s="2">
        <v>14303</v>
      </c>
      <c r="C144" s="2">
        <v>29097</v>
      </c>
      <c r="D144" s="2">
        <v>28963.9</v>
      </c>
      <c r="E144" s="2">
        <v>29216.5</v>
      </c>
      <c r="F144" s="2">
        <v>27357.899999999998</v>
      </c>
      <c r="G144" s="2">
        <v>25067.399999999998</v>
      </c>
      <c r="H144" s="2">
        <v>22651.1</v>
      </c>
      <c r="I144" s="2">
        <v>20033.699999999997</v>
      </c>
      <c r="J144" s="2">
        <v>17736.599999999999</v>
      </c>
      <c r="K144" s="2">
        <v>15206</v>
      </c>
      <c r="L144" s="2">
        <v>13038.400000000001</v>
      </c>
      <c r="M144" s="2">
        <v>11324.6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</row>
    <row r="145" spans="1:25" s="1" customFormat="1" x14ac:dyDescent="0.3">
      <c r="A145" t="s">
        <v>159</v>
      </c>
      <c r="B145" s="2">
        <v>7997</v>
      </c>
      <c r="C145" s="2">
        <v>9605</v>
      </c>
      <c r="D145" s="2">
        <v>9594</v>
      </c>
      <c r="E145" s="2">
        <v>9774.2000000000007</v>
      </c>
      <c r="F145" s="2">
        <v>10435.200000000001</v>
      </c>
      <c r="G145" s="2">
        <v>11231.3</v>
      </c>
      <c r="H145" s="2">
        <v>11376.6</v>
      </c>
      <c r="I145" s="2">
        <v>11425</v>
      </c>
      <c r="J145" s="2">
        <v>11574.7</v>
      </c>
      <c r="K145" s="2">
        <v>11570.7</v>
      </c>
      <c r="L145" s="2">
        <v>11590.500000000002</v>
      </c>
      <c r="M145" s="2">
        <v>11618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/>
      <c r="W145"/>
      <c r="X145"/>
      <c r="Y145"/>
    </row>
    <row r="146" spans="1:25" s="9" customFormat="1" x14ac:dyDescent="0.3">
      <c r="A146" t="s">
        <v>160</v>
      </c>
      <c r="B146" s="2">
        <v>131</v>
      </c>
      <c r="C146" s="2">
        <v>76</v>
      </c>
      <c r="D146" s="2">
        <v>73.400000000000006</v>
      </c>
      <c r="E146" s="2">
        <v>74</v>
      </c>
      <c r="F146" s="2">
        <v>75</v>
      </c>
      <c r="G146" s="2">
        <v>76.099999999999994</v>
      </c>
      <c r="H146" s="2">
        <v>77</v>
      </c>
      <c r="I146" s="2">
        <v>78</v>
      </c>
      <c r="J146" s="2">
        <v>79</v>
      </c>
      <c r="K146" s="2">
        <v>79.900000000000006</v>
      </c>
      <c r="L146" s="2">
        <v>80.899999999999991</v>
      </c>
      <c r="M146" s="2">
        <v>81.8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/>
      <c r="W146"/>
      <c r="X146"/>
      <c r="Y146"/>
    </row>
    <row r="147" spans="1:25" x14ac:dyDescent="0.3">
      <c r="A147" t="s">
        <v>161</v>
      </c>
      <c r="B147" s="2">
        <v>778</v>
      </c>
      <c r="C147" s="2">
        <v>3340</v>
      </c>
      <c r="D147" s="2">
        <v>3159</v>
      </c>
      <c r="E147" s="2">
        <v>3201.5</v>
      </c>
      <c r="F147" s="2">
        <v>3391.2999999999997</v>
      </c>
      <c r="G147" s="2">
        <v>3607.1</v>
      </c>
      <c r="H147" s="2">
        <v>3498.7999999999997</v>
      </c>
      <c r="I147" s="2">
        <v>3333.4999999999995</v>
      </c>
      <c r="J147" s="2">
        <v>3231.9</v>
      </c>
      <c r="K147" s="2">
        <v>3051.7999999999997</v>
      </c>
      <c r="L147" s="2">
        <v>2895.9</v>
      </c>
      <c r="M147" s="2">
        <v>2754.1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5" x14ac:dyDescent="0.3">
      <c r="A148" t="s">
        <v>162</v>
      </c>
      <c r="B148" s="2">
        <v>4</v>
      </c>
      <c r="C148" s="2">
        <v>4</v>
      </c>
      <c r="D148" s="2">
        <v>2.1</v>
      </c>
      <c r="E148" s="2">
        <v>2.2000000000000002</v>
      </c>
      <c r="F148" s="2">
        <v>2.2000000000000002</v>
      </c>
      <c r="G148" s="2">
        <v>2.4</v>
      </c>
      <c r="H148" s="2">
        <v>2.4</v>
      </c>
      <c r="I148" s="2">
        <v>2.6</v>
      </c>
      <c r="J148" s="2">
        <v>2.6</v>
      </c>
      <c r="K148" s="2">
        <v>2.7</v>
      </c>
      <c r="L148" s="2">
        <v>2.7</v>
      </c>
      <c r="M148" s="2">
        <v>2.7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5" x14ac:dyDescent="0.3">
      <c r="A149" t="s">
        <v>163</v>
      </c>
      <c r="B149" s="2">
        <v>63</v>
      </c>
      <c r="C149" s="2">
        <v>129</v>
      </c>
      <c r="D149" s="2">
        <v>129</v>
      </c>
      <c r="E149" s="2">
        <v>136.9</v>
      </c>
      <c r="F149" s="2">
        <v>149.6</v>
      </c>
      <c r="G149" s="2">
        <v>162.1</v>
      </c>
      <c r="H149" s="2">
        <v>170.8</v>
      </c>
      <c r="I149" s="2">
        <v>177.2</v>
      </c>
      <c r="J149" s="2">
        <v>182.10000000000002</v>
      </c>
      <c r="K149" s="2">
        <v>185</v>
      </c>
      <c r="L149" s="2">
        <v>188.20000000000002</v>
      </c>
      <c r="M149" s="2">
        <v>190.7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5" x14ac:dyDescent="0.3">
      <c r="A150" s="1" t="s">
        <v>94</v>
      </c>
    </row>
    <row r="151" spans="1:25" x14ac:dyDescent="0.3">
      <c r="B151" s="2" t="s">
        <v>1</v>
      </c>
      <c r="D151" s="2" t="s">
        <v>2</v>
      </c>
    </row>
    <row r="152" spans="1:25" x14ac:dyDescent="0.3">
      <c r="A152" s="5" t="s">
        <v>4</v>
      </c>
      <c r="B152" s="6">
        <v>1992</v>
      </c>
      <c r="C152" s="6">
        <v>2017</v>
      </c>
      <c r="D152" s="7">
        <v>2017</v>
      </c>
      <c r="E152" s="7">
        <v>2020</v>
      </c>
      <c r="F152" s="7">
        <v>2025</v>
      </c>
      <c r="G152" s="7">
        <v>2030</v>
      </c>
      <c r="H152" s="7">
        <v>2035</v>
      </c>
      <c r="I152" s="7">
        <v>2040</v>
      </c>
      <c r="J152" s="7">
        <v>2045</v>
      </c>
      <c r="K152" s="7">
        <v>2050</v>
      </c>
      <c r="L152" s="7">
        <v>2055</v>
      </c>
      <c r="M152" s="7">
        <v>2060</v>
      </c>
      <c r="N152" s="8">
        <v>2065</v>
      </c>
      <c r="O152" s="8">
        <v>2070</v>
      </c>
      <c r="P152" s="8">
        <v>2075</v>
      </c>
      <c r="Q152" s="8">
        <v>2080</v>
      </c>
      <c r="R152" s="8">
        <v>2085</v>
      </c>
      <c r="S152" s="8">
        <v>2090</v>
      </c>
      <c r="T152" s="8">
        <v>2095</v>
      </c>
      <c r="U152" s="8">
        <v>2100</v>
      </c>
    </row>
    <row r="153" spans="1:25" x14ac:dyDescent="0.3">
      <c r="A153" s="9" t="s">
        <v>63</v>
      </c>
      <c r="B153" s="10">
        <f>SUM(B154:B183)+B187+B188+B192+B193+B194+B195+B198</f>
        <v>564157</v>
      </c>
      <c r="C153" s="10">
        <f>SUM(C154:C183)+C187+C188+C192+C193+C194+C195+C198</f>
        <v>769042</v>
      </c>
      <c r="D153" s="10">
        <f>SUM(D154:D183)+D187+D188+D192+D193+D194+D195+D198</f>
        <v>782276.4</v>
      </c>
      <c r="E153" s="10">
        <f>SUM(E154:E183)+E187+E188+E192+E193+E194+E195+E198</f>
        <v>807386.10000000021</v>
      </c>
      <c r="F153" s="10">
        <f t="shared" ref="F153:U153" si="5">SUM(F154:F183)+F187+F188+F192+F193+F194+F195+F198</f>
        <v>831003.6</v>
      </c>
      <c r="G153" s="10">
        <f t="shared" si="5"/>
        <v>854696.8</v>
      </c>
      <c r="H153" s="10">
        <f t="shared" si="5"/>
        <v>863722.69999999972</v>
      </c>
      <c r="I153" s="10">
        <f t="shared" si="5"/>
        <v>875158.99999999988</v>
      </c>
      <c r="J153" s="10">
        <f t="shared" si="5"/>
        <v>884908.10000000021</v>
      </c>
      <c r="K153" s="10">
        <f t="shared" si="5"/>
        <v>892548.99999999988</v>
      </c>
      <c r="L153" s="10">
        <f t="shared" si="5"/>
        <v>900191.30000000016</v>
      </c>
      <c r="M153" s="10">
        <f t="shared" si="5"/>
        <v>908059.70000000019</v>
      </c>
      <c r="N153" s="10">
        <f t="shared" si="5"/>
        <v>0</v>
      </c>
      <c r="O153" s="10">
        <f t="shared" si="5"/>
        <v>0</v>
      </c>
      <c r="P153" s="10">
        <f t="shared" si="5"/>
        <v>0</v>
      </c>
      <c r="Q153" s="10">
        <f t="shared" si="5"/>
        <v>0</v>
      </c>
      <c r="R153" s="10">
        <f t="shared" si="5"/>
        <v>0</v>
      </c>
      <c r="S153" s="10">
        <f t="shared" si="5"/>
        <v>0</v>
      </c>
      <c r="T153" s="10">
        <f t="shared" si="5"/>
        <v>0</v>
      </c>
      <c r="U153" s="10">
        <f t="shared" si="5"/>
        <v>0</v>
      </c>
    </row>
    <row r="154" spans="1:25" x14ac:dyDescent="0.3">
      <c r="A154" t="s">
        <v>164</v>
      </c>
      <c r="B154" s="2">
        <v>2556</v>
      </c>
      <c r="C154" s="2">
        <v>1180</v>
      </c>
      <c r="D154" s="2">
        <v>1205.9000000000001</v>
      </c>
      <c r="E154" s="2">
        <v>1223.5</v>
      </c>
      <c r="F154" s="2">
        <v>1247.3</v>
      </c>
      <c r="G154" s="2">
        <v>1270.2999999999997</v>
      </c>
      <c r="H154" s="2">
        <v>1294.0999999999999</v>
      </c>
      <c r="I154" s="2">
        <v>1316.4</v>
      </c>
      <c r="J154" s="2">
        <v>1339.3000000000002</v>
      </c>
      <c r="K154" s="2">
        <v>1359.6</v>
      </c>
      <c r="L154" s="2">
        <v>1384.4999999999998</v>
      </c>
      <c r="M154" s="2">
        <v>1409.8999999999999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5" x14ac:dyDescent="0.3">
      <c r="A155" t="s">
        <v>65</v>
      </c>
      <c r="B155" s="2">
        <v>12849</v>
      </c>
      <c r="C155" s="2">
        <v>17647</v>
      </c>
      <c r="D155" s="2">
        <v>17867</v>
      </c>
      <c r="E155" s="2">
        <v>18336.099999999999</v>
      </c>
      <c r="F155" s="2">
        <v>18381.2</v>
      </c>
      <c r="G155" s="2">
        <v>18327.7</v>
      </c>
      <c r="H155" s="2">
        <v>18124.799999999996</v>
      </c>
      <c r="I155" s="2">
        <v>17828.8</v>
      </c>
      <c r="J155" s="2">
        <v>17735</v>
      </c>
      <c r="K155" s="2">
        <v>17339.8</v>
      </c>
      <c r="L155" s="2">
        <v>17063.199999999997</v>
      </c>
      <c r="M155" s="2">
        <v>16731.799999999996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5" x14ac:dyDescent="0.3">
      <c r="A156" t="s">
        <v>165</v>
      </c>
      <c r="B156" s="2">
        <v>0</v>
      </c>
      <c r="C156" s="2">
        <v>5412</v>
      </c>
      <c r="D156" s="2">
        <v>5343.7</v>
      </c>
      <c r="E156" s="2">
        <v>5235.5</v>
      </c>
      <c r="F156" s="2">
        <v>3784.8</v>
      </c>
      <c r="G156" s="2">
        <v>2488.6999999999998</v>
      </c>
      <c r="H156" s="2">
        <v>1872.5</v>
      </c>
      <c r="I156" s="2">
        <v>1177.7</v>
      </c>
      <c r="J156" s="2">
        <v>507.7</v>
      </c>
      <c r="K156" s="2">
        <v>0.9</v>
      </c>
      <c r="L156" s="2">
        <v>0.9</v>
      </c>
      <c r="M156" s="2">
        <v>0.9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5" x14ac:dyDescent="0.3">
      <c r="A157" t="s">
        <v>166</v>
      </c>
      <c r="B157" s="2">
        <v>40</v>
      </c>
      <c r="C157" s="2">
        <v>4375</v>
      </c>
      <c r="D157" s="2">
        <v>4479.3</v>
      </c>
      <c r="E157" s="2">
        <v>4682.0999999999995</v>
      </c>
      <c r="F157" s="2">
        <v>4756.1000000000004</v>
      </c>
      <c r="G157" s="2">
        <v>4811.2</v>
      </c>
      <c r="H157" s="2">
        <v>4954.3</v>
      </c>
      <c r="I157" s="2">
        <v>5165.2</v>
      </c>
      <c r="J157" s="2">
        <v>5394.4</v>
      </c>
      <c r="K157" s="2">
        <v>5570.1</v>
      </c>
      <c r="L157" s="2">
        <v>5774.4</v>
      </c>
      <c r="M157" s="2">
        <v>5900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</row>
    <row r="158" spans="1:25" x14ac:dyDescent="0.3">
      <c r="A158" t="s">
        <v>167</v>
      </c>
      <c r="B158" s="2">
        <v>3545</v>
      </c>
      <c r="C158" s="2">
        <v>6405</v>
      </c>
      <c r="D158" s="2">
        <v>6447.1</v>
      </c>
      <c r="E158" s="2">
        <v>6730</v>
      </c>
      <c r="F158" s="2">
        <v>7188.5</v>
      </c>
      <c r="G158" s="2">
        <v>7730.4</v>
      </c>
      <c r="H158" s="2">
        <v>8252.6</v>
      </c>
      <c r="I158" s="2">
        <v>8783.8000000000011</v>
      </c>
      <c r="J158" s="2">
        <v>9274.2000000000007</v>
      </c>
      <c r="K158" s="2">
        <v>9645.4</v>
      </c>
      <c r="L158" s="2">
        <v>10092.200000000001</v>
      </c>
      <c r="M158" s="2">
        <v>10439.199999999999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5" x14ac:dyDescent="0.3">
      <c r="A159" t="s">
        <v>169</v>
      </c>
      <c r="B159" s="2">
        <v>1989</v>
      </c>
      <c r="C159" s="2">
        <v>5307</v>
      </c>
      <c r="D159" s="2">
        <v>5259.3</v>
      </c>
      <c r="E159" s="2">
        <v>5365.5</v>
      </c>
      <c r="F159" s="2">
        <v>5140.5</v>
      </c>
      <c r="G159" s="2">
        <v>4890.2000000000007</v>
      </c>
      <c r="H159" s="2">
        <v>4963.1000000000004</v>
      </c>
      <c r="I159" s="2">
        <v>5028.5999999999995</v>
      </c>
      <c r="J159" s="2">
        <v>5152.2</v>
      </c>
      <c r="K159" s="2">
        <v>5187.4000000000005</v>
      </c>
      <c r="L159" s="2">
        <v>5260.2</v>
      </c>
      <c r="M159" s="2">
        <v>5296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5" x14ac:dyDescent="0.3">
      <c r="A160" t="s">
        <v>66</v>
      </c>
      <c r="B160" s="2">
        <v>0</v>
      </c>
      <c r="C160" s="2">
        <v>19387</v>
      </c>
      <c r="D160" s="2">
        <v>18760.7</v>
      </c>
      <c r="E160" s="2">
        <v>18930.900000000001</v>
      </c>
      <c r="F160" s="2">
        <v>18948.099999999999</v>
      </c>
      <c r="G160" s="2">
        <v>18689.5</v>
      </c>
      <c r="H160" s="2">
        <v>17454.5</v>
      </c>
      <c r="I160" s="2">
        <v>16760.300000000003</v>
      </c>
      <c r="J160" s="2">
        <v>16273.699999999999</v>
      </c>
      <c r="K160" s="2">
        <v>15182.4</v>
      </c>
      <c r="L160" s="2">
        <v>13481.800000000001</v>
      </c>
      <c r="M160" s="2">
        <v>11410.9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3">
      <c r="A161" t="s">
        <v>171</v>
      </c>
      <c r="B161" s="2">
        <v>1915</v>
      </c>
      <c r="C161" s="2">
        <v>3842</v>
      </c>
      <c r="D161" s="2">
        <v>3841.8999999999996</v>
      </c>
      <c r="E161" s="2">
        <v>3834.5000000000005</v>
      </c>
      <c r="F161" s="2">
        <v>3674.9</v>
      </c>
      <c r="G161" s="2">
        <v>3415.2</v>
      </c>
      <c r="H161" s="2">
        <v>3321.9</v>
      </c>
      <c r="I161" s="2">
        <v>3245.9</v>
      </c>
      <c r="J161" s="2">
        <v>3172.2000000000003</v>
      </c>
      <c r="K161" s="2">
        <v>3047.8</v>
      </c>
      <c r="L161" s="2">
        <v>2895.3</v>
      </c>
      <c r="M161" s="2">
        <v>2696.8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3">
      <c r="A162" t="s">
        <v>68</v>
      </c>
      <c r="B162" s="2">
        <v>38482</v>
      </c>
      <c r="C162" s="2">
        <v>63279</v>
      </c>
      <c r="D162" s="2">
        <v>64334.3</v>
      </c>
      <c r="E162" s="2">
        <v>67180</v>
      </c>
      <c r="F162" s="2">
        <v>72857.599999999991</v>
      </c>
      <c r="G162" s="2">
        <v>78744.799999999988</v>
      </c>
      <c r="H162" s="2">
        <v>81266</v>
      </c>
      <c r="I162" s="2">
        <v>83458.800000000017</v>
      </c>
      <c r="J162" s="2">
        <v>86391.6</v>
      </c>
      <c r="K162" s="2">
        <v>89796.1</v>
      </c>
      <c r="L162" s="2">
        <v>92257.400000000009</v>
      </c>
      <c r="M162" s="2">
        <v>94312.000000000015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3">
      <c r="A163" t="s">
        <v>70</v>
      </c>
      <c r="B163" s="2">
        <v>68689</v>
      </c>
      <c r="C163" s="2">
        <v>49770</v>
      </c>
      <c r="D163" s="2">
        <v>50127</v>
      </c>
      <c r="E163" s="2">
        <v>52204.6</v>
      </c>
      <c r="F163" s="2">
        <v>51873.9</v>
      </c>
      <c r="G163" s="2">
        <v>51058.8</v>
      </c>
      <c r="H163" s="2">
        <v>51618</v>
      </c>
      <c r="I163" s="2">
        <v>52247.6</v>
      </c>
      <c r="J163" s="2">
        <v>53260</v>
      </c>
      <c r="K163" s="2">
        <v>53558.600000000006</v>
      </c>
      <c r="L163" s="2">
        <v>53893.599999999999</v>
      </c>
      <c r="M163" s="2">
        <v>54235.200000000004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x14ac:dyDescent="0.3">
      <c r="A164" t="s">
        <v>72</v>
      </c>
      <c r="B164" s="2">
        <v>32954</v>
      </c>
      <c r="C164" s="2">
        <v>65717</v>
      </c>
      <c r="D164" s="2">
        <v>63647.600000000006</v>
      </c>
      <c r="E164" s="2">
        <v>64935.600000000006</v>
      </c>
      <c r="F164" s="2">
        <v>64420.400000000009</v>
      </c>
      <c r="G164" s="2">
        <v>63756.5</v>
      </c>
      <c r="H164" s="2">
        <v>62975.700000000004</v>
      </c>
      <c r="I164" s="2">
        <v>60857.599999999999</v>
      </c>
      <c r="J164" s="2">
        <v>58572.900000000009</v>
      </c>
      <c r="K164" s="2">
        <v>55295.5</v>
      </c>
      <c r="L164" s="2">
        <v>51782.3</v>
      </c>
      <c r="M164" s="2">
        <v>48940.799999999996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">
      <c r="A165" t="s">
        <v>172</v>
      </c>
      <c r="B165" s="2">
        <v>2321</v>
      </c>
      <c r="C165" s="2">
        <v>1432</v>
      </c>
      <c r="D165" s="2">
        <v>1460.7</v>
      </c>
      <c r="E165" s="2">
        <v>1516.1999999999998</v>
      </c>
      <c r="F165" s="2">
        <v>1488.6</v>
      </c>
      <c r="G165" s="2">
        <v>1451.8</v>
      </c>
      <c r="H165" s="2">
        <v>1502.4</v>
      </c>
      <c r="I165" s="2">
        <v>1585.4</v>
      </c>
      <c r="J165" s="2">
        <v>1655.4999999999998</v>
      </c>
      <c r="K165" s="2">
        <v>1711.8</v>
      </c>
      <c r="L165" s="2">
        <v>1750.6999999999998</v>
      </c>
      <c r="M165" s="2">
        <v>1773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3">
      <c r="A166" t="s">
        <v>173</v>
      </c>
      <c r="B166" s="2">
        <v>5006</v>
      </c>
      <c r="C166" s="2">
        <v>5586</v>
      </c>
      <c r="D166" s="2">
        <v>5615.1</v>
      </c>
      <c r="E166" s="2">
        <v>5786</v>
      </c>
      <c r="F166" s="2">
        <v>5770.7999999999993</v>
      </c>
      <c r="G166" s="2">
        <v>5766.6</v>
      </c>
      <c r="H166" s="2">
        <v>5858.9000000000005</v>
      </c>
      <c r="I166" s="2">
        <v>5946.5</v>
      </c>
      <c r="J166" s="2">
        <v>6077.8</v>
      </c>
      <c r="K166" s="2">
        <v>6161.7999999999993</v>
      </c>
      <c r="L166" s="2">
        <v>6261.4999999999991</v>
      </c>
      <c r="M166" s="2">
        <v>6374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3">
      <c r="A167" t="s">
        <v>174</v>
      </c>
      <c r="B167" s="2">
        <v>0</v>
      </c>
      <c r="C167" s="2">
        <v>368</v>
      </c>
      <c r="D167" s="2">
        <v>360.9</v>
      </c>
      <c r="E167" s="2">
        <v>369.4</v>
      </c>
      <c r="F167" s="2">
        <v>307.20000000000005</v>
      </c>
      <c r="G167" s="2">
        <v>247.60000000000002</v>
      </c>
      <c r="H167" s="2">
        <v>226.99999999999997</v>
      </c>
      <c r="I167" s="2">
        <v>201.7</v>
      </c>
      <c r="J167" s="2">
        <v>198.2</v>
      </c>
      <c r="K167" s="2">
        <v>181.60000000000002</v>
      </c>
      <c r="L167" s="2">
        <v>161.80000000000001</v>
      </c>
      <c r="M167" s="2">
        <v>136.69999999999999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</row>
    <row r="168" spans="1:21" x14ac:dyDescent="0.3">
      <c r="A168" t="s">
        <v>175</v>
      </c>
      <c r="B168" s="2">
        <v>1960</v>
      </c>
      <c r="C168" s="2">
        <v>2944</v>
      </c>
      <c r="D168" s="2">
        <v>3179.3</v>
      </c>
      <c r="E168" s="2">
        <v>3304.5</v>
      </c>
      <c r="F168" s="2">
        <v>3062.7</v>
      </c>
      <c r="G168" s="2">
        <v>2774.9999999999995</v>
      </c>
      <c r="H168" s="2">
        <v>2676.3</v>
      </c>
      <c r="I168" s="2">
        <v>2604.9999999999995</v>
      </c>
      <c r="J168" s="2">
        <v>2530.6</v>
      </c>
      <c r="K168" s="2">
        <v>2413.2999999999997</v>
      </c>
      <c r="L168" s="2">
        <v>2262.4999999999995</v>
      </c>
      <c r="M168" s="2">
        <v>2036.2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3">
      <c r="A169" t="s">
        <v>74</v>
      </c>
      <c r="B169" s="2">
        <v>8357</v>
      </c>
      <c r="C169" s="2">
        <v>12928</v>
      </c>
      <c r="D169" s="2">
        <v>13925</v>
      </c>
      <c r="E169" s="2">
        <v>14529.099999999999</v>
      </c>
      <c r="F169" s="2">
        <v>15161.6</v>
      </c>
      <c r="G169" s="2">
        <v>15710</v>
      </c>
      <c r="H169" s="2">
        <v>16188.6</v>
      </c>
      <c r="I169" s="2">
        <v>16615.5</v>
      </c>
      <c r="J169" s="2">
        <v>17069.7</v>
      </c>
      <c r="K169" s="2">
        <v>17388.8</v>
      </c>
      <c r="L169" s="2">
        <v>17531.400000000001</v>
      </c>
      <c r="M169" s="2">
        <v>17580.899999999998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3">
      <c r="A170" t="s">
        <v>176</v>
      </c>
      <c r="B170" s="2">
        <v>0</v>
      </c>
      <c r="C170" s="2">
        <v>807</v>
      </c>
      <c r="D170" s="2">
        <v>785</v>
      </c>
      <c r="E170" s="2">
        <v>803.5</v>
      </c>
      <c r="F170" s="2">
        <v>826.59999999999991</v>
      </c>
      <c r="G170" s="2">
        <v>847.8</v>
      </c>
      <c r="H170" s="2">
        <v>869.69999999999993</v>
      </c>
      <c r="I170" s="2">
        <v>891</v>
      </c>
      <c r="J170" s="2">
        <v>912.2</v>
      </c>
      <c r="K170" s="2">
        <v>931.2</v>
      </c>
      <c r="L170" s="2">
        <v>949.7</v>
      </c>
      <c r="M170" s="2">
        <v>966.9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3">
      <c r="A171" t="s">
        <v>177</v>
      </c>
      <c r="B171" s="2">
        <v>0</v>
      </c>
      <c r="C171" s="2">
        <v>1082</v>
      </c>
      <c r="D171" s="2">
        <v>1179.5999999999999</v>
      </c>
      <c r="E171" s="2">
        <v>1182.7</v>
      </c>
      <c r="F171" s="2">
        <v>1207.1999999999998</v>
      </c>
      <c r="G171" s="2">
        <v>1261.8</v>
      </c>
      <c r="H171" s="2">
        <v>1351.8999999999999</v>
      </c>
      <c r="I171" s="2">
        <v>1485.6999999999998</v>
      </c>
      <c r="J171" s="2">
        <v>1661.1999999999998</v>
      </c>
      <c r="K171" s="2">
        <v>1749.1999999999998</v>
      </c>
      <c r="L171" s="2">
        <v>1863.6999999999998</v>
      </c>
      <c r="M171" s="2">
        <v>2012.8999999999999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x14ac:dyDescent="0.3">
      <c r="A172" t="s">
        <v>178</v>
      </c>
      <c r="B172" s="2">
        <v>1253</v>
      </c>
      <c r="C172" s="2">
        <v>3151</v>
      </c>
      <c r="D172" s="2">
        <v>3172.8</v>
      </c>
      <c r="E172" s="2">
        <v>3226</v>
      </c>
      <c r="F172" s="2">
        <v>2622.8</v>
      </c>
      <c r="G172" s="2">
        <v>2216.9</v>
      </c>
      <c r="H172" s="2">
        <v>2079.6</v>
      </c>
      <c r="I172" s="2">
        <v>1979.3999999999999</v>
      </c>
      <c r="J172" s="2">
        <v>1877.5</v>
      </c>
      <c r="K172" s="2">
        <v>1709.3000000000002</v>
      </c>
      <c r="L172" s="2">
        <v>477.1</v>
      </c>
      <c r="M172" s="2">
        <v>302.39999999999998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3">
      <c r="A173" t="s">
        <v>76</v>
      </c>
      <c r="B173" s="2">
        <v>10134</v>
      </c>
      <c r="C173" s="2">
        <v>12187</v>
      </c>
      <c r="D173" s="2">
        <v>12361.5</v>
      </c>
      <c r="E173" s="2">
        <v>13058.5</v>
      </c>
      <c r="F173" s="2">
        <v>14304.8</v>
      </c>
      <c r="G173" s="2">
        <v>15776.7</v>
      </c>
      <c r="H173" s="2">
        <v>16894</v>
      </c>
      <c r="I173" s="2">
        <v>17367</v>
      </c>
      <c r="J173" s="2">
        <v>18096.100000000002</v>
      </c>
      <c r="K173" s="2">
        <v>18365.8</v>
      </c>
      <c r="L173" s="2">
        <v>18672</v>
      </c>
      <c r="M173" s="2">
        <v>18970.100000000002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3">
      <c r="A174" t="s">
        <v>78</v>
      </c>
      <c r="B174" s="2">
        <v>22037</v>
      </c>
      <c r="C174" s="2">
        <v>45312</v>
      </c>
      <c r="D174" s="2">
        <v>44764.1</v>
      </c>
      <c r="E174" s="2">
        <v>46119.100000000006</v>
      </c>
      <c r="F174" s="2">
        <v>42416.7</v>
      </c>
      <c r="G174" s="2">
        <v>37247.4</v>
      </c>
      <c r="H174" s="2">
        <v>32949.199999999997</v>
      </c>
      <c r="I174" s="2">
        <v>29328.799999999999</v>
      </c>
      <c r="J174" s="2">
        <v>26406.899999999998</v>
      </c>
      <c r="K174" s="2">
        <v>24410.400000000001</v>
      </c>
      <c r="L174" s="2">
        <v>22912.2</v>
      </c>
      <c r="M174" s="2">
        <v>21384.9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3">
      <c r="A175" t="s">
        <v>179</v>
      </c>
      <c r="B175" s="2">
        <v>10278</v>
      </c>
      <c r="C175" s="2">
        <v>13555</v>
      </c>
      <c r="D175" s="2">
        <v>13539.3</v>
      </c>
      <c r="E175" s="2">
        <v>14053.7</v>
      </c>
      <c r="F175" s="2">
        <v>14601.3</v>
      </c>
      <c r="G175" s="2">
        <v>15251.6</v>
      </c>
      <c r="H175" s="2">
        <v>15836.300000000001</v>
      </c>
      <c r="I175" s="2">
        <v>16605.900000000001</v>
      </c>
      <c r="J175" s="2">
        <v>16847.400000000001</v>
      </c>
      <c r="K175" s="2">
        <v>16866.8</v>
      </c>
      <c r="L175" s="2">
        <v>16927.8</v>
      </c>
      <c r="M175" s="2">
        <v>16944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x14ac:dyDescent="0.3">
      <c r="A176" t="s">
        <v>180</v>
      </c>
      <c r="B176" s="2">
        <v>12440</v>
      </c>
      <c r="C176" s="2">
        <v>14492</v>
      </c>
      <c r="D176" s="2">
        <v>15522.699999999999</v>
      </c>
      <c r="E176" s="2">
        <v>16269.699999999999</v>
      </c>
      <c r="F176" s="2">
        <v>16460.3</v>
      </c>
      <c r="G176" s="2">
        <v>16605.900000000001</v>
      </c>
      <c r="H176" s="2">
        <v>17137.7</v>
      </c>
      <c r="I176" s="2">
        <v>17957.5</v>
      </c>
      <c r="J176" s="2">
        <v>18889.2</v>
      </c>
      <c r="K176" s="2">
        <v>19509.7</v>
      </c>
      <c r="L176" s="2">
        <v>19919.400000000001</v>
      </c>
      <c r="M176" s="2">
        <v>19883.5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5" x14ac:dyDescent="0.3">
      <c r="A177" t="s">
        <v>181</v>
      </c>
      <c r="B177" s="2">
        <v>0</v>
      </c>
      <c r="C177" s="2">
        <v>9361</v>
      </c>
      <c r="D177" s="2">
        <v>9411.9</v>
      </c>
      <c r="E177" s="2">
        <v>9641.5999999999985</v>
      </c>
      <c r="F177" s="2">
        <v>8495.1</v>
      </c>
      <c r="G177" s="2">
        <v>7168.2</v>
      </c>
      <c r="H177" s="2">
        <v>6269.5999999999995</v>
      </c>
      <c r="I177" s="2">
        <v>5612.1</v>
      </c>
      <c r="J177" s="2">
        <v>5077.5</v>
      </c>
      <c r="K177" s="2">
        <v>4541.3</v>
      </c>
      <c r="L177" s="2">
        <v>3927.6</v>
      </c>
      <c r="M177" s="2">
        <v>3348.3999999999996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5" x14ac:dyDescent="0.3">
      <c r="A178" t="s">
        <v>182</v>
      </c>
      <c r="B178" s="2">
        <v>1671</v>
      </c>
      <c r="C178" s="2">
        <v>4509</v>
      </c>
      <c r="D178" s="2">
        <v>4995.8999999999996</v>
      </c>
      <c r="E178" s="2">
        <v>5138.8000000000011</v>
      </c>
      <c r="F178" s="2">
        <v>4511.7999999999993</v>
      </c>
      <c r="G178" s="2">
        <v>3977</v>
      </c>
      <c r="H178" s="2">
        <v>3679.6000000000004</v>
      </c>
      <c r="I178" s="2">
        <v>3508</v>
      </c>
      <c r="J178" s="2">
        <v>3371.3999999999996</v>
      </c>
      <c r="K178" s="2">
        <v>3190.2999999999997</v>
      </c>
      <c r="L178" s="2">
        <v>2997.2999999999997</v>
      </c>
      <c r="M178" s="2">
        <v>2767.8999999999996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5" x14ac:dyDescent="0.3">
      <c r="A179" t="s">
        <v>81</v>
      </c>
      <c r="B179" s="2">
        <v>13924</v>
      </c>
      <c r="C179" s="2">
        <v>16911</v>
      </c>
      <c r="D179" s="2">
        <v>16871.3</v>
      </c>
      <c r="E179" s="2">
        <v>17711.3</v>
      </c>
      <c r="F179" s="2">
        <v>18696.2</v>
      </c>
      <c r="G179" s="2">
        <v>19657.900000000001</v>
      </c>
      <c r="H179" s="2">
        <v>20415.900000000001</v>
      </c>
      <c r="I179" s="2">
        <v>21288.6</v>
      </c>
      <c r="J179" s="2">
        <v>22554.9</v>
      </c>
      <c r="K179" s="2">
        <v>23771.600000000002</v>
      </c>
      <c r="L179" s="2">
        <v>24321</v>
      </c>
      <c r="M179" s="2">
        <v>24775.300000000003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5" x14ac:dyDescent="0.3">
      <c r="A180" t="s">
        <v>83</v>
      </c>
      <c r="B180" s="2">
        <v>53520</v>
      </c>
      <c r="C180" s="2">
        <v>72880</v>
      </c>
      <c r="D180" s="2">
        <v>73568.7</v>
      </c>
      <c r="E180" s="2">
        <v>76620.099999999991</v>
      </c>
      <c r="F180" s="2">
        <v>82469.5</v>
      </c>
      <c r="G180" s="2">
        <v>88089.4</v>
      </c>
      <c r="H180" s="2">
        <v>90953.9</v>
      </c>
      <c r="I180" s="2">
        <v>94139.9</v>
      </c>
      <c r="J180" s="2">
        <v>97766.2</v>
      </c>
      <c r="K180" s="2">
        <v>100431</v>
      </c>
      <c r="L180" s="2">
        <v>103053.8</v>
      </c>
      <c r="M180" s="2">
        <v>105105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5" x14ac:dyDescent="0.3">
      <c r="A181" t="s">
        <v>183</v>
      </c>
      <c r="B181" s="2">
        <v>4553</v>
      </c>
      <c r="C181" s="2">
        <v>4484</v>
      </c>
      <c r="D181" s="2">
        <v>4516.2</v>
      </c>
      <c r="E181" s="2">
        <v>4654.7000000000007</v>
      </c>
      <c r="F181" s="2">
        <v>4744.2</v>
      </c>
      <c r="G181" s="2">
        <v>4808</v>
      </c>
      <c r="H181" s="2">
        <v>4902.6000000000004</v>
      </c>
      <c r="I181" s="2">
        <v>4985.4000000000005</v>
      </c>
      <c r="J181" s="2">
        <v>5092.9000000000005</v>
      </c>
      <c r="K181" s="2">
        <v>5165.3999999999996</v>
      </c>
      <c r="L181" s="2">
        <v>5189.8999999999996</v>
      </c>
      <c r="M181" s="2">
        <v>5112.0999999999995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5" x14ac:dyDescent="0.3">
      <c r="A182" t="s">
        <v>85</v>
      </c>
      <c r="B182" s="2">
        <v>6408</v>
      </c>
      <c r="C182" s="2">
        <v>10921</v>
      </c>
      <c r="D182" s="2">
        <v>10952.6</v>
      </c>
      <c r="E182" s="2">
        <v>11620.3</v>
      </c>
      <c r="F182" s="2">
        <v>11588.900000000001</v>
      </c>
      <c r="G182" s="2">
        <v>11297.699999999999</v>
      </c>
      <c r="H182" s="2">
        <v>11184</v>
      </c>
      <c r="I182" s="2">
        <v>11148.8</v>
      </c>
      <c r="J182" s="2">
        <v>11147.7</v>
      </c>
      <c r="K182" s="2">
        <v>10979.8</v>
      </c>
      <c r="L182" s="2">
        <v>10804</v>
      </c>
      <c r="M182" s="2">
        <v>10582.5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5" x14ac:dyDescent="0.3">
      <c r="A183" t="s">
        <v>184</v>
      </c>
      <c r="B183" s="2">
        <v>0</v>
      </c>
      <c r="C183" s="2">
        <v>7789</v>
      </c>
      <c r="D183" s="2">
        <v>7886.6</v>
      </c>
      <c r="E183" s="2">
        <v>8043.9</v>
      </c>
      <c r="F183" s="2">
        <v>8306.5999999999985</v>
      </c>
      <c r="G183" s="2">
        <v>8599.2999999999993</v>
      </c>
      <c r="H183" s="2">
        <v>8844.8000000000011</v>
      </c>
      <c r="I183" s="2">
        <v>9115.2000000000007</v>
      </c>
      <c r="J183" s="2">
        <v>9406.1</v>
      </c>
      <c r="K183" s="2">
        <v>9656.0999999999985</v>
      </c>
      <c r="L183" s="2">
        <v>9932.1999999999989</v>
      </c>
      <c r="M183" s="2">
        <v>10250.299999999999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5" x14ac:dyDescent="0.3">
      <c r="A184" s="9" t="s">
        <v>185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</row>
    <row r="185" spans="1:25" x14ac:dyDescent="0.3">
      <c r="A185" t="s">
        <v>186</v>
      </c>
      <c r="B185" s="2">
        <v>0</v>
      </c>
      <c r="C185" s="2">
        <v>1548</v>
      </c>
      <c r="D185" s="2">
        <v>1549.1</v>
      </c>
      <c r="E185" s="2">
        <v>1565.7</v>
      </c>
      <c r="F185" s="2">
        <v>1588.4999999999998</v>
      </c>
      <c r="G185" s="2">
        <v>1611.3</v>
      </c>
      <c r="H185" s="2">
        <v>1632.1</v>
      </c>
      <c r="I185" s="2">
        <v>1653.1</v>
      </c>
      <c r="J185" s="2">
        <v>1674.5</v>
      </c>
      <c r="K185" s="2">
        <v>1694.4</v>
      </c>
      <c r="L185" s="2">
        <v>1714.3000000000002</v>
      </c>
      <c r="M185" s="2">
        <v>1734.5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5" s="1" customFormat="1" x14ac:dyDescent="0.3">
      <c r="A186" t="s">
        <v>187</v>
      </c>
      <c r="B186" s="2">
        <v>0</v>
      </c>
      <c r="C186" s="2">
        <v>425</v>
      </c>
      <c r="D186" s="2">
        <v>425</v>
      </c>
      <c r="E186" s="2">
        <v>429.4</v>
      </c>
      <c r="F186" s="2">
        <v>434.09999999999997</v>
      </c>
      <c r="G186" s="2">
        <v>438.8</v>
      </c>
      <c r="H186" s="2">
        <v>445</v>
      </c>
      <c r="I186" s="2">
        <v>451.30000000000007</v>
      </c>
      <c r="J186" s="2">
        <v>457.8</v>
      </c>
      <c r="K186" s="2">
        <v>464.6</v>
      </c>
      <c r="L186" s="2">
        <v>471.5</v>
      </c>
      <c r="M186" s="2">
        <v>478.5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/>
      <c r="W186"/>
      <c r="X186"/>
      <c r="Y186"/>
    </row>
    <row r="187" spans="1:25" s="9" customFormat="1" x14ac:dyDescent="0.3">
      <c r="A187" t="s">
        <v>188</v>
      </c>
      <c r="B187" s="2">
        <v>11396</v>
      </c>
      <c r="C187" s="2">
        <v>23801</v>
      </c>
      <c r="D187" s="2">
        <v>25022.1</v>
      </c>
      <c r="E187" s="2">
        <v>25853.799999999996</v>
      </c>
      <c r="F187" s="2">
        <v>27569.1</v>
      </c>
      <c r="G187" s="2">
        <v>29562.1</v>
      </c>
      <c r="H187" s="2">
        <v>30669.9</v>
      </c>
      <c r="I187" s="2">
        <v>31796.6</v>
      </c>
      <c r="J187" s="2">
        <v>33156.9</v>
      </c>
      <c r="K187" s="2">
        <v>35796.699999999997</v>
      </c>
      <c r="L187" s="2">
        <v>40649.300000000003</v>
      </c>
      <c r="M187" s="2">
        <v>48518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/>
      <c r="W187"/>
      <c r="X187"/>
      <c r="Y187"/>
    </row>
    <row r="188" spans="1:25" x14ac:dyDescent="0.3">
      <c r="A188" t="s">
        <v>189</v>
      </c>
      <c r="B188" s="2">
        <v>2146</v>
      </c>
      <c r="C188" s="2">
        <v>9948</v>
      </c>
      <c r="D188" s="2">
        <v>10539.2</v>
      </c>
      <c r="E188" s="2">
        <v>10908.8</v>
      </c>
      <c r="F188" s="2">
        <v>11762</v>
      </c>
      <c r="G188" s="2">
        <v>12731.6</v>
      </c>
      <c r="H188" s="2">
        <v>12951.7</v>
      </c>
      <c r="I188" s="2">
        <v>12964.2</v>
      </c>
      <c r="J188" s="2">
        <v>13131.9</v>
      </c>
      <c r="K188" s="2">
        <v>13054.8</v>
      </c>
      <c r="L188" s="2">
        <v>13071.7</v>
      </c>
      <c r="M188" s="2">
        <v>13012.2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5" x14ac:dyDescent="0.3">
      <c r="A189" t="s">
        <v>190</v>
      </c>
      <c r="B189" s="2">
        <v>0</v>
      </c>
      <c r="C189" s="2">
        <v>584</v>
      </c>
      <c r="D189" s="2">
        <v>571.9</v>
      </c>
      <c r="E189" s="2">
        <v>586.5</v>
      </c>
      <c r="F189" s="2">
        <v>618</v>
      </c>
      <c r="G189" s="2">
        <v>667.6</v>
      </c>
      <c r="H189" s="2">
        <v>682</v>
      </c>
      <c r="I189" s="2">
        <v>706.30000000000007</v>
      </c>
      <c r="J189" s="2">
        <v>735.30000000000007</v>
      </c>
      <c r="K189" s="2">
        <v>769.1</v>
      </c>
      <c r="L189" s="2">
        <v>811.9</v>
      </c>
      <c r="M189" s="2">
        <v>868.6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5" x14ac:dyDescent="0.3">
      <c r="A190" t="s">
        <v>191</v>
      </c>
      <c r="B190" s="2">
        <v>486</v>
      </c>
      <c r="C190" s="2">
        <v>340</v>
      </c>
      <c r="D190" s="2">
        <v>603.1</v>
      </c>
      <c r="E190" s="2">
        <v>627.20000000000005</v>
      </c>
      <c r="F190" s="2">
        <v>668.09999999999991</v>
      </c>
      <c r="G190" s="2">
        <v>717</v>
      </c>
      <c r="H190" s="2">
        <v>747.6</v>
      </c>
      <c r="I190" s="2">
        <v>777.4</v>
      </c>
      <c r="J190" s="2">
        <v>813.69999999999993</v>
      </c>
      <c r="K190" s="2">
        <v>838.7</v>
      </c>
      <c r="L190" s="2">
        <v>858.5</v>
      </c>
      <c r="M190" s="2">
        <v>870.1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5" x14ac:dyDescent="0.3">
      <c r="A191" t="s">
        <v>192</v>
      </c>
      <c r="B191" s="2">
        <v>0</v>
      </c>
      <c r="C191" s="2">
        <v>46</v>
      </c>
      <c r="D191" s="2">
        <v>171.6</v>
      </c>
      <c r="E191" s="2">
        <v>200.4</v>
      </c>
      <c r="F191" s="2">
        <v>253.2</v>
      </c>
      <c r="G191" s="2">
        <v>321</v>
      </c>
      <c r="H191" s="2">
        <v>206.20000000000002</v>
      </c>
      <c r="I191" s="2">
        <v>202.8</v>
      </c>
      <c r="J191" s="2">
        <v>210.8</v>
      </c>
      <c r="K191" s="2">
        <v>218.1</v>
      </c>
      <c r="L191" s="2">
        <v>223.8</v>
      </c>
      <c r="M191" s="2">
        <v>226.9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5" x14ac:dyDescent="0.3">
      <c r="A192" t="s">
        <v>193</v>
      </c>
      <c r="B192" s="2">
        <v>2471</v>
      </c>
      <c r="C192" s="2">
        <v>12896</v>
      </c>
      <c r="D192" s="2">
        <v>12963.2</v>
      </c>
      <c r="E192" s="2">
        <v>13395.4</v>
      </c>
      <c r="F192" s="2">
        <v>14144.8</v>
      </c>
      <c r="G192" s="2">
        <v>14901.900000000001</v>
      </c>
      <c r="H192" s="2">
        <v>14893.4</v>
      </c>
      <c r="I192" s="2">
        <v>14732.199999999999</v>
      </c>
      <c r="J192" s="2">
        <v>14785.5</v>
      </c>
      <c r="K192" s="2">
        <v>14519.199999999999</v>
      </c>
      <c r="L192" s="2">
        <v>14346.3</v>
      </c>
      <c r="M192" s="2">
        <v>14152.3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">
      <c r="A193" t="s">
        <v>194</v>
      </c>
      <c r="B193" s="2">
        <v>3160</v>
      </c>
      <c r="C193" s="2">
        <v>6795</v>
      </c>
      <c r="D193" s="2">
        <v>6743.7</v>
      </c>
      <c r="E193" s="2">
        <v>7006.9</v>
      </c>
      <c r="F193" s="2">
        <v>7238.5</v>
      </c>
      <c r="G193" s="2">
        <v>7459.7000000000007</v>
      </c>
      <c r="H193" s="2">
        <v>7567.7</v>
      </c>
      <c r="I193" s="2">
        <v>7642.5</v>
      </c>
      <c r="J193" s="2">
        <v>7811.8</v>
      </c>
      <c r="K193" s="2">
        <v>7833.4000000000005</v>
      </c>
      <c r="L193" s="2">
        <v>7907.8000000000011</v>
      </c>
      <c r="M193" s="2">
        <v>7936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3">
      <c r="A194" t="s">
        <v>195</v>
      </c>
      <c r="B194" s="2">
        <v>203</v>
      </c>
      <c r="C194" s="2">
        <v>1267</v>
      </c>
      <c r="D194" s="2">
        <v>1292</v>
      </c>
      <c r="E194" s="2">
        <v>1310.8</v>
      </c>
      <c r="F194" s="2">
        <v>1340.6000000000001</v>
      </c>
      <c r="G194" s="2">
        <v>1371.3999999999999</v>
      </c>
      <c r="H194" s="2">
        <v>1394.4999999999998</v>
      </c>
      <c r="I194" s="2">
        <v>1418.2</v>
      </c>
      <c r="J194" s="2">
        <v>1442.6000000000001</v>
      </c>
      <c r="K194" s="2">
        <v>1464</v>
      </c>
      <c r="L194" s="2">
        <v>1485.7</v>
      </c>
      <c r="M194" s="2">
        <v>1507.1999999999998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">
      <c r="A195" t="s">
        <v>80</v>
      </c>
      <c r="B195" s="2">
        <v>227900</v>
      </c>
      <c r="C195" s="2">
        <v>212400</v>
      </c>
      <c r="D195" s="2">
        <v>220732.79999999999</v>
      </c>
      <c r="E195" s="2">
        <v>226287.4</v>
      </c>
      <c r="F195" s="2">
        <v>237305.8</v>
      </c>
      <c r="G195" s="2">
        <v>249922.90000000002</v>
      </c>
      <c r="H195" s="2">
        <v>253485.8</v>
      </c>
      <c r="I195" s="2">
        <v>260171</v>
      </c>
      <c r="J195" s="2">
        <v>261102.3</v>
      </c>
      <c r="K195" s="2">
        <v>263657.90000000002</v>
      </c>
      <c r="L195" s="2">
        <v>266275.7</v>
      </c>
      <c r="M195" s="2">
        <v>267616.7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3">
      <c r="A196" t="s">
        <v>196</v>
      </c>
      <c r="B196" s="2">
        <v>0</v>
      </c>
      <c r="C196" s="2">
        <v>3674</v>
      </c>
      <c r="D196" s="2">
        <v>3674.1</v>
      </c>
      <c r="E196" s="2">
        <v>3726.2000000000003</v>
      </c>
      <c r="F196" s="2">
        <v>3791.7000000000003</v>
      </c>
      <c r="G196" s="2">
        <v>3857.7</v>
      </c>
      <c r="H196" s="2">
        <v>3916.4</v>
      </c>
      <c r="I196" s="2">
        <v>3976.1</v>
      </c>
      <c r="J196" s="2">
        <v>4036.5</v>
      </c>
      <c r="K196" s="2">
        <v>4088.3</v>
      </c>
      <c r="L196" s="2">
        <v>4140.6000000000004</v>
      </c>
      <c r="M196" s="2">
        <v>4193.4000000000005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3">
      <c r="A197" t="s">
        <v>197</v>
      </c>
      <c r="B197" s="2">
        <v>0</v>
      </c>
      <c r="C197" s="2">
        <v>0</v>
      </c>
      <c r="D197" s="2">
        <v>0.1</v>
      </c>
      <c r="E197" s="2">
        <v>0.30000000000000004</v>
      </c>
      <c r="F197" s="2">
        <v>0.30000000000000004</v>
      </c>
      <c r="G197" s="2">
        <v>0.4</v>
      </c>
      <c r="H197" s="2">
        <v>0.5</v>
      </c>
      <c r="I197" s="2">
        <v>0.6</v>
      </c>
      <c r="J197" s="2">
        <v>0.6</v>
      </c>
      <c r="K197" s="2">
        <v>0.6</v>
      </c>
      <c r="L197" s="2">
        <v>0.6</v>
      </c>
      <c r="M197" s="2">
        <v>0.7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">
      <c r="A198" t="s">
        <v>198</v>
      </c>
      <c r="B198" s="2">
        <v>0</v>
      </c>
      <c r="C198" s="2">
        <v>18915</v>
      </c>
      <c r="D198" s="2">
        <v>19600.400000000001</v>
      </c>
      <c r="E198" s="2">
        <v>20315.600000000002</v>
      </c>
      <c r="F198" s="2">
        <v>22326.6</v>
      </c>
      <c r="G198" s="2">
        <v>24807.300000000003</v>
      </c>
      <c r="H198" s="2">
        <v>26840.2</v>
      </c>
      <c r="I198" s="2">
        <v>28196.2</v>
      </c>
      <c r="J198" s="2">
        <v>29764.9</v>
      </c>
      <c r="K198" s="2">
        <v>31104.2</v>
      </c>
      <c r="L198" s="2">
        <v>32653.399999999998</v>
      </c>
      <c r="M198" s="2">
        <v>33636.800000000003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3">
      <c r="A199" t="s">
        <v>199</v>
      </c>
      <c r="B199" s="2">
        <v>0</v>
      </c>
      <c r="C199" s="2">
        <v>34</v>
      </c>
      <c r="D199" s="2">
        <v>34.1</v>
      </c>
      <c r="E199" s="2">
        <v>34.6</v>
      </c>
      <c r="F199" s="2">
        <v>35.299999999999997</v>
      </c>
      <c r="G199" s="2">
        <v>35.900000000000006</v>
      </c>
      <c r="H199" s="2">
        <v>36.5</v>
      </c>
      <c r="I199" s="2">
        <v>37</v>
      </c>
      <c r="J199" s="2">
        <v>37.5</v>
      </c>
      <c r="K199" s="2">
        <v>38.1</v>
      </c>
      <c r="L199" s="2">
        <v>38.5</v>
      </c>
      <c r="M199" s="2">
        <v>39.200000000000003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x14ac:dyDescent="0.3">
      <c r="A200" s="9" t="s">
        <v>200</v>
      </c>
      <c r="B200" s="10">
        <f>B45+B62+B80+B113+B112+B139+B144+B153+B185+B186+B189+B190+B191+B196+B197+B199</f>
        <v>1308580</v>
      </c>
      <c r="C200" s="10">
        <f>C45+C62+C80+C113+C112+C139+C144+C153+C185+C186+C189+C190+C191+C196+C197+C199</f>
        <v>1472857</v>
      </c>
      <c r="D200" s="10">
        <f>D45+D62+D80+D113+D112+D139+D144+D153+D185+D186+D189+D190+D191+D196+D197+D199</f>
        <v>1489383.3000000005</v>
      </c>
      <c r="E200" s="10">
        <f t="shared" ref="E200:U200" si="6">E45+E62+E80+E113+E112+E139+E144+E153+E185+E186+E189+E190+E191+E196+E197+E199</f>
        <v>1530926.4</v>
      </c>
      <c r="F200" s="10">
        <f t="shared" si="6"/>
        <v>1595296.6</v>
      </c>
      <c r="G200" s="10">
        <f t="shared" si="6"/>
        <v>1662811.0000000002</v>
      </c>
      <c r="H200" s="10">
        <f t="shared" si="6"/>
        <v>1680546.2</v>
      </c>
      <c r="I200" s="10">
        <f t="shared" si="6"/>
        <v>1697913.9000000001</v>
      </c>
      <c r="J200" s="10">
        <f t="shared" si="6"/>
        <v>1716222.3000000003</v>
      </c>
      <c r="K200" s="10">
        <f t="shared" si="6"/>
        <v>1705331.3000000003</v>
      </c>
      <c r="L200" s="10">
        <f t="shared" si="6"/>
        <v>1694446.7000000004</v>
      </c>
      <c r="M200" s="10">
        <f t="shared" si="6"/>
        <v>1682773.3</v>
      </c>
      <c r="N200" s="10">
        <f t="shared" si="6"/>
        <v>0</v>
      </c>
      <c r="O200" s="10">
        <f t="shared" si="6"/>
        <v>0</v>
      </c>
      <c r="P200" s="10">
        <f t="shared" si="6"/>
        <v>0</v>
      </c>
      <c r="Q200" s="10">
        <f t="shared" si="6"/>
        <v>0</v>
      </c>
      <c r="R200" s="10">
        <f t="shared" si="6"/>
        <v>0</v>
      </c>
      <c r="S200" s="10">
        <f t="shared" si="6"/>
        <v>0</v>
      </c>
      <c r="T200" s="10">
        <f t="shared" si="6"/>
        <v>0</v>
      </c>
      <c r="U200" s="10">
        <f t="shared" si="6"/>
        <v>0</v>
      </c>
    </row>
    <row r="201" spans="1:21" x14ac:dyDescent="0.3">
      <c r="A201" s="9" t="s">
        <v>201</v>
      </c>
      <c r="B201" s="10">
        <f>B202-B200</f>
        <v>1920297</v>
      </c>
      <c r="C201" s="10">
        <f>C202-C200</f>
        <v>2342491</v>
      </c>
      <c r="D201" s="10">
        <f>D202-D200</f>
        <v>2447914.0999999996</v>
      </c>
      <c r="E201" s="10">
        <f t="shared" ref="E201:U201" si="7">E202-E200</f>
        <v>2497818.2999999998</v>
      </c>
      <c r="F201" s="10">
        <f t="shared" si="7"/>
        <v>2551174.8000000003</v>
      </c>
      <c r="G201" s="10">
        <f t="shared" si="7"/>
        <v>2631154</v>
      </c>
      <c r="H201" s="10">
        <f t="shared" si="7"/>
        <v>2666120.8999999994</v>
      </c>
      <c r="I201" s="10">
        <f t="shared" si="7"/>
        <v>2706100.3</v>
      </c>
      <c r="J201" s="10">
        <f t="shared" si="7"/>
        <v>2754434.9999999995</v>
      </c>
      <c r="K201" s="10">
        <f t="shared" si="7"/>
        <v>2786809.3000000003</v>
      </c>
      <c r="L201" s="10">
        <f t="shared" si="7"/>
        <v>2811850.7</v>
      </c>
      <c r="M201" s="10">
        <f t="shared" si="7"/>
        <v>2807367.3</v>
      </c>
      <c r="N201" s="10">
        <f t="shared" si="7"/>
        <v>0</v>
      </c>
      <c r="O201" s="10">
        <f t="shared" si="7"/>
        <v>0</v>
      </c>
      <c r="P201" s="10">
        <f t="shared" si="7"/>
        <v>0</v>
      </c>
      <c r="Q201" s="10">
        <f t="shared" si="7"/>
        <v>0</v>
      </c>
      <c r="R201" s="10">
        <f t="shared" si="7"/>
        <v>0</v>
      </c>
      <c r="S201" s="10">
        <f t="shared" si="7"/>
        <v>0</v>
      </c>
      <c r="T201" s="10">
        <f t="shared" si="7"/>
        <v>0</v>
      </c>
      <c r="U201" s="10">
        <f t="shared" si="7"/>
        <v>0</v>
      </c>
    </row>
    <row r="202" spans="1:21" x14ac:dyDescent="0.3">
      <c r="A202" s="9" t="s">
        <v>87</v>
      </c>
      <c r="B202" s="36">
        <f>SUM(B4,B58,B81,B98,B138,B153,B184)</f>
        <v>3228877</v>
      </c>
      <c r="C202" s="36">
        <f>SUM(C4,C58,C81,C98,C138,C153,C184)</f>
        <v>3815348</v>
      </c>
      <c r="D202" s="36">
        <f>SUM(D4,D58,D81,D98,D138,D153,D184)</f>
        <v>3937297.4</v>
      </c>
      <c r="E202" s="36">
        <f t="shared" ref="E202:U202" si="8">SUM(E4,E58,E81,E98,E138,E153,E184)</f>
        <v>4028744.6999999997</v>
      </c>
      <c r="F202" s="36">
        <f t="shared" si="8"/>
        <v>4146471.4000000004</v>
      </c>
      <c r="G202" s="36">
        <f t="shared" si="8"/>
        <v>4293965</v>
      </c>
      <c r="H202" s="36">
        <f t="shared" si="8"/>
        <v>4346667.0999999996</v>
      </c>
      <c r="I202" s="36">
        <f t="shared" si="8"/>
        <v>4404014.2</v>
      </c>
      <c r="J202" s="36">
        <f t="shared" si="8"/>
        <v>4470657.3</v>
      </c>
      <c r="K202" s="36">
        <f t="shared" si="8"/>
        <v>4492140.6000000006</v>
      </c>
      <c r="L202" s="36">
        <f t="shared" si="8"/>
        <v>4506297.4000000004</v>
      </c>
      <c r="M202" s="36">
        <f t="shared" si="8"/>
        <v>4490140.5999999996</v>
      </c>
      <c r="N202" s="10">
        <f t="shared" si="8"/>
        <v>0</v>
      </c>
      <c r="O202" s="10">
        <f t="shared" si="8"/>
        <v>0</v>
      </c>
      <c r="P202" s="10">
        <f t="shared" si="8"/>
        <v>0</v>
      </c>
      <c r="Q202" s="10">
        <f t="shared" si="8"/>
        <v>0</v>
      </c>
      <c r="R202" s="10">
        <f t="shared" si="8"/>
        <v>0</v>
      </c>
      <c r="S202" s="10">
        <f t="shared" si="8"/>
        <v>0</v>
      </c>
      <c r="T202" s="10">
        <f t="shared" si="8"/>
        <v>0</v>
      </c>
      <c r="U202" s="10">
        <f t="shared" si="8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071DD-6A46-4603-9176-5B07557D1319}">
  <sheetPr>
    <tabColor theme="8" tint="-0.249977111117893"/>
  </sheetPr>
  <dimension ref="A1:BL323"/>
  <sheetViews>
    <sheetView topLeftCell="AE98" workbookViewId="0">
      <selection activeCell="AQ153" sqref="AQ153"/>
    </sheetView>
  </sheetViews>
  <sheetFormatPr defaultRowHeight="14.4" x14ac:dyDescent="0.3"/>
  <cols>
    <col min="2" max="4" width="9.21875" style="2" customWidth="1"/>
    <col min="5" max="5" width="9.21875" style="2" bestFit="1" customWidth="1"/>
    <col min="6" max="6" width="10" style="2" bestFit="1" customWidth="1"/>
    <col min="7" max="13" width="9.21875" style="2" bestFit="1" customWidth="1"/>
    <col min="14" max="21" width="0" hidden="1" customWidth="1"/>
    <col min="23" max="23" width="22.77734375" bestFit="1" customWidth="1"/>
    <col min="24" max="24" width="10" bestFit="1" customWidth="1"/>
    <col min="25" max="26" width="10.5546875" bestFit="1" customWidth="1"/>
    <col min="27" max="29" width="10.77734375" bestFit="1" customWidth="1"/>
    <col min="30" max="32" width="10.77734375" customWidth="1"/>
    <col min="33" max="33" width="14.44140625" customWidth="1"/>
    <col min="34" max="35" width="10.77734375" bestFit="1" customWidth="1"/>
    <col min="40" max="40" width="8.77734375" customWidth="1"/>
    <col min="41" max="41" width="10.44140625" bestFit="1" customWidth="1"/>
    <col min="42" max="46" width="8" bestFit="1" customWidth="1"/>
    <col min="47" max="47" width="6.21875" bestFit="1" customWidth="1"/>
    <col min="48" max="48" width="7.5546875" bestFit="1" customWidth="1"/>
    <col min="54" max="54" width="9.77734375" bestFit="1" customWidth="1"/>
  </cols>
  <sheetData>
    <row r="1" spans="1:63" x14ac:dyDescent="0.3">
      <c r="A1" s="1" t="s">
        <v>0</v>
      </c>
      <c r="X1">
        <v>5</v>
      </c>
      <c r="Y1">
        <v>6</v>
      </c>
      <c r="Z1">
        <v>7</v>
      </c>
      <c r="AA1">
        <v>8</v>
      </c>
      <c r="AB1">
        <v>9</v>
      </c>
      <c r="AC1">
        <v>10</v>
      </c>
      <c r="AD1">
        <v>11</v>
      </c>
      <c r="AE1">
        <v>12</v>
      </c>
      <c r="AF1">
        <v>13</v>
      </c>
      <c r="AH1">
        <v>5</v>
      </c>
      <c r="AI1">
        <v>6</v>
      </c>
      <c r="AJ1">
        <v>7</v>
      </c>
      <c r="AK1">
        <v>8</v>
      </c>
      <c r="AL1">
        <v>9</v>
      </c>
      <c r="AM1">
        <v>10</v>
      </c>
      <c r="AN1">
        <v>11</v>
      </c>
      <c r="AO1">
        <v>12</v>
      </c>
      <c r="AP1">
        <v>13</v>
      </c>
      <c r="AR1">
        <v>5</v>
      </c>
      <c r="AS1">
        <v>6</v>
      </c>
      <c r="AT1">
        <v>7</v>
      </c>
      <c r="AU1">
        <v>8</v>
      </c>
      <c r="AV1">
        <v>9</v>
      </c>
      <c r="AW1">
        <v>10</v>
      </c>
      <c r="AX1">
        <v>11</v>
      </c>
      <c r="AY1">
        <v>12</v>
      </c>
      <c r="AZ1">
        <v>13</v>
      </c>
      <c r="BB1">
        <v>5</v>
      </c>
      <c r="BC1">
        <v>6</v>
      </c>
      <c r="BD1">
        <v>7</v>
      </c>
      <c r="BE1">
        <v>8</v>
      </c>
      <c r="BF1">
        <v>9</v>
      </c>
      <c r="BG1">
        <v>10</v>
      </c>
      <c r="BH1">
        <v>11</v>
      </c>
      <c r="BI1">
        <v>12</v>
      </c>
      <c r="BJ1">
        <v>13</v>
      </c>
    </row>
    <row r="2" spans="1:63" x14ac:dyDescent="0.3">
      <c r="B2" s="2" t="s">
        <v>1</v>
      </c>
      <c r="D2" s="2" t="s">
        <v>2</v>
      </c>
      <c r="X2" s="80" t="s">
        <v>3</v>
      </c>
      <c r="Y2" s="80"/>
      <c r="Z2" s="80"/>
      <c r="AA2" s="80"/>
      <c r="AB2" s="80"/>
      <c r="AC2" s="80"/>
      <c r="AD2" s="80"/>
      <c r="AE2" s="80"/>
      <c r="AF2" s="80"/>
      <c r="AH2" s="80" t="s">
        <v>244</v>
      </c>
      <c r="AI2" s="80"/>
      <c r="AJ2" s="80"/>
      <c r="AK2" s="80"/>
      <c r="AL2" s="80"/>
      <c r="AM2" s="80"/>
      <c r="AN2" s="80"/>
      <c r="AO2" s="80"/>
      <c r="AP2" s="80"/>
      <c r="AQ2" s="4"/>
      <c r="AR2" s="80" t="s">
        <v>245</v>
      </c>
      <c r="AS2" s="80"/>
      <c r="AT2" s="80"/>
      <c r="AU2" s="80"/>
      <c r="AV2" s="80"/>
      <c r="AW2" s="80"/>
      <c r="AX2" s="80"/>
      <c r="AY2" s="80"/>
      <c r="AZ2" s="80"/>
      <c r="BA2" s="4"/>
      <c r="BB2" s="80" t="s">
        <v>246</v>
      </c>
      <c r="BC2" s="80"/>
      <c r="BD2" s="80"/>
      <c r="BE2" s="80"/>
      <c r="BF2" s="80"/>
      <c r="BG2" s="80"/>
      <c r="BH2" s="80"/>
      <c r="BI2" s="80"/>
      <c r="BJ2" s="80"/>
      <c r="BK2" s="4"/>
    </row>
    <row r="3" spans="1:63" x14ac:dyDescent="0.3">
      <c r="A3" s="5" t="s">
        <v>4</v>
      </c>
      <c r="B3" s="6">
        <v>1992</v>
      </c>
      <c r="C3" s="6">
        <v>2017</v>
      </c>
      <c r="D3" s="7">
        <v>2017</v>
      </c>
      <c r="E3" s="7">
        <v>2020</v>
      </c>
      <c r="F3" s="7">
        <v>2025</v>
      </c>
      <c r="G3" s="7">
        <v>2030</v>
      </c>
      <c r="H3" s="7">
        <v>2035</v>
      </c>
      <c r="I3" s="7">
        <v>2040</v>
      </c>
      <c r="J3" s="7">
        <v>2045</v>
      </c>
      <c r="K3" s="7">
        <v>2050</v>
      </c>
      <c r="L3" s="7">
        <v>2055</v>
      </c>
      <c r="M3" s="7">
        <v>2060</v>
      </c>
      <c r="N3" s="8">
        <v>2065</v>
      </c>
      <c r="O3" s="8">
        <v>2070</v>
      </c>
      <c r="P3" s="8">
        <v>2075</v>
      </c>
      <c r="Q3" s="8">
        <v>2080</v>
      </c>
      <c r="R3" s="8">
        <v>2085</v>
      </c>
      <c r="S3" s="8">
        <v>2090</v>
      </c>
      <c r="T3" s="8">
        <v>2095</v>
      </c>
      <c r="U3" s="8">
        <v>2100</v>
      </c>
      <c r="W3" t="s">
        <v>5</v>
      </c>
      <c r="X3" s="4">
        <v>2020</v>
      </c>
      <c r="Y3" s="4">
        <v>2025</v>
      </c>
      <c r="Z3" s="4">
        <v>2030</v>
      </c>
      <c r="AA3" s="4">
        <v>2035</v>
      </c>
      <c r="AB3" s="4">
        <v>2040</v>
      </c>
      <c r="AC3" s="4">
        <v>2045</v>
      </c>
      <c r="AD3" s="4">
        <v>2050</v>
      </c>
      <c r="AE3" s="4">
        <v>2055</v>
      </c>
      <c r="AF3" s="4">
        <v>2060</v>
      </c>
      <c r="AH3" s="4">
        <v>2020</v>
      </c>
      <c r="AI3" s="4">
        <v>2025</v>
      </c>
      <c r="AJ3" s="4">
        <v>2030</v>
      </c>
      <c r="AK3" s="4">
        <v>2035</v>
      </c>
      <c r="AL3" s="4">
        <v>2040</v>
      </c>
      <c r="AM3" s="4">
        <v>2045</v>
      </c>
      <c r="AN3" s="4">
        <v>2050</v>
      </c>
      <c r="AO3" s="4">
        <v>2055</v>
      </c>
      <c r="AP3" s="4">
        <v>2060</v>
      </c>
      <c r="AQ3" s="4"/>
      <c r="AR3" s="4">
        <v>2020</v>
      </c>
      <c r="AS3" s="4">
        <v>2025</v>
      </c>
      <c r="AT3" s="4">
        <v>2030</v>
      </c>
      <c r="AU3" s="4">
        <v>2035</v>
      </c>
      <c r="AV3" s="4">
        <v>2040</v>
      </c>
      <c r="AW3" s="4">
        <v>2045</v>
      </c>
      <c r="AX3" s="4">
        <v>2050</v>
      </c>
      <c r="AY3" s="4">
        <v>2055</v>
      </c>
      <c r="AZ3" s="4">
        <v>2060</v>
      </c>
      <c r="BA3" s="4"/>
      <c r="BB3" s="4">
        <v>2020</v>
      </c>
      <c r="BC3" s="4">
        <v>2025</v>
      </c>
      <c r="BD3" s="4">
        <v>2030</v>
      </c>
      <c r="BE3" s="4">
        <v>2035</v>
      </c>
      <c r="BF3" s="4">
        <v>2040</v>
      </c>
      <c r="BG3" s="4">
        <v>2045</v>
      </c>
      <c r="BH3" s="4">
        <v>2050</v>
      </c>
      <c r="BI3" s="4">
        <v>2055</v>
      </c>
      <c r="BJ3" s="4">
        <v>2060</v>
      </c>
      <c r="BK3" s="4"/>
    </row>
    <row r="4" spans="1:63" x14ac:dyDescent="0.3">
      <c r="A4" s="9" t="s">
        <v>6</v>
      </c>
      <c r="B4" s="10">
        <f>SUM(B5:B54)</f>
        <v>427761</v>
      </c>
      <c r="C4" s="10">
        <f>SUM(C5:C54)</f>
        <v>749911</v>
      </c>
      <c r="D4" s="10">
        <f>SUM(D5:D54)</f>
        <v>742776.9</v>
      </c>
      <c r="E4" s="10">
        <f>SUM(E5:E54)</f>
        <v>749889.30000000016</v>
      </c>
      <c r="F4" s="10">
        <f t="shared" ref="F4:U4" si="0">SUM(F5:F54)</f>
        <v>750213.1</v>
      </c>
      <c r="G4" s="10">
        <f t="shared" si="0"/>
        <v>762168.9</v>
      </c>
      <c r="H4" s="10">
        <f t="shared" si="0"/>
        <v>774192.50000000012</v>
      </c>
      <c r="I4" s="10">
        <f t="shared" si="0"/>
        <v>786178.10000000009</v>
      </c>
      <c r="J4" s="10">
        <f t="shared" si="0"/>
        <v>798150.89999999991</v>
      </c>
      <c r="K4" s="10">
        <f t="shared" si="0"/>
        <v>808460.79999999993</v>
      </c>
      <c r="L4" s="10">
        <f t="shared" si="0"/>
        <v>816511.49999999988</v>
      </c>
      <c r="M4" s="10">
        <f t="shared" si="0"/>
        <v>797142.70000000019</v>
      </c>
      <c r="N4" s="10" t="e">
        <f t="shared" si="0"/>
        <v>#REF!</v>
      </c>
      <c r="O4" s="10" t="e">
        <f t="shared" si="0"/>
        <v>#REF!</v>
      </c>
      <c r="P4" s="10" t="e">
        <f t="shared" si="0"/>
        <v>#REF!</v>
      </c>
      <c r="Q4" s="10" t="e">
        <f t="shared" si="0"/>
        <v>#REF!</v>
      </c>
      <c r="R4" s="10" t="e">
        <f t="shared" si="0"/>
        <v>#REF!</v>
      </c>
      <c r="S4" s="10" t="e">
        <f t="shared" si="0"/>
        <v>#REF!</v>
      </c>
      <c r="T4" s="10" t="e">
        <f t="shared" si="0"/>
        <v>#REF!</v>
      </c>
      <c r="U4" s="10" t="e">
        <f t="shared" si="0"/>
        <v>#REF!</v>
      </c>
      <c r="W4" s="4" t="s">
        <v>6</v>
      </c>
      <c r="X4" s="11">
        <f t="shared" ref="X4:AF19" si="1">VLOOKUP($W4,$A$4:$M$202,X$1,FALSE)/10^3</f>
        <v>749.88930000000016</v>
      </c>
      <c r="Y4" s="11">
        <f t="shared" si="1"/>
        <v>750.21309999999994</v>
      </c>
      <c r="Z4" s="11">
        <f t="shared" si="1"/>
        <v>762.16890000000001</v>
      </c>
      <c r="AA4" s="11">
        <f t="shared" si="1"/>
        <v>774.19250000000011</v>
      </c>
      <c r="AB4" s="11">
        <f t="shared" si="1"/>
        <v>786.17810000000009</v>
      </c>
      <c r="AC4" s="11">
        <f t="shared" si="1"/>
        <v>798.15089999999987</v>
      </c>
      <c r="AD4" s="11">
        <f t="shared" si="1"/>
        <v>808.46079999999995</v>
      </c>
      <c r="AE4" s="11">
        <f t="shared" si="1"/>
        <v>816.51149999999984</v>
      </c>
      <c r="AF4" s="11">
        <f t="shared" si="1"/>
        <v>797.14270000000022</v>
      </c>
      <c r="AG4" s="11"/>
      <c r="AH4" s="11">
        <f>VLOOKUP($W4,Total_Rndwd_Cons_AF!$A$4:$M$202,AH$1,FALSE)/10^3</f>
        <v>749.88930000000016</v>
      </c>
      <c r="AI4" s="11">
        <f>VLOOKUP($W4,Total_Rndwd_Cons_AF!$A$4:$M$202,AI$1,FALSE)/10^3</f>
        <v>748.76020000000005</v>
      </c>
      <c r="AJ4" s="11">
        <f>VLOOKUP($W4,Total_Rndwd_Cons_AF!$A$4:$M$202,AJ$1,FALSE)/10^3</f>
        <v>759.03780000000029</v>
      </c>
      <c r="AK4" s="11">
        <f>VLOOKUP($W4,Total_Rndwd_Cons_AF!$A$4:$M$202,AK$1,FALSE)/10^3</f>
        <v>770.61310000000014</v>
      </c>
      <c r="AL4" s="11">
        <f>VLOOKUP($W4,Total_Rndwd_Cons_AF!$A$4:$M$202,AL$1,FALSE)/10^3</f>
        <v>782.29079999999999</v>
      </c>
      <c r="AM4" s="11">
        <f>VLOOKUP($W4,Total_Rndwd_Cons_AF!$A$4:$M$202,AM$1,FALSE)/10^3</f>
        <v>794.01549999999997</v>
      </c>
      <c r="AN4" s="11">
        <f>VLOOKUP($W4,Total_Rndwd_Cons_AF!$A$4:$M$202,AN$1,FALSE)/10^3</f>
        <v>803.90650000000016</v>
      </c>
      <c r="AO4" s="11">
        <f>VLOOKUP($W4,Total_Rndwd_Cons_AF!$A$4:$M$202,AO$1,FALSE)/10^3</f>
        <v>811.46209999999996</v>
      </c>
      <c r="AP4" s="11">
        <f>VLOOKUP($W4,Total_Rndwd_Cons_AF!$A$4:$M$202,AP$1,FALSE)/10^3</f>
        <v>787.62090000000023</v>
      </c>
      <c r="AQ4" s="11"/>
      <c r="AR4" s="11">
        <f>VLOOKUP($W4,Total_Rndwd_Cons_BF!$A$4:$M$202,AR$1,FALSE)/10^3</f>
        <v>749.88930000000016</v>
      </c>
      <c r="AS4" s="11">
        <f>VLOOKUP($W4,Total_Rndwd_Cons_BF!$A$4:$M$202,AS$1,FALSE)/10^3</f>
        <v>745.96199999999988</v>
      </c>
      <c r="AT4" s="11">
        <f>VLOOKUP($W4,Total_Rndwd_Cons_BF!$A$4:$M$202,AT$1,FALSE)/10^3</f>
        <v>750.05760000000032</v>
      </c>
      <c r="AU4" s="11">
        <f>VLOOKUP($W4,Total_Rndwd_Cons_BF!$A$4:$M$202,AU$1,FALSE)/10^3</f>
        <v>760.84140000000014</v>
      </c>
      <c r="AV4" s="11">
        <f>VLOOKUP($W4,Total_Rndwd_Cons_BF!$A$4:$M$202,AV$1,FALSE)/10^3</f>
        <v>771.67060000000015</v>
      </c>
      <c r="AW4" s="11">
        <f>VLOOKUP($W4,Total_Rndwd_Cons_BF!$A$4:$M$202,AW$1,FALSE)/10^3</f>
        <v>777.03909999999996</v>
      </c>
      <c r="AX4" s="11">
        <f>VLOOKUP($W4,Total_Rndwd_Cons_BF!$A$4:$M$202,AX$1,FALSE)/10^3</f>
        <v>777.30399999999997</v>
      </c>
      <c r="AY4" s="11">
        <f>VLOOKUP($W4,Total_Rndwd_Cons_BF!$A$4:$M$202,AY$1,FALSE)/10^3</f>
        <v>762.18439999999975</v>
      </c>
      <c r="AZ4" s="11">
        <f>VLOOKUP($W4,Total_Rndwd_Cons_BF!$A$4:$M$202,AZ$1,FALSE)/10^3</f>
        <v>773.26289999999995</v>
      </c>
      <c r="BA4" s="11"/>
      <c r="BB4" s="11">
        <f>VLOOKUP($W4,Total_Rndwd_Cons_BAC!$A$4:$M$202,BB$1,FALSE)/10^3</f>
        <v>749.88930000000016</v>
      </c>
      <c r="BC4" s="11">
        <f>VLOOKUP($W4,Total_Rndwd_Cons_BAC!$A$4:$M$202,BC$1,FALSE)/10^3</f>
        <v>749.14250000000004</v>
      </c>
      <c r="BD4" s="11">
        <f>VLOOKUP($W4,Total_Rndwd_Cons_BAC!$A$4:$M$202,BD$1,FALSE)/10^3</f>
        <v>759.93320000000006</v>
      </c>
      <c r="BE4" s="11">
        <f>VLOOKUP($W4,Total_Rndwd_Cons_BAC!$A$4:$M$202,BE$1,FALSE)/10^3</f>
        <v>771.4944999999999</v>
      </c>
      <c r="BF4" s="11">
        <f>VLOOKUP($W4,Total_Rndwd_Cons_BAC!$A$4:$M$202,BF$1,FALSE)/10^3</f>
        <v>783.33879999999988</v>
      </c>
      <c r="BG4" s="11">
        <f>VLOOKUP($W4,Total_Rndwd_Cons_BAC!$A$4:$M$202,BG$1,FALSE)/10^3</f>
        <v>795.06329999999969</v>
      </c>
      <c r="BH4" s="11">
        <f>VLOOKUP($W4,Total_Rndwd_Cons_BAC!$A$4:$M$202,BH$1,FALSE)/10^3</f>
        <v>804.89369999999997</v>
      </c>
      <c r="BI4" s="11">
        <f>VLOOKUP($W4,Total_Rndwd_Cons_BAC!$A$4:$M$202,BI$1,FALSE)/10^3</f>
        <v>812.34480000000019</v>
      </c>
      <c r="BJ4" s="11">
        <f>VLOOKUP($W4,Total_Rndwd_Cons_BAC!$A$4:$M$202,BJ$1,FALSE)/10^3</f>
        <v>788.47540000000004</v>
      </c>
      <c r="BK4" s="11"/>
    </row>
    <row r="5" spans="1:63" x14ac:dyDescent="0.3">
      <c r="A5" t="s">
        <v>7</v>
      </c>
      <c r="B5" s="2">
        <v>6371</v>
      </c>
      <c r="C5" s="2">
        <v>8799</v>
      </c>
      <c r="D5" s="2">
        <v>8780</v>
      </c>
      <c r="E5" s="2">
        <v>8905.2000000000007</v>
      </c>
      <c r="F5" s="2">
        <v>9082.5999999999985</v>
      </c>
      <c r="G5" s="2">
        <v>9262.1</v>
      </c>
      <c r="H5" s="2">
        <v>9459.8000000000011</v>
      </c>
      <c r="I5" s="2">
        <v>9651.9</v>
      </c>
      <c r="J5" s="2">
        <v>9840.2000000000007</v>
      </c>
      <c r="K5" s="2">
        <v>10020.9</v>
      </c>
      <c r="L5" s="2">
        <v>10204.599999999999</v>
      </c>
      <c r="M5" s="2">
        <v>10389.6</v>
      </c>
      <c r="N5" t="e">
        <f>(#REF!+#REF!+#REF!)/10^3</f>
        <v>#REF!</v>
      </c>
      <c r="O5" t="e">
        <f>(#REF!+#REF!+#REF!)/10^3</f>
        <v>#REF!</v>
      </c>
      <c r="P5" t="e">
        <f>(#REF!+#REF!+#REF!)/10^3</f>
        <v>#REF!</v>
      </c>
      <c r="Q5" t="e">
        <f>(#REF!+#REF!+#REF!)/10^3</f>
        <v>#REF!</v>
      </c>
      <c r="R5" t="e">
        <f>(#REF!+#REF!+#REF!)/10^3</f>
        <v>#REF!</v>
      </c>
      <c r="S5" t="e">
        <f>(#REF!+#REF!+#REF!)/10^3</f>
        <v>#REF!</v>
      </c>
      <c r="T5" t="e">
        <f>(#REF!+#REF!+#REF!)/10^3</f>
        <v>#REF!</v>
      </c>
      <c r="U5" t="e">
        <f>(#REF!+#REF!+#REF!)/10^3</f>
        <v>#REF!</v>
      </c>
      <c r="W5" t="s">
        <v>8</v>
      </c>
      <c r="X5" s="12">
        <f t="shared" si="1"/>
        <v>5.8243</v>
      </c>
      <c r="Y5" s="12">
        <f t="shared" si="1"/>
        <v>5.9121999999999995</v>
      </c>
      <c r="Z5" s="12">
        <f t="shared" si="1"/>
        <v>6.0006000000000004</v>
      </c>
      <c r="AA5" s="12">
        <f t="shared" si="1"/>
        <v>6.0703999999999994</v>
      </c>
      <c r="AB5" s="12">
        <f t="shared" si="1"/>
        <v>6.1445999999999996</v>
      </c>
      <c r="AC5" s="12">
        <f t="shared" si="1"/>
        <v>6.2196000000000007</v>
      </c>
      <c r="AD5" s="12">
        <f t="shared" si="1"/>
        <v>6.3177999999999992</v>
      </c>
      <c r="AE5" s="12">
        <f t="shared" si="1"/>
        <v>6.4189999999999996</v>
      </c>
      <c r="AF5" s="12">
        <f t="shared" si="1"/>
        <v>6.5228999999999999</v>
      </c>
      <c r="AG5" s="12"/>
      <c r="AH5" s="12">
        <f>VLOOKUP($W5,Total_Rndwd_Cons_AF!$A$4:$M$202,AH$1,FALSE)/10^3</f>
        <v>5.8243</v>
      </c>
      <c r="AI5" s="12">
        <f>VLOOKUP($W5,Total_Rndwd_Cons_AF!$A$4:$M$202,AI$1,FALSE)/10^3</f>
        <v>5.8775999999999993</v>
      </c>
      <c r="AJ5" s="12">
        <f>VLOOKUP($W5,Total_Rndwd_Cons_AF!$A$4:$M$202,AJ$1,FALSE)/10^3</f>
        <v>5.9305000000000003</v>
      </c>
      <c r="AK5" s="12">
        <f>VLOOKUP($W5,Total_Rndwd_Cons_AF!$A$4:$M$202,AK$1,FALSE)/10^3</f>
        <v>5.9988999999999999</v>
      </c>
      <c r="AL5" s="12">
        <f>VLOOKUP($W5,Total_Rndwd_Cons_AF!$A$4:$M$202,AL$1,FALSE)/10^3</f>
        <v>6.0675999999999997</v>
      </c>
      <c r="AM5" s="12">
        <f>VLOOKUP($W5,Total_Rndwd_Cons_AF!$A$4:$M$202,AM$1,FALSE)/10^3</f>
        <v>6.1388999999999996</v>
      </c>
      <c r="AN5" s="12">
        <f>VLOOKUP($W5,Total_Rndwd_Cons_AF!$A$4:$M$202,AN$1,FALSE)/10^3</f>
        <v>6.2332000000000001</v>
      </c>
      <c r="AO5" s="12">
        <f>VLOOKUP($W5,Total_Rndwd_Cons_AF!$A$4:$M$202,AO$1,FALSE)/10^3</f>
        <v>6.3279000000000005</v>
      </c>
      <c r="AP5" s="12">
        <f>VLOOKUP($W5,Total_Rndwd_Cons_AF!$A$4:$M$202,AP$1,FALSE)/10^3</f>
        <v>6.4216999999999995</v>
      </c>
      <c r="AQ5" s="12"/>
      <c r="AR5" s="12">
        <f>VLOOKUP($W5,Total_Rndwd_Cons_BF!$A$4:$M$202,AR$1,FALSE)/10^3</f>
        <v>5.8243</v>
      </c>
      <c r="AS5" s="12">
        <f>VLOOKUP($W5,Total_Rndwd_Cons_BF!$A$4:$M$202,AS$1,FALSE)/10^3</f>
        <v>5.9</v>
      </c>
      <c r="AT5" s="12">
        <f>VLOOKUP($W5,Total_Rndwd_Cons_BF!$A$4:$M$202,AT$1,FALSE)/10^3</f>
        <v>5.9756999999999998</v>
      </c>
      <c r="AU5" s="12">
        <f>VLOOKUP($W5,Total_Rndwd_Cons_BF!$A$4:$M$202,AU$1,FALSE)/10^3</f>
        <v>6.0451999999999995</v>
      </c>
      <c r="AV5" s="12">
        <f>VLOOKUP($W5,Total_Rndwd_Cons_BF!$A$4:$M$202,AV$1,FALSE)/10^3</f>
        <v>6.1147</v>
      </c>
      <c r="AW5" s="12">
        <f>VLOOKUP($W5,Total_Rndwd_Cons_BF!$A$4:$M$202,AW$1,FALSE)/10^3</f>
        <v>6.1879</v>
      </c>
      <c r="AX5" s="12">
        <f>VLOOKUP($W5,Total_Rndwd_Cons_BF!$A$4:$M$202,AX$1,FALSE)/10^3</f>
        <v>6.2838000000000003</v>
      </c>
      <c r="AY5" s="12">
        <f>VLOOKUP($W5,Total_Rndwd_Cons_BF!$A$4:$M$202,AY$1,FALSE)/10^3</f>
        <v>6.383</v>
      </c>
      <c r="AZ5" s="12">
        <f>VLOOKUP($W5,Total_Rndwd_Cons_BF!$A$4:$M$202,AZ$1,FALSE)/10^3</f>
        <v>6.4843999999999999</v>
      </c>
      <c r="BA5" s="12"/>
      <c r="BB5" s="12">
        <f>VLOOKUP($W5,Total_Rndwd_Cons_BAC!$A$4:$M$202,BB$1,FALSE)/10^3</f>
        <v>5.8243</v>
      </c>
      <c r="BC5" s="12">
        <f>VLOOKUP($W5,Total_Rndwd_Cons_BAC!$A$4:$M$202,BC$1,FALSE)/10^3</f>
        <v>5.9095000000000004</v>
      </c>
      <c r="BD5" s="12">
        <f>VLOOKUP($W5,Total_Rndwd_Cons_BAC!$A$4:$M$202,BD$1,FALSE)/10^3</f>
        <v>5.9952000000000005</v>
      </c>
      <c r="BE5" s="12">
        <f>VLOOKUP($W5,Total_Rndwd_Cons_BAC!$A$4:$M$202,BE$1,FALSE)/10^3</f>
        <v>6.0647000000000011</v>
      </c>
      <c r="BF5" s="12">
        <f>VLOOKUP($W5,Total_Rndwd_Cons_BAC!$A$4:$M$202,BF$1,FALSE)/10^3</f>
        <v>6.1342000000000008</v>
      </c>
      <c r="BG5" s="12">
        <f>VLOOKUP($W5,Total_Rndwd_Cons_BAC!$A$4:$M$202,BG$1,FALSE)/10^3</f>
        <v>6.2076999999999991</v>
      </c>
      <c r="BH5" s="12">
        <f>VLOOKUP($W5,Total_Rndwd_Cons_BAC!$A$4:$M$202,BH$1,FALSE)/10^3</f>
        <v>6.3043000000000005</v>
      </c>
      <c r="BI5" s="12">
        <f>VLOOKUP($W5,Total_Rndwd_Cons_BAC!$A$4:$M$202,BI$1,FALSE)/10^3</f>
        <v>6.4038000000000004</v>
      </c>
      <c r="BJ5" s="12">
        <f>VLOOKUP($W5,Total_Rndwd_Cons_BAC!$A$4:$M$202,BJ$1,FALSE)/10^3</f>
        <v>6.5058999999999996</v>
      </c>
      <c r="BK5" s="12"/>
    </row>
    <row r="6" spans="1:63" x14ac:dyDescent="0.3">
      <c r="A6" t="s">
        <v>8</v>
      </c>
      <c r="B6" s="2">
        <v>3379</v>
      </c>
      <c r="C6" s="2">
        <v>5808</v>
      </c>
      <c r="D6" s="2">
        <v>5767.5</v>
      </c>
      <c r="E6" s="2">
        <v>5824.3</v>
      </c>
      <c r="F6" s="2">
        <v>5912.2</v>
      </c>
      <c r="G6" s="2">
        <v>6000.6</v>
      </c>
      <c r="H6" s="2">
        <v>6070.4</v>
      </c>
      <c r="I6" s="2">
        <v>6144.5999999999995</v>
      </c>
      <c r="J6" s="2">
        <v>6219.6</v>
      </c>
      <c r="K6" s="2">
        <v>6317.7999999999993</v>
      </c>
      <c r="L6" s="2">
        <v>6419</v>
      </c>
      <c r="M6" s="2">
        <v>6522.9</v>
      </c>
      <c r="N6" t="e">
        <f>(#REF!+#REF!+#REF!)/10^3</f>
        <v>#REF!</v>
      </c>
      <c r="O6" t="e">
        <f>(#REF!+#REF!+#REF!)/10^3</f>
        <v>#REF!</v>
      </c>
      <c r="P6" t="e">
        <f>(#REF!+#REF!+#REF!)/10^3</f>
        <v>#REF!</v>
      </c>
      <c r="Q6" t="e">
        <f>(#REF!+#REF!+#REF!)/10^3</f>
        <v>#REF!</v>
      </c>
      <c r="R6" t="e">
        <f>(#REF!+#REF!+#REF!)/10^3</f>
        <v>#REF!</v>
      </c>
      <c r="S6" t="e">
        <f>(#REF!+#REF!+#REF!)/10^3</f>
        <v>#REF!</v>
      </c>
      <c r="T6" t="e">
        <f>(#REF!+#REF!+#REF!)/10^3</f>
        <v>#REF!</v>
      </c>
      <c r="U6" t="e">
        <f>(#REF!+#REF!+#REF!)/10^3</f>
        <v>#REF!</v>
      </c>
      <c r="W6" t="s">
        <v>9</v>
      </c>
      <c r="X6" s="12">
        <f t="shared" si="1"/>
        <v>13.214399999999999</v>
      </c>
      <c r="Y6" s="12">
        <f t="shared" si="1"/>
        <v>13.260899999999999</v>
      </c>
      <c r="Z6" s="12">
        <f t="shared" si="1"/>
        <v>13.209099999999999</v>
      </c>
      <c r="AA6" s="12">
        <f t="shared" si="1"/>
        <v>13.4085</v>
      </c>
      <c r="AB6" s="12">
        <f t="shared" si="1"/>
        <v>13.859800000000002</v>
      </c>
      <c r="AC6" s="12">
        <f t="shared" si="1"/>
        <v>14.3657</v>
      </c>
      <c r="AD6" s="12">
        <f t="shared" si="1"/>
        <v>14.854100000000001</v>
      </c>
      <c r="AE6" s="12">
        <f t="shared" si="1"/>
        <v>15.182399999999999</v>
      </c>
      <c r="AF6" s="12">
        <f t="shared" si="1"/>
        <v>15.435499999999999</v>
      </c>
      <c r="AH6" s="12">
        <f>VLOOKUP($W6,Total_Rndwd_Cons_AF!$A$4:$M$202,AH$1,FALSE)/10^3</f>
        <v>13.214399999999999</v>
      </c>
      <c r="AI6" s="12">
        <f>VLOOKUP($W6,Total_Rndwd_Cons_AF!$A$4:$M$202,AI$1,FALSE)/10^3</f>
        <v>13.324300000000001</v>
      </c>
      <c r="AJ6" s="12">
        <f>VLOOKUP($W6,Total_Rndwd_Cons_AF!$A$4:$M$202,AJ$1,FALSE)/10^3</f>
        <v>13.224699999999999</v>
      </c>
      <c r="AK6" s="12">
        <f>VLOOKUP($W6,Total_Rndwd_Cons_AF!$A$4:$M$202,AK$1,FALSE)/10^3</f>
        <v>13.2363</v>
      </c>
      <c r="AL6" s="12">
        <f>VLOOKUP($W6,Total_Rndwd_Cons_AF!$A$4:$M$202,AL$1,FALSE)/10^3</f>
        <v>13.448700000000001</v>
      </c>
      <c r="AM6" s="12">
        <f>VLOOKUP($W6,Total_Rndwd_Cons_AF!$A$4:$M$202,AM$1,FALSE)/10^3</f>
        <v>13.8712</v>
      </c>
      <c r="AN6" s="12">
        <f>VLOOKUP($W6,Total_Rndwd_Cons_AF!$A$4:$M$202,AN$1,FALSE)/10^3</f>
        <v>14.318300000000001</v>
      </c>
      <c r="AO6" s="12">
        <f>VLOOKUP($W6,Total_Rndwd_Cons_AF!$A$4:$M$202,AO$1,FALSE)/10^3</f>
        <v>14.735899999999997</v>
      </c>
      <c r="AP6" s="12">
        <f>VLOOKUP($W6,Total_Rndwd_Cons_AF!$A$4:$M$202,AP$1,FALSE)/10^3</f>
        <v>15.031699999999999</v>
      </c>
      <c r="AQ6" s="12"/>
      <c r="AR6" s="12">
        <f>VLOOKUP($W6,Total_Rndwd_Cons_BF!$A$4:$M$202,AR$1,FALSE)/10^3</f>
        <v>13.214399999999999</v>
      </c>
      <c r="AS6" s="12">
        <f>VLOOKUP($W6,Total_Rndwd_Cons_BF!$A$4:$M$202,AS$1,FALSE)/10^3</f>
        <v>13.016800000000002</v>
      </c>
      <c r="AT6" s="12">
        <f>VLOOKUP($W6,Total_Rndwd_Cons_BF!$A$4:$M$202,AT$1,FALSE)/10^3</f>
        <v>12.8782</v>
      </c>
      <c r="AU6" s="12">
        <f>VLOOKUP($W6,Total_Rndwd_Cons_BF!$A$4:$M$202,AU$1,FALSE)/10^3</f>
        <v>12.9352</v>
      </c>
      <c r="AV6" s="12">
        <f>VLOOKUP($W6,Total_Rndwd_Cons_BF!$A$4:$M$202,AV$1,FALSE)/10^3</f>
        <v>13.283199999999999</v>
      </c>
      <c r="AW6" s="12">
        <f>VLOOKUP($W6,Total_Rndwd_Cons_BF!$A$4:$M$202,AW$1,FALSE)/10^3</f>
        <v>13.657500000000002</v>
      </c>
      <c r="AX6" s="12">
        <f>VLOOKUP($W6,Total_Rndwd_Cons_BF!$A$4:$M$202,AX$1,FALSE)/10^3</f>
        <v>13.9154</v>
      </c>
      <c r="AY6" s="12">
        <f>VLOOKUP($W6,Total_Rndwd_Cons_BF!$A$4:$M$202,AY$1,FALSE)/10^3</f>
        <v>14.165299999999998</v>
      </c>
      <c r="AZ6" s="12">
        <f>VLOOKUP($W6,Total_Rndwd_Cons_BF!$A$4:$M$202,AZ$1,FALSE)/10^3</f>
        <v>14.376500000000002</v>
      </c>
      <c r="BA6" s="12"/>
      <c r="BB6" s="12">
        <f>VLOOKUP($W6,Total_Rndwd_Cons_BAC!$A$4:$M$202,BB$1,FALSE)/10^3</f>
        <v>13.214399999999999</v>
      </c>
      <c r="BC6" s="12">
        <f>VLOOKUP($W6,Total_Rndwd_Cons_BAC!$A$4:$M$202,BC$1,FALSE)/10^3</f>
        <v>13.1875</v>
      </c>
      <c r="BD6" s="12">
        <f>VLOOKUP($W6,Total_Rndwd_Cons_BAC!$A$4:$M$202,BD$1,FALSE)/10^3</f>
        <v>13.079499999999999</v>
      </c>
      <c r="BE6" s="12">
        <f>VLOOKUP($W6,Total_Rndwd_Cons_BAC!$A$4:$M$202,BE$1,FALSE)/10^3</f>
        <v>13.111199999999998</v>
      </c>
      <c r="BF6" s="12">
        <f>VLOOKUP($W6,Total_Rndwd_Cons_BAC!$A$4:$M$202,BF$1,FALSE)/10^3</f>
        <v>13.508700000000001</v>
      </c>
      <c r="BG6" s="12">
        <f>VLOOKUP($W6,Total_Rndwd_Cons_BAC!$A$4:$M$202,BG$1,FALSE)/10^3</f>
        <v>13.948</v>
      </c>
      <c r="BH6" s="12">
        <f>VLOOKUP($W6,Total_Rndwd_Cons_BAC!$A$4:$M$202,BH$1,FALSE)/10^3</f>
        <v>14.285599999999999</v>
      </c>
      <c r="BI6" s="12">
        <f>VLOOKUP($W6,Total_Rndwd_Cons_BAC!$A$4:$M$202,BI$1,FALSE)/10^3</f>
        <v>14.565799999999999</v>
      </c>
      <c r="BJ6" s="12">
        <f>VLOOKUP($W6,Total_Rndwd_Cons_BAC!$A$4:$M$202,BJ$1,FALSE)/10^3</f>
        <v>14.7867</v>
      </c>
      <c r="BK6" s="12"/>
    </row>
    <row r="7" spans="1:63" x14ac:dyDescent="0.3">
      <c r="A7" t="s">
        <v>10</v>
      </c>
      <c r="B7" s="2">
        <v>5972</v>
      </c>
      <c r="C7" s="2">
        <v>6913</v>
      </c>
      <c r="D7" s="2">
        <v>6951.8</v>
      </c>
      <c r="E7" s="2">
        <v>7004.9000000000005</v>
      </c>
      <c r="F7" s="2">
        <v>7106.9</v>
      </c>
      <c r="G7" s="2">
        <v>7213.2000000000007</v>
      </c>
      <c r="H7" s="2">
        <v>7304.2</v>
      </c>
      <c r="I7" s="2">
        <v>7396.7</v>
      </c>
      <c r="J7" s="2">
        <v>7492.4000000000005</v>
      </c>
      <c r="K7" s="2">
        <v>7588.7</v>
      </c>
      <c r="L7" s="2">
        <v>7688.4</v>
      </c>
      <c r="M7" s="2">
        <v>7791.2</v>
      </c>
      <c r="N7" t="e">
        <f>(#REF!+#REF!+#REF!)/10^3</f>
        <v>#REF!</v>
      </c>
      <c r="O7" t="e">
        <f>(#REF!+#REF!+#REF!)/10^3</f>
        <v>#REF!</v>
      </c>
      <c r="P7" t="e">
        <f>(#REF!+#REF!+#REF!)/10^3</f>
        <v>#REF!</v>
      </c>
      <c r="Q7" t="e">
        <f>(#REF!+#REF!+#REF!)/10^3</f>
        <v>#REF!</v>
      </c>
      <c r="R7" t="e">
        <f>(#REF!+#REF!+#REF!)/10^3</f>
        <v>#REF!</v>
      </c>
      <c r="S7" t="e">
        <f>(#REF!+#REF!+#REF!)/10^3</f>
        <v>#REF!</v>
      </c>
      <c r="T7" t="e">
        <f>(#REF!+#REF!+#REF!)/10^3</f>
        <v>#REF!</v>
      </c>
      <c r="U7" t="e">
        <f>(#REF!+#REF!+#REF!)/10^3</f>
        <v>#REF!</v>
      </c>
      <c r="W7" t="s">
        <v>11</v>
      </c>
      <c r="X7" s="12">
        <f t="shared" si="1"/>
        <v>2.4670999999999998</v>
      </c>
      <c r="Y7" s="12">
        <f t="shared" si="1"/>
        <v>2.4899</v>
      </c>
      <c r="Z7" s="12">
        <f t="shared" si="1"/>
        <v>2.5155999999999996</v>
      </c>
      <c r="AA7" s="12">
        <f t="shared" si="1"/>
        <v>2.5505999999999998</v>
      </c>
      <c r="AB7" s="12">
        <f t="shared" si="1"/>
        <v>2.5880000000000001</v>
      </c>
      <c r="AC7" s="12">
        <f t="shared" si="1"/>
        <v>2.6317000000000004</v>
      </c>
      <c r="AD7" s="12">
        <f t="shared" si="1"/>
        <v>2.6814</v>
      </c>
      <c r="AE7" s="12">
        <f t="shared" si="1"/>
        <v>2.7334999999999998</v>
      </c>
      <c r="AF7" s="12">
        <f t="shared" si="1"/>
        <v>2.7885000000000004</v>
      </c>
      <c r="AH7" s="12">
        <f>VLOOKUP($W7,Total_Rndwd_Cons_AF!$A$4:$M$202,AH$1,FALSE)/10^3</f>
        <v>2.4670999999999998</v>
      </c>
      <c r="AI7" s="12">
        <f>VLOOKUP($W7,Total_Rndwd_Cons_AF!$A$4:$M$202,AI$1,FALSE)/10^3</f>
        <v>2.4785999999999997</v>
      </c>
      <c r="AJ7" s="12">
        <f>VLOOKUP($W7,Total_Rndwd_Cons_AF!$A$4:$M$202,AJ$1,FALSE)/10^3</f>
        <v>2.4926999999999997</v>
      </c>
      <c r="AK7" s="12">
        <f>VLOOKUP($W7,Total_Rndwd_Cons_AF!$A$4:$M$202,AK$1,FALSE)/10^3</f>
        <v>2.5268000000000002</v>
      </c>
      <c r="AL7" s="12">
        <f>VLOOKUP($W7,Total_Rndwd_Cons_AF!$A$4:$M$202,AL$1,FALSE)/10^3</f>
        <v>2.5638999999999998</v>
      </c>
      <c r="AM7" s="12">
        <f>VLOOKUP($W7,Total_Rndwd_Cons_AF!$A$4:$M$202,AM$1,FALSE)/10^3</f>
        <v>2.6034000000000002</v>
      </c>
      <c r="AN7" s="12">
        <f>VLOOKUP($W7,Total_Rndwd_Cons_AF!$A$4:$M$202,AN$1,FALSE)/10^3</f>
        <v>2.6445000000000003</v>
      </c>
      <c r="AO7" s="12">
        <f>VLOOKUP($W7,Total_Rndwd_Cons_AF!$A$4:$M$202,AO$1,FALSE)/10^3</f>
        <v>2.6932999999999998</v>
      </c>
      <c r="AP7" s="12">
        <f>VLOOKUP($W7,Total_Rndwd_Cons_AF!$A$4:$M$202,AP$1,FALSE)/10^3</f>
        <v>2.7442999999999995</v>
      </c>
      <c r="AQ7" s="12"/>
      <c r="AR7" s="12">
        <f>VLOOKUP($W7,Total_Rndwd_Cons_BF!$A$4:$M$202,AR$1,FALSE)/10^3</f>
        <v>2.4670999999999998</v>
      </c>
      <c r="AS7" s="12">
        <f>VLOOKUP($W7,Total_Rndwd_Cons_BF!$A$4:$M$202,AS$1,FALSE)/10^3</f>
        <v>2.4882</v>
      </c>
      <c r="AT7" s="12">
        <f>VLOOKUP($W7,Total_Rndwd_Cons_BF!$A$4:$M$202,AT$1,FALSE)/10^3</f>
        <v>2.5117999999999996</v>
      </c>
      <c r="AU7" s="12">
        <f>VLOOKUP($W7,Total_Rndwd_Cons_BF!$A$4:$M$202,AU$1,FALSE)/10^3</f>
        <v>2.5465999999999998</v>
      </c>
      <c r="AV7" s="12">
        <f>VLOOKUP($W7,Total_Rndwd_Cons_BF!$A$4:$M$202,AV$1,FALSE)/10^3</f>
        <v>2.5843000000000003</v>
      </c>
      <c r="AW7" s="12">
        <f>VLOOKUP($W7,Total_Rndwd_Cons_BF!$A$4:$M$202,AW$1,FALSE)/10^3</f>
        <v>2.6235999999999997</v>
      </c>
      <c r="AX7" s="12">
        <f>VLOOKUP($W7,Total_Rndwd_Cons_BF!$A$4:$M$202,AX$1,FALSE)/10^3</f>
        <v>2.6648000000000001</v>
      </c>
      <c r="AY7" s="12">
        <f>VLOOKUP($W7,Total_Rndwd_Cons_BF!$A$4:$M$202,AY$1,FALSE)/10^3</f>
        <v>2.7136</v>
      </c>
      <c r="AZ7" s="12">
        <f>VLOOKUP($W7,Total_Rndwd_Cons_BF!$A$4:$M$202,AZ$1,FALSE)/10^3</f>
        <v>2.7641</v>
      </c>
      <c r="BA7" s="12"/>
      <c r="BB7" s="12">
        <f>VLOOKUP($W7,Total_Rndwd_Cons_BAC!$A$4:$M$202,BB$1,FALSE)/10^3</f>
        <v>2.4670999999999998</v>
      </c>
      <c r="BC7" s="12">
        <f>VLOOKUP($W7,Total_Rndwd_Cons_BAC!$A$4:$M$202,BC$1,FALSE)/10^3</f>
        <v>2.4879000000000007</v>
      </c>
      <c r="BD7" s="12">
        <f>VLOOKUP($W7,Total_Rndwd_Cons_BAC!$A$4:$M$202,BD$1,FALSE)/10^3</f>
        <v>2.5112999999999999</v>
      </c>
      <c r="BE7" s="12">
        <f>VLOOKUP($W7,Total_Rndwd_Cons_BAC!$A$4:$M$202,BE$1,FALSE)/10^3</f>
        <v>2.5458000000000003</v>
      </c>
      <c r="BF7" s="12">
        <f>VLOOKUP($W7,Total_Rndwd_Cons_BAC!$A$4:$M$202,BF$1,FALSE)/10^3</f>
        <v>2.5835000000000004</v>
      </c>
      <c r="BG7" s="12">
        <f>VLOOKUP($W7,Total_Rndwd_Cons_BAC!$A$4:$M$202,BG$1,FALSE)/10^3</f>
        <v>2.6229</v>
      </c>
      <c r="BH7" s="12">
        <f>VLOOKUP($W7,Total_Rndwd_Cons_BAC!$A$4:$M$202,BH$1,FALSE)/10^3</f>
        <v>2.6715</v>
      </c>
      <c r="BI7" s="12">
        <f>VLOOKUP($W7,Total_Rndwd_Cons_BAC!$A$4:$M$202,BI$1,FALSE)/10^3</f>
        <v>2.7223000000000002</v>
      </c>
      <c r="BJ7" s="12">
        <f>VLOOKUP($W7,Total_Rndwd_Cons_BAC!$A$4:$M$202,BJ$1,FALSE)/10^3</f>
        <v>2.7755000000000005</v>
      </c>
      <c r="BK7" s="12"/>
    </row>
    <row r="8" spans="1:63" x14ac:dyDescent="0.3">
      <c r="A8" t="s">
        <v>12</v>
      </c>
      <c r="B8" s="2">
        <v>692</v>
      </c>
      <c r="C8" s="2">
        <v>811</v>
      </c>
      <c r="D8" s="2">
        <v>811.1</v>
      </c>
      <c r="E8" s="2">
        <v>818.1</v>
      </c>
      <c r="F8" s="2">
        <v>825.9</v>
      </c>
      <c r="G8" s="2">
        <v>833.6</v>
      </c>
      <c r="H8" s="2">
        <v>844.30000000000007</v>
      </c>
      <c r="I8" s="2">
        <v>855.30000000000007</v>
      </c>
      <c r="J8" s="2">
        <v>866.59999999999991</v>
      </c>
      <c r="K8" s="2">
        <v>878.1</v>
      </c>
      <c r="L8" s="2">
        <v>889.90000000000009</v>
      </c>
      <c r="M8" s="2">
        <v>902.1</v>
      </c>
      <c r="N8" t="e">
        <f>(#REF!+#REF!+#REF!)/10^3</f>
        <v>#REF!</v>
      </c>
      <c r="O8" t="e">
        <f>(#REF!+#REF!+#REF!)/10^3</f>
        <v>#REF!</v>
      </c>
      <c r="P8" t="e">
        <f>(#REF!+#REF!+#REF!)/10^3</f>
        <v>#REF!</v>
      </c>
      <c r="Q8" t="e">
        <f>(#REF!+#REF!+#REF!)/10^3</f>
        <v>#REF!</v>
      </c>
      <c r="R8" t="e">
        <f>(#REF!+#REF!+#REF!)/10^3</f>
        <v>#REF!</v>
      </c>
      <c r="S8" t="e">
        <f>(#REF!+#REF!+#REF!)/10^3</f>
        <v>#REF!</v>
      </c>
      <c r="T8" t="e">
        <f>(#REF!+#REF!+#REF!)/10^3</f>
        <v>#REF!</v>
      </c>
      <c r="U8" t="e">
        <f>(#REF!+#REF!+#REF!)/10^3</f>
        <v>#REF!</v>
      </c>
      <c r="W8" t="s">
        <v>13</v>
      </c>
      <c r="X8" s="12">
        <f t="shared" si="1"/>
        <v>89.991</v>
      </c>
      <c r="Y8" s="12">
        <f t="shared" si="1"/>
        <v>92.094400000000007</v>
      </c>
      <c r="Z8" s="12">
        <f t="shared" si="1"/>
        <v>94.291599999999988</v>
      </c>
      <c r="AA8" s="12">
        <f t="shared" si="1"/>
        <v>95.877700000000019</v>
      </c>
      <c r="AB8" s="12">
        <f t="shared" si="1"/>
        <v>97.513199999999998</v>
      </c>
      <c r="AC8" s="12">
        <f t="shared" si="1"/>
        <v>99.204700000000003</v>
      </c>
      <c r="AD8" s="12">
        <f t="shared" si="1"/>
        <v>100.57839999999999</v>
      </c>
      <c r="AE8" s="12">
        <f t="shared" si="1"/>
        <v>101.98050000000002</v>
      </c>
      <c r="AF8" s="12">
        <f t="shared" si="1"/>
        <v>103.41270000000002</v>
      </c>
      <c r="AH8" s="12">
        <f>VLOOKUP($W8,Total_Rndwd_Cons_AF!$A$4:$M$202,AH$1,FALSE)/10^3</f>
        <v>89.991</v>
      </c>
      <c r="AI8" s="12">
        <f>VLOOKUP($W8,Total_Rndwd_Cons_AF!$A$4:$M$202,AI$1,FALSE)/10^3</f>
        <v>91.881699999999995</v>
      </c>
      <c r="AJ8" s="12">
        <f>VLOOKUP($W8,Total_Rndwd_Cons_AF!$A$4:$M$202,AJ$1,FALSE)/10^3</f>
        <v>93.853300000000004</v>
      </c>
      <c r="AK8" s="12">
        <f>VLOOKUP($W8,Total_Rndwd_Cons_AF!$A$4:$M$202,AK$1,FALSE)/10^3</f>
        <v>95.429199999999994</v>
      </c>
      <c r="AL8" s="12">
        <f>VLOOKUP($W8,Total_Rndwd_Cons_AF!$A$4:$M$202,AL$1,FALSE)/10^3</f>
        <v>97.054100000000005</v>
      </c>
      <c r="AM8" s="12">
        <f>VLOOKUP($W8,Total_Rndwd_Cons_AF!$A$4:$M$202,AM$1,FALSE)/10^3</f>
        <v>98.733999999999995</v>
      </c>
      <c r="AN8" s="12">
        <f>VLOOKUP($W8,Total_Rndwd_Cons_AF!$A$4:$M$202,AN$1,FALSE)/10^3</f>
        <v>100.0989</v>
      </c>
      <c r="AO8" s="12">
        <f>VLOOKUP($W8,Total_Rndwd_Cons_AF!$A$4:$M$202,AO$1,FALSE)/10^3</f>
        <v>101.49209999999999</v>
      </c>
      <c r="AP8" s="12">
        <f>VLOOKUP($W8,Total_Rndwd_Cons_AF!$A$4:$M$202,AP$1,FALSE)/10^3</f>
        <v>102.9144</v>
      </c>
      <c r="AQ8" s="12"/>
      <c r="AR8" s="12">
        <f>VLOOKUP($W8,Total_Rndwd_Cons_BF!$A$4:$M$202,AR$1,FALSE)/10^3</f>
        <v>89.991</v>
      </c>
      <c r="AS8" s="12">
        <f>VLOOKUP($W8,Total_Rndwd_Cons_BF!$A$4:$M$202,AS$1,FALSE)/10^3</f>
        <v>91.932199999999995</v>
      </c>
      <c r="AT8" s="12">
        <f>VLOOKUP($W8,Total_Rndwd_Cons_BF!$A$4:$M$202,AT$1,FALSE)/10^3</f>
        <v>93.957300000000004</v>
      </c>
      <c r="AU8" s="12">
        <f>VLOOKUP($W8,Total_Rndwd_Cons_BF!$A$4:$M$202,AU$1,FALSE)/10^3</f>
        <v>95.535800000000009</v>
      </c>
      <c r="AV8" s="12">
        <f>VLOOKUP($W8,Total_Rndwd_Cons_BF!$A$4:$M$202,AV$1,FALSE)/10^3</f>
        <v>97.163399999999996</v>
      </c>
      <c r="AW8" s="12">
        <f>VLOOKUP($W8,Total_Rndwd_Cons_BF!$A$4:$M$202,AW$1,FALSE)/10^3</f>
        <v>98.846399999999988</v>
      </c>
      <c r="AX8" s="12">
        <f>VLOOKUP($W8,Total_Rndwd_Cons_BF!$A$4:$M$202,AX$1,FALSE)/10^3</f>
        <v>100.21380000000002</v>
      </c>
      <c r="AY8" s="12">
        <f>VLOOKUP($W8,Total_Rndwd_Cons_BF!$A$4:$M$202,AY$1,FALSE)/10^3</f>
        <v>101.60940000000001</v>
      </c>
      <c r="AZ8" s="12">
        <f>VLOOKUP($W8,Total_Rndwd_Cons_BF!$A$4:$M$202,AZ$1,FALSE)/10^3</f>
        <v>103.0342</v>
      </c>
      <c r="BA8" s="12"/>
      <c r="BB8" s="12">
        <f>VLOOKUP($W8,Total_Rndwd_Cons_BAC!$A$4:$M$202,BB$1,FALSE)/10^3</f>
        <v>89.991</v>
      </c>
      <c r="BC8" s="12">
        <f>VLOOKUP($W8,Total_Rndwd_Cons_BAC!$A$4:$M$202,BC$1,FALSE)/10^3</f>
        <v>92.042100000000005</v>
      </c>
      <c r="BD8" s="12">
        <f>VLOOKUP($W8,Total_Rndwd_Cons_BAC!$A$4:$M$202,BD$1,FALSE)/10^3</f>
        <v>94.183199999999985</v>
      </c>
      <c r="BE8" s="12">
        <f>VLOOKUP($W8,Total_Rndwd_Cons_BAC!$A$4:$M$202,BE$1,FALSE)/10^3</f>
        <v>95.766900000000007</v>
      </c>
      <c r="BF8" s="12">
        <f>VLOOKUP($W8,Total_Rndwd_Cons_BAC!$A$4:$M$202,BF$1,FALSE)/10^3</f>
        <v>97.400100000000009</v>
      </c>
      <c r="BG8" s="12">
        <f>VLOOKUP($W8,Total_Rndwd_Cons_BAC!$A$4:$M$202,BG$1,FALSE)/10^3</f>
        <v>99.089099999999988</v>
      </c>
      <c r="BH8" s="12">
        <f>VLOOKUP($W8,Total_Rndwd_Cons_BAC!$A$4:$M$202,BH$1,FALSE)/10^3</f>
        <v>100.46119999999999</v>
      </c>
      <c r="BI8" s="12">
        <f>VLOOKUP($W8,Total_Rndwd_Cons_BAC!$A$4:$M$202,BI$1,FALSE)/10^3</f>
        <v>101.86170000000001</v>
      </c>
      <c r="BJ8" s="12">
        <f>VLOOKUP($W8,Total_Rndwd_Cons_BAC!$A$4:$M$202,BJ$1,FALSE)/10^3</f>
        <v>103.29169999999999</v>
      </c>
      <c r="BK8" s="12"/>
    </row>
    <row r="9" spans="1:63" x14ac:dyDescent="0.3">
      <c r="A9" t="s">
        <v>14</v>
      </c>
      <c r="B9" s="2">
        <v>10046</v>
      </c>
      <c r="C9" s="2">
        <v>15204</v>
      </c>
      <c r="D9" s="2">
        <v>15092.6</v>
      </c>
      <c r="E9" s="2">
        <v>15201.199999999999</v>
      </c>
      <c r="F9" s="2">
        <v>15281.099999999999</v>
      </c>
      <c r="G9" s="2">
        <v>15360.1</v>
      </c>
      <c r="H9" s="2">
        <v>15551.500000000002</v>
      </c>
      <c r="I9" s="2">
        <v>15744.300000000001</v>
      </c>
      <c r="J9" s="2">
        <v>15939.3</v>
      </c>
      <c r="K9" s="2">
        <v>16142.599999999999</v>
      </c>
      <c r="L9" s="2">
        <v>16348.800000000001</v>
      </c>
      <c r="M9" s="2">
        <v>16558.3</v>
      </c>
      <c r="N9" t="e">
        <f>(#REF!+#REF!+#REF!)/10^3</f>
        <v>#REF!</v>
      </c>
      <c r="O9" t="e">
        <f>(#REF!+#REF!+#REF!)/10^3</f>
        <v>#REF!</v>
      </c>
      <c r="P9" t="e">
        <f>(#REF!+#REF!+#REF!)/10^3</f>
        <v>#REF!</v>
      </c>
      <c r="Q9" t="e">
        <f>(#REF!+#REF!+#REF!)/10^3</f>
        <v>#REF!</v>
      </c>
      <c r="R9" t="e">
        <f>(#REF!+#REF!+#REF!)/10^3</f>
        <v>#REF!</v>
      </c>
      <c r="S9" t="e">
        <f>(#REF!+#REF!+#REF!)/10^3</f>
        <v>#REF!</v>
      </c>
      <c r="T9" t="e">
        <f>(#REF!+#REF!+#REF!)/10^3</f>
        <v>#REF!</v>
      </c>
      <c r="U9" t="e">
        <f>(#REF!+#REF!+#REF!)/10^3</f>
        <v>#REF!</v>
      </c>
      <c r="W9" t="s">
        <v>15</v>
      </c>
      <c r="X9" s="12">
        <f t="shared" si="1"/>
        <v>2.7963</v>
      </c>
      <c r="Y9" s="12">
        <f t="shared" si="1"/>
        <v>2.8734999999999999</v>
      </c>
      <c r="Z9" s="12">
        <f t="shared" si="1"/>
        <v>2.984</v>
      </c>
      <c r="AA9" s="12">
        <f t="shared" si="1"/>
        <v>3.0265999999999997</v>
      </c>
      <c r="AB9" s="12">
        <f t="shared" si="1"/>
        <v>3.0702000000000003</v>
      </c>
      <c r="AC9" s="12">
        <f t="shared" si="1"/>
        <v>3.1161999999999996</v>
      </c>
      <c r="AD9" s="12">
        <f t="shared" si="1"/>
        <v>3.1231</v>
      </c>
      <c r="AE9" s="12">
        <f t="shared" si="1"/>
        <v>3.1269</v>
      </c>
      <c r="AF9" s="12">
        <f t="shared" si="1"/>
        <v>3.1301000000000001</v>
      </c>
      <c r="AH9" s="12">
        <f>VLOOKUP($W9,Total_Rndwd_Cons_AF!$A$4:$M$202,AH$1,FALSE)/10^3</f>
        <v>2.7963</v>
      </c>
      <c r="AI9" s="12">
        <f>VLOOKUP($W9,Total_Rndwd_Cons_AF!$A$4:$M$202,AI$1,FALSE)/10^3</f>
        <v>2.8702999999999999</v>
      </c>
      <c r="AJ9" s="12">
        <f>VLOOKUP($W9,Total_Rndwd_Cons_AF!$A$4:$M$202,AJ$1,FALSE)/10^3</f>
        <v>2.9757999999999996</v>
      </c>
      <c r="AK9" s="12">
        <f>VLOOKUP($W9,Total_Rndwd_Cons_AF!$A$4:$M$202,AK$1,FALSE)/10^3</f>
        <v>3.0169000000000001</v>
      </c>
      <c r="AL9" s="12">
        <f>VLOOKUP($W9,Total_Rndwd_Cons_AF!$A$4:$M$202,AL$1,FALSE)/10^3</f>
        <v>3.0621999999999998</v>
      </c>
      <c r="AM9" s="12">
        <f>VLOOKUP($W9,Total_Rndwd_Cons_AF!$A$4:$M$202,AM$1,FALSE)/10^3</f>
        <v>3.1090999999999998</v>
      </c>
      <c r="AN9" s="12">
        <f>VLOOKUP($W9,Total_Rndwd_Cons_AF!$A$4:$M$202,AN$1,FALSE)/10^3</f>
        <v>3.1163999999999996</v>
      </c>
      <c r="AO9" s="12">
        <f>VLOOKUP($W9,Total_Rndwd_Cons_AF!$A$4:$M$202,AO$1,FALSE)/10^3</f>
        <v>3.1214</v>
      </c>
      <c r="AP9" s="12">
        <f>VLOOKUP($W9,Total_Rndwd_Cons_AF!$A$4:$M$202,AP$1,FALSE)/10^3</f>
        <v>3.1255000000000002</v>
      </c>
      <c r="AQ9" s="12"/>
      <c r="AR9" s="12">
        <f>VLOOKUP($W9,Total_Rndwd_Cons_BF!$A$4:$M$202,AR$1,FALSE)/10^3</f>
        <v>2.7963</v>
      </c>
      <c r="AS9" s="12">
        <f>VLOOKUP($W9,Total_Rndwd_Cons_BF!$A$4:$M$202,AS$1,FALSE)/10^3</f>
        <v>2.8552999999999997</v>
      </c>
      <c r="AT9" s="12">
        <f>VLOOKUP($W9,Total_Rndwd_Cons_BF!$A$4:$M$202,AT$1,FALSE)/10^3</f>
        <v>2.9387999999999996</v>
      </c>
      <c r="AU9" s="12">
        <f>VLOOKUP($W9,Total_Rndwd_Cons_BF!$A$4:$M$202,AU$1,FALSE)/10^3</f>
        <v>2.9876999999999998</v>
      </c>
      <c r="AV9" s="12">
        <f>VLOOKUP($W9,Total_Rndwd_Cons_BF!$A$4:$M$202,AV$1,FALSE)/10^3</f>
        <v>3.0344000000000002</v>
      </c>
      <c r="AW9" s="12">
        <f>VLOOKUP($W9,Total_Rndwd_Cons_BF!$A$4:$M$202,AW$1,FALSE)/10^3</f>
        <v>3.0809000000000002</v>
      </c>
      <c r="AX9" s="12">
        <f>VLOOKUP($W9,Total_Rndwd_Cons_BF!$A$4:$M$202,AX$1,FALSE)/10^3</f>
        <v>3.0876999999999999</v>
      </c>
      <c r="AY9" s="12">
        <f>VLOOKUP($W9,Total_Rndwd_Cons_BF!$A$4:$M$202,AY$1,FALSE)/10^3</f>
        <v>3.0924999999999998</v>
      </c>
      <c r="AZ9" s="12">
        <f>VLOOKUP($W9,Total_Rndwd_Cons_BF!$A$4:$M$202,AZ$1,FALSE)/10^3</f>
        <v>3.0963000000000003</v>
      </c>
      <c r="BA9" s="12"/>
      <c r="BB9" s="12">
        <f>VLOOKUP($W9,Total_Rndwd_Cons_BAC!$A$4:$M$202,BB$1,FALSE)/10^3</f>
        <v>2.7963</v>
      </c>
      <c r="BC9" s="12">
        <f>VLOOKUP($W9,Total_Rndwd_Cons_BAC!$A$4:$M$202,BC$1,FALSE)/10^3</f>
        <v>2.8676999999999997</v>
      </c>
      <c r="BD9" s="12">
        <f>VLOOKUP($W9,Total_Rndwd_Cons_BAC!$A$4:$M$202,BD$1,FALSE)/10^3</f>
        <v>2.9704999999999999</v>
      </c>
      <c r="BE9" s="12">
        <f>VLOOKUP($W9,Total_Rndwd_Cons_BAC!$A$4:$M$202,BE$1,FALSE)/10^3</f>
        <v>3.0118</v>
      </c>
      <c r="BF9" s="12">
        <f>VLOOKUP($W9,Total_Rndwd_Cons_BAC!$A$4:$M$202,BF$1,FALSE)/10^3</f>
        <v>3.0572000000000004</v>
      </c>
      <c r="BG9" s="12">
        <f>VLOOKUP($W9,Total_Rndwd_Cons_BAC!$A$4:$M$202,BG$1,FALSE)/10^3</f>
        <v>3.1030999999999995</v>
      </c>
      <c r="BH9" s="12">
        <f>VLOOKUP($W9,Total_Rndwd_Cons_BAC!$A$4:$M$202,BH$1,FALSE)/10^3</f>
        <v>3.1105999999999998</v>
      </c>
      <c r="BI9" s="12">
        <f>VLOOKUP($W9,Total_Rndwd_Cons_BAC!$A$4:$M$202,BI$1,FALSE)/10^3</f>
        <v>3.1150000000000007</v>
      </c>
      <c r="BJ9" s="12">
        <f>VLOOKUP($W9,Total_Rndwd_Cons_BAC!$A$4:$M$202,BJ$1,FALSE)/10^3</f>
        <v>3.1187999999999998</v>
      </c>
      <c r="BK9" s="12"/>
    </row>
    <row r="10" spans="1:63" x14ac:dyDescent="0.3">
      <c r="A10" t="s">
        <v>16</v>
      </c>
      <c r="B10" s="2">
        <v>6613</v>
      </c>
      <c r="C10" s="2">
        <v>6621</v>
      </c>
      <c r="D10" s="2">
        <v>6403.2</v>
      </c>
      <c r="E10" s="2">
        <v>6477.7999999999993</v>
      </c>
      <c r="F10" s="2">
        <v>6534.0999999999995</v>
      </c>
      <c r="G10" s="2">
        <v>6587.2</v>
      </c>
      <c r="H10" s="2">
        <v>6694</v>
      </c>
      <c r="I10" s="2">
        <v>6803.4</v>
      </c>
      <c r="J10" s="2">
        <v>6915.7</v>
      </c>
      <c r="K10" s="2">
        <v>7032</v>
      </c>
      <c r="L10" s="2">
        <v>7151.0000000000009</v>
      </c>
      <c r="M10" s="2">
        <v>7273</v>
      </c>
      <c r="N10" t="e">
        <f>(#REF!+#REF!+#REF!)/10^3</f>
        <v>#REF!</v>
      </c>
      <c r="O10" t="e">
        <f>(#REF!+#REF!+#REF!)/10^3</f>
        <v>#REF!</v>
      </c>
      <c r="P10" t="e">
        <f>(#REF!+#REF!+#REF!)/10^3</f>
        <v>#REF!</v>
      </c>
      <c r="Q10" t="e">
        <f>(#REF!+#REF!+#REF!)/10^3</f>
        <v>#REF!</v>
      </c>
      <c r="R10" t="e">
        <f>(#REF!+#REF!+#REF!)/10^3</f>
        <v>#REF!</v>
      </c>
      <c r="S10" t="e">
        <f>(#REF!+#REF!+#REF!)/10^3</f>
        <v>#REF!</v>
      </c>
      <c r="T10" t="e">
        <f>(#REF!+#REF!+#REF!)/10^3</f>
        <v>#REF!</v>
      </c>
      <c r="U10" t="e">
        <f>(#REF!+#REF!+#REF!)/10^3</f>
        <v>#REF!</v>
      </c>
      <c r="W10" t="s">
        <v>17</v>
      </c>
      <c r="X10" s="12">
        <f t="shared" si="1"/>
        <v>11.2857</v>
      </c>
      <c r="Y10" s="12">
        <f t="shared" si="1"/>
        <v>11.302899999999999</v>
      </c>
      <c r="Z10" s="12">
        <f t="shared" si="1"/>
        <v>11.337300000000001</v>
      </c>
      <c r="AA10" s="12">
        <f t="shared" si="1"/>
        <v>11.4901</v>
      </c>
      <c r="AB10" s="12">
        <f t="shared" si="1"/>
        <v>11.666399999999999</v>
      </c>
      <c r="AC10" s="12">
        <f t="shared" si="1"/>
        <v>11.862500000000001</v>
      </c>
      <c r="AD10" s="12">
        <f t="shared" si="1"/>
        <v>12.071699999999998</v>
      </c>
      <c r="AE10" s="12">
        <f t="shared" si="1"/>
        <v>12.2941</v>
      </c>
      <c r="AF10" s="12">
        <f t="shared" si="1"/>
        <v>12.5258</v>
      </c>
      <c r="AH10" s="12">
        <f>VLOOKUP($W10,Total_Rndwd_Cons_AF!$A$4:$M$202,AH$1,FALSE)/10^3</f>
        <v>11.2857</v>
      </c>
      <c r="AI10" s="12">
        <f>VLOOKUP($W10,Total_Rndwd_Cons_AF!$A$4:$M$202,AI$1,FALSE)/10^3</f>
        <v>11.300699999999999</v>
      </c>
      <c r="AJ10" s="12">
        <f>VLOOKUP($W10,Total_Rndwd_Cons_AF!$A$4:$M$202,AJ$1,FALSE)/10^3</f>
        <v>11.351000000000001</v>
      </c>
      <c r="AK10" s="12">
        <f>VLOOKUP($W10,Total_Rndwd_Cons_AF!$A$4:$M$202,AK$1,FALSE)/10^3</f>
        <v>11.500700000000002</v>
      </c>
      <c r="AL10" s="12">
        <f>VLOOKUP($W10,Total_Rndwd_Cons_AF!$A$4:$M$202,AL$1,FALSE)/10^3</f>
        <v>11.674099999999999</v>
      </c>
      <c r="AM10" s="12">
        <f>VLOOKUP($W10,Total_Rndwd_Cons_AF!$A$4:$M$202,AM$1,FALSE)/10^3</f>
        <v>11.867300000000002</v>
      </c>
      <c r="AN10" s="12">
        <f>VLOOKUP($W10,Total_Rndwd_Cons_AF!$A$4:$M$202,AN$1,FALSE)/10^3</f>
        <v>12.0738</v>
      </c>
      <c r="AO10" s="12">
        <f>VLOOKUP($W10,Total_Rndwd_Cons_AF!$A$4:$M$202,AO$1,FALSE)/10^3</f>
        <v>12.293799999999999</v>
      </c>
      <c r="AP10" s="12">
        <f>VLOOKUP($W10,Total_Rndwd_Cons_AF!$A$4:$M$202,AP$1,FALSE)/10^3</f>
        <v>12.522500000000001</v>
      </c>
      <c r="AQ10" s="12"/>
      <c r="AR10" s="12">
        <f>VLOOKUP($W10,Total_Rndwd_Cons_BF!$A$4:$M$202,AR$1,FALSE)/10^3</f>
        <v>11.2857</v>
      </c>
      <c r="AS10" s="12">
        <f>VLOOKUP($W10,Total_Rndwd_Cons_BF!$A$4:$M$202,AS$1,FALSE)/10^3</f>
        <v>11.272699999999999</v>
      </c>
      <c r="AT10" s="12">
        <f>VLOOKUP($W10,Total_Rndwd_Cons_BF!$A$4:$M$202,AT$1,FALSE)/10^3</f>
        <v>11.275300000000001</v>
      </c>
      <c r="AU10" s="12">
        <f>VLOOKUP($W10,Total_Rndwd_Cons_BF!$A$4:$M$202,AU$1,FALSE)/10^3</f>
        <v>11.424000000000001</v>
      </c>
      <c r="AV10" s="12">
        <f>VLOOKUP($W10,Total_Rndwd_Cons_BF!$A$4:$M$202,AV$1,FALSE)/10^3</f>
        <v>11.5951</v>
      </c>
      <c r="AW10" s="12">
        <f>VLOOKUP($W10,Total_Rndwd_Cons_BF!$A$4:$M$202,AW$1,FALSE)/10^3</f>
        <v>11.7844</v>
      </c>
      <c r="AX10" s="12">
        <f>VLOOKUP($W10,Total_Rndwd_Cons_BF!$A$4:$M$202,AX$1,FALSE)/10^3</f>
        <v>11.9841</v>
      </c>
      <c r="AY10" s="12">
        <f>VLOOKUP($W10,Total_Rndwd_Cons_BF!$A$4:$M$202,AY$1,FALSE)/10^3</f>
        <v>12.194199999999999</v>
      </c>
      <c r="AZ10" s="12">
        <f>VLOOKUP($W10,Total_Rndwd_Cons_BF!$A$4:$M$202,AZ$1,FALSE)/10^3</f>
        <v>12.408300000000001</v>
      </c>
      <c r="BA10" s="12"/>
      <c r="BB10" s="12">
        <f>VLOOKUP($W10,Total_Rndwd_Cons_BAC!$A$4:$M$202,BB$1,FALSE)/10^3</f>
        <v>11.2857</v>
      </c>
      <c r="BC10" s="12">
        <f>VLOOKUP($W10,Total_Rndwd_Cons_BAC!$A$4:$M$202,BC$1,FALSE)/10^3</f>
        <v>11.2989</v>
      </c>
      <c r="BD10" s="12">
        <f>VLOOKUP($W10,Total_Rndwd_Cons_BAC!$A$4:$M$202,BD$1,FALSE)/10^3</f>
        <v>11.331799999999999</v>
      </c>
      <c r="BE10" s="12">
        <f>VLOOKUP($W10,Total_Rndwd_Cons_BAC!$A$4:$M$202,BE$1,FALSE)/10^3</f>
        <v>11.484800000000002</v>
      </c>
      <c r="BF10" s="12">
        <f>VLOOKUP($W10,Total_Rndwd_Cons_BAC!$A$4:$M$202,BF$1,FALSE)/10^3</f>
        <v>11.661099999999999</v>
      </c>
      <c r="BG10" s="12">
        <f>VLOOKUP($W10,Total_Rndwd_Cons_BAC!$A$4:$M$202,BG$1,FALSE)/10^3</f>
        <v>11.8569</v>
      </c>
      <c r="BH10" s="12">
        <f>VLOOKUP($W10,Total_Rndwd_Cons_BAC!$A$4:$M$202,BH$1,FALSE)/10^3</f>
        <v>12.065799999999999</v>
      </c>
      <c r="BI10" s="12">
        <f>VLOOKUP($W10,Total_Rndwd_Cons_BAC!$A$4:$M$202,BI$1,FALSE)/10^3</f>
        <v>12.2875</v>
      </c>
      <c r="BJ10" s="12">
        <f>VLOOKUP($W10,Total_Rndwd_Cons_BAC!$A$4:$M$202,BJ$1,FALSE)/10^3</f>
        <v>12.517800000000001</v>
      </c>
      <c r="BK10" s="12"/>
    </row>
    <row r="11" spans="1:63" x14ac:dyDescent="0.3">
      <c r="A11" t="s">
        <v>9</v>
      </c>
      <c r="B11" s="2">
        <v>10337</v>
      </c>
      <c r="C11" s="2">
        <v>12991</v>
      </c>
      <c r="D11" s="2">
        <v>13011</v>
      </c>
      <c r="E11" s="2">
        <v>13214.4</v>
      </c>
      <c r="F11" s="2">
        <v>13260.9</v>
      </c>
      <c r="G11" s="2">
        <v>13209.099999999999</v>
      </c>
      <c r="H11" s="2">
        <v>13408.5</v>
      </c>
      <c r="I11" s="2">
        <v>13859.800000000001</v>
      </c>
      <c r="J11" s="2">
        <v>14365.7</v>
      </c>
      <c r="K11" s="2">
        <v>14854.1</v>
      </c>
      <c r="L11" s="2">
        <v>15182.4</v>
      </c>
      <c r="M11" s="2">
        <v>15435.5</v>
      </c>
      <c r="N11" t="e">
        <f>(#REF!+#REF!+#REF!)/10^3</f>
        <v>#REF!</v>
      </c>
      <c r="O11" t="e">
        <f>(#REF!+#REF!+#REF!)/10^3</f>
        <v>#REF!</v>
      </c>
      <c r="P11" t="e">
        <f>(#REF!+#REF!+#REF!)/10^3</f>
        <v>#REF!</v>
      </c>
      <c r="Q11" t="e">
        <f>(#REF!+#REF!+#REF!)/10^3</f>
        <v>#REF!</v>
      </c>
      <c r="R11" t="e">
        <f>(#REF!+#REF!+#REF!)/10^3</f>
        <v>#REF!</v>
      </c>
      <c r="S11" t="e">
        <f>(#REF!+#REF!+#REF!)/10^3</f>
        <v>#REF!</v>
      </c>
      <c r="T11" t="e">
        <f>(#REF!+#REF!+#REF!)/10^3</f>
        <v>#REF!</v>
      </c>
      <c r="U11" t="e">
        <f>(#REF!+#REF!+#REF!)/10^3</f>
        <v>#REF!</v>
      </c>
      <c r="W11" t="s">
        <v>18</v>
      </c>
      <c r="X11" s="12">
        <f t="shared" si="1"/>
        <v>3.2826999999999997</v>
      </c>
      <c r="Y11" s="12">
        <f t="shared" si="1"/>
        <v>3.1070000000000002</v>
      </c>
      <c r="Z11" s="12">
        <f t="shared" si="1"/>
        <v>2.9857999999999998</v>
      </c>
      <c r="AA11" s="12">
        <f t="shared" si="1"/>
        <v>2.8721000000000001</v>
      </c>
      <c r="AB11" s="12">
        <f t="shared" si="1"/>
        <v>2.7065000000000001</v>
      </c>
      <c r="AC11" s="12">
        <f t="shared" si="1"/>
        <v>2.5387999999999997</v>
      </c>
      <c r="AD11" s="12">
        <f t="shared" si="1"/>
        <v>2.3950999999999998</v>
      </c>
      <c r="AE11" s="12">
        <f t="shared" si="1"/>
        <v>2.2765</v>
      </c>
      <c r="AF11" s="12">
        <f t="shared" si="1"/>
        <v>2.1787000000000001</v>
      </c>
      <c r="AH11" s="12">
        <f>VLOOKUP($W11,Total_Rndwd_Cons_AF!$A$4:$M$202,AH$1,FALSE)/10^3</f>
        <v>3.2826999999999997</v>
      </c>
      <c r="AI11" s="12">
        <f>VLOOKUP($W11,Total_Rndwd_Cons_AF!$A$4:$M$202,AI$1,FALSE)/10^3</f>
        <v>3.1063000000000001</v>
      </c>
      <c r="AJ11" s="12">
        <f>VLOOKUP($W11,Total_Rndwd_Cons_AF!$A$4:$M$202,AJ$1,FALSE)/10^3</f>
        <v>2.9843999999999999</v>
      </c>
      <c r="AK11" s="12">
        <f>VLOOKUP($W11,Total_Rndwd_Cons_AF!$A$4:$M$202,AK$1,FALSE)/10^3</f>
        <v>2.9306000000000001</v>
      </c>
      <c r="AL11" s="12">
        <f>VLOOKUP($W11,Total_Rndwd_Cons_AF!$A$4:$M$202,AL$1,FALSE)/10^3</f>
        <v>2.8039000000000001</v>
      </c>
      <c r="AM11" s="12">
        <f>VLOOKUP($W11,Total_Rndwd_Cons_AF!$A$4:$M$202,AM$1,FALSE)/10^3</f>
        <v>2.6189999999999993</v>
      </c>
      <c r="AN11" s="12">
        <f>VLOOKUP($W11,Total_Rndwd_Cons_AF!$A$4:$M$202,AN$1,FALSE)/10^3</f>
        <v>2.4602999999999997</v>
      </c>
      <c r="AO11" s="12">
        <f>VLOOKUP($W11,Total_Rndwd_Cons_AF!$A$4:$M$202,AO$1,FALSE)/10^3</f>
        <v>2.3294000000000001</v>
      </c>
      <c r="AP11" s="12">
        <f>VLOOKUP($W11,Total_Rndwd_Cons_AF!$A$4:$M$202,AP$1,FALSE)/10^3</f>
        <v>2.2217000000000002</v>
      </c>
      <c r="AQ11" s="12"/>
      <c r="AR11" s="12">
        <f>VLOOKUP($W11,Total_Rndwd_Cons_BF!$A$4:$M$202,AR$1,FALSE)/10^3</f>
        <v>3.2826999999999997</v>
      </c>
      <c r="AS11" s="12">
        <f>VLOOKUP($W11,Total_Rndwd_Cons_BF!$A$4:$M$202,AS$1,FALSE)/10^3</f>
        <v>2.9451999999999998</v>
      </c>
      <c r="AT11" s="12">
        <f>VLOOKUP($W11,Total_Rndwd_Cons_BF!$A$4:$M$202,AT$1,FALSE)/10^3</f>
        <v>2.6656999999999997</v>
      </c>
      <c r="AU11" s="12">
        <f>VLOOKUP($W11,Total_Rndwd_Cons_BF!$A$4:$M$202,AU$1,FALSE)/10^3</f>
        <v>2.4950999999999999</v>
      </c>
      <c r="AV11" s="12">
        <f>VLOOKUP($W11,Total_Rndwd_Cons_BF!$A$4:$M$202,AV$1,FALSE)/10^3</f>
        <v>2.3592000000000004</v>
      </c>
      <c r="AW11" s="12">
        <f>VLOOKUP($W11,Total_Rndwd_Cons_BF!$A$4:$M$202,AW$1,FALSE)/10^3</f>
        <v>2.2492999999999999</v>
      </c>
      <c r="AX11" s="12">
        <f>VLOOKUP($W11,Total_Rndwd_Cons_BF!$A$4:$M$202,AX$1,FALSE)/10^3</f>
        <v>2.1539999999999999</v>
      </c>
      <c r="AY11" s="12">
        <f>VLOOKUP($W11,Total_Rndwd_Cons_BF!$A$4:$M$202,AY$1,FALSE)/10^3</f>
        <v>2.0749</v>
      </c>
      <c r="AZ11" s="12">
        <f>VLOOKUP($W11,Total_Rndwd_Cons_BF!$A$4:$M$202,AZ$1,FALSE)/10^3</f>
        <v>2.0093000000000001</v>
      </c>
      <c r="BA11" s="12"/>
      <c r="BB11" s="12">
        <f>VLOOKUP($W11,Total_Rndwd_Cons_BAC!$A$4:$M$202,BB$1,FALSE)/10^3</f>
        <v>3.2826999999999997</v>
      </c>
      <c r="BC11" s="12">
        <f>VLOOKUP($W11,Total_Rndwd_Cons_BAC!$A$4:$M$202,BC$1,FALSE)/10^3</f>
        <v>3.1019000000000001</v>
      </c>
      <c r="BD11" s="12">
        <f>VLOOKUP($W11,Total_Rndwd_Cons_BAC!$A$4:$M$202,BD$1,FALSE)/10^3</f>
        <v>2.976</v>
      </c>
      <c r="BE11" s="12">
        <f>VLOOKUP($W11,Total_Rndwd_Cons_BAC!$A$4:$M$202,BE$1,FALSE)/10^3</f>
        <v>2.8547999999999996</v>
      </c>
      <c r="BF11" s="12">
        <f>VLOOKUP($W11,Total_Rndwd_Cons_BAC!$A$4:$M$202,BF$1,FALSE)/10^3</f>
        <v>2.6886000000000001</v>
      </c>
      <c r="BG11" s="12">
        <f>VLOOKUP($W11,Total_Rndwd_Cons_BAC!$A$4:$M$202,BG$1,FALSE)/10^3</f>
        <v>2.5234000000000001</v>
      </c>
      <c r="BH11" s="12">
        <f>VLOOKUP($W11,Total_Rndwd_Cons_BAC!$A$4:$M$202,BH$1,FALSE)/10^3</f>
        <v>2.3818999999999999</v>
      </c>
      <c r="BI11" s="12">
        <f>VLOOKUP($W11,Total_Rndwd_Cons_BAC!$A$4:$M$202,BI$1,FALSE)/10^3</f>
        <v>2.2650999999999999</v>
      </c>
      <c r="BJ11" s="12">
        <f>VLOOKUP($W11,Total_Rndwd_Cons_BAC!$A$4:$M$202,BJ$1,FALSE)/10^3</f>
        <v>2.1686999999999999</v>
      </c>
      <c r="BK11" s="12"/>
    </row>
    <row r="12" spans="1:63" x14ac:dyDescent="0.3">
      <c r="A12" t="s">
        <v>19</v>
      </c>
      <c r="B12" s="2">
        <v>109</v>
      </c>
      <c r="C12" s="2">
        <v>186</v>
      </c>
      <c r="D12" s="2">
        <v>186</v>
      </c>
      <c r="E12" s="2">
        <v>187.9</v>
      </c>
      <c r="F12" s="2">
        <v>188.79999999999998</v>
      </c>
      <c r="G12" s="2">
        <v>189.7</v>
      </c>
      <c r="H12" s="2">
        <v>191.89999999999998</v>
      </c>
      <c r="I12" s="2">
        <v>193.8</v>
      </c>
      <c r="J12" s="2">
        <v>195.99999999999997</v>
      </c>
      <c r="K12" s="2">
        <v>198.39999999999998</v>
      </c>
      <c r="L12" s="2">
        <v>200.79999999999998</v>
      </c>
      <c r="M12" s="2">
        <v>203.1</v>
      </c>
      <c r="N12" t="e">
        <f>(#REF!+#REF!+#REF!)/10^3</f>
        <v>#REF!</v>
      </c>
      <c r="O12" t="e">
        <f>(#REF!+#REF!+#REF!)/10^3</f>
        <v>#REF!</v>
      </c>
      <c r="P12" t="e">
        <f>(#REF!+#REF!+#REF!)/10^3</f>
        <v>#REF!</v>
      </c>
      <c r="Q12" t="e">
        <f>(#REF!+#REF!+#REF!)/10^3</f>
        <v>#REF!</v>
      </c>
      <c r="R12" t="e">
        <f>(#REF!+#REF!+#REF!)/10^3</f>
        <v>#REF!</v>
      </c>
      <c r="S12" t="e">
        <f>(#REF!+#REF!+#REF!)/10^3</f>
        <v>#REF!</v>
      </c>
      <c r="T12" t="e">
        <f>(#REF!+#REF!+#REF!)/10^3</f>
        <v>#REF!</v>
      </c>
      <c r="U12" t="e">
        <f>(#REF!+#REF!+#REF!)/10^3</f>
        <v>#REF!</v>
      </c>
      <c r="W12" t="s">
        <v>20</v>
      </c>
      <c r="X12" s="12">
        <f t="shared" si="1"/>
        <v>14.645500000000002</v>
      </c>
      <c r="Y12" s="12">
        <f t="shared" si="1"/>
        <v>14.871700000000001</v>
      </c>
      <c r="Z12" s="12">
        <f t="shared" si="1"/>
        <v>15.1038</v>
      </c>
      <c r="AA12" s="12">
        <f t="shared" si="1"/>
        <v>15.3292</v>
      </c>
      <c r="AB12" s="12">
        <f t="shared" si="1"/>
        <v>15.5589</v>
      </c>
      <c r="AC12" s="12">
        <f t="shared" si="1"/>
        <v>15.793499999999998</v>
      </c>
      <c r="AD12" s="12">
        <f t="shared" si="1"/>
        <v>16.019400000000001</v>
      </c>
      <c r="AE12" s="12">
        <f t="shared" si="1"/>
        <v>16.249400000000001</v>
      </c>
      <c r="AF12" s="12">
        <f t="shared" si="1"/>
        <v>16.484200000000001</v>
      </c>
      <c r="AH12" s="12">
        <f>VLOOKUP($W12,Total_Rndwd_Cons_AF!$A$4:$M$202,AH$1,FALSE)/10^3</f>
        <v>14.645500000000002</v>
      </c>
      <c r="AI12" s="12">
        <f>VLOOKUP($W12,Total_Rndwd_Cons_AF!$A$4:$M$202,AI$1,FALSE)/10^3</f>
        <v>14.8642</v>
      </c>
      <c r="AJ12" s="12">
        <f>VLOOKUP($W12,Total_Rndwd_Cons_AF!$A$4:$M$202,AJ$1,FALSE)/10^3</f>
        <v>15.088499999999998</v>
      </c>
      <c r="AK12" s="12">
        <f>VLOOKUP($W12,Total_Rndwd_Cons_AF!$A$4:$M$202,AK$1,FALSE)/10^3</f>
        <v>15.313799999999999</v>
      </c>
      <c r="AL12" s="12">
        <f>VLOOKUP($W12,Total_Rndwd_Cons_AF!$A$4:$M$202,AL$1,FALSE)/10^3</f>
        <v>15.543200000000001</v>
      </c>
      <c r="AM12" s="12">
        <f>VLOOKUP($W12,Total_Rndwd_Cons_AF!$A$4:$M$202,AM$1,FALSE)/10^3</f>
        <v>15.7774</v>
      </c>
      <c r="AN12" s="12">
        <f>VLOOKUP($W12,Total_Rndwd_Cons_AF!$A$4:$M$202,AN$1,FALSE)/10^3</f>
        <v>16.0031</v>
      </c>
      <c r="AO12" s="12">
        <f>VLOOKUP($W12,Total_Rndwd_Cons_AF!$A$4:$M$202,AO$1,FALSE)/10^3</f>
        <v>16.232700000000001</v>
      </c>
      <c r="AP12" s="12">
        <f>VLOOKUP($W12,Total_Rndwd_Cons_AF!$A$4:$M$202,AP$1,FALSE)/10^3</f>
        <v>16.467400000000001</v>
      </c>
      <c r="AQ12" s="12"/>
      <c r="AR12" s="12">
        <f>VLOOKUP($W12,Total_Rndwd_Cons_BF!$A$4:$M$202,AR$1,FALSE)/10^3</f>
        <v>14.645500000000002</v>
      </c>
      <c r="AS12" s="12">
        <f>VLOOKUP($W12,Total_Rndwd_Cons_BF!$A$4:$M$202,AS$1,FALSE)/10^3</f>
        <v>14.745100000000001</v>
      </c>
      <c r="AT12" s="12">
        <f>VLOOKUP($W12,Total_Rndwd_Cons_BF!$A$4:$M$202,AT$1,FALSE)/10^3</f>
        <v>14.846400000000001</v>
      </c>
      <c r="AU12" s="12">
        <f>VLOOKUP($W12,Total_Rndwd_Cons_BF!$A$4:$M$202,AU$1,FALSE)/10^3</f>
        <v>15.067600000000001</v>
      </c>
      <c r="AV12" s="12">
        <f>VLOOKUP($W12,Total_Rndwd_Cons_BF!$A$4:$M$202,AV$1,FALSE)/10^3</f>
        <v>15.293200000000001</v>
      </c>
      <c r="AW12" s="12">
        <f>VLOOKUP($W12,Total_Rndwd_Cons_BF!$A$4:$M$202,AW$1,FALSE)/10^3</f>
        <v>15.523</v>
      </c>
      <c r="AX12" s="12">
        <f>VLOOKUP($W12,Total_Rndwd_Cons_BF!$A$4:$M$202,AX$1,FALSE)/10^3</f>
        <v>15.744500000000002</v>
      </c>
      <c r="AY12" s="12">
        <f>VLOOKUP($W12,Total_Rndwd_Cons_BF!$A$4:$M$202,AY$1,FALSE)/10^3</f>
        <v>15.969899999999999</v>
      </c>
      <c r="AZ12" s="12">
        <f>VLOOKUP($W12,Total_Rndwd_Cons_BF!$A$4:$M$202,AZ$1,FALSE)/10^3</f>
        <v>16.1995</v>
      </c>
      <c r="BA12" s="12"/>
      <c r="BB12" s="12">
        <f>VLOOKUP($W12,Total_Rndwd_Cons_BAC!$A$4:$M$202,BB$1,FALSE)/10^3</f>
        <v>14.645500000000002</v>
      </c>
      <c r="BC12" s="12">
        <f>VLOOKUP($W12,Total_Rndwd_Cons_BAC!$A$4:$M$202,BC$1,FALSE)/10^3</f>
        <v>14.844900000000001</v>
      </c>
      <c r="BD12" s="12">
        <f>VLOOKUP($W12,Total_Rndwd_Cons_BAC!$A$4:$M$202,BD$1,FALSE)/10^3</f>
        <v>15.048999999999999</v>
      </c>
      <c r="BE12" s="12">
        <f>VLOOKUP($W12,Total_Rndwd_Cons_BAC!$A$4:$M$202,BE$1,FALSE)/10^3</f>
        <v>15.273700000000002</v>
      </c>
      <c r="BF12" s="12">
        <f>VLOOKUP($W12,Total_Rndwd_Cons_BAC!$A$4:$M$202,BF$1,FALSE)/10^3</f>
        <v>15.502800000000001</v>
      </c>
      <c r="BG12" s="12">
        <f>VLOOKUP($W12,Total_Rndwd_Cons_BAC!$A$4:$M$202,BG$1,FALSE)/10^3</f>
        <v>15.736300000000002</v>
      </c>
      <c r="BH12" s="12">
        <f>VLOOKUP($W12,Total_Rndwd_Cons_BAC!$A$4:$M$202,BH$1,FALSE)/10^3</f>
        <v>15.961399999999999</v>
      </c>
      <c r="BI12" s="12">
        <f>VLOOKUP($W12,Total_Rndwd_Cons_BAC!$A$4:$M$202,BI$1,FALSE)/10^3</f>
        <v>16.1904</v>
      </c>
      <c r="BJ12" s="12">
        <f>VLOOKUP($W12,Total_Rndwd_Cons_BAC!$A$4:$M$202,BJ$1,FALSE)/10^3</f>
        <v>16.424299999999999</v>
      </c>
      <c r="BK12" s="12"/>
    </row>
    <row r="13" spans="1:63" x14ac:dyDescent="0.3">
      <c r="A13" t="s">
        <v>11</v>
      </c>
      <c r="B13" s="2">
        <v>3692</v>
      </c>
      <c r="C13" s="2">
        <v>2515</v>
      </c>
      <c r="D13" s="2">
        <v>2439.3000000000002</v>
      </c>
      <c r="E13" s="2">
        <v>2467.1</v>
      </c>
      <c r="F13" s="2">
        <v>2489.9</v>
      </c>
      <c r="G13" s="2">
        <v>2515.5999999999995</v>
      </c>
      <c r="H13" s="2">
        <v>2550.6</v>
      </c>
      <c r="I13" s="2">
        <v>2588</v>
      </c>
      <c r="J13" s="2">
        <v>2631.7000000000003</v>
      </c>
      <c r="K13" s="2">
        <v>2681.4</v>
      </c>
      <c r="L13" s="2">
        <v>2733.5</v>
      </c>
      <c r="M13" s="2">
        <v>2788.5000000000005</v>
      </c>
      <c r="N13" t="e">
        <f>(#REF!+#REF!+#REF!)/10^3</f>
        <v>#REF!</v>
      </c>
      <c r="O13" t="e">
        <f>(#REF!+#REF!+#REF!)/10^3</f>
        <v>#REF!</v>
      </c>
      <c r="P13" t="e">
        <f>(#REF!+#REF!+#REF!)/10^3</f>
        <v>#REF!</v>
      </c>
      <c r="Q13" t="e">
        <f>(#REF!+#REF!+#REF!)/10^3</f>
        <v>#REF!</v>
      </c>
      <c r="R13" t="e">
        <f>(#REF!+#REF!+#REF!)/10^3</f>
        <v>#REF!</v>
      </c>
      <c r="S13" t="e">
        <f>(#REF!+#REF!+#REF!)/10^3</f>
        <v>#REF!</v>
      </c>
      <c r="T13" t="e">
        <f>(#REF!+#REF!+#REF!)/10^3</f>
        <v>#REF!</v>
      </c>
      <c r="U13" t="e">
        <f>(#REF!+#REF!+#REF!)/10^3</f>
        <v>#REF!</v>
      </c>
      <c r="W13" t="s">
        <v>21</v>
      </c>
      <c r="X13" s="12">
        <f t="shared" si="1"/>
        <v>74.797600000000003</v>
      </c>
      <c r="Y13" s="12">
        <f t="shared" si="1"/>
        <v>76.789699999999996</v>
      </c>
      <c r="Z13" s="12">
        <f t="shared" si="1"/>
        <v>78.865500000000011</v>
      </c>
      <c r="AA13" s="12">
        <f t="shared" si="1"/>
        <v>80.715799999999987</v>
      </c>
      <c r="AB13" s="12">
        <f t="shared" si="1"/>
        <v>82.591499999999996</v>
      </c>
      <c r="AC13" s="12">
        <f t="shared" si="1"/>
        <v>84.569500000000005</v>
      </c>
      <c r="AD13" s="12">
        <f t="shared" si="1"/>
        <v>86.437099999999987</v>
      </c>
      <c r="AE13" s="12">
        <f t="shared" si="1"/>
        <v>88.377800000000008</v>
      </c>
      <c r="AF13" s="12">
        <f t="shared" si="1"/>
        <v>90.391500000000008</v>
      </c>
      <c r="AH13" s="12">
        <f>VLOOKUP($W13,Total_Rndwd_Cons_AF!$A$4:$M$202,AH$1,FALSE)/10^3</f>
        <v>74.797600000000003</v>
      </c>
      <c r="AI13" s="12">
        <f>VLOOKUP($W13,Total_Rndwd_Cons_AF!$A$4:$M$202,AI$1,FALSE)/10^3</f>
        <v>76.462900000000005</v>
      </c>
      <c r="AJ13" s="12">
        <f>VLOOKUP($W13,Total_Rndwd_Cons_AF!$A$4:$M$202,AJ$1,FALSE)/10^3</f>
        <v>78.171900000000008</v>
      </c>
      <c r="AK13" s="12">
        <f>VLOOKUP($W13,Total_Rndwd_Cons_AF!$A$4:$M$202,AK$1,FALSE)/10^3</f>
        <v>79.919399999999996</v>
      </c>
      <c r="AL13" s="12">
        <f>VLOOKUP($W13,Total_Rndwd_Cons_AF!$A$4:$M$202,AL$1,FALSE)/10^3</f>
        <v>81.718299999999999</v>
      </c>
      <c r="AM13" s="12">
        <f>VLOOKUP($W13,Total_Rndwd_Cons_AF!$A$4:$M$202,AM$1,FALSE)/10^3</f>
        <v>83.648200000000017</v>
      </c>
      <c r="AN13" s="12">
        <f>VLOOKUP($W13,Total_Rndwd_Cons_AF!$A$4:$M$202,AN$1,FALSE)/10^3</f>
        <v>85.429299999999998</v>
      </c>
      <c r="AO13" s="12">
        <f>VLOOKUP($W13,Total_Rndwd_Cons_AF!$A$4:$M$202,AO$1,FALSE)/10^3</f>
        <v>87.266600000000011</v>
      </c>
      <c r="AP13" s="12">
        <f>VLOOKUP($W13,Total_Rndwd_Cons_AF!$A$4:$M$202,AP$1,FALSE)/10^3</f>
        <v>89.155600000000007</v>
      </c>
      <c r="AQ13" s="12"/>
      <c r="AR13" s="12">
        <f>VLOOKUP($W13,Total_Rndwd_Cons_BF!$A$4:$M$202,AR$1,FALSE)/10^3</f>
        <v>74.797600000000003</v>
      </c>
      <c r="AS13" s="12">
        <f>VLOOKUP($W13,Total_Rndwd_Cons_BF!$A$4:$M$202,AS$1,FALSE)/10^3</f>
        <v>76.259299999999996</v>
      </c>
      <c r="AT13" s="12">
        <f>VLOOKUP($W13,Total_Rndwd_Cons_BF!$A$4:$M$202,AT$1,FALSE)/10^3</f>
        <v>77.727800000000002</v>
      </c>
      <c r="AU13" s="12">
        <f>VLOOKUP($W13,Total_Rndwd_Cons_BF!$A$4:$M$202,AU$1,FALSE)/10^3</f>
        <v>79.419899999999998</v>
      </c>
      <c r="AV13" s="12">
        <f>VLOOKUP($W13,Total_Rndwd_Cons_BF!$A$4:$M$202,AV$1,FALSE)/10^3</f>
        <v>81.173900000000003</v>
      </c>
      <c r="AW13" s="12">
        <f>VLOOKUP($W13,Total_Rndwd_Cons_BF!$A$4:$M$202,AW$1,FALSE)/10^3</f>
        <v>83.040999999999983</v>
      </c>
      <c r="AX13" s="12">
        <f>VLOOKUP($W13,Total_Rndwd_Cons_BF!$A$4:$M$202,AX$1,FALSE)/10^3</f>
        <v>84.766799999999989</v>
      </c>
      <c r="AY13" s="12">
        <f>VLOOKUP($W13,Total_Rndwd_Cons_BF!$A$4:$M$202,AY$1,FALSE)/10^3</f>
        <v>86.538300000000007</v>
      </c>
      <c r="AZ13" s="12">
        <f>VLOOKUP($W13,Total_Rndwd_Cons_BF!$A$4:$M$202,AZ$1,FALSE)/10^3</f>
        <v>88.348500000000001</v>
      </c>
      <c r="BA13" s="12"/>
      <c r="BB13" s="12">
        <f>VLOOKUP($W13,Total_Rndwd_Cons_BAC!$A$4:$M$202,BB$1,FALSE)/10^3</f>
        <v>74.797600000000003</v>
      </c>
      <c r="BC13" s="12">
        <f>VLOOKUP($W13,Total_Rndwd_Cons_BAC!$A$4:$M$202,BC$1,FALSE)/10^3</f>
        <v>76.466699999999989</v>
      </c>
      <c r="BD13" s="12">
        <f>VLOOKUP($W13,Total_Rndwd_Cons_BAC!$A$4:$M$202,BD$1,FALSE)/10^3</f>
        <v>78.180000000000007</v>
      </c>
      <c r="BE13" s="12">
        <f>VLOOKUP($W13,Total_Rndwd_Cons_BAC!$A$4:$M$202,BE$1,FALSE)/10^3</f>
        <v>79.918800000000005</v>
      </c>
      <c r="BF13" s="12">
        <f>VLOOKUP($W13,Total_Rndwd_Cons_BAC!$A$4:$M$202,BF$1,FALSE)/10^3</f>
        <v>81.714399999999998</v>
      </c>
      <c r="BG13" s="12">
        <f>VLOOKUP($W13,Total_Rndwd_Cons_BAC!$A$4:$M$202,BG$1,FALSE)/10^3</f>
        <v>83.641100000000009</v>
      </c>
      <c r="BH13" s="12">
        <f>VLOOKUP($W13,Total_Rndwd_Cons_BAC!$A$4:$M$202,BH$1,FALSE)/10^3</f>
        <v>85.416800000000009</v>
      </c>
      <c r="BI13" s="12">
        <f>VLOOKUP($W13,Total_Rndwd_Cons_BAC!$A$4:$M$202,BI$1,FALSE)/10^3</f>
        <v>87.247600000000006</v>
      </c>
      <c r="BJ13" s="12">
        <f>VLOOKUP($W13,Total_Rndwd_Cons_BAC!$A$4:$M$202,BJ$1,FALSE)/10^3</f>
        <v>89.12769999999999</v>
      </c>
      <c r="BK13" s="12"/>
    </row>
    <row r="14" spans="1:63" x14ac:dyDescent="0.3">
      <c r="A14" t="s">
        <v>22</v>
      </c>
      <c r="B14" s="2">
        <v>5423</v>
      </c>
      <c r="C14" s="2">
        <v>8633</v>
      </c>
      <c r="D14" s="2">
        <v>8591</v>
      </c>
      <c r="E14" s="2">
        <v>8645.7999999999993</v>
      </c>
      <c r="F14" s="2">
        <v>8750</v>
      </c>
      <c r="G14" s="2">
        <v>8855.3000000000011</v>
      </c>
      <c r="H14" s="2">
        <v>8948.1</v>
      </c>
      <c r="I14" s="2">
        <v>9041.9</v>
      </c>
      <c r="J14" s="2">
        <v>9136.8000000000011</v>
      </c>
      <c r="K14" s="2">
        <v>9233.7999999999993</v>
      </c>
      <c r="L14" s="2">
        <v>9331.9</v>
      </c>
      <c r="M14" s="2">
        <v>9431.6</v>
      </c>
      <c r="N14" t="e">
        <f>(#REF!+#REF!+#REF!)/10^3</f>
        <v>#REF!</v>
      </c>
      <c r="O14" t="e">
        <f>(#REF!+#REF!+#REF!)/10^3</f>
        <v>#REF!</v>
      </c>
      <c r="P14" t="e">
        <f>(#REF!+#REF!+#REF!)/10^3</f>
        <v>#REF!</v>
      </c>
      <c r="Q14" t="e">
        <f>(#REF!+#REF!+#REF!)/10^3</f>
        <v>#REF!</v>
      </c>
      <c r="R14" t="e">
        <f>(#REF!+#REF!+#REF!)/10^3</f>
        <v>#REF!</v>
      </c>
      <c r="S14" t="e">
        <f>(#REF!+#REF!+#REF!)/10^3</f>
        <v>#REF!</v>
      </c>
      <c r="T14" t="e">
        <f>(#REF!+#REF!+#REF!)/10^3</f>
        <v>#REF!</v>
      </c>
      <c r="U14" t="e">
        <f>(#REF!+#REF!+#REF!)/10^3</f>
        <v>#REF!</v>
      </c>
      <c r="W14" t="s">
        <v>23</v>
      </c>
      <c r="X14" s="12">
        <f t="shared" si="1"/>
        <v>16.124200000000002</v>
      </c>
      <c r="Y14" s="12">
        <f t="shared" si="1"/>
        <v>16.4406</v>
      </c>
      <c r="Z14" s="12">
        <f t="shared" si="1"/>
        <v>16.758299999999998</v>
      </c>
      <c r="AA14" s="12">
        <f t="shared" si="1"/>
        <v>17.0456</v>
      </c>
      <c r="AB14" s="12">
        <f t="shared" si="1"/>
        <v>17.334299999999999</v>
      </c>
      <c r="AC14" s="12">
        <f t="shared" si="1"/>
        <v>17.625</v>
      </c>
      <c r="AD14" s="12">
        <f t="shared" si="1"/>
        <v>17.901199999999999</v>
      </c>
      <c r="AE14" s="12">
        <f t="shared" si="1"/>
        <v>18.179299999999998</v>
      </c>
      <c r="AF14" s="12">
        <f t="shared" si="1"/>
        <v>18.459499999999998</v>
      </c>
      <c r="AH14" s="12">
        <f>VLOOKUP($W14,Total_Rndwd_Cons_AF!$A$4:$M$202,AH$1,FALSE)/10^3</f>
        <v>16.124200000000002</v>
      </c>
      <c r="AI14" s="12">
        <f>VLOOKUP($W14,Total_Rndwd_Cons_AF!$A$4:$M$202,AI$1,FALSE)/10^3</f>
        <v>16.410499999999999</v>
      </c>
      <c r="AJ14" s="12">
        <f>VLOOKUP($W14,Total_Rndwd_Cons_AF!$A$4:$M$202,AJ$1,FALSE)/10^3</f>
        <v>16.694400000000002</v>
      </c>
      <c r="AK14" s="12">
        <f>VLOOKUP($W14,Total_Rndwd_Cons_AF!$A$4:$M$202,AK$1,FALSE)/10^3</f>
        <v>16.978100000000001</v>
      </c>
      <c r="AL14" s="12">
        <f>VLOOKUP($W14,Total_Rndwd_Cons_AF!$A$4:$M$202,AL$1,FALSE)/10^3</f>
        <v>17.2636</v>
      </c>
      <c r="AM14" s="12">
        <f>VLOOKUP($W14,Total_Rndwd_Cons_AF!$A$4:$M$202,AM$1,FALSE)/10^3</f>
        <v>17.551300000000001</v>
      </c>
      <c r="AN14" s="12">
        <f>VLOOKUP($W14,Total_Rndwd_Cons_AF!$A$4:$M$202,AN$1,FALSE)/10^3</f>
        <v>17.8249</v>
      </c>
      <c r="AO14" s="12">
        <f>VLOOKUP($W14,Total_Rndwd_Cons_AF!$A$4:$M$202,AO$1,FALSE)/10^3</f>
        <v>18.100899999999999</v>
      </c>
      <c r="AP14" s="12">
        <f>VLOOKUP($W14,Total_Rndwd_Cons_AF!$A$4:$M$202,AP$1,FALSE)/10^3</f>
        <v>18.378799999999998</v>
      </c>
      <c r="AQ14" s="12"/>
      <c r="AR14" s="12">
        <f>VLOOKUP($W14,Total_Rndwd_Cons_BF!$A$4:$M$202,AR$1,FALSE)/10^3</f>
        <v>16.124200000000002</v>
      </c>
      <c r="AS14" s="12">
        <f>VLOOKUP($W14,Total_Rndwd_Cons_BF!$A$4:$M$202,AS$1,FALSE)/10^3</f>
        <v>16.429200000000002</v>
      </c>
      <c r="AT14" s="12">
        <f>VLOOKUP($W14,Total_Rndwd_Cons_BF!$A$4:$M$202,AT$1,FALSE)/10^3</f>
        <v>16.734300000000005</v>
      </c>
      <c r="AU14" s="12">
        <f>VLOOKUP($W14,Total_Rndwd_Cons_BF!$A$4:$M$202,AU$1,FALSE)/10^3</f>
        <v>17.021099999999993</v>
      </c>
      <c r="AV14" s="12">
        <f>VLOOKUP($W14,Total_Rndwd_Cons_BF!$A$4:$M$202,AV$1,FALSE)/10^3</f>
        <v>17.309200000000001</v>
      </c>
      <c r="AW14" s="12">
        <f>VLOOKUP($W14,Total_Rndwd_Cons_BF!$A$4:$M$202,AW$1,FALSE)/10^3</f>
        <v>17.599199999999996</v>
      </c>
      <c r="AX14" s="12">
        <f>VLOOKUP($W14,Total_Rndwd_Cons_BF!$A$4:$M$202,AX$1,FALSE)/10^3</f>
        <v>17.874500000000001</v>
      </c>
      <c r="AY14" s="12">
        <f>VLOOKUP($W14,Total_Rndwd_Cons_BF!$A$4:$M$202,AY$1,FALSE)/10^3</f>
        <v>18.152600000000003</v>
      </c>
      <c r="AZ14" s="12">
        <f>VLOOKUP($W14,Total_Rndwd_Cons_BF!$A$4:$M$202,AZ$1,FALSE)/10^3</f>
        <v>18.432899999999997</v>
      </c>
      <c r="BA14" s="12"/>
      <c r="BB14" s="12">
        <f>VLOOKUP($W14,Total_Rndwd_Cons_BAC!$A$4:$M$202,BB$1,FALSE)/10^3</f>
        <v>16.124200000000002</v>
      </c>
      <c r="BC14" s="12">
        <f>VLOOKUP($W14,Total_Rndwd_Cons_BAC!$A$4:$M$202,BC$1,FALSE)/10^3</f>
        <v>16.427299999999999</v>
      </c>
      <c r="BD14" s="12">
        <f>VLOOKUP($W14,Total_Rndwd_Cons_BAC!$A$4:$M$202,BD$1,FALSE)/10^3</f>
        <v>16.7303</v>
      </c>
      <c r="BE14" s="12">
        <f>VLOOKUP($W14,Total_Rndwd_Cons_BAC!$A$4:$M$202,BE$1,FALSE)/10^3</f>
        <v>17.016299999999998</v>
      </c>
      <c r="BF14" s="12">
        <f>VLOOKUP($W14,Total_Rndwd_Cons_BAC!$A$4:$M$202,BF$1,FALSE)/10^3</f>
        <v>17.303399999999996</v>
      </c>
      <c r="BG14" s="12">
        <f>VLOOKUP($W14,Total_Rndwd_Cons_BAC!$A$4:$M$202,BG$1,FALSE)/10^3</f>
        <v>17.592700000000001</v>
      </c>
      <c r="BH14" s="12">
        <f>VLOOKUP($W14,Total_Rndwd_Cons_BAC!$A$4:$M$202,BH$1,FALSE)/10^3</f>
        <v>17.867899999999999</v>
      </c>
      <c r="BI14" s="12">
        <f>VLOOKUP($W14,Total_Rndwd_Cons_BAC!$A$4:$M$202,BI$1,FALSE)/10^3</f>
        <v>18.145399999999999</v>
      </c>
      <c r="BJ14" s="12">
        <f>VLOOKUP($W14,Total_Rndwd_Cons_BAC!$A$4:$M$202,BJ$1,FALSE)/10^3</f>
        <v>18.424799999999998</v>
      </c>
      <c r="BK14" s="12"/>
    </row>
    <row r="15" spans="1:63" x14ac:dyDescent="0.3">
      <c r="A15" t="s">
        <v>15</v>
      </c>
      <c r="B15" s="2">
        <v>1787</v>
      </c>
      <c r="C15" s="2">
        <v>2695</v>
      </c>
      <c r="D15" s="2">
        <v>2757</v>
      </c>
      <c r="E15" s="2">
        <v>2796.3</v>
      </c>
      <c r="F15" s="2">
        <v>2873.5</v>
      </c>
      <c r="G15" s="2">
        <v>2984</v>
      </c>
      <c r="H15" s="2">
        <v>3026.6</v>
      </c>
      <c r="I15" s="2">
        <v>3070.2000000000003</v>
      </c>
      <c r="J15" s="2">
        <v>3116.2</v>
      </c>
      <c r="K15" s="2">
        <v>3123.1</v>
      </c>
      <c r="L15" s="2">
        <v>3126.9</v>
      </c>
      <c r="M15" s="2">
        <v>3130.1</v>
      </c>
      <c r="N15" t="e">
        <f>(#REF!+#REF!+#REF!)/10^3</f>
        <v>#REF!</v>
      </c>
      <c r="O15" t="e">
        <f>(#REF!+#REF!+#REF!)/10^3</f>
        <v>#REF!</v>
      </c>
      <c r="P15" t="e">
        <f>(#REF!+#REF!+#REF!)/10^3</f>
        <v>#REF!</v>
      </c>
      <c r="Q15" t="e">
        <f>(#REF!+#REF!+#REF!)/10^3</f>
        <v>#REF!</v>
      </c>
      <c r="R15" t="e">
        <f>(#REF!+#REF!+#REF!)/10^3</f>
        <v>#REF!</v>
      </c>
      <c r="S15" t="e">
        <f>(#REF!+#REF!+#REF!)/10^3</f>
        <v>#REF!</v>
      </c>
      <c r="T15" t="e">
        <f>(#REF!+#REF!+#REF!)/10^3</f>
        <v>#REF!</v>
      </c>
      <c r="U15" t="e">
        <f>(#REF!+#REF!+#REF!)/10^3</f>
        <v>#REF!</v>
      </c>
      <c r="W15" s="9" t="s">
        <v>24</v>
      </c>
      <c r="X15" s="11">
        <f t="shared" si="1"/>
        <v>672.82179999999994</v>
      </c>
      <c r="Y15" s="11">
        <f t="shared" si="1"/>
        <v>702.88069999999993</v>
      </c>
      <c r="Z15" s="11">
        <f t="shared" si="1"/>
        <v>734.30240000000003</v>
      </c>
      <c r="AA15" s="11">
        <f t="shared" si="1"/>
        <v>729.4366</v>
      </c>
      <c r="AB15" s="11">
        <f t="shared" si="1"/>
        <v>720.39670000000001</v>
      </c>
      <c r="AC15" s="11">
        <f t="shared" si="1"/>
        <v>712.71680000000003</v>
      </c>
      <c r="AD15" s="11">
        <f t="shared" si="1"/>
        <v>687.80619999999999</v>
      </c>
      <c r="AE15" s="11">
        <f t="shared" si="1"/>
        <v>663.63590000000011</v>
      </c>
      <c r="AF15" s="11">
        <f t="shared" si="1"/>
        <v>634.67999999999995</v>
      </c>
      <c r="AH15" s="11">
        <f>VLOOKUP($W15,Total_Rndwd_Cons_AF!$A$4:$M$202,AH$1,FALSE)/10^3</f>
        <v>672.82179999999994</v>
      </c>
      <c r="AI15" s="11">
        <f>VLOOKUP($W15,Total_Rndwd_Cons_AF!$A$4:$M$202,AI$1,FALSE)/10^3</f>
        <v>703.22230000000002</v>
      </c>
      <c r="AJ15" s="11">
        <f>VLOOKUP($W15,Total_Rndwd_Cons_AF!$A$4:$M$202,AJ$1,FALSE)/10^3</f>
        <v>733.77980000000002</v>
      </c>
      <c r="AK15" s="11">
        <f>VLOOKUP($W15,Total_Rndwd_Cons_AF!$A$4:$M$202,AK$1,FALSE)/10^3</f>
        <v>735.18230000000005</v>
      </c>
      <c r="AL15" s="11">
        <f>VLOOKUP($W15,Total_Rndwd_Cons_AF!$A$4:$M$202,AL$1,FALSE)/10^3</f>
        <v>729.17049999999995</v>
      </c>
      <c r="AM15" s="11">
        <f>VLOOKUP($W15,Total_Rndwd_Cons_AF!$A$4:$M$202,AM$1,FALSE)/10^3</f>
        <v>721.28189999999995</v>
      </c>
      <c r="AN15" s="11">
        <f>VLOOKUP($W15,Total_Rndwd_Cons_AF!$A$4:$M$202,AN$1,FALSE)/10^3</f>
        <v>703.06869999999992</v>
      </c>
      <c r="AO15" s="11">
        <f>VLOOKUP($W15,Total_Rndwd_Cons_AF!$A$4:$M$202,AO$1,FALSE)/10^3</f>
        <v>677.48220000000003</v>
      </c>
      <c r="AP15" s="11">
        <f>VLOOKUP($W15,Total_Rndwd_Cons_AF!$A$4:$M$202,AP$1,FALSE)/10^3</f>
        <v>650.30330000000004</v>
      </c>
      <c r="AQ15" s="11"/>
      <c r="AR15" s="11">
        <f>VLOOKUP($W15,Total_Rndwd_Cons_BF!$A$4:$M$202,AR$1,FALSE)/10^3</f>
        <v>672.82179999999994</v>
      </c>
      <c r="AS15" s="11">
        <f>VLOOKUP($W15,Total_Rndwd_Cons_BF!$A$4:$M$202,AS$1,FALSE)/10^3</f>
        <v>709.33050000000003</v>
      </c>
      <c r="AT15" s="11">
        <f>VLOOKUP($W15,Total_Rndwd_Cons_BF!$A$4:$M$202,AT$1,FALSE)/10^3</f>
        <v>746.91150000000016</v>
      </c>
      <c r="AU15" s="11">
        <f>VLOOKUP($W15,Total_Rndwd_Cons_BF!$A$4:$M$202,AU$1,FALSE)/10^3</f>
        <v>750.63300000000004</v>
      </c>
      <c r="AV15" s="11">
        <f>VLOOKUP($W15,Total_Rndwd_Cons_BF!$A$4:$M$202,AV$1,FALSE)/10^3</f>
        <v>746.11360000000002</v>
      </c>
      <c r="AW15" s="11">
        <f>VLOOKUP($W15,Total_Rndwd_Cons_BF!$A$4:$M$202,AW$1,FALSE)/10^3</f>
        <v>741.1875</v>
      </c>
      <c r="AX15" s="11">
        <f>VLOOKUP($W15,Total_Rndwd_Cons_BF!$A$4:$M$202,AX$1,FALSE)/10^3</f>
        <v>724.28869999999995</v>
      </c>
      <c r="AY15" s="11">
        <f>VLOOKUP($W15,Total_Rndwd_Cons_BF!$A$4:$M$202,AY$1,FALSE)/10^3</f>
        <v>697.2577</v>
      </c>
      <c r="AZ15" s="11">
        <f>VLOOKUP($W15,Total_Rndwd_Cons_BF!$A$4:$M$202,AZ$1,FALSE)/10^3</f>
        <v>669.80870000000004</v>
      </c>
      <c r="BA15" s="11"/>
      <c r="BB15" s="11">
        <f>VLOOKUP($W15,Total_Rndwd_Cons_BAC!$A$4:$M$202,BB$1,FALSE)/10^3</f>
        <v>672.82179999999994</v>
      </c>
      <c r="BC15" s="11">
        <f>VLOOKUP($W15,Total_Rndwd_Cons_BAC!$A$4:$M$202,BC$1,FALSE)/10^3</f>
        <v>707.54049999999995</v>
      </c>
      <c r="BD15" s="11">
        <f>VLOOKUP($W15,Total_Rndwd_Cons_BAC!$A$4:$M$202,BD$1,FALSE)/10^3</f>
        <v>743.15980000000002</v>
      </c>
      <c r="BE15" s="11">
        <f>VLOOKUP($W15,Total_Rndwd_Cons_BAC!$A$4:$M$202,BE$1,FALSE)/10^3</f>
        <v>741.60649999999998</v>
      </c>
      <c r="BF15" s="11">
        <f>VLOOKUP($W15,Total_Rndwd_Cons_BAC!$A$4:$M$202,BF$1,FALSE)/10^3</f>
        <v>733.88059999999996</v>
      </c>
      <c r="BG15" s="11">
        <f>VLOOKUP($W15,Total_Rndwd_Cons_BAC!$A$4:$M$202,BG$1,FALSE)/10^3</f>
        <v>725.7989</v>
      </c>
      <c r="BH15" s="11">
        <f>VLOOKUP($W15,Total_Rndwd_Cons_BAC!$A$4:$M$202,BH$1,FALSE)/10^3</f>
        <v>705.72569999999996</v>
      </c>
      <c r="BI15" s="11">
        <f>VLOOKUP($W15,Total_Rndwd_Cons_BAC!$A$4:$M$202,BI$1,FALSE)/10^3</f>
        <v>681.3048</v>
      </c>
      <c r="BJ15" s="11">
        <f>VLOOKUP($W15,Total_Rndwd_Cons_BAC!$A$4:$M$202,BJ$1,FALSE)/10^3</f>
        <v>654.70050000000003</v>
      </c>
      <c r="BK15" s="11"/>
    </row>
    <row r="16" spans="1:63" x14ac:dyDescent="0.3">
      <c r="A16" t="s">
        <v>17</v>
      </c>
      <c r="B16" s="2">
        <v>10672</v>
      </c>
      <c r="C16" s="2">
        <v>11584</v>
      </c>
      <c r="D16" s="2">
        <v>11282.2</v>
      </c>
      <c r="E16" s="2">
        <v>11285.7</v>
      </c>
      <c r="F16" s="2">
        <v>11302.9</v>
      </c>
      <c r="G16" s="2">
        <v>11337.300000000001</v>
      </c>
      <c r="H16" s="2">
        <v>11490.1</v>
      </c>
      <c r="I16" s="2">
        <v>11666.4</v>
      </c>
      <c r="J16" s="2">
        <v>11862.5</v>
      </c>
      <c r="K16" s="2">
        <v>12071.699999999999</v>
      </c>
      <c r="L16" s="2">
        <v>12294.1</v>
      </c>
      <c r="M16" s="2">
        <v>12525.800000000001</v>
      </c>
      <c r="N16" t="e">
        <f>(#REF!+#REF!+#REF!)/10^3</f>
        <v>#REF!</v>
      </c>
      <c r="O16" t="e">
        <f>(#REF!+#REF!+#REF!)/10^3</f>
        <v>#REF!</v>
      </c>
      <c r="P16" t="e">
        <f>(#REF!+#REF!+#REF!)/10^3</f>
        <v>#REF!</v>
      </c>
      <c r="Q16" t="e">
        <f>(#REF!+#REF!+#REF!)/10^3</f>
        <v>#REF!</v>
      </c>
      <c r="R16" t="e">
        <f>(#REF!+#REF!+#REF!)/10^3</f>
        <v>#REF!</v>
      </c>
      <c r="S16" t="e">
        <f>(#REF!+#REF!+#REF!)/10^3</f>
        <v>#REF!</v>
      </c>
      <c r="T16" t="e">
        <f>(#REF!+#REF!+#REF!)/10^3</f>
        <v>#REF!</v>
      </c>
      <c r="U16" t="e">
        <f>(#REF!+#REF!+#REF!)/10^3</f>
        <v>#REF!</v>
      </c>
      <c r="W16" t="s">
        <v>25</v>
      </c>
      <c r="X16" s="12">
        <f t="shared" si="1"/>
        <v>159.94080000000002</v>
      </c>
      <c r="Y16" s="12">
        <f t="shared" si="1"/>
        <v>168.71</v>
      </c>
      <c r="Z16" s="12">
        <f t="shared" si="1"/>
        <v>178.04300000000001</v>
      </c>
      <c r="AA16" s="12">
        <f t="shared" si="1"/>
        <v>179.25800000000001</v>
      </c>
      <c r="AB16" s="12">
        <f t="shared" si="1"/>
        <v>183.29040000000003</v>
      </c>
      <c r="AC16" s="12">
        <f t="shared" si="1"/>
        <v>188.9556</v>
      </c>
      <c r="AD16" s="12">
        <f t="shared" si="1"/>
        <v>188.01499999999999</v>
      </c>
      <c r="AE16" s="12">
        <f t="shared" si="1"/>
        <v>185.84610000000001</v>
      </c>
      <c r="AF16" s="12">
        <f t="shared" si="1"/>
        <v>182.40100000000001</v>
      </c>
      <c r="AH16" s="12">
        <f>VLOOKUP($W16,Total_Rndwd_Cons_AF!$A$4:$M$202,AH$1,FALSE)/10^3</f>
        <v>159.94080000000002</v>
      </c>
      <c r="AI16" s="12">
        <f>VLOOKUP($W16,Total_Rndwd_Cons_AF!$A$4:$M$202,AI$1,FALSE)/10^3</f>
        <v>165.44559999999998</v>
      </c>
      <c r="AJ16" s="12">
        <f>VLOOKUP($W16,Total_Rndwd_Cons_AF!$A$4:$M$202,AJ$1,FALSE)/10^3</f>
        <v>171.25099999999998</v>
      </c>
      <c r="AK16" s="12">
        <f>VLOOKUP($W16,Total_Rndwd_Cons_AF!$A$4:$M$202,AK$1,FALSE)/10^3</f>
        <v>173.39060000000001</v>
      </c>
      <c r="AL16" s="12">
        <f>VLOOKUP($W16,Total_Rndwd_Cons_AF!$A$4:$M$202,AL$1,FALSE)/10^3</f>
        <v>178.04040000000001</v>
      </c>
      <c r="AM16" s="12">
        <f>VLOOKUP($W16,Total_Rndwd_Cons_AF!$A$4:$M$202,AM$1,FALSE)/10^3</f>
        <v>183.65250000000003</v>
      </c>
      <c r="AN16" s="12">
        <f>VLOOKUP($W16,Total_Rndwd_Cons_AF!$A$4:$M$202,AN$1,FALSE)/10^3</f>
        <v>183.3321</v>
      </c>
      <c r="AO16" s="12">
        <f>VLOOKUP($W16,Total_Rndwd_Cons_AF!$A$4:$M$202,AO$1,FALSE)/10^3</f>
        <v>181.61150000000001</v>
      </c>
      <c r="AP16" s="12">
        <f>VLOOKUP($W16,Total_Rndwd_Cons_AF!$A$4:$M$202,AP$1,FALSE)/10^3</f>
        <v>178.06020000000001</v>
      </c>
      <c r="AQ16" s="12"/>
      <c r="AR16" s="12">
        <f>VLOOKUP($W16,Total_Rndwd_Cons_BF!$A$4:$M$202,AR$1,FALSE)/10^3</f>
        <v>159.94080000000002</v>
      </c>
      <c r="AS16" s="12">
        <f>VLOOKUP($W16,Total_Rndwd_Cons_BF!$A$4:$M$202,AS$1,FALSE)/10^3</f>
        <v>172.64300000000003</v>
      </c>
      <c r="AT16" s="12">
        <f>VLOOKUP($W16,Total_Rndwd_Cons_BF!$A$4:$M$202,AT$1,FALSE)/10^3</f>
        <v>186.82939999999999</v>
      </c>
      <c r="AU16" s="12">
        <f>VLOOKUP($W16,Total_Rndwd_Cons_BF!$A$4:$M$202,AU$1,FALSE)/10^3</f>
        <v>188.55710000000002</v>
      </c>
      <c r="AV16" s="12">
        <f>VLOOKUP($W16,Total_Rndwd_Cons_BF!$A$4:$M$202,AV$1,FALSE)/10^3</f>
        <v>192.52290000000002</v>
      </c>
      <c r="AW16" s="12">
        <f>VLOOKUP($W16,Total_Rndwd_Cons_BF!$A$4:$M$202,AW$1,FALSE)/10^3</f>
        <v>198.7389</v>
      </c>
      <c r="AX16" s="12">
        <f>VLOOKUP($W16,Total_Rndwd_Cons_BF!$A$4:$M$202,AX$1,FALSE)/10^3</f>
        <v>200.82660000000001</v>
      </c>
      <c r="AY16" s="12">
        <f>VLOOKUP($W16,Total_Rndwd_Cons_BF!$A$4:$M$202,AY$1,FALSE)/10^3</f>
        <v>199.71720000000002</v>
      </c>
      <c r="AZ16" s="12">
        <f>VLOOKUP($W16,Total_Rndwd_Cons_BF!$A$4:$M$202,AZ$1,FALSE)/10^3</f>
        <v>197.04859999999999</v>
      </c>
      <c r="BA16" s="12"/>
      <c r="BB16" s="12">
        <f>VLOOKUP($W16,Total_Rndwd_Cons_BAC!$A$4:$M$202,BB$1,FALSE)/10^3</f>
        <v>159.94080000000002</v>
      </c>
      <c r="BC16" s="12">
        <f>VLOOKUP($W16,Total_Rndwd_Cons_BAC!$A$4:$M$202,BC$1,FALSE)/10^3</f>
        <v>170.40760000000003</v>
      </c>
      <c r="BD16" s="12">
        <f>VLOOKUP($W16,Total_Rndwd_Cons_BAC!$A$4:$M$202,BD$1,FALSE)/10^3</f>
        <v>182.23920000000001</v>
      </c>
      <c r="BE16" s="12">
        <f>VLOOKUP($W16,Total_Rndwd_Cons_BAC!$A$4:$M$202,BE$1,FALSE)/10^3</f>
        <v>182.9118</v>
      </c>
      <c r="BF16" s="12">
        <f>VLOOKUP($W16,Total_Rndwd_Cons_BAC!$A$4:$M$202,BF$1,FALSE)/10^3</f>
        <v>186.77520000000004</v>
      </c>
      <c r="BG16" s="12">
        <f>VLOOKUP($W16,Total_Rndwd_Cons_BAC!$A$4:$M$202,BG$1,FALSE)/10^3</f>
        <v>192.11480000000003</v>
      </c>
      <c r="BH16" s="12">
        <f>VLOOKUP($W16,Total_Rndwd_Cons_BAC!$A$4:$M$202,BH$1,FALSE)/10^3</f>
        <v>192.57219999999998</v>
      </c>
      <c r="BI16" s="12">
        <f>VLOOKUP($W16,Total_Rndwd_Cons_BAC!$A$4:$M$202,BI$1,FALSE)/10^3</f>
        <v>190.98129999999998</v>
      </c>
      <c r="BJ16" s="12">
        <f>VLOOKUP($W16,Total_Rndwd_Cons_BAC!$A$4:$M$202,BJ$1,FALSE)/10^3</f>
        <v>187.87369999999996</v>
      </c>
      <c r="BK16" s="12"/>
    </row>
    <row r="17" spans="1:63" x14ac:dyDescent="0.3">
      <c r="A17" t="s">
        <v>26</v>
      </c>
      <c r="B17" s="2">
        <v>221</v>
      </c>
      <c r="C17" s="2">
        <v>396</v>
      </c>
      <c r="D17" s="2">
        <v>394.1</v>
      </c>
      <c r="E17" s="2">
        <v>396.90000000000003</v>
      </c>
      <c r="F17" s="2">
        <v>401.6</v>
      </c>
      <c r="G17" s="2">
        <v>406.10000000000008</v>
      </c>
      <c r="H17" s="2">
        <v>411.40000000000003</v>
      </c>
      <c r="I17" s="2">
        <v>416.50000000000006</v>
      </c>
      <c r="J17" s="2">
        <v>421.90000000000003</v>
      </c>
      <c r="K17" s="2">
        <v>427.20000000000005</v>
      </c>
      <c r="L17" s="2">
        <v>432.7</v>
      </c>
      <c r="M17" s="2">
        <v>438.40000000000003</v>
      </c>
      <c r="N17" t="e">
        <f>(#REF!+#REF!+#REF!)/10^3</f>
        <v>#REF!</v>
      </c>
      <c r="O17" t="e">
        <f>(#REF!+#REF!+#REF!)/10^3</f>
        <v>#REF!</v>
      </c>
      <c r="P17" t="e">
        <f>(#REF!+#REF!+#REF!)/10^3</f>
        <v>#REF!</v>
      </c>
      <c r="Q17" t="e">
        <f>(#REF!+#REF!+#REF!)/10^3</f>
        <v>#REF!</v>
      </c>
      <c r="R17" t="e">
        <f>(#REF!+#REF!+#REF!)/10^3</f>
        <v>#REF!</v>
      </c>
      <c r="S17" t="e">
        <f>(#REF!+#REF!+#REF!)/10^3</f>
        <v>#REF!</v>
      </c>
      <c r="T17" t="e">
        <f>(#REF!+#REF!+#REF!)/10^3</f>
        <v>#REF!</v>
      </c>
      <c r="U17" t="e">
        <f>(#REF!+#REF!+#REF!)/10^3</f>
        <v>#REF!</v>
      </c>
      <c r="W17" t="s">
        <v>27</v>
      </c>
      <c r="X17" s="12">
        <f t="shared" si="1"/>
        <v>4.5339</v>
      </c>
      <c r="Y17" s="12">
        <f t="shared" si="1"/>
        <v>4.5682</v>
      </c>
      <c r="Z17" s="12">
        <f t="shared" si="1"/>
        <v>4.6108000000000002</v>
      </c>
      <c r="AA17" s="12">
        <f t="shared" si="1"/>
        <v>4.7092999999999998</v>
      </c>
      <c r="AB17" s="12">
        <f t="shared" si="1"/>
        <v>4.8333999999999993</v>
      </c>
      <c r="AC17" s="12">
        <f t="shared" si="1"/>
        <v>4.9368999999999996</v>
      </c>
      <c r="AD17" s="12">
        <f t="shared" si="1"/>
        <v>5.0176000000000007</v>
      </c>
      <c r="AE17" s="12">
        <f t="shared" si="1"/>
        <v>5.0880000000000001</v>
      </c>
      <c r="AF17" s="12">
        <f t="shared" si="1"/>
        <v>5.1548999999999996</v>
      </c>
      <c r="AH17" s="12">
        <f>VLOOKUP($W17,Total_Rndwd_Cons_AF!$A$4:$M$202,AH$1,FALSE)/10^3</f>
        <v>4.5339</v>
      </c>
      <c r="AI17" s="12">
        <f>VLOOKUP($W17,Total_Rndwd_Cons_AF!$A$4:$M$202,AI$1,FALSE)/10^3</f>
        <v>4.6048999999999998</v>
      </c>
      <c r="AJ17" s="12">
        <f>VLOOKUP($W17,Total_Rndwd_Cons_AF!$A$4:$M$202,AJ$1,FALSE)/10^3</f>
        <v>4.6867999999999999</v>
      </c>
      <c r="AK17" s="12">
        <f>VLOOKUP($W17,Total_Rndwd_Cons_AF!$A$4:$M$202,AK$1,FALSE)/10^3</f>
        <v>4.6905999999999999</v>
      </c>
      <c r="AL17" s="12">
        <f>VLOOKUP($W17,Total_Rndwd_Cons_AF!$A$4:$M$202,AL$1,FALSE)/10^3</f>
        <v>4.8103999999999996</v>
      </c>
      <c r="AM17" s="12">
        <f>VLOOKUP($W17,Total_Rndwd_Cons_AF!$A$4:$M$202,AM$1,FALSE)/10^3</f>
        <v>4.9157999999999999</v>
      </c>
      <c r="AN17" s="12">
        <f>VLOOKUP($W17,Total_Rndwd_Cons_AF!$A$4:$M$202,AN$1,FALSE)/10^3</f>
        <v>4.9960999999999993</v>
      </c>
      <c r="AO17" s="12">
        <f>VLOOKUP($W17,Total_Rndwd_Cons_AF!$A$4:$M$202,AO$1,FALSE)/10^3</f>
        <v>5.0667999999999997</v>
      </c>
      <c r="AP17" s="12">
        <f>VLOOKUP($W17,Total_Rndwd_Cons_AF!$A$4:$M$202,AP$1,FALSE)/10^3</f>
        <v>5.1304999999999996</v>
      </c>
      <c r="AQ17" s="12"/>
      <c r="AR17" s="12">
        <f>VLOOKUP($W17,Total_Rndwd_Cons_BF!$A$4:$M$202,AR$1,FALSE)/10^3</f>
        <v>4.5339</v>
      </c>
      <c r="AS17" s="12">
        <f>VLOOKUP($W17,Total_Rndwd_Cons_BF!$A$4:$M$202,AS$1,FALSE)/10^3</f>
        <v>4.4382000000000001</v>
      </c>
      <c r="AT17" s="12">
        <f>VLOOKUP($W17,Total_Rndwd_Cons_BF!$A$4:$M$202,AT$1,FALSE)/10^3</f>
        <v>4.3156000000000008</v>
      </c>
      <c r="AU17" s="12">
        <f>VLOOKUP($W17,Total_Rndwd_Cons_BF!$A$4:$M$202,AU$1,FALSE)/10^3</f>
        <v>4.2869000000000002</v>
      </c>
      <c r="AV17" s="12">
        <f>VLOOKUP($W17,Total_Rndwd_Cons_BF!$A$4:$M$202,AV$1,FALSE)/10^3</f>
        <v>4.4286000000000003</v>
      </c>
      <c r="AW17" s="12">
        <f>VLOOKUP($W17,Total_Rndwd_Cons_BF!$A$4:$M$202,AW$1,FALSE)/10^3</f>
        <v>4.5814000000000004</v>
      </c>
      <c r="AX17" s="12">
        <f>VLOOKUP($W17,Total_Rndwd_Cons_BF!$A$4:$M$202,AX$1,FALSE)/10^3</f>
        <v>4.6879999999999997</v>
      </c>
      <c r="AY17" s="12">
        <f>VLOOKUP($W17,Total_Rndwd_Cons_BF!$A$4:$M$202,AY$1,FALSE)/10^3</f>
        <v>4.7912999999999997</v>
      </c>
      <c r="AZ17" s="12">
        <f>VLOOKUP($W17,Total_Rndwd_Cons_BF!$A$4:$M$202,AZ$1,FALSE)/10^3</f>
        <v>4.8787000000000011</v>
      </c>
      <c r="BA17" s="12"/>
      <c r="BB17" s="12">
        <f>VLOOKUP($W17,Total_Rndwd_Cons_BAC!$A$4:$M$202,BB$1,FALSE)/10^3</f>
        <v>4.5339</v>
      </c>
      <c r="BC17" s="12">
        <f>VLOOKUP($W17,Total_Rndwd_Cons_BAC!$A$4:$M$202,BC$1,FALSE)/10^3</f>
        <v>4.5744999999999996</v>
      </c>
      <c r="BD17" s="12">
        <f>VLOOKUP($W17,Total_Rndwd_Cons_BAC!$A$4:$M$202,BD$1,FALSE)/10^3</f>
        <v>4.6086</v>
      </c>
      <c r="BE17" s="12">
        <f>VLOOKUP($W17,Total_Rndwd_Cons_BAC!$A$4:$M$202,BE$1,FALSE)/10^3</f>
        <v>4.6119000000000003</v>
      </c>
      <c r="BF17" s="12">
        <f>VLOOKUP($W17,Total_Rndwd_Cons_BAC!$A$4:$M$202,BF$1,FALSE)/10^3</f>
        <v>4.7597000000000005</v>
      </c>
      <c r="BG17" s="12">
        <f>VLOOKUP($W17,Total_Rndwd_Cons_BAC!$A$4:$M$202,BG$1,FALSE)/10^3</f>
        <v>4.8796999999999997</v>
      </c>
      <c r="BH17" s="12">
        <f>VLOOKUP($W17,Total_Rndwd_Cons_BAC!$A$4:$M$202,BH$1,FALSE)/10^3</f>
        <v>4.9737999999999989</v>
      </c>
      <c r="BI17" s="12">
        <f>VLOOKUP($W17,Total_Rndwd_Cons_BAC!$A$4:$M$202,BI$1,FALSE)/10^3</f>
        <v>5.0523999999999996</v>
      </c>
      <c r="BJ17" s="12">
        <f>VLOOKUP($W17,Total_Rndwd_Cons_BAC!$A$4:$M$202,BJ$1,FALSE)/10^3</f>
        <v>5.1208</v>
      </c>
      <c r="BK17" s="12"/>
    </row>
    <row r="18" spans="1:63" x14ac:dyDescent="0.3">
      <c r="A18" t="s">
        <v>28</v>
      </c>
      <c r="B18" s="2">
        <v>14850</v>
      </c>
      <c r="C18" s="2">
        <v>18272</v>
      </c>
      <c r="D18" s="2">
        <v>18239</v>
      </c>
      <c r="E18" s="2">
        <v>17613.599999999999</v>
      </c>
      <c r="F18" s="2">
        <v>6318.3</v>
      </c>
      <c r="G18" s="2">
        <v>6455.7999999999993</v>
      </c>
      <c r="H18" s="2">
        <v>6604.5999999999995</v>
      </c>
      <c r="I18" s="2">
        <v>6769.3</v>
      </c>
      <c r="J18" s="2">
        <v>6952.6</v>
      </c>
      <c r="K18" s="2">
        <v>7154.7</v>
      </c>
      <c r="L18" s="2">
        <v>7384.1</v>
      </c>
      <c r="M18" s="2">
        <v>7646.9</v>
      </c>
      <c r="N18" t="e">
        <f>(#REF!+#REF!+#REF!)/10^3</f>
        <v>#REF!</v>
      </c>
      <c r="O18" t="e">
        <f>(#REF!+#REF!+#REF!)/10^3</f>
        <v>#REF!</v>
      </c>
      <c r="P18" t="e">
        <f>(#REF!+#REF!+#REF!)/10^3</f>
        <v>#REF!</v>
      </c>
      <c r="Q18" t="e">
        <f>(#REF!+#REF!+#REF!)/10^3</f>
        <v>#REF!</v>
      </c>
      <c r="R18" t="e">
        <f>(#REF!+#REF!+#REF!)/10^3</f>
        <v>#REF!</v>
      </c>
      <c r="S18" t="e">
        <f>(#REF!+#REF!+#REF!)/10^3</f>
        <v>#REF!</v>
      </c>
      <c r="T18" t="e">
        <f>(#REF!+#REF!+#REF!)/10^3</f>
        <v>#REF!</v>
      </c>
      <c r="U18" t="e">
        <f>(#REF!+#REF!+#REF!)/10^3</f>
        <v>#REF!</v>
      </c>
      <c r="W18" t="s">
        <v>29</v>
      </c>
      <c r="X18" s="12">
        <f t="shared" si="1"/>
        <v>46.792299999999997</v>
      </c>
      <c r="Y18" s="12">
        <f t="shared" si="1"/>
        <v>48.185199999999995</v>
      </c>
      <c r="Z18" s="12">
        <f t="shared" si="1"/>
        <v>49.741000000000007</v>
      </c>
      <c r="AA18" s="12">
        <f t="shared" si="1"/>
        <v>50.52790000000001</v>
      </c>
      <c r="AB18" s="12">
        <f t="shared" si="1"/>
        <v>51.230199999999996</v>
      </c>
      <c r="AC18" s="12">
        <f t="shared" si="1"/>
        <v>51.9773</v>
      </c>
      <c r="AD18" s="12">
        <f t="shared" si="1"/>
        <v>52.455199999999998</v>
      </c>
      <c r="AE18" s="12">
        <f t="shared" si="1"/>
        <v>52.876800000000003</v>
      </c>
      <c r="AF18" s="12">
        <f t="shared" si="1"/>
        <v>53.234000000000002</v>
      </c>
      <c r="AH18" s="12">
        <f>VLOOKUP($W18,Total_Rndwd_Cons_AF!$A$4:$M$202,AH$1,FALSE)/10^3</f>
        <v>46.792299999999997</v>
      </c>
      <c r="AI18" s="12">
        <f>VLOOKUP($W18,Total_Rndwd_Cons_AF!$A$4:$M$202,AI$1,FALSE)/10^3</f>
        <v>48.337400000000002</v>
      </c>
      <c r="AJ18" s="12">
        <f>VLOOKUP($W18,Total_Rndwd_Cons_AF!$A$4:$M$202,AJ$1,FALSE)/10^3</f>
        <v>50.141100000000009</v>
      </c>
      <c r="AK18" s="12">
        <f>VLOOKUP($W18,Total_Rndwd_Cons_AF!$A$4:$M$202,AK$1,FALSE)/10^3</f>
        <v>50.885899999999999</v>
      </c>
      <c r="AL18" s="12">
        <f>VLOOKUP($W18,Total_Rndwd_Cons_AF!$A$4:$M$202,AL$1,FALSE)/10^3</f>
        <v>51.584299999999999</v>
      </c>
      <c r="AM18" s="12">
        <f>VLOOKUP($W18,Total_Rndwd_Cons_AF!$A$4:$M$202,AM$1,FALSE)/10^3</f>
        <v>52.335900000000002</v>
      </c>
      <c r="AN18" s="12">
        <f>VLOOKUP($W18,Total_Rndwd_Cons_AF!$A$4:$M$202,AN$1,FALSE)/10^3</f>
        <v>52.8461</v>
      </c>
      <c r="AO18" s="12">
        <f>VLOOKUP($W18,Total_Rndwd_Cons_AF!$A$4:$M$202,AO$1,FALSE)/10^3</f>
        <v>53.3733</v>
      </c>
      <c r="AP18" s="12">
        <f>VLOOKUP($W18,Total_Rndwd_Cons_AF!$A$4:$M$202,AP$1,FALSE)/10^3</f>
        <v>53.797999999999995</v>
      </c>
      <c r="AQ18" s="12"/>
      <c r="AR18" s="12">
        <f>VLOOKUP($W18,Total_Rndwd_Cons_BF!$A$4:$M$202,AR$1,FALSE)/10^3</f>
        <v>46.792299999999997</v>
      </c>
      <c r="AS18" s="12">
        <f>VLOOKUP($W18,Total_Rndwd_Cons_BF!$A$4:$M$202,AS$1,FALSE)/10^3</f>
        <v>48.063300000000005</v>
      </c>
      <c r="AT18" s="12">
        <f>VLOOKUP($W18,Total_Rndwd_Cons_BF!$A$4:$M$202,AT$1,FALSE)/10^3</f>
        <v>49.465400000000002</v>
      </c>
      <c r="AU18" s="12">
        <f>VLOOKUP($W18,Total_Rndwd_Cons_BF!$A$4:$M$202,AU$1,FALSE)/10^3</f>
        <v>50.333300000000001</v>
      </c>
      <c r="AV18" s="12">
        <f>VLOOKUP($W18,Total_Rndwd_Cons_BF!$A$4:$M$202,AV$1,FALSE)/10^3</f>
        <v>51.139899999999997</v>
      </c>
      <c r="AW18" s="12">
        <f>VLOOKUP($W18,Total_Rndwd_Cons_BF!$A$4:$M$202,AW$1,FALSE)/10^3</f>
        <v>51.950799999999987</v>
      </c>
      <c r="AX18" s="12">
        <f>VLOOKUP($W18,Total_Rndwd_Cons_BF!$A$4:$M$202,AX$1,FALSE)/10^3</f>
        <v>52.439600000000006</v>
      </c>
      <c r="AY18" s="12">
        <f>VLOOKUP($W18,Total_Rndwd_Cons_BF!$A$4:$M$202,AY$1,FALSE)/10^3</f>
        <v>53.009600000000006</v>
      </c>
      <c r="AZ18" s="12">
        <f>VLOOKUP($W18,Total_Rndwd_Cons_BF!$A$4:$M$202,AZ$1,FALSE)/10^3</f>
        <v>53.517600000000009</v>
      </c>
      <c r="BA18" s="12"/>
      <c r="BB18" s="12">
        <f>VLOOKUP($W18,Total_Rndwd_Cons_BAC!$A$4:$M$202,BB$1,FALSE)/10^3</f>
        <v>46.792299999999997</v>
      </c>
      <c r="BC18" s="12">
        <f>VLOOKUP($W18,Total_Rndwd_Cons_BAC!$A$4:$M$202,BC$1,FALSE)/10^3</f>
        <v>48.244999999999997</v>
      </c>
      <c r="BD18" s="12">
        <f>VLOOKUP($W18,Total_Rndwd_Cons_BAC!$A$4:$M$202,BD$1,FALSE)/10^3</f>
        <v>49.927000000000007</v>
      </c>
      <c r="BE18" s="12">
        <f>VLOOKUP($W18,Total_Rndwd_Cons_BAC!$A$4:$M$202,BE$1,FALSE)/10^3</f>
        <v>50.738099999999996</v>
      </c>
      <c r="BF18" s="12">
        <f>VLOOKUP($W18,Total_Rndwd_Cons_BAC!$A$4:$M$202,BF$1,FALSE)/10^3</f>
        <v>51.421900000000001</v>
      </c>
      <c r="BG18" s="12">
        <f>VLOOKUP($W18,Total_Rndwd_Cons_BAC!$A$4:$M$202,BG$1,FALSE)/10^3</f>
        <v>52.147799999999997</v>
      </c>
      <c r="BH18" s="12">
        <f>VLOOKUP($W18,Total_Rndwd_Cons_BAC!$A$4:$M$202,BH$1,FALSE)/10^3</f>
        <v>52.680200000000006</v>
      </c>
      <c r="BI18" s="12">
        <f>VLOOKUP($W18,Total_Rndwd_Cons_BAC!$A$4:$M$202,BI$1,FALSE)/10^3</f>
        <v>53.191100000000006</v>
      </c>
      <c r="BJ18" s="12">
        <f>VLOOKUP($W18,Total_Rndwd_Cons_BAC!$A$4:$M$202,BJ$1,FALSE)/10^3</f>
        <v>53.607599999999998</v>
      </c>
      <c r="BK18" s="12"/>
    </row>
    <row r="19" spans="1:63" x14ac:dyDescent="0.3">
      <c r="A19" t="s">
        <v>30</v>
      </c>
      <c r="B19" s="2">
        <v>480</v>
      </c>
      <c r="C19" s="2">
        <v>490</v>
      </c>
      <c r="D19" s="2">
        <v>492</v>
      </c>
      <c r="E19" s="2">
        <v>494.49999999999994</v>
      </c>
      <c r="F19" s="2">
        <v>496.69999999999993</v>
      </c>
      <c r="G19" s="2">
        <v>499.3</v>
      </c>
      <c r="H19" s="2">
        <v>504.10000000000008</v>
      </c>
      <c r="I19" s="2">
        <v>509.3</v>
      </c>
      <c r="J19" s="2">
        <v>514.99999999999989</v>
      </c>
      <c r="K19" s="2">
        <v>520.80000000000007</v>
      </c>
      <c r="L19" s="2">
        <v>526.69999999999993</v>
      </c>
      <c r="M19" s="2">
        <v>532.99999999999989</v>
      </c>
      <c r="N19" t="e">
        <f>(#REF!+#REF!+#REF!)/10^3</f>
        <v>#REF!</v>
      </c>
      <c r="O19" t="e">
        <f>(#REF!+#REF!+#REF!)/10^3</f>
        <v>#REF!</v>
      </c>
      <c r="P19" t="e">
        <f>(#REF!+#REF!+#REF!)/10^3</f>
        <v>#REF!</v>
      </c>
      <c r="Q19" t="e">
        <f>(#REF!+#REF!+#REF!)/10^3</f>
        <v>#REF!</v>
      </c>
      <c r="R19" t="e">
        <f>(#REF!+#REF!+#REF!)/10^3</f>
        <v>#REF!</v>
      </c>
      <c r="S19" t="e">
        <f>(#REF!+#REF!+#REF!)/10^3</f>
        <v>#REF!</v>
      </c>
      <c r="T19" t="e">
        <f>(#REF!+#REF!+#REF!)/10^3</f>
        <v>#REF!</v>
      </c>
      <c r="U19" t="e">
        <f>(#REF!+#REF!+#REF!)/10^3</f>
        <v>#REF!</v>
      </c>
      <c r="W19" t="s">
        <v>31</v>
      </c>
      <c r="X19" s="12">
        <f t="shared" si="1"/>
        <v>413.24189999999999</v>
      </c>
      <c r="Y19" s="12">
        <f t="shared" si="1"/>
        <v>432.4128</v>
      </c>
      <c r="Z19" s="12">
        <f t="shared" si="1"/>
        <v>452.2167</v>
      </c>
      <c r="AA19" s="12">
        <f t="shared" si="1"/>
        <v>444.56909999999999</v>
      </c>
      <c r="AB19" s="12">
        <f t="shared" si="1"/>
        <v>430.00099999999998</v>
      </c>
      <c r="AC19" s="12">
        <f t="shared" si="1"/>
        <v>415.13230000000004</v>
      </c>
      <c r="AD19" s="12">
        <f t="shared" si="1"/>
        <v>389.98469999999998</v>
      </c>
      <c r="AE19" s="12">
        <f t="shared" si="1"/>
        <v>366.85900000000004</v>
      </c>
      <c r="AF19" s="12">
        <f t="shared" si="1"/>
        <v>340.2303</v>
      </c>
      <c r="AH19" s="12">
        <f>VLOOKUP($W19,Total_Rndwd_Cons_AF!$A$4:$M$202,AH$1,FALSE)/10^3</f>
        <v>413.24189999999999</v>
      </c>
      <c r="AI19" s="12">
        <f>VLOOKUP($W19,Total_Rndwd_Cons_AF!$A$4:$M$202,AI$1,FALSE)/10^3</f>
        <v>435.8587</v>
      </c>
      <c r="AJ19" s="12">
        <f>VLOOKUP($W19,Total_Rndwd_Cons_AF!$A$4:$M$202,AJ$1,FALSE)/10^3</f>
        <v>458.05950000000007</v>
      </c>
      <c r="AK19" s="12">
        <f>VLOOKUP($W19,Total_Rndwd_Cons_AF!$A$4:$M$202,AK$1,FALSE)/10^3</f>
        <v>455.91890000000001</v>
      </c>
      <c r="AL19" s="12">
        <f>VLOOKUP($W19,Total_Rndwd_Cons_AF!$A$4:$M$202,AL$1,FALSE)/10^3</f>
        <v>443.78460000000001</v>
      </c>
      <c r="AM19" s="12">
        <f>VLOOKUP($W19,Total_Rndwd_Cons_AF!$A$4:$M$202,AM$1,FALSE)/10^3</f>
        <v>428.77679999999998</v>
      </c>
      <c r="AN19" s="12">
        <f>VLOOKUP($W19,Total_Rndwd_Cons_AF!$A$4:$M$202,AN$1,FALSE)/10^3</f>
        <v>409.69470000000001</v>
      </c>
      <c r="AO19" s="12">
        <f>VLOOKUP($W19,Total_Rndwd_Cons_AF!$A$4:$M$202,AO$1,FALSE)/10^3</f>
        <v>384.60640000000001</v>
      </c>
      <c r="AP19" s="12">
        <f>VLOOKUP($W19,Total_Rndwd_Cons_AF!$A$4:$M$202,AP$1,FALSE)/10^3</f>
        <v>359.82989999999995</v>
      </c>
      <c r="AQ19" s="12"/>
      <c r="AR19" s="12">
        <f>VLOOKUP($W19,Total_Rndwd_Cons_BF!$A$4:$M$202,AR$1,FALSE)/10^3</f>
        <v>413.24189999999999</v>
      </c>
      <c r="AS19" s="12">
        <f>VLOOKUP($W19,Total_Rndwd_Cons_BF!$A$4:$M$202,AS$1,FALSE)/10^3</f>
        <v>435.87</v>
      </c>
      <c r="AT19" s="12">
        <f>VLOOKUP($W19,Total_Rndwd_Cons_BF!$A$4:$M$202,AT$1,FALSE)/10^3</f>
        <v>457.98080000000004</v>
      </c>
      <c r="AU19" s="12">
        <f>VLOOKUP($W19,Total_Rndwd_Cons_BF!$A$4:$M$202,AU$1,FALSE)/10^3</f>
        <v>458.57139999999998</v>
      </c>
      <c r="AV19" s="12">
        <f>VLOOKUP($W19,Total_Rndwd_Cons_BF!$A$4:$M$202,AV$1,FALSE)/10^3</f>
        <v>448.51749999999998</v>
      </c>
      <c r="AW19" s="12">
        <f>VLOOKUP($W19,Total_Rndwd_Cons_BF!$A$4:$M$202,AW$1,FALSE)/10^3</f>
        <v>435.7756</v>
      </c>
      <c r="AX19" s="12">
        <f>VLOOKUP($W19,Total_Rndwd_Cons_BF!$A$4:$M$202,AX$1,FALSE)/10^3</f>
        <v>415.63319999999999</v>
      </c>
      <c r="AY19" s="12">
        <f>VLOOKUP($W19,Total_Rndwd_Cons_BF!$A$4:$M$202,AY$1,FALSE)/10^3</f>
        <v>388.46350000000001</v>
      </c>
      <c r="AZ19" s="12">
        <f>VLOOKUP($W19,Total_Rndwd_Cons_BF!$A$4:$M$202,AZ$1,FALSE)/10^3</f>
        <v>362.41180000000003</v>
      </c>
      <c r="BA19" s="12"/>
      <c r="BB19" s="12">
        <f>VLOOKUP($W19,Total_Rndwd_Cons_BAC!$A$4:$M$202,BB$1,FALSE)/10^3</f>
        <v>413.24189999999999</v>
      </c>
      <c r="BC19" s="12">
        <f>VLOOKUP($W19,Total_Rndwd_Cons_BAC!$A$4:$M$202,BC$1,FALSE)/10^3</f>
        <v>435.35609999999997</v>
      </c>
      <c r="BD19" s="12">
        <f>VLOOKUP($W19,Total_Rndwd_Cons_BAC!$A$4:$M$202,BD$1,FALSE)/10^3</f>
        <v>456.78530000000006</v>
      </c>
      <c r="BE19" s="12">
        <f>VLOOKUP($W19,Total_Rndwd_Cons_BAC!$A$4:$M$202,BE$1,FALSE)/10^3</f>
        <v>453.0779</v>
      </c>
      <c r="BF19" s="12">
        <f>VLOOKUP($W19,Total_Rndwd_Cons_BAC!$A$4:$M$202,BF$1,FALSE)/10^3</f>
        <v>440.00349999999997</v>
      </c>
      <c r="BG19" s="12">
        <f>VLOOKUP($W19,Total_Rndwd_Cons_BAC!$A$4:$M$202,BG$1,FALSE)/10^3</f>
        <v>425.07909999999998</v>
      </c>
      <c r="BH19" s="12">
        <f>VLOOKUP($W19,Total_Rndwd_Cons_BAC!$A$4:$M$202,BH$1,FALSE)/10^3</f>
        <v>403.32350000000002</v>
      </c>
      <c r="BI19" s="12">
        <f>VLOOKUP($W19,Total_Rndwd_Cons_BAC!$A$4:$M$202,BI$1,FALSE)/10^3</f>
        <v>379.28490000000005</v>
      </c>
      <c r="BJ19" s="12">
        <f>VLOOKUP($W19,Total_Rndwd_Cons_BAC!$A$4:$M$202,BJ$1,FALSE)/10^3</f>
        <v>354.62979999999999</v>
      </c>
      <c r="BK19" s="12"/>
    </row>
    <row r="20" spans="1:63" x14ac:dyDescent="0.3">
      <c r="A20" t="s">
        <v>32</v>
      </c>
      <c r="B20" s="2">
        <v>0</v>
      </c>
      <c r="C20" s="2">
        <v>113557</v>
      </c>
      <c r="D20" s="2">
        <v>113250.8</v>
      </c>
      <c r="E20" s="2">
        <v>114206.40000000001</v>
      </c>
      <c r="F20" s="2">
        <v>115789.1</v>
      </c>
      <c r="G20" s="2">
        <v>117394.40000000002</v>
      </c>
      <c r="H20" s="2">
        <v>118967</v>
      </c>
      <c r="I20" s="2">
        <v>120557.6</v>
      </c>
      <c r="J20" s="2">
        <v>122167.9</v>
      </c>
      <c r="K20" s="2">
        <v>123796.3</v>
      </c>
      <c r="L20" s="2">
        <v>125445.6</v>
      </c>
      <c r="M20" s="2">
        <v>127117</v>
      </c>
      <c r="N20" t="e">
        <f>(#REF!+#REF!+#REF!)/10^3</f>
        <v>#REF!</v>
      </c>
      <c r="O20" t="e">
        <f>(#REF!+#REF!+#REF!)/10^3</f>
        <v>#REF!</v>
      </c>
      <c r="P20" t="e">
        <f>(#REF!+#REF!+#REF!)/10^3</f>
        <v>#REF!</v>
      </c>
      <c r="Q20" t="e">
        <f>(#REF!+#REF!+#REF!)/10^3</f>
        <v>#REF!</v>
      </c>
      <c r="R20" t="e">
        <f>(#REF!+#REF!+#REF!)/10^3</f>
        <v>#REF!</v>
      </c>
      <c r="S20" t="e">
        <f>(#REF!+#REF!+#REF!)/10^3</f>
        <v>#REF!</v>
      </c>
      <c r="T20" t="e">
        <f>(#REF!+#REF!+#REF!)/10^3</f>
        <v>#REF!</v>
      </c>
      <c r="U20" t="e">
        <f>(#REF!+#REF!+#REF!)/10^3</f>
        <v>#REF!</v>
      </c>
      <c r="W20" s="9" t="s">
        <v>33</v>
      </c>
      <c r="X20" s="11">
        <f t="shared" ref="X20:AF48" si="2">VLOOKUP($W20,$A$4:$M$202,X$1,FALSE)/10^3</f>
        <v>389.46910000000003</v>
      </c>
      <c r="Y20" s="11">
        <f t="shared" si="2"/>
        <v>378.86490000000003</v>
      </c>
      <c r="Z20" s="11">
        <f t="shared" si="2"/>
        <v>370.77370000000002</v>
      </c>
      <c r="AA20" s="11">
        <f t="shared" si="2"/>
        <v>367.9563</v>
      </c>
      <c r="AB20" s="11">
        <f t="shared" si="2"/>
        <v>367.49929999999995</v>
      </c>
      <c r="AC20" s="11">
        <f t="shared" si="2"/>
        <v>369.2183</v>
      </c>
      <c r="AD20" s="11">
        <f t="shared" si="2"/>
        <v>370.84510000000006</v>
      </c>
      <c r="AE20" s="11">
        <f t="shared" si="2"/>
        <v>372.93049999999994</v>
      </c>
      <c r="AF20" s="11">
        <f t="shared" si="2"/>
        <v>376.84189999999995</v>
      </c>
      <c r="AH20" s="11">
        <f>VLOOKUP($W20,Total_Rndwd_Cons_AF!$A$4:$M$202,AH$1,FALSE)/10^3</f>
        <v>389.46910000000003</v>
      </c>
      <c r="AI20" s="11">
        <f>VLOOKUP($W20,Total_Rndwd_Cons_AF!$A$4:$M$202,AI$1,FALSE)/10^3</f>
        <v>376.81089999999995</v>
      </c>
      <c r="AJ20" s="11">
        <f>VLOOKUP($W20,Total_Rndwd_Cons_AF!$A$4:$M$202,AJ$1,FALSE)/10^3</f>
        <v>366.44389999999999</v>
      </c>
      <c r="AK20" s="11">
        <f>VLOOKUP($W20,Total_Rndwd_Cons_AF!$A$4:$M$202,AK$1,FALSE)/10^3</f>
        <v>362.46910000000003</v>
      </c>
      <c r="AL20" s="11">
        <f>VLOOKUP($W20,Total_Rndwd_Cons_AF!$A$4:$M$202,AL$1,FALSE)/10^3</f>
        <v>361.41360000000003</v>
      </c>
      <c r="AM20" s="11">
        <f>VLOOKUP($W20,Total_Rndwd_Cons_AF!$A$4:$M$202,AM$1,FALSE)/10^3</f>
        <v>361.35760000000005</v>
      </c>
      <c r="AN20" s="11">
        <f>VLOOKUP($W20,Total_Rndwd_Cons_AF!$A$4:$M$202,AN$1,FALSE)/10^3</f>
        <v>362.09819999999996</v>
      </c>
      <c r="AO20" s="11">
        <f>VLOOKUP($W20,Total_Rndwd_Cons_AF!$A$4:$M$202,AO$1,FALSE)/10^3</f>
        <v>363.625</v>
      </c>
      <c r="AP20" s="11">
        <f>VLOOKUP($W20,Total_Rndwd_Cons_AF!$A$4:$M$202,AP$1,FALSE)/10^3</f>
        <v>366.65130000000005</v>
      </c>
      <c r="AQ20" s="11"/>
      <c r="AR20" s="11">
        <f>VLOOKUP($W20,Total_Rndwd_Cons_BF!$A$4:$M$202,AR$1,FALSE)/10^3</f>
        <v>389.46910000000003</v>
      </c>
      <c r="AS20" s="11">
        <f>VLOOKUP($W20,Total_Rndwd_Cons_BF!$A$4:$M$202,AS$1,FALSE)/10^3</f>
        <v>376.57959999999997</v>
      </c>
      <c r="AT20" s="11">
        <f>VLOOKUP($W20,Total_Rndwd_Cons_BF!$A$4:$M$202,AT$1,FALSE)/10^3</f>
        <v>366.14290000000005</v>
      </c>
      <c r="AU20" s="11">
        <f>VLOOKUP($W20,Total_Rndwd_Cons_BF!$A$4:$M$202,AU$1,FALSE)/10^3</f>
        <v>362.63010000000003</v>
      </c>
      <c r="AV20" s="11">
        <f>VLOOKUP($W20,Total_Rndwd_Cons_BF!$A$4:$M$202,AV$1,FALSE)/10^3</f>
        <v>362.50269999999995</v>
      </c>
      <c r="AW20" s="11">
        <f>VLOOKUP($W20,Total_Rndwd_Cons_BF!$A$4:$M$202,AW$1,FALSE)/10^3</f>
        <v>363.24709999999999</v>
      </c>
      <c r="AX20" s="11">
        <f>VLOOKUP($W20,Total_Rndwd_Cons_BF!$A$4:$M$202,AX$1,FALSE)/10^3</f>
        <v>363.12670000000003</v>
      </c>
      <c r="AY20" s="11">
        <f>VLOOKUP($W20,Total_Rndwd_Cons_BF!$A$4:$M$202,AY$1,FALSE)/10^3</f>
        <v>364.36489999999998</v>
      </c>
      <c r="AZ20" s="11">
        <f>VLOOKUP($W20,Total_Rndwd_Cons_BF!$A$4:$M$202,AZ$1,FALSE)/10^3</f>
        <v>367.34330000000006</v>
      </c>
      <c r="BA20" s="11"/>
      <c r="BB20" s="11">
        <f>VLOOKUP($W20,Total_Rndwd_Cons_BAC!$A$4:$M$202,BB$1,FALSE)/10^3</f>
        <v>389.46910000000003</v>
      </c>
      <c r="BC20" s="11">
        <f>VLOOKUP($W20,Total_Rndwd_Cons_BAC!$A$4:$M$202,BC$1,FALSE)/10^3</f>
        <v>378.41360000000003</v>
      </c>
      <c r="BD20" s="11">
        <f>VLOOKUP($W20,Total_Rndwd_Cons_BAC!$A$4:$M$202,BD$1,FALSE)/10^3</f>
        <v>369.81279999999998</v>
      </c>
      <c r="BE20" s="11">
        <f>VLOOKUP($W20,Total_Rndwd_Cons_BAC!$A$4:$M$202,BE$1,FALSE)/10^3</f>
        <v>366.29730000000001</v>
      </c>
      <c r="BF20" s="11">
        <f>VLOOKUP($W20,Total_Rndwd_Cons_BAC!$A$4:$M$202,BF$1,FALSE)/10^3</f>
        <v>365.79199999999997</v>
      </c>
      <c r="BG20" s="11">
        <f>VLOOKUP($W20,Total_Rndwd_Cons_BAC!$A$4:$M$202,BG$1,FALSE)/10^3</f>
        <v>367.02079999999995</v>
      </c>
      <c r="BH20" s="11">
        <f>VLOOKUP($W20,Total_Rndwd_Cons_BAC!$A$4:$M$202,BH$1,FALSE)/10^3</f>
        <v>368.18549999999993</v>
      </c>
      <c r="BI20" s="11">
        <f>VLOOKUP($W20,Total_Rndwd_Cons_BAC!$A$4:$M$202,BI$1,FALSE)/10^3</f>
        <v>370.2598000000001</v>
      </c>
      <c r="BJ20" s="11">
        <f>VLOOKUP($W20,Total_Rndwd_Cons_BAC!$A$4:$M$202,BJ$1,FALSE)/10^3</f>
        <v>374.39370000000002</v>
      </c>
      <c r="BK20" s="11"/>
    </row>
    <row r="21" spans="1:63" x14ac:dyDescent="0.3">
      <c r="A21" t="s">
        <v>18</v>
      </c>
      <c r="B21" s="2">
        <v>741</v>
      </c>
      <c r="C21" s="2">
        <v>3341</v>
      </c>
      <c r="D21" s="2">
        <v>3412</v>
      </c>
      <c r="E21" s="2">
        <v>3282.7</v>
      </c>
      <c r="F21" s="2">
        <v>3107</v>
      </c>
      <c r="G21" s="2">
        <v>2985.7999999999997</v>
      </c>
      <c r="H21" s="2">
        <v>2872.1</v>
      </c>
      <c r="I21" s="2">
        <v>2706.5</v>
      </c>
      <c r="J21" s="2">
        <v>2538.7999999999997</v>
      </c>
      <c r="K21" s="2">
        <v>2395.1</v>
      </c>
      <c r="L21" s="2">
        <v>2276.5</v>
      </c>
      <c r="M21" s="2">
        <v>2178.7000000000003</v>
      </c>
      <c r="N21" t="e">
        <f>(#REF!+#REF!+#REF!)/10^3</f>
        <v>#REF!</v>
      </c>
      <c r="O21" t="e">
        <f>(#REF!+#REF!+#REF!)/10^3</f>
        <v>#REF!</v>
      </c>
      <c r="P21" t="e">
        <f>(#REF!+#REF!+#REF!)/10^3</f>
        <v>#REF!</v>
      </c>
      <c r="Q21" t="e">
        <f>(#REF!+#REF!+#REF!)/10^3</f>
        <v>#REF!</v>
      </c>
      <c r="R21" t="e">
        <f>(#REF!+#REF!+#REF!)/10^3</f>
        <v>#REF!</v>
      </c>
      <c r="S21" t="e">
        <f>(#REF!+#REF!+#REF!)/10^3</f>
        <v>#REF!</v>
      </c>
      <c r="T21" t="e">
        <f>(#REF!+#REF!+#REF!)/10^3</f>
        <v>#REF!</v>
      </c>
      <c r="U21" t="e">
        <f>(#REF!+#REF!+#REF!)/10^3</f>
        <v>#REF!</v>
      </c>
      <c r="W21" t="s">
        <v>34</v>
      </c>
      <c r="X21" s="12">
        <f t="shared" si="2"/>
        <v>17.321300000000001</v>
      </c>
      <c r="Y21" s="12">
        <f t="shared" si="2"/>
        <v>18.037500000000001</v>
      </c>
      <c r="Z21" s="12">
        <f t="shared" si="2"/>
        <v>18.926299999999998</v>
      </c>
      <c r="AA21" s="12">
        <f t="shared" si="2"/>
        <v>19.234900000000003</v>
      </c>
      <c r="AB21" s="12">
        <f t="shared" si="2"/>
        <v>19.533300000000004</v>
      </c>
      <c r="AC21" s="12">
        <f t="shared" si="2"/>
        <v>19.813500000000001</v>
      </c>
      <c r="AD21" s="12">
        <f t="shared" si="2"/>
        <v>19.8748</v>
      </c>
      <c r="AE21" s="12">
        <f t="shared" si="2"/>
        <v>19.967400000000001</v>
      </c>
      <c r="AF21" s="12">
        <f t="shared" si="2"/>
        <v>20.050599999999999</v>
      </c>
      <c r="AH21" s="12">
        <f>VLOOKUP($W21,Total_Rndwd_Cons_AF!$A$4:$M$202,AH$1,FALSE)/10^3</f>
        <v>17.321300000000001</v>
      </c>
      <c r="AI21" s="12">
        <f>VLOOKUP($W21,Total_Rndwd_Cons_AF!$A$4:$M$202,AI$1,FALSE)/10^3</f>
        <v>17.943200000000001</v>
      </c>
      <c r="AJ21" s="12">
        <f>VLOOKUP($W21,Total_Rndwd_Cons_AF!$A$4:$M$202,AJ$1,FALSE)/10^3</f>
        <v>18.740500000000001</v>
      </c>
      <c r="AK21" s="12">
        <f>VLOOKUP($W21,Total_Rndwd_Cons_AF!$A$4:$M$202,AK$1,FALSE)/10^3</f>
        <v>19.067700000000002</v>
      </c>
      <c r="AL21" s="12">
        <f>VLOOKUP($W21,Total_Rndwd_Cons_AF!$A$4:$M$202,AL$1,FALSE)/10^3</f>
        <v>19.374600000000001</v>
      </c>
      <c r="AM21" s="12">
        <f>VLOOKUP($W21,Total_Rndwd_Cons_AF!$A$4:$M$202,AM$1,FALSE)/10^3</f>
        <v>19.657399999999999</v>
      </c>
      <c r="AN21" s="12">
        <f>VLOOKUP($W21,Total_Rndwd_Cons_AF!$A$4:$M$202,AN$1,FALSE)/10^3</f>
        <v>19.729500000000002</v>
      </c>
      <c r="AO21" s="12">
        <f>VLOOKUP($W21,Total_Rndwd_Cons_AF!$A$4:$M$202,AO$1,FALSE)/10^3</f>
        <v>19.783200000000001</v>
      </c>
      <c r="AP21" s="12">
        <f>VLOOKUP($W21,Total_Rndwd_Cons_AF!$A$4:$M$202,AP$1,FALSE)/10^3</f>
        <v>19.859599999999997</v>
      </c>
      <c r="AQ21" s="12"/>
      <c r="AR21" s="12">
        <f>VLOOKUP($W21,Total_Rndwd_Cons_BF!$A$4:$M$202,AR$1,FALSE)/10^3</f>
        <v>17.321300000000001</v>
      </c>
      <c r="AS21" s="12">
        <f>VLOOKUP($W21,Total_Rndwd_Cons_BF!$A$4:$M$202,AS$1,FALSE)/10^3</f>
        <v>17.848100000000002</v>
      </c>
      <c r="AT21" s="12">
        <f>VLOOKUP($W21,Total_Rndwd_Cons_BF!$A$4:$M$202,AT$1,FALSE)/10^3</f>
        <v>18.478299999999997</v>
      </c>
      <c r="AU21" s="12">
        <f>VLOOKUP($W21,Total_Rndwd_Cons_BF!$A$4:$M$202,AU$1,FALSE)/10^3</f>
        <v>18.820799999999998</v>
      </c>
      <c r="AV21" s="12">
        <f>VLOOKUP($W21,Total_Rndwd_Cons_BF!$A$4:$M$202,AV$1,FALSE)/10^3</f>
        <v>19.111599999999999</v>
      </c>
      <c r="AW21" s="12">
        <f>VLOOKUP($W21,Total_Rndwd_Cons_BF!$A$4:$M$202,AW$1,FALSE)/10^3</f>
        <v>19.417200000000001</v>
      </c>
      <c r="AX21" s="12">
        <f>VLOOKUP($W21,Total_Rndwd_Cons_BF!$A$4:$M$202,AX$1,FALSE)/10^3</f>
        <v>19.4621</v>
      </c>
      <c r="AY21" s="12">
        <f>VLOOKUP($W21,Total_Rndwd_Cons_BF!$A$4:$M$202,AY$1,FALSE)/10^3</f>
        <v>19.473600000000001</v>
      </c>
      <c r="AZ21" s="12">
        <f>VLOOKUP($W21,Total_Rndwd_Cons_BF!$A$4:$M$202,AZ$1,FALSE)/10^3</f>
        <v>19.442299999999999</v>
      </c>
      <c r="BA21" s="12"/>
      <c r="BB21" s="12">
        <f>VLOOKUP($W21,Total_Rndwd_Cons_BAC!$A$4:$M$202,BB$1,FALSE)/10^3</f>
        <v>17.321300000000001</v>
      </c>
      <c r="BC21" s="12">
        <f>VLOOKUP($W21,Total_Rndwd_Cons_BAC!$A$4:$M$202,BC$1,FALSE)/10^3</f>
        <v>18.0214</v>
      </c>
      <c r="BD21" s="12">
        <f>VLOOKUP($W21,Total_Rndwd_Cons_BAC!$A$4:$M$202,BD$1,FALSE)/10^3</f>
        <v>18.913799999999998</v>
      </c>
      <c r="BE21" s="12">
        <f>VLOOKUP($W21,Total_Rndwd_Cons_BAC!$A$4:$M$202,BE$1,FALSE)/10^3</f>
        <v>19.240600000000001</v>
      </c>
      <c r="BF21" s="12">
        <f>VLOOKUP($W21,Total_Rndwd_Cons_BAC!$A$4:$M$202,BF$1,FALSE)/10^3</f>
        <v>19.530799999999999</v>
      </c>
      <c r="BG21" s="12">
        <f>VLOOKUP($W21,Total_Rndwd_Cons_BAC!$A$4:$M$202,BG$1,FALSE)/10^3</f>
        <v>19.8094</v>
      </c>
      <c r="BH21" s="12">
        <f>VLOOKUP($W21,Total_Rndwd_Cons_BAC!$A$4:$M$202,BH$1,FALSE)/10^3</f>
        <v>19.869799999999998</v>
      </c>
      <c r="BI21" s="12">
        <f>VLOOKUP($W21,Total_Rndwd_Cons_BAC!$A$4:$M$202,BI$1,FALSE)/10^3</f>
        <v>19.927000000000003</v>
      </c>
      <c r="BJ21" s="12">
        <f>VLOOKUP($W21,Total_Rndwd_Cons_BAC!$A$4:$M$202,BJ$1,FALSE)/10^3</f>
        <v>20.025299999999998</v>
      </c>
      <c r="BK21" s="12"/>
    </row>
    <row r="22" spans="1:63" x14ac:dyDescent="0.3">
      <c r="A22" t="s">
        <v>35</v>
      </c>
      <c r="B22" s="2">
        <v>595</v>
      </c>
      <c r="C22" s="2">
        <v>752</v>
      </c>
      <c r="D22" s="2">
        <v>772.1</v>
      </c>
      <c r="E22" s="2">
        <v>777.5</v>
      </c>
      <c r="F22" s="2">
        <v>787.8</v>
      </c>
      <c r="G22" s="2">
        <v>798</v>
      </c>
      <c r="H22" s="2">
        <v>805.80000000000007</v>
      </c>
      <c r="I22" s="2">
        <v>814</v>
      </c>
      <c r="J22" s="2">
        <v>822.6</v>
      </c>
      <c r="K22" s="2">
        <v>830.80000000000007</v>
      </c>
      <c r="L22" s="2">
        <v>838.7</v>
      </c>
      <c r="M22" s="2">
        <v>847.4</v>
      </c>
      <c r="N22" t="e">
        <f>(#REF!+#REF!+#REF!)/10^3</f>
        <v>#REF!</v>
      </c>
      <c r="O22" t="e">
        <f>(#REF!+#REF!+#REF!)/10^3</f>
        <v>#REF!</v>
      </c>
      <c r="P22" t="e">
        <f>(#REF!+#REF!+#REF!)/10^3</f>
        <v>#REF!</v>
      </c>
      <c r="Q22" t="e">
        <f>(#REF!+#REF!+#REF!)/10^3</f>
        <v>#REF!</v>
      </c>
      <c r="R22" t="e">
        <f>(#REF!+#REF!+#REF!)/10^3</f>
        <v>#REF!</v>
      </c>
      <c r="S22" t="e">
        <f>(#REF!+#REF!+#REF!)/10^3</f>
        <v>#REF!</v>
      </c>
      <c r="T22" t="e">
        <f>(#REF!+#REF!+#REF!)/10^3</f>
        <v>#REF!</v>
      </c>
      <c r="U22" t="e">
        <f>(#REF!+#REF!+#REF!)/10^3</f>
        <v>#REF!</v>
      </c>
      <c r="W22" t="s">
        <v>36</v>
      </c>
      <c r="X22" s="12">
        <f t="shared" si="2"/>
        <v>256.63810000000001</v>
      </c>
      <c r="Y22" s="12">
        <f t="shared" si="2"/>
        <v>249.59090000000003</v>
      </c>
      <c r="Z22" s="12">
        <f t="shared" si="2"/>
        <v>244.43539999999999</v>
      </c>
      <c r="AA22" s="12">
        <f t="shared" si="2"/>
        <v>244.16030000000001</v>
      </c>
      <c r="AB22" s="12">
        <f t="shared" si="2"/>
        <v>245.55439999999999</v>
      </c>
      <c r="AC22" s="12">
        <f t="shared" si="2"/>
        <v>248.5247</v>
      </c>
      <c r="AD22" s="12">
        <f t="shared" si="2"/>
        <v>252.11030000000002</v>
      </c>
      <c r="AE22" s="12">
        <f t="shared" si="2"/>
        <v>256.11410000000001</v>
      </c>
      <c r="AF22" s="12">
        <f t="shared" si="2"/>
        <v>262.16399999999999</v>
      </c>
      <c r="AH22" s="12">
        <f>VLOOKUP($W22,Total_Rndwd_Cons_AF!$A$4:$M$202,AH$1,FALSE)/10^3</f>
        <v>256.63810000000001</v>
      </c>
      <c r="AI22" s="12">
        <f>VLOOKUP($W22,Total_Rndwd_Cons_AF!$A$4:$M$202,AI$1,FALSE)/10^3</f>
        <v>247.9777</v>
      </c>
      <c r="AJ22" s="12">
        <f>VLOOKUP($W22,Total_Rndwd_Cons_AF!$A$4:$M$202,AJ$1,FALSE)/10^3</f>
        <v>240.81</v>
      </c>
      <c r="AK22" s="12">
        <f>VLOOKUP($W22,Total_Rndwd_Cons_AF!$A$4:$M$202,AK$1,FALSE)/10^3</f>
        <v>239.48780000000002</v>
      </c>
      <c r="AL22" s="12">
        <f>VLOOKUP($W22,Total_Rndwd_Cons_AF!$A$4:$M$202,AL$1,FALSE)/10^3</f>
        <v>240.22280000000001</v>
      </c>
      <c r="AM22" s="12">
        <f>VLOOKUP($W22,Total_Rndwd_Cons_AF!$A$4:$M$202,AM$1,FALSE)/10^3</f>
        <v>241.5419</v>
      </c>
      <c r="AN22" s="12">
        <f>VLOOKUP($W22,Total_Rndwd_Cons_AF!$A$4:$M$202,AN$1,FALSE)/10^3</f>
        <v>244.43459999999999</v>
      </c>
      <c r="AO22" s="12">
        <f>VLOOKUP($W22,Total_Rndwd_Cons_AF!$A$4:$M$202,AO$1,FALSE)/10^3</f>
        <v>248.1061</v>
      </c>
      <c r="AP22" s="12">
        <f>VLOOKUP($W22,Total_Rndwd_Cons_AF!$A$4:$M$202,AP$1,FALSE)/10^3</f>
        <v>253.21350000000001</v>
      </c>
      <c r="AQ22" s="12"/>
      <c r="AR22" s="12">
        <f>VLOOKUP($W22,Total_Rndwd_Cons_BF!$A$4:$M$202,AR$1,FALSE)/10^3</f>
        <v>256.63810000000001</v>
      </c>
      <c r="AS22" s="12">
        <f>VLOOKUP($W22,Total_Rndwd_Cons_BF!$A$4:$M$202,AS$1,FALSE)/10^3</f>
        <v>248.35650000000001</v>
      </c>
      <c r="AT22" s="12">
        <f>VLOOKUP($W22,Total_Rndwd_Cons_BF!$A$4:$M$202,AT$1,FALSE)/10^3</f>
        <v>242.0478</v>
      </c>
      <c r="AU22" s="12">
        <f>VLOOKUP($W22,Total_Rndwd_Cons_BF!$A$4:$M$202,AU$1,FALSE)/10^3</f>
        <v>241.16519999999997</v>
      </c>
      <c r="AV22" s="12">
        <f>VLOOKUP($W22,Total_Rndwd_Cons_BF!$A$4:$M$202,AV$1,FALSE)/10^3</f>
        <v>242.92080000000001</v>
      </c>
      <c r="AW22" s="12">
        <f>VLOOKUP($W22,Total_Rndwd_Cons_BF!$A$4:$M$202,AW$1,FALSE)/10^3</f>
        <v>245.14349999999999</v>
      </c>
      <c r="AX22" s="12">
        <f>VLOOKUP($W22,Total_Rndwd_Cons_BF!$A$4:$M$202,AX$1,FALSE)/10^3</f>
        <v>247.34159999999997</v>
      </c>
      <c r="AY22" s="12">
        <f>VLOOKUP($W22,Total_Rndwd_Cons_BF!$A$4:$M$202,AY$1,FALSE)/10^3</f>
        <v>250.86690000000002</v>
      </c>
      <c r="AZ22" s="12">
        <f>VLOOKUP($W22,Total_Rndwd_Cons_BF!$A$4:$M$202,AZ$1,FALSE)/10^3</f>
        <v>255.9375</v>
      </c>
      <c r="BA22" s="12"/>
      <c r="BB22" s="12">
        <f>VLOOKUP($W22,Total_Rndwd_Cons_BAC!$A$4:$M$202,BB$1,FALSE)/10^3</f>
        <v>256.63810000000001</v>
      </c>
      <c r="BC22" s="12">
        <f>VLOOKUP($W22,Total_Rndwd_Cons_BAC!$A$4:$M$202,BC$1,FALSE)/10^3</f>
        <v>249.3321</v>
      </c>
      <c r="BD22" s="12">
        <f>VLOOKUP($W22,Total_Rndwd_Cons_BAC!$A$4:$M$202,BD$1,FALSE)/10^3</f>
        <v>243.82149999999999</v>
      </c>
      <c r="BE22" s="12">
        <f>VLOOKUP($W22,Total_Rndwd_Cons_BAC!$A$4:$M$202,BE$1,FALSE)/10^3</f>
        <v>242.9522</v>
      </c>
      <c r="BF22" s="12">
        <f>VLOOKUP($W22,Total_Rndwd_Cons_BAC!$A$4:$M$202,BF$1,FALSE)/10^3</f>
        <v>244.24039999999999</v>
      </c>
      <c r="BG22" s="12">
        <f>VLOOKUP($W22,Total_Rndwd_Cons_BAC!$A$4:$M$202,BG$1,FALSE)/10^3</f>
        <v>246.89250000000001</v>
      </c>
      <c r="BH22" s="12">
        <f>VLOOKUP($W22,Total_Rndwd_Cons_BAC!$A$4:$M$202,BH$1,FALSE)/10^3</f>
        <v>250.14</v>
      </c>
      <c r="BI22" s="12">
        <f>VLOOKUP($W22,Total_Rndwd_Cons_BAC!$A$4:$M$202,BI$1,FALSE)/10^3</f>
        <v>254.38570000000001</v>
      </c>
      <c r="BJ22" s="12">
        <f>VLOOKUP($W22,Total_Rndwd_Cons_BAC!$A$4:$M$202,BJ$1,FALSE)/10^3</f>
        <v>260.5849</v>
      </c>
      <c r="BK22" s="12"/>
    </row>
    <row r="23" spans="1:63" x14ac:dyDescent="0.3">
      <c r="A23" t="s">
        <v>37</v>
      </c>
      <c r="B23" s="2">
        <v>16131</v>
      </c>
      <c r="C23" s="2">
        <v>48364</v>
      </c>
      <c r="D23" s="2">
        <v>47861</v>
      </c>
      <c r="E23" s="2">
        <v>48288.800000000003</v>
      </c>
      <c r="F23" s="2">
        <v>48933.4</v>
      </c>
      <c r="G23" s="2">
        <v>49603.4</v>
      </c>
      <c r="H23" s="2">
        <v>50436.899999999994</v>
      </c>
      <c r="I23" s="2">
        <v>51206.9</v>
      </c>
      <c r="J23" s="2">
        <v>51960.4</v>
      </c>
      <c r="K23" s="2">
        <v>52727</v>
      </c>
      <c r="L23" s="2">
        <v>53535.9</v>
      </c>
      <c r="M23" s="2">
        <v>54385.899999999994</v>
      </c>
      <c r="N23" t="e">
        <f>(#REF!+#REF!+#REF!)/10^3</f>
        <v>#REF!</v>
      </c>
      <c r="O23" t="e">
        <f>(#REF!+#REF!+#REF!)/10^3</f>
        <v>#REF!</v>
      </c>
      <c r="P23" t="e">
        <f>(#REF!+#REF!+#REF!)/10^3</f>
        <v>#REF!</v>
      </c>
      <c r="Q23" t="e">
        <f>(#REF!+#REF!+#REF!)/10^3</f>
        <v>#REF!</v>
      </c>
      <c r="R23" t="e">
        <f>(#REF!+#REF!+#REF!)/10^3</f>
        <v>#REF!</v>
      </c>
      <c r="S23" t="e">
        <f>(#REF!+#REF!+#REF!)/10^3</f>
        <v>#REF!</v>
      </c>
      <c r="T23" t="e">
        <f>(#REF!+#REF!+#REF!)/10^3</f>
        <v>#REF!</v>
      </c>
      <c r="U23" t="e">
        <f>(#REF!+#REF!+#REF!)/10^3</f>
        <v>#REF!</v>
      </c>
      <c r="W23" t="s">
        <v>38</v>
      </c>
      <c r="X23" s="12">
        <f t="shared" si="2"/>
        <v>55.284500000000008</v>
      </c>
      <c r="Y23" s="12">
        <f t="shared" si="2"/>
        <v>51.3232</v>
      </c>
      <c r="Z23" s="12">
        <f t="shared" si="2"/>
        <v>48.070200000000007</v>
      </c>
      <c r="AA23" s="12">
        <f t="shared" si="2"/>
        <v>45.674800000000005</v>
      </c>
      <c r="AB23" s="12">
        <f t="shared" si="2"/>
        <v>43.705899999999993</v>
      </c>
      <c r="AC23" s="12">
        <f t="shared" si="2"/>
        <v>42.009</v>
      </c>
      <c r="AD23" s="12">
        <f t="shared" si="2"/>
        <v>39.874700000000004</v>
      </c>
      <c r="AE23" s="12">
        <f t="shared" si="2"/>
        <v>37.665599999999991</v>
      </c>
      <c r="AF23" s="12">
        <f t="shared" si="2"/>
        <v>35.4452</v>
      </c>
      <c r="AH23" s="12">
        <f>VLOOKUP($W23,Total_Rndwd_Cons_AF!$A$4:$M$202,AH$1,FALSE)/10^3</f>
        <v>55.284500000000008</v>
      </c>
      <c r="AI23" s="12">
        <f>VLOOKUP($W23,Total_Rndwd_Cons_AF!$A$4:$M$202,AI$1,FALSE)/10^3</f>
        <v>51.3125</v>
      </c>
      <c r="AJ23" s="12">
        <f>VLOOKUP($W23,Total_Rndwd_Cons_AF!$A$4:$M$202,AJ$1,FALSE)/10^3</f>
        <v>47.929099999999998</v>
      </c>
      <c r="AK23" s="12">
        <f>VLOOKUP($W23,Total_Rndwd_Cons_AF!$A$4:$M$202,AK$1,FALSE)/10^3</f>
        <v>45.398499999999999</v>
      </c>
      <c r="AL23" s="12">
        <f>VLOOKUP($W23,Total_Rndwd_Cons_AF!$A$4:$M$202,AL$1,FALSE)/10^3</f>
        <v>43.457099999999997</v>
      </c>
      <c r="AM23" s="12">
        <f>VLOOKUP($W23,Total_Rndwd_Cons_AF!$A$4:$M$202,AM$1,FALSE)/10^3</f>
        <v>41.769399999999997</v>
      </c>
      <c r="AN23" s="12">
        <f>VLOOKUP($W23,Total_Rndwd_Cons_AF!$A$4:$M$202,AN$1,FALSE)/10^3</f>
        <v>39.637100000000004</v>
      </c>
      <c r="AO23" s="12">
        <f>VLOOKUP($W23,Total_Rndwd_Cons_AF!$A$4:$M$202,AO$1,FALSE)/10^3</f>
        <v>37.452500000000008</v>
      </c>
      <c r="AP23" s="12">
        <f>VLOOKUP($W23,Total_Rndwd_Cons_AF!$A$4:$M$202,AP$1,FALSE)/10^3</f>
        <v>35.25</v>
      </c>
      <c r="AQ23" s="12"/>
      <c r="AR23" s="12">
        <f>VLOOKUP($W23,Total_Rndwd_Cons_BF!$A$4:$M$202,AR$1,FALSE)/10^3</f>
        <v>55.284500000000008</v>
      </c>
      <c r="AS23" s="12">
        <f>VLOOKUP($W23,Total_Rndwd_Cons_BF!$A$4:$M$202,AS$1,FALSE)/10^3</f>
        <v>51.082300000000004</v>
      </c>
      <c r="AT23" s="12">
        <f>VLOOKUP($W23,Total_Rndwd_Cons_BF!$A$4:$M$202,AT$1,FALSE)/10^3</f>
        <v>47.397400000000005</v>
      </c>
      <c r="AU23" s="12">
        <f>VLOOKUP($W23,Total_Rndwd_Cons_BF!$A$4:$M$202,AU$1,FALSE)/10^3</f>
        <v>45.001200000000004</v>
      </c>
      <c r="AV23" s="12">
        <f>VLOOKUP($W23,Total_Rndwd_Cons_BF!$A$4:$M$202,AV$1,FALSE)/10^3</f>
        <v>43.070099999999996</v>
      </c>
      <c r="AW23" s="12">
        <f>VLOOKUP($W23,Total_Rndwd_Cons_BF!$A$4:$M$202,AW$1,FALSE)/10^3</f>
        <v>41.321100000000001</v>
      </c>
      <c r="AX23" s="12">
        <f>VLOOKUP($W23,Total_Rndwd_Cons_BF!$A$4:$M$202,AX$1,FALSE)/10^3</f>
        <v>39.101299999999995</v>
      </c>
      <c r="AY23" s="12">
        <f>VLOOKUP($W23,Total_Rndwd_Cons_BF!$A$4:$M$202,AY$1,FALSE)/10^3</f>
        <v>36.828600000000009</v>
      </c>
      <c r="AZ23" s="12">
        <f>VLOOKUP($W23,Total_Rndwd_Cons_BF!$A$4:$M$202,AZ$1,FALSE)/10^3</f>
        <v>34.726700000000001</v>
      </c>
      <c r="BA23" s="12"/>
      <c r="BB23" s="12">
        <f>VLOOKUP($W23,Total_Rndwd_Cons_BAC!$A$4:$M$202,BB$1,FALSE)/10^3</f>
        <v>55.284500000000008</v>
      </c>
      <c r="BC23" s="12">
        <f>VLOOKUP($W23,Total_Rndwd_Cons_BAC!$A$4:$M$202,BC$1,FALSE)/10^3</f>
        <v>51.323299999999996</v>
      </c>
      <c r="BD23" s="12">
        <f>VLOOKUP($W23,Total_Rndwd_Cons_BAC!$A$4:$M$202,BD$1,FALSE)/10^3</f>
        <v>47.952299999999994</v>
      </c>
      <c r="BE23" s="12">
        <f>VLOOKUP($W23,Total_Rndwd_Cons_BAC!$A$4:$M$202,BE$1,FALSE)/10^3</f>
        <v>45.460900000000002</v>
      </c>
      <c r="BF23" s="12">
        <f>VLOOKUP($W23,Total_Rndwd_Cons_BAC!$A$4:$M$202,BF$1,FALSE)/10^3</f>
        <v>43.53309999999999</v>
      </c>
      <c r="BG23" s="12">
        <f>VLOOKUP($W23,Total_Rndwd_Cons_BAC!$A$4:$M$202,BG$1,FALSE)/10^3</f>
        <v>41.8215</v>
      </c>
      <c r="BH23" s="12">
        <f>VLOOKUP($W23,Total_Rndwd_Cons_BAC!$A$4:$M$202,BH$1,FALSE)/10^3</f>
        <v>39.696199999999997</v>
      </c>
      <c r="BI23" s="12">
        <f>VLOOKUP($W23,Total_Rndwd_Cons_BAC!$A$4:$M$202,BI$1,FALSE)/10^3</f>
        <v>37.498199999999997</v>
      </c>
      <c r="BJ23" s="12">
        <f>VLOOKUP($W23,Total_Rndwd_Cons_BAC!$A$4:$M$202,BJ$1,FALSE)/10^3</f>
        <v>35.283700000000003</v>
      </c>
      <c r="BK23" s="12"/>
    </row>
    <row r="24" spans="1:63" x14ac:dyDescent="0.3">
      <c r="A24" t="s">
        <v>39</v>
      </c>
      <c r="B24" s="2">
        <v>8187</v>
      </c>
      <c r="C24" s="2">
        <v>12952</v>
      </c>
      <c r="D24" s="2">
        <v>12938</v>
      </c>
      <c r="E24" s="2">
        <v>13044.699999999999</v>
      </c>
      <c r="F24" s="2">
        <v>13154.2</v>
      </c>
      <c r="G24" s="2">
        <v>13264.800000000001</v>
      </c>
      <c r="H24" s="2">
        <v>13454.6</v>
      </c>
      <c r="I24" s="2">
        <v>13649.300000000001</v>
      </c>
      <c r="J24" s="2">
        <v>13849.2</v>
      </c>
      <c r="K24" s="2">
        <v>14040.2</v>
      </c>
      <c r="L24" s="2">
        <v>14235.900000000001</v>
      </c>
      <c r="M24" s="2">
        <v>14436.5</v>
      </c>
      <c r="N24" t="e">
        <f>(#REF!+#REF!+#REF!)/10^3</f>
        <v>#REF!</v>
      </c>
      <c r="O24" t="e">
        <f>(#REF!+#REF!+#REF!)/10^3</f>
        <v>#REF!</v>
      </c>
      <c r="P24" t="e">
        <f>(#REF!+#REF!+#REF!)/10^3</f>
        <v>#REF!</v>
      </c>
      <c r="Q24" t="e">
        <f>(#REF!+#REF!+#REF!)/10^3</f>
        <v>#REF!</v>
      </c>
      <c r="R24" t="e">
        <f>(#REF!+#REF!+#REF!)/10^3</f>
        <v>#REF!</v>
      </c>
      <c r="S24" t="e">
        <f>(#REF!+#REF!+#REF!)/10^3</f>
        <v>#REF!</v>
      </c>
      <c r="T24" t="e">
        <f>(#REF!+#REF!+#REF!)/10^3</f>
        <v>#REF!</v>
      </c>
      <c r="U24" t="e">
        <f>(#REF!+#REF!+#REF!)/10^3</f>
        <v>#REF!</v>
      </c>
      <c r="W24" t="s">
        <v>40</v>
      </c>
      <c r="X24" s="12">
        <f t="shared" si="2"/>
        <v>10.010999999999999</v>
      </c>
      <c r="Y24" s="12">
        <f t="shared" si="2"/>
        <v>10.210100000000001</v>
      </c>
      <c r="Z24" s="12">
        <f t="shared" si="2"/>
        <v>10.447299999999998</v>
      </c>
      <c r="AA24" s="12">
        <f t="shared" si="2"/>
        <v>10.5733</v>
      </c>
      <c r="AB24" s="12">
        <f t="shared" si="2"/>
        <v>10.679</v>
      </c>
      <c r="AC24" s="12">
        <f t="shared" si="2"/>
        <v>10.729899999999999</v>
      </c>
      <c r="AD24" s="12">
        <f t="shared" si="2"/>
        <v>10.735299999999999</v>
      </c>
      <c r="AE24" s="12">
        <f t="shared" si="2"/>
        <v>10.7356</v>
      </c>
      <c r="AF24" s="12">
        <f t="shared" si="2"/>
        <v>10.719299999999999</v>
      </c>
      <c r="AH24" s="12">
        <f>VLOOKUP($W24,Total_Rndwd_Cons_AF!$A$4:$M$202,AH$1,FALSE)/10^3</f>
        <v>10.010999999999999</v>
      </c>
      <c r="AI24" s="12">
        <f>VLOOKUP($W24,Total_Rndwd_Cons_AF!$A$4:$M$202,AI$1,FALSE)/10^3</f>
        <v>10.2226</v>
      </c>
      <c r="AJ24" s="12">
        <f>VLOOKUP($W24,Total_Rndwd_Cons_AF!$A$4:$M$202,AJ$1,FALSE)/10^3</f>
        <v>10.476300000000002</v>
      </c>
      <c r="AK24" s="12">
        <f>VLOOKUP($W24,Total_Rndwd_Cons_AF!$A$4:$M$202,AK$1,FALSE)/10^3</f>
        <v>10.573399999999999</v>
      </c>
      <c r="AL24" s="12">
        <f>VLOOKUP($W24,Total_Rndwd_Cons_AF!$A$4:$M$202,AL$1,FALSE)/10^3</f>
        <v>10.6755</v>
      </c>
      <c r="AM24" s="12">
        <f>VLOOKUP($W24,Total_Rndwd_Cons_AF!$A$4:$M$202,AM$1,FALSE)/10^3</f>
        <v>10.712999999999999</v>
      </c>
      <c r="AN24" s="12">
        <f>VLOOKUP($W24,Total_Rndwd_Cons_AF!$A$4:$M$202,AN$1,FALSE)/10^3</f>
        <v>10.6995</v>
      </c>
      <c r="AO24" s="12">
        <f>VLOOKUP($W24,Total_Rndwd_Cons_AF!$A$4:$M$202,AO$1,FALSE)/10^3</f>
        <v>10.672499999999999</v>
      </c>
      <c r="AP24" s="12">
        <f>VLOOKUP($W24,Total_Rndwd_Cons_AF!$A$4:$M$202,AP$1,FALSE)/10^3</f>
        <v>10.6395</v>
      </c>
      <c r="AQ24" s="12"/>
      <c r="AR24" s="12">
        <f>VLOOKUP($W24,Total_Rndwd_Cons_BF!$A$4:$M$202,AR$1,FALSE)/10^3</f>
        <v>10.010999999999999</v>
      </c>
      <c r="AS24" s="12">
        <f>VLOOKUP($W24,Total_Rndwd_Cons_BF!$A$4:$M$202,AS$1,FALSE)/10^3</f>
        <v>10.2376</v>
      </c>
      <c r="AT24" s="12">
        <f>VLOOKUP($W24,Total_Rndwd_Cons_BF!$A$4:$M$202,AT$1,FALSE)/10^3</f>
        <v>10.5001</v>
      </c>
      <c r="AU24" s="12">
        <f>VLOOKUP($W24,Total_Rndwd_Cons_BF!$A$4:$M$202,AU$1,FALSE)/10^3</f>
        <v>10.602599999999999</v>
      </c>
      <c r="AV24" s="12">
        <f>VLOOKUP($W24,Total_Rndwd_Cons_BF!$A$4:$M$202,AV$1,FALSE)/10^3</f>
        <v>10.724399999999999</v>
      </c>
      <c r="AW24" s="12">
        <f>VLOOKUP($W24,Total_Rndwd_Cons_BF!$A$4:$M$202,AW$1,FALSE)/10^3</f>
        <v>10.785499999999999</v>
      </c>
      <c r="AX24" s="12">
        <f>VLOOKUP($W24,Total_Rndwd_Cons_BF!$A$4:$M$202,AX$1,FALSE)/10^3</f>
        <v>10.777799999999999</v>
      </c>
      <c r="AY24" s="12">
        <f>VLOOKUP($W24,Total_Rndwd_Cons_BF!$A$4:$M$202,AY$1,FALSE)/10^3</f>
        <v>10.758100000000001</v>
      </c>
      <c r="AZ24" s="12">
        <f>VLOOKUP($W24,Total_Rndwd_Cons_BF!$A$4:$M$202,AZ$1,FALSE)/10^3</f>
        <v>10.7226</v>
      </c>
      <c r="BA24" s="12"/>
      <c r="BB24" s="12">
        <f>VLOOKUP($W24,Total_Rndwd_Cons_BAC!$A$4:$M$202,BB$1,FALSE)/10^3</f>
        <v>10.010999999999999</v>
      </c>
      <c r="BC24" s="12">
        <f>VLOOKUP($W24,Total_Rndwd_Cons_BAC!$A$4:$M$202,BC$1,FALSE)/10^3</f>
        <v>10.214900000000002</v>
      </c>
      <c r="BD24" s="12">
        <f>VLOOKUP($W24,Total_Rndwd_Cons_BAC!$A$4:$M$202,BD$1,FALSE)/10^3</f>
        <v>10.4598</v>
      </c>
      <c r="BE24" s="12">
        <f>VLOOKUP($W24,Total_Rndwd_Cons_BAC!$A$4:$M$202,BE$1,FALSE)/10^3</f>
        <v>10.551</v>
      </c>
      <c r="BF24" s="12">
        <f>VLOOKUP($W24,Total_Rndwd_Cons_BAC!$A$4:$M$202,BF$1,FALSE)/10^3</f>
        <v>10.6599</v>
      </c>
      <c r="BG24" s="12">
        <f>VLOOKUP($W24,Total_Rndwd_Cons_BAC!$A$4:$M$202,BG$1,FALSE)/10^3</f>
        <v>10.6998</v>
      </c>
      <c r="BH24" s="12">
        <f>VLOOKUP($W24,Total_Rndwd_Cons_BAC!$A$4:$M$202,BH$1,FALSE)/10^3</f>
        <v>10.689999999999998</v>
      </c>
      <c r="BI24" s="12">
        <f>VLOOKUP($W24,Total_Rndwd_Cons_BAC!$A$4:$M$202,BI$1,FALSE)/10^3</f>
        <v>10.6675</v>
      </c>
      <c r="BJ24" s="12">
        <f>VLOOKUP($W24,Total_Rndwd_Cons_BAC!$A$4:$M$202,BJ$1,FALSE)/10^3</f>
        <v>10.630400000000002</v>
      </c>
      <c r="BK24" s="12"/>
    </row>
    <row r="25" spans="1:63" x14ac:dyDescent="0.3">
      <c r="A25" t="s">
        <v>41</v>
      </c>
      <c r="B25" s="2">
        <v>2018</v>
      </c>
      <c r="C25" s="2">
        <v>2991</v>
      </c>
      <c r="D25" s="2">
        <v>2994.8</v>
      </c>
      <c r="E25" s="2">
        <v>3018.9</v>
      </c>
      <c r="F25" s="2">
        <v>3057</v>
      </c>
      <c r="G25" s="2">
        <v>3095.6</v>
      </c>
      <c r="H25" s="2">
        <v>3137.1000000000004</v>
      </c>
      <c r="I25" s="2">
        <v>3179.4</v>
      </c>
      <c r="J25" s="2">
        <v>3222.2</v>
      </c>
      <c r="K25" s="2">
        <v>3265.7000000000003</v>
      </c>
      <c r="L25" s="2">
        <v>3310.1</v>
      </c>
      <c r="M25" s="2">
        <v>3355.2000000000003</v>
      </c>
      <c r="N25" t="e">
        <f>(#REF!+#REF!+#REF!)/10^3</f>
        <v>#REF!</v>
      </c>
      <c r="O25" t="e">
        <f>(#REF!+#REF!+#REF!)/10^3</f>
        <v>#REF!</v>
      </c>
      <c r="P25" t="e">
        <f>(#REF!+#REF!+#REF!)/10^3</f>
        <v>#REF!</v>
      </c>
      <c r="Q25" t="e">
        <f>(#REF!+#REF!+#REF!)/10^3</f>
        <v>#REF!</v>
      </c>
      <c r="R25" t="e">
        <f>(#REF!+#REF!+#REF!)/10^3</f>
        <v>#REF!</v>
      </c>
      <c r="S25" t="e">
        <f>(#REF!+#REF!+#REF!)/10^3</f>
        <v>#REF!</v>
      </c>
      <c r="T25" t="e">
        <f>(#REF!+#REF!+#REF!)/10^3</f>
        <v>#REF!</v>
      </c>
      <c r="U25" t="e">
        <f>(#REF!+#REF!+#REF!)/10^3</f>
        <v>#REF!</v>
      </c>
      <c r="W25" t="s">
        <v>42</v>
      </c>
      <c r="X25" s="12">
        <f t="shared" si="2"/>
        <v>8.5879999999999992</v>
      </c>
      <c r="Y25" s="12">
        <f t="shared" si="2"/>
        <v>8.7778999999999989</v>
      </c>
      <c r="Z25" s="12">
        <f t="shared" si="2"/>
        <v>8.9612999999999996</v>
      </c>
      <c r="AA25" s="12">
        <f t="shared" si="2"/>
        <v>9.0894999999999992</v>
      </c>
      <c r="AB25" s="12">
        <f t="shared" si="2"/>
        <v>9.2117000000000004</v>
      </c>
      <c r="AC25" s="12">
        <f t="shared" si="2"/>
        <v>9.3315999999999999</v>
      </c>
      <c r="AD25" s="12">
        <f t="shared" si="2"/>
        <v>9.4238999999999997</v>
      </c>
      <c r="AE25" s="12">
        <f t="shared" si="2"/>
        <v>9.514800000000001</v>
      </c>
      <c r="AF25" s="12">
        <f t="shared" si="2"/>
        <v>9.6056000000000008</v>
      </c>
      <c r="AH25" s="12">
        <f>VLOOKUP($W25,Total_Rndwd_Cons_AF!$A$4:$M$202,AH$1,FALSE)/10^3</f>
        <v>8.5879999999999992</v>
      </c>
      <c r="AI25" s="12">
        <f>VLOOKUP($W25,Total_Rndwd_Cons_AF!$A$4:$M$202,AI$1,FALSE)/10^3</f>
        <v>8.7746999999999993</v>
      </c>
      <c r="AJ25" s="12">
        <f>VLOOKUP($W25,Total_Rndwd_Cons_AF!$A$4:$M$202,AJ$1,FALSE)/10^3</f>
        <v>8.9550999999999981</v>
      </c>
      <c r="AK25" s="12">
        <f>VLOOKUP($W25,Total_Rndwd_Cons_AF!$A$4:$M$202,AK$1,FALSE)/10^3</f>
        <v>9.0817000000000014</v>
      </c>
      <c r="AL25" s="12">
        <f>VLOOKUP($W25,Total_Rndwd_Cons_AF!$A$4:$M$202,AL$1,FALSE)/10^3</f>
        <v>9.2037000000000013</v>
      </c>
      <c r="AM25" s="12">
        <f>VLOOKUP($W25,Total_Rndwd_Cons_AF!$A$4:$M$202,AM$1,FALSE)/10^3</f>
        <v>9.3231999999999999</v>
      </c>
      <c r="AN25" s="12">
        <f>VLOOKUP($W25,Total_Rndwd_Cons_AF!$A$4:$M$202,AN$1,FALSE)/10^3</f>
        <v>9.4151999999999987</v>
      </c>
      <c r="AO25" s="12">
        <f>VLOOKUP($W25,Total_Rndwd_Cons_AF!$A$4:$M$202,AO$1,FALSE)/10^3</f>
        <v>9.5057000000000009</v>
      </c>
      <c r="AP25" s="12">
        <f>VLOOKUP($W25,Total_Rndwd_Cons_AF!$A$4:$M$202,AP$1,FALSE)/10^3</f>
        <v>9.5957999999999988</v>
      </c>
      <c r="AQ25" s="12"/>
      <c r="AR25" s="12">
        <f>VLOOKUP($W25,Total_Rndwd_Cons_BF!$A$4:$M$202,AR$1,FALSE)/10^3</f>
        <v>8.5879999999999992</v>
      </c>
      <c r="AS25" s="12">
        <f>VLOOKUP($W25,Total_Rndwd_Cons_BF!$A$4:$M$202,AS$1,FALSE)/10^3</f>
        <v>8.7667999999999999</v>
      </c>
      <c r="AT25" s="12">
        <f>VLOOKUP($W25,Total_Rndwd_Cons_BF!$A$4:$M$202,AT$1,FALSE)/10^3</f>
        <v>8.9384999999999994</v>
      </c>
      <c r="AU25" s="12">
        <f>VLOOKUP($W25,Total_Rndwd_Cons_BF!$A$4:$M$202,AU$1,FALSE)/10^3</f>
        <v>9.0648999999999997</v>
      </c>
      <c r="AV25" s="12">
        <f>VLOOKUP($W25,Total_Rndwd_Cons_BF!$A$4:$M$202,AV$1,FALSE)/10^3</f>
        <v>9.1868000000000016</v>
      </c>
      <c r="AW25" s="12">
        <f>VLOOKUP($W25,Total_Rndwd_Cons_BF!$A$4:$M$202,AW$1,FALSE)/10^3</f>
        <v>9.3062999999999985</v>
      </c>
      <c r="AX25" s="12">
        <f>VLOOKUP($W25,Total_Rndwd_Cons_BF!$A$4:$M$202,AX$1,FALSE)/10^3</f>
        <v>9.398200000000001</v>
      </c>
      <c r="AY25" s="12">
        <f>VLOOKUP($W25,Total_Rndwd_Cons_BF!$A$4:$M$202,AY$1,FALSE)/10^3</f>
        <v>9.4886999999999997</v>
      </c>
      <c r="AZ25" s="12">
        <f>VLOOKUP($W25,Total_Rndwd_Cons_BF!$A$4:$M$202,AZ$1,FALSE)/10^3</f>
        <v>9.5790000000000006</v>
      </c>
      <c r="BA25" s="12"/>
      <c r="BB25" s="12">
        <f>VLOOKUP($W25,Total_Rndwd_Cons_BAC!$A$4:$M$202,BB$1,FALSE)/10^3</f>
        <v>8.5879999999999992</v>
      </c>
      <c r="BC25" s="12">
        <f>VLOOKUP($W25,Total_Rndwd_Cons_BAC!$A$4:$M$202,BC$1,FALSE)/10^3</f>
        <v>8.7741999999999987</v>
      </c>
      <c r="BD25" s="12">
        <f>VLOOKUP($W25,Total_Rndwd_Cons_BAC!$A$4:$M$202,BD$1,FALSE)/10^3</f>
        <v>8.9536999999999995</v>
      </c>
      <c r="BE25" s="12">
        <f>VLOOKUP($W25,Total_Rndwd_Cons_BAC!$A$4:$M$202,BE$1,FALSE)/10^3</f>
        <v>9.0805000000000025</v>
      </c>
      <c r="BF25" s="12">
        <f>VLOOKUP($W25,Total_Rndwd_Cons_BAC!$A$4:$M$202,BF$1,FALSE)/10^3</f>
        <v>9.202399999999999</v>
      </c>
      <c r="BG25" s="12">
        <f>VLOOKUP($W25,Total_Rndwd_Cons_BAC!$A$4:$M$202,BG$1,FALSE)/10^3</f>
        <v>9.3219999999999992</v>
      </c>
      <c r="BH25" s="12">
        <f>VLOOKUP($W25,Total_Rndwd_Cons_BAC!$A$4:$M$202,BH$1,FALSE)/10^3</f>
        <v>9.4137999999999984</v>
      </c>
      <c r="BI25" s="12">
        <f>VLOOKUP($W25,Total_Rndwd_Cons_BAC!$A$4:$M$202,BI$1,FALSE)/10^3</f>
        <v>9.5042999999999989</v>
      </c>
      <c r="BJ25" s="12">
        <f>VLOOKUP($W25,Total_Rndwd_Cons_BAC!$A$4:$M$202,BJ$1,FALSE)/10^3</f>
        <v>9.5947000000000013</v>
      </c>
      <c r="BK25" s="12"/>
    </row>
    <row r="26" spans="1:63" x14ac:dyDescent="0.3">
      <c r="A26" t="s">
        <v>43</v>
      </c>
      <c r="B26" s="2">
        <v>19558</v>
      </c>
      <c r="C26" s="2">
        <v>27431</v>
      </c>
      <c r="D26" s="2">
        <v>27431</v>
      </c>
      <c r="E26" s="2">
        <v>27795.599999999999</v>
      </c>
      <c r="F26" s="2">
        <v>28337.200000000001</v>
      </c>
      <c r="G26" s="2">
        <v>28882.800000000003</v>
      </c>
      <c r="H26" s="2">
        <v>29397.399999999998</v>
      </c>
      <c r="I26" s="2">
        <v>29897.599999999999</v>
      </c>
      <c r="J26" s="2">
        <v>30387.7</v>
      </c>
      <c r="K26" s="2">
        <v>30741.699999999997</v>
      </c>
      <c r="L26" s="2">
        <v>31043.499999999996</v>
      </c>
      <c r="M26" s="2">
        <v>31259.5</v>
      </c>
      <c r="N26" t="e">
        <f>(#REF!+#REF!+#REF!)/10^3</f>
        <v>#REF!</v>
      </c>
      <c r="O26" t="e">
        <f>(#REF!+#REF!+#REF!)/10^3</f>
        <v>#REF!</v>
      </c>
      <c r="P26" t="e">
        <f>(#REF!+#REF!+#REF!)/10^3</f>
        <v>#REF!</v>
      </c>
      <c r="Q26" t="e">
        <f>(#REF!+#REF!+#REF!)/10^3</f>
        <v>#REF!</v>
      </c>
      <c r="R26" t="e">
        <f>(#REF!+#REF!+#REF!)/10^3</f>
        <v>#REF!</v>
      </c>
      <c r="S26" t="e">
        <f>(#REF!+#REF!+#REF!)/10^3</f>
        <v>#REF!</v>
      </c>
      <c r="T26" t="e">
        <f>(#REF!+#REF!+#REF!)/10^3</f>
        <v>#REF!</v>
      </c>
      <c r="U26" t="e">
        <f>(#REF!+#REF!+#REF!)/10^3</f>
        <v>#REF!</v>
      </c>
      <c r="W26" s="4" t="s">
        <v>44</v>
      </c>
      <c r="X26" s="11">
        <f t="shared" si="2"/>
        <v>1384.1166999999994</v>
      </c>
      <c r="Y26" s="11">
        <f t="shared" si="2"/>
        <v>1469.7429999999999</v>
      </c>
      <c r="Z26" s="11">
        <f t="shared" si="2"/>
        <v>1577.9951999999996</v>
      </c>
      <c r="AA26" s="11">
        <f t="shared" si="2"/>
        <v>1623.4382000000005</v>
      </c>
      <c r="AB26" s="11">
        <f t="shared" si="2"/>
        <v>1658.3898999999994</v>
      </c>
      <c r="AC26" s="11">
        <f t="shared" si="2"/>
        <v>1688.2938999999999</v>
      </c>
      <c r="AD26" s="11">
        <f t="shared" si="2"/>
        <v>1692.4665</v>
      </c>
      <c r="AE26" s="11">
        <f t="shared" si="2"/>
        <v>1692.1204000000012</v>
      </c>
      <c r="AF26" s="11">
        <f t="shared" si="2"/>
        <v>1695.6649000000004</v>
      </c>
      <c r="AG26" s="4"/>
      <c r="AH26" s="11">
        <f>VLOOKUP($W26,Total_Rndwd_Cons_AF!$A$4:$M$202,AH$1,FALSE)/10^3</f>
        <v>1384.1166999999994</v>
      </c>
      <c r="AI26" s="11">
        <f>VLOOKUP($W26,Total_Rndwd_Cons_AF!$A$4:$M$202,AI$1,FALSE)/10^3</f>
        <v>1464.6116999999997</v>
      </c>
      <c r="AJ26" s="11">
        <f>VLOOKUP($W26,Total_Rndwd_Cons_AF!$A$4:$M$202,AJ$1,FALSE)/10^3</f>
        <v>1562.3095000000001</v>
      </c>
      <c r="AK26" s="11">
        <f>VLOOKUP($W26,Total_Rndwd_Cons_AF!$A$4:$M$202,AK$1,FALSE)/10^3</f>
        <v>1608.1454999999999</v>
      </c>
      <c r="AL26" s="11">
        <f>VLOOKUP($W26,Total_Rndwd_Cons_AF!$A$4:$M$202,AL$1,FALSE)/10^3</f>
        <v>1647.1003999999998</v>
      </c>
      <c r="AM26" s="11">
        <f>VLOOKUP($W26,Total_Rndwd_Cons_AF!$A$4:$M$202,AM$1,FALSE)/10^3</f>
        <v>1682.7621999999999</v>
      </c>
      <c r="AN26" s="11">
        <f>VLOOKUP($W26,Total_Rndwd_Cons_AF!$A$4:$M$202,AN$1,FALSE)/10^3</f>
        <v>1683.1646000000003</v>
      </c>
      <c r="AO26" s="11">
        <f>VLOOKUP($W26,Total_Rndwd_Cons_AF!$A$4:$M$202,AO$1,FALSE)/10^3</f>
        <v>1679.4138999999998</v>
      </c>
      <c r="AP26" s="11">
        <f>VLOOKUP($W26,Total_Rndwd_Cons_AF!$A$4:$M$202,AP$1,FALSE)/10^3</f>
        <v>1678.6451000000009</v>
      </c>
      <c r="AQ26" s="11"/>
      <c r="AR26" s="11">
        <f>VLOOKUP($W26,Total_Rndwd_Cons_BF!$A$4:$M$202,AR$1,FALSE)/10^3</f>
        <v>1384.1166999999994</v>
      </c>
      <c r="AS26" s="11">
        <f>VLOOKUP($W26,Total_Rndwd_Cons_BF!$A$4:$M$202,AS$1,FALSE)/10^3</f>
        <v>1448.2246999999998</v>
      </c>
      <c r="AT26" s="11">
        <f>VLOOKUP($W26,Total_Rndwd_Cons_BF!$A$4:$M$202,AT$1,FALSE)/10^3</f>
        <v>1526.2046</v>
      </c>
      <c r="AU26" s="11">
        <f>VLOOKUP($W26,Total_Rndwd_Cons_BF!$A$4:$M$202,AU$1,FALSE)/10^3</f>
        <v>1565.6482999999996</v>
      </c>
      <c r="AV26" s="11">
        <f>VLOOKUP($W26,Total_Rndwd_Cons_BF!$A$4:$M$202,AV$1,FALSE)/10^3</f>
        <v>1600.3765999999998</v>
      </c>
      <c r="AW26" s="11">
        <f>VLOOKUP($W26,Total_Rndwd_Cons_BF!$A$4:$M$202,AW$1,FALSE)/10^3</f>
        <v>1630.8532</v>
      </c>
      <c r="AX26" s="11">
        <f>VLOOKUP($W26,Total_Rndwd_Cons_BF!$A$4:$M$202,AX$1,FALSE)/10^3</f>
        <v>1627.5162</v>
      </c>
      <c r="AY26" s="11">
        <f>VLOOKUP($W26,Total_Rndwd_Cons_BF!$A$4:$M$202,AY$1,FALSE)/10^3</f>
        <v>1625.0548999999999</v>
      </c>
      <c r="AZ26" s="11">
        <f>VLOOKUP($W26,Total_Rndwd_Cons_BF!$A$4:$M$202,AZ$1,FALSE)/10^3</f>
        <v>1621.1467999999993</v>
      </c>
      <c r="BA26" s="11"/>
      <c r="BB26" s="11">
        <f>VLOOKUP($W26,Total_Rndwd_Cons_BAC!$A$4:$M$202,BB$1,FALSE)/10^3</f>
        <v>1384.1166999999994</v>
      </c>
      <c r="BC26" s="11">
        <f>VLOOKUP($W26,Total_Rndwd_Cons_BAC!$A$4:$M$202,BC$1,FALSE)/10^3</f>
        <v>1460.0885999999998</v>
      </c>
      <c r="BD26" s="11">
        <f>VLOOKUP($W26,Total_Rndwd_Cons_BAC!$A$4:$M$202,BD$1,FALSE)/10^3</f>
        <v>1551.9907999999996</v>
      </c>
      <c r="BE26" s="11">
        <f>VLOOKUP($W26,Total_Rndwd_Cons_BAC!$A$4:$M$202,BE$1,FALSE)/10^3</f>
        <v>1598.4954000000002</v>
      </c>
      <c r="BF26" s="11">
        <f>VLOOKUP($W26,Total_Rndwd_Cons_BAC!$A$4:$M$202,BF$1,FALSE)/10^3</f>
        <v>1639.3514999999993</v>
      </c>
      <c r="BG26" s="11">
        <f>VLOOKUP($W26,Total_Rndwd_Cons_BAC!$A$4:$M$202,BG$1,FALSE)/10^3</f>
        <v>1669.8592999999998</v>
      </c>
      <c r="BH26" s="11">
        <f>VLOOKUP($W26,Total_Rndwd_Cons_BAC!$A$4:$M$202,BH$1,FALSE)/10^3</f>
        <v>1671.2266000000004</v>
      </c>
      <c r="BI26" s="11">
        <f>VLOOKUP($W26,Total_Rndwd_Cons_BAC!$A$4:$M$202,BI$1,FALSE)/10^3</f>
        <v>1669.2251000000001</v>
      </c>
      <c r="BJ26" s="11">
        <f>VLOOKUP($W26,Total_Rndwd_Cons_BAC!$A$4:$M$202,BJ$1,FALSE)/10^3</f>
        <v>1668.6880999999996</v>
      </c>
      <c r="BK26" s="12"/>
    </row>
    <row r="27" spans="1:63" x14ac:dyDescent="0.3">
      <c r="A27" t="s">
        <v>45</v>
      </c>
      <c r="B27" s="2">
        <v>1366</v>
      </c>
      <c r="C27" s="2">
        <v>2143</v>
      </c>
      <c r="D27" s="2">
        <v>2142.1</v>
      </c>
      <c r="E27" s="2">
        <v>2158.3000000000002</v>
      </c>
      <c r="F27" s="2">
        <v>2184.7000000000003</v>
      </c>
      <c r="G27" s="2">
        <v>2211.2999999999997</v>
      </c>
      <c r="H27" s="2">
        <v>2241.9999999999995</v>
      </c>
      <c r="I27" s="2">
        <v>2273.3000000000002</v>
      </c>
      <c r="J27" s="2">
        <v>2305</v>
      </c>
      <c r="K27" s="2">
        <v>2337.6</v>
      </c>
      <c r="L27" s="2">
        <v>2370.6000000000004</v>
      </c>
      <c r="M27" s="2">
        <v>2404.2999999999997</v>
      </c>
      <c r="N27" t="e">
        <f>(#REF!+#REF!+#REF!)/10^3</f>
        <v>#REF!</v>
      </c>
      <c r="O27" t="e">
        <f>(#REF!+#REF!+#REF!)/10^3</f>
        <v>#REF!</v>
      </c>
      <c r="P27" t="e">
        <f>(#REF!+#REF!+#REF!)/10^3</f>
        <v>#REF!</v>
      </c>
      <c r="Q27" t="e">
        <f>(#REF!+#REF!+#REF!)/10^3</f>
        <v>#REF!</v>
      </c>
      <c r="R27" t="e">
        <f>(#REF!+#REF!+#REF!)/10^3</f>
        <v>#REF!</v>
      </c>
      <c r="S27" t="e">
        <f>(#REF!+#REF!+#REF!)/10^3</f>
        <v>#REF!</v>
      </c>
      <c r="T27" t="e">
        <f>(#REF!+#REF!+#REF!)/10^3</f>
        <v>#REF!</v>
      </c>
      <c r="U27" t="e">
        <f>(#REF!+#REF!+#REF!)/10^3</f>
        <v>#REF!</v>
      </c>
      <c r="W27" t="s">
        <v>46</v>
      </c>
      <c r="X27" s="12">
        <f t="shared" si="2"/>
        <v>545.21669999999995</v>
      </c>
      <c r="Y27" s="12">
        <f t="shared" si="2"/>
        <v>602.73479999999995</v>
      </c>
      <c r="Z27" s="12">
        <f t="shared" si="2"/>
        <v>677.70649999999989</v>
      </c>
      <c r="AA27" s="12">
        <f t="shared" si="2"/>
        <v>707.19349999999997</v>
      </c>
      <c r="AB27" s="12">
        <f t="shared" si="2"/>
        <v>723.8546</v>
      </c>
      <c r="AC27" s="12">
        <f t="shared" si="2"/>
        <v>734.33259999999996</v>
      </c>
      <c r="AD27" s="12">
        <f t="shared" si="2"/>
        <v>725.3968000000001</v>
      </c>
      <c r="AE27" s="12">
        <f t="shared" si="2"/>
        <v>715.65780000000007</v>
      </c>
      <c r="AF27" s="12">
        <f t="shared" si="2"/>
        <v>704.41420000000005</v>
      </c>
      <c r="AH27" s="12">
        <f>VLOOKUP($W27,Total_Rndwd_Cons_AF!$A$4:$M$202,AH$1,FALSE)/10^3</f>
        <v>545.21669999999995</v>
      </c>
      <c r="AI27" s="12">
        <f>VLOOKUP($W27,Total_Rndwd_Cons_AF!$A$4:$M$202,AI$1,FALSE)/10^3</f>
        <v>601.67320000000007</v>
      </c>
      <c r="AJ27" s="12">
        <f>VLOOKUP($W27,Total_Rndwd_Cons_AF!$A$4:$M$202,AJ$1,FALSE)/10^3</f>
        <v>671.85439999999994</v>
      </c>
      <c r="AK27" s="12">
        <f>VLOOKUP($W27,Total_Rndwd_Cons_AF!$A$4:$M$202,AK$1,FALSE)/10^3</f>
        <v>705.01940000000002</v>
      </c>
      <c r="AL27" s="12">
        <f>VLOOKUP($W27,Total_Rndwd_Cons_AF!$A$4:$M$202,AL$1,FALSE)/10^3</f>
        <v>728.52729999999997</v>
      </c>
      <c r="AM27" s="12">
        <f>VLOOKUP($W27,Total_Rndwd_Cons_AF!$A$4:$M$202,AM$1,FALSE)/10^3</f>
        <v>746.34670000000006</v>
      </c>
      <c r="AN27" s="12">
        <f>VLOOKUP($W27,Total_Rndwd_Cons_AF!$A$4:$M$202,AN$1,FALSE)/10^3</f>
        <v>736.38760000000002</v>
      </c>
      <c r="AO27" s="12">
        <f>VLOOKUP($W27,Total_Rndwd_Cons_AF!$A$4:$M$202,AO$1,FALSE)/10^3</f>
        <v>724.40139999999997</v>
      </c>
      <c r="AP27" s="12">
        <f>VLOOKUP($W27,Total_Rndwd_Cons_AF!$A$4:$M$202,AP$1,FALSE)/10^3</f>
        <v>709.85660000000007</v>
      </c>
      <c r="AQ27" s="12"/>
      <c r="AR27" s="12">
        <f>VLOOKUP($W27,Total_Rndwd_Cons_BF!$A$4:$M$202,AR$1,FALSE)/10^3</f>
        <v>545.21669999999995</v>
      </c>
      <c r="AS27" s="12">
        <f>VLOOKUP($W27,Total_Rndwd_Cons_BF!$A$4:$M$202,AS$1,FALSE)/10^3</f>
        <v>602.33699999999999</v>
      </c>
      <c r="AT27" s="12">
        <f>VLOOKUP($W27,Total_Rndwd_Cons_BF!$A$4:$M$202,AT$1,FALSE)/10^3</f>
        <v>675.74990000000003</v>
      </c>
      <c r="AU27" s="12">
        <f>VLOOKUP($W27,Total_Rndwd_Cons_BF!$A$4:$M$202,AU$1,FALSE)/10^3</f>
        <v>706.71839999999986</v>
      </c>
      <c r="AV27" s="12">
        <f>VLOOKUP($W27,Total_Rndwd_Cons_BF!$A$4:$M$202,AV$1,FALSE)/10^3</f>
        <v>730.65880000000004</v>
      </c>
      <c r="AW27" s="12">
        <f>VLOOKUP($W27,Total_Rndwd_Cons_BF!$A$4:$M$202,AW$1,FALSE)/10^3</f>
        <v>748.67270000000008</v>
      </c>
      <c r="AX27" s="12">
        <f>VLOOKUP($W27,Total_Rndwd_Cons_BF!$A$4:$M$202,AX$1,FALSE)/10^3</f>
        <v>738.97890000000007</v>
      </c>
      <c r="AY27" s="12">
        <f>VLOOKUP($W27,Total_Rndwd_Cons_BF!$A$4:$M$202,AY$1,FALSE)/10^3</f>
        <v>727.77200000000005</v>
      </c>
      <c r="AZ27" s="12">
        <f>VLOOKUP($W27,Total_Rndwd_Cons_BF!$A$4:$M$202,AZ$1,FALSE)/10^3</f>
        <v>715.5302999999999</v>
      </c>
      <c r="BA27" s="12"/>
      <c r="BB27" s="12">
        <f>VLOOKUP($W27,Total_Rndwd_Cons_BAC!$A$4:$M$202,BB$1,FALSE)/10^3</f>
        <v>545.21669999999995</v>
      </c>
      <c r="BC27" s="12">
        <f>VLOOKUP($W27,Total_Rndwd_Cons_BAC!$A$4:$M$202,BC$1,FALSE)/10^3</f>
        <v>599.76540000000011</v>
      </c>
      <c r="BD27" s="12">
        <f>VLOOKUP($W27,Total_Rndwd_Cons_BAC!$A$4:$M$202,BD$1,FALSE)/10^3</f>
        <v>667.2906999999999</v>
      </c>
      <c r="BE27" s="12">
        <f>VLOOKUP($W27,Total_Rndwd_Cons_BAC!$A$4:$M$202,BE$1,FALSE)/10^3</f>
        <v>700.62569999999994</v>
      </c>
      <c r="BF27" s="12">
        <f>VLOOKUP($W27,Total_Rndwd_Cons_BAC!$A$4:$M$202,BF$1,FALSE)/10^3</f>
        <v>725.14379999999994</v>
      </c>
      <c r="BG27" s="12">
        <f>VLOOKUP($W27,Total_Rndwd_Cons_BAC!$A$4:$M$202,BG$1,FALSE)/10^3</f>
        <v>740.19510000000002</v>
      </c>
      <c r="BH27" s="12">
        <f>VLOOKUP($W27,Total_Rndwd_Cons_BAC!$A$4:$M$202,BH$1,FALSE)/10^3</f>
        <v>729.36180000000002</v>
      </c>
      <c r="BI27" s="12">
        <f>VLOOKUP($W27,Total_Rndwd_Cons_BAC!$A$4:$M$202,BI$1,FALSE)/10^3</f>
        <v>716.99660000000006</v>
      </c>
      <c r="BJ27" s="12">
        <f>VLOOKUP($W27,Total_Rndwd_Cons_BAC!$A$4:$M$202,BJ$1,FALSE)/10^3</f>
        <v>702.56029999999998</v>
      </c>
      <c r="BK27" s="12"/>
    </row>
    <row r="28" spans="1:63" x14ac:dyDescent="0.3">
      <c r="A28" t="s">
        <v>47</v>
      </c>
      <c r="B28" s="2">
        <v>3538</v>
      </c>
      <c r="C28" s="2">
        <v>9172</v>
      </c>
      <c r="D28" s="2">
        <v>8985.1</v>
      </c>
      <c r="E28" s="2">
        <v>9105</v>
      </c>
      <c r="F28" s="2">
        <v>9309.0000000000018</v>
      </c>
      <c r="G28" s="2">
        <v>9527.7999999999993</v>
      </c>
      <c r="H28" s="2">
        <v>9728.2999999999993</v>
      </c>
      <c r="I28" s="2">
        <v>9938.2999999999993</v>
      </c>
      <c r="J28" s="2">
        <v>10159.500000000002</v>
      </c>
      <c r="K28" s="2">
        <v>10355</v>
      </c>
      <c r="L28" s="2">
        <v>10558.1</v>
      </c>
      <c r="M28" s="2">
        <v>10769.7</v>
      </c>
      <c r="N28" t="e">
        <f>(#REF!+#REF!+#REF!)/10^3</f>
        <v>#REF!</v>
      </c>
      <c r="O28" t="e">
        <f>(#REF!+#REF!+#REF!)/10^3</f>
        <v>#REF!</v>
      </c>
      <c r="P28" t="e">
        <f>(#REF!+#REF!+#REF!)/10^3</f>
        <v>#REF!</v>
      </c>
      <c r="Q28" t="e">
        <f>(#REF!+#REF!+#REF!)/10^3</f>
        <v>#REF!</v>
      </c>
      <c r="R28" t="e">
        <f>(#REF!+#REF!+#REF!)/10^3</f>
        <v>#REF!</v>
      </c>
      <c r="S28" t="e">
        <f>(#REF!+#REF!+#REF!)/10^3</f>
        <v>#REF!</v>
      </c>
      <c r="T28" t="e">
        <f>(#REF!+#REF!+#REF!)/10^3</f>
        <v>#REF!</v>
      </c>
      <c r="U28" t="e">
        <f>(#REF!+#REF!+#REF!)/10^3</f>
        <v>#REF!</v>
      </c>
      <c r="W28" t="s">
        <v>48</v>
      </c>
      <c r="X28" s="12">
        <f t="shared" si="2"/>
        <v>362.84459999999996</v>
      </c>
      <c r="Y28" s="12">
        <f t="shared" si="2"/>
        <v>377.75410000000005</v>
      </c>
      <c r="Z28" s="12">
        <f t="shared" si="2"/>
        <v>393.93979999999999</v>
      </c>
      <c r="AA28" s="12">
        <f t="shared" si="2"/>
        <v>401.06630000000007</v>
      </c>
      <c r="AB28" s="12">
        <f t="shared" si="2"/>
        <v>410.46429999999998</v>
      </c>
      <c r="AC28" s="12">
        <f t="shared" si="2"/>
        <v>421.63140000000004</v>
      </c>
      <c r="AD28" s="12">
        <f t="shared" si="2"/>
        <v>431.68020000000001</v>
      </c>
      <c r="AE28" s="12">
        <f t="shared" si="2"/>
        <v>439.31229999999999</v>
      </c>
      <c r="AF28" s="12">
        <f t="shared" si="2"/>
        <v>452.23160000000001</v>
      </c>
      <c r="AH28" s="12">
        <f>VLOOKUP($W28,Total_Rndwd_Cons_AF!$A$4:$M$202,AH$1,FALSE)/10^3</f>
        <v>362.84459999999996</v>
      </c>
      <c r="AI28" s="12">
        <f>VLOOKUP($W28,Total_Rndwd_Cons_AF!$A$4:$M$202,AI$1,FALSE)/10^3</f>
        <v>376.31489999999997</v>
      </c>
      <c r="AJ28" s="12">
        <f>VLOOKUP($W28,Total_Rndwd_Cons_AF!$A$4:$M$202,AJ$1,FALSE)/10^3</f>
        <v>390.53919999999999</v>
      </c>
      <c r="AK28" s="12">
        <f>VLOOKUP($W28,Total_Rndwd_Cons_AF!$A$4:$M$202,AK$1,FALSE)/10^3</f>
        <v>396.39339999999999</v>
      </c>
      <c r="AL28" s="12">
        <f>VLOOKUP($W28,Total_Rndwd_Cons_AF!$A$4:$M$202,AL$1,FALSE)/10^3</f>
        <v>403.55410000000006</v>
      </c>
      <c r="AM28" s="12">
        <f>VLOOKUP($W28,Total_Rndwd_Cons_AF!$A$4:$M$202,AM$1,FALSE)/10^3</f>
        <v>413.77870000000001</v>
      </c>
      <c r="AN28" s="12">
        <f>VLOOKUP($W28,Total_Rndwd_Cons_AF!$A$4:$M$202,AN$1,FALSE)/10^3</f>
        <v>423.08670000000006</v>
      </c>
      <c r="AO28" s="12">
        <f>VLOOKUP($W28,Total_Rndwd_Cons_AF!$A$4:$M$202,AO$1,FALSE)/10^3</f>
        <v>430.77859999999998</v>
      </c>
      <c r="AP28" s="12">
        <f>VLOOKUP($W28,Total_Rndwd_Cons_AF!$A$4:$M$202,AP$1,FALSE)/10^3</f>
        <v>442.88</v>
      </c>
      <c r="AQ28" s="12"/>
      <c r="AR28" s="12">
        <f>VLOOKUP($W28,Total_Rndwd_Cons_BF!$A$4:$M$202,AR$1,FALSE)/10^3</f>
        <v>362.84459999999996</v>
      </c>
      <c r="AS28" s="12">
        <f>VLOOKUP($W28,Total_Rndwd_Cons_BF!$A$4:$M$202,AS$1,FALSE)/10^3</f>
        <v>370.33880000000005</v>
      </c>
      <c r="AT28" s="12">
        <f>VLOOKUP($W28,Total_Rndwd_Cons_BF!$A$4:$M$202,AT$1,FALSE)/10^3</f>
        <v>376.44380000000001</v>
      </c>
      <c r="AU28" s="12">
        <f>VLOOKUP($W28,Total_Rndwd_Cons_BF!$A$4:$M$202,AU$1,FALSE)/10^3</f>
        <v>380.25240000000002</v>
      </c>
      <c r="AV28" s="12">
        <f>VLOOKUP($W28,Total_Rndwd_Cons_BF!$A$4:$M$202,AV$1,FALSE)/10^3</f>
        <v>383.45280000000002</v>
      </c>
      <c r="AW28" s="12">
        <f>VLOOKUP($W28,Total_Rndwd_Cons_BF!$A$4:$M$202,AW$1,FALSE)/10^3</f>
        <v>387.17299999999994</v>
      </c>
      <c r="AX28" s="12">
        <f>VLOOKUP($W28,Total_Rndwd_Cons_BF!$A$4:$M$202,AX$1,FALSE)/10^3</f>
        <v>391.86329999999998</v>
      </c>
      <c r="AY28" s="12">
        <f>VLOOKUP($W28,Total_Rndwd_Cons_BF!$A$4:$M$202,AY$1,FALSE)/10^3</f>
        <v>399.553</v>
      </c>
      <c r="AZ28" s="12">
        <f>VLOOKUP($W28,Total_Rndwd_Cons_BF!$A$4:$M$202,AZ$1,FALSE)/10^3</f>
        <v>408.07229999999998</v>
      </c>
      <c r="BA28" s="12"/>
      <c r="BB28" s="12">
        <f>VLOOKUP($W28,Total_Rndwd_Cons_BAC!$A$4:$M$202,BB$1,FALSE)/10^3</f>
        <v>362.84459999999996</v>
      </c>
      <c r="BC28" s="12">
        <f>VLOOKUP($W28,Total_Rndwd_Cons_BAC!$A$4:$M$202,BC$1,FALSE)/10^3</f>
        <v>376.93680000000006</v>
      </c>
      <c r="BD28" s="12">
        <f>VLOOKUP($W28,Total_Rndwd_Cons_BAC!$A$4:$M$202,BD$1,FALSE)/10^3</f>
        <v>392.01859999999999</v>
      </c>
      <c r="BE28" s="12">
        <f>VLOOKUP($W28,Total_Rndwd_Cons_BAC!$A$4:$M$202,BE$1,FALSE)/10^3</f>
        <v>398.16909999999996</v>
      </c>
      <c r="BF28" s="12">
        <f>VLOOKUP($W28,Total_Rndwd_Cons_BAC!$A$4:$M$202,BF$1,FALSE)/10^3</f>
        <v>406.54480000000001</v>
      </c>
      <c r="BG28" s="12">
        <f>VLOOKUP($W28,Total_Rndwd_Cons_BAC!$A$4:$M$202,BG$1,FALSE)/10^3</f>
        <v>417.18420000000003</v>
      </c>
      <c r="BH28" s="12">
        <f>VLOOKUP($W28,Total_Rndwd_Cons_BAC!$A$4:$M$202,BH$1,FALSE)/10^3</f>
        <v>426.8082</v>
      </c>
      <c r="BI28" s="12">
        <f>VLOOKUP($W28,Total_Rndwd_Cons_BAC!$A$4:$M$202,BI$1,FALSE)/10^3</f>
        <v>434.37309999999997</v>
      </c>
      <c r="BJ28" s="12">
        <f>VLOOKUP($W28,Total_Rndwd_Cons_BAC!$A$4:$M$202,BJ$1,FALSE)/10^3</f>
        <v>447.44329999999997</v>
      </c>
      <c r="BK28" s="12"/>
    </row>
    <row r="29" spans="1:63" x14ac:dyDescent="0.3">
      <c r="A29" t="s">
        <v>49</v>
      </c>
      <c r="B29" s="2">
        <v>745</v>
      </c>
      <c r="C29" s="2">
        <v>1138</v>
      </c>
      <c r="D29" s="2">
        <v>1131</v>
      </c>
      <c r="E29" s="2">
        <v>1139.5000000000002</v>
      </c>
      <c r="F29" s="2">
        <v>1154.5</v>
      </c>
      <c r="G29" s="2">
        <v>1170.3999999999999</v>
      </c>
      <c r="H29" s="2">
        <v>1189.9000000000001</v>
      </c>
      <c r="I29" s="2">
        <v>1206.8</v>
      </c>
      <c r="J29" s="2">
        <v>1222.4000000000001</v>
      </c>
      <c r="K29" s="2">
        <v>1234.5</v>
      </c>
      <c r="L29" s="2">
        <v>1243.8999999999999</v>
      </c>
      <c r="M29" s="2">
        <v>1252.1000000000001</v>
      </c>
      <c r="N29" t="e">
        <f>(#REF!+#REF!+#REF!)/10^3</f>
        <v>#REF!</v>
      </c>
      <c r="O29" t="e">
        <f>(#REF!+#REF!+#REF!)/10^3</f>
        <v>#REF!</v>
      </c>
      <c r="P29" t="e">
        <f>(#REF!+#REF!+#REF!)/10^3</f>
        <v>#REF!</v>
      </c>
      <c r="Q29" t="e">
        <f>(#REF!+#REF!+#REF!)/10^3</f>
        <v>#REF!</v>
      </c>
      <c r="R29" t="e">
        <f>(#REF!+#REF!+#REF!)/10^3</f>
        <v>#REF!</v>
      </c>
      <c r="S29" t="e">
        <f>(#REF!+#REF!+#REF!)/10^3</f>
        <v>#REF!</v>
      </c>
      <c r="T29" t="e">
        <f>(#REF!+#REF!+#REF!)/10^3</f>
        <v>#REF!</v>
      </c>
      <c r="U29" t="e">
        <f>(#REF!+#REF!+#REF!)/10^3</f>
        <v>#REF!</v>
      </c>
      <c r="W29" t="s">
        <v>50</v>
      </c>
      <c r="X29" s="12">
        <f t="shared" si="2"/>
        <v>117.66419999999999</v>
      </c>
      <c r="Y29" s="12">
        <f t="shared" si="2"/>
        <v>124.1036</v>
      </c>
      <c r="Z29" s="12">
        <f t="shared" si="2"/>
        <v>131.0187</v>
      </c>
      <c r="AA29" s="12">
        <f t="shared" si="2"/>
        <v>133.0966</v>
      </c>
      <c r="AB29" s="12">
        <f t="shared" si="2"/>
        <v>135.6807</v>
      </c>
      <c r="AC29" s="12">
        <f t="shared" si="2"/>
        <v>138.07080000000002</v>
      </c>
      <c r="AD29" s="12">
        <f t="shared" si="2"/>
        <v>138.28580000000002</v>
      </c>
      <c r="AE29" s="12">
        <f t="shared" si="2"/>
        <v>139.54230000000001</v>
      </c>
      <c r="AF29" s="12">
        <f t="shared" si="2"/>
        <v>141.78800000000001</v>
      </c>
      <c r="AH29" s="12">
        <f>VLOOKUP($W29,Total_Rndwd_Cons_AF!$A$4:$M$202,AH$1,FALSE)/10^3</f>
        <v>117.66419999999999</v>
      </c>
      <c r="AI29" s="12">
        <f>VLOOKUP($W29,Total_Rndwd_Cons_AF!$A$4:$M$202,AI$1,FALSE)/10^3</f>
        <v>123.4148</v>
      </c>
      <c r="AJ29" s="12">
        <f>VLOOKUP($W29,Total_Rndwd_Cons_AF!$A$4:$M$202,AJ$1,FALSE)/10^3</f>
        <v>129.46680000000001</v>
      </c>
      <c r="AK29" s="12">
        <f>VLOOKUP($W29,Total_Rndwd_Cons_AF!$A$4:$M$202,AK$1,FALSE)/10^3</f>
        <v>131.49089999999998</v>
      </c>
      <c r="AL29" s="12">
        <f>VLOOKUP($W29,Total_Rndwd_Cons_AF!$A$4:$M$202,AL$1,FALSE)/10^3</f>
        <v>134.22970000000001</v>
      </c>
      <c r="AM29" s="12">
        <f>VLOOKUP($W29,Total_Rndwd_Cons_AF!$A$4:$M$202,AM$1,FALSE)/10^3</f>
        <v>136.65169999999998</v>
      </c>
      <c r="AN29" s="12">
        <f>VLOOKUP($W29,Total_Rndwd_Cons_AF!$A$4:$M$202,AN$1,FALSE)/10^3</f>
        <v>136.28700000000001</v>
      </c>
      <c r="AO29" s="12">
        <f>VLOOKUP($W29,Total_Rndwd_Cons_AF!$A$4:$M$202,AO$1,FALSE)/10^3</f>
        <v>137.2046</v>
      </c>
      <c r="AP29" s="12">
        <f>VLOOKUP($W29,Total_Rndwd_Cons_AF!$A$4:$M$202,AP$1,FALSE)/10^3</f>
        <v>139.0112</v>
      </c>
      <c r="AQ29" s="12"/>
      <c r="AR29" s="12">
        <f>VLOOKUP($W29,Total_Rndwd_Cons_BF!$A$4:$M$202,AR$1,FALSE)/10^3</f>
        <v>117.66419999999999</v>
      </c>
      <c r="AS29" s="12">
        <f>VLOOKUP($W29,Total_Rndwd_Cons_BF!$A$4:$M$202,AS$1,FALSE)/10^3</f>
        <v>118.36110000000001</v>
      </c>
      <c r="AT29" s="12">
        <f>VLOOKUP($W29,Total_Rndwd_Cons_BF!$A$4:$M$202,AT$1,FALSE)/10^3</f>
        <v>120.69949999999999</v>
      </c>
      <c r="AU29" s="12">
        <f>VLOOKUP($W29,Total_Rndwd_Cons_BF!$A$4:$M$202,AU$1,FALSE)/10^3</f>
        <v>121.85809999999999</v>
      </c>
      <c r="AV29" s="12">
        <f>VLOOKUP($W29,Total_Rndwd_Cons_BF!$A$4:$M$202,AV$1,FALSE)/10^3</f>
        <v>124.33760000000001</v>
      </c>
      <c r="AW29" s="12">
        <f>VLOOKUP($W29,Total_Rndwd_Cons_BF!$A$4:$M$202,AW$1,FALSE)/10^3</f>
        <v>127.29039999999999</v>
      </c>
      <c r="AX29" s="12">
        <f>VLOOKUP($W29,Total_Rndwd_Cons_BF!$A$4:$M$202,AX$1,FALSE)/10^3</f>
        <v>128.17310000000001</v>
      </c>
      <c r="AY29" s="12">
        <f>VLOOKUP($W29,Total_Rndwd_Cons_BF!$A$4:$M$202,AY$1,FALSE)/10^3</f>
        <v>128.68770000000001</v>
      </c>
      <c r="AZ29" s="12">
        <f>VLOOKUP($W29,Total_Rndwd_Cons_BF!$A$4:$M$202,AZ$1,FALSE)/10^3</f>
        <v>129.6336</v>
      </c>
      <c r="BA29" s="12"/>
      <c r="BB29" s="12">
        <f>VLOOKUP($W29,Total_Rndwd_Cons_BAC!$A$4:$M$202,BB$1,FALSE)/10^3</f>
        <v>117.66419999999999</v>
      </c>
      <c r="BC29" s="12">
        <f>VLOOKUP($W29,Total_Rndwd_Cons_BAC!$A$4:$M$202,BC$1,FALSE)/10^3</f>
        <v>121.60339999999999</v>
      </c>
      <c r="BD29" s="12">
        <f>VLOOKUP($W29,Total_Rndwd_Cons_BAC!$A$4:$M$202,BD$1,FALSE)/10^3</f>
        <v>125.65699999999998</v>
      </c>
      <c r="BE29" s="12">
        <f>VLOOKUP($W29,Total_Rndwd_Cons_BAC!$A$4:$M$202,BE$1,FALSE)/10^3</f>
        <v>127.89780000000002</v>
      </c>
      <c r="BF29" s="12">
        <f>VLOOKUP($W29,Total_Rndwd_Cons_BAC!$A$4:$M$202,BF$1,FALSE)/10^3</f>
        <v>130.87119999999999</v>
      </c>
      <c r="BG29" s="12">
        <f>VLOOKUP($W29,Total_Rndwd_Cons_BAC!$A$4:$M$202,BG$1,FALSE)/10^3</f>
        <v>133.65450000000001</v>
      </c>
      <c r="BH29" s="12">
        <f>VLOOKUP($W29,Total_Rndwd_Cons_BAC!$A$4:$M$202,BH$1,FALSE)/10^3</f>
        <v>134.1079</v>
      </c>
      <c r="BI29" s="12">
        <f>VLOOKUP($W29,Total_Rndwd_Cons_BAC!$A$4:$M$202,BI$1,FALSE)/10^3</f>
        <v>135.41930000000002</v>
      </c>
      <c r="BJ29" s="12">
        <f>VLOOKUP($W29,Total_Rndwd_Cons_BAC!$A$4:$M$202,BJ$1,FALSE)/10^3</f>
        <v>137.50580000000002</v>
      </c>
      <c r="BK29" s="12"/>
    </row>
    <row r="30" spans="1:63" x14ac:dyDescent="0.3">
      <c r="A30" t="s">
        <v>20</v>
      </c>
      <c r="B30" s="2">
        <v>8914</v>
      </c>
      <c r="C30" s="2">
        <v>14592</v>
      </c>
      <c r="D30" s="2">
        <v>14504</v>
      </c>
      <c r="E30" s="2">
        <v>14645.500000000002</v>
      </c>
      <c r="F30" s="2">
        <v>14871.7</v>
      </c>
      <c r="G30" s="2">
        <v>15103.8</v>
      </c>
      <c r="H30" s="2">
        <v>15329.2</v>
      </c>
      <c r="I30" s="2">
        <v>15558.9</v>
      </c>
      <c r="J30" s="2">
        <v>15793.499999999998</v>
      </c>
      <c r="K30" s="2">
        <v>16019.4</v>
      </c>
      <c r="L30" s="2">
        <v>16249.4</v>
      </c>
      <c r="M30" s="2">
        <v>16484.2</v>
      </c>
      <c r="N30" t="e">
        <f>(#REF!+#REF!+#REF!)/10^3</f>
        <v>#REF!</v>
      </c>
      <c r="O30" t="e">
        <f>(#REF!+#REF!+#REF!)/10^3</f>
        <v>#REF!</v>
      </c>
      <c r="P30" t="e">
        <f>(#REF!+#REF!+#REF!)/10^3</f>
        <v>#REF!</v>
      </c>
      <c r="Q30" t="e">
        <f>(#REF!+#REF!+#REF!)/10^3</f>
        <v>#REF!</v>
      </c>
      <c r="R30" t="e">
        <f>(#REF!+#REF!+#REF!)/10^3</f>
        <v>#REF!</v>
      </c>
      <c r="S30" t="e">
        <f>(#REF!+#REF!+#REF!)/10^3</f>
        <v>#REF!</v>
      </c>
      <c r="T30" t="e">
        <f>(#REF!+#REF!+#REF!)/10^3</f>
        <v>#REF!</v>
      </c>
      <c r="U30" t="e">
        <f>(#REF!+#REF!+#REF!)/10^3</f>
        <v>#REF!</v>
      </c>
      <c r="W30" t="s">
        <v>51</v>
      </c>
      <c r="X30" s="12">
        <f t="shared" si="2"/>
        <v>50.621600000000001</v>
      </c>
      <c r="Y30" s="12">
        <f t="shared" si="2"/>
        <v>48.052800000000005</v>
      </c>
      <c r="Z30" s="12">
        <f t="shared" si="2"/>
        <v>45.915199999999999</v>
      </c>
      <c r="AA30" s="12">
        <f t="shared" si="2"/>
        <v>44.123200000000004</v>
      </c>
      <c r="AB30" s="12">
        <f t="shared" si="2"/>
        <v>42.938499999999991</v>
      </c>
      <c r="AC30" s="12">
        <f t="shared" si="2"/>
        <v>42.141299999999994</v>
      </c>
      <c r="AD30" s="12">
        <f t="shared" si="2"/>
        <v>41.319400000000002</v>
      </c>
      <c r="AE30" s="12">
        <f t="shared" si="2"/>
        <v>40.012800000000006</v>
      </c>
      <c r="AF30" s="12">
        <f t="shared" si="2"/>
        <v>39.2211</v>
      </c>
      <c r="AH30" s="12">
        <f>VLOOKUP($W30,Total_Rndwd_Cons_AF!$A$4:$M$202,AH$1,FALSE)/10^3</f>
        <v>50.621600000000001</v>
      </c>
      <c r="AI30" s="12">
        <f>VLOOKUP($W30,Total_Rndwd_Cons_AF!$A$4:$M$202,AI$1,FALSE)/10^3</f>
        <v>48.578300000000006</v>
      </c>
      <c r="AJ30" s="12">
        <f>VLOOKUP($W30,Total_Rndwd_Cons_AF!$A$4:$M$202,AJ$1,FALSE)/10^3</f>
        <v>47.096200000000003</v>
      </c>
      <c r="AK30" s="12">
        <f>VLOOKUP($W30,Total_Rndwd_Cons_AF!$A$4:$M$202,AK$1,FALSE)/10^3</f>
        <v>45.167300000000004</v>
      </c>
      <c r="AL30" s="12">
        <f>VLOOKUP($W30,Total_Rndwd_Cons_AF!$A$4:$M$202,AL$1,FALSE)/10^3</f>
        <v>43.739100000000001</v>
      </c>
      <c r="AM30" s="12">
        <f>VLOOKUP($W30,Total_Rndwd_Cons_AF!$A$4:$M$202,AM$1,FALSE)/10^3</f>
        <v>42.634099999999997</v>
      </c>
      <c r="AN30" s="12">
        <f>VLOOKUP($W30,Total_Rndwd_Cons_AF!$A$4:$M$202,AN$1,FALSE)/10^3</f>
        <v>41.42</v>
      </c>
      <c r="AO30" s="12">
        <f>VLOOKUP($W30,Total_Rndwd_Cons_AF!$A$4:$M$202,AO$1,FALSE)/10^3</f>
        <v>40.291699999999999</v>
      </c>
      <c r="AP30" s="12">
        <f>VLOOKUP($W30,Total_Rndwd_Cons_AF!$A$4:$M$202,AP$1,FALSE)/10^3</f>
        <v>38.927500000000009</v>
      </c>
      <c r="AQ30" s="12"/>
      <c r="AR30" s="12">
        <f>VLOOKUP($W30,Total_Rndwd_Cons_BF!$A$4:$M$202,AR$1,FALSE)/10^3</f>
        <v>50.621600000000001</v>
      </c>
      <c r="AS30" s="12">
        <f>VLOOKUP($W30,Total_Rndwd_Cons_BF!$A$4:$M$202,AS$1,FALSE)/10^3</f>
        <v>46.731000000000009</v>
      </c>
      <c r="AT30" s="12">
        <f>VLOOKUP($W30,Total_Rndwd_Cons_BF!$A$4:$M$202,AT$1,FALSE)/10^3</f>
        <v>43.1569</v>
      </c>
      <c r="AU30" s="12">
        <f>VLOOKUP($W30,Total_Rndwd_Cons_BF!$A$4:$M$202,AU$1,FALSE)/10^3</f>
        <v>41.129899999999992</v>
      </c>
      <c r="AV30" s="12">
        <f>VLOOKUP($W30,Total_Rndwd_Cons_BF!$A$4:$M$202,AV$1,FALSE)/10^3</f>
        <v>39.819499999999998</v>
      </c>
      <c r="AW30" s="12">
        <f>VLOOKUP($W30,Total_Rndwd_Cons_BF!$A$4:$M$202,AW$1,FALSE)/10^3</f>
        <v>38.798399999999994</v>
      </c>
      <c r="AX30" s="12">
        <f>VLOOKUP($W30,Total_Rndwd_Cons_BF!$A$4:$M$202,AX$1,FALSE)/10^3</f>
        <v>37.440899999999999</v>
      </c>
      <c r="AY30" s="12">
        <f>VLOOKUP($W30,Total_Rndwd_Cons_BF!$A$4:$M$202,AY$1,FALSE)/10^3</f>
        <v>36.074799999999996</v>
      </c>
      <c r="AZ30" s="12">
        <f>VLOOKUP($W30,Total_Rndwd_Cons_BF!$A$4:$M$202,AZ$1,FALSE)/10^3</f>
        <v>34.655800000000006</v>
      </c>
      <c r="BA30" s="12"/>
      <c r="BB30" s="12">
        <f>VLOOKUP($W30,Total_Rndwd_Cons_BAC!$A$4:$M$202,BB$1,FALSE)/10^3</f>
        <v>50.621600000000001</v>
      </c>
      <c r="BC30" s="12">
        <f>VLOOKUP($W30,Total_Rndwd_Cons_BAC!$A$4:$M$202,BC$1,FALSE)/10^3</f>
        <v>48.3812</v>
      </c>
      <c r="BD30" s="12">
        <f>VLOOKUP($W30,Total_Rndwd_Cons_BAC!$A$4:$M$202,BD$1,FALSE)/10^3</f>
        <v>46.689799999999998</v>
      </c>
      <c r="BE30" s="12">
        <f>VLOOKUP($W30,Total_Rndwd_Cons_BAC!$A$4:$M$202,BE$1,FALSE)/10^3</f>
        <v>44.961800000000004</v>
      </c>
      <c r="BF30" s="12">
        <f>VLOOKUP($W30,Total_Rndwd_Cons_BAC!$A$4:$M$202,BF$1,FALSE)/10^3</f>
        <v>43.553599999999996</v>
      </c>
      <c r="BG30" s="12">
        <f>VLOOKUP($W30,Total_Rndwd_Cons_BAC!$A$4:$M$202,BG$1,FALSE)/10^3</f>
        <v>42.496899999999997</v>
      </c>
      <c r="BH30" s="12">
        <f>VLOOKUP($W30,Total_Rndwd_Cons_BAC!$A$4:$M$202,BH$1,FALSE)/10^3</f>
        <v>41.469700000000003</v>
      </c>
      <c r="BI30" s="12">
        <f>VLOOKUP($W30,Total_Rndwd_Cons_BAC!$A$4:$M$202,BI$1,FALSE)/10^3</f>
        <v>40.369500000000009</v>
      </c>
      <c r="BJ30" s="12">
        <f>VLOOKUP($W30,Total_Rndwd_Cons_BAC!$A$4:$M$202,BJ$1,FALSE)/10^3</f>
        <v>38.641300000000001</v>
      </c>
      <c r="BK30" s="12"/>
    </row>
    <row r="31" spans="1:63" x14ac:dyDescent="0.3">
      <c r="A31" t="s">
        <v>52</v>
      </c>
      <c r="B31" s="2">
        <v>6131</v>
      </c>
      <c r="C31" s="2">
        <v>7279</v>
      </c>
      <c r="D31" s="2">
        <v>7259</v>
      </c>
      <c r="E31" s="2">
        <v>7335.5</v>
      </c>
      <c r="F31" s="2">
        <v>7473.3</v>
      </c>
      <c r="G31" s="2">
        <v>7618.9</v>
      </c>
      <c r="H31" s="2">
        <v>7759.3000000000011</v>
      </c>
      <c r="I31" s="2">
        <v>7911</v>
      </c>
      <c r="J31" s="2">
        <v>8079.1</v>
      </c>
      <c r="K31" s="2">
        <v>8255.8000000000011</v>
      </c>
      <c r="L31" s="2">
        <v>8465.2000000000007</v>
      </c>
      <c r="M31" s="2">
        <v>8699.2999999999993</v>
      </c>
      <c r="N31" t="e">
        <f>(#REF!+#REF!+#REF!)/10^3</f>
        <v>#REF!</v>
      </c>
      <c r="O31" t="e">
        <f>(#REF!+#REF!+#REF!)/10^3</f>
        <v>#REF!</v>
      </c>
      <c r="P31" t="e">
        <f>(#REF!+#REF!+#REF!)/10^3</f>
        <v>#REF!</v>
      </c>
      <c r="Q31" t="e">
        <f>(#REF!+#REF!+#REF!)/10^3</f>
        <v>#REF!</v>
      </c>
      <c r="R31" t="e">
        <f>(#REF!+#REF!+#REF!)/10^3</f>
        <v>#REF!</v>
      </c>
      <c r="S31" t="e">
        <f>(#REF!+#REF!+#REF!)/10^3</f>
        <v>#REF!</v>
      </c>
      <c r="T31" t="e">
        <f>(#REF!+#REF!+#REF!)/10^3</f>
        <v>#REF!</v>
      </c>
      <c r="U31" t="e">
        <f>(#REF!+#REF!+#REF!)/10^3</f>
        <v>#REF!</v>
      </c>
      <c r="W31" t="s">
        <v>53</v>
      </c>
      <c r="X31" s="12">
        <f t="shared" si="2"/>
        <v>13.313300000000002</v>
      </c>
      <c r="Y31" s="12">
        <f t="shared" si="2"/>
        <v>13.810599999999999</v>
      </c>
      <c r="Z31" s="12">
        <f t="shared" si="2"/>
        <v>14.465800000000002</v>
      </c>
      <c r="AA31" s="12">
        <f t="shared" si="2"/>
        <v>15.202500000000001</v>
      </c>
      <c r="AB31" s="12">
        <f t="shared" si="2"/>
        <v>16.172900000000002</v>
      </c>
      <c r="AC31" s="12">
        <f t="shared" si="2"/>
        <v>17.3186</v>
      </c>
      <c r="AD31" s="12">
        <f t="shared" si="2"/>
        <v>18.503700000000002</v>
      </c>
      <c r="AE31" s="12">
        <f t="shared" si="2"/>
        <v>19.907600000000002</v>
      </c>
      <c r="AF31" s="12">
        <f t="shared" si="2"/>
        <v>20.5762</v>
      </c>
      <c r="AH31" s="12">
        <f>VLOOKUP($W31,Total_Rndwd_Cons_AF!$A$4:$M$202,AH$1,FALSE)/10^3</f>
        <v>13.313300000000002</v>
      </c>
      <c r="AI31" s="12">
        <f>VLOOKUP($W31,Total_Rndwd_Cons_AF!$A$4:$M$202,AI$1,FALSE)/10^3</f>
        <v>13.8089</v>
      </c>
      <c r="AJ31" s="12">
        <f>VLOOKUP($W31,Total_Rndwd_Cons_AF!$A$4:$M$202,AJ$1,FALSE)/10^3</f>
        <v>14.5061</v>
      </c>
      <c r="AK31" s="12">
        <f>VLOOKUP($W31,Total_Rndwd_Cons_AF!$A$4:$M$202,AK$1,FALSE)/10^3</f>
        <v>15.220599999999999</v>
      </c>
      <c r="AL31" s="12">
        <f>VLOOKUP($W31,Total_Rndwd_Cons_AF!$A$4:$M$202,AL$1,FALSE)/10^3</f>
        <v>16.188500000000001</v>
      </c>
      <c r="AM31" s="12">
        <f>VLOOKUP($W31,Total_Rndwd_Cons_AF!$A$4:$M$202,AM$1,FALSE)/10^3</f>
        <v>17.325400000000002</v>
      </c>
      <c r="AN31" s="12">
        <f>VLOOKUP($W31,Total_Rndwd_Cons_AF!$A$4:$M$202,AN$1,FALSE)/10^3</f>
        <v>18.498800000000003</v>
      </c>
      <c r="AO31" s="12">
        <f>VLOOKUP($W31,Total_Rndwd_Cons_AF!$A$4:$M$202,AO$1,FALSE)/10^3</f>
        <v>19.986699999999995</v>
      </c>
      <c r="AP31" s="12">
        <f>VLOOKUP($W31,Total_Rndwd_Cons_AF!$A$4:$M$202,AP$1,FALSE)/10^3</f>
        <v>21.193800000000003</v>
      </c>
      <c r="AQ31" s="12"/>
      <c r="AR31" s="12">
        <f>VLOOKUP($W31,Total_Rndwd_Cons_BF!$A$4:$M$202,AR$1,FALSE)/10^3</f>
        <v>13.313300000000002</v>
      </c>
      <c r="AS31" s="12">
        <f>VLOOKUP($W31,Total_Rndwd_Cons_BF!$A$4:$M$202,AS$1,FALSE)/10^3</f>
        <v>12.4533</v>
      </c>
      <c r="AT31" s="12">
        <f>VLOOKUP($W31,Total_Rndwd_Cons_BF!$A$4:$M$202,AT$1,FALSE)/10^3</f>
        <v>11.3354</v>
      </c>
      <c r="AU31" s="12">
        <f>VLOOKUP($W31,Total_Rndwd_Cons_BF!$A$4:$M$202,AU$1,FALSE)/10^3</f>
        <v>10.8103</v>
      </c>
      <c r="AV31" s="12">
        <f>VLOOKUP($W31,Total_Rndwd_Cons_BF!$A$4:$M$202,AV$1,FALSE)/10^3</f>
        <v>10.4323</v>
      </c>
      <c r="AW31" s="12">
        <f>VLOOKUP($W31,Total_Rndwd_Cons_BF!$A$4:$M$202,AW$1,FALSE)/10^3</f>
        <v>10.3568</v>
      </c>
      <c r="AX31" s="12">
        <f>VLOOKUP($W31,Total_Rndwd_Cons_BF!$A$4:$M$202,AX$1,FALSE)/10^3</f>
        <v>10.0647</v>
      </c>
      <c r="AY31" s="12">
        <f>VLOOKUP($W31,Total_Rndwd_Cons_BF!$A$4:$M$202,AY$1,FALSE)/10^3</f>
        <v>9.747399999999999</v>
      </c>
      <c r="AZ31" s="12">
        <f>VLOOKUP($W31,Total_Rndwd_Cons_BF!$A$4:$M$202,AZ$1,FALSE)/10^3</f>
        <v>9.3704000000000001</v>
      </c>
      <c r="BA31" s="12"/>
      <c r="BB31" s="12">
        <f>VLOOKUP($W31,Total_Rndwd_Cons_BAC!$A$4:$M$202,BB$1,FALSE)/10^3</f>
        <v>13.313300000000002</v>
      </c>
      <c r="BC31" s="12">
        <f>VLOOKUP($W31,Total_Rndwd_Cons_BAC!$A$4:$M$202,BC$1,FALSE)/10^3</f>
        <v>13.804599999999999</v>
      </c>
      <c r="BD31" s="12">
        <f>VLOOKUP($W31,Total_Rndwd_Cons_BAC!$A$4:$M$202,BD$1,FALSE)/10^3</f>
        <v>14.476000000000003</v>
      </c>
      <c r="BE31" s="12">
        <f>VLOOKUP($W31,Total_Rndwd_Cons_BAC!$A$4:$M$202,BE$1,FALSE)/10^3</f>
        <v>15.198399999999999</v>
      </c>
      <c r="BF31" s="12">
        <f>VLOOKUP($W31,Total_Rndwd_Cons_BAC!$A$4:$M$202,BF$1,FALSE)/10^3</f>
        <v>16.172599999999999</v>
      </c>
      <c r="BG31" s="12">
        <f>VLOOKUP($W31,Total_Rndwd_Cons_BAC!$A$4:$M$202,BG$1,FALSE)/10^3</f>
        <v>17.302399999999999</v>
      </c>
      <c r="BH31" s="12">
        <f>VLOOKUP($W31,Total_Rndwd_Cons_BAC!$A$4:$M$202,BH$1,FALSE)/10^3</f>
        <v>18.4651</v>
      </c>
      <c r="BI31" s="12">
        <f>VLOOKUP($W31,Total_Rndwd_Cons_BAC!$A$4:$M$202,BI$1,FALSE)/10^3</f>
        <v>19.944500000000001</v>
      </c>
      <c r="BJ31" s="12">
        <f>VLOOKUP($W31,Total_Rndwd_Cons_BAC!$A$4:$M$202,BJ$1,FALSE)/10^3</f>
        <v>20.642900000000001</v>
      </c>
      <c r="BK31" s="12"/>
    </row>
    <row r="32" spans="1:63" x14ac:dyDescent="0.3">
      <c r="A32" t="s">
        <v>54</v>
      </c>
      <c r="B32" s="2">
        <v>4495</v>
      </c>
      <c r="C32" s="2">
        <v>6503</v>
      </c>
      <c r="D32" s="2">
        <v>6477</v>
      </c>
      <c r="E32" s="2">
        <v>6569.1</v>
      </c>
      <c r="F32" s="2">
        <v>6715.4</v>
      </c>
      <c r="G32" s="2">
        <v>6870.7</v>
      </c>
      <c r="H32" s="2">
        <v>7034.3000000000011</v>
      </c>
      <c r="I32" s="2">
        <v>7207.5</v>
      </c>
      <c r="J32" s="2">
        <v>7392.0000000000009</v>
      </c>
      <c r="K32" s="2">
        <v>7548</v>
      </c>
      <c r="L32" s="2">
        <v>7709.5999999999995</v>
      </c>
      <c r="M32" s="2">
        <v>7877.7</v>
      </c>
      <c r="N32" t="e">
        <f>(#REF!+#REF!+#REF!)/10^3</f>
        <v>#REF!</v>
      </c>
      <c r="O32" t="e">
        <f>(#REF!+#REF!+#REF!)/10^3</f>
        <v>#REF!</v>
      </c>
      <c r="P32" t="e">
        <f>(#REF!+#REF!+#REF!)/10^3</f>
        <v>#REF!</v>
      </c>
      <c r="Q32" t="e">
        <f>(#REF!+#REF!+#REF!)/10^3</f>
        <v>#REF!</v>
      </c>
      <c r="R32" t="e">
        <f>(#REF!+#REF!+#REF!)/10^3</f>
        <v>#REF!</v>
      </c>
      <c r="S32" t="e">
        <f>(#REF!+#REF!+#REF!)/10^3</f>
        <v>#REF!</v>
      </c>
      <c r="T32" t="e">
        <f>(#REF!+#REF!+#REF!)/10^3</f>
        <v>#REF!</v>
      </c>
      <c r="U32" t="e">
        <f>(#REF!+#REF!+#REF!)/10^3</f>
        <v>#REF!</v>
      </c>
      <c r="W32" t="s">
        <v>55</v>
      </c>
      <c r="X32" s="12">
        <f t="shared" si="2"/>
        <v>15.697199999999999</v>
      </c>
      <c r="Y32" s="12">
        <f t="shared" si="2"/>
        <v>16.0124</v>
      </c>
      <c r="Z32" s="12">
        <f t="shared" si="2"/>
        <v>16.369799999999998</v>
      </c>
      <c r="AA32" s="12">
        <f t="shared" si="2"/>
        <v>16.6523</v>
      </c>
      <c r="AB32" s="12">
        <f t="shared" si="2"/>
        <v>16.930500000000002</v>
      </c>
      <c r="AC32" s="12">
        <f t="shared" si="2"/>
        <v>17.211400000000001</v>
      </c>
      <c r="AD32" s="12">
        <f t="shared" si="2"/>
        <v>17.454000000000001</v>
      </c>
      <c r="AE32" s="12">
        <f t="shared" si="2"/>
        <v>17.687000000000001</v>
      </c>
      <c r="AF32" s="12">
        <f t="shared" si="2"/>
        <v>17.911800000000003</v>
      </c>
      <c r="AH32" s="12">
        <f>VLOOKUP($W32,Total_Rndwd_Cons_AF!$A$4:$M$202,AH$1,FALSE)/10^3</f>
        <v>15.697199999999999</v>
      </c>
      <c r="AI32" s="12">
        <f>VLOOKUP($W32,Total_Rndwd_Cons_AF!$A$4:$M$202,AI$1,FALSE)/10^3</f>
        <v>16.026499999999999</v>
      </c>
      <c r="AJ32" s="12">
        <f>VLOOKUP($W32,Total_Rndwd_Cons_AF!$A$4:$M$202,AJ$1,FALSE)/10^3</f>
        <v>16.412299999999998</v>
      </c>
      <c r="AK32" s="12">
        <f>VLOOKUP($W32,Total_Rndwd_Cons_AF!$A$4:$M$202,AK$1,FALSE)/10^3</f>
        <v>16.694599999999998</v>
      </c>
      <c r="AL32" s="12">
        <f>VLOOKUP($W32,Total_Rndwd_Cons_AF!$A$4:$M$202,AL$1,FALSE)/10^3</f>
        <v>16.974599999999999</v>
      </c>
      <c r="AM32" s="12">
        <f>VLOOKUP($W32,Total_Rndwd_Cons_AF!$A$4:$M$202,AM$1,FALSE)/10^3</f>
        <v>17.254099999999998</v>
      </c>
      <c r="AN32" s="12">
        <f>VLOOKUP($W32,Total_Rndwd_Cons_AF!$A$4:$M$202,AN$1,FALSE)/10^3</f>
        <v>17.499899999999997</v>
      </c>
      <c r="AO32" s="12">
        <f>VLOOKUP($W32,Total_Rndwd_Cons_AF!$A$4:$M$202,AO$1,FALSE)/10^3</f>
        <v>17.749299999999998</v>
      </c>
      <c r="AP32" s="12">
        <f>VLOOKUP($W32,Total_Rndwd_Cons_AF!$A$4:$M$202,AP$1,FALSE)/10^3</f>
        <v>17.983899999999998</v>
      </c>
      <c r="AQ32" s="12"/>
      <c r="AR32" s="12">
        <f>VLOOKUP($W32,Total_Rndwd_Cons_BF!$A$4:$M$202,AR$1,FALSE)/10^3</f>
        <v>15.697199999999999</v>
      </c>
      <c r="AS32" s="12">
        <f>VLOOKUP($W32,Total_Rndwd_Cons_BF!$A$4:$M$202,AS$1,FALSE)/10^3</f>
        <v>15.996</v>
      </c>
      <c r="AT32" s="12">
        <f>VLOOKUP($W32,Total_Rndwd_Cons_BF!$A$4:$M$202,AT$1,FALSE)/10^3</f>
        <v>16.341699999999999</v>
      </c>
      <c r="AU32" s="12">
        <f>VLOOKUP($W32,Total_Rndwd_Cons_BF!$A$4:$M$202,AU$1,FALSE)/10^3</f>
        <v>16.635999999999999</v>
      </c>
      <c r="AV32" s="12">
        <f>VLOOKUP($W32,Total_Rndwd_Cons_BF!$A$4:$M$202,AV$1,FALSE)/10^3</f>
        <v>16.939700000000002</v>
      </c>
      <c r="AW32" s="12">
        <f>VLOOKUP($W32,Total_Rndwd_Cons_BF!$A$4:$M$202,AW$1,FALSE)/10^3</f>
        <v>17.255299999999998</v>
      </c>
      <c r="AX32" s="12">
        <f>VLOOKUP($W32,Total_Rndwd_Cons_BF!$A$4:$M$202,AX$1,FALSE)/10^3</f>
        <v>17.482600000000001</v>
      </c>
      <c r="AY32" s="12">
        <f>VLOOKUP($W32,Total_Rndwd_Cons_BF!$A$4:$M$202,AY$1,FALSE)/10^3</f>
        <v>17.729699999999998</v>
      </c>
      <c r="AZ32" s="12">
        <f>VLOOKUP($W32,Total_Rndwd_Cons_BF!$A$4:$M$202,AZ$1,FALSE)/10^3</f>
        <v>17.973200000000002</v>
      </c>
      <c r="BA32" s="12"/>
      <c r="BB32" s="12">
        <f>VLOOKUP($W32,Total_Rndwd_Cons_BAC!$A$4:$M$202,BB$1,FALSE)/10^3</f>
        <v>15.697199999999999</v>
      </c>
      <c r="BC32" s="12">
        <f>VLOOKUP($W32,Total_Rndwd_Cons_BAC!$A$4:$M$202,BC$1,FALSE)/10^3</f>
        <v>16.016599999999997</v>
      </c>
      <c r="BD32" s="12">
        <f>VLOOKUP($W32,Total_Rndwd_Cons_BAC!$A$4:$M$202,BD$1,FALSE)/10^3</f>
        <v>16.387499999999999</v>
      </c>
      <c r="BE32" s="12">
        <f>VLOOKUP($W32,Total_Rndwd_Cons_BAC!$A$4:$M$202,BE$1,FALSE)/10^3</f>
        <v>16.677099999999999</v>
      </c>
      <c r="BF32" s="12">
        <f>VLOOKUP($W32,Total_Rndwd_Cons_BAC!$A$4:$M$202,BF$1,FALSE)/10^3</f>
        <v>16.953800000000005</v>
      </c>
      <c r="BG32" s="12">
        <f>VLOOKUP($W32,Total_Rndwd_Cons_BAC!$A$4:$M$202,BG$1,FALSE)/10^3</f>
        <v>17.231099999999998</v>
      </c>
      <c r="BH32" s="12">
        <f>VLOOKUP($W32,Total_Rndwd_Cons_BAC!$A$4:$M$202,BH$1,FALSE)/10^3</f>
        <v>17.479899999999997</v>
      </c>
      <c r="BI32" s="12">
        <f>VLOOKUP($W32,Total_Rndwd_Cons_BAC!$A$4:$M$202,BI$1,FALSE)/10^3</f>
        <v>17.7258</v>
      </c>
      <c r="BJ32" s="12">
        <f>VLOOKUP($W32,Total_Rndwd_Cons_BAC!$A$4:$M$202,BJ$1,FALSE)/10^3</f>
        <v>17.957599999999999</v>
      </c>
      <c r="BK32" s="12"/>
    </row>
    <row r="33" spans="1:63" x14ac:dyDescent="0.3">
      <c r="A33" t="s">
        <v>56</v>
      </c>
      <c r="B33" s="2">
        <v>1211</v>
      </c>
      <c r="C33" s="2">
        <v>2184</v>
      </c>
      <c r="D33" s="2">
        <v>2160.9</v>
      </c>
      <c r="E33" s="2">
        <v>2187.5</v>
      </c>
      <c r="F33" s="2">
        <v>2233.7999999999997</v>
      </c>
      <c r="G33" s="2">
        <v>2278.4</v>
      </c>
      <c r="H33" s="2">
        <v>2318.6</v>
      </c>
      <c r="I33" s="2">
        <v>2357.4999999999995</v>
      </c>
      <c r="J33" s="2">
        <v>2400.8999999999996</v>
      </c>
      <c r="K33" s="2">
        <v>2445.4999999999995</v>
      </c>
      <c r="L33" s="2">
        <v>2491.7000000000003</v>
      </c>
      <c r="M33" s="2">
        <v>2540</v>
      </c>
      <c r="N33" t="e">
        <f>(#REF!+#REF!+#REF!)/10^3</f>
        <v>#REF!</v>
      </c>
      <c r="O33" t="e">
        <f>(#REF!+#REF!+#REF!)/10^3</f>
        <v>#REF!</v>
      </c>
      <c r="P33" t="e">
        <f>(#REF!+#REF!+#REF!)/10^3</f>
        <v>#REF!</v>
      </c>
      <c r="Q33" t="e">
        <f>(#REF!+#REF!+#REF!)/10^3</f>
        <v>#REF!</v>
      </c>
      <c r="R33" t="e">
        <f>(#REF!+#REF!+#REF!)/10^3</f>
        <v>#REF!</v>
      </c>
      <c r="S33" t="e">
        <f>(#REF!+#REF!+#REF!)/10^3</f>
        <v>#REF!</v>
      </c>
      <c r="T33" t="e">
        <f>(#REF!+#REF!+#REF!)/10^3</f>
        <v>#REF!</v>
      </c>
      <c r="U33" t="e">
        <f>(#REF!+#REF!+#REF!)/10^3</f>
        <v>#REF!</v>
      </c>
      <c r="W33" s="4" t="s">
        <v>57</v>
      </c>
      <c r="X33" s="11">
        <f t="shared" si="2"/>
        <v>33.651899999999998</v>
      </c>
      <c r="Y33" s="11">
        <f t="shared" si="2"/>
        <v>34.78179999999999</v>
      </c>
      <c r="Z33" s="11">
        <f t="shared" si="2"/>
        <v>35.909200000000013</v>
      </c>
      <c r="AA33" s="11">
        <f t="shared" si="2"/>
        <v>36.118000000000002</v>
      </c>
      <c r="AB33" s="11">
        <f t="shared" si="2"/>
        <v>35.761299999999991</v>
      </c>
      <c r="AC33" s="11">
        <f t="shared" si="2"/>
        <v>34.8658</v>
      </c>
      <c r="AD33" s="11">
        <f t="shared" si="2"/>
        <v>32.690899999999999</v>
      </c>
      <c r="AE33" s="11">
        <f t="shared" si="2"/>
        <v>30.438500000000005</v>
      </c>
      <c r="AF33" s="11">
        <f t="shared" si="2"/>
        <v>28.775299999999994</v>
      </c>
      <c r="AH33" s="11">
        <f>VLOOKUP($W33,Total_Rndwd_Cons_AF!$A$4:$M$202,AH$1,FALSE)/10^3</f>
        <v>33.651899999999998</v>
      </c>
      <c r="AI33" s="11">
        <f>VLOOKUP($W33,Total_Rndwd_Cons_AF!$A$4:$M$202,AI$1,FALSE)/10^3</f>
        <v>34.730700000000013</v>
      </c>
      <c r="AJ33" s="11">
        <f>VLOOKUP($W33,Total_Rndwd_Cons_AF!$A$4:$M$202,AJ$1,FALSE)/10^3</f>
        <v>35.808900000000001</v>
      </c>
      <c r="AK33" s="11">
        <f>VLOOKUP($W33,Total_Rndwd_Cons_AF!$A$4:$M$202,AK$1,FALSE)/10^3</f>
        <v>35.849799999999988</v>
      </c>
      <c r="AL33" s="11">
        <f>VLOOKUP($W33,Total_Rndwd_Cons_AF!$A$4:$M$202,AL$1,FALSE)/10^3</f>
        <v>35.699799999999996</v>
      </c>
      <c r="AM33" s="11">
        <f>VLOOKUP($W33,Total_Rndwd_Cons_AF!$A$4:$M$202,AM$1,FALSE)/10^3</f>
        <v>34.598699999999994</v>
      </c>
      <c r="AN33" s="11">
        <f>VLOOKUP($W33,Total_Rndwd_Cons_AF!$A$4:$M$202,AN$1,FALSE)/10^3</f>
        <v>32.072399999999995</v>
      </c>
      <c r="AO33" s="11">
        <f>VLOOKUP($W33,Total_Rndwd_Cons_AF!$A$4:$M$202,AO$1,FALSE)/10^3</f>
        <v>29.870900000000006</v>
      </c>
      <c r="AP33" s="11">
        <f>VLOOKUP($W33,Total_Rndwd_Cons_AF!$A$4:$M$202,AP$1,FALSE)/10^3</f>
        <v>28.072300000000006</v>
      </c>
      <c r="AQ33" s="11"/>
      <c r="AR33" s="11">
        <f>VLOOKUP($W33,Total_Rndwd_Cons_BF!$A$4:$M$202,AR$1,FALSE)/10^3</f>
        <v>33.651899999999998</v>
      </c>
      <c r="AS33" s="11">
        <f>VLOOKUP($W33,Total_Rndwd_Cons_BF!$A$4:$M$202,AS$1,FALSE)/10^3</f>
        <v>34.493400000000001</v>
      </c>
      <c r="AT33" s="11">
        <f>VLOOKUP($W33,Total_Rndwd_Cons_BF!$A$4:$M$202,AT$1,FALSE)/10^3</f>
        <v>34.981500000000004</v>
      </c>
      <c r="AU33" s="11">
        <f>VLOOKUP($W33,Total_Rndwd_Cons_BF!$A$4:$M$202,AU$1,FALSE)/10^3</f>
        <v>34.962699999999998</v>
      </c>
      <c r="AV33" s="11">
        <f>VLOOKUP($W33,Total_Rndwd_Cons_BF!$A$4:$M$202,AV$1,FALSE)/10^3</f>
        <v>34.390900000000002</v>
      </c>
      <c r="AW33" s="11">
        <f>VLOOKUP($W33,Total_Rndwd_Cons_BF!$A$4:$M$202,AW$1,FALSE)/10^3</f>
        <v>32.5899</v>
      </c>
      <c r="AX33" s="11">
        <f>VLOOKUP($W33,Total_Rndwd_Cons_BF!$A$4:$M$202,AX$1,FALSE)/10^3</f>
        <v>29.810500000000005</v>
      </c>
      <c r="AY33" s="11">
        <f>VLOOKUP($W33,Total_Rndwd_Cons_BF!$A$4:$M$202,AY$1,FALSE)/10^3</f>
        <v>27.852400000000003</v>
      </c>
      <c r="AZ33" s="11">
        <f>VLOOKUP($W33,Total_Rndwd_Cons_BF!$A$4:$M$202,AZ$1,FALSE)/10^3</f>
        <v>25.846000000000004</v>
      </c>
      <c r="BA33" s="11"/>
      <c r="BB33" s="11">
        <f>VLOOKUP($W33,Total_Rndwd_Cons_BAC!$A$4:$M$202,BB$1,FALSE)/10^3</f>
        <v>33.651899999999998</v>
      </c>
      <c r="BC33" s="11">
        <f>VLOOKUP($W33,Total_Rndwd_Cons_BAC!$A$4:$M$202,BC$1,FALSE)/10^3</f>
        <v>34.748099999999994</v>
      </c>
      <c r="BD33" s="11">
        <f>VLOOKUP($W33,Total_Rndwd_Cons_BAC!$A$4:$M$202,BD$1,FALSE)/10^3</f>
        <v>35.773000000000003</v>
      </c>
      <c r="BE33" s="11">
        <f>VLOOKUP($W33,Total_Rndwd_Cons_BAC!$A$4:$M$202,BE$1,FALSE)/10^3</f>
        <v>35.8523</v>
      </c>
      <c r="BF33" s="11">
        <f>VLOOKUP($W33,Total_Rndwd_Cons_BAC!$A$4:$M$202,BF$1,FALSE)/10^3</f>
        <v>35.697200000000002</v>
      </c>
      <c r="BG33" s="11">
        <f>VLOOKUP($W33,Total_Rndwd_Cons_BAC!$A$4:$M$202,BG$1,FALSE)/10^3</f>
        <v>34.596299999999999</v>
      </c>
      <c r="BH33" s="11">
        <f>VLOOKUP($W33,Total_Rndwd_Cons_BAC!$A$4:$M$202,BH$1,FALSE)/10^3</f>
        <v>32.2149</v>
      </c>
      <c r="BI33" s="11">
        <f>VLOOKUP($W33,Total_Rndwd_Cons_BAC!$A$4:$M$202,BI$1,FALSE)/10^3</f>
        <v>30.001400000000004</v>
      </c>
      <c r="BJ33" s="11">
        <f>VLOOKUP($W33,Total_Rndwd_Cons_BAC!$A$4:$M$202,BJ$1,FALSE)/10^3</f>
        <v>28.288</v>
      </c>
      <c r="BK33" s="11"/>
    </row>
    <row r="34" spans="1:63" x14ac:dyDescent="0.3">
      <c r="A34" t="s">
        <v>58</v>
      </c>
      <c r="B34" s="2">
        <v>38</v>
      </c>
      <c r="C34" s="2">
        <v>12</v>
      </c>
      <c r="D34" s="2">
        <v>13.1</v>
      </c>
      <c r="E34" s="2">
        <v>13.7</v>
      </c>
      <c r="F34" s="2">
        <v>12.499999999999998</v>
      </c>
      <c r="G34" s="2">
        <v>11.299999999999999</v>
      </c>
      <c r="H34" s="2">
        <v>10.4</v>
      </c>
      <c r="I34" s="2">
        <v>11.4</v>
      </c>
      <c r="J34" s="2">
        <v>12.6</v>
      </c>
      <c r="K34" s="2">
        <v>14.2</v>
      </c>
      <c r="L34" s="2">
        <v>16.100000000000001</v>
      </c>
      <c r="M34" s="2">
        <v>18.3</v>
      </c>
      <c r="N34" t="e">
        <f>(#REF!+#REF!+#REF!)/10^3</f>
        <v>#REF!</v>
      </c>
      <c r="O34" t="e">
        <f>(#REF!+#REF!+#REF!)/10^3</f>
        <v>#REF!</v>
      </c>
      <c r="P34" t="e">
        <f>(#REF!+#REF!+#REF!)/10^3</f>
        <v>#REF!</v>
      </c>
      <c r="Q34" t="e">
        <f>(#REF!+#REF!+#REF!)/10^3</f>
        <v>#REF!</v>
      </c>
      <c r="R34" t="e">
        <f>(#REF!+#REF!+#REF!)/10^3</f>
        <v>#REF!</v>
      </c>
      <c r="S34" t="e">
        <f>(#REF!+#REF!+#REF!)/10^3</f>
        <v>#REF!</v>
      </c>
      <c r="T34" t="e">
        <f>(#REF!+#REF!+#REF!)/10^3</f>
        <v>#REF!</v>
      </c>
      <c r="U34" t="e">
        <f>(#REF!+#REF!+#REF!)/10^3</f>
        <v>#REF!</v>
      </c>
      <c r="W34" t="s">
        <v>59</v>
      </c>
      <c r="X34" s="12">
        <f t="shared" si="2"/>
        <v>18.183399999999999</v>
      </c>
      <c r="Y34" s="12">
        <f t="shared" si="2"/>
        <v>18.408499999999997</v>
      </c>
      <c r="Z34" s="12">
        <f t="shared" si="2"/>
        <v>18.421300000000002</v>
      </c>
      <c r="AA34" s="12">
        <f t="shared" si="2"/>
        <v>17.872899999999998</v>
      </c>
      <c r="AB34" s="12">
        <f t="shared" si="2"/>
        <v>17.187399999999993</v>
      </c>
      <c r="AC34" s="12">
        <f t="shared" si="2"/>
        <v>16.207699999999996</v>
      </c>
      <c r="AD34" s="12">
        <f t="shared" si="2"/>
        <v>14.664599999999998</v>
      </c>
      <c r="AE34" s="12">
        <f t="shared" si="2"/>
        <v>13.194700000000003</v>
      </c>
      <c r="AF34" s="12">
        <f t="shared" si="2"/>
        <v>12.203900000000001</v>
      </c>
      <c r="AH34" s="12">
        <f>VLOOKUP($W34,Total_Rndwd_Cons_AF!$A$4:$M$202,AH$1,FALSE)/10^3</f>
        <v>18.183399999999999</v>
      </c>
      <c r="AI34" s="12">
        <f>VLOOKUP($W34,Total_Rndwd_Cons_AF!$A$4:$M$202,AI$1,FALSE)/10^3</f>
        <v>18.330000000000005</v>
      </c>
      <c r="AJ34" s="12">
        <f>VLOOKUP($W34,Total_Rndwd_Cons_AF!$A$4:$M$202,AJ$1,FALSE)/10^3</f>
        <v>18.215000000000003</v>
      </c>
      <c r="AK34" s="12">
        <f>VLOOKUP($W34,Total_Rndwd_Cons_AF!$A$4:$M$202,AK$1,FALSE)/10^3</f>
        <v>17.472300000000001</v>
      </c>
      <c r="AL34" s="12">
        <f>VLOOKUP($W34,Total_Rndwd_Cons_AF!$A$4:$M$202,AL$1,FALSE)/10^3</f>
        <v>16.7927</v>
      </c>
      <c r="AM34" s="12">
        <f>VLOOKUP($W34,Total_Rndwd_Cons_AF!$A$4:$M$202,AM$1,FALSE)/10^3</f>
        <v>15.703999999999997</v>
      </c>
      <c r="AN34" s="12">
        <f>VLOOKUP($W34,Total_Rndwd_Cons_AF!$A$4:$M$202,AN$1,FALSE)/10^3</f>
        <v>14.011699999999996</v>
      </c>
      <c r="AO34" s="12">
        <f>VLOOKUP($W34,Total_Rndwd_Cons_AF!$A$4:$M$202,AO$1,FALSE)/10^3</f>
        <v>12.625399999999999</v>
      </c>
      <c r="AP34" s="12">
        <f>VLOOKUP($W34,Total_Rndwd_Cons_AF!$A$4:$M$202,AP$1,FALSE)/10^3</f>
        <v>11.531500000000003</v>
      </c>
      <c r="AQ34" s="12"/>
      <c r="AR34" s="12">
        <f>VLOOKUP($W34,Total_Rndwd_Cons_BF!$A$4:$M$202,AR$1,FALSE)/10^3</f>
        <v>18.183399999999999</v>
      </c>
      <c r="AS34" s="12">
        <f>VLOOKUP($W34,Total_Rndwd_Cons_BF!$A$4:$M$202,AS$1,FALSE)/10^3</f>
        <v>18.098400000000002</v>
      </c>
      <c r="AT34" s="12">
        <f>VLOOKUP($W34,Total_Rndwd_Cons_BF!$A$4:$M$202,AT$1,FALSE)/10^3</f>
        <v>17.476500000000001</v>
      </c>
      <c r="AU34" s="12">
        <f>VLOOKUP($W34,Total_Rndwd_Cons_BF!$A$4:$M$202,AU$1,FALSE)/10^3</f>
        <v>16.6983</v>
      </c>
      <c r="AV34" s="12">
        <f>VLOOKUP($W34,Total_Rndwd_Cons_BF!$A$4:$M$202,AV$1,FALSE)/10^3</f>
        <v>16.067799999999998</v>
      </c>
      <c r="AW34" s="12">
        <f>VLOOKUP($W34,Total_Rndwd_Cons_BF!$A$4:$M$202,AW$1,FALSE)/10^3</f>
        <v>15.019600000000001</v>
      </c>
      <c r="AX34" s="12">
        <f>VLOOKUP($W34,Total_Rndwd_Cons_BF!$A$4:$M$202,AX$1,FALSE)/10^3</f>
        <v>13.172800000000001</v>
      </c>
      <c r="AY34" s="12">
        <f>VLOOKUP($W34,Total_Rndwd_Cons_BF!$A$4:$M$202,AY$1,FALSE)/10^3</f>
        <v>11.901899999999999</v>
      </c>
      <c r="AZ34" s="12">
        <f>VLOOKUP($W34,Total_Rndwd_Cons_BF!$A$4:$M$202,AZ$1,FALSE)/10^3</f>
        <v>10.6518</v>
      </c>
      <c r="BA34" s="12"/>
      <c r="BB34" s="12">
        <f>VLOOKUP($W34,Total_Rndwd_Cons_BAC!$A$4:$M$202,BB$1,FALSE)/10^3</f>
        <v>18.183399999999999</v>
      </c>
      <c r="BC34" s="12">
        <f>VLOOKUP($W34,Total_Rndwd_Cons_BAC!$A$4:$M$202,BC$1,FALSE)/10^3</f>
        <v>18.348700000000001</v>
      </c>
      <c r="BD34" s="12">
        <f>VLOOKUP($W34,Total_Rndwd_Cons_BAC!$A$4:$M$202,BD$1,FALSE)/10^3</f>
        <v>18.204300000000007</v>
      </c>
      <c r="BE34" s="12">
        <f>VLOOKUP($W34,Total_Rndwd_Cons_BAC!$A$4:$M$202,BE$1,FALSE)/10^3</f>
        <v>17.5107</v>
      </c>
      <c r="BF34" s="12">
        <f>VLOOKUP($W34,Total_Rndwd_Cons_BAC!$A$4:$M$202,BF$1,FALSE)/10^3</f>
        <v>16.846200000000003</v>
      </c>
      <c r="BG34" s="12">
        <f>VLOOKUP($W34,Total_Rndwd_Cons_BAC!$A$4:$M$202,BG$1,FALSE)/10^3</f>
        <v>15.760699999999996</v>
      </c>
      <c r="BH34" s="12">
        <f>VLOOKUP($W34,Total_Rndwd_Cons_BAC!$A$4:$M$202,BH$1,FALSE)/10^3</f>
        <v>14.1023</v>
      </c>
      <c r="BI34" s="12">
        <f>VLOOKUP($W34,Total_Rndwd_Cons_BAC!$A$4:$M$202,BI$1,FALSE)/10^3</f>
        <v>12.710100000000001</v>
      </c>
      <c r="BJ34" s="12">
        <f>VLOOKUP($W34,Total_Rndwd_Cons_BAC!$A$4:$M$202,BJ$1,FALSE)/10^3</f>
        <v>11.705200000000001</v>
      </c>
      <c r="BK34" s="12"/>
    </row>
    <row r="35" spans="1:63" x14ac:dyDescent="0.3">
      <c r="A35" t="s">
        <v>60</v>
      </c>
      <c r="B35" s="2">
        <v>7984</v>
      </c>
      <c r="C35" s="2">
        <v>7103</v>
      </c>
      <c r="D35" s="2">
        <v>6981.7</v>
      </c>
      <c r="E35" s="2">
        <v>7117.2</v>
      </c>
      <c r="F35" s="2">
        <v>7280.3</v>
      </c>
      <c r="G35" s="2">
        <v>7449.7000000000007</v>
      </c>
      <c r="H35" s="2">
        <v>7657.3</v>
      </c>
      <c r="I35" s="2">
        <v>7879.4</v>
      </c>
      <c r="J35" s="2">
        <v>8121.5000000000009</v>
      </c>
      <c r="K35" s="2">
        <v>8378.2999999999993</v>
      </c>
      <c r="L35" s="2">
        <v>8659</v>
      </c>
      <c r="M35" s="2">
        <v>8968.6</v>
      </c>
      <c r="N35" t="e">
        <f>(#REF!+#REF!+#REF!)/10^3</f>
        <v>#REF!</v>
      </c>
      <c r="O35" t="e">
        <f>(#REF!+#REF!+#REF!)/10^3</f>
        <v>#REF!</v>
      </c>
      <c r="P35" t="e">
        <f>(#REF!+#REF!+#REF!)/10^3</f>
        <v>#REF!</v>
      </c>
      <c r="Q35" t="e">
        <f>(#REF!+#REF!+#REF!)/10^3</f>
        <v>#REF!</v>
      </c>
      <c r="R35" t="e">
        <f>(#REF!+#REF!+#REF!)/10^3</f>
        <v>#REF!</v>
      </c>
      <c r="S35" t="e">
        <f>(#REF!+#REF!+#REF!)/10^3</f>
        <v>#REF!</v>
      </c>
      <c r="T35" t="e">
        <f>(#REF!+#REF!+#REF!)/10^3</f>
        <v>#REF!</v>
      </c>
      <c r="U35" t="e">
        <f>(#REF!+#REF!+#REF!)/10^3</f>
        <v>#REF!</v>
      </c>
      <c r="W35" t="s">
        <v>61</v>
      </c>
      <c r="X35" s="12">
        <f t="shared" si="2"/>
        <v>8.3907000000000025</v>
      </c>
      <c r="Y35" s="12">
        <f t="shared" si="2"/>
        <v>9.1057000000000006</v>
      </c>
      <c r="Z35" s="12">
        <f t="shared" si="2"/>
        <v>10.021600000000003</v>
      </c>
      <c r="AA35" s="12">
        <f t="shared" si="2"/>
        <v>10.728</v>
      </c>
      <c r="AB35" s="12">
        <f t="shared" si="2"/>
        <v>11.030199999999999</v>
      </c>
      <c r="AC35" s="12">
        <f t="shared" si="2"/>
        <v>11.113000000000001</v>
      </c>
      <c r="AD35" s="12">
        <f t="shared" si="2"/>
        <v>10.3535</v>
      </c>
      <c r="AE35" s="12">
        <f t="shared" si="2"/>
        <v>9.468300000000001</v>
      </c>
      <c r="AF35" s="12">
        <f t="shared" si="2"/>
        <v>8.7086000000000006</v>
      </c>
      <c r="AH35" s="12">
        <f>VLOOKUP($W35,Total_Rndwd_Cons_AF!$A$4:$M$202,AH$1,FALSE)/10^3</f>
        <v>8.3907000000000025</v>
      </c>
      <c r="AI35" s="12">
        <f>VLOOKUP($W35,Total_Rndwd_Cons_AF!$A$4:$M$202,AI$1,FALSE)/10^3</f>
        <v>9.1386000000000038</v>
      </c>
      <c r="AJ35" s="12">
        <f>VLOOKUP($W35,Total_Rndwd_Cons_AF!$A$4:$M$202,AJ$1,FALSE)/10^3</f>
        <v>10.141600000000002</v>
      </c>
      <c r="AK35" s="12">
        <f>VLOOKUP($W35,Total_Rndwd_Cons_AF!$A$4:$M$202,AK$1,FALSE)/10^3</f>
        <v>10.8775</v>
      </c>
      <c r="AL35" s="12">
        <f>VLOOKUP($W35,Total_Rndwd_Cons_AF!$A$4:$M$202,AL$1,FALSE)/10^3</f>
        <v>11.3802</v>
      </c>
      <c r="AM35" s="12">
        <f>VLOOKUP($W35,Total_Rndwd_Cons_AF!$A$4:$M$202,AM$1,FALSE)/10^3</f>
        <v>11.3682</v>
      </c>
      <c r="AN35" s="12">
        <f>VLOOKUP($W35,Total_Rndwd_Cons_AF!$A$4:$M$202,AN$1,FALSE)/10^3</f>
        <v>10.4153</v>
      </c>
      <c r="AO35" s="12">
        <f>VLOOKUP($W35,Total_Rndwd_Cons_AF!$A$4:$M$202,AO$1,FALSE)/10^3</f>
        <v>9.4939000000000018</v>
      </c>
      <c r="AP35" s="12">
        <f>VLOOKUP($W35,Total_Rndwd_Cons_AF!$A$4:$M$202,AP$1,FALSE)/10^3</f>
        <v>8.6981000000000002</v>
      </c>
      <c r="AQ35" s="12"/>
      <c r="AR35" s="12">
        <f>VLOOKUP($W35,Total_Rndwd_Cons_BF!$A$4:$M$202,AR$1,FALSE)/10^3</f>
        <v>8.3907000000000025</v>
      </c>
      <c r="AS35" s="12">
        <f>VLOOKUP($W35,Total_Rndwd_Cons_BF!$A$4:$M$202,AS$1,FALSE)/10^3</f>
        <v>9.1464000000000016</v>
      </c>
      <c r="AT35" s="12">
        <f>VLOOKUP($W35,Total_Rndwd_Cons_BF!$A$4:$M$202,AT$1,FALSE)/10^3</f>
        <v>10.080400000000001</v>
      </c>
      <c r="AU35" s="12">
        <f>VLOOKUP($W35,Total_Rndwd_Cons_BF!$A$4:$M$202,AU$1,FALSE)/10^3</f>
        <v>10.787799999999999</v>
      </c>
      <c r="AV35" s="12">
        <f>VLOOKUP($W35,Total_Rndwd_Cons_BF!$A$4:$M$202,AV$1,FALSE)/10^3</f>
        <v>10.818900000000001</v>
      </c>
      <c r="AW35" s="12">
        <f>VLOOKUP($W35,Total_Rndwd_Cons_BF!$A$4:$M$202,AW$1,FALSE)/10^3</f>
        <v>10.060300000000002</v>
      </c>
      <c r="AX35" s="12">
        <f>VLOOKUP($W35,Total_Rndwd_Cons_BF!$A$4:$M$202,AX$1,FALSE)/10^3</f>
        <v>9.1649000000000012</v>
      </c>
      <c r="AY35" s="12">
        <f>VLOOKUP($W35,Total_Rndwd_Cons_BF!$A$4:$M$202,AY$1,FALSE)/10^3</f>
        <v>8.3629000000000016</v>
      </c>
      <c r="AZ35" s="12">
        <f>VLOOKUP($W35,Total_Rndwd_Cons_BF!$A$4:$M$202,AZ$1,FALSE)/10^3</f>
        <v>7.5147000000000013</v>
      </c>
      <c r="BA35" s="12"/>
      <c r="BB35" s="12">
        <f>VLOOKUP($W35,Total_Rndwd_Cons_BAC!$A$4:$M$202,BB$1,FALSE)/10^3</f>
        <v>8.3907000000000025</v>
      </c>
      <c r="BC35" s="12">
        <f>VLOOKUP($W35,Total_Rndwd_Cons_BAC!$A$4:$M$202,BC$1,FALSE)/10^3</f>
        <v>9.1379000000000001</v>
      </c>
      <c r="BD35" s="12">
        <f>VLOOKUP($W35,Total_Rndwd_Cons_BAC!$A$4:$M$202,BD$1,FALSE)/10^3</f>
        <v>10.116699999999998</v>
      </c>
      <c r="BE35" s="12">
        <f>VLOOKUP($W35,Total_Rndwd_Cons_BAC!$A$4:$M$202,BE$1,FALSE)/10^3</f>
        <v>10.841900000000001</v>
      </c>
      <c r="BF35" s="12">
        <f>VLOOKUP($W35,Total_Rndwd_Cons_BAC!$A$4:$M$202,BF$1,FALSE)/10^3</f>
        <v>11.321299999999999</v>
      </c>
      <c r="BG35" s="12">
        <f>VLOOKUP($W35,Total_Rndwd_Cons_BAC!$A$4:$M$202,BG$1,FALSE)/10^3</f>
        <v>11.308800000000003</v>
      </c>
      <c r="BH35" s="12">
        <f>VLOOKUP($W35,Total_Rndwd_Cons_BAC!$A$4:$M$202,BH$1,FALSE)/10^3</f>
        <v>10.463899999999999</v>
      </c>
      <c r="BI35" s="12">
        <f>VLOOKUP($W35,Total_Rndwd_Cons_BAC!$A$4:$M$202,BI$1,FALSE)/10^3</f>
        <v>9.5398000000000014</v>
      </c>
      <c r="BJ35" s="12">
        <f>VLOOKUP($W35,Total_Rndwd_Cons_BAC!$A$4:$M$202,BJ$1,FALSE)/10^3</f>
        <v>8.7434999999999992</v>
      </c>
      <c r="BK35" s="12"/>
    </row>
    <row r="36" spans="1:63" x14ac:dyDescent="0.3">
      <c r="A36" t="s">
        <v>62</v>
      </c>
      <c r="B36" s="2">
        <v>16360</v>
      </c>
      <c r="C36" s="2">
        <v>17628</v>
      </c>
      <c r="D36" s="2">
        <v>18636.5</v>
      </c>
      <c r="E36" s="2">
        <v>18818.199999999997</v>
      </c>
      <c r="F36" s="2">
        <v>19150.8</v>
      </c>
      <c r="G36" s="2">
        <v>19507.400000000001</v>
      </c>
      <c r="H36" s="2">
        <v>19853.3</v>
      </c>
      <c r="I36" s="2">
        <v>20170.899999999998</v>
      </c>
      <c r="J36" s="2">
        <v>20477.300000000003</v>
      </c>
      <c r="K36" s="2">
        <v>20786.5</v>
      </c>
      <c r="L36" s="2">
        <v>21108.399999999998</v>
      </c>
      <c r="M36" s="2">
        <v>21443.000000000004</v>
      </c>
      <c r="N36" t="e">
        <f>(#REF!+#REF!+#REF!)/10^3</f>
        <v>#REF!</v>
      </c>
      <c r="O36" t="e">
        <f>(#REF!+#REF!+#REF!)/10^3</f>
        <v>#REF!</v>
      </c>
      <c r="P36" t="e">
        <f>(#REF!+#REF!+#REF!)/10^3</f>
        <v>#REF!</v>
      </c>
      <c r="Q36" t="e">
        <f>(#REF!+#REF!+#REF!)/10^3</f>
        <v>#REF!</v>
      </c>
      <c r="R36" t="e">
        <f>(#REF!+#REF!+#REF!)/10^3</f>
        <v>#REF!</v>
      </c>
      <c r="S36" t="e">
        <f>(#REF!+#REF!+#REF!)/10^3</f>
        <v>#REF!</v>
      </c>
      <c r="T36" t="e">
        <f>(#REF!+#REF!+#REF!)/10^3</f>
        <v>#REF!</v>
      </c>
      <c r="U36" t="e">
        <f>(#REF!+#REF!+#REF!)/10^3</f>
        <v>#REF!</v>
      </c>
      <c r="W36" s="4" t="s">
        <v>63</v>
      </c>
      <c r="X36" s="11">
        <f t="shared" si="2"/>
        <v>799.79640000000006</v>
      </c>
      <c r="Y36" s="11">
        <f t="shared" si="2"/>
        <v>822.05319999999995</v>
      </c>
      <c r="Z36" s="11">
        <f t="shared" si="2"/>
        <v>834.88790000000017</v>
      </c>
      <c r="AA36" s="11">
        <f t="shared" si="2"/>
        <v>844.22829999999965</v>
      </c>
      <c r="AB36" s="11">
        <f t="shared" si="2"/>
        <v>876.22359999999981</v>
      </c>
      <c r="AC36" s="11">
        <f t="shared" si="2"/>
        <v>914.19979999999987</v>
      </c>
      <c r="AD36" s="11">
        <f t="shared" si="2"/>
        <v>946.67759999999998</v>
      </c>
      <c r="AE36" s="11">
        <f t="shared" si="2"/>
        <v>979.01700000000028</v>
      </c>
      <c r="AF36" s="11">
        <f t="shared" si="2"/>
        <v>1010.8670000000001</v>
      </c>
      <c r="AH36" s="11">
        <f>VLOOKUP($W36,Total_Rndwd_Cons_AF!$A$4:$M$202,AH$1,FALSE)/10^3</f>
        <v>799.79640000000006</v>
      </c>
      <c r="AI36" s="11">
        <f>VLOOKUP($W36,Total_Rndwd_Cons_AF!$A$4:$M$202,AI$1,FALSE)/10^3</f>
        <v>811.14060000000006</v>
      </c>
      <c r="AJ36" s="11">
        <f>VLOOKUP($W36,Total_Rndwd_Cons_AF!$A$4:$M$202,AJ$1,FALSE)/10^3</f>
        <v>819.53430000000014</v>
      </c>
      <c r="AK36" s="11">
        <f>VLOOKUP($W36,Total_Rndwd_Cons_AF!$A$4:$M$202,AK$1,FALSE)/10^3</f>
        <v>819.57240000000002</v>
      </c>
      <c r="AL36" s="11">
        <f>VLOOKUP($W36,Total_Rndwd_Cons_AF!$A$4:$M$202,AL$1,FALSE)/10^3</f>
        <v>834.54280000000006</v>
      </c>
      <c r="AM36" s="11">
        <f>VLOOKUP($W36,Total_Rndwd_Cons_AF!$A$4:$M$202,AM$1,FALSE)/10^3</f>
        <v>859.40009999999984</v>
      </c>
      <c r="AN36" s="11">
        <f>VLOOKUP($W36,Total_Rndwd_Cons_AF!$A$4:$M$202,AN$1,FALSE)/10^3</f>
        <v>888.45410000000004</v>
      </c>
      <c r="AO36" s="11">
        <f>VLOOKUP($W36,Total_Rndwd_Cons_AF!$A$4:$M$202,AO$1,FALSE)/10^3</f>
        <v>921.85490000000004</v>
      </c>
      <c r="AP36" s="11">
        <f>VLOOKUP($W36,Total_Rndwd_Cons_AF!$A$4:$M$202,AP$1,FALSE)/10^3</f>
        <v>954.98810000000014</v>
      </c>
      <c r="AQ36" s="11"/>
      <c r="AR36" s="11">
        <f>VLOOKUP($W36,Total_Rndwd_Cons_BF!$A$4:$M$202,AR$1,FALSE)/10^3</f>
        <v>799.79640000000006</v>
      </c>
      <c r="AS36" s="11">
        <f>VLOOKUP($W36,Total_Rndwd_Cons_BF!$A$4:$M$202,AS$1,FALSE)/10^3</f>
        <v>815.53760000000034</v>
      </c>
      <c r="AT36" s="11">
        <f>VLOOKUP($W36,Total_Rndwd_Cons_BF!$A$4:$M$202,AT$1,FALSE)/10^3</f>
        <v>827.19599999999991</v>
      </c>
      <c r="AU36" s="11">
        <f>VLOOKUP($W36,Total_Rndwd_Cons_BF!$A$4:$M$202,AU$1,FALSE)/10^3</f>
        <v>827.40770000000009</v>
      </c>
      <c r="AV36" s="11">
        <f>VLOOKUP($W36,Total_Rndwd_Cons_BF!$A$4:$M$202,AV$1,FALSE)/10^3</f>
        <v>840.95740000000035</v>
      </c>
      <c r="AW36" s="11">
        <f>VLOOKUP($W36,Total_Rndwd_Cons_BF!$A$4:$M$202,AW$1,FALSE)/10^3</f>
        <v>863.33540000000005</v>
      </c>
      <c r="AX36" s="11">
        <f>VLOOKUP($W36,Total_Rndwd_Cons_BF!$A$4:$M$202,AX$1,FALSE)/10^3</f>
        <v>893.97769999999991</v>
      </c>
      <c r="AY36" s="11">
        <f>VLOOKUP($W36,Total_Rndwd_Cons_BF!$A$4:$M$202,AY$1,FALSE)/10^3</f>
        <v>930.90589999999997</v>
      </c>
      <c r="AZ36" s="11">
        <f>VLOOKUP($W36,Total_Rndwd_Cons_BF!$A$4:$M$202,AZ$1,FALSE)/10^3</f>
        <v>967.44409999999993</v>
      </c>
      <c r="BA36" s="11"/>
      <c r="BB36" s="11">
        <f>VLOOKUP($W36,Total_Rndwd_Cons_BAC!$A$4:$M$202,BB$1,FALSE)/10^3</f>
        <v>799.79640000000006</v>
      </c>
      <c r="BC36" s="11">
        <f>VLOOKUP($W36,Total_Rndwd_Cons_BAC!$A$4:$M$202,BC$1,FALSE)/10^3</f>
        <v>817.53829999999982</v>
      </c>
      <c r="BD36" s="11">
        <f>VLOOKUP($W36,Total_Rndwd_Cons_BAC!$A$4:$M$202,BD$1,FALSE)/10^3</f>
        <v>834.29590000000019</v>
      </c>
      <c r="BE36" s="11">
        <f>VLOOKUP($W36,Total_Rndwd_Cons_BAC!$A$4:$M$202,BE$1,FALSE)/10^3</f>
        <v>833.92190000000016</v>
      </c>
      <c r="BF36" s="11">
        <f>VLOOKUP($W36,Total_Rndwd_Cons_BAC!$A$4:$M$202,BF$1,FALSE)/10^3</f>
        <v>846.95550000000003</v>
      </c>
      <c r="BG36" s="11">
        <f>VLOOKUP($W36,Total_Rndwd_Cons_BAC!$A$4:$M$202,BG$1,FALSE)/10^3</f>
        <v>879.31829999999979</v>
      </c>
      <c r="BH36" s="11">
        <f>VLOOKUP($W36,Total_Rndwd_Cons_BAC!$A$4:$M$202,BH$1,FALSE)/10^3</f>
        <v>910.8946000000002</v>
      </c>
      <c r="BI36" s="11">
        <f>VLOOKUP($W36,Total_Rndwd_Cons_BAC!$A$4:$M$202,BI$1,FALSE)/10^3</f>
        <v>944.16029999999989</v>
      </c>
      <c r="BJ36" s="11">
        <f>VLOOKUP($W36,Total_Rndwd_Cons_BAC!$A$4:$M$202,BJ$1,FALSE)/10^3</f>
        <v>976.59570000000008</v>
      </c>
      <c r="BK36" s="11"/>
    </row>
    <row r="37" spans="1:63" x14ac:dyDescent="0.3">
      <c r="A37" t="s">
        <v>64</v>
      </c>
      <c r="B37" s="2">
        <v>6513</v>
      </c>
      <c r="C37" s="2">
        <v>12139</v>
      </c>
      <c r="D37" s="2">
        <v>12067.2</v>
      </c>
      <c r="E37" s="2">
        <v>12172.4</v>
      </c>
      <c r="F37" s="2">
        <v>12349.8</v>
      </c>
      <c r="G37" s="2">
        <v>12529.500000000002</v>
      </c>
      <c r="H37" s="2">
        <v>12704.1</v>
      </c>
      <c r="I37" s="2">
        <v>12880.9</v>
      </c>
      <c r="J37" s="2">
        <v>13060.3</v>
      </c>
      <c r="K37" s="2">
        <v>13233.3</v>
      </c>
      <c r="L37" s="2">
        <v>13408.8</v>
      </c>
      <c r="M37" s="2">
        <v>13586.400000000001</v>
      </c>
      <c r="N37" t="e">
        <f>(#REF!+#REF!+#REF!)/10^3</f>
        <v>#REF!</v>
      </c>
      <c r="O37" t="e">
        <f>(#REF!+#REF!+#REF!)/10^3</f>
        <v>#REF!</v>
      </c>
      <c r="P37" t="e">
        <f>(#REF!+#REF!+#REF!)/10^3</f>
        <v>#REF!</v>
      </c>
      <c r="Q37" t="e">
        <f>(#REF!+#REF!+#REF!)/10^3</f>
        <v>#REF!</v>
      </c>
      <c r="R37" t="e">
        <f>(#REF!+#REF!+#REF!)/10^3</f>
        <v>#REF!</v>
      </c>
      <c r="S37" t="e">
        <f>(#REF!+#REF!+#REF!)/10^3</f>
        <v>#REF!</v>
      </c>
      <c r="T37" t="e">
        <f>(#REF!+#REF!+#REF!)/10^3</f>
        <v>#REF!</v>
      </c>
      <c r="U37" t="e">
        <f>(#REF!+#REF!+#REF!)/10^3</f>
        <v>#REF!</v>
      </c>
      <c r="W37" t="s">
        <v>65</v>
      </c>
      <c r="X37" s="12">
        <f t="shared" si="2"/>
        <v>29.047300000000003</v>
      </c>
      <c r="Y37" s="12">
        <f t="shared" si="2"/>
        <v>30.320599999999995</v>
      </c>
      <c r="Z37" s="12">
        <f t="shared" si="2"/>
        <v>32.82</v>
      </c>
      <c r="AA37" s="12">
        <f t="shared" si="2"/>
        <v>35.1661</v>
      </c>
      <c r="AB37" s="12">
        <f t="shared" si="2"/>
        <v>38.403800000000004</v>
      </c>
      <c r="AC37" s="12">
        <f t="shared" si="2"/>
        <v>42.396399999999993</v>
      </c>
      <c r="AD37" s="12">
        <f t="shared" si="2"/>
        <v>46.912800000000004</v>
      </c>
      <c r="AE37" s="12">
        <f t="shared" si="2"/>
        <v>50.146999999999998</v>
      </c>
      <c r="AF37" s="12">
        <f t="shared" si="2"/>
        <v>49.203499999999991</v>
      </c>
      <c r="AH37" s="12">
        <f>VLOOKUP($W37,Total_Rndwd_Cons_AF!$A$4:$M$202,AH$1,FALSE)/10^3</f>
        <v>29.047300000000003</v>
      </c>
      <c r="AI37" s="12">
        <f>VLOOKUP($W37,Total_Rndwd_Cons_AF!$A$4:$M$202,AI$1,FALSE)/10^3</f>
        <v>31.350800000000003</v>
      </c>
      <c r="AJ37" s="12">
        <f>VLOOKUP($W37,Total_Rndwd_Cons_AF!$A$4:$M$202,AJ$1,FALSE)/10^3</f>
        <v>33.963999999999999</v>
      </c>
      <c r="AK37" s="12">
        <f>VLOOKUP($W37,Total_Rndwd_Cons_AF!$A$4:$M$202,AK$1,FALSE)/10^3</f>
        <v>33.609099999999998</v>
      </c>
      <c r="AL37" s="12">
        <f>VLOOKUP($W37,Total_Rndwd_Cons_AF!$A$4:$M$202,AL$1,FALSE)/10^3</f>
        <v>35.695399999999999</v>
      </c>
      <c r="AM37" s="12">
        <f>VLOOKUP($W37,Total_Rndwd_Cons_AF!$A$4:$M$202,AM$1,FALSE)/10^3</f>
        <v>39.197199999999995</v>
      </c>
      <c r="AN37" s="12">
        <f>VLOOKUP($W37,Total_Rndwd_Cons_AF!$A$4:$M$202,AN$1,FALSE)/10^3</f>
        <v>43.015799999999999</v>
      </c>
      <c r="AO37" s="12">
        <f>VLOOKUP($W37,Total_Rndwd_Cons_AF!$A$4:$M$202,AO$1,FALSE)/10^3</f>
        <v>47.711599999999997</v>
      </c>
      <c r="AP37" s="12">
        <f>VLOOKUP($W37,Total_Rndwd_Cons_AF!$A$4:$M$202,AP$1,FALSE)/10^3</f>
        <v>51.984400000000001</v>
      </c>
      <c r="AQ37" s="12"/>
      <c r="AR37" s="12">
        <f>VLOOKUP($W37,Total_Rndwd_Cons_BF!$A$4:$M$202,AR$1,FALSE)/10^3</f>
        <v>29.047300000000003</v>
      </c>
      <c r="AS37" s="12">
        <f>VLOOKUP($W37,Total_Rndwd_Cons_BF!$A$4:$M$202,AS$1,FALSE)/10^3</f>
        <v>27.695499999999999</v>
      </c>
      <c r="AT37" s="12">
        <f>VLOOKUP($W37,Total_Rndwd_Cons_BF!$A$4:$M$202,AT$1,FALSE)/10^3</f>
        <v>25.940099999999997</v>
      </c>
      <c r="AU37" s="12">
        <f>VLOOKUP($W37,Total_Rndwd_Cons_BF!$A$4:$M$202,AU$1,FALSE)/10^3</f>
        <v>25.934900000000003</v>
      </c>
      <c r="AV37" s="12">
        <f>VLOOKUP($W37,Total_Rndwd_Cons_BF!$A$4:$M$202,AV$1,FALSE)/10^3</f>
        <v>27.741499999999998</v>
      </c>
      <c r="AW37" s="12">
        <f>VLOOKUP($W37,Total_Rndwd_Cons_BF!$A$4:$M$202,AW$1,FALSE)/10^3</f>
        <v>29.703700000000001</v>
      </c>
      <c r="AX37" s="12">
        <f>VLOOKUP($W37,Total_Rndwd_Cons_BF!$A$4:$M$202,AX$1,FALSE)/10^3</f>
        <v>31.589400000000001</v>
      </c>
      <c r="AY37" s="12">
        <f>VLOOKUP($W37,Total_Rndwd_Cons_BF!$A$4:$M$202,AY$1,FALSE)/10^3</f>
        <v>33.804000000000002</v>
      </c>
      <c r="AZ37" s="12">
        <f>VLOOKUP($W37,Total_Rndwd_Cons_BF!$A$4:$M$202,AZ$1,FALSE)/10^3</f>
        <v>36.752799999999993</v>
      </c>
      <c r="BA37" s="12"/>
      <c r="BB37" s="12">
        <f>VLOOKUP($W37,Total_Rndwd_Cons_BAC!$A$4:$M$202,BB$1,FALSE)/10^3</f>
        <v>29.047300000000003</v>
      </c>
      <c r="BC37" s="12">
        <f>VLOOKUP($W37,Total_Rndwd_Cons_BAC!$A$4:$M$202,BC$1,FALSE)/10^3</f>
        <v>30.855900000000002</v>
      </c>
      <c r="BD37" s="12">
        <f>VLOOKUP($W37,Total_Rndwd_Cons_BAC!$A$4:$M$202,BD$1,FALSE)/10^3</f>
        <v>33.33</v>
      </c>
      <c r="BE37" s="12">
        <f>VLOOKUP($W37,Total_Rndwd_Cons_BAC!$A$4:$M$202,BE$1,FALSE)/10^3</f>
        <v>34.053299999999993</v>
      </c>
      <c r="BF37" s="12">
        <f>VLOOKUP($W37,Total_Rndwd_Cons_BAC!$A$4:$M$202,BF$1,FALSE)/10^3</f>
        <v>37.187799999999996</v>
      </c>
      <c r="BG37" s="12">
        <f>VLOOKUP($W37,Total_Rndwd_Cons_BAC!$A$4:$M$202,BG$1,FALSE)/10^3</f>
        <v>40.255299999999998</v>
      </c>
      <c r="BH37" s="12">
        <f>VLOOKUP($W37,Total_Rndwd_Cons_BAC!$A$4:$M$202,BH$1,FALSE)/10^3</f>
        <v>44.297799999999995</v>
      </c>
      <c r="BI37" s="12">
        <f>VLOOKUP($W37,Total_Rndwd_Cons_BAC!$A$4:$M$202,BI$1,FALSE)/10^3</f>
        <v>49.317099999999996</v>
      </c>
      <c r="BJ37" s="12">
        <f>VLOOKUP($W37,Total_Rndwd_Cons_BAC!$A$4:$M$202,BJ$1,FALSE)/10^3</f>
        <v>52.932900000000004</v>
      </c>
      <c r="BK37" s="12"/>
    </row>
    <row r="38" spans="1:63" x14ac:dyDescent="0.3">
      <c r="A38" t="s">
        <v>21</v>
      </c>
      <c r="B38" s="2">
        <v>61112</v>
      </c>
      <c r="C38" s="2">
        <v>75064</v>
      </c>
      <c r="D38" s="2">
        <v>73647.7</v>
      </c>
      <c r="E38" s="2">
        <v>74797.600000000006</v>
      </c>
      <c r="F38" s="2">
        <v>76789.7</v>
      </c>
      <c r="G38" s="2">
        <v>78865.500000000015</v>
      </c>
      <c r="H38" s="2">
        <v>80715.799999999988</v>
      </c>
      <c r="I38" s="2">
        <v>82591.5</v>
      </c>
      <c r="J38" s="2">
        <v>84569.5</v>
      </c>
      <c r="K38" s="2">
        <v>86437.099999999991</v>
      </c>
      <c r="L38" s="2">
        <v>88377.8</v>
      </c>
      <c r="M38" s="2">
        <v>90391.500000000015</v>
      </c>
      <c r="N38" t="e">
        <f>(#REF!+#REF!+#REF!)/10^3</f>
        <v>#REF!</v>
      </c>
      <c r="O38" t="e">
        <f>(#REF!+#REF!+#REF!)/10^3</f>
        <v>#REF!</v>
      </c>
      <c r="P38" t="e">
        <f>(#REF!+#REF!+#REF!)/10^3</f>
        <v>#REF!</v>
      </c>
      <c r="Q38" t="e">
        <f>(#REF!+#REF!+#REF!)/10^3</f>
        <v>#REF!</v>
      </c>
      <c r="R38" t="e">
        <f>(#REF!+#REF!+#REF!)/10^3</f>
        <v>#REF!</v>
      </c>
      <c r="S38" t="e">
        <f>(#REF!+#REF!+#REF!)/10^3</f>
        <v>#REF!</v>
      </c>
      <c r="T38" t="e">
        <f>(#REF!+#REF!+#REF!)/10^3</f>
        <v>#REF!</v>
      </c>
      <c r="U38" t="e">
        <f>(#REF!+#REF!+#REF!)/10^3</f>
        <v>#REF!</v>
      </c>
      <c r="W38" t="s">
        <v>66</v>
      </c>
      <c r="X38" s="12">
        <f t="shared" si="2"/>
        <v>14.418800000000001</v>
      </c>
      <c r="Y38" s="12">
        <f t="shared" si="2"/>
        <v>13.997800000000002</v>
      </c>
      <c r="Z38" s="12">
        <f t="shared" si="2"/>
        <v>13.888200000000001</v>
      </c>
      <c r="AA38" s="12">
        <f t="shared" si="2"/>
        <v>14.322899999999999</v>
      </c>
      <c r="AB38" s="12">
        <f t="shared" si="2"/>
        <v>14.806599999999998</v>
      </c>
      <c r="AC38" s="12">
        <f t="shared" si="2"/>
        <v>14.861500000000001</v>
      </c>
      <c r="AD38" s="12">
        <f t="shared" si="2"/>
        <v>14.159000000000001</v>
      </c>
      <c r="AE38" s="12">
        <f t="shared" si="2"/>
        <v>13.1211</v>
      </c>
      <c r="AF38" s="12">
        <f t="shared" si="2"/>
        <v>11.6731</v>
      </c>
      <c r="AH38" s="12">
        <f>VLOOKUP($W38,Total_Rndwd_Cons_AF!$A$4:$M$202,AH$1,FALSE)/10^3</f>
        <v>14.418800000000001</v>
      </c>
      <c r="AI38" s="12">
        <f>VLOOKUP($W38,Total_Rndwd_Cons_AF!$A$4:$M$202,AI$1,FALSE)/10^3</f>
        <v>13.764000000000001</v>
      </c>
      <c r="AJ38" s="12">
        <f>VLOOKUP($W38,Total_Rndwd_Cons_AF!$A$4:$M$202,AJ$1,FALSE)/10^3</f>
        <v>13.117799999999999</v>
      </c>
      <c r="AK38" s="12">
        <f>VLOOKUP($W38,Total_Rndwd_Cons_AF!$A$4:$M$202,AK$1,FALSE)/10^3</f>
        <v>13.414399999999999</v>
      </c>
      <c r="AL38" s="12">
        <f>VLOOKUP($W38,Total_Rndwd_Cons_AF!$A$4:$M$202,AL$1,FALSE)/10^3</f>
        <v>13.816600000000001</v>
      </c>
      <c r="AM38" s="12">
        <f>VLOOKUP($W38,Total_Rndwd_Cons_AF!$A$4:$M$202,AM$1,FALSE)/10^3</f>
        <v>14.1829</v>
      </c>
      <c r="AN38" s="12">
        <f>VLOOKUP($W38,Total_Rndwd_Cons_AF!$A$4:$M$202,AN$1,FALSE)/10^3</f>
        <v>13.7098</v>
      </c>
      <c r="AO38" s="12">
        <f>VLOOKUP($W38,Total_Rndwd_Cons_AF!$A$4:$M$202,AO$1,FALSE)/10^3</f>
        <v>12.7227</v>
      </c>
      <c r="AP38" s="12">
        <f>VLOOKUP($W38,Total_Rndwd_Cons_AF!$A$4:$M$202,AP$1,FALSE)/10^3</f>
        <v>11.245199999999999</v>
      </c>
      <c r="AQ38" s="12"/>
      <c r="AR38" s="12">
        <f>VLOOKUP($W38,Total_Rndwd_Cons_BF!$A$4:$M$202,AR$1,FALSE)/10^3</f>
        <v>14.418800000000001</v>
      </c>
      <c r="AS38" s="12">
        <f>VLOOKUP($W38,Total_Rndwd_Cons_BF!$A$4:$M$202,AS$1,FALSE)/10^3</f>
        <v>13.347899999999999</v>
      </c>
      <c r="AT38" s="12">
        <f>VLOOKUP($W38,Total_Rndwd_Cons_BF!$A$4:$M$202,AT$1,FALSE)/10^3</f>
        <v>12.152199999999999</v>
      </c>
      <c r="AU38" s="12">
        <f>VLOOKUP($W38,Total_Rndwd_Cons_BF!$A$4:$M$202,AU$1,FALSE)/10^3</f>
        <v>12.164699999999998</v>
      </c>
      <c r="AV38" s="12">
        <f>VLOOKUP($W38,Total_Rndwd_Cons_BF!$A$4:$M$202,AV$1,FALSE)/10^3</f>
        <v>12.369800000000001</v>
      </c>
      <c r="AW38" s="12">
        <f>VLOOKUP($W38,Total_Rndwd_Cons_BF!$A$4:$M$202,AW$1,FALSE)/10^3</f>
        <v>12.6854</v>
      </c>
      <c r="AX38" s="12">
        <f>VLOOKUP($W38,Total_Rndwd_Cons_BF!$A$4:$M$202,AX$1,FALSE)/10^3</f>
        <v>12.735500000000002</v>
      </c>
      <c r="AY38" s="12">
        <f>VLOOKUP($W38,Total_Rndwd_Cons_BF!$A$4:$M$202,AY$1,FALSE)/10^3</f>
        <v>12.048</v>
      </c>
      <c r="AZ38" s="12">
        <f>VLOOKUP($W38,Total_Rndwd_Cons_BF!$A$4:$M$202,AZ$1,FALSE)/10^3</f>
        <v>10.864100000000001</v>
      </c>
      <c r="BA38" s="12"/>
      <c r="BB38" s="12">
        <f>VLOOKUP($W38,Total_Rndwd_Cons_BAC!$A$4:$M$202,BB$1,FALSE)/10^3</f>
        <v>14.418800000000001</v>
      </c>
      <c r="BC38" s="12">
        <f>VLOOKUP($W38,Total_Rndwd_Cons_BAC!$A$4:$M$202,BC$1,FALSE)/10^3</f>
        <v>13.8201</v>
      </c>
      <c r="BD38" s="12">
        <f>VLOOKUP($W38,Total_Rndwd_Cons_BAC!$A$4:$M$202,BD$1,FALSE)/10^3</f>
        <v>13.233000000000001</v>
      </c>
      <c r="BE38" s="12">
        <f>VLOOKUP($W38,Total_Rndwd_Cons_BAC!$A$4:$M$202,BE$1,FALSE)/10^3</f>
        <v>13.552300000000001</v>
      </c>
      <c r="BF38" s="12">
        <f>VLOOKUP($W38,Total_Rndwd_Cons_BAC!$A$4:$M$202,BF$1,FALSE)/10^3</f>
        <v>13.9817</v>
      </c>
      <c r="BG38" s="12">
        <f>VLOOKUP($W38,Total_Rndwd_Cons_BAC!$A$4:$M$202,BG$1,FALSE)/10^3</f>
        <v>14.309299999999999</v>
      </c>
      <c r="BH38" s="12">
        <f>VLOOKUP($W38,Total_Rndwd_Cons_BAC!$A$4:$M$202,BH$1,FALSE)/10^3</f>
        <v>13.805200000000003</v>
      </c>
      <c r="BI38" s="12">
        <f>VLOOKUP($W38,Total_Rndwd_Cons_BAC!$A$4:$M$202,BI$1,FALSE)/10^3</f>
        <v>12.802</v>
      </c>
      <c r="BJ38" s="12">
        <f>VLOOKUP($W38,Total_Rndwd_Cons_BAC!$A$4:$M$202,BJ$1,FALSE)/10^3</f>
        <v>11.3195</v>
      </c>
      <c r="BK38" s="12"/>
    </row>
    <row r="39" spans="1:63" x14ac:dyDescent="0.3">
      <c r="A39" t="s">
        <v>67</v>
      </c>
      <c r="B39" s="2">
        <v>109</v>
      </c>
      <c r="C39" s="2">
        <v>110</v>
      </c>
      <c r="D39" s="2">
        <v>106.7</v>
      </c>
      <c r="E39" s="2">
        <v>107.5</v>
      </c>
      <c r="F39" s="2">
        <v>103.10000000000001</v>
      </c>
      <c r="G39" s="2">
        <v>99.6</v>
      </c>
      <c r="H39" s="2">
        <v>100.7</v>
      </c>
      <c r="I39" s="2">
        <v>101.9</v>
      </c>
      <c r="J39" s="2">
        <v>103</v>
      </c>
      <c r="K39" s="2">
        <v>104.49999999999999</v>
      </c>
      <c r="L39" s="2">
        <v>105.89999999999999</v>
      </c>
      <c r="M39" s="2">
        <v>107.8</v>
      </c>
      <c r="N39" t="e">
        <f>(#REF!+#REF!+#REF!)/10^3</f>
        <v>#REF!</v>
      </c>
      <c r="O39" t="e">
        <f>(#REF!+#REF!+#REF!)/10^3</f>
        <v>#REF!</v>
      </c>
      <c r="P39" t="e">
        <f>(#REF!+#REF!+#REF!)/10^3</f>
        <v>#REF!</v>
      </c>
      <c r="Q39" t="e">
        <f>(#REF!+#REF!+#REF!)/10^3</f>
        <v>#REF!</v>
      </c>
      <c r="R39" t="e">
        <f>(#REF!+#REF!+#REF!)/10^3</f>
        <v>#REF!</v>
      </c>
      <c r="S39" t="e">
        <f>(#REF!+#REF!+#REF!)/10^3</f>
        <v>#REF!</v>
      </c>
      <c r="T39" t="e">
        <f>(#REF!+#REF!+#REF!)/10^3</f>
        <v>#REF!</v>
      </c>
      <c r="U39" t="e">
        <f>(#REF!+#REF!+#REF!)/10^3</f>
        <v>#REF!</v>
      </c>
      <c r="W39" t="s">
        <v>68</v>
      </c>
      <c r="X39" s="12">
        <f t="shared" si="2"/>
        <v>76.089100000000002</v>
      </c>
      <c r="Y39" s="12">
        <f t="shared" si="2"/>
        <v>83.403099999999995</v>
      </c>
      <c r="Z39" s="12">
        <f t="shared" si="2"/>
        <v>86.178300000000021</v>
      </c>
      <c r="AA39" s="12">
        <f t="shared" si="2"/>
        <v>91.038800000000009</v>
      </c>
      <c r="AB39" s="12">
        <f t="shared" si="2"/>
        <v>95.432400000000015</v>
      </c>
      <c r="AC39" s="12">
        <f t="shared" si="2"/>
        <v>100.91160000000001</v>
      </c>
      <c r="AD39" s="12">
        <f t="shared" si="2"/>
        <v>107.94460000000001</v>
      </c>
      <c r="AE39" s="12">
        <f t="shared" si="2"/>
        <v>115.94450000000002</v>
      </c>
      <c r="AF39" s="12">
        <f t="shared" si="2"/>
        <v>123.30640000000001</v>
      </c>
      <c r="AH39" s="12">
        <f>VLOOKUP($W39,Total_Rndwd_Cons_AF!$A$4:$M$202,AH$1,FALSE)/10^3</f>
        <v>76.089100000000002</v>
      </c>
      <c r="AI39" s="12">
        <f>VLOOKUP($W39,Total_Rndwd_Cons_AF!$A$4:$M$202,AI$1,FALSE)/10^3</f>
        <v>81.189499999999981</v>
      </c>
      <c r="AJ39" s="12">
        <f>VLOOKUP($W39,Total_Rndwd_Cons_AF!$A$4:$M$202,AJ$1,FALSE)/10^3</f>
        <v>86.049600000000027</v>
      </c>
      <c r="AK39" s="12">
        <f>VLOOKUP($W39,Total_Rndwd_Cons_AF!$A$4:$M$202,AK$1,FALSE)/10^3</f>
        <v>86.765500000000003</v>
      </c>
      <c r="AL39" s="12">
        <f>VLOOKUP($W39,Total_Rndwd_Cons_AF!$A$4:$M$202,AL$1,FALSE)/10^3</f>
        <v>90.621400000000008</v>
      </c>
      <c r="AM39" s="12">
        <f>VLOOKUP($W39,Total_Rndwd_Cons_AF!$A$4:$M$202,AM$1,FALSE)/10^3</f>
        <v>95.114500000000021</v>
      </c>
      <c r="AN39" s="12">
        <f>VLOOKUP($W39,Total_Rndwd_Cons_AF!$A$4:$M$202,AN$1,FALSE)/10^3</f>
        <v>99.764099999999999</v>
      </c>
      <c r="AO39" s="12">
        <f>VLOOKUP($W39,Total_Rndwd_Cons_AF!$A$4:$M$202,AO$1,FALSE)/10^3</f>
        <v>104.34830000000001</v>
      </c>
      <c r="AP39" s="12">
        <f>VLOOKUP($W39,Total_Rndwd_Cons_AF!$A$4:$M$202,AP$1,FALSE)/10^3</f>
        <v>108.79610000000001</v>
      </c>
      <c r="AQ39" s="12"/>
      <c r="AR39" s="12">
        <f>VLOOKUP($W39,Total_Rndwd_Cons_BF!$A$4:$M$202,AR$1,FALSE)/10^3</f>
        <v>76.089100000000002</v>
      </c>
      <c r="AS39" s="12">
        <f>VLOOKUP($W39,Total_Rndwd_Cons_BF!$A$4:$M$202,AS$1,FALSE)/10^3</f>
        <v>80.911500000000018</v>
      </c>
      <c r="AT39" s="12">
        <f>VLOOKUP($W39,Total_Rndwd_Cons_BF!$A$4:$M$202,AT$1,FALSE)/10^3</f>
        <v>86.195400000000006</v>
      </c>
      <c r="AU39" s="12">
        <f>VLOOKUP($W39,Total_Rndwd_Cons_BF!$A$4:$M$202,AU$1,FALSE)/10^3</f>
        <v>88.139600000000016</v>
      </c>
      <c r="AV39" s="12">
        <f>VLOOKUP($W39,Total_Rndwd_Cons_BF!$A$4:$M$202,AV$1,FALSE)/10^3</f>
        <v>92.107700000000008</v>
      </c>
      <c r="AW39" s="12">
        <f>VLOOKUP($W39,Total_Rndwd_Cons_BF!$A$4:$M$202,AW$1,FALSE)/10^3</f>
        <v>97.330300000000008</v>
      </c>
      <c r="AX39" s="12">
        <f>VLOOKUP($W39,Total_Rndwd_Cons_BF!$A$4:$M$202,AX$1,FALSE)/10^3</f>
        <v>101.0479</v>
      </c>
      <c r="AY39" s="12">
        <f>VLOOKUP($W39,Total_Rndwd_Cons_BF!$A$4:$M$202,AY$1,FALSE)/10^3</f>
        <v>105.6559</v>
      </c>
      <c r="AZ39" s="12">
        <f>VLOOKUP($W39,Total_Rndwd_Cons_BF!$A$4:$M$202,AZ$1,FALSE)/10^3</f>
        <v>110.2488</v>
      </c>
      <c r="BA39" s="12"/>
      <c r="BB39" s="12">
        <f>VLOOKUP($W39,Total_Rndwd_Cons_BAC!$A$4:$M$202,BB$1,FALSE)/10^3</f>
        <v>76.089100000000002</v>
      </c>
      <c r="BC39" s="12">
        <f>VLOOKUP($W39,Total_Rndwd_Cons_BAC!$A$4:$M$202,BC$1,FALSE)/10^3</f>
        <v>80.152699999999996</v>
      </c>
      <c r="BD39" s="12">
        <f>VLOOKUP($W39,Total_Rndwd_Cons_BAC!$A$4:$M$202,BD$1,FALSE)/10^3</f>
        <v>84.683099999999996</v>
      </c>
      <c r="BE39" s="12">
        <f>VLOOKUP($W39,Total_Rndwd_Cons_BAC!$A$4:$M$202,BE$1,FALSE)/10^3</f>
        <v>86.054200000000009</v>
      </c>
      <c r="BF39" s="12">
        <f>VLOOKUP($W39,Total_Rndwd_Cons_BAC!$A$4:$M$202,BF$1,FALSE)/10^3</f>
        <v>89.434300000000022</v>
      </c>
      <c r="BG39" s="12">
        <f>VLOOKUP($W39,Total_Rndwd_Cons_BAC!$A$4:$M$202,BG$1,FALSE)/10^3</f>
        <v>93.740600000000001</v>
      </c>
      <c r="BH39" s="12">
        <f>VLOOKUP($W39,Total_Rndwd_Cons_BAC!$A$4:$M$202,BH$1,FALSE)/10^3</f>
        <v>98.750300000000024</v>
      </c>
      <c r="BI39" s="12">
        <f>VLOOKUP($W39,Total_Rndwd_Cons_BAC!$A$4:$M$202,BI$1,FALSE)/10^3</f>
        <v>103.09700000000001</v>
      </c>
      <c r="BJ39" s="12">
        <f>VLOOKUP($W39,Total_Rndwd_Cons_BAC!$A$4:$M$202,BJ$1,FALSE)/10^3</f>
        <v>107.36810000000001</v>
      </c>
      <c r="BK39" s="12"/>
    </row>
    <row r="40" spans="1:63" x14ac:dyDescent="0.3">
      <c r="A40" t="s">
        <v>69</v>
      </c>
      <c r="B40" s="2">
        <v>6428</v>
      </c>
      <c r="C40" s="2">
        <v>6211</v>
      </c>
      <c r="D40" s="2">
        <v>5655</v>
      </c>
      <c r="E40" s="2">
        <v>5704.8</v>
      </c>
      <c r="F40" s="2">
        <v>5782.4</v>
      </c>
      <c r="G40" s="2">
        <v>5858.3</v>
      </c>
      <c r="H40" s="2">
        <v>5939.2999999999993</v>
      </c>
      <c r="I40" s="2">
        <v>6018.6</v>
      </c>
      <c r="J40" s="2">
        <v>6095.6</v>
      </c>
      <c r="K40" s="2">
        <v>6179.7</v>
      </c>
      <c r="L40" s="2">
        <v>6259.3</v>
      </c>
      <c r="M40" s="2">
        <v>6332.4000000000005</v>
      </c>
      <c r="N40" t="e">
        <f>(#REF!+#REF!+#REF!)/10^3</f>
        <v>#REF!</v>
      </c>
      <c r="O40" t="e">
        <f>(#REF!+#REF!+#REF!)/10^3</f>
        <v>#REF!</v>
      </c>
      <c r="P40" t="e">
        <f>(#REF!+#REF!+#REF!)/10^3</f>
        <v>#REF!</v>
      </c>
      <c r="Q40" t="e">
        <f>(#REF!+#REF!+#REF!)/10^3</f>
        <v>#REF!</v>
      </c>
      <c r="R40" t="e">
        <f>(#REF!+#REF!+#REF!)/10^3</f>
        <v>#REF!</v>
      </c>
      <c r="S40" t="e">
        <f>(#REF!+#REF!+#REF!)/10^3</f>
        <v>#REF!</v>
      </c>
      <c r="T40" t="e">
        <f>(#REF!+#REF!+#REF!)/10^3</f>
        <v>#REF!</v>
      </c>
      <c r="U40" t="e">
        <f>(#REF!+#REF!+#REF!)/10^3</f>
        <v>#REF!</v>
      </c>
      <c r="W40" t="s">
        <v>70</v>
      </c>
      <c r="X40" s="12">
        <f t="shared" si="2"/>
        <v>49.235999999999997</v>
      </c>
      <c r="Y40" s="12">
        <f t="shared" si="2"/>
        <v>49.854800000000004</v>
      </c>
      <c r="Z40" s="12">
        <f t="shared" si="2"/>
        <v>49.637999999999998</v>
      </c>
      <c r="AA40" s="12">
        <f t="shared" si="2"/>
        <v>50.609400000000001</v>
      </c>
      <c r="AB40" s="12">
        <f t="shared" si="2"/>
        <v>51.776900000000005</v>
      </c>
      <c r="AC40" s="12">
        <f t="shared" si="2"/>
        <v>52.992800000000003</v>
      </c>
      <c r="AD40" s="12">
        <f t="shared" si="2"/>
        <v>53.536499999999997</v>
      </c>
      <c r="AE40" s="12">
        <f t="shared" si="2"/>
        <v>53.663899999999998</v>
      </c>
      <c r="AF40" s="12">
        <f t="shared" si="2"/>
        <v>53.343600000000009</v>
      </c>
      <c r="AH40" s="12">
        <f>VLOOKUP($W40,Total_Rndwd_Cons_AF!$A$4:$M$202,AH$1,FALSE)/10^3</f>
        <v>49.235999999999997</v>
      </c>
      <c r="AI40" s="12">
        <f>VLOOKUP($W40,Total_Rndwd_Cons_AF!$A$4:$M$202,AI$1,FALSE)/10^3</f>
        <v>50.128699999999995</v>
      </c>
      <c r="AJ40" s="12">
        <f>VLOOKUP($W40,Total_Rndwd_Cons_AF!$A$4:$M$202,AJ$1,FALSE)/10^3</f>
        <v>50.213099999999997</v>
      </c>
      <c r="AK40" s="12">
        <f>VLOOKUP($W40,Total_Rndwd_Cons_AF!$A$4:$M$202,AK$1,FALSE)/10^3</f>
        <v>50.145500000000006</v>
      </c>
      <c r="AL40" s="12">
        <f>VLOOKUP($W40,Total_Rndwd_Cons_AF!$A$4:$M$202,AL$1,FALSE)/10^3</f>
        <v>50.916200000000003</v>
      </c>
      <c r="AM40" s="12">
        <f>VLOOKUP($W40,Total_Rndwd_Cons_AF!$A$4:$M$202,AM$1,FALSE)/10^3</f>
        <v>51.911499999999997</v>
      </c>
      <c r="AN40" s="12">
        <f>VLOOKUP($W40,Total_Rndwd_Cons_AF!$A$4:$M$202,AN$1,FALSE)/10^3</f>
        <v>52.503099999999989</v>
      </c>
      <c r="AO40" s="12">
        <f>VLOOKUP($W40,Total_Rndwd_Cons_AF!$A$4:$M$202,AO$1,FALSE)/10^3</f>
        <v>53.184699999999999</v>
      </c>
      <c r="AP40" s="12">
        <f>VLOOKUP($W40,Total_Rndwd_Cons_AF!$A$4:$M$202,AP$1,FALSE)/10^3</f>
        <v>53.153400000000005</v>
      </c>
      <c r="AQ40" s="12"/>
      <c r="AR40" s="12">
        <f>VLOOKUP($W40,Total_Rndwd_Cons_BF!$A$4:$M$202,AR$1,FALSE)/10^3</f>
        <v>49.235999999999997</v>
      </c>
      <c r="AS40" s="12">
        <f>VLOOKUP($W40,Total_Rndwd_Cons_BF!$A$4:$M$202,AS$1,FALSE)/10^3</f>
        <v>49.798099999999998</v>
      </c>
      <c r="AT40" s="12">
        <f>VLOOKUP($W40,Total_Rndwd_Cons_BF!$A$4:$M$202,AT$1,FALSE)/10^3</f>
        <v>48.624399999999994</v>
      </c>
      <c r="AU40" s="12">
        <f>VLOOKUP($W40,Total_Rndwd_Cons_BF!$A$4:$M$202,AU$1,FALSE)/10^3</f>
        <v>48.443799999999996</v>
      </c>
      <c r="AV40" s="12">
        <f>VLOOKUP($W40,Total_Rndwd_Cons_BF!$A$4:$M$202,AV$1,FALSE)/10^3</f>
        <v>49.993200000000002</v>
      </c>
      <c r="AW40" s="12">
        <f>VLOOKUP($W40,Total_Rndwd_Cons_BF!$A$4:$M$202,AW$1,FALSE)/10^3</f>
        <v>51.634900000000002</v>
      </c>
      <c r="AX40" s="12">
        <f>VLOOKUP($W40,Total_Rndwd_Cons_BF!$A$4:$M$202,AX$1,FALSE)/10^3</f>
        <v>52.412099999999995</v>
      </c>
      <c r="AY40" s="12">
        <f>VLOOKUP($W40,Total_Rndwd_Cons_BF!$A$4:$M$202,AY$1,FALSE)/10^3</f>
        <v>52.998699999999999</v>
      </c>
      <c r="AZ40" s="12">
        <f>VLOOKUP($W40,Total_Rndwd_Cons_BF!$A$4:$M$202,AZ$1,FALSE)/10^3</f>
        <v>53.387699999999995</v>
      </c>
      <c r="BA40" s="12"/>
      <c r="BB40" s="12">
        <f>VLOOKUP($W40,Total_Rndwd_Cons_BAC!$A$4:$M$202,BB$1,FALSE)/10^3</f>
        <v>49.235999999999997</v>
      </c>
      <c r="BC40" s="12">
        <f>VLOOKUP($W40,Total_Rndwd_Cons_BAC!$A$4:$M$202,BC$1,FALSE)/10^3</f>
        <v>49.907299999999992</v>
      </c>
      <c r="BD40" s="12">
        <f>VLOOKUP($W40,Total_Rndwd_Cons_BAC!$A$4:$M$202,BD$1,FALSE)/10^3</f>
        <v>49.7864</v>
      </c>
      <c r="BE40" s="12">
        <f>VLOOKUP($W40,Total_Rndwd_Cons_BAC!$A$4:$M$202,BE$1,FALSE)/10^3</f>
        <v>50.230900000000005</v>
      </c>
      <c r="BF40" s="12">
        <f>VLOOKUP($W40,Total_Rndwd_Cons_BAC!$A$4:$M$202,BF$1,FALSE)/10^3</f>
        <v>51.3386</v>
      </c>
      <c r="BG40" s="12">
        <f>VLOOKUP($W40,Total_Rndwd_Cons_BAC!$A$4:$M$202,BG$1,FALSE)/10^3</f>
        <v>51.901699999999998</v>
      </c>
      <c r="BH40" s="12">
        <f>VLOOKUP($W40,Total_Rndwd_Cons_BAC!$A$4:$M$202,BH$1,FALSE)/10^3</f>
        <v>52.630699999999997</v>
      </c>
      <c r="BI40" s="12">
        <f>VLOOKUP($W40,Total_Rndwd_Cons_BAC!$A$4:$M$202,BI$1,FALSE)/10^3</f>
        <v>53.253299999999996</v>
      </c>
      <c r="BJ40" s="12">
        <f>VLOOKUP($W40,Total_Rndwd_Cons_BAC!$A$4:$M$202,BJ$1,FALSE)/10^3</f>
        <v>53.0961</v>
      </c>
      <c r="BK40" s="12"/>
    </row>
    <row r="41" spans="1:63" x14ac:dyDescent="0.3">
      <c r="A41" t="s">
        <v>71</v>
      </c>
      <c r="B41" s="2">
        <v>92</v>
      </c>
      <c r="C41" s="2">
        <v>140</v>
      </c>
      <c r="D41" s="2">
        <v>140</v>
      </c>
      <c r="E41" s="2">
        <v>140.9</v>
      </c>
      <c r="F41" s="2">
        <v>143.39999999999998</v>
      </c>
      <c r="G41" s="2">
        <v>145.80000000000001</v>
      </c>
      <c r="H41" s="2">
        <v>147.39999999999998</v>
      </c>
      <c r="I41" s="2">
        <v>148.29999999999998</v>
      </c>
      <c r="J41" s="2">
        <v>149.29999999999998</v>
      </c>
      <c r="K41" s="2">
        <v>150.6</v>
      </c>
      <c r="L41" s="2">
        <v>152.20000000000002</v>
      </c>
      <c r="M41" s="2">
        <v>153.80000000000001</v>
      </c>
      <c r="N41" t="e">
        <f>(#REF!+#REF!+#REF!)/10^3</f>
        <v>#REF!</v>
      </c>
      <c r="O41" t="e">
        <f>(#REF!+#REF!+#REF!)/10^3</f>
        <v>#REF!</v>
      </c>
      <c r="P41" t="e">
        <f>(#REF!+#REF!+#REF!)/10^3</f>
        <v>#REF!</v>
      </c>
      <c r="Q41" t="e">
        <f>(#REF!+#REF!+#REF!)/10^3</f>
        <v>#REF!</v>
      </c>
      <c r="R41" t="e">
        <f>(#REF!+#REF!+#REF!)/10^3</f>
        <v>#REF!</v>
      </c>
      <c r="S41" t="e">
        <f>(#REF!+#REF!+#REF!)/10^3</f>
        <v>#REF!</v>
      </c>
      <c r="T41" t="e">
        <f>(#REF!+#REF!+#REF!)/10^3</f>
        <v>#REF!</v>
      </c>
      <c r="U41" t="e">
        <f>(#REF!+#REF!+#REF!)/10^3</f>
        <v>#REF!</v>
      </c>
      <c r="W41" t="s">
        <v>72</v>
      </c>
      <c r="X41" s="12">
        <f t="shared" si="2"/>
        <v>69.8215</v>
      </c>
      <c r="Y41" s="12">
        <f t="shared" si="2"/>
        <v>73.042500000000004</v>
      </c>
      <c r="Z41" s="12">
        <f t="shared" si="2"/>
        <v>76.01339999999999</v>
      </c>
      <c r="AA41" s="12">
        <f t="shared" si="2"/>
        <v>79.028999999999982</v>
      </c>
      <c r="AB41" s="12">
        <f t="shared" si="2"/>
        <v>82.439800000000005</v>
      </c>
      <c r="AC41" s="12">
        <f t="shared" si="2"/>
        <v>86.789400000000001</v>
      </c>
      <c r="AD41" s="12">
        <f t="shared" si="2"/>
        <v>91.103200000000015</v>
      </c>
      <c r="AE41" s="12">
        <f t="shared" si="2"/>
        <v>96.601899999999986</v>
      </c>
      <c r="AF41" s="12">
        <f t="shared" si="2"/>
        <v>103.48180000000001</v>
      </c>
      <c r="AH41" s="12">
        <f>VLOOKUP($W41,Total_Rndwd_Cons_AF!$A$4:$M$202,AH$1,FALSE)/10^3</f>
        <v>69.8215</v>
      </c>
      <c r="AI41" s="12">
        <f>VLOOKUP($W41,Total_Rndwd_Cons_AF!$A$4:$M$202,AI$1,FALSE)/10^3</f>
        <v>73.451300000000003</v>
      </c>
      <c r="AJ41" s="12">
        <f>VLOOKUP($W41,Total_Rndwd_Cons_AF!$A$4:$M$202,AJ$1,FALSE)/10^3</f>
        <v>77.173100000000005</v>
      </c>
      <c r="AK41" s="12">
        <f>VLOOKUP($W41,Total_Rndwd_Cons_AF!$A$4:$M$202,AK$1,FALSE)/10^3</f>
        <v>81.154599999999988</v>
      </c>
      <c r="AL41" s="12">
        <f>VLOOKUP($W41,Total_Rndwd_Cons_AF!$A$4:$M$202,AL$1,FALSE)/10^3</f>
        <v>84.444999999999993</v>
      </c>
      <c r="AM41" s="12">
        <f>VLOOKUP($W41,Total_Rndwd_Cons_AF!$A$4:$M$202,AM$1,FALSE)/10^3</f>
        <v>88.453800000000001</v>
      </c>
      <c r="AN41" s="12">
        <f>VLOOKUP($W41,Total_Rndwd_Cons_AF!$A$4:$M$202,AN$1,FALSE)/10^3</f>
        <v>92.537399999999991</v>
      </c>
      <c r="AO41" s="12">
        <f>VLOOKUP($W41,Total_Rndwd_Cons_AF!$A$4:$M$202,AO$1,FALSE)/10^3</f>
        <v>98.120699999999999</v>
      </c>
      <c r="AP41" s="12">
        <f>VLOOKUP($W41,Total_Rndwd_Cons_AF!$A$4:$M$202,AP$1,FALSE)/10^3</f>
        <v>104.95139999999999</v>
      </c>
      <c r="AQ41" s="12"/>
      <c r="AR41" s="12">
        <f>VLOOKUP($W41,Total_Rndwd_Cons_BF!$A$4:$M$202,AR$1,FALSE)/10^3</f>
        <v>69.8215</v>
      </c>
      <c r="AS41" s="12">
        <f>VLOOKUP($W41,Total_Rndwd_Cons_BF!$A$4:$M$202,AS$1,FALSE)/10^3</f>
        <v>73.113900000000015</v>
      </c>
      <c r="AT41" s="12">
        <f>VLOOKUP($W41,Total_Rndwd_Cons_BF!$A$4:$M$202,AT$1,FALSE)/10^3</f>
        <v>76.404200000000003</v>
      </c>
      <c r="AU41" s="12">
        <f>VLOOKUP($W41,Total_Rndwd_Cons_BF!$A$4:$M$202,AU$1,FALSE)/10^3</f>
        <v>80.106999999999985</v>
      </c>
      <c r="AV41" s="12">
        <f>VLOOKUP($W41,Total_Rndwd_Cons_BF!$A$4:$M$202,AV$1,FALSE)/10^3</f>
        <v>83.108800000000002</v>
      </c>
      <c r="AW41" s="12">
        <f>VLOOKUP($W41,Total_Rndwd_Cons_BF!$A$4:$M$202,AW$1,FALSE)/10^3</f>
        <v>86.393199999999993</v>
      </c>
      <c r="AX41" s="12">
        <f>VLOOKUP($W41,Total_Rndwd_Cons_BF!$A$4:$M$202,AX$1,FALSE)/10^3</f>
        <v>89.082700000000003</v>
      </c>
      <c r="AY41" s="12">
        <f>VLOOKUP($W41,Total_Rndwd_Cons_BF!$A$4:$M$202,AY$1,FALSE)/10^3</f>
        <v>93.477900000000005</v>
      </c>
      <c r="AZ41" s="12">
        <f>VLOOKUP($W41,Total_Rndwd_Cons_BF!$A$4:$M$202,AZ$1,FALSE)/10^3</f>
        <v>99.049299999999988</v>
      </c>
      <c r="BA41" s="12"/>
      <c r="BB41" s="12">
        <f>VLOOKUP($W41,Total_Rndwd_Cons_BAC!$A$4:$M$202,BB$1,FALSE)/10^3</f>
        <v>69.8215</v>
      </c>
      <c r="BC41" s="12">
        <f>VLOOKUP($W41,Total_Rndwd_Cons_BAC!$A$4:$M$202,BC$1,FALSE)/10^3</f>
        <v>73.350400000000008</v>
      </c>
      <c r="BD41" s="12">
        <f>VLOOKUP($W41,Total_Rndwd_Cons_BAC!$A$4:$M$202,BD$1,FALSE)/10^3</f>
        <v>76.894000000000005</v>
      </c>
      <c r="BE41" s="12">
        <f>VLOOKUP($W41,Total_Rndwd_Cons_BAC!$A$4:$M$202,BE$1,FALSE)/10^3</f>
        <v>80.737599999999986</v>
      </c>
      <c r="BF41" s="12">
        <f>VLOOKUP($W41,Total_Rndwd_Cons_BAC!$A$4:$M$202,BF$1,FALSE)/10^3</f>
        <v>83.923900000000003</v>
      </c>
      <c r="BG41" s="12">
        <f>VLOOKUP($W41,Total_Rndwd_Cons_BAC!$A$4:$M$202,BG$1,FALSE)/10^3</f>
        <v>87.914800000000014</v>
      </c>
      <c r="BH41" s="12">
        <f>VLOOKUP($W41,Total_Rndwd_Cons_BAC!$A$4:$M$202,BH$1,FALSE)/10^3</f>
        <v>92.226100000000002</v>
      </c>
      <c r="BI41" s="12">
        <f>VLOOKUP($W41,Total_Rndwd_Cons_BAC!$A$4:$M$202,BI$1,FALSE)/10^3</f>
        <v>97.81519999999999</v>
      </c>
      <c r="BJ41" s="12">
        <f>VLOOKUP($W41,Total_Rndwd_Cons_BAC!$A$4:$M$202,BJ$1,FALSE)/10^3</f>
        <v>104.6973</v>
      </c>
      <c r="BK41" s="12"/>
    </row>
    <row r="42" spans="1:63" x14ac:dyDescent="0.3">
      <c r="A42" t="s">
        <v>73</v>
      </c>
      <c r="B42" s="2">
        <v>5473</v>
      </c>
      <c r="C42" s="2">
        <v>6400</v>
      </c>
      <c r="D42" s="2">
        <v>6395</v>
      </c>
      <c r="E42" s="2">
        <v>6457.4999999999991</v>
      </c>
      <c r="F42" s="2">
        <v>6550.6</v>
      </c>
      <c r="G42" s="2">
        <v>6645.6</v>
      </c>
      <c r="H42" s="2">
        <v>6728.4</v>
      </c>
      <c r="I42" s="2">
        <v>6811.7</v>
      </c>
      <c r="J42" s="2">
        <v>6896.6</v>
      </c>
      <c r="K42" s="2">
        <v>6981</v>
      </c>
      <c r="L42" s="2">
        <v>7066.2999999999993</v>
      </c>
      <c r="M42" s="2">
        <v>7153</v>
      </c>
      <c r="N42" t="e">
        <f>(#REF!+#REF!+#REF!)/10^3</f>
        <v>#REF!</v>
      </c>
      <c r="O42" t="e">
        <f>(#REF!+#REF!+#REF!)/10^3</f>
        <v>#REF!</v>
      </c>
      <c r="P42" t="e">
        <f>(#REF!+#REF!+#REF!)/10^3</f>
        <v>#REF!</v>
      </c>
      <c r="Q42" t="e">
        <f>(#REF!+#REF!+#REF!)/10^3</f>
        <v>#REF!</v>
      </c>
      <c r="R42" t="e">
        <f>(#REF!+#REF!+#REF!)/10^3</f>
        <v>#REF!</v>
      </c>
      <c r="S42" t="e">
        <f>(#REF!+#REF!+#REF!)/10^3</f>
        <v>#REF!</v>
      </c>
      <c r="T42" t="e">
        <f>(#REF!+#REF!+#REF!)/10^3</f>
        <v>#REF!</v>
      </c>
      <c r="U42" t="e">
        <f>(#REF!+#REF!+#REF!)/10^3</f>
        <v>#REF!</v>
      </c>
      <c r="W42" t="s">
        <v>74</v>
      </c>
      <c r="X42" s="12">
        <f t="shared" si="2"/>
        <v>19.104700000000001</v>
      </c>
      <c r="Y42" s="12">
        <f t="shared" si="2"/>
        <v>20.286100000000001</v>
      </c>
      <c r="Z42" s="12">
        <f t="shared" si="2"/>
        <v>21.598899999999997</v>
      </c>
      <c r="AA42" s="12">
        <f t="shared" si="2"/>
        <v>22.324100000000001</v>
      </c>
      <c r="AB42" s="12">
        <f t="shared" si="2"/>
        <v>22.633100000000002</v>
      </c>
      <c r="AC42" s="12">
        <f t="shared" si="2"/>
        <v>22.7075</v>
      </c>
      <c r="AD42" s="12">
        <f t="shared" si="2"/>
        <v>21.934900000000003</v>
      </c>
      <c r="AE42" s="12">
        <f t="shared" si="2"/>
        <v>21.164800000000003</v>
      </c>
      <c r="AF42" s="12">
        <f t="shared" si="2"/>
        <v>20.499099999999999</v>
      </c>
      <c r="AH42" s="12">
        <f>VLOOKUP($W42,Total_Rndwd_Cons_AF!$A$4:$M$202,AH$1,FALSE)/10^3</f>
        <v>19.104700000000001</v>
      </c>
      <c r="AI42" s="12">
        <f>VLOOKUP($W42,Total_Rndwd_Cons_AF!$A$4:$M$202,AI$1,FALSE)/10^3</f>
        <v>20.365999999999996</v>
      </c>
      <c r="AJ42" s="12">
        <f>VLOOKUP($W42,Total_Rndwd_Cons_AF!$A$4:$M$202,AJ$1,FALSE)/10^3</f>
        <v>21.810599999999997</v>
      </c>
      <c r="AK42" s="12">
        <f>VLOOKUP($W42,Total_Rndwd_Cons_AF!$A$4:$M$202,AK$1,FALSE)/10^3</f>
        <v>22.692100000000003</v>
      </c>
      <c r="AL42" s="12">
        <f>VLOOKUP($W42,Total_Rndwd_Cons_AF!$A$4:$M$202,AL$1,FALSE)/10^3</f>
        <v>23.187700000000003</v>
      </c>
      <c r="AM42" s="12">
        <f>VLOOKUP($W42,Total_Rndwd_Cons_AF!$A$4:$M$202,AM$1,FALSE)/10^3</f>
        <v>23.364599999999999</v>
      </c>
      <c r="AN42" s="12">
        <f>VLOOKUP($W42,Total_Rndwd_Cons_AF!$A$4:$M$202,AN$1,FALSE)/10^3</f>
        <v>22.577500000000001</v>
      </c>
      <c r="AO42" s="12">
        <f>VLOOKUP($W42,Total_Rndwd_Cons_AF!$A$4:$M$202,AO$1,FALSE)/10^3</f>
        <v>21.765900000000002</v>
      </c>
      <c r="AP42" s="12">
        <f>VLOOKUP($W42,Total_Rndwd_Cons_AF!$A$4:$M$202,AP$1,FALSE)/10^3</f>
        <v>21.029499999999999</v>
      </c>
      <c r="AQ42" s="12"/>
      <c r="AR42" s="12">
        <f>VLOOKUP($W42,Total_Rndwd_Cons_BF!$A$4:$M$202,AR$1,FALSE)/10^3</f>
        <v>19.104700000000001</v>
      </c>
      <c r="AS42" s="12">
        <f>VLOOKUP($W42,Total_Rndwd_Cons_BF!$A$4:$M$202,AS$1,FALSE)/10^3</f>
        <v>19.832599999999999</v>
      </c>
      <c r="AT42" s="12">
        <f>VLOOKUP($W42,Total_Rndwd_Cons_BF!$A$4:$M$202,AT$1,FALSE)/10^3</f>
        <v>20.617999999999999</v>
      </c>
      <c r="AU42" s="12">
        <f>VLOOKUP($W42,Total_Rndwd_Cons_BF!$A$4:$M$202,AU$1,FALSE)/10^3</f>
        <v>21.6035</v>
      </c>
      <c r="AV42" s="12">
        <f>VLOOKUP($W42,Total_Rndwd_Cons_BF!$A$4:$M$202,AV$1,FALSE)/10^3</f>
        <v>22.461500000000001</v>
      </c>
      <c r="AW42" s="12">
        <f>VLOOKUP($W42,Total_Rndwd_Cons_BF!$A$4:$M$202,AW$1,FALSE)/10^3</f>
        <v>23.079000000000001</v>
      </c>
      <c r="AX42" s="12">
        <f>VLOOKUP($W42,Total_Rndwd_Cons_BF!$A$4:$M$202,AX$1,FALSE)/10^3</f>
        <v>22.780999999999999</v>
      </c>
      <c r="AY42" s="12">
        <f>VLOOKUP($W42,Total_Rndwd_Cons_BF!$A$4:$M$202,AY$1,FALSE)/10^3</f>
        <v>21.916100000000004</v>
      </c>
      <c r="AZ42" s="12">
        <f>VLOOKUP($W42,Total_Rndwd_Cons_BF!$A$4:$M$202,AZ$1,FALSE)/10^3</f>
        <v>20.995899999999999</v>
      </c>
      <c r="BA42" s="12"/>
      <c r="BB42" s="12">
        <f>VLOOKUP($W42,Total_Rndwd_Cons_BAC!$A$4:$M$202,BB$1,FALSE)/10^3</f>
        <v>19.104700000000001</v>
      </c>
      <c r="BC42" s="12">
        <f>VLOOKUP($W42,Total_Rndwd_Cons_BAC!$A$4:$M$202,BC$1,FALSE)/10^3</f>
        <v>20.334999999999997</v>
      </c>
      <c r="BD42" s="12">
        <f>VLOOKUP($W42,Total_Rndwd_Cons_BAC!$A$4:$M$202,BD$1,FALSE)/10^3</f>
        <v>21.735599999999998</v>
      </c>
      <c r="BE42" s="12">
        <f>VLOOKUP($W42,Total_Rndwd_Cons_BAC!$A$4:$M$202,BE$1,FALSE)/10^3</f>
        <v>22.588999999999999</v>
      </c>
      <c r="BF42" s="12">
        <f>VLOOKUP($W42,Total_Rndwd_Cons_BAC!$A$4:$M$202,BF$1,FALSE)/10^3</f>
        <v>23.067900000000002</v>
      </c>
      <c r="BG42" s="12">
        <f>VLOOKUP($W42,Total_Rndwd_Cons_BAC!$A$4:$M$202,BG$1,FALSE)/10^3</f>
        <v>23.154599999999999</v>
      </c>
      <c r="BH42" s="12">
        <f>VLOOKUP($W42,Total_Rndwd_Cons_BAC!$A$4:$M$202,BH$1,FALSE)/10^3</f>
        <v>22.381699999999999</v>
      </c>
      <c r="BI42" s="12">
        <f>VLOOKUP($W42,Total_Rndwd_Cons_BAC!$A$4:$M$202,BI$1,FALSE)/10^3</f>
        <v>21.592500000000001</v>
      </c>
      <c r="BJ42" s="12">
        <f>VLOOKUP($W42,Total_Rndwd_Cons_BAC!$A$4:$M$202,BJ$1,FALSE)/10^3</f>
        <v>20.885399999999997</v>
      </c>
      <c r="BK42" s="12"/>
    </row>
    <row r="43" spans="1:63" x14ac:dyDescent="0.3">
      <c r="A43" t="s">
        <v>75</v>
      </c>
      <c r="B43" s="2">
        <v>4679</v>
      </c>
      <c r="C43" s="2">
        <v>5939</v>
      </c>
      <c r="D43" s="2">
        <v>6005.9</v>
      </c>
      <c r="E43" s="2">
        <v>6054.1</v>
      </c>
      <c r="F43" s="2">
        <v>6135.5999999999995</v>
      </c>
      <c r="G43" s="2">
        <v>6219.8</v>
      </c>
      <c r="H43" s="2">
        <v>6300.9</v>
      </c>
      <c r="I43" s="2">
        <v>6381.4000000000005</v>
      </c>
      <c r="J43" s="2">
        <v>6462</v>
      </c>
      <c r="K43" s="2">
        <v>6540.3</v>
      </c>
      <c r="L43" s="2">
        <v>6618.1</v>
      </c>
      <c r="M43" s="2">
        <v>6698.3</v>
      </c>
      <c r="N43" t="e">
        <f>(#REF!+#REF!+#REF!)/10^3</f>
        <v>#REF!</v>
      </c>
      <c r="O43" t="e">
        <f>(#REF!+#REF!+#REF!)/10^3</f>
        <v>#REF!</v>
      </c>
      <c r="P43" t="e">
        <f>(#REF!+#REF!+#REF!)/10^3</f>
        <v>#REF!</v>
      </c>
      <c r="Q43" t="e">
        <f>(#REF!+#REF!+#REF!)/10^3</f>
        <v>#REF!</v>
      </c>
      <c r="R43" t="e">
        <f>(#REF!+#REF!+#REF!)/10^3</f>
        <v>#REF!</v>
      </c>
      <c r="S43" t="e">
        <f>(#REF!+#REF!+#REF!)/10^3</f>
        <v>#REF!</v>
      </c>
      <c r="T43" t="e">
        <f>(#REF!+#REF!+#REF!)/10^3</f>
        <v>#REF!</v>
      </c>
      <c r="U43" t="e">
        <f>(#REF!+#REF!+#REF!)/10^3</f>
        <v>#REF!</v>
      </c>
      <c r="W43" t="s">
        <v>76</v>
      </c>
      <c r="X43" s="12">
        <f t="shared" si="2"/>
        <v>9.1095000000000006</v>
      </c>
      <c r="Y43" s="12">
        <f t="shared" si="2"/>
        <v>8.526600000000002</v>
      </c>
      <c r="Z43" s="12">
        <f t="shared" si="2"/>
        <v>7.7111000000000001</v>
      </c>
      <c r="AA43" s="12">
        <f t="shared" si="2"/>
        <v>6.3415999999999997</v>
      </c>
      <c r="AB43" s="12">
        <f t="shared" si="2"/>
        <v>5.108500000000002</v>
      </c>
      <c r="AC43" s="12">
        <f t="shared" si="2"/>
        <v>4.7554999999999987</v>
      </c>
      <c r="AD43" s="12">
        <f t="shared" si="2"/>
        <v>4.4305000000000003</v>
      </c>
      <c r="AE43" s="12">
        <f t="shared" si="2"/>
        <v>4.1239000000000017</v>
      </c>
      <c r="AF43" s="12">
        <f t="shared" si="2"/>
        <v>3.8002999999999996</v>
      </c>
      <c r="AH43" s="12">
        <f>VLOOKUP($W43,Total_Rndwd_Cons_AF!$A$4:$M$202,AH$1,FALSE)/10^3</f>
        <v>9.1095000000000006</v>
      </c>
      <c r="AI43" s="12">
        <f>VLOOKUP($W43,Total_Rndwd_Cons_AF!$A$4:$M$202,AI$1,FALSE)/10^3</f>
        <v>8.4286999999999992</v>
      </c>
      <c r="AJ43" s="12">
        <f>VLOOKUP($W43,Total_Rndwd_Cons_AF!$A$4:$M$202,AJ$1,FALSE)/10^3</f>
        <v>7.4638999999999998</v>
      </c>
      <c r="AK43" s="12">
        <f>VLOOKUP($W43,Total_Rndwd_Cons_AF!$A$4:$M$202,AK$1,FALSE)/10^3</f>
        <v>5.9641999999999991</v>
      </c>
      <c r="AL43" s="12">
        <f>VLOOKUP($W43,Total_Rndwd_Cons_AF!$A$4:$M$202,AL$1,FALSE)/10^3</f>
        <v>4.8315000000000001</v>
      </c>
      <c r="AM43" s="12">
        <f>VLOOKUP($W43,Total_Rndwd_Cons_AF!$A$4:$M$202,AM$1,FALSE)/10^3</f>
        <v>4.5403999999999991</v>
      </c>
      <c r="AN43" s="12">
        <f>VLOOKUP($W43,Total_Rndwd_Cons_AF!$A$4:$M$202,AN$1,FALSE)/10^3</f>
        <v>4.2565999999999997</v>
      </c>
      <c r="AO43" s="12">
        <f>VLOOKUP($W43,Total_Rndwd_Cons_AF!$A$4:$M$202,AO$1,FALSE)/10^3</f>
        <v>3.9664000000000006</v>
      </c>
      <c r="AP43" s="12">
        <f>VLOOKUP($W43,Total_Rndwd_Cons_AF!$A$4:$M$202,AP$1,FALSE)/10^3</f>
        <v>3.657699999999998</v>
      </c>
      <c r="AQ43" s="12"/>
      <c r="AR43" s="12">
        <f>VLOOKUP($W43,Total_Rndwd_Cons_BF!$A$4:$M$202,AR$1,FALSE)/10^3</f>
        <v>9.1095000000000006</v>
      </c>
      <c r="AS43" s="12">
        <f>VLOOKUP($W43,Total_Rndwd_Cons_BF!$A$4:$M$202,AS$1,FALSE)/10^3</f>
        <v>8.6888000000000005</v>
      </c>
      <c r="AT43" s="12">
        <f>VLOOKUP($W43,Total_Rndwd_Cons_BF!$A$4:$M$202,AT$1,FALSE)/10^3</f>
        <v>8.1242000000000001</v>
      </c>
      <c r="AU43" s="12">
        <f>VLOOKUP($W43,Total_Rndwd_Cons_BF!$A$4:$M$202,AU$1,FALSE)/10^3</f>
        <v>6.7619999999999978</v>
      </c>
      <c r="AV43" s="12">
        <f>VLOOKUP($W43,Total_Rndwd_Cons_BF!$A$4:$M$202,AV$1,FALSE)/10^3</f>
        <v>5.2295000000000007</v>
      </c>
      <c r="AW43" s="12">
        <f>VLOOKUP($W43,Total_Rndwd_Cons_BF!$A$4:$M$202,AW$1,FALSE)/10^3</f>
        <v>4.7808999999999999</v>
      </c>
      <c r="AX43" s="12">
        <f>VLOOKUP($W43,Total_Rndwd_Cons_BF!$A$4:$M$202,AX$1,FALSE)/10^3</f>
        <v>4.5012999999999996</v>
      </c>
      <c r="AY43" s="12">
        <f>VLOOKUP($W43,Total_Rndwd_Cons_BF!$A$4:$M$202,AY$1,FALSE)/10^3</f>
        <v>4.2370000000000019</v>
      </c>
      <c r="AZ43" s="12">
        <f>VLOOKUP($W43,Total_Rndwd_Cons_BF!$A$4:$M$202,AZ$1,FALSE)/10^3</f>
        <v>3.9741999999999993</v>
      </c>
      <c r="BA43" s="12"/>
      <c r="BB43" s="12">
        <f>VLOOKUP($W43,Total_Rndwd_Cons_BAC!$A$4:$M$202,BB$1,FALSE)/10^3</f>
        <v>9.1095000000000006</v>
      </c>
      <c r="BC43" s="12">
        <f>VLOOKUP($W43,Total_Rndwd_Cons_BAC!$A$4:$M$202,BC$1,FALSE)/10^3</f>
        <v>8.418099999999999</v>
      </c>
      <c r="BD43" s="12">
        <f>VLOOKUP($W43,Total_Rndwd_Cons_BAC!$A$4:$M$202,BD$1,FALSE)/10^3</f>
        <v>7.43</v>
      </c>
      <c r="BE43" s="12">
        <f>VLOOKUP($W43,Total_Rndwd_Cons_BAC!$A$4:$M$202,BE$1,FALSE)/10^3</f>
        <v>5.9541999999999993</v>
      </c>
      <c r="BF43" s="12">
        <f>VLOOKUP($W43,Total_Rndwd_Cons_BAC!$A$4:$M$202,BF$1,FALSE)/10^3</f>
        <v>4.8314000000000012</v>
      </c>
      <c r="BG43" s="12">
        <f>VLOOKUP($W43,Total_Rndwd_Cons_BAC!$A$4:$M$202,BG$1,FALSE)/10^3</f>
        <v>4.5377999999999981</v>
      </c>
      <c r="BH43" s="12">
        <f>VLOOKUP($W43,Total_Rndwd_Cons_BAC!$A$4:$M$202,BH$1,FALSE)/10^3</f>
        <v>4.2557999999999998</v>
      </c>
      <c r="BI43" s="12">
        <f>VLOOKUP($W43,Total_Rndwd_Cons_BAC!$A$4:$M$202,BI$1,FALSE)/10^3</f>
        <v>3.9636999999999993</v>
      </c>
      <c r="BJ43" s="12">
        <f>VLOOKUP($W43,Total_Rndwd_Cons_BAC!$A$4:$M$202,BJ$1,FALSE)/10^3</f>
        <v>3.6525000000000025</v>
      </c>
      <c r="BK43" s="12"/>
    </row>
    <row r="44" spans="1:63" x14ac:dyDescent="0.3">
      <c r="A44" t="s">
        <v>77</v>
      </c>
      <c r="B44" s="2">
        <v>7061</v>
      </c>
      <c r="C44" s="2">
        <v>15315</v>
      </c>
      <c r="D44" s="2">
        <v>15187</v>
      </c>
      <c r="E44" s="2">
        <v>15325.9</v>
      </c>
      <c r="F44" s="2">
        <v>15579</v>
      </c>
      <c r="G44" s="2">
        <v>15836.7</v>
      </c>
      <c r="H44" s="2">
        <v>16057.000000000002</v>
      </c>
      <c r="I44" s="2">
        <v>16280</v>
      </c>
      <c r="J44" s="2">
        <v>16506.3</v>
      </c>
      <c r="K44" s="2">
        <v>16723.7</v>
      </c>
      <c r="L44" s="2">
        <v>16943.900000000001</v>
      </c>
      <c r="M44" s="2">
        <v>17167</v>
      </c>
      <c r="N44" t="e">
        <f>(#REF!+#REF!+#REF!)/10^3</f>
        <v>#REF!</v>
      </c>
      <c r="O44" t="e">
        <f>(#REF!+#REF!+#REF!)/10^3</f>
        <v>#REF!</v>
      </c>
      <c r="P44" t="e">
        <f>(#REF!+#REF!+#REF!)/10^3</f>
        <v>#REF!</v>
      </c>
      <c r="Q44" t="e">
        <f>(#REF!+#REF!+#REF!)/10^3</f>
        <v>#REF!</v>
      </c>
      <c r="R44" t="e">
        <f>(#REF!+#REF!+#REF!)/10^3</f>
        <v>#REF!</v>
      </c>
      <c r="S44" t="e">
        <f>(#REF!+#REF!+#REF!)/10^3</f>
        <v>#REF!</v>
      </c>
      <c r="T44" t="e">
        <f>(#REF!+#REF!+#REF!)/10^3</f>
        <v>#REF!</v>
      </c>
      <c r="U44" t="e">
        <f>(#REF!+#REF!+#REF!)/10^3</f>
        <v>#REF!</v>
      </c>
      <c r="W44" t="s">
        <v>78</v>
      </c>
      <c r="X44" s="12">
        <f t="shared" si="2"/>
        <v>44.888300000000001</v>
      </c>
      <c r="Y44" s="12">
        <f t="shared" si="2"/>
        <v>41.698900000000002</v>
      </c>
      <c r="Z44" s="12">
        <f t="shared" si="2"/>
        <v>36.973399999999998</v>
      </c>
      <c r="AA44" s="12">
        <f t="shared" si="2"/>
        <v>32.838300000000004</v>
      </c>
      <c r="AB44" s="12">
        <f t="shared" si="2"/>
        <v>29.060100000000002</v>
      </c>
      <c r="AC44" s="12">
        <f t="shared" si="2"/>
        <v>25.695799999999998</v>
      </c>
      <c r="AD44" s="12">
        <f t="shared" si="2"/>
        <v>24.333199999999998</v>
      </c>
      <c r="AE44" s="12">
        <f t="shared" si="2"/>
        <v>23.046099999999999</v>
      </c>
      <c r="AF44" s="12">
        <f t="shared" si="2"/>
        <v>21.719799999999999</v>
      </c>
      <c r="AH44" s="12">
        <f>VLOOKUP($W44,Total_Rndwd_Cons_AF!$A$4:$M$202,AH$1,FALSE)/10^3</f>
        <v>44.888300000000001</v>
      </c>
      <c r="AI44" s="12">
        <f>VLOOKUP($W44,Total_Rndwd_Cons_AF!$A$4:$M$202,AI$1,FALSE)/10^3</f>
        <v>41.771099999999997</v>
      </c>
      <c r="AJ44" s="12">
        <f>VLOOKUP($W44,Total_Rndwd_Cons_AF!$A$4:$M$202,AJ$1,FALSE)/10^3</f>
        <v>36.975699999999996</v>
      </c>
      <c r="AK44" s="12">
        <f>VLOOKUP($W44,Total_Rndwd_Cons_AF!$A$4:$M$202,AK$1,FALSE)/10^3</f>
        <v>32.948699999999995</v>
      </c>
      <c r="AL44" s="12">
        <f>VLOOKUP($W44,Total_Rndwd_Cons_AF!$A$4:$M$202,AL$1,FALSE)/10^3</f>
        <v>29.6648</v>
      </c>
      <c r="AM44" s="12">
        <f>VLOOKUP($W44,Total_Rndwd_Cons_AF!$A$4:$M$202,AM$1,FALSE)/10^3</f>
        <v>26.113499999999998</v>
      </c>
      <c r="AN44" s="12">
        <f>VLOOKUP($W44,Total_Rndwd_Cons_AF!$A$4:$M$202,AN$1,FALSE)/10^3</f>
        <v>23.271699999999996</v>
      </c>
      <c r="AO44" s="12">
        <f>VLOOKUP($W44,Total_Rndwd_Cons_AF!$A$4:$M$202,AO$1,FALSE)/10^3</f>
        <v>22.229699999999998</v>
      </c>
      <c r="AP44" s="12">
        <f>VLOOKUP($W44,Total_Rndwd_Cons_AF!$A$4:$M$202,AP$1,FALSE)/10^3</f>
        <v>21.043200000000002</v>
      </c>
      <c r="AQ44" s="12"/>
      <c r="AR44" s="12">
        <f>VLOOKUP($W44,Total_Rndwd_Cons_BF!$A$4:$M$202,AR$1,FALSE)/10^3</f>
        <v>44.888300000000001</v>
      </c>
      <c r="AS44" s="12">
        <f>VLOOKUP($W44,Total_Rndwd_Cons_BF!$A$4:$M$202,AS$1,FALSE)/10^3</f>
        <v>41.839799999999997</v>
      </c>
      <c r="AT44" s="12">
        <f>VLOOKUP($W44,Total_Rndwd_Cons_BF!$A$4:$M$202,AT$1,FALSE)/10^3</f>
        <v>36.975999999999999</v>
      </c>
      <c r="AU44" s="12">
        <f>VLOOKUP($W44,Total_Rndwd_Cons_BF!$A$4:$M$202,AU$1,FALSE)/10^3</f>
        <v>33.240099999999998</v>
      </c>
      <c r="AV44" s="12">
        <f>VLOOKUP($W44,Total_Rndwd_Cons_BF!$A$4:$M$202,AV$1,FALSE)/10^3</f>
        <v>30.075800000000005</v>
      </c>
      <c r="AW44" s="12">
        <f>VLOOKUP($W44,Total_Rndwd_Cons_BF!$A$4:$M$202,AW$1,FALSE)/10^3</f>
        <v>26.6203</v>
      </c>
      <c r="AX44" s="12">
        <f>VLOOKUP($W44,Total_Rndwd_Cons_BF!$A$4:$M$202,AX$1,FALSE)/10^3</f>
        <v>23.541999999999998</v>
      </c>
      <c r="AY44" s="12">
        <f>VLOOKUP($W44,Total_Rndwd_Cons_BF!$A$4:$M$202,AY$1,FALSE)/10^3</f>
        <v>21.154</v>
      </c>
      <c r="AZ44" s="12">
        <f>VLOOKUP($W44,Total_Rndwd_Cons_BF!$A$4:$M$202,AZ$1,FALSE)/10^3</f>
        <v>18.468799999999998</v>
      </c>
      <c r="BA44" s="12"/>
      <c r="BB44" s="12">
        <f>VLOOKUP($W44,Total_Rndwd_Cons_BAC!$A$4:$M$202,BB$1,FALSE)/10^3</f>
        <v>44.888300000000001</v>
      </c>
      <c r="BC44" s="12">
        <f>VLOOKUP($W44,Total_Rndwd_Cons_BAC!$A$4:$M$202,BC$1,FALSE)/10^3</f>
        <v>41.754299999999994</v>
      </c>
      <c r="BD44" s="12">
        <f>VLOOKUP($W44,Total_Rndwd_Cons_BAC!$A$4:$M$202,BD$1,FALSE)/10^3</f>
        <v>36.975799999999992</v>
      </c>
      <c r="BE44" s="12">
        <f>VLOOKUP($W44,Total_Rndwd_Cons_BAC!$A$4:$M$202,BE$1,FALSE)/10^3</f>
        <v>32.935000000000002</v>
      </c>
      <c r="BF44" s="12">
        <f>VLOOKUP($W44,Total_Rndwd_Cons_BAC!$A$4:$M$202,BF$1,FALSE)/10^3</f>
        <v>29.483499999999996</v>
      </c>
      <c r="BG44" s="12">
        <f>VLOOKUP($W44,Total_Rndwd_Cons_BAC!$A$4:$M$202,BG$1,FALSE)/10^3</f>
        <v>25.929499999999997</v>
      </c>
      <c r="BH44" s="12">
        <f>VLOOKUP($W44,Total_Rndwd_Cons_BAC!$A$4:$M$202,BH$1,FALSE)/10^3</f>
        <v>23.218100000000003</v>
      </c>
      <c r="BI44" s="12">
        <f>VLOOKUP($W44,Total_Rndwd_Cons_BAC!$A$4:$M$202,BI$1,FALSE)/10^3</f>
        <v>22.194800000000001</v>
      </c>
      <c r="BJ44" s="12">
        <f>VLOOKUP($W44,Total_Rndwd_Cons_BAC!$A$4:$M$202,BJ$1,FALSE)/10^3</f>
        <v>21.041900000000002</v>
      </c>
      <c r="BK44" s="12"/>
    </row>
    <row r="45" spans="1:63" x14ac:dyDescent="0.3">
      <c r="A45" t="s">
        <v>79</v>
      </c>
      <c r="B45" s="2">
        <v>27061</v>
      </c>
      <c r="C45" s="2">
        <v>23423</v>
      </c>
      <c r="D45" s="2">
        <v>23662.399999999998</v>
      </c>
      <c r="E45" s="2">
        <v>23969.4</v>
      </c>
      <c r="F45" s="2">
        <v>24103.200000000001</v>
      </c>
      <c r="G45" s="2">
        <v>24140.2</v>
      </c>
      <c r="H45" s="2">
        <v>24223.800000000003</v>
      </c>
      <c r="I45" s="2">
        <v>23997.4</v>
      </c>
      <c r="J45" s="2">
        <v>23544.400000000001</v>
      </c>
      <c r="K45" s="2">
        <v>22491.4</v>
      </c>
      <c r="L45" s="2">
        <v>21680.6</v>
      </c>
      <c r="M45" s="2">
        <v>21639.899999999998</v>
      </c>
      <c r="N45" t="e">
        <f>(#REF!+#REF!+#REF!)/10^3</f>
        <v>#REF!</v>
      </c>
      <c r="O45" t="e">
        <f>(#REF!+#REF!+#REF!)/10^3</f>
        <v>#REF!</v>
      </c>
      <c r="P45" t="e">
        <f>(#REF!+#REF!+#REF!)/10^3</f>
        <v>#REF!</v>
      </c>
      <c r="Q45" t="e">
        <f>(#REF!+#REF!+#REF!)/10^3</f>
        <v>#REF!</v>
      </c>
      <c r="R45" t="e">
        <f>(#REF!+#REF!+#REF!)/10^3</f>
        <v>#REF!</v>
      </c>
      <c r="S45" t="e">
        <f>(#REF!+#REF!+#REF!)/10^3</f>
        <v>#REF!</v>
      </c>
      <c r="T45" t="e">
        <f>(#REF!+#REF!+#REF!)/10^3</f>
        <v>#REF!</v>
      </c>
      <c r="U45" t="e">
        <f>(#REF!+#REF!+#REF!)/10^3</f>
        <v>#REF!</v>
      </c>
      <c r="W45" t="s">
        <v>80</v>
      </c>
      <c r="X45" s="12">
        <f t="shared" si="2"/>
        <v>208.04979999999998</v>
      </c>
      <c r="Y45" s="12">
        <f t="shared" si="2"/>
        <v>212.35469999999998</v>
      </c>
      <c r="Z45" s="12">
        <f t="shared" si="2"/>
        <v>215.65199999999996</v>
      </c>
      <c r="AA45" s="12">
        <f t="shared" si="2"/>
        <v>208.87779999999998</v>
      </c>
      <c r="AB45" s="12">
        <f t="shared" si="2"/>
        <v>222.42160000000001</v>
      </c>
      <c r="AC45" s="12">
        <f t="shared" si="2"/>
        <v>236.25450000000001</v>
      </c>
      <c r="AD45" s="12">
        <f t="shared" si="2"/>
        <v>244.36139999999997</v>
      </c>
      <c r="AE45" s="12">
        <f t="shared" si="2"/>
        <v>250.61620000000002</v>
      </c>
      <c r="AF45" s="12">
        <f t="shared" si="2"/>
        <v>255.09129999999999</v>
      </c>
      <c r="AH45" s="12">
        <f>VLOOKUP($W45,Total_Rndwd_Cons_AF!$A$4:$M$202,AH$1,FALSE)/10^3</f>
        <v>208.04979999999998</v>
      </c>
      <c r="AI45" s="12">
        <f>VLOOKUP($W45,Total_Rndwd_Cons_AF!$A$4:$M$202,AI$1,FALSE)/10^3</f>
        <v>203.11670000000001</v>
      </c>
      <c r="AJ45" s="12">
        <f>VLOOKUP($W45,Total_Rndwd_Cons_AF!$A$4:$M$202,AJ$1,FALSE)/10^3</f>
        <v>196.6601</v>
      </c>
      <c r="AK45" s="12">
        <f>VLOOKUP($W45,Total_Rndwd_Cons_AF!$A$4:$M$202,AK$1,FALSE)/10^3</f>
        <v>192.86159999999998</v>
      </c>
      <c r="AL45" s="12">
        <f>VLOOKUP($W45,Total_Rndwd_Cons_AF!$A$4:$M$202,AL$1,FALSE)/10^3</f>
        <v>192.62049999999999</v>
      </c>
      <c r="AM45" s="12">
        <f>VLOOKUP($W45,Total_Rndwd_Cons_AF!$A$4:$M$202,AM$1,FALSE)/10^3</f>
        <v>198.51959999999997</v>
      </c>
      <c r="AN45" s="12">
        <f>VLOOKUP($W45,Total_Rndwd_Cons_AF!$A$4:$M$202,AN$1,FALSE)/10^3</f>
        <v>210.44400000000002</v>
      </c>
      <c r="AO45" s="12">
        <f>VLOOKUP($W45,Total_Rndwd_Cons_AF!$A$4:$M$202,AO$1,FALSE)/10^3</f>
        <v>220.44830000000002</v>
      </c>
      <c r="AP45" s="12">
        <f>VLOOKUP($W45,Total_Rndwd_Cons_AF!$A$4:$M$202,AP$1,FALSE)/10^3</f>
        <v>227.12260000000003</v>
      </c>
      <c r="AQ45" s="12"/>
      <c r="AR45" s="12">
        <f>VLOOKUP($W45,Total_Rndwd_Cons_BF!$A$4:$M$202,AR$1,FALSE)/10^3</f>
        <v>208.04979999999998</v>
      </c>
      <c r="AS45" s="12">
        <f>VLOOKUP($W45,Total_Rndwd_Cons_BF!$A$4:$M$202,AS$1,FALSE)/10^3</f>
        <v>216.40620000000001</v>
      </c>
      <c r="AT45" s="12">
        <f>VLOOKUP($W45,Total_Rndwd_Cons_BF!$A$4:$M$202,AT$1,FALSE)/10^3</f>
        <v>224.48949999999996</v>
      </c>
      <c r="AU45" s="12">
        <f>VLOOKUP($W45,Total_Rndwd_Cons_BF!$A$4:$M$202,AU$1,FALSE)/10^3</f>
        <v>218.36030000000002</v>
      </c>
      <c r="AV45" s="12">
        <f>VLOOKUP($W45,Total_Rndwd_Cons_BF!$A$4:$M$202,AV$1,FALSE)/10^3</f>
        <v>213.9359</v>
      </c>
      <c r="AW45" s="12">
        <f>VLOOKUP($W45,Total_Rndwd_Cons_BF!$A$4:$M$202,AW$1,FALSE)/10^3</f>
        <v>214.13459999999998</v>
      </c>
      <c r="AX45" s="12">
        <f>VLOOKUP($W45,Total_Rndwd_Cons_BF!$A$4:$M$202,AX$1,FALSE)/10^3</f>
        <v>230.77959999999999</v>
      </c>
      <c r="AY45" s="12">
        <f>VLOOKUP($W45,Total_Rndwd_Cons_BF!$A$4:$M$202,AY$1,FALSE)/10^3</f>
        <v>245.82159999999999</v>
      </c>
      <c r="AZ45" s="12">
        <f>VLOOKUP($W45,Total_Rndwd_Cons_BF!$A$4:$M$202,AZ$1,FALSE)/10^3</f>
        <v>256.8109</v>
      </c>
      <c r="BA45" s="12"/>
      <c r="BB45" s="12">
        <f>VLOOKUP($W45,Total_Rndwd_Cons_BAC!$A$4:$M$202,BB$1,FALSE)/10^3</f>
        <v>208.04979999999998</v>
      </c>
      <c r="BC45" s="12">
        <f>VLOOKUP($W45,Total_Rndwd_Cons_BAC!$A$4:$M$202,BC$1,FALSE)/10^3</f>
        <v>213.00389999999999</v>
      </c>
      <c r="BD45" s="12">
        <f>VLOOKUP($W45,Total_Rndwd_Cons_BAC!$A$4:$M$202,BD$1,FALSE)/10^3</f>
        <v>217.5412</v>
      </c>
      <c r="BE45" s="12">
        <f>VLOOKUP($W45,Total_Rndwd_Cons_BAC!$A$4:$M$202,BE$1,FALSE)/10^3</f>
        <v>210.33840000000004</v>
      </c>
      <c r="BF45" s="12">
        <f>VLOOKUP($W45,Total_Rndwd_Cons_BAC!$A$4:$M$202,BF$1,FALSE)/10^3</f>
        <v>207.30529999999999</v>
      </c>
      <c r="BG45" s="12">
        <f>VLOOKUP($W45,Total_Rndwd_Cons_BAC!$A$4:$M$202,BG$1,FALSE)/10^3</f>
        <v>222.09489999999997</v>
      </c>
      <c r="BH45" s="12">
        <f>VLOOKUP($W45,Total_Rndwd_Cons_BAC!$A$4:$M$202,BH$1,FALSE)/10^3</f>
        <v>234.89270000000002</v>
      </c>
      <c r="BI45" s="12">
        <f>VLOOKUP($W45,Total_Rndwd_Cons_BAC!$A$4:$M$202,BI$1,FALSE)/10^3</f>
        <v>245.04290000000003</v>
      </c>
      <c r="BJ45" s="12">
        <f>VLOOKUP($W45,Total_Rndwd_Cons_BAC!$A$4:$M$202,BJ$1,FALSE)/10^3</f>
        <v>251.95900000000003</v>
      </c>
      <c r="BK45" s="12"/>
    </row>
    <row r="46" spans="1:63" x14ac:dyDescent="0.3">
      <c r="A46" t="s">
        <v>23</v>
      </c>
      <c r="B46" s="2">
        <v>0</v>
      </c>
      <c r="C46" s="2">
        <v>16594</v>
      </c>
      <c r="D46" s="2">
        <v>15938.9</v>
      </c>
      <c r="E46" s="2">
        <v>16124.2</v>
      </c>
      <c r="F46" s="2">
        <v>16440.599999999999</v>
      </c>
      <c r="G46" s="2">
        <v>16758.3</v>
      </c>
      <c r="H46" s="2">
        <v>17045.599999999999</v>
      </c>
      <c r="I46" s="2">
        <v>17334.3</v>
      </c>
      <c r="J46" s="2">
        <v>17625</v>
      </c>
      <c r="K46" s="2">
        <v>17901.2</v>
      </c>
      <c r="L46" s="2">
        <v>18179.3</v>
      </c>
      <c r="M46" s="2">
        <v>18459.5</v>
      </c>
      <c r="N46" t="e">
        <f>(#REF!+#REF!+#REF!)/10^3</f>
        <v>#REF!</v>
      </c>
      <c r="O46" t="e">
        <f>(#REF!+#REF!+#REF!)/10^3</f>
        <v>#REF!</v>
      </c>
      <c r="P46" t="e">
        <f>(#REF!+#REF!+#REF!)/10^3</f>
        <v>#REF!</v>
      </c>
      <c r="Q46" t="e">
        <f>(#REF!+#REF!+#REF!)/10^3</f>
        <v>#REF!</v>
      </c>
      <c r="R46" t="e">
        <f>(#REF!+#REF!+#REF!)/10^3</f>
        <v>#REF!</v>
      </c>
      <c r="S46" t="e">
        <f>(#REF!+#REF!+#REF!)/10^3</f>
        <v>#REF!</v>
      </c>
      <c r="T46" t="e">
        <f>(#REF!+#REF!+#REF!)/10^3</f>
        <v>#REF!</v>
      </c>
      <c r="U46" t="e">
        <f>(#REF!+#REF!+#REF!)/10^3</f>
        <v>#REF!</v>
      </c>
      <c r="W46" t="s">
        <v>81</v>
      </c>
      <c r="X46" s="12">
        <f t="shared" si="2"/>
        <v>15.824199999999999</v>
      </c>
      <c r="Y46" s="12">
        <f t="shared" si="2"/>
        <v>15.661</v>
      </c>
      <c r="Z46" s="12">
        <f t="shared" si="2"/>
        <v>15.192499999999999</v>
      </c>
      <c r="AA46" s="12">
        <f t="shared" si="2"/>
        <v>14.192500000000003</v>
      </c>
      <c r="AB46" s="12">
        <f t="shared" si="2"/>
        <v>12.783100000000001</v>
      </c>
      <c r="AC46" s="12">
        <f t="shared" si="2"/>
        <v>11.569300000000004</v>
      </c>
      <c r="AD46" s="12">
        <f t="shared" si="2"/>
        <v>10.274800000000001</v>
      </c>
      <c r="AE46" s="12">
        <f t="shared" si="2"/>
        <v>9.3697999999999997</v>
      </c>
      <c r="AF46" s="12">
        <f t="shared" si="2"/>
        <v>8.7142999999999997</v>
      </c>
      <c r="AH46" s="12">
        <f>VLOOKUP($W46,Total_Rndwd_Cons_AF!$A$4:$M$202,AH$1,FALSE)/10^3</f>
        <v>15.824199999999999</v>
      </c>
      <c r="AI46" s="12">
        <f>VLOOKUP($W46,Total_Rndwd_Cons_AF!$A$4:$M$202,AI$1,FALSE)/10^3</f>
        <v>15.919199999999998</v>
      </c>
      <c r="AJ46" s="12">
        <f>VLOOKUP($W46,Total_Rndwd_Cons_AF!$A$4:$M$202,AJ$1,FALSE)/10^3</f>
        <v>15.756800000000002</v>
      </c>
      <c r="AK46" s="12">
        <f>VLOOKUP($W46,Total_Rndwd_Cons_AF!$A$4:$M$202,AK$1,FALSE)/10^3</f>
        <v>14.9575</v>
      </c>
      <c r="AL46" s="12">
        <f>VLOOKUP($W46,Total_Rndwd_Cons_AF!$A$4:$M$202,AL$1,FALSE)/10^3</f>
        <v>13.765600000000001</v>
      </c>
      <c r="AM46" s="12">
        <f>VLOOKUP($W46,Total_Rndwd_Cons_AF!$A$4:$M$202,AM$1,FALSE)/10^3</f>
        <v>11.897400000000001</v>
      </c>
      <c r="AN46" s="12">
        <f>VLOOKUP($W46,Total_Rndwd_Cons_AF!$A$4:$M$202,AN$1,FALSE)/10^3</f>
        <v>10.646000000000004</v>
      </c>
      <c r="AO46" s="12">
        <f>VLOOKUP($W46,Total_Rndwd_Cons_AF!$A$4:$M$202,AO$1,FALSE)/10^3</f>
        <v>9.5317000000000007</v>
      </c>
      <c r="AP46" s="12">
        <f>VLOOKUP($W46,Total_Rndwd_Cons_AF!$A$4:$M$202,AP$1,FALSE)/10^3</f>
        <v>8.7146000000000026</v>
      </c>
      <c r="AQ46" s="12"/>
      <c r="AR46" s="12">
        <f>VLOOKUP($W46,Total_Rndwd_Cons_BF!$A$4:$M$202,AR$1,FALSE)/10^3</f>
        <v>15.824199999999999</v>
      </c>
      <c r="AS46" s="12">
        <f>VLOOKUP($W46,Total_Rndwd_Cons_BF!$A$4:$M$202,AS$1,FALSE)/10^3</f>
        <v>15.231899999999998</v>
      </c>
      <c r="AT46" s="12">
        <f>VLOOKUP($W46,Total_Rndwd_Cons_BF!$A$4:$M$202,AT$1,FALSE)/10^3</f>
        <v>14.040299999999998</v>
      </c>
      <c r="AU46" s="12">
        <f>VLOOKUP($W46,Total_Rndwd_Cons_BF!$A$4:$M$202,AU$1,FALSE)/10^3</f>
        <v>12.774700000000001</v>
      </c>
      <c r="AV46" s="12">
        <f>VLOOKUP($W46,Total_Rndwd_Cons_BF!$A$4:$M$202,AV$1,FALSE)/10^3</f>
        <v>11.387399999999998</v>
      </c>
      <c r="AW46" s="12">
        <f>VLOOKUP($W46,Total_Rndwd_Cons_BF!$A$4:$M$202,AW$1,FALSE)/10^3</f>
        <v>10.583200000000003</v>
      </c>
      <c r="AX46" s="12">
        <f>VLOOKUP($W46,Total_Rndwd_Cons_BF!$A$4:$M$202,AX$1,FALSE)/10^3</f>
        <v>9.8773000000000017</v>
      </c>
      <c r="AY46" s="12">
        <f>VLOOKUP($W46,Total_Rndwd_Cons_BF!$A$4:$M$202,AY$1,FALSE)/10^3</f>
        <v>9.2916000000000007</v>
      </c>
      <c r="AZ46" s="12">
        <f>VLOOKUP($W46,Total_Rndwd_Cons_BF!$A$4:$M$202,AZ$1,FALSE)/10^3</f>
        <v>8.7856999999999985</v>
      </c>
      <c r="BA46" s="12"/>
      <c r="BB46" s="12">
        <f>VLOOKUP($W46,Total_Rndwd_Cons_BAC!$A$4:$M$202,BB$1,FALSE)/10^3</f>
        <v>15.824199999999999</v>
      </c>
      <c r="BC46" s="12">
        <f>VLOOKUP($W46,Total_Rndwd_Cons_BAC!$A$4:$M$202,BC$1,FALSE)/10^3</f>
        <v>15.8119</v>
      </c>
      <c r="BD46" s="12">
        <f>VLOOKUP($W46,Total_Rndwd_Cons_BAC!$A$4:$M$202,BD$1,FALSE)/10^3</f>
        <v>15.511399999999998</v>
      </c>
      <c r="BE46" s="12">
        <f>VLOOKUP($W46,Total_Rndwd_Cons_BAC!$A$4:$M$202,BE$1,FALSE)/10^3</f>
        <v>14.6402</v>
      </c>
      <c r="BF46" s="12">
        <f>VLOOKUP($W46,Total_Rndwd_Cons_BAC!$A$4:$M$202,BF$1,FALSE)/10^3</f>
        <v>13.381900000000002</v>
      </c>
      <c r="BG46" s="12">
        <f>VLOOKUP($W46,Total_Rndwd_Cons_BAC!$A$4:$M$202,BG$1,FALSE)/10^3</f>
        <v>11.8383</v>
      </c>
      <c r="BH46" s="12">
        <f>VLOOKUP($W46,Total_Rndwd_Cons_BAC!$A$4:$M$202,BH$1,FALSE)/10^3</f>
        <v>10.562200000000001</v>
      </c>
      <c r="BI46" s="12">
        <f>VLOOKUP($W46,Total_Rndwd_Cons_BAC!$A$4:$M$202,BI$1,FALSE)/10^3</f>
        <v>9.4748000000000001</v>
      </c>
      <c r="BJ46" s="12">
        <f>VLOOKUP($W46,Total_Rndwd_Cons_BAC!$A$4:$M$202,BJ$1,FALSE)/10^3</f>
        <v>8.7100000000000026</v>
      </c>
      <c r="BK46" s="12"/>
    </row>
    <row r="47" spans="1:63" x14ac:dyDescent="0.3">
      <c r="A47" t="s">
        <v>82</v>
      </c>
      <c r="B47" s="2">
        <v>1719</v>
      </c>
      <c r="C47" s="2">
        <v>1498</v>
      </c>
      <c r="D47" s="2">
        <v>1167</v>
      </c>
      <c r="E47" s="2">
        <v>1202.3</v>
      </c>
      <c r="F47" s="2">
        <v>1260.4999999999998</v>
      </c>
      <c r="G47" s="2">
        <v>1310.4000000000001</v>
      </c>
      <c r="H47" s="2">
        <v>1380.9</v>
      </c>
      <c r="I47" s="2">
        <v>1463.3</v>
      </c>
      <c r="J47" s="2">
        <v>1540.9</v>
      </c>
      <c r="K47" s="2">
        <v>1557</v>
      </c>
      <c r="L47" s="2">
        <v>1538.6000000000001</v>
      </c>
      <c r="M47" s="2">
        <v>1474.6000000000001</v>
      </c>
      <c r="N47" t="e">
        <f>(#REF!+#REF!+#REF!)/10^3</f>
        <v>#REF!</v>
      </c>
      <c r="O47" t="e">
        <f>(#REF!+#REF!+#REF!)/10^3</f>
        <v>#REF!</v>
      </c>
      <c r="P47" t="e">
        <f>(#REF!+#REF!+#REF!)/10^3</f>
        <v>#REF!</v>
      </c>
      <c r="Q47" t="e">
        <f>(#REF!+#REF!+#REF!)/10^3</f>
        <v>#REF!</v>
      </c>
      <c r="R47" t="e">
        <f>(#REF!+#REF!+#REF!)/10^3</f>
        <v>#REF!</v>
      </c>
      <c r="S47" t="e">
        <f>(#REF!+#REF!+#REF!)/10^3</f>
        <v>#REF!</v>
      </c>
      <c r="T47" t="e">
        <f>(#REF!+#REF!+#REF!)/10^3</f>
        <v>#REF!</v>
      </c>
      <c r="U47" t="e">
        <f>(#REF!+#REF!+#REF!)/10^3</f>
        <v>#REF!</v>
      </c>
      <c r="W47" t="s">
        <v>83</v>
      </c>
      <c r="X47" s="12">
        <f t="shared" si="2"/>
        <v>87.050299999999993</v>
      </c>
      <c r="Y47" s="12">
        <f t="shared" si="2"/>
        <v>93.298000000000002</v>
      </c>
      <c r="Z47" s="12">
        <f t="shared" si="2"/>
        <v>95.706699999999998</v>
      </c>
      <c r="AA47" s="12">
        <f t="shared" si="2"/>
        <v>100.9802</v>
      </c>
      <c r="AB47" s="12">
        <f t="shared" si="2"/>
        <v>107.1379</v>
      </c>
      <c r="AC47" s="12">
        <f t="shared" si="2"/>
        <v>114.23020000000001</v>
      </c>
      <c r="AD47" s="12">
        <f t="shared" si="2"/>
        <v>120.5455</v>
      </c>
      <c r="AE47" s="12">
        <f t="shared" si="2"/>
        <v>127.57560000000001</v>
      </c>
      <c r="AF47" s="12">
        <f t="shared" si="2"/>
        <v>135.3682</v>
      </c>
      <c r="AH47" s="12">
        <f>VLOOKUP($W47,Total_Rndwd_Cons_AF!$A$4:$M$202,AH$1,FALSE)/10^3</f>
        <v>87.050299999999993</v>
      </c>
      <c r="AI47" s="12">
        <f>VLOOKUP($W47,Total_Rndwd_Cons_AF!$A$4:$M$202,AI$1,FALSE)/10^3</f>
        <v>91.578900000000004</v>
      </c>
      <c r="AJ47" s="12">
        <f>VLOOKUP($W47,Total_Rndwd_Cons_AF!$A$4:$M$202,AJ$1,FALSE)/10^3</f>
        <v>96.139300000000006</v>
      </c>
      <c r="AK47" s="12">
        <f>VLOOKUP($W47,Total_Rndwd_Cons_AF!$A$4:$M$202,AK$1,FALSE)/10^3</f>
        <v>97.090800000000002</v>
      </c>
      <c r="AL47" s="12">
        <f>VLOOKUP($W47,Total_Rndwd_Cons_AF!$A$4:$M$202,AL$1,FALSE)/10^3</f>
        <v>101.82079999999999</v>
      </c>
      <c r="AM47" s="12">
        <f>VLOOKUP($W47,Total_Rndwd_Cons_AF!$A$4:$M$202,AM$1,FALSE)/10^3</f>
        <v>107.20509999999999</v>
      </c>
      <c r="AN47" s="12">
        <f>VLOOKUP($W47,Total_Rndwd_Cons_AF!$A$4:$M$202,AN$1,FALSE)/10^3</f>
        <v>111.6495</v>
      </c>
      <c r="AO47" s="12">
        <f>VLOOKUP($W47,Total_Rndwd_Cons_AF!$A$4:$M$202,AO$1,FALSE)/10^3</f>
        <v>116.79240000000001</v>
      </c>
      <c r="AP47" s="12">
        <f>VLOOKUP($W47,Total_Rndwd_Cons_AF!$A$4:$M$202,AP$1,FALSE)/10^3</f>
        <v>121.753</v>
      </c>
      <c r="AQ47" s="12"/>
      <c r="AR47" s="12">
        <f>VLOOKUP($W47,Total_Rndwd_Cons_BF!$A$4:$M$202,AR$1,FALSE)/10^3</f>
        <v>87.050299999999993</v>
      </c>
      <c r="AS47" s="12">
        <f>VLOOKUP($W47,Total_Rndwd_Cons_BF!$A$4:$M$202,AS$1,FALSE)/10^3</f>
        <v>91.919900000000013</v>
      </c>
      <c r="AT47" s="12">
        <f>VLOOKUP($W47,Total_Rndwd_Cons_BF!$A$4:$M$202,AT$1,FALSE)/10^3</f>
        <v>96.876400000000004</v>
      </c>
      <c r="AU47" s="12">
        <f>VLOOKUP($W47,Total_Rndwd_Cons_BF!$A$4:$M$202,AU$1,FALSE)/10^3</f>
        <v>99.125699999999995</v>
      </c>
      <c r="AV47" s="12">
        <f>VLOOKUP($W47,Total_Rndwd_Cons_BF!$A$4:$M$202,AV$1,FALSE)/10^3</f>
        <v>104.38120000000001</v>
      </c>
      <c r="AW47" s="12">
        <f>VLOOKUP($W47,Total_Rndwd_Cons_BF!$A$4:$M$202,AW$1,FALSE)/10^3</f>
        <v>109.9528</v>
      </c>
      <c r="AX47" s="12">
        <f>VLOOKUP($W47,Total_Rndwd_Cons_BF!$A$4:$M$202,AX$1,FALSE)/10^3</f>
        <v>113.98410000000003</v>
      </c>
      <c r="AY47" s="12">
        <f>VLOOKUP($W47,Total_Rndwd_Cons_BF!$A$4:$M$202,AY$1,FALSE)/10^3</f>
        <v>119.33890000000001</v>
      </c>
      <c r="AZ47" s="12">
        <f>VLOOKUP($W47,Total_Rndwd_Cons_BF!$A$4:$M$202,AZ$1,FALSE)/10^3</f>
        <v>124.6915</v>
      </c>
      <c r="BA47" s="12"/>
      <c r="BB47" s="12">
        <f>VLOOKUP($W47,Total_Rndwd_Cons_BAC!$A$4:$M$202,BB$1,FALSE)/10^3</f>
        <v>87.050299999999993</v>
      </c>
      <c r="BC47" s="12">
        <f>VLOOKUP($W47,Total_Rndwd_Cons_BAC!$A$4:$M$202,BC$1,FALSE)/10^3</f>
        <v>91.027100000000004</v>
      </c>
      <c r="BD47" s="12">
        <f>VLOOKUP($W47,Total_Rndwd_Cons_BAC!$A$4:$M$202,BD$1,FALSE)/10^3</f>
        <v>95.106899999999996</v>
      </c>
      <c r="BE47" s="12">
        <f>VLOOKUP($W47,Total_Rndwd_Cons_BAC!$A$4:$M$202,BE$1,FALSE)/10^3</f>
        <v>96.705799999999982</v>
      </c>
      <c r="BF47" s="12">
        <f>VLOOKUP($W47,Total_Rndwd_Cons_BAC!$A$4:$M$202,BF$1,FALSE)/10^3</f>
        <v>101.2876</v>
      </c>
      <c r="BG47" s="12">
        <f>VLOOKUP($W47,Total_Rndwd_Cons_BAC!$A$4:$M$202,BG$1,FALSE)/10^3</f>
        <v>106.57419999999999</v>
      </c>
      <c r="BH47" s="12">
        <f>VLOOKUP($W47,Total_Rndwd_Cons_BAC!$A$4:$M$202,BH$1,FALSE)/10^3</f>
        <v>111.2306</v>
      </c>
      <c r="BI47" s="12">
        <f>VLOOKUP($W47,Total_Rndwd_Cons_BAC!$A$4:$M$202,BI$1,FALSE)/10^3</f>
        <v>116.25539999999999</v>
      </c>
      <c r="BJ47" s="12">
        <f>VLOOKUP($W47,Total_Rndwd_Cons_BAC!$A$4:$M$202,BJ$1,FALSE)/10^3</f>
        <v>121.2133</v>
      </c>
      <c r="BK47" s="12"/>
    </row>
    <row r="48" spans="1:63" x14ac:dyDescent="0.3">
      <c r="A48" t="s">
        <v>84</v>
      </c>
      <c r="B48" s="2">
        <v>21685</v>
      </c>
      <c r="C48" s="2">
        <v>27446</v>
      </c>
      <c r="D48" s="2">
        <v>26669.1</v>
      </c>
      <c r="E48" s="2">
        <v>26906.3</v>
      </c>
      <c r="F48" s="2">
        <v>27140.000000000004</v>
      </c>
      <c r="G48" s="2">
        <v>27368</v>
      </c>
      <c r="H48" s="2">
        <v>27726.100000000002</v>
      </c>
      <c r="I48" s="2">
        <v>28103.200000000001</v>
      </c>
      <c r="J48" s="2">
        <v>28486.600000000002</v>
      </c>
      <c r="K48" s="2">
        <v>28881</v>
      </c>
      <c r="L48" s="2">
        <v>29283.399999999998</v>
      </c>
      <c r="M48" s="2">
        <v>29694.300000000003</v>
      </c>
      <c r="N48" t="e">
        <f>(#REF!+#REF!+#REF!)/10^3</f>
        <v>#REF!</v>
      </c>
      <c r="O48" t="e">
        <f>(#REF!+#REF!+#REF!)/10^3</f>
        <v>#REF!</v>
      </c>
      <c r="P48" t="e">
        <f>(#REF!+#REF!+#REF!)/10^3</f>
        <v>#REF!</v>
      </c>
      <c r="Q48" t="e">
        <f>(#REF!+#REF!+#REF!)/10^3</f>
        <v>#REF!</v>
      </c>
      <c r="R48" t="e">
        <f>(#REF!+#REF!+#REF!)/10^3</f>
        <v>#REF!</v>
      </c>
      <c r="S48" t="e">
        <f>(#REF!+#REF!+#REF!)/10^3</f>
        <v>#REF!</v>
      </c>
      <c r="T48" t="e">
        <f>(#REF!+#REF!+#REF!)/10^3</f>
        <v>#REF!</v>
      </c>
      <c r="U48" t="e">
        <f>(#REF!+#REF!+#REF!)/10^3</f>
        <v>#REF!</v>
      </c>
      <c r="W48" t="s">
        <v>85</v>
      </c>
      <c r="X48" s="12">
        <f t="shared" si="2"/>
        <v>11.99</v>
      </c>
      <c r="Y48" s="12">
        <f t="shared" si="2"/>
        <v>12.265000000000001</v>
      </c>
      <c r="Z48" s="12">
        <f t="shared" si="2"/>
        <v>12.277499999999998</v>
      </c>
      <c r="AA48" s="12">
        <f t="shared" ref="AA48:AF49" si="3">VLOOKUP($W48,$A$4:$M$202,AA$1,FALSE)/10^3</f>
        <v>12.5259</v>
      </c>
      <c r="AB48" s="12">
        <f t="shared" si="3"/>
        <v>12.924799999999998</v>
      </c>
      <c r="AC48" s="12">
        <f t="shared" si="3"/>
        <v>13.415100000000001</v>
      </c>
      <c r="AD48" s="12">
        <f t="shared" si="3"/>
        <v>13.750399999999999</v>
      </c>
      <c r="AE48" s="12">
        <f t="shared" si="3"/>
        <v>14.149800000000001</v>
      </c>
      <c r="AF48" s="12">
        <f t="shared" si="3"/>
        <v>14.645200000000001</v>
      </c>
      <c r="AH48" s="12">
        <f>VLOOKUP($W48,Total_Rndwd_Cons_AF!$A$4:$M$202,AH$1,FALSE)/10^3</f>
        <v>11.99</v>
      </c>
      <c r="AI48" s="12">
        <f>VLOOKUP($W48,Total_Rndwd_Cons_AF!$A$4:$M$202,AI$1,FALSE)/10^3</f>
        <v>12.342499999999998</v>
      </c>
      <c r="AJ48" s="12">
        <f>VLOOKUP($W48,Total_Rndwd_Cons_AF!$A$4:$M$202,AJ$1,FALSE)/10^3</f>
        <v>12.4276</v>
      </c>
      <c r="AK48" s="12">
        <f>VLOOKUP($W48,Total_Rndwd_Cons_AF!$A$4:$M$202,AK$1,FALSE)/10^3</f>
        <v>12.574999999999998</v>
      </c>
      <c r="AL48" s="12">
        <f>VLOOKUP($W48,Total_Rndwd_Cons_AF!$A$4:$M$202,AL$1,FALSE)/10^3</f>
        <v>12.908799999999999</v>
      </c>
      <c r="AM48" s="12">
        <f>VLOOKUP($W48,Total_Rndwd_Cons_AF!$A$4:$M$202,AM$1,FALSE)/10^3</f>
        <v>13.344700000000001</v>
      </c>
      <c r="AN48" s="12">
        <f>VLOOKUP($W48,Total_Rndwd_Cons_AF!$A$4:$M$202,AN$1,FALSE)/10^3</f>
        <v>13.656999999999998</v>
      </c>
      <c r="AO48" s="12">
        <f>VLOOKUP($W48,Total_Rndwd_Cons_AF!$A$4:$M$202,AO$1,FALSE)/10^3</f>
        <v>14.086499999999997</v>
      </c>
      <c r="AP48" s="12">
        <f>VLOOKUP($W48,Total_Rndwd_Cons_AF!$A$4:$M$202,AP$1,FALSE)/10^3</f>
        <v>14.586899999999998</v>
      </c>
      <c r="AQ48" s="12"/>
      <c r="AR48" s="12">
        <f>VLOOKUP($W48,Total_Rndwd_Cons_BF!$A$4:$M$202,AR$1,FALSE)/10^3</f>
        <v>11.99</v>
      </c>
      <c r="AS48" s="12">
        <f>VLOOKUP($W48,Total_Rndwd_Cons_BF!$A$4:$M$202,AS$1,FALSE)/10^3</f>
        <v>12.4101</v>
      </c>
      <c r="AT48" s="12">
        <f>VLOOKUP($W48,Total_Rndwd_Cons_BF!$A$4:$M$202,AT$1,FALSE)/10^3</f>
        <v>12.5631</v>
      </c>
      <c r="AU48" s="12">
        <f>VLOOKUP($W48,Total_Rndwd_Cons_BF!$A$4:$M$202,AU$1,FALSE)/10^3</f>
        <v>12.829699999999999</v>
      </c>
      <c r="AV48" s="12">
        <f>VLOOKUP($W48,Total_Rndwd_Cons_BF!$A$4:$M$202,AV$1,FALSE)/10^3</f>
        <v>13.164999999999999</v>
      </c>
      <c r="AW48" s="12">
        <f>VLOOKUP($W48,Total_Rndwd_Cons_BF!$A$4:$M$202,AW$1,FALSE)/10^3</f>
        <v>13.638299999999999</v>
      </c>
      <c r="AX48" s="12">
        <f>VLOOKUP($W48,Total_Rndwd_Cons_BF!$A$4:$M$202,AX$1,FALSE)/10^3</f>
        <v>13.943200000000001</v>
      </c>
      <c r="AY48" s="12">
        <f>VLOOKUP($W48,Total_Rndwd_Cons_BF!$A$4:$M$202,AY$1,FALSE)/10^3</f>
        <v>14.381</v>
      </c>
      <c r="AZ48" s="12">
        <f>VLOOKUP($W48,Total_Rndwd_Cons_BF!$A$4:$M$202,AZ$1,FALSE)/10^3</f>
        <v>14.910299999999999</v>
      </c>
      <c r="BA48" s="12"/>
      <c r="BB48" s="12">
        <f>VLOOKUP($W48,Total_Rndwd_Cons_BAC!$A$4:$M$202,BB$1,FALSE)/10^3</f>
        <v>11.99</v>
      </c>
      <c r="BC48" s="12">
        <f>VLOOKUP($W48,Total_Rndwd_Cons_BAC!$A$4:$M$202,BC$1,FALSE)/10^3</f>
        <v>12.2624</v>
      </c>
      <c r="BD48" s="12">
        <f>VLOOKUP($W48,Total_Rndwd_Cons_BAC!$A$4:$M$202,BD$1,FALSE)/10^3</f>
        <v>12.28</v>
      </c>
      <c r="BE48" s="12">
        <f>VLOOKUP($W48,Total_Rndwd_Cons_BAC!$A$4:$M$202,BE$1,FALSE)/10^3</f>
        <v>12.498199999999999</v>
      </c>
      <c r="BF48" s="12">
        <f>VLOOKUP($W48,Total_Rndwd_Cons_BAC!$A$4:$M$202,BF$1,FALSE)/10^3</f>
        <v>12.8345</v>
      </c>
      <c r="BG48" s="12">
        <f>VLOOKUP($W48,Total_Rndwd_Cons_BAC!$A$4:$M$202,BG$1,FALSE)/10^3</f>
        <v>13.262199999999998</v>
      </c>
      <c r="BH48" s="12">
        <f>VLOOKUP($W48,Total_Rndwd_Cons_BAC!$A$4:$M$202,BH$1,FALSE)/10^3</f>
        <v>13.5989</v>
      </c>
      <c r="BI48" s="12">
        <f>VLOOKUP($W48,Total_Rndwd_Cons_BAC!$A$4:$M$202,BI$1,FALSE)/10^3</f>
        <v>14.024699999999999</v>
      </c>
      <c r="BJ48" s="12">
        <f>VLOOKUP($W48,Total_Rndwd_Cons_BAC!$A$4:$M$202,BJ$1,FALSE)/10^3</f>
        <v>14.525999999999998</v>
      </c>
      <c r="BK48" s="12"/>
    </row>
    <row r="49" spans="1:64" x14ac:dyDescent="0.3">
      <c r="A49" t="s">
        <v>86</v>
      </c>
      <c r="B49" s="2">
        <v>5065</v>
      </c>
      <c r="C49" s="2">
        <v>4622</v>
      </c>
      <c r="D49" s="2">
        <v>4617</v>
      </c>
      <c r="E49" s="2">
        <v>4647</v>
      </c>
      <c r="F49" s="2">
        <v>4695.5</v>
      </c>
      <c r="G49" s="2">
        <v>4743.9999999999991</v>
      </c>
      <c r="H49" s="2">
        <v>4814.3</v>
      </c>
      <c r="I49" s="2">
        <v>4886.4999999999991</v>
      </c>
      <c r="J49" s="2">
        <v>4959.9000000000005</v>
      </c>
      <c r="K49" s="2">
        <v>5035</v>
      </c>
      <c r="L49" s="2">
        <v>5111.2</v>
      </c>
      <c r="M49" s="2">
        <v>5189.1000000000004</v>
      </c>
      <c r="N49" t="e">
        <f>(#REF!+#REF!+#REF!)/10^3</f>
        <v>#REF!</v>
      </c>
      <c r="O49" t="e">
        <f>(#REF!+#REF!+#REF!)/10^3</f>
        <v>#REF!</v>
      </c>
      <c r="P49" t="e">
        <f>(#REF!+#REF!+#REF!)/10^3</f>
        <v>#REF!</v>
      </c>
      <c r="Q49" t="e">
        <f>(#REF!+#REF!+#REF!)/10^3</f>
        <v>#REF!</v>
      </c>
      <c r="R49" t="e">
        <f>(#REF!+#REF!+#REF!)/10^3</f>
        <v>#REF!</v>
      </c>
      <c r="S49" t="e">
        <f>(#REF!+#REF!+#REF!)/10^3</f>
        <v>#REF!</v>
      </c>
      <c r="T49" t="e">
        <f>(#REF!+#REF!+#REF!)/10^3</f>
        <v>#REF!</v>
      </c>
      <c r="U49" t="e">
        <f>(#REF!+#REF!+#REF!)/10^3</f>
        <v>#REF!</v>
      </c>
      <c r="W49" s="4" t="s">
        <v>87</v>
      </c>
      <c r="X49" s="11">
        <f>VLOOKUP($W49,$A$4:$M$202,X$1,FALSE)/10^3</f>
        <v>4029.7451999999994</v>
      </c>
      <c r="Y49" s="11">
        <f>VLOOKUP($W49,$A$4:$M$202,Y$1,FALSE)/10^3</f>
        <v>4158.5366999999997</v>
      </c>
      <c r="Z49" s="11">
        <f>VLOOKUP($W49,$A$4:$M$202,Z$1,FALSE)/10^3</f>
        <v>4316.0373</v>
      </c>
      <c r="AA49" s="11">
        <f t="shared" si="3"/>
        <v>4375.3699000000006</v>
      </c>
      <c r="AB49" s="11">
        <f t="shared" si="3"/>
        <v>4444.4488999999994</v>
      </c>
      <c r="AC49" s="11">
        <f t="shared" si="3"/>
        <v>4517.4454999999998</v>
      </c>
      <c r="AD49" s="11">
        <f t="shared" si="3"/>
        <v>4538.9470999999994</v>
      </c>
      <c r="AE49" s="11">
        <f t="shared" si="3"/>
        <v>4554.653800000001</v>
      </c>
      <c r="AF49" s="11">
        <f t="shared" si="3"/>
        <v>4543.9718000000012</v>
      </c>
      <c r="AH49" s="11">
        <f>VLOOKUP($W49,Total_Rndwd_Cons_AF!$A$4:$M$202,AH$1,FALSE)/10^3</f>
        <v>4029.7451999999994</v>
      </c>
      <c r="AI49" s="11">
        <f>VLOOKUP($W49,Total_Rndwd_Cons_AF!$A$4:$M$202,AI$1,FALSE)/10^3</f>
        <v>4139.2763999999997</v>
      </c>
      <c r="AJ49" s="11">
        <f>VLOOKUP($W49,Total_Rndwd_Cons_AF!$A$4:$M$202,AJ$1,FALSE)/10^3</f>
        <v>4276.9142000000002</v>
      </c>
      <c r="AK49" s="11">
        <f>VLOOKUP($W49,Total_Rndwd_Cons_AF!$A$4:$M$202,AK$1,FALSE)/10^3</f>
        <v>4331.8321999999998</v>
      </c>
      <c r="AL49" s="11">
        <f>VLOOKUP($W49,Total_Rndwd_Cons_AF!$A$4:$M$202,AL$1,FALSE)/10^3</f>
        <v>4390.2178999999996</v>
      </c>
      <c r="AM49" s="11">
        <f>VLOOKUP($W49,Total_Rndwd_Cons_AF!$A$4:$M$202,AM$1,FALSE)/10^3</f>
        <v>4453.4160000000002</v>
      </c>
      <c r="AN49" s="11">
        <f>VLOOKUP($W49,Total_Rndwd_Cons_AF!$A$4:$M$202,AN$1,FALSE)/10^3</f>
        <v>4472.7645000000002</v>
      </c>
      <c r="AO49" s="11">
        <f>VLOOKUP($W49,Total_Rndwd_Cons_AF!$A$4:$M$202,AO$1,FALSE)/10^3</f>
        <v>4483.7089999999998</v>
      </c>
      <c r="AP49" s="11">
        <f>VLOOKUP($W49,Total_Rndwd_Cons_AF!$A$4:$M$202,AP$1,FALSE)/10^3</f>
        <v>4466.2810000000009</v>
      </c>
      <c r="AQ49" s="11"/>
      <c r="AR49" s="11">
        <f>VLOOKUP($W49,Total_Rndwd_Cons_BF!$A$4:$M$202,AR$1,FALSE)/10^3</f>
        <v>4029.7451999999994</v>
      </c>
      <c r="AS49" s="11">
        <f>VLOOKUP($W49,Total_Rndwd_Cons_BF!$A$4:$M$202,AS$1,FALSE)/10^3</f>
        <v>4130.1278000000002</v>
      </c>
      <c r="AT49" s="11">
        <f>VLOOKUP($W49,Total_Rndwd_Cons_BF!$A$4:$M$202,AT$1,FALSE)/10^3</f>
        <v>4251.4941000000008</v>
      </c>
      <c r="AU49" s="11">
        <f>VLOOKUP($W49,Total_Rndwd_Cons_BF!$A$4:$M$202,AU$1,FALSE)/10^3</f>
        <v>4302.1232</v>
      </c>
      <c r="AV49" s="11">
        <f>VLOOKUP($W49,Total_Rndwd_Cons_BF!$A$4:$M$202,AV$1,FALSE)/10^3</f>
        <v>4356.0118000000011</v>
      </c>
      <c r="AW49" s="11">
        <f>VLOOKUP($W49,Total_Rndwd_Cons_BF!$A$4:$M$202,AW$1,FALSE)/10^3</f>
        <v>4408.2521999999999</v>
      </c>
      <c r="AX49" s="11">
        <f>VLOOKUP($W49,Total_Rndwd_Cons_BF!$A$4:$M$202,AX$1,FALSE)/10^3</f>
        <v>4416.0237999999999</v>
      </c>
      <c r="AY49" s="11">
        <f>VLOOKUP($W49,Total_Rndwd_Cons_BF!$A$4:$M$202,AY$1,FALSE)/10^3</f>
        <v>4407.6201999999994</v>
      </c>
      <c r="AZ49" s="11">
        <f>VLOOKUP($W49,Total_Rndwd_Cons_BF!$A$4:$M$202,AZ$1,FALSE)/10^3</f>
        <v>4424.8517999999985</v>
      </c>
      <c r="BA49" s="11"/>
      <c r="BB49" s="11">
        <f>VLOOKUP($W49,Total_Rndwd_Cons_BAC!$A$4:$M$202,BB$1,FALSE)/10^3</f>
        <v>4029.7451999999994</v>
      </c>
      <c r="BC49" s="11">
        <f>VLOOKUP($W49,Total_Rndwd_Cons_BAC!$A$4:$M$202,BC$1,FALSE)/10^3</f>
        <v>4147.4715999999999</v>
      </c>
      <c r="BD49" s="11">
        <f>VLOOKUP($W49,Total_Rndwd_Cons_BAC!$A$4:$M$202,BD$1,FALSE)/10^3</f>
        <v>4294.9655000000002</v>
      </c>
      <c r="BE49" s="11">
        <f>VLOOKUP($W49,Total_Rndwd_Cons_BAC!$A$4:$M$202,BE$1,FALSE)/10^3</f>
        <v>4347.6679000000004</v>
      </c>
      <c r="BF49" s="11">
        <f>VLOOKUP($W49,Total_Rndwd_Cons_BAC!$A$4:$M$202,BF$1,FALSE)/10^3</f>
        <v>4405.0155999999997</v>
      </c>
      <c r="BG49" s="11">
        <f>VLOOKUP($W49,Total_Rndwd_Cons_BAC!$A$4:$M$202,BG$1,FALSE)/10^3</f>
        <v>4471.6568999999981</v>
      </c>
      <c r="BH49" s="11">
        <f>VLOOKUP($W49,Total_Rndwd_Cons_BAC!$A$4:$M$202,BH$1,FALSE)/10^3</f>
        <v>4493.1409999999996</v>
      </c>
      <c r="BI49" s="11">
        <f>VLOOKUP($W49,Total_Rndwd_Cons_BAC!$A$4:$M$202,BI$1,FALSE)/10^3</f>
        <v>4507.2961999999998</v>
      </c>
      <c r="BJ49" s="11">
        <f>VLOOKUP($W49,Total_Rndwd_Cons_BAC!$A$4:$M$202,BJ$1,FALSE)/10^3</f>
        <v>4491.1413999999995</v>
      </c>
      <c r="BK49" s="11"/>
    </row>
    <row r="50" spans="1:64" x14ac:dyDescent="0.3">
      <c r="A50" t="s">
        <v>88</v>
      </c>
      <c r="B50" s="2">
        <v>2109</v>
      </c>
      <c r="C50" s="2">
        <v>3909</v>
      </c>
      <c r="D50" s="2">
        <v>3911</v>
      </c>
      <c r="E50" s="2">
        <v>4009.4</v>
      </c>
      <c r="F50" s="2">
        <v>4119.5999999999995</v>
      </c>
      <c r="G50" s="2">
        <v>4234</v>
      </c>
      <c r="H50" s="2">
        <v>4360.5999999999995</v>
      </c>
      <c r="I50" s="2">
        <v>4485.9000000000005</v>
      </c>
      <c r="J50" s="2">
        <v>4614.3</v>
      </c>
      <c r="K50" s="2">
        <v>4730.3</v>
      </c>
      <c r="L50" s="2">
        <v>4847.2</v>
      </c>
      <c r="M50" s="2">
        <v>4967.9000000000005</v>
      </c>
      <c r="N50" t="e">
        <f>(#REF!+#REF!+#REF!)/10^3</f>
        <v>#REF!</v>
      </c>
      <c r="O50" t="e">
        <f>(#REF!+#REF!+#REF!)/10^3</f>
        <v>#REF!</v>
      </c>
      <c r="P50" t="e">
        <f>(#REF!+#REF!+#REF!)/10^3</f>
        <v>#REF!</v>
      </c>
      <c r="Q50" t="e">
        <f>(#REF!+#REF!+#REF!)/10^3</f>
        <v>#REF!</v>
      </c>
      <c r="R50" t="e">
        <f>(#REF!+#REF!+#REF!)/10^3</f>
        <v>#REF!</v>
      </c>
      <c r="S50" t="e">
        <f>(#REF!+#REF!+#REF!)/10^3</f>
        <v>#REF!</v>
      </c>
      <c r="T50" t="e">
        <f>(#REF!+#REF!+#REF!)/10^3</f>
        <v>#REF!</v>
      </c>
      <c r="U50" t="e">
        <f>(#REF!+#REF!+#REF!)/10^3</f>
        <v>#REF!</v>
      </c>
      <c r="X50" s="12"/>
      <c r="AH50" s="12"/>
      <c r="AR50" s="12"/>
      <c r="BB50" s="12"/>
      <c r="BK50" s="4"/>
      <c r="BL50" s="3"/>
    </row>
    <row r="51" spans="1:64" x14ac:dyDescent="0.3">
      <c r="A51" t="s">
        <v>89</v>
      </c>
      <c r="B51" s="2">
        <v>32671</v>
      </c>
      <c r="C51" s="2">
        <v>48611</v>
      </c>
      <c r="D51" s="2">
        <v>46393.1</v>
      </c>
      <c r="E51" s="2">
        <v>46771.4</v>
      </c>
      <c r="F51" s="2">
        <v>47334.9</v>
      </c>
      <c r="G51" s="2">
        <v>47869.200000000004</v>
      </c>
      <c r="H51" s="2">
        <v>48381.9</v>
      </c>
      <c r="I51" s="2">
        <v>48818.700000000004</v>
      </c>
      <c r="J51" s="2">
        <v>49106.600000000006</v>
      </c>
      <c r="K51" s="2">
        <v>49007.600000000006</v>
      </c>
      <c r="L51" s="2">
        <v>46282.7</v>
      </c>
      <c r="M51" s="2">
        <v>15193.1</v>
      </c>
      <c r="N51" t="e">
        <f>(#REF!+#REF!+#REF!)/10^3</f>
        <v>#REF!</v>
      </c>
      <c r="O51" t="e">
        <f>(#REF!+#REF!+#REF!)/10^3</f>
        <v>#REF!</v>
      </c>
      <c r="P51" t="e">
        <f>(#REF!+#REF!+#REF!)/10^3</f>
        <v>#REF!</v>
      </c>
      <c r="Q51" t="e">
        <f>(#REF!+#REF!+#REF!)/10^3</f>
        <v>#REF!</v>
      </c>
      <c r="R51" t="e">
        <f>(#REF!+#REF!+#REF!)/10^3</f>
        <v>#REF!</v>
      </c>
      <c r="S51" t="e">
        <f>(#REF!+#REF!+#REF!)/10^3</f>
        <v>#REF!</v>
      </c>
      <c r="T51" t="e">
        <f>(#REF!+#REF!+#REF!)/10^3</f>
        <v>#REF!</v>
      </c>
      <c r="U51" t="e">
        <f>(#REF!+#REF!+#REF!)/10^3</f>
        <v>#REF!</v>
      </c>
      <c r="W51" t="s">
        <v>90</v>
      </c>
      <c r="X51" s="80" t="s">
        <v>91</v>
      </c>
      <c r="Y51" s="80"/>
      <c r="Z51" s="80"/>
      <c r="AA51" s="80"/>
      <c r="AB51" s="80"/>
      <c r="AC51" s="80"/>
      <c r="AD51" s="80"/>
      <c r="AE51" s="80"/>
      <c r="AF51" s="80"/>
      <c r="AH51" s="80" t="s">
        <v>244</v>
      </c>
      <c r="AI51" s="80"/>
      <c r="AJ51" s="80"/>
      <c r="AK51" s="80"/>
      <c r="AL51" s="80"/>
      <c r="AM51" s="80"/>
      <c r="AN51" s="80"/>
      <c r="AO51" s="80"/>
      <c r="AP51" s="80"/>
      <c r="AQ51" s="4"/>
      <c r="AR51" s="80" t="s">
        <v>245</v>
      </c>
      <c r="AS51" s="80"/>
      <c r="AT51" s="80"/>
      <c r="AU51" s="80"/>
      <c r="AV51" s="80"/>
      <c r="AW51" s="80"/>
      <c r="AX51" s="80"/>
      <c r="AY51" s="80"/>
      <c r="AZ51" s="80"/>
      <c r="BA51" s="4"/>
      <c r="BB51" s="80" t="s">
        <v>246</v>
      </c>
      <c r="BC51" s="80"/>
      <c r="BD51" s="80"/>
      <c r="BE51" s="80"/>
      <c r="BF51" s="80"/>
      <c r="BG51" s="80"/>
      <c r="BH51" s="80"/>
      <c r="BI51" s="80"/>
      <c r="BJ51" s="80"/>
      <c r="BK51" s="4"/>
      <c r="BL51" s="4"/>
    </row>
    <row r="52" spans="1:64" x14ac:dyDescent="0.3">
      <c r="A52" t="s">
        <v>13</v>
      </c>
      <c r="B52" s="2">
        <v>52832</v>
      </c>
      <c r="C52" s="2">
        <v>89122</v>
      </c>
      <c r="D52" s="2">
        <v>88761</v>
      </c>
      <c r="E52" s="2">
        <v>89991</v>
      </c>
      <c r="F52" s="2">
        <v>92094.400000000009</v>
      </c>
      <c r="G52" s="2">
        <v>94291.599999999991</v>
      </c>
      <c r="H52" s="2">
        <v>95877.700000000012</v>
      </c>
      <c r="I52" s="2">
        <v>97513.2</v>
      </c>
      <c r="J52" s="2">
        <v>99204.7</v>
      </c>
      <c r="K52" s="2">
        <v>100578.4</v>
      </c>
      <c r="L52" s="2">
        <v>101980.50000000001</v>
      </c>
      <c r="M52" s="2">
        <v>103412.70000000001</v>
      </c>
      <c r="N52" t="e">
        <f>(#REF!+#REF!+#REF!)/10^3</f>
        <v>#REF!</v>
      </c>
      <c r="O52" t="e">
        <f>(#REF!+#REF!+#REF!)/10^3</f>
        <v>#REF!</v>
      </c>
      <c r="P52" t="e">
        <f>(#REF!+#REF!+#REF!)/10^3</f>
        <v>#REF!</v>
      </c>
      <c r="Q52" t="e">
        <f>(#REF!+#REF!+#REF!)/10^3</f>
        <v>#REF!</v>
      </c>
      <c r="R52" t="e">
        <f>(#REF!+#REF!+#REF!)/10^3</f>
        <v>#REF!</v>
      </c>
      <c r="S52" t="e">
        <f>(#REF!+#REF!+#REF!)/10^3</f>
        <v>#REF!</v>
      </c>
      <c r="T52" t="e">
        <f>(#REF!+#REF!+#REF!)/10^3</f>
        <v>#REF!</v>
      </c>
      <c r="U52" t="e">
        <f>(#REF!+#REF!+#REF!)/10^3</f>
        <v>#REF!</v>
      </c>
      <c r="X52" s="4">
        <v>2020</v>
      </c>
      <c r="Y52" s="4">
        <v>2025</v>
      </c>
      <c r="Z52" s="4">
        <v>2030</v>
      </c>
      <c r="AA52" s="4">
        <v>2035</v>
      </c>
      <c r="AB52" s="4">
        <v>2040</v>
      </c>
      <c r="AC52" s="4">
        <v>2045</v>
      </c>
      <c r="AD52" s="4">
        <v>2050</v>
      </c>
      <c r="AE52" s="4">
        <v>2055</v>
      </c>
      <c r="AF52" s="4">
        <v>2060</v>
      </c>
      <c r="AH52" s="4">
        <v>2020</v>
      </c>
      <c r="AI52" s="4">
        <v>2025</v>
      </c>
      <c r="AJ52" s="4">
        <v>2030</v>
      </c>
      <c r="AK52" s="4">
        <v>2035</v>
      </c>
      <c r="AL52" s="4">
        <v>2040</v>
      </c>
      <c r="AM52" s="4">
        <v>2045</v>
      </c>
      <c r="AN52" s="4">
        <v>2050</v>
      </c>
      <c r="AO52" s="4">
        <v>2055</v>
      </c>
      <c r="AP52" s="4">
        <v>2060</v>
      </c>
      <c r="AQ52" s="4"/>
      <c r="AR52" s="4">
        <v>2020</v>
      </c>
      <c r="AS52" s="4">
        <v>2025</v>
      </c>
      <c r="AT52" s="4">
        <v>2030</v>
      </c>
      <c r="AU52" s="4">
        <v>2035</v>
      </c>
      <c r="AV52" s="4">
        <v>2040</v>
      </c>
      <c r="AW52" s="4">
        <v>2045</v>
      </c>
      <c r="AX52" s="4">
        <v>2050</v>
      </c>
      <c r="AY52" s="4">
        <v>2055</v>
      </c>
      <c r="AZ52" s="4">
        <v>2060</v>
      </c>
      <c r="BA52" s="4"/>
      <c r="BB52" s="4">
        <v>2020</v>
      </c>
      <c r="BC52" s="4">
        <v>2025</v>
      </c>
      <c r="BD52" s="4">
        <v>2030</v>
      </c>
      <c r="BE52" s="4">
        <v>2035</v>
      </c>
      <c r="BF52" s="4">
        <v>2040</v>
      </c>
      <c r="BG52" s="4">
        <v>2045</v>
      </c>
      <c r="BH52" s="4">
        <v>2050</v>
      </c>
      <c r="BI52" s="4">
        <v>2055</v>
      </c>
      <c r="BJ52" s="4">
        <v>2060</v>
      </c>
      <c r="BK52" s="4"/>
      <c r="BL52" s="4"/>
    </row>
    <row r="53" spans="1:64" x14ac:dyDescent="0.3">
      <c r="A53" t="s">
        <v>92</v>
      </c>
      <c r="B53" s="2">
        <v>7515</v>
      </c>
      <c r="C53" s="2">
        <v>24437</v>
      </c>
      <c r="D53" s="2">
        <v>24456</v>
      </c>
      <c r="E53" s="2">
        <v>24694.5</v>
      </c>
      <c r="F53" s="2">
        <v>25044.499999999996</v>
      </c>
      <c r="G53" s="2">
        <v>25399.9</v>
      </c>
      <c r="H53" s="2">
        <v>25809.600000000002</v>
      </c>
      <c r="I53" s="2">
        <v>26228.2</v>
      </c>
      <c r="J53" s="2">
        <v>26656.600000000002</v>
      </c>
      <c r="K53" s="2">
        <v>27082.1</v>
      </c>
      <c r="L53" s="2">
        <v>27518</v>
      </c>
      <c r="M53" s="2">
        <v>27964.699999999997</v>
      </c>
      <c r="N53" t="e">
        <f>(#REF!+#REF!+#REF!)/10^3</f>
        <v>#REF!</v>
      </c>
      <c r="O53" t="e">
        <f>(#REF!+#REF!+#REF!)/10^3</f>
        <v>#REF!</v>
      </c>
      <c r="P53" t="e">
        <f>(#REF!+#REF!+#REF!)/10^3</f>
        <v>#REF!</v>
      </c>
      <c r="Q53" t="e">
        <f>(#REF!+#REF!+#REF!)/10^3</f>
        <v>#REF!</v>
      </c>
      <c r="R53" t="e">
        <f>(#REF!+#REF!+#REF!)/10^3</f>
        <v>#REF!</v>
      </c>
      <c r="S53" t="e">
        <f>(#REF!+#REF!+#REF!)/10^3</f>
        <v>#REF!</v>
      </c>
      <c r="T53" t="e">
        <f>(#REF!+#REF!+#REF!)/10^3</f>
        <v>#REF!</v>
      </c>
      <c r="U53" t="e">
        <f>(#REF!+#REF!+#REF!)/10^3</f>
        <v>#REF!</v>
      </c>
      <c r="W53" s="4" t="s">
        <v>6</v>
      </c>
      <c r="X53" s="13">
        <f>X4</f>
        <v>749.88930000000016</v>
      </c>
      <c r="Y53" s="13">
        <f>X53+X4*4+Y4</f>
        <v>4499.6596000000009</v>
      </c>
      <c r="Z53" s="13">
        <f t="shared" ref="Z53:AF53" si="4">Y53+Y4*4+Z4</f>
        <v>8262.6809000000012</v>
      </c>
      <c r="AA53" s="13">
        <f t="shared" si="4"/>
        <v>12085.549000000003</v>
      </c>
      <c r="AB53" s="13">
        <f t="shared" si="4"/>
        <v>15968.497100000004</v>
      </c>
      <c r="AC53" s="13">
        <f t="shared" si="4"/>
        <v>19911.360400000005</v>
      </c>
      <c r="AD53" s="13">
        <f t="shared" si="4"/>
        <v>23912.424800000004</v>
      </c>
      <c r="AE53" s="13">
        <f t="shared" si="4"/>
        <v>27962.779500000004</v>
      </c>
      <c r="AF53" s="13">
        <f t="shared" si="4"/>
        <v>32025.968200000003</v>
      </c>
      <c r="AH53" s="13">
        <f>AH4</f>
        <v>749.88930000000016</v>
      </c>
      <c r="AI53" s="13">
        <f>AH53+AH4*4+AI4</f>
        <v>4498.2067000000006</v>
      </c>
      <c r="AJ53" s="13">
        <f t="shared" ref="AJ53:AP53" si="5">AI53+AI4*4+AJ4</f>
        <v>8252.2853000000014</v>
      </c>
      <c r="AK53" s="13">
        <f t="shared" si="5"/>
        <v>12059.049600000004</v>
      </c>
      <c r="AL53" s="13">
        <f t="shared" si="5"/>
        <v>15923.792800000005</v>
      </c>
      <c r="AM53" s="13">
        <f t="shared" si="5"/>
        <v>19846.971500000007</v>
      </c>
      <c r="AN53" s="13">
        <f t="shared" si="5"/>
        <v>23826.940000000006</v>
      </c>
      <c r="AO53" s="13">
        <f t="shared" si="5"/>
        <v>27854.028100000007</v>
      </c>
      <c r="AP53" s="13">
        <f t="shared" si="5"/>
        <v>31887.497400000007</v>
      </c>
      <c r="AQ53" s="13"/>
      <c r="AR53" s="13">
        <f>AR4</f>
        <v>749.88930000000016</v>
      </c>
      <c r="AS53" s="13">
        <f>AR53+AR4*4+AS4</f>
        <v>4495.4085000000005</v>
      </c>
      <c r="AT53" s="13">
        <f t="shared" ref="AT53:AZ53" si="6">AS53+AS4*4+AT4</f>
        <v>8229.3140999999996</v>
      </c>
      <c r="AU53" s="13">
        <f t="shared" si="6"/>
        <v>11990.385899999999</v>
      </c>
      <c r="AV53" s="13">
        <f t="shared" si="6"/>
        <v>15805.4221</v>
      </c>
      <c r="AW53" s="13">
        <f t="shared" si="6"/>
        <v>19669.143600000003</v>
      </c>
      <c r="AX53" s="13">
        <f t="shared" si="6"/>
        <v>23554.604000000003</v>
      </c>
      <c r="AY53" s="13">
        <f t="shared" si="6"/>
        <v>27426.004400000002</v>
      </c>
      <c r="AZ53" s="13">
        <f t="shared" si="6"/>
        <v>31248.004900000004</v>
      </c>
      <c r="BA53" s="13"/>
      <c r="BB53" s="13">
        <f>BB4</f>
        <v>749.88930000000016</v>
      </c>
      <c r="BC53" s="13">
        <f>BB53+BB4*4+BC4</f>
        <v>4498.5890000000009</v>
      </c>
      <c r="BD53" s="13">
        <f t="shared" ref="BD53:BJ53" si="7">BC53+BC4*4+BD4</f>
        <v>8255.092200000001</v>
      </c>
      <c r="BE53" s="13">
        <f t="shared" si="7"/>
        <v>12066.319500000001</v>
      </c>
      <c r="BF53" s="13">
        <f t="shared" si="7"/>
        <v>15935.6363</v>
      </c>
      <c r="BG53" s="13">
        <f t="shared" si="7"/>
        <v>19864.054799999998</v>
      </c>
      <c r="BH53" s="13">
        <f t="shared" si="7"/>
        <v>23849.201699999998</v>
      </c>
      <c r="BI53" s="13">
        <f t="shared" si="7"/>
        <v>27881.121299999995</v>
      </c>
      <c r="BJ53" s="13">
        <f t="shared" si="7"/>
        <v>31918.975899999994</v>
      </c>
      <c r="BK53" s="14"/>
    </row>
    <row r="54" spans="1:64" x14ac:dyDescent="0.3">
      <c r="A54" t="s">
        <v>93</v>
      </c>
      <c r="B54" s="2">
        <v>6981</v>
      </c>
      <c r="C54" s="2">
        <v>9871</v>
      </c>
      <c r="D54" s="2">
        <v>9849</v>
      </c>
      <c r="E54" s="2">
        <v>9975.2999999999993</v>
      </c>
      <c r="F54" s="2">
        <v>10169.200000000001</v>
      </c>
      <c r="G54" s="2">
        <v>10369</v>
      </c>
      <c r="H54" s="2">
        <v>10624.800000000001</v>
      </c>
      <c r="I54" s="2">
        <v>10895.400000000001</v>
      </c>
      <c r="J54" s="2">
        <v>11184.499999999998</v>
      </c>
      <c r="K54" s="2">
        <v>11429.7</v>
      </c>
      <c r="L54" s="2">
        <v>11684.7</v>
      </c>
      <c r="M54" s="2">
        <v>11949.300000000001</v>
      </c>
      <c r="N54" t="e">
        <f>(#REF!+#REF!+#REF!)/10^3</f>
        <v>#REF!</v>
      </c>
      <c r="O54" t="e">
        <f>(#REF!+#REF!+#REF!)/10^3</f>
        <v>#REF!</v>
      </c>
      <c r="P54" t="e">
        <f>(#REF!+#REF!+#REF!)/10^3</f>
        <v>#REF!</v>
      </c>
      <c r="Q54" t="e">
        <f>(#REF!+#REF!+#REF!)/10^3</f>
        <v>#REF!</v>
      </c>
      <c r="R54" t="e">
        <f>(#REF!+#REF!+#REF!)/10^3</f>
        <v>#REF!</v>
      </c>
      <c r="S54" t="e">
        <f>(#REF!+#REF!+#REF!)/10^3</f>
        <v>#REF!</v>
      </c>
      <c r="T54" t="e">
        <f>(#REF!+#REF!+#REF!)/10^3</f>
        <v>#REF!</v>
      </c>
      <c r="U54" t="e">
        <f>(#REF!+#REF!+#REF!)/10^3</f>
        <v>#REF!</v>
      </c>
      <c r="W54" t="s">
        <v>8</v>
      </c>
      <c r="X54" s="17">
        <f t="shared" ref="X54:X98" si="8">X5</f>
        <v>5.8243</v>
      </c>
      <c r="Y54" s="17">
        <f t="shared" ref="Y54:AF69" si="9">X54+X5*4+Y5</f>
        <v>35.033700000000003</v>
      </c>
      <c r="Z54" s="18">
        <f t="shared" si="9"/>
        <v>64.68310000000001</v>
      </c>
      <c r="AA54" s="17">
        <f t="shared" si="9"/>
        <v>94.755900000000025</v>
      </c>
      <c r="AB54" s="17">
        <f t="shared" si="9"/>
        <v>125.18210000000002</v>
      </c>
      <c r="AC54" s="17">
        <f t="shared" si="9"/>
        <v>155.98010000000002</v>
      </c>
      <c r="AD54" s="17">
        <f t="shared" si="9"/>
        <v>187.17630000000003</v>
      </c>
      <c r="AE54" s="17">
        <f t="shared" si="9"/>
        <v>218.86650000000003</v>
      </c>
      <c r="AF54" s="17">
        <f t="shared" si="9"/>
        <v>251.06540000000001</v>
      </c>
      <c r="AH54" s="17">
        <f t="shared" ref="AH54:AH98" si="10">AH5</f>
        <v>5.8243</v>
      </c>
      <c r="AI54" s="17">
        <f t="shared" ref="AI54:AP69" si="11">AH54+AH5*4+AI5</f>
        <v>34.999099999999999</v>
      </c>
      <c r="AJ54" s="18">
        <f t="shared" si="11"/>
        <v>64.44</v>
      </c>
      <c r="AK54" s="17">
        <f t="shared" si="11"/>
        <v>94.160900000000012</v>
      </c>
      <c r="AL54" s="17">
        <f t="shared" si="11"/>
        <v>124.22410000000001</v>
      </c>
      <c r="AM54" s="17">
        <f t="shared" si="11"/>
        <v>154.63340000000002</v>
      </c>
      <c r="AN54" s="17">
        <f t="shared" si="11"/>
        <v>185.42220000000003</v>
      </c>
      <c r="AO54" s="17">
        <f t="shared" si="11"/>
        <v>216.68290000000002</v>
      </c>
      <c r="AP54" s="17">
        <f t="shared" si="11"/>
        <v>248.4162</v>
      </c>
      <c r="AQ54" s="18"/>
      <c r="AR54" s="17">
        <f t="shared" ref="AR54:AR98" si="12">AR5</f>
        <v>5.8243</v>
      </c>
      <c r="AS54" s="17">
        <f t="shared" ref="AS54:AZ69" si="13">AR54+AR5*4+AS5</f>
        <v>35.021500000000003</v>
      </c>
      <c r="AT54" s="18">
        <f t="shared" si="13"/>
        <v>64.597200000000001</v>
      </c>
      <c r="AU54" s="17">
        <f t="shared" si="13"/>
        <v>94.545199999999994</v>
      </c>
      <c r="AV54" s="17">
        <f t="shared" si="13"/>
        <v>124.8407</v>
      </c>
      <c r="AW54" s="17">
        <f t="shared" si="13"/>
        <v>155.48740000000001</v>
      </c>
      <c r="AX54" s="17">
        <f t="shared" si="13"/>
        <v>186.52280000000002</v>
      </c>
      <c r="AY54" s="17">
        <f t="shared" si="13"/>
        <v>218.04100000000003</v>
      </c>
      <c r="AZ54" s="17">
        <f t="shared" si="13"/>
        <v>250.05740000000003</v>
      </c>
      <c r="BA54" s="17"/>
      <c r="BB54" s="17">
        <f t="shared" ref="BB54:BB98" si="14">BB5</f>
        <v>5.8243</v>
      </c>
      <c r="BC54" s="17">
        <f t="shared" ref="BC54:BJ69" si="15">BB54+BB5*4+BC5</f>
        <v>35.030999999999999</v>
      </c>
      <c r="BD54" s="18">
        <f t="shared" si="15"/>
        <v>64.664199999999994</v>
      </c>
      <c r="BE54" s="17">
        <f t="shared" si="15"/>
        <v>94.709699999999998</v>
      </c>
      <c r="BF54" s="17">
        <f t="shared" si="15"/>
        <v>125.10270000000001</v>
      </c>
      <c r="BG54" s="17">
        <f t="shared" si="15"/>
        <v>155.84720000000002</v>
      </c>
      <c r="BH54" s="17">
        <f t="shared" si="15"/>
        <v>186.98230000000001</v>
      </c>
      <c r="BI54" s="17">
        <f t="shared" si="15"/>
        <v>218.60329999999999</v>
      </c>
      <c r="BJ54" s="17">
        <f t="shared" si="15"/>
        <v>250.7244</v>
      </c>
      <c r="BK54" s="19"/>
    </row>
    <row r="55" spans="1:64" x14ac:dyDescent="0.3">
      <c r="A55" s="1" t="s">
        <v>94</v>
      </c>
      <c r="W55" t="s">
        <v>9</v>
      </c>
      <c r="X55" s="17">
        <f t="shared" si="8"/>
        <v>13.214399999999999</v>
      </c>
      <c r="Y55" s="17">
        <f t="shared" si="9"/>
        <v>79.332899999999995</v>
      </c>
      <c r="Z55" s="18">
        <f t="shared" si="9"/>
        <v>145.5856</v>
      </c>
      <c r="AA55" s="17">
        <f t="shared" si="9"/>
        <v>211.8305</v>
      </c>
      <c r="AB55" s="17">
        <f t="shared" si="9"/>
        <v>279.32429999999999</v>
      </c>
      <c r="AC55" s="17">
        <f t="shared" si="9"/>
        <v>349.12920000000003</v>
      </c>
      <c r="AD55" s="17">
        <f t="shared" si="9"/>
        <v>421.44610000000006</v>
      </c>
      <c r="AE55" s="17">
        <f t="shared" si="9"/>
        <v>496.04490000000004</v>
      </c>
      <c r="AF55" s="17">
        <f t="shared" si="9"/>
        <v>572.21</v>
      </c>
      <c r="AH55" s="17">
        <f t="shared" si="10"/>
        <v>13.214399999999999</v>
      </c>
      <c r="AI55" s="17">
        <f t="shared" si="11"/>
        <v>79.396299999999997</v>
      </c>
      <c r="AJ55" s="18">
        <f t="shared" si="11"/>
        <v>145.91820000000001</v>
      </c>
      <c r="AK55" s="17">
        <f t="shared" si="11"/>
        <v>212.05330000000001</v>
      </c>
      <c r="AL55" s="17">
        <f t="shared" si="11"/>
        <v>278.44720000000001</v>
      </c>
      <c r="AM55" s="17">
        <f t="shared" si="11"/>
        <v>346.11320000000001</v>
      </c>
      <c r="AN55" s="17">
        <f t="shared" si="11"/>
        <v>415.91630000000004</v>
      </c>
      <c r="AO55" s="17">
        <f t="shared" si="11"/>
        <v>487.92540000000008</v>
      </c>
      <c r="AP55" s="17">
        <f t="shared" si="11"/>
        <v>561.90070000000003</v>
      </c>
      <c r="AQ55" s="18"/>
      <c r="AR55" s="17">
        <f t="shared" si="12"/>
        <v>13.214399999999999</v>
      </c>
      <c r="AS55" s="17">
        <f t="shared" si="13"/>
        <v>79.088800000000006</v>
      </c>
      <c r="AT55" s="18">
        <f t="shared" si="13"/>
        <v>144.0342</v>
      </c>
      <c r="AU55" s="17">
        <f t="shared" si="13"/>
        <v>208.48220000000001</v>
      </c>
      <c r="AV55" s="17">
        <f t="shared" si="13"/>
        <v>273.50620000000004</v>
      </c>
      <c r="AW55" s="17">
        <f t="shared" si="13"/>
        <v>340.29650000000004</v>
      </c>
      <c r="AX55" s="17">
        <f t="shared" si="13"/>
        <v>408.84190000000001</v>
      </c>
      <c r="AY55" s="17">
        <f t="shared" si="13"/>
        <v>478.66880000000003</v>
      </c>
      <c r="AZ55" s="17">
        <f t="shared" si="13"/>
        <v>549.70650000000001</v>
      </c>
      <c r="BA55" s="17"/>
      <c r="BB55" s="17">
        <f t="shared" si="14"/>
        <v>13.214399999999999</v>
      </c>
      <c r="BC55" s="17">
        <f t="shared" si="15"/>
        <v>79.259500000000003</v>
      </c>
      <c r="BD55" s="18">
        <f t="shared" si="15"/>
        <v>145.089</v>
      </c>
      <c r="BE55" s="17">
        <f t="shared" si="15"/>
        <v>210.51819999999998</v>
      </c>
      <c r="BF55" s="17">
        <f t="shared" si="15"/>
        <v>276.47169999999994</v>
      </c>
      <c r="BG55" s="17">
        <f t="shared" si="15"/>
        <v>344.45449999999994</v>
      </c>
      <c r="BH55" s="17">
        <f t="shared" si="15"/>
        <v>414.53209999999996</v>
      </c>
      <c r="BI55" s="17">
        <f t="shared" si="15"/>
        <v>486.24029999999999</v>
      </c>
      <c r="BJ55" s="17">
        <f t="shared" si="15"/>
        <v>559.29020000000003</v>
      </c>
      <c r="BK55" s="19"/>
    </row>
    <row r="56" spans="1:64" x14ac:dyDescent="0.3">
      <c r="B56" s="2" t="s">
        <v>1</v>
      </c>
      <c r="D56" s="2" t="s">
        <v>2</v>
      </c>
      <c r="W56" t="s">
        <v>11</v>
      </c>
      <c r="X56" s="17">
        <f t="shared" si="8"/>
        <v>2.4670999999999998</v>
      </c>
      <c r="Y56" s="17">
        <f t="shared" si="9"/>
        <v>14.8254</v>
      </c>
      <c r="Z56" s="18">
        <f t="shared" si="9"/>
        <v>27.300599999999999</v>
      </c>
      <c r="AA56" s="17">
        <f t="shared" si="9"/>
        <v>39.913600000000002</v>
      </c>
      <c r="AB56" s="17">
        <f t="shared" si="9"/>
        <v>52.704000000000001</v>
      </c>
      <c r="AC56" s="17">
        <f t="shared" si="9"/>
        <v>65.687699999999992</v>
      </c>
      <c r="AD56" s="17">
        <f t="shared" si="9"/>
        <v>78.895899999999983</v>
      </c>
      <c r="AE56" s="17">
        <f t="shared" si="9"/>
        <v>92.35499999999999</v>
      </c>
      <c r="AF56" s="17">
        <f t="shared" si="9"/>
        <v>106.07749999999999</v>
      </c>
      <c r="AH56" s="17">
        <f t="shared" si="10"/>
        <v>2.4670999999999998</v>
      </c>
      <c r="AI56" s="17">
        <f t="shared" si="11"/>
        <v>14.8141</v>
      </c>
      <c r="AJ56" s="18">
        <f t="shared" si="11"/>
        <v>27.221199999999996</v>
      </c>
      <c r="AK56" s="17">
        <f t="shared" si="11"/>
        <v>39.718799999999995</v>
      </c>
      <c r="AL56" s="17">
        <f t="shared" si="11"/>
        <v>52.38989999999999</v>
      </c>
      <c r="AM56" s="17">
        <f t="shared" si="11"/>
        <v>65.248899999999992</v>
      </c>
      <c r="AN56" s="17">
        <f t="shared" si="11"/>
        <v>78.306999999999988</v>
      </c>
      <c r="AO56" s="17">
        <f t="shared" si="11"/>
        <v>91.578299999999984</v>
      </c>
      <c r="AP56" s="17">
        <f t="shared" si="11"/>
        <v>105.09579999999998</v>
      </c>
      <c r="AQ56" s="18"/>
      <c r="AR56" s="17">
        <f t="shared" si="12"/>
        <v>2.4670999999999998</v>
      </c>
      <c r="AS56" s="17">
        <f t="shared" si="13"/>
        <v>14.823699999999999</v>
      </c>
      <c r="AT56" s="18">
        <f t="shared" si="13"/>
        <v>27.2883</v>
      </c>
      <c r="AU56" s="17">
        <f t="shared" si="13"/>
        <v>39.882099999999994</v>
      </c>
      <c r="AV56" s="17">
        <f t="shared" si="13"/>
        <v>52.652799999999992</v>
      </c>
      <c r="AW56" s="17">
        <f t="shared" si="13"/>
        <v>65.613599999999991</v>
      </c>
      <c r="AX56" s="17">
        <f t="shared" si="13"/>
        <v>78.772799999999989</v>
      </c>
      <c r="AY56" s="17">
        <f t="shared" si="13"/>
        <v>92.145599999999988</v>
      </c>
      <c r="AZ56" s="17">
        <f t="shared" si="13"/>
        <v>105.76409999999998</v>
      </c>
      <c r="BA56" s="17"/>
      <c r="BB56" s="17">
        <f t="shared" si="14"/>
        <v>2.4670999999999998</v>
      </c>
      <c r="BC56" s="17">
        <f t="shared" si="15"/>
        <v>14.823399999999999</v>
      </c>
      <c r="BD56" s="18">
        <f t="shared" si="15"/>
        <v>27.286300000000001</v>
      </c>
      <c r="BE56" s="17">
        <f t="shared" si="15"/>
        <v>39.877299999999998</v>
      </c>
      <c r="BF56" s="17">
        <f t="shared" si="15"/>
        <v>52.643999999999998</v>
      </c>
      <c r="BG56" s="17">
        <f t="shared" si="15"/>
        <v>65.600899999999996</v>
      </c>
      <c r="BH56" s="17">
        <f t="shared" si="15"/>
        <v>78.763999999999996</v>
      </c>
      <c r="BI56" s="17">
        <f t="shared" si="15"/>
        <v>92.172299999999993</v>
      </c>
      <c r="BJ56" s="17">
        <f t="shared" si="15"/>
        <v>105.83699999999999</v>
      </c>
      <c r="BK56" s="19"/>
    </row>
    <row r="57" spans="1:64" x14ac:dyDescent="0.3">
      <c r="A57" s="5" t="s">
        <v>4</v>
      </c>
      <c r="B57" s="6">
        <v>1992</v>
      </c>
      <c r="C57" s="6">
        <v>2017</v>
      </c>
      <c r="D57" s="7">
        <v>2017</v>
      </c>
      <c r="E57" s="7">
        <v>2020</v>
      </c>
      <c r="F57" s="7">
        <v>2025</v>
      </c>
      <c r="G57" s="7">
        <v>2030</v>
      </c>
      <c r="H57" s="7">
        <v>2035</v>
      </c>
      <c r="I57" s="7">
        <v>2040</v>
      </c>
      <c r="J57" s="7">
        <v>2045</v>
      </c>
      <c r="K57" s="7">
        <v>2050</v>
      </c>
      <c r="L57" s="7">
        <v>2055</v>
      </c>
      <c r="M57" s="7">
        <v>2060</v>
      </c>
      <c r="N57" s="8">
        <v>2065</v>
      </c>
      <c r="O57" s="8">
        <v>2070</v>
      </c>
      <c r="P57" s="8">
        <v>2075</v>
      </c>
      <c r="Q57" s="8">
        <v>2080</v>
      </c>
      <c r="R57" s="8">
        <v>2085</v>
      </c>
      <c r="S57" s="8">
        <v>2090</v>
      </c>
      <c r="T57" s="8">
        <v>2095</v>
      </c>
      <c r="U57" s="8">
        <v>2100</v>
      </c>
      <c r="W57" t="s">
        <v>13</v>
      </c>
      <c r="X57" s="17">
        <f t="shared" si="8"/>
        <v>89.991</v>
      </c>
      <c r="Y57" s="17">
        <f t="shared" si="9"/>
        <v>542.04939999999999</v>
      </c>
      <c r="Z57" s="18">
        <f t="shared" si="9"/>
        <v>1004.7186</v>
      </c>
      <c r="AA57" s="17">
        <f t="shared" si="9"/>
        <v>1477.7627</v>
      </c>
      <c r="AB57" s="17">
        <f t="shared" si="9"/>
        <v>1958.7867000000001</v>
      </c>
      <c r="AC57" s="17">
        <f t="shared" si="9"/>
        <v>2448.0442000000003</v>
      </c>
      <c r="AD57" s="17">
        <f t="shared" si="9"/>
        <v>2945.4414000000002</v>
      </c>
      <c r="AE57" s="17">
        <f t="shared" si="9"/>
        <v>3449.7355000000002</v>
      </c>
      <c r="AF57" s="17">
        <f t="shared" si="9"/>
        <v>3961.0702000000001</v>
      </c>
      <c r="AH57" s="17">
        <f t="shared" si="10"/>
        <v>89.991</v>
      </c>
      <c r="AI57" s="17">
        <f t="shared" si="11"/>
        <v>541.83669999999995</v>
      </c>
      <c r="AJ57" s="18">
        <f t="shared" si="11"/>
        <v>1003.2167999999999</v>
      </c>
      <c r="AK57" s="17">
        <f t="shared" si="11"/>
        <v>1474.0591999999999</v>
      </c>
      <c r="AL57" s="17">
        <f t="shared" si="11"/>
        <v>1952.8300999999999</v>
      </c>
      <c r="AM57" s="17">
        <f t="shared" si="11"/>
        <v>2439.7804999999998</v>
      </c>
      <c r="AN57" s="17">
        <f t="shared" si="11"/>
        <v>2934.8154</v>
      </c>
      <c r="AO57" s="17">
        <f t="shared" si="11"/>
        <v>3436.7030999999997</v>
      </c>
      <c r="AP57" s="17">
        <f t="shared" si="11"/>
        <v>3945.5858999999996</v>
      </c>
      <c r="AQ57" s="18"/>
      <c r="AR57" s="17">
        <f t="shared" si="12"/>
        <v>89.991</v>
      </c>
      <c r="AS57" s="17">
        <f t="shared" si="13"/>
        <v>541.88720000000001</v>
      </c>
      <c r="AT57" s="18">
        <f t="shared" si="13"/>
        <v>1003.5733</v>
      </c>
      <c r="AU57" s="17">
        <f t="shared" si="13"/>
        <v>1474.9383000000003</v>
      </c>
      <c r="AV57" s="17">
        <f t="shared" si="13"/>
        <v>1954.2449000000001</v>
      </c>
      <c r="AW57" s="17">
        <f t="shared" si="13"/>
        <v>2441.7449000000001</v>
      </c>
      <c r="AX57" s="17">
        <f t="shared" si="13"/>
        <v>2937.3443000000002</v>
      </c>
      <c r="AY57" s="17">
        <f t="shared" si="13"/>
        <v>3439.8089</v>
      </c>
      <c r="AZ57" s="17">
        <f t="shared" si="13"/>
        <v>3949.2807000000003</v>
      </c>
      <c r="BA57" s="17"/>
      <c r="BB57" s="17">
        <f t="shared" si="14"/>
        <v>89.991</v>
      </c>
      <c r="BC57" s="17">
        <f t="shared" si="15"/>
        <v>541.99710000000005</v>
      </c>
      <c r="BD57" s="18">
        <f t="shared" si="15"/>
        <v>1004.3487</v>
      </c>
      <c r="BE57" s="17">
        <f t="shared" si="15"/>
        <v>1476.8484000000001</v>
      </c>
      <c r="BF57" s="17">
        <f t="shared" si="15"/>
        <v>1957.3161000000002</v>
      </c>
      <c r="BG57" s="17">
        <f t="shared" si="15"/>
        <v>2446.0056000000004</v>
      </c>
      <c r="BH57" s="17">
        <f t="shared" si="15"/>
        <v>2942.8232000000007</v>
      </c>
      <c r="BI57" s="17">
        <f t="shared" si="15"/>
        <v>3446.5297000000005</v>
      </c>
      <c r="BJ57" s="17">
        <f t="shared" si="15"/>
        <v>3957.2682000000004</v>
      </c>
      <c r="BK57" s="19"/>
    </row>
    <row r="58" spans="1:64" x14ac:dyDescent="0.3">
      <c r="A58" s="9" t="s">
        <v>24</v>
      </c>
      <c r="B58" s="10">
        <f>SUM(B59:B80)</f>
        <v>717124</v>
      </c>
      <c r="C58" s="10">
        <f>SUM(C59:C80)</f>
        <v>657487</v>
      </c>
      <c r="D58" s="10">
        <f>SUM(D59:D80)</f>
        <v>661713.80000000005</v>
      </c>
      <c r="E58" s="10">
        <f>SUM(E59:E80)</f>
        <v>672821.79999999993</v>
      </c>
      <c r="F58" s="10">
        <f t="shared" ref="F58:U58" si="16">SUM(F59:F80)</f>
        <v>702880.7</v>
      </c>
      <c r="G58" s="10">
        <f t="shared" si="16"/>
        <v>734302.4</v>
      </c>
      <c r="H58" s="10">
        <f t="shared" si="16"/>
        <v>729436.6</v>
      </c>
      <c r="I58" s="10">
        <f t="shared" si="16"/>
        <v>720396.7</v>
      </c>
      <c r="J58" s="10">
        <f t="shared" si="16"/>
        <v>712716.80000000005</v>
      </c>
      <c r="K58" s="10">
        <f t="shared" si="16"/>
        <v>687806.2</v>
      </c>
      <c r="L58" s="10">
        <f t="shared" si="16"/>
        <v>663635.90000000014</v>
      </c>
      <c r="M58" s="10">
        <f t="shared" si="16"/>
        <v>634680</v>
      </c>
      <c r="N58" s="10" t="e">
        <f t="shared" si="16"/>
        <v>#REF!</v>
      </c>
      <c r="O58" s="10" t="e">
        <f t="shared" si="16"/>
        <v>#REF!</v>
      </c>
      <c r="P58" s="10" t="e">
        <f t="shared" si="16"/>
        <v>#REF!</v>
      </c>
      <c r="Q58" s="10" t="e">
        <f t="shared" si="16"/>
        <v>#REF!</v>
      </c>
      <c r="R58" s="10" t="e">
        <f t="shared" si="16"/>
        <v>#REF!</v>
      </c>
      <c r="S58" s="10" t="e">
        <f t="shared" si="16"/>
        <v>#REF!</v>
      </c>
      <c r="T58" s="10" t="e">
        <f t="shared" si="16"/>
        <v>#REF!</v>
      </c>
      <c r="U58" s="10" t="e">
        <f t="shared" si="16"/>
        <v>#REF!</v>
      </c>
      <c r="W58" t="s">
        <v>15</v>
      </c>
      <c r="X58" s="17">
        <f t="shared" si="8"/>
        <v>2.7963</v>
      </c>
      <c r="Y58" s="17">
        <f t="shared" si="9"/>
        <v>16.855</v>
      </c>
      <c r="Z58" s="18">
        <f t="shared" si="9"/>
        <v>31.332999999999998</v>
      </c>
      <c r="AA58" s="17">
        <f t="shared" si="9"/>
        <v>46.2956</v>
      </c>
      <c r="AB58" s="17">
        <f t="shared" si="9"/>
        <v>61.472200000000001</v>
      </c>
      <c r="AC58" s="17">
        <f t="shared" si="9"/>
        <v>76.869200000000006</v>
      </c>
      <c r="AD58" s="17">
        <f t="shared" si="9"/>
        <v>92.457099999999997</v>
      </c>
      <c r="AE58" s="17">
        <f t="shared" si="9"/>
        <v>108.07640000000001</v>
      </c>
      <c r="AF58" s="17">
        <f t="shared" si="9"/>
        <v>123.7141</v>
      </c>
      <c r="AH58" s="17">
        <f t="shared" si="10"/>
        <v>2.7963</v>
      </c>
      <c r="AI58" s="17">
        <f t="shared" si="11"/>
        <v>16.851800000000001</v>
      </c>
      <c r="AJ58" s="18">
        <f t="shared" si="11"/>
        <v>31.308799999999998</v>
      </c>
      <c r="AK58" s="17">
        <f t="shared" si="11"/>
        <v>46.228899999999996</v>
      </c>
      <c r="AL58" s="17">
        <f t="shared" si="11"/>
        <v>61.358699999999992</v>
      </c>
      <c r="AM58" s="17">
        <f t="shared" si="11"/>
        <v>76.716599999999985</v>
      </c>
      <c r="AN58" s="17">
        <f t="shared" si="11"/>
        <v>92.26939999999999</v>
      </c>
      <c r="AO58" s="17">
        <f t="shared" si="11"/>
        <v>107.85639999999998</v>
      </c>
      <c r="AP58" s="17">
        <f t="shared" si="11"/>
        <v>123.46749999999999</v>
      </c>
      <c r="AQ58" s="18"/>
      <c r="AR58" s="17">
        <f t="shared" si="12"/>
        <v>2.7963</v>
      </c>
      <c r="AS58" s="17">
        <f t="shared" si="13"/>
        <v>16.8368</v>
      </c>
      <c r="AT58" s="18">
        <f t="shared" si="13"/>
        <v>31.1968</v>
      </c>
      <c r="AU58" s="17">
        <f t="shared" si="13"/>
        <v>45.939699999999995</v>
      </c>
      <c r="AV58" s="17">
        <f t="shared" si="13"/>
        <v>60.924899999999994</v>
      </c>
      <c r="AW58" s="17">
        <f t="shared" si="13"/>
        <v>76.1434</v>
      </c>
      <c r="AX58" s="17">
        <f t="shared" si="13"/>
        <v>91.554699999999997</v>
      </c>
      <c r="AY58" s="17">
        <f t="shared" si="13"/>
        <v>106.99799999999999</v>
      </c>
      <c r="AZ58" s="17">
        <f t="shared" si="13"/>
        <v>122.46429999999999</v>
      </c>
      <c r="BA58" s="17"/>
      <c r="BB58" s="17">
        <f t="shared" si="14"/>
        <v>2.7963</v>
      </c>
      <c r="BC58" s="17">
        <f t="shared" si="15"/>
        <v>16.8492</v>
      </c>
      <c r="BD58" s="18">
        <f t="shared" si="15"/>
        <v>31.290500000000002</v>
      </c>
      <c r="BE58" s="17">
        <f t="shared" si="15"/>
        <v>46.1843</v>
      </c>
      <c r="BF58" s="17">
        <f t="shared" si="15"/>
        <v>61.288699999999999</v>
      </c>
      <c r="BG58" s="17">
        <f t="shared" si="15"/>
        <v>76.620599999999996</v>
      </c>
      <c r="BH58" s="17">
        <f t="shared" si="15"/>
        <v>92.143599999999992</v>
      </c>
      <c r="BI58" s="17">
        <f t="shared" si="15"/>
        <v>107.70099999999998</v>
      </c>
      <c r="BJ58" s="17">
        <f t="shared" si="15"/>
        <v>123.27979999999998</v>
      </c>
      <c r="BK58" s="19"/>
    </row>
    <row r="59" spans="1:64" x14ac:dyDescent="0.3">
      <c r="A59" t="s">
        <v>95</v>
      </c>
      <c r="B59" s="2">
        <v>167</v>
      </c>
      <c r="C59" s="2">
        <v>75</v>
      </c>
      <c r="D59" s="2">
        <v>58.1</v>
      </c>
      <c r="E59" s="2">
        <v>60</v>
      </c>
      <c r="F59" s="2">
        <v>62.000000000000007</v>
      </c>
      <c r="G59" s="2">
        <v>62.9</v>
      </c>
      <c r="H59" s="2">
        <v>65.399999999999991</v>
      </c>
      <c r="I59" s="2">
        <v>68.199999999999989</v>
      </c>
      <c r="J59" s="2">
        <v>71.199999999999989</v>
      </c>
      <c r="K59" s="2">
        <v>74</v>
      </c>
      <c r="L59" s="2">
        <v>76.799999999999983</v>
      </c>
      <c r="M59" s="2">
        <v>80.099999999999994</v>
      </c>
      <c r="N59" t="e">
        <f>(#REF!+#REF!+#REF!)/10^3</f>
        <v>#REF!</v>
      </c>
      <c r="O59" t="e">
        <f>(#REF!+#REF!+#REF!)/10^3</f>
        <v>#REF!</v>
      </c>
      <c r="P59" t="e">
        <f>(#REF!+#REF!+#REF!)/10^3</f>
        <v>#REF!</v>
      </c>
      <c r="Q59" t="e">
        <f>(#REF!+#REF!+#REF!)/10^3</f>
        <v>#REF!</v>
      </c>
      <c r="R59" t="e">
        <f>(#REF!+#REF!+#REF!)/10^3</f>
        <v>#REF!</v>
      </c>
      <c r="S59" t="e">
        <f>(#REF!+#REF!+#REF!)/10^3</f>
        <v>#REF!</v>
      </c>
      <c r="T59" t="e">
        <f>(#REF!+#REF!+#REF!)/10^3</f>
        <v>#REF!</v>
      </c>
      <c r="U59" t="e">
        <f>(#REF!+#REF!+#REF!)/10^3</f>
        <v>#REF!</v>
      </c>
      <c r="W59" t="s">
        <v>17</v>
      </c>
      <c r="X59" s="17">
        <f t="shared" si="8"/>
        <v>11.2857</v>
      </c>
      <c r="Y59" s="17">
        <f t="shared" si="9"/>
        <v>67.731399999999994</v>
      </c>
      <c r="Z59" s="18">
        <f t="shared" si="9"/>
        <v>124.28029999999998</v>
      </c>
      <c r="AA59" s="17">
        <f t="shared" si="9"/>
        <v>181.11959999999999</v>
      </c>
      <c r="AB59" s="17">
        <f t="shared" si="9"/>
        <v>238.74639999999999</v>
      </c>
      <c r="AC59" s="17">
        <f t="shared" si="9"/>
        <v>297.27449999999999</v>
      </c>
      <c r="AD59" s="17">
        <f t="shared" si="9"/>
        <v>356.7962</v>
      </c>
      <c r="AE59" s="17">
        <f t="shared" si="9"/>
        <v>417.37709999999998</v>
      </c>
      <c r="AF59" s="17">
        <f t="shared" si="9"/>
        <v>479.07929999999999</v>
      </c>
      <c r="AH59" s="17">
        <f t="shared" si="10"/>
        <v>11.2857</v>
      </c>
      <c r="AI59" s="17">
        <f t="shared" si="11"/>
        <v>67.729199999999992</v>
      </c>
      <c r="AJ59" s="18">
        <f t="shared" si="11"/>
        <v>124.28299999999999</v>
      </c>
      <c r="AK59" s="17">
        <f t="shared" si="11"/>
        <v>181.18769999999998</v>
      </c>
      <c r="AL59" s="17">
        <f t="shared" si="11"/>
        <v>238.8646</v>
      </c>
      <c r="AM59" s="17">
        <f t="shared" si="11"/>
        <v>297.42829999999998</v>
      </c>
      <c r="AN59" s="17">
        <f t="shared" si="11"/>
        <v>356.97129999999999</v>
      </c>
      <c r="AO59" s="17">
        <f t="shared" si="11"/>
        <v>417.56029999999998</v>
      </c>
      <c r="AP59" s="17">
        <f t="shared" si="11"/>
        <v>479.25799999999998</v>
      </c>
      <c r="AQ59" s="18"/>
      <c r="AR59" s="17">
        <f t="shared" si="12"/>
        <v>11.2857</v>
      </c>
      <c r="AS59" s="17">
        <f t="shared" si="13"/>
        <v>67.7012</v>
      </c>
      <c r="AT59" s="18">
        <f t="shared" si="13"/>
        <v>124.0673</v>
      </c>
      <c r="AU59" s="17">
        <f t="shared" si="13"/>
        <v>180.5925</v>
      </c>
      <c r="AV59" s="17">
        <f t="shared" si="13"/>
        <v>237.8836</v>
      </c>
      <c r="AW59" s="17">
        <f t="shared" si="13"/>
        <v>296.04840000000002</v>
      </c>
      <c r="AX59" s="17">
        <f t="shared" si="13"/>
        <v>355.17010000000005</v>
      </c>
      <c r="AY59" s="17">
        <f t="shared" si="13"/>
        <v>415.30070000000006</v>
      </c>
      <c r="AZ59" s="17">
        <f t="shared" si="13"/>
        <v>476.48580000000004</v>
      </c>
      <c r="BA59" s="17"/>
      <c r="BB59" s="17">
        <f t="shared" si="14"/>
        <v>11.2857</v>
      </c>
      <c r="BC59" s="17">
        <f t="shared" si="15"/>
        <v>67.727400000000003</v>
      </c>
      <c r="BD59" s="18">
        <f t="shared" si="15"/>
        <v>124.2548</v>
      </c>
      <c r="BE59" s="17">
        <f t="shared" si="15"/>
        <v>181.0668</v>
      </c>
      <c r="BF59" s="17">
        <f t="shared" si="15"/>
        <v>238.6671</v>
      </c>
      <c r="BG59" s="17">
        <f t="shared" si="15"/>
        <v>297.16840000000002</v>
      </c>
      <c r="BH59" s="17">
        <f t="shared" si="15"/>
        <v>356.66180000000003</v>
      </c>
      <c r="BI59" s="17">
        <f t="shared" si="15"/>
        <v>417.21250000000003</v>
      </c>
      <c r="BJ59" s="17">
        <f t="shared" si="15"/>
        <v>478.88030000000003</v>
      </c>
      <c r="BK59" s="19"/>
    </row>
    <row r="60" spans="1:64" x14ac:dyDescent="0.3">
      <c r="A60" t="s">
        <v>96</v>
      </c>
      <c r="B60" s="2">
        <v>7</v>
      </c>
      <c r="C60" s="2">
        <v>11</v>
      </c>
      <c r="D60" s="2">
        <v>12</v>
      </c>
      <c r="E60" s="2">
        <v>12.2</v>
      </c>
      <c r="F60" s="2">
        <v>12.6</v>
      </c>
      <c r="G60" s="2">
        <v>12.8</v>
      </c>
      <c r="H60" s="2">
        <v>13.100000000000001</v>
      </c>
      <c r="I60" s="2">
        <v>13.3</v>
      </c>
      <c r="J60" s="2">
        <v>13.9</v>
      </c>
      <c r="K60" s="2">
        <v>14.299999999999999</v>
      </c>
      <c r="L60" s="2">
        <v>14.700000000000001</v>
      </c>
      <c r="M60" s="2">
        <v>15.299999999999999</v>
      </c>
      <c r="N60" t="e">
        <f>(#REF!+#REF!+#REF!)/10^3</f>
        <v>#REF!</v>
      </c>
      <c r="O60" t="e">
        <f>(#REF!+#REF!+#REF!)/10^3</f>
        <v>#REF!</v>
      </c>
      <c r="P60" t="e">
        <f>(#REF!+#REF!+#REF!)/10^3</f>
        <v>#REF!</v>
      </c>
      <c r="Q60" t="e">
        <f>(#REF!+#REF!+#REF!)/10^3</f>
        <v>#REF!</v>
      </c>
      <c r="R60" t="e">
        <f>(#REF!+#REF!+#REF!)/10^3</f>
        <v>#REF!</v>
      </c>
      <c r="S60" t="e">
        <f>(#REF!+#REF!+#REF!)/10^3</f>
        <v>#REF!</v>
      </c>
      <c r="T60" t="e">
        <f>(#REF!+#REF!+#REF!)/10^3</f>
        <v>#REF!</v>
      </c>
      <c r="U60" t="e">
        <f>(#REF!+#REF!+#REF!)/10^3</f>
        <v>#REF!</v>
      </c>
      <c r="W60" t="s">
        <v>18</v>
      </c>
      <c r="X60" s="17">
        <f t="shared" si="8"/>
        <v>3.2826999999999997</v>
      </c>
      <c r="Y60" s="17">
        <f t="shared" si="9"/>
        <v>19.520499999999998</v>
      </c>
      <c r="Z60" s="18">
        <f t="shared" si="9"/>
        <v>34.9343</v>
      </c>
      <c r="AA60" s="17">
        <f t="shared" si="9"/>
        <v>49.749600000000001</v>
      </c>
      <c r="AB60" s="17">
        <f t="shared" si="9"/>
        <v>63.944499999999998</v>
      </c>
      <c r="AC60" s="17">
        <f t="shared" si="9"/>
        <v>77.309299999999993</v>
      </c>
      <c r="AD60" s="17">
        <f t="shared" si="9"/>
        <v>89.859599999999986</v>
      </c>
      <c r="AE60" s="17">
        <f t="shared" si="9"/>
        <v>101.71649999999998</v>
      </c>
      <c r="AF60" s="17">
        <f t="shared" si="9"/>
        <v>113.00119999999998</v>
      </c>
      <c r="AH60" s="17">
        <f t="shared" si="10"/>
        <v>3.2826999999999997</v>
      </c>
      <c r="AI60" s="17">
        <f t="shared" si="11"/>
        <v>19.5198</v>
      </c>
      <c r="AJ60" s="18">
        <f t="shared" si="11"/>
        <v>34.929400000000001</v>
      </c>
      <c r="AK60" s="17">
        <f t="shared" si="11"/>
        <v>49.797600000000003</v>
      </c>
      <c r="AL60" s="17">
        <f t="shared" si="11"/>
        <v>64.323900000000009</v>
      </c>
      <c r="AM60" s="17">
        <f t="shared" si="11"/>
        <v>78.158500000000004</v>
      </c>
      <c r="AN60" s="17">
        <f t="shared" si="11"/>
        <v>91.094800000000006</v>
      </c>
      <c r="AO60" s="17">
        <f t="shared" si="11"/>
        <v>103.26540000000001</v>
      </c>
      <c r="AP60" s="17">
        <f t="shared" si="11"/>
        <v>114.80470000000001</v>
      </c>
      <c r="AQ60" s="18"/>
      <c r="AR60" s="17">
        <f t="shared" si="12"/>
        <v>3.2826999999999997</v>
      </c>
      <c r="AS60" s="17">
        <f t="shared" si="13"/>
        <v>19.358699999999999</v>
      </c>
      <c r="AT60" s="18">
        <f t="shared" si="13"/>
        <v>33.805199999999999</v>
      </c>
      <c r="AU60" s="17">
        <f t="shared" si="13"/>
        <v>46.963099999999997</v>
      </c>
      <c r="AV60" s="17">
        <f t="shared" si="13"/>
        <v>59.302700000000002</v>
      </c>
      <c r="AW60" s="17">
        <f t="shared" si="13"/>
        <v>70.988800000000012</v>
      </c>
      <c r="AX60" s="17">
        <f t="shared" si="13"/>
        <v>82.140000000000015</v>
      </c>
      <c r="AY60" s="17">
        <f t="shared" si="13"/>
        <v>92.830900000000014</v>
      </c>
      <c r="AZ60" s="17">
        <f t="shared" si="13"/>
        <v>103.13980000000001</v>
      </c>
      <c r="BA60" s="17"/>
      <c r="BB60" s="17">
        <f t="shared" si="14"/>
        <v>3.2826999999999997</v>
      </c>
      <c r="BC60" s="17">
        <f t="shared" si="15"/>
        <v>19.5154</v>
      </c>
      <c r="BD60" s="18">
        <f t="shared" si="15"/>
        <v>34.899000000000001</v>
      </c>
      <c r="BE60" s="17">
        <f t="shared" si="15"/>
        <v>49.657799999999995</v>
      </c>
      <c r="BF60" s="17">
        <f t="shared" si="15"/>
        <v>63.765599999999992</v>
      </c>
      <c r="BG60" s="17">
        <f t="shared" si="15"/>
        <v>77.043399999999991</v>
      </c>
      <c r="BH60" s="17">
        <f t="shared" si="15"/>
        <v>89.518899999999988</v>
      </c>
      <c r="BI60" s="17">
        <f t="shared" si="15"/>
        <v>101.31159999999998</v>
      </c>
      <c r="BJ60" s="17">
        <f t="shared" si="15"/>
        <v>112.54069999999999</v>
      </c>
      <c r="BK60" s="19"/>
    </row>
    <row r="61" spans="1:64" x14ac:dyDescent="0.3">
      <c r="A61" t="s">
        <v>97</v>
      </c>
      <c r="B61" s="2">
        <v>189</v>
      </c>
      <c r="C61" s="2">
        <v>165</v>
      </c>
      <c r="D61" s="2">
        <v>166</v>
      </c>
      <c r="E61" s="2">
        <v>167.3</v>
      </c>
      <c r="F61" s="2">
        <v>166.1</v>
      </c>
      <c r="G61" s="2">
        <v>164.8</v>
      </c>
      <c r="H61" s="2">
        <v>164.3</v>
      </c>
      <c r="I61" s="2">
        <v>163.5</v>
      </c>
      <c r="J61" s="2">
        <v>162.20000000000002</v>
      </c>
      <c r="K61" s="2">
        <v>166.9</v>
      </c>
      <c r="L61" s="2">
        <v>171</v>
      </c>
      <c r="M61" s="2">
        <v>174.49999999999997</v>
      </c>
      <c r="N61" t="e">
        <f>(#REF!+#REF!+#REF!)/10^3</f>
        <v>#REF!</v>
      </c>
      <c r="O61" t="e">
        <f>(#REF!+#REF!+#REF!)/10^3</f>
        <v>#REF!</v>
      </c>
      <c r="P61" t="e">
        <f>(#REF!+#REF!+#REF!)/10^3</f>
        <v>#REF!</v>
      </c>
      <c r="Q61" t="e">
        <f>(#REF!+#REF!+#REF!)/10^3</f>
        <v>#REF!</v>
      </c>
      <c r="R61" t="e">
        <f>(#REF!+#REF!+#REF!)/10^3</f>
        <v>#REF!</v>
      </c>
      <c r="S61" t="e">
        <f>(#REF!+#REF!+#REF!)/10^3</f>
        <v>#REF!</v>
      </c>
      <c r="T61" t="e">
        <f>(#REF!+#REF!+#REF!)/10^3</f>
        <v>#REF!</v>
      </c>
      <c r="U61" t="e">
        <f>(#REF!+#REF!+#REF!)/10^3</f>
        <v>#REF!</v>
      </c>
      <c r="W61" t="s">
        <v>20</v>
      </c>
      <c r="X61" s="17">
        <f t="shared" si="8"/>
        <v>14.645500000000002</v>
      </c>
      <c r="Y61" s="17">
        <f t="shared" si="9"/>
        <v>88.09920000000001</v>
      </c>
      <c r="Z61" s="18">
        <f t="shared" si="9"/>
        <v>162.68980000000002</v>
      </c>
      <c r="AA61" s="17">
        <f t="shared" si="9"/>
        <v>238.43420000000003</v>
      </c>
      <c r="AB61" s="17">
        <f t="shared" si="9"/>
        <v>315.30990000000003</v>
      </c>
      <c r="AC61" s="17">
        <f t="shared" si="9"/>
        <v>393.339</v>
      </c>
      <c r="AD61" s="17">
        <f t="shared" si="9"/>
        <v>472.5324</v>
      </c>
      <c r="AE61" s="17">
        <f t="shared" si="9"/>
        <v>552.85940000000005</v>
      </c>
      <c r="AF61" s="17">
        <f t="shared" si="9"/>
        <v>634.34120000000007</v>
      </c>
      <c r="AH61" s="17">
        <f t="shared" si="10"/>
        <v>14.645500000000002</v>
      </c>
      <c r="AI61" s="17">
        <f t="shared" si="11"/>
        <v>88.091700000000003</v>
      </c>
      <c r="AJ61" s="18">
        <f t="shared" si="11"/>
        <v>162.637</v>
      </c>
      <c r="AK61" s="17">
        <f t="shared" si="11"/>
        <v>238.30479999999997</v>
      </c>
      <c r="AL61" s="17">
        <f t="shared" si="11"/>
        <v>315.10319999999996</v>
      </c>
      <c r="AM61" s="17">
        <f t="shared" si="11"/>
        <v>393.05339999999995</v>
      </c>
      <c r="AN61" s="17">
        <f t="shared" si="11"/>
        <v>472.16609999999997</v>
      </c>
      <c r="AO61" s="17">
        <f t="shared" si="11"/>
        <v>552.41120000000001</v>
      </c>
      <c r="AP61" s="17">
        <f t="shared" si="11"/>
        <v>633.80939999999998</v>
      </c>
      <c r="AQ61" s="18"/>
      <c r="AR61" s="17">
        <f t="shared" si="12"/>
        <v>14.645500000000002</v>
      </c>
      <c r="AS61" s="17">
        <f t="shared" si="13"/>
        <v>87.9726</v>
      </c>
      <c r="AT61" s="18">
        <f t="shared" si="13"/>
        <v>161.79939999999999</v>
      </c>
      <c r="AU61" s="17">
        <f t="shared" si="13"/>
        <v>236.2526</v>
      </c>
      <c r="AV61" s="17">
        <f t="shared" si="13"/>
        <v>311.81620000000004</v>
      </c>
      <c r="AW61" s="17">
        <f t="shared" si="13"/>
        <v>388.51200000000006</v>
      </c>
      <c r="AX61" s="17">
        <f t="shared" si="13"/>
        <v>466.34850000000006</v>
      </c>
      <c r="AY61" s="17">
        <f t="shared" si="13"/>
        <v>545.29640000000018</v>
      </c>
      <c r="AZ61" s="17">
        <f t="shared" si="13"/>
        <v>625.3755000000001</v>
      </c>
      <c r="BA61" s="17"/>
      <c r="BB61" s="17">
        <f t="shared" si="14"/>
        <v>14.645500000000002</v>
      </c>
      <c r="BC61" s="17">
        <f t="shared" si="15"/>
        <v>88.072400000000002</v>
      </c>
      <c r="BD61" s="18">
        <f t="shared" si="15"/>
        <v>162.501</v>
      </c>
      <c r="BE61" s="17">
        <f t="shared" si="15"/>
        <v>237.97069999999999</v>
      </c>
      <c r="BF61" s="17">
        <f t="shared" si="15"/>
        <v>314.56829999999997</v>
      </c>
      <c r="BG61" s="17">
        <f t="shared" si="15"/>
        <v>392.31579999999997</v>
      </c>
      <c r="BH61" s="17">
        <f t="shared" si="15"/>
        <v>471.22239999999999</v>
      </c>
      <c r="BI61" s="17">
        <f t="shared" si="15"/>
        <v>551.25839999999994</v>
      </c>
      <c r="BJ61" s="17">
        <f t="shared" si="15"/>
        <v>632.4443</v>
      </c>
      <c r="BK61" s="19"/>
    </row>
    <row r="62" spans="1:64" x14ac:dyDescent="0.3">
      <c r="A62" t="s">
        <v>25</v>
      </c>
      <c r="B62" s="2">
        <v>172096</v>
      </c>
      <c r="C62" s="2">
        <v>156213</v>
      </c>
      <c r="D62" s="2">
        <v>155252.30000000002</v>
      </c>
      <c r="E62" s="2">
        <v>159940.80000000002</v>
      </c>
      <c r="F62" s="2">
        <v>168710</v>
      </c>
      <c r="G62" s="2">
        <v>178043</v>
      </c>
      <c r="H62" s="2">
        <v>179258</v>
      </c>
      <c r="I62" s="2">
        <v>183290.40000000002</v>
      </c>
      <c r="J62" s="2">
        <v>188955.6</v>
      </c>
      <c r="K62" s="2">
        <v>188015</v>
      </c>
      <c r="L62" s="2">
        <v>185846.1</v>
      </c>
      <c r="M62" s="2">
        <v>182401</v>
      </c>
      <c r="N62" t="e">
        <f>(#REF!+#REF!+#REF!)/10^3</f>
        <v>#REF!</v>
      </c>
      <c r="O62" t="e">
        <f>(#REF!+#REF!+#REF!)/10^3</f>
        <v>#REF!</v>
      </c>
      <c r="P62" t="e">
        <f>(#REF!+#REF!+#REF!)/10^3</f>
        <v>#REF!</v>
      </c>
      <c r="Q62" t="e">
        <f>(#REF!+#REF!+#REF!)/10^3</f>
        <v>#REF!</v>
      </c>
      <c r="R62" t="e">
        <f>(#REF!+#REF!+#REF!)/10^3</f>
        <v>#REF!</v>
      </c>
      <c r="S62" t="e">
        <f>(#REF!+#REF!+#REF!)/10^3</f>
        <v>#REF!</v>
      </c>
      <c r="T62" t="e">
        <f>(#REF!+#REF!+#REF!)/10^3</f>
        <v>#REF!</v>
      </c>
      <c r="U62" t="e">
        <f>(#REF!+#REF!+#REF!)/10^3</f>
        <v>#REF!</v>
      </c>
      <c r="W62" t="s">
        <v>21</v>
      </c>
      <c r="X62" s="17">
        <f t="shared" si="8"/>
        <v>74.797600000000003</v>
      </c>
      <c r="Y62" s="17">
        <f t="shared" si="9"/>
        <v>450.77769999999998</v>
      </c>
      <c r="Z62" s="18">
        <f t="shared" si="9"/>
        <v>836.80200000000002</v>
      </c>
      <c r="AA62" s="17">
        <f t="shared" si="9"/>
        <v>1232.9798000000001</v>
      </c>
      <c r="AB62" s="17">
        <f t="shared" si="9"/>
        <v>1638.4345000000001</v>
      </c>
      <c r="AC62" s="17">
        <f t="shared" si="9"/>
        <v>2053.37</v>
      </c>
      <c r="AD62" s="17">
        <f t="shared" si="9"/>
        <v>2478.0851000000002</v>
      </c>
      <c r="AE62" s="17">
        <f t="shared" si="9"/>
        <v>2912.2113000000004</v>
      </c>
      <c r="AF62" s="17">
        <f t="shared" si="9"/>
        <v>3356.1140000000005</v>
      </c>
      <c r="AH62" s="17">
        <f t="shared" si="10"/>
        <v>74.797600000000003</v>
      </c>
      <c r="AI62" s="17">
        <f t="shared" si="11"/>
        <v>450.45089999999999</v>
      </c>
      <c r="AJ62" s="18">
        <f t="shared" si="11"/>
        <v>834.47440000000006</v>
      </c>
      <c r="AK62" s="17">
        <f t="shared" si="11"/>
        <v>1227.0814</v>
      </c>
      <c r="AL62" s="17">
        <f t="shared" si="11"/>
        <v>1628.4773</v>
      </c>
      <c r="AM62" s="17">
        <f t="shared" si="11"/>
        <v>2038.9987000000001</v>
      </c>
      <c r="AN62" s="17">
        <f t="shared" si="11"/>
        <v>2459.0207999999998</v>
      </c>
      <c r="AO62" s="17">
        <f t="shared" si="11"/>
        <v>2888.0045999999998</v>
      </c>
      <c r="AP62" s="17">
        <f t="shared" si="11"/>
        <v>3326.2266</v>
      </c>
      <c r="AQ62" s="18"/>
      <c r="AR62" s="17">
        <f t="shared" si="12"/>
        <v>74.797600000000003</v>
      </c>
      <c r="AS62" s="17">
        <f t="shared" si="13"/>
        <v>450.2473</v>
      </c>
      <c r="AT62" s="18">
        <f t="shared" si="13"/>
        <v>833.01229999999998</v>
      </c>
      <c r="AU62" s="17">
        <f t="shared" si="13"/>
        <v>1223.3434</v>
      </c>
      <c r="AV62" s="17">
        <f t="shared" si="13"/>
        <v>1622.1968999999999</v>
      </c>
      <c r="AW62" s="17">
        <f t="shared" si="13"/>
        <v>2029.9334999999999</v>
      </c>
      <c r="AX62" s="17">
        <f t="shared" si="13"/>
        <v>2446.8642999999997</v>
      </c>
      <c r="AY62" s="17">
        <f t="shared" si="13"/>
        <v>2872.4697999999999</v>
      </c>
      <c r="AZ62" s="17">
        <f t="shared" si="13"/>
        <v>3306.9715000000001</v>
      </c>
      <c r="BA62" s="17"/>
      <c r="BB62" s="17">
        <f t="shared" si="14"/>
        <v>74.797600000000003</v>
      </c>
      <c r="BC62" s="17">
        <f t="shared" si="15"/>
        <v>450.4547</v>
      </c>
      <c r="BD62" s="18">
        <f t="shared" si="15"/>
        <v>834.50150000000008</v>
      </c>
      <c r="BE62" s="17">
        <f t="shared" si="15"/>
        <v>1227.1403</v>
      </c>
      <c r="BF62" s="17">
        <f t="shared" si="15"/>
        <v>1628.5299000000002</v>
      </c>
      <c r="BG62" s="17">
        <f t="shared" si="15"/>
        <v>2039.0286000000003</v>
      </c>
      <c r="BH62" s="17">
        <f t="shared" si="15"/>
        <v>2459.0098000000003</v>
      </c>
      <c r="BI62" s="17">
        <f t="shared" si="15"/>
        <v>2887.9246000000003</v>
      </c>
      <c r="BJ62" s="17">
        <f t="shared" si="15"/>
        <v>3326.0427000000004</v>
      </c>
      <c r="BK62" s="19"/>
    </row>
    <row r="63" spans="1:64" x14ac:dyDescent="0.3">
      <c r="A63" t="s">
        <v>98</v>
      </c>
      <c r="B63" s="2">
        <v>9</v>
      </c>
      <c r="C63" s="2">
        <v>11</v>
      </c>
      <c r="D63" s="2">
        <v>11.1</v>
      </c>
      <c r="E63" s="2">
        <v>11.5</v>
      </c>
      <c r="F63" s="2">
        <v>11.799999999999999</v>
      </c>
      <c r="G63" s="2">
        <v>12.1</v>
      </c>
      <c r="H63" s="2">
        <v>12.5</v>
      </c>
      <c r="I63" s="2">
        <v>12.9</v>
      </c>
      <c r="J63" s="2">
        <v>13.399999999999999</v>
      </c>
      <c r="K63" s="2">
        <v>14</v>
      </c>
      <c r="L63" s="2">
        <v>14.6</v>
      </c>
      <c r="M63" s="2">
        <v>15.499999999999998</v>
      </c>
      <c r="N63" t="e">
        <f>(#REF!+#REF!+#REF!)/10^3</f>
        <v>#REF!</v>
      </c>
      <c r="O63" t="e">
        <f>(#REF!+#REF!+#REF!)/10^3</f>
        <v>#REF!</v>
      </c>
      <c r="P63" t="e">
        <f>(#REF!+#REF!+#REF!)/10^3</f>
        <v>#REF!</v>
      </c>
      <c r="Q63" t="e">
        <f>(#REF!+#REF!+#REF!)/10^3</f>
        <v>#REF!</v>
      </c>
      <c r="R63" t="e">
        <f>(#REF!+#REF!+#REF!)/10^3</f>
        <v>#REF!</v>
      </c>
      <c r="S63" t="e">
        <f>(#REF!+#REF!+#REF!)/10^3</f>
        <v>#REF!</v>
      </c>
      <c r="T63" t="e">
        <f>(#REF!+#REF!+#REF!)/10^3</f>
        <v>#REF!</v>
      </c>
      <c r="U63" t="e">
        <f>(#REF!+#REF!+#REF!)/10^3</f>
        <v>#REF!</v>
      </c>
      <c r="W63" t="s">
        <v>23</v>
      </c>
      <c r="X63" s="17">
        <f t="shared" si="8"/>
        <v>16.124200000000002</v>
      </c>
      <c r="Y63" s="17">
        <f t="shared" si="9"/>
        <v>97.061600000000013</v>
      </c>
      <c r="Z63" s="18">
        <f t="shared" si="9"/>
        <v>179.5823</v>
      </c>
      <c r="AA63" s="17">
        <f t="shared" si="9"/>
        <v>263.66109999999998</v>
      </c>
      <c r="AB63" s="17">
        <f t="shared" si="9"/>
        <v>349.17779999999993</v>
      </c>
      <c r="AC63" s="17">
        <f t="shared" si="9"/>
        <v>436.13999999999993</v>
      </c>
      <c r="AD63" s="17">
        <f t="shared" si="9"/>
        <v>524.54119999999989</v>
      </c>
      <c r="AE63" s="17">
        <f t="shared" si="9"/>
        <v>614.32529999999986</v>
      </c>
      <c r="AF63" s="17">
        <f t="shared" si="9"/>
        <v>705.50199999999984</v>
      </c>
      <c r="AH63" s="17">
        <f t="shared" si="10"/>
        <v>16.124200000000002</v>
      </c>
      <c r="AI63" s="17">
        <f t="shared" si="11"/>
        <v>97.031500000000008</v>
      </c>
      <c r="AJ63" s="18">
        <f t="shared" si="11"/>
        <v>179.36789999999999</v>
      </c>
      <c r="AK63" s="17">
        <f t="shared" si="11"/>
        <v>263.12360000000001</v>
      </c>
      <c r="AL63" s="17">
        <f t="shared" si="11"/>
        <v>348.2996</v>
      </c>
      <c r="AM63" s="17">
        <f t="shared" si="11"/>
        <v>434.90530000000001</v>
      </c>
      <c r="AN63" s="17">
        <f t="shared" si="11"/>
        <v>522.93539999999996</v>
      </c>
      <c r="AO63" s="17">
        <f t="shared" si="11"/>
        <v>612.33589999999992</v>
      </c>
      <c r="AP63" s="17">
        <f t="shared" si="11"/>
        <v>703.11829999999986</v>
      </c>
      <c r="AQ63" s="18"/>
      <c r="AR63" s="17">
        <f t="shared" si="12"/>
        <v>16.124200000000002</v>
      </c>
      <c r="AS63" s="17">
        <f t="shared" si="13"/>
        <v>97.050200000000018</v>
      </c>
      <c r="AT63" s="18">
        <f t="shared" si="13"/>
        <v>179.50130000000001</v>
      </c>
      <c r="AU63" s="17">
        <f t="shared" si="13"/>
        <v>263.45960000000002</v>
      </c>
      <c r="AV63" s="17">
        <f t="shared" si="13"/>
        <v>348.85319999999996</v>
      </c>
      <c r="AW63" s="17">
        <f t="shared" si="13"/>
        <v>435.68919999999997</v>
      </c>
      <c r="AX63" s="17">
        <f t="shared" si="13"/>
        <v>523.96049999999991</v>
      </c>
      <c r="AY63" s="17">
        <f t="shared" si="13"/>
        <v>613.61109999999996</v>
      </c>
      <c r="AZ63" s="17">
        <f t="shared" si="13"/>
        <v>704.65440000000001</v>
      </c>
      <c r="BA63" s="17"/>
      <c r="BB63" s="17">
        <f t="shared" si="14"/>
        <v>16.124200000000002</v>
      </c>
      <c r="BC63" s="17">
        <f t="shared" si="15"/>
        <v>97.048300000000012</v>
      </c>
      <c r="BD63" s="18">
        <f t="shared" si="15"/>
        <v>179.48779999999999</v>
      </c>
      <c r="BE63" s="17">
        <f t="shared" si="15"/>
        <v>263.42529999999999</v>
      </c>
      <c r="BF63" s="17">
        <f t="shared" si="15"/>
        <v>348.79390000000001</v>
      </c>
      <c r="BG63" s="17">
        <f t="shared" si="15"/>
        <v>435.60019999999997</v>
      </c>
      <c r="BH63" s="17">
        <f t="shared" si="15"/>
        <v>523.83889999999997</v>
      </c>
      <c r="BI63" s="17">
        <f t="shared" si="15"/>
        <v>613.45589999999993</v>
      </c>
      <c r="BJ63" s="17">
        <f t="shared" si="15"/>
        <v>704.46229999999991</v>
      </c>
      <c r="BK63" s="19"/>
    </row>
    <row r="64" spans="1:64" x14ac:dyDescent="0.3">
      <c r="A64" t="s">
        <v>27</v>
      </c>
      <c r="B64" s="2">
        <v>4601</v>
      </c>
      <c r="C64" s="2">
        <v>4463</v>
      </c>
      <c r="D64" s="2">
        <v>4482</v>
      </c>
      <c r="E64" s="2">
        <v>4533.8999999999996</v>
      </c>
      <c r="F64" s="2">
        <v>4568.2</v>
      </c>
      <c r="G64" s="2">
        <v>4610.8</v>
      </c>
      <c r="H64" s="2">
        <v>4709.3</v>
      </c>
      <c r="I64" s="2">
        <v>4833.3999999999996</v>
      </c>
      <c r="J64" s="2">
        <v>4936.8999999999996</v>
      </c>
      <c r="K64" s="2">
        <v>5017.6000000000004</v>
      </c>
      <c r="L64" s="2">
        <v>5088</v>
      </c>
      <c r="M64" s="2">
        <v>5154.8999999999996</v>
      </c>
      <c r="N64" t="e">
        <f>(#REF!+#REF!+#REF!)/10^3</f>
        <v>#REF!</v>
      </c>
      <c r="O64" t="e">
        <f>(#REF!+#REF!+#REF!)/10^3</f>
        <v>#REF!</v>
      </c>
      <c r="P64" t="e">
        <f>(#REF!+#REF!+#REF!)/10^3</f>
        <v>#REF!</v>
      </c>
      <c r="Q64" t="e">
        <f>(#REF!+#REF!+#REF!)/10^3</f>
        <v>#REF!</v>
      </c>
      <c r="R64" t="e">
        <f>(#REF!+#REF!+#REF!)/10^3</f>
        <v>#REF!</v>
      </c>
      <c r="S64" t="e">
        <f>(#REF!+#REF!+#REF!)/10^3</f>
        <v>#REF!</v>
      </c>
      <c r="T64" t="e">
        <f>(#REF!+#REF!+#REF!)/10^3</f>
        <v>#REF!</v>
      </c>
      <c r="U64" t="e">
        <f>(#REF!+#REF!+#REF!)/10^3</f>
        <v>#REF!</v>
      </c>
      <c r="W64" s="9" t="s">
        <v>24</v>
      </c>
      <c r="X64" s="13">
        <f t="shared" si="8"/>
        <v>672.82179999999994</v>
      </c>
      <c r="Y64" s="13">
        <f t="shared" si="9"/>
        <v>4066.9896999999992</v>
      </c>
      <c r="Z64" s="24">
        <f t="shared" si="9"/>
        <v>7612.8148999999994</v>
      </c>
      <c r="AA64" s="13">
        <f t="shared" si="9"/>
        <v>11279.4611</v>
      </c>
      <c r="AB64" s="13">
        <f t="shared" si="9"/>
        <v>14917.6042</v>
      </c>
      <c r="AC64" s="13">
        <f t="shared" si="9"/>
        <v>18511.907799999997</v>
      </c>
      <c r="AD64" s="13">
        <f t="shared" si="9"/>
        <v>22050.581199999997</v>
      </c>
      <c r="AE64" s="13">
        <f t="shared" si="9"/>
        <v>25465.441899999998</v>
      </c>
      <c r="AF64" s="13">
        <f t="shared" si="9"/>
        <v>28754.665499999999</v>
      </c>
      <c r="AH64" s="13">
        <f t="shared" si="10"/>
        <v>672.82179999999994</v>
      </c>
      <c r="AI64" s="13">
        <f t="shared" si="11"/>
        <v>4067.3312999999994</v>
      </c>
      <c r="AJ64" s="24">
        <f t="shared" si="11"/>
        <v>7614.0002999999997</v>
      </c>
      <c r="AK64" s="13">
        <f t="shared" si="11"/>
        <v>11284.301800000001</v>
      </c>
      <c r="AL64" s="13">
        <f t="shared" si="11"/>
        <v>14954.201500000001</v>
      </c>
      <c r="AM64" s="13">
        <f t="shared" si="11"/>
        <v>18592.165399999998</v>
      </c>
      <c r="AN64" s="13">
        <f t="shared" si="11"/>
        <v>22180.361699999998</v>
      </c>
      <c r="AO64" s="13">
        <f t="shared" si="11"/>
        <v>25670.118699999995</v>
      </c>
      <c r="AP64" s="13">
        <f t="shared" si="11"/>
        <v>29030.350799999997</v>
      </c>
      <c r="AQ64" s="24"/>
      <c r="AR64" s="13">
        <f t="shared" si="12"/>
        <v>672.82179999999994</v>
      </c>
      <c r="AS64" s="13">
        <f t="shared" si="13"/>
        <v>4073.4394999999995</v>
      </c>
      <c r="AT64" s="24">
        <f t="shared" si="13"/>
        <v>7657.6729999999998</v>
      </c>
      <c r="AU64" s="13">
        <f t="shared" si="13"/>
        <v>11395.951999999999</v>
      </c>
      <c r="AV64" s="13">
        <f t="shared" si="13"/>
        <v>15144.597600000001</v>
      </c>
      <c r="AW64" s="13">
        <f t="shared" si="13"/>
        <v>18870.2395</v>
      </c>
      <c r="AX64" s="13">
        <f t="shared" si="13"/>
        <v>22559.278200000001</v>
      </c>
      <c r="AY64" s="13">
        <f t="shared" si="13"/>
        <v>26153.690699999999</v>
      </c>
      <c r="AZ64" s="13">
        <f t="shared" si="13"/>
        <v>29612.530200000001</v>
      </c>
      <c r="BA64" s="13"/>
      <c r="BB64" s="13">
        <f t="shared" si="14"/>
        <v>672.82179999999994</v>
      </c>
      <c r="BC64" s="13">
        <f t="shared" si="15"/>
        <v>4071.6494999999995</v>
      </c>
      <c r="BD64" s="24">
        <f t="shared" si="15"/>
        <v>7644.9713000000002</v>
      </c>
      <c r="BE64" s="13">
        <f t="shared" si="15"/>
        <v>11359.217000000001</v>
      </c>
      <c r="BF64" s="13">
        <f t="shared" si="15"/>
        <v>15059.5236</v>
      </c>
      <c r="BG64" s="13">
        <f t="shared" si="15"/>
        <v>18720.844900000004</v>
      </c>
      <c r="BH64" s="13">
        <f t="shared" si="15"/>
        <v>22329.766200000002</v>
      </c>
      <c r="BI64" s="13">
        <f t="shared" si="15"/>
        <v>25833.973800000003</v>
      </c>
      <c r="BJ64" s="13">
        <f t="shared" si="15"/>
        <v>29213.893500000002</v>
      </c>
      <c r="BK64" s="14"/>
    </row>
    <row r="65" spans="1:64" x14ac:dyDescent="0.3">
      <c r="A65" t="s">
        <v>99</v>
      </c>
      <c r="B65" s="2">
        <v>3406</v>
      </c>
      <c r="C65" s="2">
        <v>1759</v>
      </c>
      <c r="D65" s="2">
        <v>1784.5</v>
      </c>
      <c r="E65" s="2">
        <v>1807.3000000000002</v>
      </c>
      <c r="F65" s="2">
        <v>1836.8999999999999</v>
      </c>
      <c r="G65" s="2">
        <v>1868.1999999999998</v>
      </c>
      <c r="H65" s="2">
        <v>1891.1999999999998</v>
      </c>
      <c r="I65" s="2">
        <v>1912.1000000000001</v>
      </c>
      <c r="J65" s="2">
        <v>1930.2</v>
      </c>
      <c r="K65" s="2">
        <v>1938.2</v>
      </c>
      <c r="L65" s="2">
        <v>1942.6999999999998</v>
      </c>
      <c r="M65" s="2">
        <v>1942.1</v>
      </c>
      <c r="N65" t="e">
        <f>(#REF!+#REF!+#REF!)/10^3</f>
        <v>#REF!</v>
      </c>
      <c r="O65" t="e">
        <f>(#REF!+#REF!+#REF!)/10^3</f>
        <v>#REF!</v>
      </c>
      <c r="P65" t="e">
        <f>(#REF!+#REF!+#REF!)/10^3</f>
        <v>#REF!</v>
      </c>
      <c r="Q65" t="e">
        <f>(#REF!+#REF!+#REF!)/10^3</f>
        <v>#REF!</v>
      </c>
      <c r="R65" t="e">
        <f>(#REF!+#REF!+#REF!)/10^3</f>
        <v>#REF!</v>
      </c>
      <c r="S65" t="e">
        <f>(#REF!+#REF!+#REF!)/10^3</f>
        <v>#REF!</v>
      </c>
      <c r="T65" t="e">
        <f>(#REF!+#REF!+#REF!)/10^3</f>
        <v>#REF!</v>
      </c>
      <c r="U65" t="e">
        <f>(#REF!+#REF!+#REF!)/10^3</f>
        <v>#REF!</v>
      </c>
      <c r="W65" t="s">
        <v>25</v>
      </c>
      <c r="X65" s="17">
        <f t="shared" si="8"/>
        <v>159.94080000000002</v>
      </c>
      <c r="Y65" s="17">
        <f t="shared" si="9"/>
        <v>968.41400000000021</v>
      </c>
      <c r="Z65" s="18">
        <f t="shared" si="9"/>
        <v>1821.2970000000005</v>
      </c>
      <c r="AA65" s="17">
        <f t="shared" si="9"/>
        <v>2712.7270000000003</v>
      </c>
      <c r="AB65" s="17">
        <f t="shared" si="9"/>
        <v>3613.0494000000003</v>
      </c>
      <c r="AC65" s="17">
        <f t="shared" si="9"/>
        <v>4535.1666000000005</v>
      </c>
      <c r="AD65" s="17">
        <f t="shared" si="9"/>
        <v>5479.0040000000008</v>
      </c>
      <c r="AE65" s="17">
        <f t="shared" si="9"/>
        <v>6416.9101000000001</v>
      </c>
      <c r="AF65" s="17">
        <f t="shared" si="9"/>
        <v>7342.6954999999998</v>
      </c>
      <c r="AH65" s="17">
        <f t="shared" si="10"/>
        <v>159.94080000000002</v>
      </c>
      <c r="AI65" s="17">
        <f t="shared" si="11"/>
        <v>965.14960000000019</v>
      </c>
      <c r="AJ65" s="18">
        <f t="shared" si="11"/>
        <v>1798.1830000000002</v>
      </c>
      <c r="AK65" s="17">
        <f t="shared" si="11"/>
        <v>2656.5776000000001</v>
      </c>
      <c r="AL65" s="17">
        <f t="shared" si="11"/>
        <v>3528.1804000000002</v>
      </c>
      <c r="AM65" s="17">
        <f t="shared" si="11"/>
        <v>4423.9945000000007</v>
      </c>
      <c r="AN65" s="17">
        <f t="shared" si="11"/>
        <v>5341.9366000000009</v>
      </c>
      <c r="AO65" s="17">
        <f t="shared" si="11"/>
        <v>6256.8765000000012</v>
      </c>
      <c r="AP65" s="17">
        <f t="shared" si="11"/>
        <v>7161.382700000001</v>
      </c>
      <c r="AQ65" s="18"/>
      <c r="AR65" s="17">
        <f t="shared" si="12"/>
        <v>159.94080000000002</v>
      </c>
      <c r="AS65" s="17">
        <f t="shared" si="13"/>
        <v>972.34700000000021</v>
      </c>
      <c r="AT65" s="18">
        <f t="shared" si="13"/>
        <v>1849.7484000000004</v>
      </c>
      <c r="AU65" s="17">
        <f t="shared" si="13"/>
        <v>2785.6231000000002</v>
      </c>
      <c r="AV65" s="17">
        <f t="shared" si="13"/>
        <v>3732.3744000000002</v>
      </c>
      <c r="AW65" s="17">
        <f t="shared" si="13"/>
        <v>4701.2049000000006</v>
      </c>
      <c r="AX65" s="17">
        <f t="shared" si="13"/>
        <v>5696.9871000000012</v>
      </c>
      <c r="AY65" s="17">
        <f t="shared" si="13"/>
        <v>6700.0107000000016</v>
      </c>
      <c r="AZ65" s="17">
        <f t="shared" si="13"/>
        <v>7695.9281000000019</v>
      </c>
      <c r="BA65" s="17"/>
      <c r="BB65" s="17">
        <f t="shared" si="14"/>
        <v>159.94080000000002</v>
      </c>
      <c r="BC65" s="17">
        <f t="shared" si="15"/>
        <v>970.11160000000018</v>
      </c>
      <c r="BD65" s="18">
        <f t="shared" si="15"/>
        <v>1833.9812000000002</v>
      </c>
      <c r="BE65" s="17">
        <f t="shared" si="15"/>
        <v>2745.8498</v>
      </c>
      <c r="BF65" s="17">
        <f t="shared" si="15"/>
        <v>3664.2721999999999</v>
      </c>
      <c r="BG65" s="17">
        <f t="shared" si="15"/>
        <v>4603.4877999999999</v>
      </c>
      <c r="BH65" s="17">
        <f t="shared" si="15"/>
        <v>5564.5191999999997</v>
      </c>
      <c r="BI65" s="17">
        <f t="shared" si="15"/>
        <v>6525.7893000000004</v>
      </c>
      <c r="BJ65" s="17">
        <f t="shared" si="15"/>
        <v>7477.5882000000001</v>
      </c>
      <c r="BK65" s="19"/>
    </row>
    <row r="66" spans="1:64" x14ac:dyDescent="0.3">
      <c r="A66" t="s">
        <v>100</v>
      </c>
      <c r="B66" s="2">
        <v>9</v>
      </c>
      <c r="C66" s="2">
        <v>8</v>
      </c>
      <c r="D66" s="2">
        <v>8.1</v>
      </c>
      <c r="E66" s="2">
        <v>8.2999999999999989</v>
      </c>
      <c r="F66" s="2">
        <v>8.5</v>
      </c>
      <c r="G66" s="2">
        <v>8.4</v>
      </c>
      <c r="H66" s="2">
        <v>8.5</v>
      </c>
      <c r="I66" s="2">
        <v>8.5</v>
      </c>
      <c r="J66" s="2">
        <v>8.5</v>
      </c>
      <c r="K66" s="2">
        <v>8.6</v>
      </c>
      <c r="L66" s="2">
        <v>8.9</v>
      </c>
      <c r="M66" s="2">
        <v>9</v>
      </c>
      <c r="N66" t="e">
        <f>(#REF!+#REF!+#REF!)/10^3</f>
        <v>#REF!</v>
      </c>
      <c r="O66" t="e">
        <f>(#REF!+#REF!+#REF!)/10^3</f>
        <v>#REF!</v>
      </c>
      <c r="P66" t="e">
        <f>(#REF!+#REF!+#REF!)/10^3</f>
        <v>#REF!</v>
      </c>
      <c r="Q66" t="e">
        <f>(#REF!+#REF!+#REF!)/10^3</f>
        <v>#REF!</v>
      </c>
      <c r="R66" t="e">
        <f>(#REF!+#REF!+#REF!)/10^3</f>
        <v>#REF!</v>
      </c>
      <c r="S66" t="e">
        <f>(#REF!+#REF!+#REF!)/10^3</f>
        <v>#REF!</v>
      </c>
      <c r="T66" t="e">
        <f>(#REF!+#REF!+#REF!)/10^3</f>
        <v>#REF!</v>
      </c>
      <c r="U66" t="e">
        <f>(#REF!+#REF!+#REF!)/10^3</f>
        <v>#REF!</v>
      </c>
      <c r="W66" t="s">
        <v>27</v>
      </c>
      <c r="X66" s="17">
        <f t="shared" si="8"/>
        <v>4.5339</v>
      </c>
      <c r="Y66" s="17">
        <f t="shared" si="9"/>
        <v>27.2377</v>
      </c>
      <c r="Z66" s="18">
        <f t="shared" si="9"/>
        <v>50.121299999999998</v>
      </c>
      <c r="AA66" s="17">
        <f t="shared" si="9"/>
        <v>73.273799999999994</v>
      </c>
      <c r="AB66" s="17">
        <f t="shared" si="9"/>
        <v>96.944399999999987</v>
      </c>
      <c r="AC66" s="17">
        <f t="shared" si="9"/>
        <v>121.21489999999999</v>
      </c>
      <c r="AD66" s="17">
        <f t="shared" si="9"/>
        <v>145.98009999999996</v>
      </c>
      <c r="AE66" s="17">
        <f t="shared" si="9"/>
        <v>171.13849999999996</v>
      </c>
      <c r="AF66" s="17">
        <f t="shared" si="9"/>
        <v>196.64539999999997</v>
      </c>
      <c r="AH66" s="17">
        <f t="shared" si="10"/>
        <v>4.5339</v>
      </c>
      <c r="AI66" s="17">
        <f t="shared" si="11"/>
        <v>27.2744</v>
      </c>
      <c r="AJ66" s="18">
        <f t="shared" si="11"/>
        <v>50.380800000000001</v>
      </c>
      <c r="AK66" s="17">
        <f t="shared" si="11"/>
        <v>73.818600000000004</v>
      </c>
      <c r="AL66" s="17">
        <f t="shared" si="11"/>
        <v>97.391400000000004</v>
      </c>
      <c r="AM66" s="17">
        <f t="shared" si="11"/>
        <v>121.54880000000001</v>
      </c>
      <c r="AN66" s="17">
        <f t="shared" si="11"/>
        <v>146.20810000000003</v>
      </c>
      <c r="AO66" s="17">
        <f t="shared" si="11"/>
        <v>171.25930000000002</v>
      </c>
      <c r="AP66" s="17">
        <f t="shared" si="11"/>
        <v>196.65700000000004</v>
      </c>
      <c r="AQ66" s="18"/>
      <c r="AR66" s="17">
        <f t="shared" si="12"/>
        <v>4.5339</v>
      </c>
      <c r="AS66" s="17">
        <f t="shared" si="13"/>
        <v>27.107700000000001</v>
      </c>
      <c r="AT66" s="18">
        <f t="shared" si="13"/>
        <v>49.176100000000005</v>
      </c>
      <c r="AU66" s="17">
        <f t="shared" si="13"/>
        <v>70.725400000000008</v>
      </c>
      <c r="AV66" s="17">
        <f t="shared" si="13"/>
        <v>92.301600000000008</v>
      </c>
      <c r="AW66" s="17">
        <f t="shared" si="13"/>
        <v>114.59740000000001</v>
      </c>
      <c r="AX66" s="17">
        <f t="shared" si="13"/>
        <v>137.61099999999999</v>
      </c>
      <c r="AY66" s="17">
        <f t="shared" si="13"/>
        <v>161.15430000000001</v>
      </c>
      <c r="AZ66" s="17">
        <f t="shared" si="13"/>
        <v>185.19820000000001</v>
      </c>
      <c r="BA66" s="17"/>
      <c r="BB66" s="17">
        <f t="shared" si="14"/>
        <v>4.5339</v>
      </c>
      <c r="BC66" s="17">
        <f t="shared" si="15"/>
        <v>27.244</v>
      </c>
      <c r="BD66" s="18">
        <f t="shared" si="15"/>
        <v>50.150600000000004</v>
      </c>
      <c r="BE66" s="17">
        <f t="shared" si="15"/>
        <v>73.196900000000014</v>
      </c>
      <c r="BF66" s="17">
        <f t="shared" si="15"/>
        <v>96.404200000000017</v>
      </c>
      <c r="BG66" s="17">
        <f t="shared" si="15"/>
        <v>120.32270000000001</v>
      </c>
      <c r="BH66" s="17">
        <f t="shared" si="15"/>
        <v>144.81530000000001</v>
      </c>
      <c r="BI66" s="17">
        <f t="shared" si="15"/>
        <v>169.7629</v>
      </c>
      <c r="BJ66" s="17">
        <f t="shared" si="15"/>
        <v>195.0933</v>
      </c>
      <c r="BK66" s="19"/>
    </row>
    <row r="67" spans="1:64" x14ac:dyDescent="0.3">
      <c r="A67" t="s">
        <v>101</v>
      </c>
      <c r="B67" s="2">
        <v>565</v>
      </c>
      <c r="C67" s="2">
        <v>1110</v>
      </c>
      <c r="D67" s="2">
        <v>1122</v>
      </c>
      <c r="E67" s="2">
        <v>1120.9000000000001</v>
      </c>
      <c r="F67" s="2">
        <v>1112.8</v>
      </c>
      <c r="G67" s="2">
        <v>1107.5999999999999</v>
      </c>
      <c r="H67" s="2">
        <v>1138.8</v>
      </c>
      <c r="I67" s="2">
        <v>1168.3999999999999</v>
      </c>
      <c r="J67" s="2">
        <v>1184.7</v>
      </c>
      <c r="K67" s="2">
        <v>1211.4000000000001</v>
      </c>
      <c r="L67" s="2">
        <v>1250.1999999999998</v>
      </c>
      <c r="M67" s="2">
        <v>1293.5</v>
      </c>
      <c r="N67" t="e">
        <f>(#REF!+#REF!+#REF!)/10^3</f>
        <v>#REF!</v>
      </c>
      <c r="O67" t="e">
        <f>(#REF!+#REF!+#REF!)/10^3</f>
        <v>#REF!</v>
      </c>
      <c r="P67" t="e">
        <f>(#REF!+#REF!+#REF!)/10^3</f>
        <v>#REF!</v>
      </c>
      <c r="Q67" t="e">
        <f>(#REF!+#REF!+#REF!)/10^3</f>
        <v>#REF!</v>
      </c>
      <c r="R67" t="e">
        <f>(#REF!+#REF!+#REF!)/10^3</f>
        <v>#REF!</v>
      </c>
      <c r="S67" t="e">
        <f>(#REF!+#REF!+#REF!)/10^3</f>
        <v>#REF!</v>
      </c>
      <c r="T67" t="e">
        <f>(#REF!+#REF!+#REF!)/10^3</f>
        <v>#REF!</v>
      </c>
      <c r="U67" t="e">
        <f>(#REF!+#REF!+#REF!)/10^3</f>
        <v>#REF!</v>
      </c>
      <c r="W67" t="s">
        <v>29</v>
      </c>
      <c r="X67" s="17">
        <f t="shared" si="8"/>
        <v>46.792299999999997</v>
      </c>
      <c r="Y67" s="17">
        <f t="shared" si="9"/>
        <v>282.14670000000001</v>
      </c>
      <c r="Z67" s="18">
        <f t="shared" si="9"/>
        <v>524.62850000000003</v>
      </c>
      <c r="AA67" s="17">
        <f t="shared" si="9"/>
        <v>774.12040000000013</v>
      </c>
      <c r="AB67" s="17">
        <f t="shared" si="9"/>
        <v>1027.4622000000002</v>
      </c>
      <c r="AC67" s="17">
        <f t="shared" si="9"/>
        <v>1284.3603000000003</v>
      </c>
      <c r="AD67" s="17">
        <f t="shared" si="9"/>
        <v>1544.7247000000004</v>
      </c>
      <c r="AE67" s="17">
        <f t="shared" si="9"/>
        <v>1807.4223000000004</v>
      </c>
      <c r="AF67" s="17">
        <f t="shared" si="9"/>
        <v>2072.1635000000006</v>
      </c>
      <c r="AH67" s="17">
        <f t="shared" si="10"/>
        <v>46.792299999999997</v>
      </c>
      <c r="AI67" s="17">
        <f t="shared" si="11"/>
        <v>282.2989</v>
      </c>
      <c r="AJ67" s="18">
        <f t="shared" si="11"/>
        <v>525.78960000000006</v>
      </c>
      <c r="AK67" s="17">
        <f t="shared" si="11"/>
        <v>777.23990000000003</v>
      </c>
      <c r="AL67" s="17">
        <f t="shared" si="11"/>
        <v>1032.3678</v>
      </c>
      <c r="AM67" s="17">
        <f t="shared" si="11"/>
        <v>1291.0409</v>
      </c>
      <c r="AN67" s="17">
        <f t="shared" si="11"/>
        <v>1553.2305999999999</v>
      </c>
      <c r="AO67" s="17">
        <f t="shared" si="11"/>
        <v>1817.9882999999998</v>
      </c>
      <c r="AP67" s="17">
        <f t="shared" si="11"/>
        <v>2085.2794999999996</v>
      </c>
      <c r="AQ67" s="18"/>
      <c r="AR67" s="17">
        <f t="shared" si="12"/>
        <v>46.792299999999997</v>
      </c>
      <c r="AS67" s="17">
        <f t="shared" si="13"/>
        <v>282.02480000000003</v>
      </c>
      <c r="AT67" s="18">
        <f t="shared" si="13"/>
        <v>523.74340000000007</v>
      </c>
      <c r="AU67" s="17">
        <f t="shared" si="13"/>
        <v>771.93830000000003</v>
      </c>
      <c r="AV67" s="17">
        <f t="shared" si="13"/>
        <v>1024.4114</v>
      </c>
      <c r="AW67" s="17">
        <f t="shared" si="13"/>
        <v>1280.9218000000001</v>
      </c>
      <c r="AX67" s="17">
        <f t="shared" si="13"/>
        <v>1541.1645999999998</v>
      </c>
      <c r="AY67" s="17">
        <f t="shared" si="13"/>
        <v>1803.9325999999999</v>
      </c>
      <c r="AZ67" s="17">
        <f t="shared" si="13"/>
        <v>2069.4886000000001</v>
      </c>
      <c r="BA67" s="17"/>
      <c r="BB67" s="17">
        <f t="shared" si="14"/>
        <v>46.792299999999997</v>
      </c>
      <c r="BC67" s="17">
        <f t="shared" si="15"/>
        <v>282.20650000000001</v>
      </c>
      <c r="BD67" s="18">
        <f t="shared" si="15"/>
        <v>525.11350000000004</v>
      </c>
      <c r="BE67" s="17">
        <f t="shared" si="15"/>
        <v>775.55960000000005</v>
      </c>
      <c r="BF67" s="17">
        <f t="shared" si="15"/>
        <v>1029.9339</v>
      </c>
      <c r="BG67" s="17">
        <f t="shared" si="15"/>
        <v>1287.7692999999999</v>
      </c>
      <c r="BH67" s="17">
        <f t="shared" si="15"/>
        <v>1549.0407</v>
      </c>
      <c r="BI67" s="17">
        <f t="shared" si="15"/>
        <v>1812.9526000000001</v>
      </c>
      <c r="BJ67" s="17">
        <f t="shared" si="15"/>
        <v>2079.3245999999999</v>
      </c>
      <c r="BK67" s="19"/>
    </row>
    <row r="68" spans="1:64" x14ac:dyDescent="0.3">
      <c r="A68" t="s">
        <v>102</v>
      </c>
      <c r="B68" s="2">
        <v>3827</v>
      </c>
      <c r="C68" s="2">
        <v>4813</v>
      </c>
      <c r="D68" s="2">
        <v>4398.6000000000004</v>
      </c>
      <c r="E68" s="2">
        <v>4433.2</v>
      </c>
      <c r="F68" s="2">
        <v>4504.5000000000009</v>
      </c>
      <c r="G68" s="2">
        <v>4571.3999999999996</v>
      </c>
      <c r="H68" s="2">
        <v>4649.2000000000007</v>
      </c>
      <c r="I68" s="2">
        <v>4730.6000000000004</v>
      </c>
      <c r="J68" s="2">
        <v>4809.8</v>
      </c>
      <c r="K68" s="2">
        <v>4879</v>
      </c>
      <c r="L68" s="2">
        <v>4953</v>
      </c>
      <c r="M68" s="2">
        <v>5022.7</v>
      </c>
      <c r="N68" t="e">
        <f>(#REF!+#REF!+#REF!)/10^3</f>
        <v>#REF!</v>
      </c>
      <c r="O68" t="e">
        <f>(#REF!+#REF!+#REF!)/10^3</f>
        <v>#REF!</v>
      </c>
      <c r="P68" t="e">
        <f>(#REF!+#REF!+#REF!)/10^3</f>
        <v>#REF!</v>
      </c>
      <c r="Q68" t="e">
        <f>(#REF!+#REF!+#REF!)/10^3</f>
        <v>#REF!</v>
      </c>
      <c r="R68" t="e">
        <f>(#REF!+#REF!+#REF!)/10^3</f>
        <v>#REF!</v>
      </c>
      <c r="S68" t="e">
        <f>(#REF!+#REF!+#REF!)/10^3</f>
        <v>#REF!</v>
      </c>
      <c r="T68" t="e">
        <f>(#REF!+#REF!+#REF!)/10^3</f>
        <v>#REF!</v>
      </c>
      <c r="U68" t="e">
        <f>(#REF!+#REF!+#REF!)/10^3</f>
        <v>#REF!</v>
      </c>
      <c r="W68" t="s">
        <v>31</v>
      </c>
      <c r="X68" s="17">
        <f t="shared" si="8"/>
        <v>413.24189999999999</v>
      </c>
      <c r="Y68" s="17">
        <f t="shared" si="9"/>
        <v>2498.6223</v>
      </c>
      <c r="Z68" s="18">
        <f t="shared" si="9"/>
        <v>4680.4902000000002</v>
      </c>
      <c r="AA68" s="17">
        <f t="shared" si="9"/>
        <v>6933.9260999999997</v>
      </c>
      <c r="AB68" s="17">
        <f t="shared" si="9"/>
        <v>9142.2034999999996</v>
      </c>
      <c r="AC68" s="17">
        <f t="shared" si="9"/>
        <v>11277.3398</v>
      </c>
      <c r="AD68" s="17">
        <f t="shared" si="9"/>
        <v>13327.8537</v>
      </c>
      <c r="AE68" s="17">
        <f t="shared" si="9"/>
        <v>15254.6515</v>
      </c>
      <c r="AF68" s="17">
        <f t="shared" si="9"/>
        <v>17062.317800000001</v>
      </c>
      <c r="AH68" s="17">
        <f t="shared" si="10"/>
        <v>413.24189999999999</v>
      </c>
      <c r="AI68" s="17">
        <f t="shared" si="11"/>
        <v>2502.0681999999997</v>
      </c>
      <c r="AJ68" s="18">
        <f t="shared" si="11"/>
        <v>4703.5625</v>
      </c>
      <c r="AK68" s="17">
        <f t="shared" si="11"/>
        <v>6991.7194</v>
      </c>
      <c r="AL68" s="17">
        <f t="shared" si="11"/>
        <v>9259.1796000000013</v>
      </c>
      <c r="AM68" s="17">
        <f t="shared" si="11"/>
        <v>11463.094800000001</v>
      </c>
      <c r="AN68" s="17">
        <f t="shared" si="11"/>
        <v>13587.896700000001</v>
      </c>
      <c r="AO68" s="17">
        <f t="shared" si="11"/>
        <v>15611.281900000002</v>
      </c>
      <c r="AP68" s="17">
        <f t="shared" si="11"/>
        <v>17509.537400000001</v>
      </c>
      <c r="AQ68" s="18"/>
      <c r="AR68" s="17">
        <f t="shared" si="12"/>
        <v>413.24189999999999</v>
      </c>
      <c r="AS68" s="17">
        <f t="shared" si="13"/>
        <v>2502.0794999999998</v>
      </c>
      <c r="AT68" s="18">
        <f t="shared" si="13"/>
        <v>4703.5402999999997</v>
      </c>
      <c r="AU68" s="17">
        <f t="shared" si="13"/>
        <v>6994.0348999999997</v>
      </c>
      <c r="AV68" s="17">
        <f t="shared" si="13"/>
        <v>9276.8379999999997</v>
      </c>
      <c r="AW68" s="17">
        <f t="shared" si="13"/>
        <v>11506.6836</v>
      </c>
      <c r="AX68" s="17">
        <f t="shared" si="13"/>
        <v>13665.4192</v>
      </c>
      <c r="AY68" s="17">
        <f t="shared" si="13"/>
        <v>15716.415500000001</v>
      </c>
      <c r="AZ68" s="17">
        <f t="shared" si="13"/>
        <v>17632.681300000004</v>
      </c>
      <c r="BA68" s="17"/>
      <c r="BB68" s="17">
        <f t="shared" si="14"/>
        <v>413.24189999999999</v>
      </c>
      <c r="BC68" s="17">
        <f t="shared" si="15"/>
        <v>2501.5655999999999</v>
      </c>
      <c r="BD68" s="18">
        <f t="shared" si="15"/>
        <v>4699.7753000000002</v>
      </c>
      <c r="BE68" s="17">
        <f t="shared" si="15"/>
        <v>6979.9944000000005</v>
      </c>
      <c r="BF68" s="17">
        <f t="shared" si="15"/>
        <v>9232.3095000000012</v>
      </c>
      <c r="BG68" s="17">
        <f t="shared" si="15"/>
        <v>11417.402600000001</v>
      </c>
      <c r="BH68" s="17">
        <f t="shared" si="15"/>
        <v>13521.042500000001</v>
      </c>
      <c r="BI68" s="17">
        <f t="shared" si="15"/>
        <v>15513.621400000002</v>
      </c>
      <c r="BJ68" s="17">
        <f t="shared" si="15"/>
        <v>17385.390800000001</v>
      </c>
      <c r="BK68" s="19"/>
    </row>
    <row r="69" spans="1:64" x14ac:dyDescent="0.3">
      <c r="A69" t="s">
        <v>103</v>
      </c>
      <c r="B69" s="2">
        <v>12157</v>
      </c>
      <c r="C69" s="2">
        <v>21190</v>
      </c>
      <c r="D69" s="2">
        <v>21076</v>
      </c>
      <c r="E69" s="2">
        <v>21250.5</v>
      </c>
      <c r="F69" s="2">
        <v>21551.399999999998</v>
      </c>
      <c r="G69" s="2">
        <v>21860.3</v>
      </c>
      <c r="H69" s="2">
        <v>22124.7</v>
      </c>
      <c r="I69" s="2">
        <v>22383.9</v>
      </c>
      <c r="J69" s="2">
        <v>22650.5</v>
      </c>
      <c r="K69" s="2">
        <v>22893.899999999998</v>
      </c>
      <c r="L69" s="2">
        <v>23141.9</v>
      </c>
      <c r="M69" s="2">
        <v>23457.3</v>
      </c>
      <c r="N69" t="e">
        <f>(#REF!+#REF!+#REF!)/10^3</f>
        <v>#REF!</v>
      </c>
      <c r="O69" t="e">
        <f>(#REF!+#REF!+#REF!)/10^3</f>
        <v>#REF!</v>
      </c>
      <c r="P69" t="e">
        <f>(#REF!+#REF!+#REF!)/10^3</f>
        <v>#REF!</v>
      </c>
      <c r="Q69" t="e">
        <f>(#REF!+#REF!+#REF!)/10^3</f>
        <v>#REF!</v>
      </c>
      <c r="R69" t="e">
        <f>(#REF!+#REF!+#REF!)/10^3</f>
        <v>#REF!</v>
      </c>
      <c r="S69" t="e">
        <f>(#REF!+#REF!+#REF!)/10^3</f>
        <v>#REF!</v>
      </c>
      <c r="T69" t="e">
        <f>(#REF!+#REF!+#REF!)/10^3</f>
        <v>#REF!</v>
      </c>
      <c r="U69" t="e">
        <f>(#REF!+#REF!+#REF!)/10^3</f>
        <v>#REF!</v>
      </c>
      <c r="W69" s="9" t="s">
        <v>33</v>
      </c>
      <c r="X69" s="13">
        <f t="shared" si="8"/>
        <v>389.46910000000003</v>
      </c>
      <c r="Y69" s="13">
        <f t="shared" si="9"/>
        <v>2326.2103999999999</v>
      </c>
      <c r="Z69" s="24">
        <f t="shared" si="9"/>
        <v>4212.4436999999998</v>
      </c>
      <c r="AA69" s="13">
        <f t="shared" si="9"/>
        <v>6063.4947999999995</v>
      </c>
      <c r="AB69" s="13">
        <f t="shared" si="9"/>
        <v>7902.8192999999992</v>
      </c>
      <c r="AC69" s="13">
        <f t="shared" si="9"/>
        <v>9742.0347999999994</v>
      </c>
      <c r="AD69" s="13">
        <f t="shared" si="9"/>
        <v>11589.7531</v>
      </c>
      <c r="AE69" s="13">
        <f t="shared" si="9"/>
        <v>13446.064</v>
      </c>
      <c r="AF69" s="13">
        <f t="shared" si="9"/>
        <v>15314.627899999999</v>
      </c>
      <c r="AH69" s="13">
        <f t="shared" si="10"/>
        <v>389.46910000000003</v>
      </c>
      <c r="AI69" s="13">
        <f t="shared" si="11"/>
        <v>2324.1563999999998</v>
      </c>
      <c r="AJ69" s="24">
        <f t="shared" si="11"/>
        <v>4197.8438999999998</v>
      </c>
      <c r="AK69" s="13">
        <f t="shared" si="11"/>
        <v>6026.0886</v>
      </c>
      <c r="AL69" s="13">
        <f t="shared" si="11"/>
        <v>7837.3786</v>
      </c>
      <c r="AM69" s="13">
        <f t="shared" si="11"/>
        <v>9644.3905999999988</v>
      </c>
      <c r="AN69" s="13">
        <f t="shared" si="11"/>
        <v>11451.9192</v>
      </c>
      <c r="AO69" s="13">
        <f t="shared" si="11"/>
        <v>13263.937</v>
      </c>
      <c r="AP69" s="13">
        <f t="shared" si="11"/>
        <v>15085.088299999999</v>
      </c>
      <c r="AQ69" s="24"/>
      <c r="AR69" s="13">
        <f t="shared" si="12"/>
        <v>389.46910000000003</v>
      </c>
      <c r="AS69" s="13">
        <f t="shared" si="13"/>
        <v>2323.9250999999999</v>
      </c>
      <c r="AT69" s="24">
        <f t="shared" si="13"/>
        <v>4196.3863999999994</v>
      </c>
      <c r="AU69" s="13">
        <f t="shared" si="13"/>
        <v>6023.5880999999999</v>
      </c>
      <c r="AV69" s="13">
        <f t="shared" si="13"/>
        <v>7836.6112000000003</v>
      </c>
      <c r="AW69" s="13">
        <f t="shared" si="13"/>
        <v>9649.8690999999999</v>
      </c>
      <c r="AX69" s="13">
        <f t="shared" si="13"/>
        <v>11465.984200000001</v>
      </c>
      <c r="AY69" s="13">
        <f t="shared" si="13"/>
        <v>13282.855900000002</v>
      </c>
      <c r="AZ69" s="13">
        <f t="shared" si="13"/>
        <v>15107.658800000003</v>
      </c>
      <c r="BA69" s="13"/>
      <c r="BB69" s="13">
        <f t="shared" si="14"/>
        <v>389.46910000000003</v>
      </c>
      <c r="BC69" s="13">
        <f t="shared" si="15"/>
        <v>2325.7591000000002</v>
      </c>
      <c r="BD69" s="24">
        <f t="shared" si="15"/>
        <v>4209.2263000000003</v>
      </c>
      <c r="BE69" s="13">
        <f t="shared" si="15"/>
        <v>6054.7748000000001</v>
      </c>
      <c r="BF69" s="13">
        <f t="shared" si="15"/>
        <v>7885.7560000000003</v>
      </c>
      <c r="BG69" s="13">
        <f t="shared" si="15"/>
        <v>9715.9448000000011</v>
      </c>
      <c r="BH69" s="13">
        <f t="shared" si="15"/>
        <v>11552.2135</v>
      </c>
      <c r="BI69" s="13">
        <f t="shared" si="15"/>
        <v>13395.2153</v>
      </c>
      <c r="BJ69" s="13">
        <f t="shared" si="15"/>
        <v>15250.648200000001</v>
      </c>
      <c r="BK69" s="14"/>
    </row>
    <row r="70" spans="1:64" x14ac:dyDescent="0.3">
      <c r="A70" t="s">
        <v>104</v>
      </c>
      <c r="B70" s="2">
        <v>1980</v>
      </c>
      <c r="C70" s="2">
        <v>2350</v>
      </c>
      <c r="D70" s="2">
        <v>2154.8000000000002</v>
      </c>
      <c r="E70" s="2">
        <v>2174.4</v>
      </c>
      <c r="F70" s="2">
        <v>2206.8000000000002</v>
      </c>
      <c r="G70" s="2">
        <v>2239.6999999999998</v>
      </c>
      <c r="H70" s="2">
        <v>2270.7000000000003</v>
      </c>
      <c r="I70" s="2">
        <v>2302.7999999999997</v>
      </c>
      <c r="J70" s="2">
        <v>2335.7999999999997</v>
      </c>
      <c r="K70" s="2">
        <v>2366.9</v>
      </c>
      <c r="L70" s="2">
        <v>2398.6</v>
      </c>
      <c r="M70" s="2">
        <v>2430.5</v>
      </c>
      <c r="N70" t="e">
        <f>(#REF!+#REF!+#REF!)/10^3</f>
        <v>#REF!</v>
      </c>
      <c r="O70" t="e">
        <f>(#REF!+#REF!+#REF!)/10^3</f>
        <v>#REF!</v>
      </c>
      <c r="P70" t="e">
        <f>(#REF!+#REF!+#REF!)/10^3</f>
        <v>#REF!</v>
      </c>
      <c r="Q70" t="e">
        <f>(#REF!+#REF!+#REF!)/10^3</f>
        <v>#REF!</v>
      </c>
      <c r="R70" t="e">
        <f>(#REF!+#REF!+#REF!)/10^3</f>
        <v>#REF!</v>
      </c>
      <c r="S70" t="e">
        <f>(#REF!+#REF!+#REF!)/10^3</f>
        <v>#REF!</v>
      </c>
      <c r="T70" t="e">
        <f>(#REF!+#REF!+#REF!)/10^3</f>
        <v>#REF!</v>
      </c>
      <c r="U70" t="e">
        <f>(#REF!+#REF!+#REF!)/10^3</f>
        <v>#REF!</v>
      </c>
      <c r="W70" t="s">
        <v>34</v>
      </c>
      <c r="X70" s="17">
        <f t="shared" si="8"/>
        <v>17.321300000000001</v>
      </c>
      <c r="Y70" s="17">
        <f t="shared" ref="Y70:AF85" si="17">X70+X21*4+Y21</f>
        <v>104.64400000000001</v>
      </c>
      <c r="Z70" s="18">
        <f t="shared" si="17"/>
        <v>195.72030000000001</v>
      </c>
      <c r="AA70" s="17">
        <f t="shared" si="17"/>
        <v>290.66039999999998</v>
      </c>
      <c r="AB70" s="17">
        <f t="shared" si="17"/>
        <v>387.13330000000002</v>
      </c>
      <c r="AC70" s="17">
        <f t="shared" si="17"/>
        <v>485.08000000000004</v>
      </c>
      <c r="AD70" s="17">
        <f t="shared" si="17"/>
        <v>584.20880000000011</v>
      </c>
      <c r="AE70" s="17">
        <f t="shared" si="17"/>
        <v>683.67540000000008</v>
      </c>
      <c r="AF70" s="17">
        <f t="shared" si="17"/>
        <v>783.5956000000001</v>
      </c>
      <c r="AH70" s="17">
        <f t="shared" si="10"/>
        <v>17.321300000000001</v>
      </c>
      <c r="AI70" s="17">
        <f t="shared" ref="AI70:AP85" si="18">AH70+AH21*4+AI21</f>
        <v>104.54970000000002</v>
      </c>
      <c r="AJ70" s="18">
        <f t="shared" si="18"/>
        <v>195.06300000000002</v>
      </c>
      <c r="AK70" s="17">
        <f t="shared" si="18"/>
        <v>289.09270000000004</v>
      </c>
      <c r="AL70" s="17">
        <f t="shared" si="18"/>
        <v>384.73810000000003</v>
      </c>
      <c r="AM70" s="17">
        <f t="shared" si="18"/>
        <v>481.89390000000003</v>
      </c>
      <c r="AN70" s="17">
        <f t="shared" si="18"/>
        <v>580.25300000000004</v>
      </c>
      <c r="AO70" s="17">
        <f t="shared" si="18"/>
        <v>678.95420000000001</v>
      </c>
      <c r="AP70" s="17">
        <f t="shared" si="18"/>
        <v>777.94659999999999</v>
      </c>
      <c r="AQ70" s="18"/>
      <c r="AR70" s="17">
        <f t="shared" si="12"/>
        <v>17.321300000000001</v>
      </c>
      <c r="AS70" s="17">
        <f t="shared" ref="AS70:AZ85" si="19">AR70+AR21*4+AS21</f>
        <v>104.45460000000001</v>
      </c>
      <c r="AT70" s="18">
        <f t="shared" si="19"/>
        <v>194.32530000000003</v>
      </c>
      <c r="AU70" s="17">
        <f t="shared" si="19"/>
        <v>287.05930000000006</v>
      </c>
      <c r="AV70" s="17">
        <f t="shared" si="19"/>
        <v>381.4541000000001</v>
      </c>
      <c r="AW70" s="17">
        <f t="shared" si="19"/>
        <v>477.31770000000006</v>
      </c>
      <c r="AX70" s="17">
        <f t="shared" si="19"/>
        <v>574.44860000000006</v>
      </c>
      <c r="AY70" s="17">
        <f t="shared" si="19"/>
        <v>671.77060000000006</v>
      </c>
      <c r="AZ70" s="17">
        <f t="shared" si="19"/>
        <v>769.10730000000012</v>
      </c>
      <c r="BA70" s="17"/>
      <c r="BB70" s="17">
        <f t="shared" si="14"/>
        <v>17.321300000000001</v>
      </c>
      <c r="BC70" s="17">
        <f t="shared" ref="BC70:BJ85" si="20">BB70+BB21*4+BC21</f>
        <v>104.62790000000001</v>
      </c>
      <c r="BD70" s="18">
        <f t="shared" si="20"/>
        <v>195.62730000000002</v>
      </c>
      <c r="BE70" s="17">
        <f t="shared" si="20"/>
        <v>290.5231</v>
      </c>
      <c r="BF70" s="17">
        <f t="shared" si="20"/>
        <v>387.0163</v>
      </c>
      <c r="BG70" s="17">
        <f t="shared" si="20"/>
        <v>484.94889999999998</v>
      </c>
      <c r="BH70" s="17">
        <f t="shared" si="20"/>
        <v>584.05629999999996</v>
      </c>
      <c r="BI70" s="17">
        <f t="shared" si="20"/>
        <v>683.46249999999998</v>
      </c>
      <c r="BJ70" s="17">
        <f t="shared" si="20"/>
        <v>783.19579999999996</v>
      </c>
      <c r="BK70" s="19"/>
    </row>
    <row r="71" spans="1:64" x14ac:dyDescent="0.3">
      <c r="A71" t="s">
        <v>105</v>
      </c>
      <c r="B71" s="2">
        <v>9052</v>
      </c>
      <c r="C71" s="2">
        <v>8765</v>
      </c>
      <c r="D71" s="2">
        <v>8802</v>
      </c>
      <c r="E71" s="2">
        <v>8883.7999999999993</v>
      </c>
      <c r="F71" s="2">
        <v>8989.8000000000011</v>
      </c>
      <c r="G71" s="2">
        <v>9100</v>
      </c>
      <c r="H71" s="2">
        <v>9216.5</v>
      </c>
      <c r="I71" s="2">
        <v>9337.1999999999989</v>
      </c>
      <c r="J71" s="2">
        <v>9462.7000000000007</v>
      </c>
      <c r="K71" s="2">
        <v>9575.3999999999978</v>
      </c>
      <c r="L71" s="2">
        <v>9687.5</v>
      </c>
      <c r="M71" s="2">
        <v>9798.9000000000015</v>
      </c>
      <c r="N71" t="e">
        <f>(#REF!+#REF!+#REF!)/10^3</f>
        <v>#REF!</v>
      </c>
      <c r="O71" t="e">
        <f>(#REF!+#REF!+#REF!)/10^3</f>
        <v>#REF!</v>
      </c>
      <c r="P71" t="e">
        <f>(#REF!+#REF!+#REF!)/10^3</f>
        <v>#REF!</v>
      </c>
      <c r="Q71" t="e">
        <f>(#REF!+#REF!+#REF!)/10^3</f>
        <v>#REF!</v>
      </c>
      <c r="R71" t="e">
        <f>(#REF!+#REF!+#REF!)/10^3</f>
        <v>#REF!</v>
      </c>
      <c r="S71" t="e">
        <f>(#REF!+#REF!+#REF!)/10^3</f>
        <v>#REF!</v>
      </c>
      <c r="T71" t="e">
        <f>(#REF!+#REF!+#REF!)/10^3</f>
        <v>#REF!</v>
      </c>
      <c r="U71" t="e">
        <f>(#REF!+#REF!+#REF!)/10^3</f>
        <v>#REF!</v>
      </c>
      <c r="W71" t="s">
        <v>36</v>
      </c>
      <c r="X71" s="17">
        <f t="shared" si="8"/>
        <v>256.63810000000001</v>
      </c>
      <c r="Y71" s="17">
        <f t="shared" si="17"/>
        <v>1532.7814000000003</v>
      </c>
      <c r="Z71" s="18">
        <f t="shared" si="17"/>
        <v>2775.5804000000003</v>
      </c>
      <c r="AA71" s="17">
        <f t="shared" si="17"/>
        <v>3997.4823000000001</v>
      </c>
      <c r="AB71" s="17">
        <f t="shared" si="17"/>
        <v>5219.6778999999997</v>
      </c>
      <c r="AC71" s="17">
        <f t="shared" si="17"/>
        <v>6450.4201999999996</v>
      </c>
      <c r="AD71" s="17">
        <f t="shared" si="17"/>
        <v>7696.6292999999996</v>
      </c>
      <c r="AE71" s="17">
        <f t="shared" si="17"/>
        <v>8961.1846000000005</v>
      </c>
      <c r="AF71" s="17">
        <f t="shared" si="17"/>
        <v>10247.805</v>
      </c>
      <c r="AH71" s="17">
        <f t="shared" si="10"/>
        <v>256.63810000000001</v>
      </c>
      <c r="AI71" s="17">
        <f t="shared" si="18"/>
        <v>1531.1682000000001</v>
      </c>
      <c r="AJ71" s="18">
        <f t="shared" si="18"/>
        <v>2763.8890000000001</v>
      </c>
      <c r="AK71" s="17">
        <f t="shared" si="18"/>
        <v>3966.6167999999998</v>
      </c>
      <c r="AL71" s="17">
        <f t="shared" si="18"/>
        <v>5164.7908000000007</v>
      </c>
      <c r="AM71" s="17">
        <f t="shared" si="18"/>
        <v>6367.2239000000009</v>
      </c>
      <c r="AN71" s="17">
        <f t="shared" si="18"/>
        <v>7577.8261000000002</v>
      </c>
      <c r="AO71" s="17">
        <f t="shared" si="18"/>
        <v>8803.6706000000013</v>
      </c>
      <c r="AP71" s="17">
        <f t="shared" si="18"/>
        <v>10049.308500000001</v>
      </c>
      <c r="AQ71" s="18"/>
      <c r="AR71" s="17">
        <f t="shared" si="12"/>
        <v>256.63810000000001</v>
      </c>
      <c r="AS71" s="17">
        <f t="shared" si="19"/>
        <v>1531.5470000000003</v>
      </c>
      <c r="AT71" s="18">
        <f t="shared" si="19"/>
        <v>2767.0208000000002</v>
      </c>
      <c r="AU71" s="17">
        <f t="shared" si="19"/>
        <v>3976.3772000000004</v>
      </c>
      <c r="AV71" s="17">
        <f t="shared" si="19"/>
        <v>5183.9588000000003</v>
      </c>
      <c r="AW71" s="17">
        <f t="shared" si="19"/>
        <v>6400.7855000000009</v>
      </c>
      <c r="AX71" s="17">
        <f t="shared" si="19"/>
        <v>7628.7011000000002</v>
      </c>
      <c r="AY71" s="17">
        <f t="shared" si="19"/>
        <v>8868.9344000000019</v>
      </c>
      <c r="AZ71" s="17">
        <f t="shared" si="19"/>
        <v>10128.339500000002</v>
      </c>
      <c r="BA71" s="17"/>
      <c r="BB71" s="17">
        <f t="shared" si="14"/>
        <v>256.63810000000001</v>
      </c>
      <c r="BC71" s="17">
        <f t="shared" si="20"/>
        <v>1532.5226000000002</v>
      </c>
      <c r="BD71" s="18">
        <f t="shared" si="20"/>
        <v>2773.6725000000001</v>
      </c>
      <c r="BE71" s="17">
        <f t="shared" si="20"/>
        <v>3991.9107000000004</v>
      </c>
      <c r="BF71" s="17">
        <f t="shared" si="20"/>
        <v>5207.9598999999998</v>
      </c>
      <c r="BG71" s="17">
        <f t="shared" si="20"/>
        <v>6431.8139999999994</v>
      </c>
      <c r="BH71" s="17">
        <f t="shared" si="20"/>
        <v>7669.5239999999994</v>
      </c>
      <c r="BI71" s="17">
        <f t="shared" si="20"/>
        <v>8924.4696999999996</v>
      </c>
      <c r="BJ71" s="17">
        <f t="shared" si="20"/>
        <v>10202.597399999999</v>
      </c>
      <c r="BK71" s="19"/>
    </row>
    <row r="72" spans="1:64" x14ac:dyDescent="0.3">
      <c r="A72" t="s">
        <v>106</v>
      </c>
      <c r="B72" s="2">
        <v>697</v>
      </c>
      <c r="C72" s="2">
        <v>666</v>
      </c>
      <c r="D72" s="2">
        <v>736.3</v>
      </c>
      <c r="E72" s="2">
        <v>760.4</v>
      </c>
      <c r="F72" s="2">
        <v>789.5</v>
      </c>
      <c r="G72" s="2">
        <v>815.2</v>
      </c>
      <c r="H72" s="2">
        <v>831.2</v>
      </c>
      <c r="I72" s="2">
        <v>845.3</v>
      </c>
      <c r="J72" s="2">
        <v>860</v>
      </c>
      <c r="K72" s="2">
        <v>871.09999999999991</v>
      </c>
      <c r="L72" s="2">
        <v>881.2</v>
      </c>
      <c r="M72" s="2">
        <v>890.7</v>
      </c>
      <c r="N72" t="e">
        <f>(#REF!+#REF!+#REF!)/10^3</f>
        <v>#REF!</v>
      </c>
      <c r="O72" t="e">
        <f>(#REF!+#REF!+#REF!)/10^3</f>
        <v>#REF!</v>
      </c>
      <c r="P72" t="e">
        <f>(#REF!+#REF!+#REF!)/10^3</f>
        <v>#REF!</v>
      </c>
      <c r="Q72" t="e">
        <f>(#REF!+#REF!+#REF!)/10^3</f>
        <v>#REF!</v>
      </c>
      <c r="R72" t="e">
        <f>(#REF!+#REF!+#REF!)/10^3</f>
        <v>#REF!</v>
      </c>
      <c r="S72" t="e">
        <f>(#REF!+#REF!+#REF!)/10^3</f>
        <v>#REF!</v>
      </c>
      <c r="T72" t="e">
        <f>(#REF!+#REF!+#REF!)/10^3</f>
        <v>#REF!</v>
      </c>
      <c r="U72" t="e">
        <f>(#REF!+#REF!+#REF!)/10^3</f>
        <v>#REF!</v>
      </c>
      <c r="W72" t="s">
        <v>38</v>
      </c>
      <c r="X72" s="17">
        <f t="shared" si="8"/>
        <v>55.284500000000008</v>
      </c>
      <c r="Y72" s="17">
        <f t="shared" si="17"/>
        <v>327.7457</v>
      </c>
      <c r="Z72" s="18">
        <f t="shared" si="17"/>
        <v>581.1087</v>
      </c>
      <c r="AA72" s="17">
        <f t="shared" si="17"/>
        <v>819.0643</v>
      </c>
      <c r="AB72" s="17">
        <f t="shared" si="17"/>
        <v>1045.4694</v>
      </c>
      <c r="AC72" s="17">
        <f t="shared" si="17"/>
        <v>1262.3019999999999</v>
      </c>
      <c r="AD72" s="17">
        <f t="shared" si="17"/>
        <v>1470.2127</v>
      </c>
      <c r="AE72" s="17">
        <f t="shared" si="17"/>
        <v>1667.3771000000002</v>
      </c>
      <c r="AF72" s="17">
        <f t="shared" si="17"/>
        <v>1853.4847</v>
      </c>
      <c r="AH72" s="17">
        <f t="shared" si="10"/>
        <v>55.284500000000008</v>
      </c>
      <c r="AI72" s="17">
        <f t="shared" si="18"/>
        <v>327.73500000000001</v>
      </c>
      <c r="AJ72" s="18">
        <f t="shared" si="18"/>
        <v>580.91409999999996</v>
      </c>
      <c r="AK72" s="17">
        <f t="shared" si="18"/>
        <v>818.029</v>
      </c>
      <c r="AL72" s="17">
        <f t="shared" si="18"/>
        <v>1043.0801000000001</v>
      </c>
      <c r="AM72" s="17">
        <f t="shared" si="18"/>
        <v>1258.6778999999999</v>
      </c>
      <c r="AN72" s="17">
        <f t="shared" si="18"/>
        <v>1465.3925999999999</v>
      </c>
      <c r="AO72" s="17">
        <f t="shared" si="18"/>
        <v>1661.3934999999999</v>
      </c>
      <c r="AP72" s="17">
        <f t="shared" si="18"/>
        <v>1846.4534999999998</v>
      </c>
      <c r="AQ72" s="18"/>
      <c r="AR72" s="17">
        <f t="shared" si="12"/>
        <v>55.284500000000008</v>
      </c>
      <c r="AS72" s="17">
        <f t="shared" si="19"/>
        <v>327.50480000000005</v>
      </c>
      <c r="AT72" s="18">
        <f t="shared" si="19"/>
        <v>579.23140000000012</v>
      </c>
      <c r="AU72" s="17">
        <f t="shared" si="19"/>
        <v>813.82220000000018</v>
      </c>
      <c r="AV72" s="17">
        <f t="shared" si="19"/>
        <v>1036.8971000000001</v>
      </c>
      <c r="AW72" s="17">
        <f t="shared" si="19"/>
        <v>1250.4986000000004</v>
      </c>
      <c r="AX72" s="17">
        <f t="shared" si="19"/>
        <v>1454.8843000000004</v>
      </c>
      <c r="AY72" s="17">
        <f t="shared" si="19"/>
        <v>1648.1181000000004</v>
      </c>
      <c r="AZ72" s="17">
        <f t="shared" si="19"/>
        <v>1830.1592000000003</v>
      </c>
      <c r="BA72" s="17"/>
      <c r="BB72" s="17">
        <f t="shared" si="14"/>
        <v>55.284500000000008</v>
      </c>
      <c r="BC72" s="17">
        <f t="shared" si="20"/>
        <v>327.74580000000003</v>
      </c>
      <c r="BD72" s="18">
        <f t="shared" si="20"/>
        <v>580.99130000000002</v>
      </c>
      <c r="BE72" s="17">
        <f t="shared" si="20"/>
        <v>818.26140000000009</v>
      </c>
      <c r="BF72" s="17">
        <f t="shared" si="20"/>
        <v>1043.6381000000001</v>
      </c>
      <c r="BG72" s="17">
        <f t="shared" si="20"/>
        <v>1259.5920000000001</v>
      </c>
      <c r="BH72" s="17">
        <f t="shared" si="20"/>
        <v>1466.5742000000002</v>
      </c>
      <c r="BI72" s="17">
        <f t="shared" si="20"/>
        <v>1662.8572000000001</v>
      </c>
      <c r="BJ72" s="17">
        <f t="shared" si="20"/>
        <v>1848.1337000000001</v>
      </c>
      <c r="BK72" s="19"/>
    </row>
    <row r="73" spans="1:64" x14ac:dyDescent="0.3">
      <c r="A73" t="s">
        <v>107</v>
      </c>
      <c r="B73" s="2">
        <v>14</v>
      </c>
      <c r="C73" s="2">
        <v>13</v>
      </c>
      <c r="D73" s="2">
        <v>13.1</v>
      </c>
      <c r="E73" s="2">
        <v>13.3</v>
      </c>
      <c r="F73" s="2">
        <v>12.6</v>
      </c>
      <c r="G73" s="2">
        <v>11.700000000000001</v>
      </c>
      <c r="H73" s="2">
        <v>11.5</v>
      </c>
      <c r="I73" s="2">
        <v>11.399999999999999</v>
      </c>
      <c r="J73" s="2">
        <v>11.3</v>
      </c>
      <c r="K73" s="2">
        <v>11.6</v>
      </c>
      <c r="L73" s="2">
        <v>11.9</v>
      </c>
      <c r="M73" s="2">
        <v>12.299999999999999</v>
      </c>
      <c r="N73" t="e">
        <f>(#REF!+#REF!+#REF!)/10^3</f>
        <v>#REF!</v>
      </c>
      <c r="O73" t="e">
        <f>(#REF!+#REF!+#REF!)/10^3</f>
        <v>#REF!</v>
      </c>
      <c r="P73" t="e">
        <f>(#REF!+#REF!+#REF!)/10^3</f>
        <v>#REF!</v>
      </c>
      <c r="Q73" t="e">
        <f>(#REF!+#REF!+#REF!)/10^3</f>
        <v>#REF!</v>
      </c>
      <c r="R73" t="e">
        <f>(#REF!+#REF!+#REF!)/10^3</f>
        <v>#REF!</v>
      </c>
      <c r="S73" t="e">
        <f>(#REF!+#REF!+#REF!)/10^3</f>
        <v>#REF!</v>
      </c>
      <c r="T73" t="e">
        <f>(#REF!+#REF!+#REF!)/10^3</f>
        <v>#REF!</v>
      </c>
      <c r="U73" t="e">
        <f>(#REF!+#REF!+#REF!)/10^3</f>
        <v>#REF!</v>
      </c>
      <c r="W73" t="s">
        <v>40</v>
      </c>
      <c r="X73" s="17">
        <f t="shared" si="8"/>
        <v>10.010999999999999</v>
      </c>
      <c r="Y73" s="17">
        <f t="shared" si="17"/>
        <v>60.26509999999999</v>
      </c>
      <c r="Z73" s="18">
        <f t="shared" si="17"/>
        <v>111.55279999999999</v>
      </c>
      <c r="AA73" s="17">
        <f t="shared" si="17"/>
        <v>163.91529999999997</v>
      </c>
      <c r="AB73" s="17">
        <f t="shared" si="17"/>
        <v>216.88749999999996</v>
      </c>
      <c r="AC73" s="17">
        <f t="shared" si="17"/>
        <v>270.33339999999993</v>
      </c>
      <c r="AD73" s="17">
        <f t="shared" si="17"/>
        <v>323.98829999999992</v>
      </c>
      <c r="AE73" s="17">
        <f t="shared" si="17"/>
        <v>377.66509999999988</v>
      </c>
      <c r="AF73" s="17">
        <f t="shared" si="17"/>
        <v>431.32679999999988</v>
      </c>
      <c r="AH73" s="17">
        <f t="shared" si="10"/>
        <v>10.010999999999999</v>
      </c>
      <c r="AI73" s="17">
        <f t="shared" si="18"/>
        <v>60.277599999999993</v>
      </c>
      <c r="AJ73" s="18">
        <f t="shared" si="18"/>
        <v>111.64429999999999</v>
      </c>
      <c r="AK73" s="17">
        <f t="shared" si="18"/>
        <v>164.12289999999999</v>
      </c>
      <c r="AL73" s="17">
        <f t="shared" si="18"/>
        <v>217.09199999999998</v>
      </c>
      <c r="AM73" s="17">
        <f t="shared" si="18"/>
        <v>270.50700000000001</v>
      </c>
      <c r="AN73" s="17">
        <f t="shared" si="18"/>
        <v>324.05849999999998</v>
      </c>
      <c r="AO73" s="17">
        <f t="shared" si="18"/>
        <v>377.529</v>
      </c>
      <c r="AP73" s="17">
        <f t="shared" si="18"/>
        <v>430.85849999999999</v>
      </c>
      <c r="AQ73" s="18"/>
      <c r="AR73" s="17">
        <f t="shared" si="12"/>
        <v>10.010999999999999</v>
      </c>
      <c r="AS73" s="17">
        <f t="shared" si="19"/>
        <v>60.292599999999993</v>
      </c>
      <c r="AT73" s="18">
        <f t="shared" si="19"/>
        <v>111.7431</v>
      </c>
      <c r="AU73" s="17">
        <f t="shared" si="19"/>
        <v>164.34609999999998</v>
      </c>
      <c r="AV73" s="17">
        <f t="shared" si="19"/>
        <v>217.48089999999996</v>
      </c>
      <c r="AW73" s="17">
        <f t="shared" si="19"/>
        <v>271.16399999999999</v>
      </c>
      <c r="AX73" s="17">
        <f t="shared" si="19"/>
        <v>325.0838</v>
      </c>
      <c r="AY73" s="17">
        <f t="shared" si="19"/>
        <v>378.95310000000001</v>
      </c>
      <c r="AZ73" s="17">
        <f t="shared" si="19"/>
        <v>432.7081</v>
      </c>
      <c r="BA73" s="17"/>
      <c r="BB73" s="17">
        <f t="shared" si="14"/>
        <v>10.010999999999999</v>
      </c>
      <c r="BC73" s="17">
        <f t="shared" si="20"/>
        <v>60.269899999999993</v>
      </c>
      <c r="BD73" s="18">
        <f t="shared" si="20"/>
        <v>111.58930000000001</v>
      </c>
      <c r="BE73" s="17">
        <f t="shared" si="20"/>
        <v>163.9795</v>
      </c>
      <c r="BF73" s="17">
        <f t="shared" si="20"/>
        <v>216.8434</v>
      </c>
      <c r="BG73" s="17">
        <f t="shared" si="20"/>
        <v>270.18279999999999</v>
      </c>
      <c r="BH73" s="17">
        <f t="shared" si="20"/>
        <v>323.67199999999997</v>
      </c>
      <c r="BI73" s="17">
        <f t="shared" si="20"/>
        <v>377.09949999999998</v>
      </c>
      <c r="BJ73" s="17">
        <f t="shared" si="20"/>
        <v>430.3999</v>
      </c>
      <c r="BK73" s="19"/>
    </row>
    <row r="74" spans="1:64" x14ac:dyDescent="0.3">
      <c r="A74" t="s">
        <v>29</v>
      </c>
      <c r="B74" s="2">
        <v>41936</v>
      </c>
      <c r="C74" s="2">
        <v>46611</v>
      </c>
      <c r="D74" s="2">
        <v>46012.1</v>
      </c>
      <c r="E74" s="2">
        <v>46792.299999999996</v>
      </c>
      <c r="F74" s="2">
        <v>48185.2</v>
      </c>
      <c r="G74" s="2">
        <v>49741.000000000007</v>
      </c>
      <c r="H74" s="2">
        <v>50527.900000000009</v>
      </c>
      <c r="I74" s="2">
        <v>51230.2</v>
      </c>
      <c r="J74" s="2">
        <v>51977.3</v>
      </c>
      <c r="K74" s="2">
        <v>52455.199999999997</v>
      </c>
      <c r="L74" s="2">
        <v>52876.800000000003</v>
      </c>
      <c r="M74" s="2">
        <v>53234</v>
      </c>
      <c r="N74" t="e">
        <f>(#REF!+#REF!+#REF!)/10^3</f>
        <v>#REF!</v>
      </c>
      <c r="O74" t="e">
        <f>(#REF!+#REF!+#REF!)/10^3</f>
        <v>#REF!</v>
      </c>
      <c r="P74" t="e">
        <f>(#REF!+#REF!+#REF!)/10^3</f>
        <v>#REF!</v>
      </c>
      <c r="Q74" t="e">
        <f>(#REF!+#REF!+#REF!)/10^3</f>
        <v>#REF!</v>
      </c>
      <c r="R74" t="e">
        <f>(#REF!+#REF!+#REF!)/10^3</f>
        <v>#REF!</v>
      </c>
      <c r="S74" t="e">
        <f>(#REF!+#REF!+#REF!)/10^3</f>
        <v>#REF!</v>
      </c>
      <c r="T74" t="e">
        <f>(#REF!+#REF!+#REF!)/10^3</f>
        <v>#REF!</v>
      </c>
      <c r="U74" t="e">
        <f>(#REF!+#REF!+#REF!)/10^3</f>
        <v>#REF!</v>
      </c>
      <c r="W74" t="s">
        <v>42</v>
      </c>
      <c r="X74" s="17">
        <f t="shared" si="8"/>
        <v>8.5879999999999992</v>
      </c>
      <c r="Y74" s="17">
        <f t="shared" si="17"/>
        <v>51.7179</v>
      </c>
      <c r="Z74" s="18">
        <f t="shared" si="17"/>
        <v>95.79079999999999</v>
      </c>
      <c r="AA74" s="17">
        <f t="shared" si="17"/>
        <v>140.72549999999998</v>
      </c>
      <c r="AB74" s="17">
        <f t="shared" si="17"/>
        <v>186.29519999999999</v>
      </c>
      <c r="AC74" s="17">
        <f t="shared" si="17"/>
        <v>232.4736</v>
      </c>
      <c r="AD74" s="17">
        <f t="shared" si="17"/>
        <v>279.22390000000001</v>
      </c>
      <c r="AE74" s="17">
        <f t="shared" si="17"/>
        <v>326.43430000000001</v>
      </c>
      <c r="AF74" s="17">
        <f t="shared" si="17"/>
        <v>374.09910000000002</v>
      </c>
      <c r="AH74" s="17">
        <f t="shared" si="10"/>
        <v>8.5879999999999992</v>
      </c>
      <c r="AI74" s="17">
        <f t="shared" si="18"/>
        <v>51.714699999999993</v>
      </c>
      <c r="AJ74" s="18">
        <f t="shared" si="18"/>
        <v>95.768599999999992</v>
      </c>
      <c r="AK74" s="17">
        <f t="shared" si="18"/>
        <v>140.67070000000001</v>
      </c>
      <c r="AL74" s="17">
        <f t="shared" si="18"/>
        <v>186.2012</v>
      </c>
      <c r="AM74" s="17">
        <f t="shared" si="18"/>
        <v>232.33920000000001</v>
      </c>
      <c r="AN74" s="17">
        <f t="shared" si="18"/>
        <v>279.04719999999998</v>
      </c>
      <c r="AO74" s="17">
        <f t="shared" si="18"/>
        <v>326.21369999999996</v>
      </c>
      <c r="AP74" s="17">
        <f t="shared" si="18"/>
        <v>373.83229999999998</v>
      </c>
      <c r="AQ74" s="18"/>
      <c r="AR74" s="17">
        <f t="shared" si="12"/>
        <v>8.5879999999999992</v>
      </c>
      <c r="AS74" s="17">
        <f t="shared" si="19"/>
        <v>51.706800000000001</v>
      </c>
      <c r="AT74" s="18">
        <f t="shared" si="19"/>
        <v>95.712500000000006</v>
      </c>
      <c r="AU74" s="17">
        <f t="shared" si="19"/>
        <v>140.53139999999999</v>
      </c>
      <c r="AV74" s="17">
        <f t="shared" si="19"/>
        <v>185.9778</v>
      </c>
      <c r="AW74" s="17">
        <f t="shared" si="19"/>
        <v>232.03130000000002</v>
      </c>
      <c r="AX74" s="17">
        <f t="shared" si="19"/>
        <v>278.65469999999999</v>
      </c>
      <c r="AY74" s="17">
        <f t="shared" si="19"/>
        <v>325.7362</v>
      </c>
      <c r="AZ74" s="17">
        <f t="shared" si="19"/>
        <v>373.27</v>
      </c>
      <c r="BA74" s="17"/>
      <c r="BB74" s="17">
        <f t="shared" si="14"/>
        <v>8.5879999999999992</v>
      </c>
      <c r="BC74" s="17">
        <f t="shared" si="20"/>
        <v>51.714199999999998</v>
      </c>
      <c r="BD74" s="18">
        <f t="shared" si="20"/>
        <v>95.764699999999991</v>
      </c>
      <c r="BE74" s="17">
        <f t="shared" si="20"/>
        <v>140.66</v>
      </c>
      <c r="BF74" s="17">
        <f t="shared" si="20"/>
        <v>186.18440000000001</v>
      </c>
      <c r="BG74" s="17">
        <f t="shared" si="20"/>
        <v>232.316</v>
      </c>
      <c r="BH74" s="17">
        <f t="shared" si="20"/>
        <v>279.01779999999997</v>
      </c>
      <c r="BI74" s="17">
        <f t="shared" si="20"/>
        <v>326.17729999999995</v>
      </c>
      <c r="BJ74" s="17">
        <f t="shared" si="20"/>
        <v>373.78919999999994</v>
      </c>
      <c r="BK74" s="19"/>
    </row>
    <row r="75" spans="1:64" x14ac:dyDescent="0.3">
      <c r="A75" t="s">
        <v>108</v>
      </c>
      <c r="B75" s="2">
        <v>4</v>
      </c>
      <c r="C75" s="2">
        <v>0</v>
      </c>
      <c r="D75" s="2">
        <v>0</v>
      </c>
      <c r="E75" s="2">
        <v>0.1</v>
      </c>
      <c r="F75" s="2">
        <v>0.1</v>
      </c>
      <c r="G75" s="2">
        <v>0.1</v>
      </c>
      <c r="H75" s="2">
        <v>0.1</v>
      </c>
      <c r="I75" s="2">
        <v>0.1</v>
      </c>
      <c r="J75" s="2">
        <v>0.1</v>
      </c>
      <c r="K75" s="2">
        <v>0.2</v>
      </c>
      <c r="L75" s="2">
        <v>0.2</v>
      </c>
      <c r="M75" s="2">
        <v>0.2</v>
      </c>
      <c r="N75" t="e">
        <f>(#REF!+#REF!+#REF!)/10^3</f>
        <v>#REF!</v>
      </c>
      <c r="O75" t="e">
        <f>(#REF!+#REF!+#REF!)/10^3</f>
        <v>#REF!</v>
      </c>
      <c r="P75" t="e">
        <f>(#REF!+#REF!+#REF!)/10^3</f>
        <v>#REF!</v>
      </c>
      <c r="Q75" t="e">
        <f>(#REF!+#REF!+#REF!)/10^3</f>
        <v>#REF!</v>
      </c>
      <c r="R75" t="e">
        <f>(#REF!+#REF!+#REF!)/10^3</f>
        <v>#REF!</v>
      </c>
      <c r="S75" t="e">
        <f>(#REF!+#REF!+#REF!)/10^3</f>
        <v>#REF!</v>
      </c>
      <c r="T75" t="e">
        <f>(#REF!+#REF!+#REF!)/10^3</f>
        <v>#REF!</v>
      </c>
      <c r="U75" t="e">
        <f>(#REF!+#REF!+#REF!)/10^3</f>
        <v>#REF!</v>
      </c>
      <c r="W75" s="4" t="s">
        <v>44</v>
      </c>
      <c r="X75" s="13">
        <f t="shared" si="8"/>
        <v>1384.1166999999994</v>
      </c>
      <c r="Y75" s="13">
        <f t="shared" si="17"/>
        <v>8390.3264999999974</v>
      </c>
      <c r="Z75" s="24">
        <f t="shared" si="17"/>
        <v>15847.293699999997</v>
      </c>
      <c r="AA75" s="13">
        <f t="shared" si="17"/>
        <v>23782.712699999996</v>
      </c>
      <c r="AB75" s="13">
        <f t="shared" si="17"/>
        <v>31934.855399999997</v>
      </c>
      <c r="AC75" s="13">
        <f t="shared" si="17"/>
        <v>40256.708899999991</v>
      </c>
      <c r="AD75" s="13">
        <f t="shared" si="17"/>
        <v>48702.350999999995</v>
      </c>
      <c r="AE75" s="13">
        <f t="shared" si="17"/>
        <v>57164.337399999997</v>
      </c>
      <c r="AF75" s="13">
        <f t="shared" si="17"/>
        <v>65628.483900000007</v>
      </c>
      <c r="AG75" s="4"/>
      <c r="AH75" s="13">
        <f t="shared" si="10"/>
        <v>1384.1166999999994</v>
      </c>
      <c r="AI75" s="13">
        <f t="shared" si="18"/>
        <v>8385.1951999999965</v>
      </c>
      <c r="AJ75" s="24">
        <f t="shared" si="18"/>
        <v>15805.951499999996</v>
      </c>
      <c r="AK75" s="13">
        <f t="shared" si="18"/>
        <v>23663.334999999995</v>
      </c>
      <c r="AL75" s="13">
        <f t="shared" si="18"/>
        <v>31743.017399999993</v>
      </c>
      <c r="AM75" s="13">
        <f t="shared" si="18"/>
        <v>40014.181199999992</v>
      </c>
      <c r="AN75" s="13">
        <f t="shared" si="18"/>
        <v>48428.394599999992</v>
      </c>
      <c r="AO75" s="13">
        <f t="shared" si="18"/>
        <v>56840.466899999992</v>
      </c>
      <c r="AP75" s="13">
        <f t="shared" si="18"/>
        <v>65236.767599999992</v>
      </c>
      <c r="AQ75" s="24"/>
      <c r="AR75" s="13">
        <f t="shared" si="12"/>
        <v>1384.1166999999994</v>
      </c>
      <c r="AS75" s="13">
        <f t="shared" si="19"/>
        <v>8368.8081999999958</v>
      </c>
      <c r="AT75" s="24">
        <f t="shared" si="19"/>
        <v>15687.911599999996</v>
      </c>
      <c r="AU75" s="13">
        <f t="shared" si="19"/>
        <v>23358.378299999997</v>
      </c>
      <c r="AV75" s="13">
        <f t="shared" si="19"/>
        <v>31221.348099999996</v>
      </c>
      <c r="AW75" s="13">
        <f t="shared" si="19"/>
        <v>39253.707699999992</v>
      </c>
      <c r="AX75" s="13">
        <f t="shared" si="19"/>
        <v>47404.636699999988</v>
      </c>
      <c r="AY75" s="13">
        <f t="shared" si="19"/>
        <v>55539.756399999991</v>
      </c>
      <c r="AZ75" s="13">
        <f t="shared" si="19"/>
        <v>63661.12279999999</v>
      </c>
      <c r="BA75" s="13"/>
      <c r="BB75" s="13">
        <f t="shared" si="14"/>
        <v>1384.1166999999994</v>
      </c>
      <c r="BC75" s="13">
        <f t="shared" si="20"/>
        <v>8380.6720999999961</v>
      </c>
      <c r="BD75" s="24">
        <f t="shared" si="20"/>
        <v>15773.017299999996</v>
      </c>
      <c r="BE75" s="13">
        <f t="shared" si="20"/>
        <v>23579.475899999994</v>
      </c>
      <c r="BF75" s="13">
        <f t="shared" si="20"/>
        <v>31612.808999999997</v>
      </c>
      <c r="BG75" s="13">
        <f t="shared" si="20"/>
        <v>39840.074299999993</v>
      </c>
      <c r="BH75" s="13">
        <f t="shared" si="20"/>
        <v>48190.738099999995</v>
      </c>
      <c r="BI75" s="13">
        <f t="shared" si="20"/>
        <v>56544.869599999998</v>
      </c>
      <c r="BJ75" s="13">
        <f t="shared" si="20"/>
        <v>64890.458099999996</v>
      </c>
      <c r="BK75" s="14"/>
      <c r="BL75" s="4"/>
    </row>
    <row r="76" spans="1:64" x14ac:dyDescent="0.3">
      <c r="A76" t="s">
        <v>109</v>
      </c>
      <c r="B76" s="2">
        <v>5765</v>
      </c>
      <c r="C76" s="2">
        <v>6281</v>
      </c>
      <c r="D76" s="2">
        <v>6281</v>
      </c>
      <c r="E76" s="2">
        <v>6332.9000000000005</v>
      </c>
      <c r="F76" s="2">
        <v>6429.3</v>
      </c>
      <c r="G76" s="2">
        <v>6524.5000000000009</v>
      </c>
      <c r="H76" s="2">
        <v>6600.1</v>
      </c>
      <c r="I76" s="2">
        <v>6673.6</v>
      </c>
      <c r="J76" s="2">
        <v>6746.6</v>
      </c>
      <c r="K76" s="2">
        <v>6815</v>
      </c>
      <c r="L76" s="2">
        <v>6885.1</v>
      </c>
      <c r="M76" s="2">
        <v>6958.5000000000009</v>
      </c>
      <c r="N76" t="e">
        <f>(#REF!+#REF!+#REF!)/10^3</f>
        <v>#REF!</v>
      </c>
      <c r="O76" t="e">
        <f>(#REF!+#REF!+#REF!)/10^3</f>
        <v>#REF!</v>
      </c>
      <c r="P76" t="e">
        <f>(#REF!+#REF!+#REF!)/10^3</f>
        <v>#REF!</v>
      </c>
      <c r="Q76" t="e">
        <f>(#REF!+#REF!+#REF!)/10^3</f>
        <v>#REF!</v>
      </c>
      <c r="R76" t="e">
        <f>(#REF!+#REF!+#REF!)/10^3</f>
        <v>#REF!</v>
      </c>
      <c r="S76" t="e">
        <f>(#REF!+#REF!+#REF!)/10^3</f>
        <v>#REF!</v>
      </c>
      <c r="T76" t="e">
        <f>(#REF!+#REF!+#REF!)/10^3</f>
        <v>#REF!</v>
      </c>
      <c r="U76" t="e">
        <f>(#REF!+#REF!+#REF!)/10^3</f>
        <v>#REF!</v>
      </c>
      <c r="W76" t="s">
        <v>46</v>
      </c>
      <c r="X76" s="17">
        <f t="shared" si="8"/>
        <v>545.21669999999995</v>
      </c>
      <c r="Y76" s="17">
        <f t="shared" si="17"/>
        <v>3328.8182999999999</v>
      </c>
      <c r="Z76" s="18">
        <f t="shared" si="17"/>
        <v>6417.4639999999999</v>
      </c>
      <c r="AA76" s="17">
        <f t="shared" si="17"/>
        <v>9835.4834999999985</v>
      </c>
      <c r="AB76" s="17">
        <f t="shared" si="17"/>
        <v>13388.112099999998</v>
      </c>
      <c r="AC76" s="17">
        <f t="shared" si="17"/>
        <v>17017.863099999999</v>
      </c>
      <c r="AD76" s="17">
        <f t="shared" si="17"/>
        <v>20680.590299999996</v>
      </c>
      <c r="AE76" s="17">
        <f t="shared" si="17"/>
        <v>24297.835299999999</v>
      </c>
      <c r="AF76" s="17">
        <f t="shared" si="17"/>
        <v>27864.880699999998</v>
      </c>
      <c r="AH76" s="17">
        <f t="shared" si="10"/>
        <v>545.21669999999995</v>
      </c>
      <c r="AI76" s="17">
        <f t="shared" si="18"/>
        <v>3327.7566999999999</v>
      </c>
      <c r="AJ76" s="18">
        <f t="shared" si="18"/>
        <v>6406.3039000000008</v>
      </c>
      <c r="AK76" s="17">
        <f t="shared" si="18"/>
        <v>9798.7408999999989</v>
      </c>
      <c r="AL76" s="17">
        <f t="shared" si="18"/>
        <v>13347.345799999999</v>
      </c>
      <c r="AM76" s="17">
        <f t="shared" si="18"/>
        <v>17007.801699999996</v>
      </c>
      <c r="AN76" s="17">
        <f t="shared" si="18"/>
        <v>20729.576099999998</v>
      </c>
      <c r="AO76" s="17">
        <f t="shared" si="18"/>
        <v>24399.527899999997</v>
      </c>
      <c r="AP76" s="17">
        <f t="shared" si="18"/>
        <v>28006.990099999995</v>
      </c>
      <c r="AQ76" s="18"/>
      <c r="AR76" s="17">
        <f t="shared" si="12"/>
        <v>545.21669999999995</v>
      </c>
      <c r="AS76" s="17">
        <f t="shared" si="19"/>
        <v>3328.4204999999997</v>
      </c>
      <c r="AT76" s="18">
        <f t="shared" si="19"/>
        <v>6413.5183999999999</v>
      </c>
      <c r="AU76" s="17">
        <f t="shared" si="19"/>
        <v>9823.2363999999998</v>
      </c>
      <c r="AV76" s="17">
        <f t="shared" si="19"/>
        <v>13380.768799999998</v>
      </c>
      <c r="AW76" s="17">
        <f t="shared" si="19"/>
        <v>17052.076699999998</v>
      </c>
      <c r="AX76" s="17">
        <f t="shared" si="19"/>
        <v>20785.746399999996</v>
      </c>
      <c r="AY76" s="17">
        <f t="shared" si="19"/>
        <v>24469.433999999997</v>
      </c>
      <c r="AZ76" s="17">
        <f t="shared" si="19"/>
        <v>28096.052299999996</v>
      </c>
      <c r="BA76" s="17"/>
      <c r="BB76" s="17">
        <f t="shared" si="14"/>
        <v>545.21669999999995</v>
      </c>
      <c r="BC76" s="17">
        <f t="shared" si="20"/>
        <v>3325.8489</v>
      </c>
      <c r="BD76" s="18">
        <f t="shared" si="20"/>
        <v>6392.2011999999995</v>
      </c>
      <c r="BE76" s="17">
        <f t="shared" si="20"/>
        <v>9761.9897000000001</v>
      </c>
      <c r="BF76" s="17">
        <f t="shared" si="20"/>
        <v>13289.6363</v>
      </c>
      <c r="BG76" s="17">
        <f t="shared" si="20"/>
        <v>16930.406599999998</v>
      </c>
      <c r="BH76" s="17">
        <f t="shared" si="20"/>
        <v>20620.548799999997</v>
      </c>
      <c r="BI76" s="17">
        <f t="shared" si="20"/>
        <v>24254.992599999994</v>
      </c>
      <c r="BJ76" s="17">
        <f t="shared" si="20"/>
        <v>27825.539299999997</v>
      </c>
      <c r="BK76" s="19"/>
    </row>
    <row r="77" spans="1:64" x14ac:dyDescent="0.3">
      <c r="A77" t="s">
        <v>110</v>
      </c>
      <c r="B77" s="2">
        <v>1484</v>
      </c>
      <c r="C77" s="2">
        <v>1152</v>
      </c>
      <c r="D77" s="2">
        <v>1109.7</v>
      </c>
      <c r="E77" s="2">
        <v>1149</v>
      </c>
      <c r="F77" s="2">
        <v>1184.8</v>
      </c>
      <c r="G77" s="2">
        <v>1210.8999999999999</v>
      </c>
      <c r="H77" s="2">
        <v>1250.2</v>
      </c>
      <c r="I77" s="2">
        <v>1283.6999999999998</v>
      </c>
      <c r="J77" s="2">
        <v>1325</v>
      </c>
      <c r="K77" s="2">
        <v>1362.4999999999998</v>
      </c>
      <c r="L77" s="2">
        <v>1394.9999999999998</v>
      </c>
      <c r="M77" s="2">
        <v>1423.6</v>
      </c>
      <c r="N77" t="e">
        <f>(#REF!+#REF!+#REF!)/10^3</f>
        <v>#REF!</v>
      </c>
      <c r="O77" t="e">
        <f>(#REF!+#REF!+#REF!)/10^3</f>
        <v>#REF!</v>
      </c>
      <c r="P77" t="e">
        <f>(#REF!+#REF!+#REF!)/10^3</f>
        <v>#REF!</v>
      </c>
      <c r="Q77" t="e">
        <f>(#REF!+#REF!+#REF!)/10^3</f>
        <v>#REF!</v>
      </c>
      <c r="R77" t="e">
        <f>(#REF!+#REF!+#REF!)/10^3</f>
        <v>#REF!</v>
      </c>
      <c r="S77" t="e">
        <f>(#REF!+#REF!+#REF!)/10^3</f>
        <v>#REF!</v>
      </c>
      <c r="T77" t="e">
        <f>(#REF!+#REF!+#REF!)/10^3</f>
        <v>#REF!</v>
      </c>
      <c r="U77" t="e">
        <f>(#REF!+#REF!+#REF!)/10^3</f>
        <v>#REF!</v>
      </c>
      <c r="W77" t="s">
        <v>48</v>
      </c>
      <c r="X77" s="17">
        <f t="shared" si="8"/>
        <v>362.84459999999996</v>
      </c>
      <c r="Y77" s="17">
        <f t="shared" si="17"/>
        <v>2191.9770999999996</v>
      </c>
      <c r="Z77" s="18">
        <f t="shared" si="17"/>
        <v>4096.9332999999997</v>
      </c>
      <c r="AA77" s="17">
        <f t="shared" si="17"/>
        <v>6073.7587999999996</v>
      </c>
      <c r="AB77" s="17">
        <f t="shared" si="17"/>
        <v>8088.4882999999991</v>
      </c>
      <c r="AC77" s="17">
        <f t="shared" si="17"/>
        <v>10151.9769</v>
      </c>
      <c r="AD77" s="17">
        <f t="shared" si="17"/>
        <v>12270.182700000001</v>
      </c>
      <c r="AE77" s="17">
        <f t="shared" si="17"/>
        <v>14436.2158</v>
      </c>
      <c r="AF77" s="17">
        <f t="shared" si="17"/>
        <v>16645.696599999999</v>
      </c>
      <c r="AH77" s="17">
        <f t="shared" si="10"/>
        <v>362.84459999999996</v>
      </c>
      <c r="AI77" s="17">
        <f t="shared" si="18"/>
        <v>2190.5378999999998</v>
      </c>
      <c r="AJ77" s="18">
        <f t="shared" si="18"/>
        <v>4086.3366999999998</v>
      </c>
      <c r="AK77" s="17">
        <f t="shared" si="18"/>
        <v>6044.8868999999995</v>
      </c>
      <c r="AL77" s="17">
        <f t="shared" si="18"/>
        <v>8034.0145999999995</v>
      </c>
      <c r="AM77" s="17">
        <f t="shared" si="18"/>
        <v>10062.009700000001</v>
      </c>
      <c r="AN77" s="17">
        <f t="shared" si="18"/>
        <v>12140.2112</v>
      </c>
      <c r="AO77" s="17">
        <f t="shared" si="18"/>
        <v>14263.336600000001</v>
      </c>
      <c r="AP77" s="17">
        <f t="shared" si="18"/>
        <v>16429.331000000002</v>
      </c>
      <c r="AQ77" s="18"/>
      <c r="AR77" s="17">
        <f t="shared" si="12"/>
        <v>362.84459999999996</v>
      </c>
      <c r="AS77" s="17">
        <f t="shared" si="19"/>
        <v>2184.5617999999999</v>
      </c>
      <c r="AT77" s="18">
        <f t="shared" si="19"/>
        <v>4042.3608000000004</v>
      </c>
      <c r="AU77" s="17">
        <f t="shared" si="19"/>
        <v>5928.3884000000007</v>
      </c>
      <c r="AV77" s="17">
        <f t="shared" si="19"/>
        <v>7832.8508000000011</v>
      </c>
      <c r="AW77" s="17">
        <f t="shared" si="19"/>
        <v>9753.8350000000009</v>
      </c>
      <c r="AX77" s="17">
        <f t="shared" si="19"/>
        <v>11694.390299999999</v>
      </c>
      <c r="AY77" s="17">
        <f t="shared" si="19"/>
        <v>13661.396499999999</v>
      </c>
      <c r="AZ77" s="17">
        <f t="shared" si="19"/>
        <v>15667.680799999998</v>
      </c>
      <c r="BA77" s="17"/>
      <c r="BB77" s="17">
        <f t="shared" si="14"/>
        <v>362.84459999999996</v>
      </c>
      <c r="BC77" s="17">
        <f t="shared" si="20"/>
        <v>2191.1597999999999</v>
      </c>
      <c r="BD77" s="18">
        <f t="shared" si="20"/>
        <v>4090.9256</v>
      </c>
      <c r="BE77" s="17">
        <f t="shared" si="20"/>
        <v>6057.1691000000001</v>
      </c>
      <c r="BF77" s="17">
        <f t="shared" si="20"/>
        <v>8056.3902999999991</v>
      </c>
      <c r="BG77" s="17">
        <f t="shared" si="20"/>
        <v>10099.753699999999</v>
      </c>
      <c r="BH77" s="17">
        <f t="shared" si="20"/>
        <v>12195.298699999999</v>
      </c>
      <c r="BI77" s="17">
        <f t="shared" si="20"/>
        <v>14336.9046</v>
      </c>
      <c r="BJ77" s="17">
        <f t="shared" si="20"/>
        <v>16521.8403</v>
      </c>
      <c r="BK77" s="19"/>
    </row>
    <row r="78" spans="1:64" x14ac:dyDescent="0.3">
      <c r="A78" t="s">
        <v>111</v>
      </c>
      <c r="B78" s="2">
        <v>9</v>
      </c>
      <c r="C78" s="2">
        <v>8</v>
      </c>
      <c r="D78" s="2">
        <v>8.1</v>
      </c>
      <c r="E78" s="2">
        <v>8.5</v>
      </c>
      <c r="F78" s="2">
        <v>8.6999999999999993</v>
      </c>
      <c r="G78" s="2">
        <v>9</v>
      </c>
      <c r="H78" s="2">
        <v>9.1999999999999993</v>
      </c>
      <c r="I78" s="2">
        <v>9.6</v>
      </c>
      <c r="J78" s="2">
        <v>10.1</v>
      </c>
      <c r="K78" s="2">
        <v>10.7</v>
      </c>
      <c r="L78" s="2">
        <v>11.299999999999999</v>
      </c>
      <c r="M78" s="2">
        <v>11.999999999999998</v>
      </c>
      <c r="N78" t="e">
        <f>(#REF!+#REF!+#REF!)/10^3</f>
        <v>#REF!</v>
      </c>
      <c r="O78" t="e">
        <f>(#REF!+#REF!+#REF!)/10^3</f>
        <v>#REF!</v>
      </c>
      <c r="P78" t="e">
        <f>(#REF!+#REF!+#REF!)/10^3</f>
        <v>#REF!</v>
      </c>
      <c r="Q78" t="e">
        <f>(#REF!+#REF!+#REF!)/10^3</f>
        <v>#REF!</v>
      </c>
      <c r="R78" t="e">
        <f>(#REF!+#REF!+#REF!)/10^3</f>
        <v>#REF!</v>
      </c>
      <c r="S78" t="e">
        <f>(#REF!+#REF!+#REF!)/10^3</f>
        <v>#REF!</v>
      </c>
      <c r="T78" t="e">
        <f>(#REF!+#REF!+#REF!)/10^3</f>
        <v>#REF!</v>
      </c>
      <c r="U78" t="e">
        <f>(#REF!+#REF!+#REF!)/10^3</f>
        <v>#REF!</v>
      </c>
      <c r="W78" t="s">
        <v>50</v>
      </c>
      <c r="X78" s="17">
        <f t="shared" si="8"/>
        <v>117.66419999999999</v>
      </c>
      <c r="Y78" s="17">
        <f t="shared" si="17"/>
        <v>712.42459999999994</v>
      </c>
      <c r="Z78" s="18">
        <f t="shared" si="17"/>
        <v>1339.8577</v>
      </c>
      <c r="AA78" s="17">
        <f t="shared" si="17"/>
        <v>1997.0291</v>
      </c>
      <c r="AB78" s="17">
        <f t="shared" si="17"/>
        <v>2665.0962</v>
      </c>
      <c r="AC78" s="17">
        <f t="shared" si="17"/>
        <v>3345.8897999999999</v>
      </c>
      <c r="AD78" s="17">
        <f t="shared" si="17"/>
        <v>4036.4587999999999</v>
      </c>
      <c r="AE78" s="17">
        <f t="shared" si="17"/>
        <v>4729.1442999999999</v>
      </c>
      <c r="AF78" s="17">
        <f t="shared" si="17"/>
        <v>5429.1015000000007</v>
      </c>
      <c r="AH78" s="17">
        <f t="shared" si="10"/>
        <v>117.66419999999999</v>
      </c>
      <c r="AI78" s="17">
        <f t="shared" si="18"/>
        <v>711.73579999999993</v>
      </c>
      <c r="AJ78" s="18">
        <f t="shared" si="18"/>
        <v>1334.8617999999999</v>
      </c>
      <c r="AK78" s="17">
        <f t="shared" si="18"/>
        <v>1984.2198999999998</v>
      </c>
      <c r="AL78" s="17">
        <f t="shared" si="18"/>
        <v>2644.4131999999995</v>
      </c>
      <c r="AM78" s="17">
        <f t="shared" si="18"/>
        <v>3317.9836999999993</v>
      </c>
      <c r="AN78" s="17">
        <f t="shared" si="18"/>
        <v>4000.8774999999991</v>
      </c>
      <c r="AO78" s="17">
        <f t="shared" si="18"/>
        <v>4683.2300999999989</v>
      </c>
      <c r="AP78" s="17">
        <f t="shared" si="18"/>
        <v>5371.0596999999989</v>
      </c>
      <c r="AQ78" s="18"/>
      <c r="AR78" s="17">
        <f t="shared" si="12"/>
        <v>117.66419999999999</v>
      </c>
      <c r="AS78" s="17">
        <f t="shared" si="19"/>
        <v>706.68209999999988</v>
      </c>
      <c r="AT78" s="18">
        <f t="shared" si="19"/>
        <v>1300.8259999999998</v>
      </c>
      <c r="AU78" s="17">
        <f t="shared" si="19"/>
        <v>1905.4820999999997</v>
      </c>
      <c r="AV78" s="17">
        <f t="shared" si="19"/>
        <v>2517.2520999999997</v>
      </c>
      <c r="AW78" s="17">
        <f t="shared" si="19"/>
        <v>3141.8928999999998</v>
      </c>
      <c r="AX78" s="17">
        <f t="shared" si="19"/>
        <v>3779.2275999999997</v>
      </c>
      <c r="AY78" s="17">
        <f t="shared" si="19"/>
        <v>4420.6077000000005</v>
      </c>
      <c r="AZ78" s="17">
        <f t="shared" si="19"/>
        <v>5064.9921000000004</v>
      </c>
      <c r="BA78" s="17"/>
      <c r="BB78" s="17">
        <f t="shared" si="14"/>
        <v>117.66419999999999</v>
      </c>
      <c r="BC78" s="17">
        <f t="shared" si="20"/>
        <v>709.92439999999988</v>
      </c>
      <c r="BD78" s="18">
        <f t="shared" si="20"/>
        <v>1321.9949999999997</v>
      </c>
      <c r="BE78" s="17">
        <f t="shared" si="20"/>
        <v>1952.5207999999996</v>
      </c>
      <c r="BF78" s="17">
        <f t="shared" si="20"/>
        <v>2594.9831999999997</v>
      </c>
      <c r="BG78" s="17">
        <f t="shared" si="20"/>
        <v>3252.1224999999999</v>
      </c>
      <c r="BH78" s="17">
        <f t="shared" si="20"/>
        <v>3920.8483999999999</v>
      </c>
      <c r="BI78" s="17">
        <f t="shared" si="20"/>
        <v>4592.6993000000002</v>
      </c>
      <c r="BJ78" s="17">
        <f t="shared" si="20"/>
        <v>5271.8823000000002</v>
      </c>
      <c r="BK78" s="19"/>
    </row>
    <row r="79" spans="1:64" x14ac:dyDescent="0.3">
      <c r="A79" t="s">
        <v>112</v>
      </c>
      <c r="B79" s="2">
        <v>95</v>
      </c>
      <c r="C79" s="2">
        <v>198</v>
      </c>
      <c r="D79" s="2">
        <v>116.7</v>
      </c>
      <c r="E79" s="2">
        <v>119.30000000000001</v>
      </c>
      <c r="F79" s="2">
        <v>116.29999999999998</v>
      </c>
      <c r="G79" s="2">
        <v>111.3</v>
      </c>
      <c r="H79" s="2">
        <v>115.1</v>
      </c>
      <c r="I79" s="2">
        <v>116.6</v>
      </c>
      <c r="J79" s="2">
        <v>118.69999999999999</v>
      </c>
      <c r="K79" s="2">
        <v>120</v>
      </c>
      <c r="L79" s="2">
        <v>121.39999999999999</v>
      </c>
      <c r="M79" s="2">
        <v>123.1</v>
      </c>
      <c r="N79" t="e">
        <f>(#REF!+#REF!+#REF!)/10^3</f>
        <v>#REF!</v>
      </c>
      <c r="O79" t="e">
        <f>(#REF!+#REF!+#REF!)/10^3</f>
        <v>#REF!</v>
      </c>
      <c r="P79" t="e">
        <f>(#REF!+#REF!+#REF!)/10^3</f>
        <v>#REF!</v>
      </c>
      <c r="Q79" t="e">
        <f>(#REF!+#REF!+#REF!)/10^3</f>
        <v>#REF!</v>
      </c>
      <c r="R79" t="e">
        <f>(#REF!+#REF!+#REF!)/10^3</f>
        <v>#REF!</v>
      </c>
      <c r="S79" t="e">
        <f>(#REF!+#REF!+#REF!)/10^3</f>
        <v>#REF!</v>
      </c>
      <c r="T79" t="e">
        <f>(#REF!+#REF!+#REF!)/10^3</f>
        <v>#REF!</v>
      </c>
      <c r="U79" t="e">
        <f>(#REF!+#REF!+#REF!)/10^3</f>
        <v>#REF!</v>
      </c>
      <c r="W79" t="s">
        <v>51</v>
      </c>
      <c r="X79" s="17">
        <f t="shared" si="8"/>
        <v>50.621600000000001</v>
      </c>
      <c r="Y79" s="17">
        <f t="shared" si="17"/>
        <v>301.16079999999999</v>
      </c>
      <c r="Z79" s="18">
        <f t="shared" si="17"/>
        <v>539.28719999999998</v>
      </c>
      <c r="AA79" s="17">
        <f t="shared" si="17"/>
        <v>767.07119999999998</v>
      </c>
      <c r="AB79" s="17">
        <f t="shared" si="17"/>
        <v>986.50249999999994</v>
      </c>
      <c r="AC79" s="17">
        <f t="shared" si="17"/>
        <v>1200.3978</v>
      </c>
      <c r="AD79" s="17">
        <f t="shared" si="17"/>
        <v>1410.2824000000001</v>
      </c>
      <c r="AE79" s="17">
        <f t="shared" si="17"/>
        <v>1615.5727999999999</v>
      </c>
      <c r="AF79" s="17">
        <f t="shared" si="17"/>
        <v>1814.8451</v>
      </c>
      <c r="AH79" s="17">
        <f t="shared" si="10"/>
        <v>50.621600000000001</v>
      </c>
      <c r="AI79" s="17">
        <f t="shared" si="18"/>
        <v>301.68630000000002</v>
      </c>
      <c r="AJ79" s="18">
        <f t="shared" si="18"/>
        <v>543.09569999999997</v>
      </c>
      <c r="AK79" s="17">
        <f t="shared" si="18"/>
        <v>776.64779999999996</v>
      </c>
      <c r="AL79" s="17">
        <f t="shared" si="18"/>
        <v>1001.0561</v>
      </c>
      <c r="AM79" s="17">
        <f t="shared" si="18"/>
        <v>1218.6466</v>
      </c>
      <c r="AN79" s="17">
        <f t="shared" si="18"/>
        <v>1430.6030000000001</v>
      </c>
      <c r="AO79" s="17">
        <f t="shared" si="18"/>
        <v>1636.5747000000001</v>
      </c>
      <c r="AP79" s="17">
        <f t="shared" si="18"/>
        <v>1836.6690000000001</v>
      </c>
      <c r="AQ79" s="18"/>
      <c r="AR79" s="17">
        <f t="shared" si="12"/>
        <v>50.621600000000001</v>
      </c>
      <c r="AS79" s="17">
        <f t="shared" si="19"/>
        <v>299.839</v>
      </c>
      <c r="AT79" s="18">
        <f t="shared" si="19"/>
        <v>529.91989999999998</v>
      </c>
      <c r="AU79" s="17">
        <f t="shared" si="19"/>
        <v>743.67740000000003</v>
      </c>
      <c r="AV79" s="17">
        <f t="shared" si="19"/>
        <v>948.01649999999995</v>
      </c>
      <c r="AW79" s="17">
        <f t="shared" si="19"/>
        <v>1146.0928999999999</v>
      </c>
      <c r="AX79" s="17">
        <f t="shared" si="19"/>
        <v>1338.7274</v>
      </c>
      <c r="AY79" s="17">
        <f t="shared" si="19"/>
        <v>1524.5658000000001</v>
      </c>
      <c r="AZ79" s="17">
        <f t="shared" si="19"/>
        <v>1703.5208</v>
      </c>
      <c r="BA79" s="17"/>
      <c r="BB79" s="17">
        <f t="shared" si="14"/>
        <v>50.621600000000001</v>
      </c>
      <c r="BC79" s="17">
        <f t="shared" si="20"/>
        <v>301.48919999999998</v>
      </c>
      <c r="BD79" s="18">
        <f t="shared" si="20"/>
        <v>541.7038</v>
      </c>
      <c r="BE79" s="17">
        <f t="shared" si="20"/>
        <v>773.4248</v>
      </c>
      <c r="BF79" s="17">
        <f t="shared" si="20"/>
        <v>996.82560000000001</v>
      </c>
      <c r="BG79" s="17">
        <f t="shared" si="20"/>
        <v>1213.5369000000001</v>
      </c>
      <c r="BH79" s="17">
        <f t="shared" si="20"/>
        <v>1424.9942000000001</v>
      </c>
      <c r="BI79" s="17">
        <f t="shared" si="20"/>
        <v>1631.2425000000001</v>
      </c>
      <c r="BJ79" s="17">
        <f t="shared" si="20"/>
        <v>1831.3618000000001</v>
      </c>
      <c r="BK79" s="19"/>
    </row>
    <row r="80" spans="1:64" x14ac:dyDescent="0.3">
      <c r="A80" t="s">
        <v>31</v>
      </c>
      <c r="B80" s="2">
        <v>459055</v>
      </c>
      <c r="C80" s="2">
        <v>401625</v>
      </c>
      <c r="D80" s="2">
        <v>408109.3</v>
      </c>
      <c r="E80" s="2">
        <v>413241.89999999997</v>
      </c>
      <c r="F80" s="2">
        <v>432412.8</v>
      </c>
      <c r="G80" s="2">
        <v>452216.7</v>
      </c>
      <c r="H80" s="2">
        <v>444569.1</v>
      </c>
      <c r="I80" s="2">
        <v>430001</v>
      </c>
      <c r="J80" s="2">
        <v>415132.30000000005</v>
      </c>
      <c r="K80" s="2">
        <v>389984.69999999995</v>
      </c>
      <c r="L80" s="2">
        <v>366859.00000000006</v>
      </c>
      <c r="M80" s="2">
        <v>340230.3</v>
      </c>
      <c r="N80" t="e">
        <f>(#REF!+#REF!+#REF!)/10^3</f>
        <v>#REF!</v>
      </c>
      <c r="O80" t="e">
        <f>(#REF!+#REF!+#REF!)/10^3</f>
        <v>#REF!</v>
      </c>
      <c r="P80" t="e">
        <f>(#REF!+#REF!+#REF!)/10^3</f>
        <v>#REF!</v>
      </c>
      <c r="Q80" t="e">
        <f>(#REF!+#REF!+#REF!)/10^3</f>
        <v>#REF!</v>
      </c>
      <c r="R80" t="e">
        <f>(#REF!+#REF!+#REF!)/10^3</f>
        <v>#REF!</v>
      </c>
      <c r="S80" t="e">
        <f>(#REF!+#REF!+#REF!)/10^3</f>
        <v>#REF!</v>
      </c>
      <c r="T80" t="e">
        <f>(#REF!+#REF!+#REF!)/10^3</f>
        <v>#REF!</v>
      </c>
      <c r="U80" t="e">
        <f>(#REF!+#REF!+#REF!)/10^3</f>
        <v>#REF!</v>
      </c>
      <c r="W80" t="s">
        <v>53</v>
      </c>
      <c r="X80" s="17">
        <f t="shared" si="8"/>
        <v>13.313300000000002</v>
      </c>
      <c r="Y80" s="17">
        <f t="shared" si="17"/>
        <v>80.377099999999999</v>
      </c>
      <c r="Z80" s="18">
        <f t="shared" si="17"/>
        <v>150.08529999999999</v>
      </c>
      <c r="AA80" s="17">
        <f t="shared" si="17"/>
        <v>223.15100000000001</v>
      </c>
      <c r="AB80" s="17">
        <f t="shared" si="17"/>
        <v>300.13390000000004</v>
      </c>
      <c r="AC80" s="17">
        <f t="shared" si="17"/>
        <v>382.14410000000004</v>
      </c>
      <c r="AD80" s="17">
        <f t="shared" si="17"/>
        <v>469.92220000000003</v>
      </c>
      <c r="AE80" s="17">
        <f t="shared" si="17"/>
        <v>563.84460000000001</v>
      </c>
      <c r="AF80" s="17">
        <f t="shared" si="17"/>
        <v>664.05119999999999</v>
      </c>
      <c r="AH80" s="17">
        <f t="shared" si="10"/>
        <v>13.313300000000002</v>
      </c>
      <c r="AI80" s="17">
        <f t="shared" si="18"/>
        <v>80.375399999999999</v>
      </c>
      <c r="AJ80" s="18">
        <f t="shared" si="18"/>
        <v>150.11709999999999</v>
      </c>
      <c r="AK80" s="17">
        <f t="shared" si="18"/>
        <v>223.3621</v>
      </c>
      <c r="AL80" s="17">
        <f t="shared" si="18"/>
        <v>300.43299999999999</v>
      </c>
      <c r="AM80" s="17">
        <f t="shared" si="18"/>
        <v>382.51240000000001</v>
      </c>
      <c r="AN80" s="17">
        <f t="shared" si="18"/>
        <v>470.31280000000004</v>
      </c>
      <c r="AO80" s="17">
        <f t="shared" si="18"/>
        <v>564.29470000000003</v>
      </c>
      <c r="AP80" s="17">
        <f t="shared" si="18"/>
        <v>665.43529999999998</v>
      </c>
      <c r="AQ80" s="18"/>
      <c r="AR80" s="17">
        <f t="shared" si="12"/>
        <v>13.313300000000002</v>
      </c>
      <c r="AS80" s="17">
        <f t="shared" si="19"/>
        <v>79.019800000000004</v>
      </c>
      <c r="AT80" s="18">
        <f t="shared" si="19"/>
        <v>140.16839999999999</v>
      </c>
      <c r="AU80" s="17">
        <f t="shared" si="19"/>
        <v>196.3203</v>
      </c>
      <c r="AV80" s="17">
        <f t="shared" si="19"/>
        <v>249.99379999999999</v>
      </c>
      <c r="AW80" s="17">
        <f t="shared" si="19"/>
        <v>302.07980000000003</v>
      </c>
      <c r="AX80" s="17">
        <f t="shared" si="19"/>
        <v>353.57170000000008</v>
      </c>
      <c r="AY80" s="17">
        <f t="shared" si="19"/>
        <v>403.57790000000011</v>
      </c>
      <c r="AZ80" s="17">
        <f t="shared" si="19"/>
        <v>451.93790000000013</v>
      </c>
      <c r="BA80" s="17"/>
      <c r="BB80" s="17">
        <f t="shared" si="14"/>
        <v>13.313300000000002</v>
      </c>
      <c r="BC80" s="17">
        <f t="shared" si="20"/>
        <v>80.371099999999998</v>
      </c>
      <c r="BD80" s="18">
        <f t="shared" si="20"/>
        <v>150.06549999999999</v>
      </c>
      <c r="BE80" s="17">
        <f t="shared" si="20"/>
        <v>223.16789999999997</v>
      </c>
      <c r="BF80" s="17">
        <f t="shared" si="20"/>
        <v>300.13409999999999</v>
      </c>
      <c r="BG80" s="17">
        <f t="shared" si="20"/>
        <v>382.12689999999998</v>
      </c>
      <c r="BH80" s="17">
        <f t="shared" si="20"/>
        <v>469.80160000000001</v>
      </c>
      <c r="BI80" s="17">
        <f t="shared" si="20"/>
        <v>563.60649999999998</v>
      </c>
      <c r="BJ80" s="17">
        <f t="shared" si="20"/>
        <v>664.02740000000006</v>
      </c>
      <c r="BK80" s="19"/>
    </row>
    <row r="81" spans="1:63" x14ac:dyDescent="0.3">
      <c r="A81" s="9" t="s">
        <v>33</v>
      </c>
      <c r="B81" s="10">
        <f>SUM(B82:B94)</f>
        <v>282215</v>
      </c>
      <c r="C81" s="10">
        <f>SUM(C82:C94)</f>
        <v>387918</v>
      </c>
      <c r="D81" s="10">
        <f>SUM(D82:D94)</f>
        <v>386766.6</v>
      </c>
      <c r="E81" s="10">
        <f>SUM(E82:E94)</f>
        <v>389469.10000000003</v>
      </c>
      <c r="F81" s="10">
        <f t="shared" ref="F81:U81" si="21">SUM(F82:F94)</f>
        <v>378864.9</v>
      </c>
      <c r="G81" s="10">
        <f t="shared" si="21"/>
        <v>370773.7</v>
      </c>
      <c r="H81" s="10">
        <f t="shared" si="21"/>
        <v>367956.3</v>
      </c>
      <c r="I81" s="10">
        <f t="shared" si="21"/>
        <v>367499.29999999993</v>
      </c>
      <c r="J81" s="10">
        <f t="shared" si="21"/>
        <v>369218.3</v>
      </c>
      <c r="K81" s="10">
        <f t="shared" si="21"/>
        <v>370845.10000000003</v>
      </c>
      <c r="L81" s="10">
        <f t="shared" si="21"/>
        <v>372930.49999999994</v>
      </c>
      <c r="M81" s="10">
        <f t="shared" si="21"/>
        <v>376841.89999999997</v>
      </c>
      <c r="N81" s="10" t="e">
        <f t="shared" si="21"/>
        <v>#REF!</v>
      </c>
      <c r="O81" s="10" t="e">
        <f t="shared" si="21"/>
        <v>#REF!</v>
      </c>
      <c r="P81" s="10" t="e">
        <f t="shared" si="21"/>
        <v>#REF!</v>
      </c>
      <c r="Q81" s="10" t="e">
        <f t="shared" si="21"/>
        <v>#REF!</v>
      </c>
      <c r="R81" s="10" t="e">
        <f t="shared" si="21"/>
        <v>#REF!</v>
      </c>
      <c r="S81" s="10" t="e">
        <f t="shared" si="21"/>
        <v>#REF!</v>
      </c>
      <c r="T81" s="10" t="e">
        <f t="shared" si="21"/>
        <v>#REF!</v>
      </c>
      <c r="U81" s="10" t="e">
        <f t="shared" si="21"/>
        <v>#REF!</v>
      </c>
      <c r="W81" t="s">
        <v>55</v>
      </c>
      <c r="X81" s="17">
        <f t="shared" si="8"/>
        <v>15.697199999999999</v>
      </c>
      <c r="Y81" s="17">
        <f t="shared" si="17"/>
        <v>94.49839999999999</v>
      </c>
      <c r="Z81" s="18">
        <f t="shared" si="17"/>
        <v>174.9178</v>
      </c>
      <c r="AA81" s="17">
        <f t="shared" si="17"/>
        <v>257.04930000000002</v>
      </c>
      <c r="AB81" s="17">
        <f t="shared" si="17"/>
        <v>340.589</v>
      </c>
      <c r="AC81" s="17">
        <f t="shared" si="17"/>
        <v>425.52240000000006</v>
      </c>
      <c r="AD81" s="17">
        <f t="shared" si="17"/>
        <v>511.82200000000006</v>
      </c>
      <c r="AE81" s="17">
        <f t="shared" si="17"/>
        <v>599.32500000000005</v>
      </c>
      <c r="AF81" s="17">
        <f t="shared" si="17"/>
        <v>687.98480000000006</v>
      </c>
      <c r="AH81" s="17">
        <f t="shared" si="10"/>
        <v>15.697199999999999</v>
      </c>
      <c r="AI81" s="17">
        <f t="shared" si="18"/>
        <v>94.512499999999989</v>
      </c>
      <c r="AJ81" s="18">
        <f t="shared" si="18"/>
        <v>175.03079999999997</v>
      </c>
      <c r="AK81" s="17">
        <f t="shared" si="18"/>
        <v>257.37459999999993</v>
      </c>
      <c r="AL81" s="17">
        <f t="shared" si="18"/>
        <v>341.12759999999992</v>
      </c>
      <c r="AM81" s="17">
        <f t="shared" si="18"/>
        <v>426.28009999999989</v>
      </c>
      <c r="AN81" s="17">
        <f t="shared" si="18"/>
        <v>512.79639999999984</v>
      </c>
      <c r="AO81" s="17">
        <f t="shared" si="18"/>
        <v>600.54529999999977</v>
      </c>
      <c r="AP81" s="17">
        <f t="shared" si="18"/>
        <v>689.52639999999974</v>
      </c>
      <c r="AQ81" s="18"/>
      <c r="AR81" s="17">
        <f t="shared" si="12"/>
        <v>15.697199999999999</v>
      </c>
      <c r="AS81" s="17">
        <f t="shared" si="19"/>
        <v>94.481999999999985</v>
      </c>
      <c r="AT81" s="18">
        <f t="shared" si="19"/>
        <v>174.80769999999998</v>
      </c>
      <c r="AU81" s="17">
        <f t="shared" si="19"/>
        <v>256.81049999999999</v>
      </c>
      <c r="AV81" s="17">
        <f t="shared" si="19"/>
        <v>340.29419999999999</v>
      </c>
      <c r="AW81" s="17">
        <f t="shared" si="19"/>
        <v>425.30829999999997</v>
      </c>
      <c r="AX81" s="17">
        <f t="shared" si="19"/>
        <v>511.81209999999993</v>
      </c>
      <c r="AY81" s="17">
        <f t="shared" si="19"/>
        <v>599.47219999999993</v>
      </c>
      <c r="AZ81" s="17">
        <f t="shared" si="19"/>
        <v>688.36419999999998</v>
      </c>
      <c r="BA81" s="17"/>
      <c r="BB81" s="17">
        <f t="shared" si="14"/>
        <v>15.697199999999999</v>
      </c>
      <c r="BC81" s="17">
        <f t="shared" si="20"/>
        <v>94.502599999999987</v>
      </c>
      <c r="BD81" s="18">
        <f t="shared" si="20"/>
        <v>174.95649999999995</v>
      </c>
      <c r="BE81" s="17">
        <f t="shared" si="20"/>
        <v>257.18359999999996</v>
      </c>
      <c r="BF81" s="17">
        <f t="shared" si="20"/>
        <v>340.84579999999994</v>
      </c>
      <c r="BG81" s="17">
        <f t="shared" si="20"/>
        <v>425.89209999999991</v>
      </c>
      <c r="BH81" s="17">
        <f t="shared" si="20"/>
        <v>512.29639999999995</v>
      </c>
      <c r="BI81" s="17">
        <f t="shared" si="20"/>
        <v>599.94179999999994</v>
      </c>
      <c r="BJ81" s="17">
        <f t="shared" si="20"/>
        <v>688.80259999999987</v>
      </c>
      <c r="BK81" s="19"/>
    </row>
    <row r="82" spans="1:63" x14ac:dyDescent="0.3">
      <c r="A82" t="s">
        <v>34</v>
      </c>
      <c r="B82" s="2">
        <v>11159</v>
      </c>
      <c r="C82" s="2">
        <v>16970</v>
      </c>
      <c r="D82" s="2">
        <v>16967.5</v>
      </c>
      <c r="E82" s="2">
        <v>17321.3</v>
      </c>
      <c r="F82" s="2">
        <v>18037.5</v>
      </c>
      <c r="G82" s="2">
        <v>18926.3</v>
      </c>
      <c r="H82" s="2">
        <v>19234.900000000001</v>
      </c>
      <c r="I82" s="2">
        <v>19533.300000000003</v>
      </c>
      <c r="J82" s="2">
        <v>19813.5</v>
      </c>
      <c r="K82" s="2">
        <v>19874.8</v>
      </c>
      <c r="L82" s="2">
        <v>19967.400000000001</v>
      </c>
      <c r="M82" s="2">
        <v>20050.599999999999</v>
      </c>
      <c r="N82" t="e">
        <f>(#REF!+#REF!+#REF!)/10^3</f>
        <v>#REF!</v>
      </c>
      <c r="O82" t="e">
        <f>(#REF!+#REF!+#REF!)/10^3</f>
        <v>#REF!</v>
      </c>
      <c r="P82" t="e">
        <f>(#REF!+#REF!+#REF!)/10^3</f>
        <v>#REF!</v>
      </c>
      <c r="Q82" t="e">
        <f>(#REF!+#REF!+#REF!)/10^3</f>
        <v>#REF!</v>
      </c>
      <c r="R82" t="e">
        <f>(#REF!+#REF!+#REF!)/10^3</f>
        <v>#REF!</v>
      </c>
      <c r="S82" t="e">
        <f>(#REF!+#REF!+#REF!)/10^3</f>
        <v>#REF!</v>
      </c>
      <c r="T82" t="e">
        <f>(#REF!+#REF!+#REF!)/10^3</f>
        <v>#REF!</v>
      </c>
      <c r="U82" t="e">
        <f>(#REF!+#REF!+#REF!)/10^3</f>
        <v>#REF!</v>
      </c>
      <c r="W82" s="4" t="s">
        <v>57</v>
      </c>
      <c r="X82" s="13">
        <f t="shared" si="8"/>
        <v>33.651899999999998</v>
      </c>
      <c r="Y82" s="13">
        <f t="shared" si="17"/>
        <v>203.04129999999998</v>
      </c>
      <c r="Z82" s="24">
        <f t="shared" si="17"/>
        <v>378.07769999999994</v>
      </c>
      <c r="AA82" s="13">
        <f t="shared" si="17"/>
        <v>557.8325000000001</v>
      </c>
      <c r="AB82" s="13">
        <f t="shared" si="17"/>
        <v>738.06580000000008</v>
      </c>
      <c r="AC82" s="13">
        <f t="shared" si="17"/>
        <v>915.97680000000014</v>
      </c>
      <c r="AD82" s="13">
        <f t="shared" si="17"/>
        <v>1088.1309000000001</v>
      </c>
      <c r="AE82" s="13">
        <f t="shared" si="17"/>
        <v>1249.3330000000001</v>
      </c>
      <c r="AF82" s="13">
        <f t="shared" si="17"/>
        <v>1399.8623</v>
      </c>
      <c r="AH82" s="13">
        <f t="shared" si="10"/>
        <v>33.651899999999998</v>
      </c>
      <c r="AI82" s="13">
        <f t="shared" si="18"/>
        <v>202.99020000000002</v>
      </c>
      <c r="AJ82" s="24">
        <f t="shared" si="18"/>
        <v>377.72190000000006</v>
      </c>
      <c r="AK82" s="13">
        <f t="shared" si="18"/>
        <v>556.80730000000005</v>
      </c>
      <c r="AL82" s="13">
        <f t="shared" si="18"/>
        <v>735.90629999999999</v>
      </c>
      <c r="AM82" s="13">
        <f t="shared" si="18"/>
        <v>913.30420000000004</v>
      </c>
      <c r="AN82" s="13">
        <f t="shared" si="18"/>
        <v>1083.7714000000001</v>
      </c>
      <c r="AO82" s="13">
        <f t="shared" si="18"/>
        <v>1241.9319</v>
      </c>
      <c r="AP82" s="13">
        <f t="shared" si="18"/>
        <v>1389.4878000000001</v>
      </c>
      <c r="AQ82" s="24"/>
      <c r="AR82" s="13">
        <f t="shared" si="12"/>
        <v>33.651899999999998</v>
      </c>
      <c r="AS82" s="13">
        <f t="shared" si="19"/>
        <v>202.75290000000001</v>
      </c>
      <c r="AT82" s="24">
        <f t="shared" si="19"/>
        <v>375.70799999999997</v>
      </c>
      <c r="AU82" s="13">
        <f t="shared" si="19"/>
        <v>550.59670000000006</v>
      </c>
      <c r="AV82" s="13">
        <f t="shared" si="19"/>
        <v>724.83839999999998</v>
      </c>
      <c r="AW82" s="13">
        <f t="shared" si="19"/>
        <v>894.99189999999999</v>
      </c>
      <c r="AX82" s="13">
        <f t="shared" si="19"/>
        <v>1055.162</v>
      </c>
      <c r="AY82" s="13">
        <f t="shared" si="19"/>
        <v>1202.2564</v>
      </c>
      <c r="AZ82" s="13">
        <f t="shared" si="19"/>
        <v>1339.5119999999999</v>
      </c>
      <c r="BA82" s="13"/>
      <c r="BB82" s="13">
        <f t="shared" si="14"/>
        <v>33.651899999999998</v>
      </c>
      <c r="BC82" s="13">
        <f t="shared" si="20"/>
        <v>203.0076</v>
      </c>
      <c r="BD82" s="24">
        <f t="shared" si="20"/>
        <v>377.77300000000002</v>
      </c>
      <c r="BE82" s="13">
        <f t="shared" si="20"/>
        <v>556.71730000000002</v>
      </c>
      <c r="BF82" s="13">
        <f t="shared" si="20"/>
        <v>735.82370000000003</v>
      </c>
      <c r="BG82" s="13">
        <f t="shared" si="20"/>
        <v>913.20880000000011</v>
      </c>
      <c r="BH82" s="13">
        <f t="shared" si="20"/>
        <v>1083.8089</v>
      </c>
      <c r="BI82" s="13">
        <f t="shared" si="20"/>
        <v>1242.6699000000001</v>
      </c>
      <c r="BJ82" s="13">
        <f t="shared" si="20"/>
        <v>1390.9635000000001</v>
      </c>
      <c r="BK82" s="14"/>
    </row>
    <row r="83" spans="1:63" x14ac:dyDescent="0.3">
      <c r="A83" t="s">
        <v>113</v>
      </c>
      <c r="B83" s="2">
        <v>2557</v>
      </c>
      <c r="C83" s="2">
        <v>3417</v>
      </c>
      <c r="D83" s="2">
        <v>3413</v>
      </c>
      <c r="E83" s="2">
        <v>3447</v>
      </c>
      <c r="F83" s="2">
        <v>3469.2999999999997</v>
      </c>
      <c r="G83" s="2">
        <v>3490.6</v>
      </c>
      <c r="H83" s="2">
        <v>3562.8999999999996</v>
      </c>
      <c r="I83" s="2">
        <v>3640.4999999999995</v>
      </c>
      <c r="J83" s="2">
        <v>3724.1</v>
      </c>
      <c r="K83" s="2">
        <v>3797.2999999999997</v>
      </c>
      <c r="L83" s="2">
        <v>3871.9</v>
      </c>
      <c r="M83" s="2">
        <v>3958.9</v>
      </c>
      <c r="N83" t="e">
        <f>(#REF!+#REF!+#REF!)/10^3</f>
        <v>#REF!</v>
      </c>
      <c r="O83" t="e">
        <f>(#REF!+#REF!+#REF!)/10^3</f>
        <v>#REF!</v>
      </c>
      <c r="P83" t="e">
        <f>(#REF!+#REF!+#REF!)/10^3</f>
        <v>#REF!</v>
      </c>
      <c r="Q83" t="e">
        <f>(#REF!+#REF!+#REF!)/10^3</f>
        <v>#REF!</v>
      </c>
      <c r="R83" t="e">
        <f>(#REF!+#REF!+#REF!)/10^3</f>
        <v>#REF!</v>
      </c>
      <c r="S83" t="e">
        <f>(#REF!+#REF!+#REF!)/10^3</f>
        <v>#REF!</v>
      </c>
      <c r="T83" t="e">
        <f>(#REF!+#REF!+#REF!)/10^3</f>
        <v>#REF!</v>
      </c>
      <c r="U83" t="e">
        <f>(#REF!+#REF!+#REF!)/10^3</f>
        <v>#REF!</v>
      </c>
      <c r="W83" t="s">
        <v>59</v>
      </c>
      <c r="X83" s="17">
        <f t="shared" si="8"/>
        <v>18.183399999999999</v>
      </c>
      <c r="Y83" s="17">
        <f t="shared" si="17"/>
        <v>109.32550000000001</v>
      </c>
      <c r="Z83" s="18">
        <f t="shared" si="17"/>
        <v>201.38079999999999</v>
      </c>
      <c r="AA83" s="17">
        <f t="shared" si="17"/>
        <v>292.93890000000005</v>
      </c>
      <c r="AB83" s="17">
        <f t="shared" si="17"/>
        <v>381.61790000000002</v>
      </c>
      <c r="AC83" s="17">
        <f t="shared" si="17"/>
        <v>466.5752</v>
      </c>
      <c r="AD83" s="17">
        <f t="shared" si="17"/>
        <v>546.0705999999999</v>
      </c>
      <c r="AE83" s="17">
        <f t="shared" si="17"/>
        <v>617.92369999999994</v>
      </c>
      <c r="AF83" s="17">
        <f t="shared" si="17"/>
        <v>682.90639999999996</v>
      </c>
      <c r="AH83" s="17">
        <f t="shared" si="10"/>
        <v>18.183399999999999</v>
      </c>
      <c r="AI83" s="17">
        <f t="shared" si="18"/>
        <v>109.24700000000001</v>
      </c>
      <c r="AJ83" s="18">
        <f t="shared" si="18"/>
        <v>200.78200000000004</v>
      </c>
      <c r="AK83" s="17">
        <f t="shared" si="18"/>
        <v>291.11430000000007</v>
      </c>
      <c r="AL83" s="17">
        <f t="shared" si="18"/>
        <v>377.79620000000011</v>
      </c>
      <c r="AM83" s="17">
        <f t="shared" si="18"/>
        <v>460.67100000000011</v>
      </c>
      <c r="AN83" s="17">
        <f t="shared" si="18"/>
        <v>537.4987000000001</v>
      </c>
      <c r="AO83" s="17">
        <f t="shared" si="18"/>
        <v>606.17090000000007</v>
      </c>
      <c r="AP83" s="17">
        <f t="shared" si="18"/>
        <v>668.20400000000018</v>
      </c>
      <c r="AQ83" s="18"/>
      <c r="AR83" s="17">
        <f t="shared" si="12"/>
        <v>18.183399999999999</v>
      </c>
      <c r="AS83" s="17">
        <f t="shared" si="19"/>
        <v>109.0154</v>
      </c>
      <c r="AT83" s="18">
        <f t="shared" si="19"/>
        <v>198.88549999999998</v>
      </c>
      <c r="AU83" s="17">
        <f t="shared" si="19"/>
        <v>285.4898</v>
      </c>
      <c r="AV83" s="17">
        <f t="shared" si="19"/>
        <v>368.35079999999999</v>
      </c>
      <c r="AW83" s="17">
        <f t="shared" si="19"/>
        <v>447.64159999999998</v>
      </c>
      <c r="AX83" s="17">
        <f t="shared" si="19"/>
        <v>520.89279999999997</v>
      </c>
      <c r="AY83" s="17">
        <f t="shared" si="19"/>
        <v>585.4858999999999</v>
      </c>
      <c r="AZ83" s="17">
        <f t="shared" si="19"/>
        <v>643.74529999999993</v>
      </c>
      <c r="BA83" s="17"/>
      <c r="BB83" s="17">
        <f t="shared" si="14"/>
        <v>18.183399999999999</v>
      </c>
      <c r="BC83" s="17">
        <f t="shared" si="20"/>
        <v>109.26570000000001</v>
      </c>
      <c r="BD83" s="18">
        <f t="shared" si="20"/>
        <v>200.86480000000003</v>
      </c>
      <c r="BE83" s="17">
        <f t="shared" si="20"/>
        <v>291.19270000000006</v>
      </c>
      <c r="BF83" s="17">
        <f t="shared" si="20"/>
        <v>378.08170000000007</v>
      </c>
      <c r="BG83" s="17">
        <f t="shared" si="20"/>
        <v>461.2272000000001</v>
      </c>
      <c r="BH83" s="17">
        <f t="shared" si="20"/>
        <v>538.37230000000011</v>
      </c>
      <c r="BI83" s="17">
        <f t="shared" si="20"/>
        <v>607.49160000000006</v>
      </c>
      <c r="BJ83" s="17">
        <f t="shared" si="20"/>
        <v>670.0372000000001</v>
      </c>
      <c r="BK83" s="19"/>
    </row>
    <row r="84" spans="1:63" x14ac:dyDescent="0.3">
      <c r="A84" t="s">
        <v>36</v>
      </c>
      <c r="B84" s="2">
        <v>202160</v>
      </c>
      <c r="C84" s="2">
        <v>253768</v>
      </c>
      <c r="D84" s="2">
        <v>253891.19999999998</v>
      </c>
      <c r="E84" s="2">
        <v>256638.1</v>
      </c>
      <c r="F84" s="2">
        <v>249590.90000000002</v>
      </c>
      <c r="G84" s="2">
        <v>244435.4</v>
      </c>
      <c r="H84" s="2">
        <v>244160.30000000002</v>
      </c>
      <c r="I84" s="2">
        <v>245554.4</v>
      </c>
      <c r="J84" s="2">
        <v>248524.69999999998</v>
      </c>
      <c r="K84" s="2">
        <v>252110.30000000002</v>
      </c>
      <c r="L84" s="2">
        <v>256114.10000000003</v>
      </c>
      <c r="M84" s="2">
        <v>262164</v>
      </c>
      <c r="N84" t="e">
        <f>(#REF!+#REF!+#REF!)/10^3</f>
        <v>#REF!</v>
      </c>
      <c r="O84" t="e">
        <f>(#REF!+#REF!+#REF!)/10^3</f>
        <v>#REF!</v>
      </c>
      <c r="P84" t="e">
        <f>(#REF!+#REF!+#REF!)/10^3</f>
        <v>#REF!</v>
      </c>
      <c r="Q84" t="e">
        <f>(#REF!+#REF!+#REF!)/10^3</f>
        <v>#REF!</v>
      </c>
      <c r="R84" t="e">
        <f>(#REF!+#REF!+#REF!)/10^3</f>
        <v>#REF!</v>
      </c>
      <c r="S84" t="e">
        <f>(#REF!+#REF!+#REF!)/10^3</f>
        <v>#REF!</v>
      </c>
      <c r="T84" t="e">
        <f>(#REF!+#REF!+#REF!)/10^3</f>
        <v>#REF!</v>
      </c>
      <c r="U84" t="e">
        <f>(#REF!+#REF!+#REF!)/10^3</f>
        <v>#REF!</v>
      </c>
      <c r="W84" t="s">
        <v>61</v>
      </c>
      <c r="X84" s="17">
        <f t="shared" si="8"/>
        <v>8.3907000000000025</v>
      </c>
      <c r="Y84" s="17">
        <f t="shared" si="17"/>
        <v>51.059200000000011</v>
      </c>
      <c r="Z84" s="18">
        <f t="shared" si="17"/>
        <v>97.50360000000002</v>
      </c>
      <c r="AA84" s="17">
        <f t="shared" si="17"/>
        <v>148.31800000000004</v>
      </c>
      <c r="AB84" s="17">
        <f t="shared" si="17"/>
        <v>202.26020000000005</v>
      </c>
      <c r="AC84" s="17">
        <f t="shared" si="17"/>
        <v>257.49400000000009</v>
      </c>
      <c r="AD84" s="17">
        <f t="shared" si="17"/>
        <v>312.29950000000008</v>
      </c>
      <c r="AE84" s="17">
        <f t="shared" si="17"/>
        <v>363.18180000000007</v>
      </c>
      <c r="AF84" s="17">
        <f t="shared" si="17"/>
        <v>409.76360000000005</v>
      </c>
      <c r="AH84" s="17">
        <f t="shared" si="10"/>
        <v>8.3907000000000025</v>
      </c>
      <c r="AI84" s="17">
        <f t="shared" si="18"/>
        <v>51.092100000000016</v>
      </c>
      <c r="AJ84" s="18">
        <f t="shared" si="18"/>
        <v>97.788100000000028</v>
      </c>
      <c r="AK84" s="17">
        <f t="shared" si="18"/>
        <v>149.23200000000003</v>
      </c>
      <c r="AL84" s="17">
        <f t="shared" si="18"/>
        <v>204.12220000000002</v>
      </c>
      <c r="AM84" s="17">
        <f t="shared" si="18"/>
        <v>261.01120000000003</v>
      </c>
      <c r="AN84" s="17">
        <f t="shared" si="18"/>
        <v>316.89930000000004</v>
      </c>
      <c r="AO84" s="17">
        <f t="shared" si="18"/>
        <v>368.05440000000004</v>
      </c>
      <c r="AP84" s="17">
        <f t="shared" si="18"/>
        <v>414.72810000000004</v>
      </c>
      <c r="AQ84" s="18"/>
      <c r="AR84" s="17">
        <f t="shared" si="12"/>
        <v>8.3907000000000025</v>
      </c>
      <c r="AS84" s="17">
        <f t="shared" si="19"/>
        <v>51.099900000000012</v>
      </c>
      <c r="AT84" s="18">
        <f t="shared" si="19"/>
        <v>97.765900000000016</v>
      </c>
      <c r="AU84" s="17">
        <f t="shared" si="19"/>
        <v>148.87530000000004</v>
      </c>
      <c r="AV84" s="17">
        <f t="shared" si="19"/>
        <v>202.84540000000004</v>
      </c>
      <c r="AW84" s="17">
        <f t="shared" si="19"/>
        <v>256.18130000000002</v>
      </c>
      <c r="AX84" s="17">
        <f t="shared" si="19"/>
        <v>305.5874</v>
      </c>
      <c r="AY84" s="17">
        <f t="shared" si="19"/>
        <v>350.60990000000004</v>
      </c>
      <c r="AZ84" s="17">
        <f t="shared" si="19"/>
        <v>391.57620000000003</v>
      </c>
      <c r="BA84" s="17"/>
      <c r="BB84" s="17">
        <f t="shared" si="14"/>
        <v>8.3907000000000025</v>
      </c>
      <c r="BC84" s="17">
        <f t="shared" si="20"/>
        <v>51.091400000000014</v>
      </c>
      <c r="BD84" s="18">
        <f t="shared" si="20"/>
        <v>97.759700000000009</v>
      </c>
      <c r="BE84" s="17">
        <f t="shared" si="20"/>
        <v>149.0684</v>
      </c>
      <c r="BF84" s="17">
        <f t="shared" si="20"/>
        <v>203.75730000000001</v>
      </c>
      <c r="BG84" s="17">
        <f t="shared" si="20"/>
        <v>260.35130000000004</v>
      </c>
      <c r="BH84" s="17">
        <f t="shared" si="20"/>
        <v>316.05040000000008</v>
      </c>
      <c r="BI84" s="17">
        <f t="shared" si="20"/>
        <v>367.44580000000008</v>
      </c>
      <c r="BJ84" s="17">
        <f t="shared" si="20"/>
        <v>414.34850000000006</v>
      </c>
      <c r="BK84" s="19"/>
    </row>
    <row r="85" spans="1:63" x14ac:dyDescent="0.3">
      <c r="A85" t="s">
        <v>38</v>
      </c>
      <c r="B85" s="2">
        <v>23378</v>
      </c>
      <c r="C85" s="2">
        <v>56128</v>
      </c>
      <c r="D85" s="2">
        <v>55862.9</v>
      </c>
      <c r="E85" s="2">
        <v>55284.500000000007</v>
      </c>
      <c r="F85" s="2">
        <v>51323.199999999997</v>
      </c>
      <c r="G85" s="2">
        <v>48070.200000000004</v>
      </c>
      <c r="H85" s="2">
        <v>45674.8</v>
      </c>
      <c r="I85" s="2">
        <v>43705.899999999994</v>
      </c>
      <c r="J85" s="2">
        <v>42009</v>
      </c>
      <c r="K85" s="2">
        <v>39874.700000000004</v>
      </c>
      <c r="L85" s="2">
        <v>37665.599999999991</v>
      </c>
      <c r="M85" s="2">
        <v>35445.199999999997</v>
      </c>
      <c r="N85" t="e">
        <f>(#REF!+#REF!+#REF!)/10^3</f>
        <v>#REF!</v>
      </c>
      <c r="O85" t="e">
        <f>(#REF!+#REF!+#REF!)/10^3</f>
        <v>#REF!</v>
      </c>
      <c r="P85" t="e">
        <f>(#REF!+#REF!+#REF!)/10^3</f>
        <v>#REF!</v>
      </c>
      <c r="Q85" t="e">
        <f>(#REF!+#REF!+#REF!)/10^3</f>
        <v>#REF!</v>
      </c>
      <c r="R85" t="e">
        <f>(#REF!+#REF!+#REF!)/10^3</f>
        <v>#REF!</v>
      </c>
      <c r="S85" t="e">
        <f>(#REF!+#REF!+#REF!)/10^3</f>
        <v>#REF!</v>
      </c>
      <c r="T85" t="e">
        <f>(#REF!+#REF!+#REF!)/10^3</f>
        <v>#REF!</v>
      </c>
      <c r="U85" t="e">
        <f>(#REF!+#REF!+#REF!)/10^3</f>
        <v>#REF!</v>
      </c>
      <c r="W85" s="4" t="s">
        <v>63</v>
      </c>
      <c r="X85" s="13">
        <f t="shared" si="8"/>
        <v>799.79640000000006</v>
      </c>
      <c r="Y85" s="13">
        <f t="shared" si="17"/>
        <v>4821.0352000000003</v>
      </c>
      <c r="Z85" s="24">
        <f t="shared" si="17"/>
        <v>8944.1358999999993</v>
      </c>
      <c r="AA85" s="13">
        <f t="shared" si="17"/>
        <v>13127.915799999999</v>
      </c>
      <c r="AB85" s="13">
        <f t="shared" si="17"/>
        <v>17381.052599999999</v>
      </c>
      <c r="AC85" s="13">
        <f t="shared" si="17"/>
        <v>21800.146799999999</v>
      </c>
      <c r="AD85" s="13">
        <f t="shared" si="17"/>
        <v>26403.623599999995</v>
      </c>
      <c r="AE85" s="13">
        <f t="shared" si="17"/>
        <v>31169.350999999995</v>
      </c>
      <c r="AF85" s="13">
        <f t="shared" si="17"/>
        <v>36096.285999999993</v>
      </c>
      <c r="AH85" s="13">
        <f t="shared" si="10"/>
        <v>799.79640000000006</v>
      </c>
      <c r="AI85" s="13">
        <f t="shared" si="18"/>
        <v>4810.1226000000006</v>
      </c>
      <c r="AJ85" s="24">
        <f t="shared" si="18"/>
        <v>8874.2193000000007</v>
      </c>
      <c r="AK85" s="13">
        <f t="shared" si="18"/>
        <v>12971.928900000003</v>
      </c>
      <c r="AL85" s="13">
        <f t="shared" si="18"/>
        <v>17084.761300000002</v>
      </c>
      <c r="AM85" s="13">
        <f t="shared" si="18"/>
        <v>21282.332600000002</v>
      </c>
      <c r="AN85" s="13">
        <f t="shared" si="18"/>
        <v>25608.3871</v>
      </c>
      <c r="AO85" s="13">
        <f t="shared" si="18"/>
        <v>30084.058399999998</v>
      </c>
      <c r="AP85" s="13">
        <f t="shared" si="18"/>
        <v>34726.466099999998</v>
      </c>
      <c r="AQ85" s="24"/>
      <c r="AR85" s="13">
        <f t="shared" si="12"/>
        <v>799.79640000000006</v>
      </c>
      <c r="AS85" s="13">
        <f t="shared" si="19"/>
        <v>4814.5196000000005</v>
      </c>
      <c r="AT85" s="24">
        <f t="shared" si="19"/>
        <v>8903.8660000000018</v>
      </c>
      <c r="AU85" s="13">
        <f t="shared" si="19"/>
        <v>13040.057700000001</v>
      </c>
      <c r="AV85" s="13">
        <f t="shared" si="19"/>
        <v>17190.645900000003</v>
      </c>
      <c r="AW85" s="13">
        <f t="shared" si="19"/>
        <v>21417.810900000004</v>
      </c>
      <c r="AX85" s="13">
        <f t="shared" si="19"/>
        <v>25765.130200000003</v>
      </c>
      <c r="AY85" s="13">
        <f t="shared" si="19"/>
        <v>30271.946900000006</v>
      </c>
      <c r="AZ85" s="13">
        <f t="shared" si="19"/>
        <v>34963.01460000001</v>
      </c>
      <c r="BA85" s="13"/>
      <c r="BB85" s="13">
        <f t="shared" si="14"/>
        <v>799.79640000000006</v>
      </c>
      <c r="BC85" s="13">
        <f t="shared" si="20"/>
        <v>4816.5203000000001</v>
      </c>
      <c r="BD85" s="24">
        <f t="shared" si="20"/>
        <v>8920.9694</v>
      </c>
      <c r="BE85" s="13">
        <f t="shared" si="20"/>
        <v>13092.0749</v>
      </c>
      <c r="BF85" s="13">
        <f t="shared" si="20"/>
        <v>17274.718000000001</v>
      </c>
      <c r="BG85" s="13">
        <f t="shared" si="20"/>
        <v>21541.8583</v>
      </c>
      <c r="BH85" s="13">
        <f t="shared" si="20"/>
        <v>25970.026099999999</v>
      </c>
      <c r="BI85" s="13">
        <f t="shared" si="20"/>
        <v>30557.764800000001</v>
      </c>
      <c r="BJ85" s="13">
        <f t="shared" si="20"/>
        <v>35311.001700000001</v>
      </c>
      <c r="BK85" s="14"/>
    </row>
    <row r="86" spans="1:63" x14ac:dyDescent="0.3">
      <c r="A86" t="s">
        <v>40</v>
      </c>
      <c r="B86" s="2">
        <v>9754</v>
      </c>
      <c r="C86" s="2">
        <v>9738</v>
      </c>
      <c r="D86" s="2">
        <v>9934.9</v>
      </c>
      <c r="E86" s="2">
        <v>10011</v>
      </c>
      <c r="F86" s="2">
        <v>10210.1</v>
      </c>
      <c r="G86" s="2">
        <v>10447.299999999999</v>
      </c>
      <c r="H86" s="2">
        <v>10573.3</v>
      </c>
      <c r="I86" s="2">
        <v>10679</v>
      </c>
      <c r="J86" s="2">
        <v>10729.9</v>
      </c>
      <c r="K86" s="2">
        <v>10735.3</v>
      </c>
      <c r="L86" s="2">
        <v>10735.6</v>
      </c>
      <c r="M86" s="2">
        <v>10719.3</v>
      </c>
      <c r="N86" t="e">
        <f>(#REF!+#REF!+#REF!)/10^3</f>
        <v>#REF!</v>
      </c>
      <c r="O86" t="e">
        <f>(#REF!+#REF!+#REF!)/10^3</f>
        <v>#REF!</v>
      </c>
      <c r="P86" t="e">
        <f>(#REF!+#REF!+#REF!)/10^3</f>
        <v>#REF!</v>
      </c>
      <c r="Q86" t="e">
        <f>(#REF!+#REF!+#REF!)/10^3</f>
        <v>#REF!</v>
      </c>
      <c r="R86" t="e">
        <f>(#REF!+#REF!+#REF!)/10^3</f>
        <v>#REF!</v>
      </c>
      <c r="S86" t="e">
        <f>(#REF!+#REF!+#REF!)/10^3</f>
        <v>#REF!</v>
      </c>
      <c r="T86" t="e">
        <f>(#REF!+#REF!+#REF!)/10^3</f>
        <v>#REF!</v>
      </c>
      <c r="U86" t="e">
        <f>(#REF!+#REF!+#REF!)/10^3</f>
        <v>#REF!</v>
      </c>
      <c r="W86" t="s">
        <v>65</v>
      </c>
      <c r="X86" s="17">
        <f t="shared" si="8"/>
        <v>29.047300000000003</v>
      </c>
      <c r="Y86" s="17">
        <f t="shared" ref="Y86:AF98" si="22">X86+X37*4+Y37</f>
        <v>175.55709999999999</v>
      </c>
      <c r="Z86" s="18">
        <f t="shared" si="22"/>
        <v>329.65949999999998</v>
      </c>
      <c r="AA86" s="17">
        <f t="shared" si="22"/>
        <v>496.10559999999998</v>
      </c>
      <c r="AB86" s="17">
        <f t="shared" si="22"/>
        <v>675.17380000000003</v>
      </c>
      <c r="AC86" s="17">
        <f t="shared" si="22"/>
        <v>871.18539999999996</v>
      </c>
      <c r="AD86" s="17">
        <f t="shared" si="22"/>
        <v>1087.6838</v>
      </c>
      <c r="AE86" s="17">
        <f t="shared" si="22"/>
        <v>1325.482</v>
      </c>
      <c r="AF86" s="17">
        <f t="shared" si="22"/>
        <v>1575.2735</v>
      </c>
      <c r="AH86" s="17">
        <f t="shared" si="10"/>
        <v>29.047300000000003</v>
      </c>
      <c r="AI86" s="17">
        <f t="shared" ref="AI86:AP98" si="23">AH86+AH37*4+AI37</f>
        <v>176.5873</v>
      </c>
      <c r="AJ86" s="18">
        <f t="shared" si="23"/>
        <v>335.9545</v>
      </c>
      <c r="AK86" s="17">
        <f t="shared" si="23"/>
        <v>505.4196</v>
      </c>
      <c r="AL86" s="17">
        <f t="shared" si="23"/>
        <v>675.55139999999994</v>
      </c>
      <c r="AM86" s="17">
        <f t="shared" si="23"/>
        <v>857.53019999999992</v>
      </c>
      <c r="AN86" s="17">
        <f t="shared" si="23"/>
        <v>1057.3347999999999</v>
      </c>
      <c r="AO86" s="17">
        <f t="shared" si="23"/>
        <v>1277.1096</v>
      </c>
      <c r="AP86" s="17">
        <f t="shared" si="23"/>
        <v>1519.9404</v>
      </c>
      <c r="AQ86" s="18"/>
      <c r="AR86" s="17">
        <f t="shared" si="12"/>
        <v>29.047300000000003</v>
      </c>
      <c r="AS86" s="17">
        <f t="shared" ref="AS86:AZ98" si="24">AR86+AR37*4+AS37</f>
        <v>172.93200000000002</v>
      </c>
      <c r="AT86" s="18">
        <f t="shared" si="24"/>
        <v>309.65409999999997</v>
      </c>
      <c r="AU86" s="17">
        <f t="shared" si="24"/>
        <v>439.3494</v>
      </c>
      <c r="AV86" s="17">
        <f t="shared" si="24"/>
        <v>570.83050000000003</v>
      </c>
      <c r="AW86" s="17">
        <f t="shared" si="24"/>
        <v>711.50020000000006</v>
      </c>
      <c r="AX86" s="17">
        <f t="shared" si="24"/>
        <v>861.90440000000001</v>
      </c>
      <c r="AY86" s="17">
        <f t="shared" si="24"/>
        <v>1022.066</v>
      </c>
      <c r="AZ86" s="17">
        <f t="shared" si="24"/>
        <v>1194.0348000000001</v>
      </c>
      <c r="BA86" s="17"/>
      <c r="BB86" s="17">
        <f t="shared" si="14"/>
        <v>29.047300000000003</v>
      </c>
      <c r="BC86" s="17">
        <f t="shared" ref="BC86:BJ98" si="25">BB86+BB37*4+BC37</f>
        <v>176.0924</v>
      </c>
      <c r="BD86" s="18">
        <f t="shared" si="25"/>
        <v>332.846</v>
      </c>
      <c r="BE86" s="17">
        <f t="shared" si="25"/>
        <v>500.21929999999998</v>
      </c>
      <c r="BF86" s="17">
        <f t="shared" si="25"/>
        <v>673.62029999999993</v>
      </c>
      <c r="BG86" s="17">
        <f t="shared" si="25"/>
        <v>862.6268</v>
      </c>
      <c r="BH86" s="17">
        <f t="shared" si="25"/>
        <v>1067.9458</v>
      </c>
      <c r="BI86" s="17">
        <f t="shared" si="25"/>
        <v>1294.4540999999999</v>
      </c>
      <c r="BJ86" s="17">
        <f t="shared" si="25"/>
        <v>1544.6553999999999</v>
      </c>
      <c r="BK86" s="19"/>
    </row>
    <row r="87" spans="1:63" x14ac:dyDescent="0.3">
      <c r="A87" t="s">
        <v>114</v>
      </c>
      <c r="B87" s="2">
        <v>6975</v>
      </c>
      <c r="C87" s="2">
        <v>7063</v>
      </c>
      <c r="D87" s="2">
        <v>7328.1</v>
      </c>
      <c r="E87" s="2">
        <v>7400.8</v>
      </c>
      <c r="F87" s="2">
        <v>7529.2000000000007</v>
      </c>
      <c r="G87" s="2">
        <v>7679.2000000000007</v>
      </c>
      <c r="H87" s="2">
        <v>7813.8</v>
      </c>
      <c r="I87" s="2">
        <v>7949.4000000000005</v>
      </c>
      <c r="J87" s="2">
        <v>8104.8</v>
      </c>
      <c r="K87" s="2">
        <v>8208.2000000000007</v>
      </c>
      <c r="L87" s="2">
        <v>8247.5</v>
      </c>
      <c r="M87" s="2">
        <v>8252.4000000000015</v>
      </c>
      <c r="N87" t="e">
        <f>(#REF!+#REF!+#REF!)/10^3</f>
        <v>#REF!</v>
      </c>
      <c r="O87" t="e">
        <f>(#REF!+#REF!+#REF!)/10^3</f>
        <v>#REF!</v>
      </c>
      <c r="P87" t="e">
        <f>(#REF!+#REF!+#REF!)/10^3</f>
        <v>#REF!</v>
      </c>
      <c r="Q87" t="e">
        <f>(#REF!+#REF!+#REF!)/10^3</f>
        <v>#REF!</v>
      </c>
      <c r="R87" t="e">
        <f>(#REF!+#REF!+#REF!)/10^3</f>
        <v>#REF!</v>
      </c>
      <c r="S87" t="e">
        <f>(#REF!+#REF!+#REF!)/10^3</f>
        <v>#REF!</v>
      </c>
      <c r="T87" t="e">
        <f>(#REF!+#REF!+#REF!)/10^3</f>
        <v>#REF!</v>
      </c>
      <c r="U87" t="e">
        <f>(#REF!+#REF!+#REF!)/10^3</f>
        <v>#REF!</v>
      </c>
      <c r="W87" t="s">
        <v>66</v>
      </c>
      <c r="X87" s="17">
        <f t="shared" si="8"/>
        <v>14.418800000000001</v>
      </c>
      <c r="Y87" s="17">
        <f t="shared" si="22"/>
        <v>86.091800000000006</v>
      </c>
      <c r="Z87" s="18">
        <f t="shared" si="22"/>
        <v>155.97120000000004</v>
      </c>
      <c r="AA87" s="17">
        <f t="shared" si="22"/>
        <v>225.84690000000006</v>
      </c>
      <c r="AB87" s="17">
        <f t="shared" si="22"/>
        <v>297.94510000000008</v>
      </c>
      <c r="AC87" s="17">
        <f t="shared" si="22"/>
        <v>372.03300000000007</v>
      </c>
      <c r="AD87" s="17">
        <f t="shared" si="22"/>
        <v>445.63800000000009</v>
      </c>
      <c r="AE87" s="17">
        <f t="shared" si="22"/>
        <v>515.39510000000007</v>
      </c>
      <c r="AF87" s="17">
        <f t="shared" si="22"/>
        <v>579.5526000000001</v>
      </c>
      <c r="AH87" s="17">
        <f t="shared" si="10"/>
        <v>14.418800000000001</v>
      </c>
      <c r="AI87" s="17">
        <f t="shared" si="23"/>
        <v>85.858000000000004</v>
      </c>
      <c r="AJ87" s="18">
        <f t="shared" si="23"/>
        <v>154.0318</v>
      </c>
      <c r="AK87" s="17">
        <f t="shared" si="23"/>
        <v>219.91739999999999</v>
      </c>
      <c r="AL87" s="17">
        <f t="shared" si="23"/>
        <v>287.39159999999998</v>
      </c>
      <c r="AM87" s="17">
        <f t="shared" si="23"/>
        <v>356.84090000000003</v>
      </c>
      <c r="AN87" s="17">
        <f t="shared" si="23"/>
        <v>427.28230000000002</v>
      </c>
      <c r="AO87" s="17">
        <f t="shared" si="23"/>
        <v>494.8442</v>
      </c>
      <c r="AP87" s="17">
        <f t="shared" si="23"/>
        <v>556.98019999999997</v>
      </c>
      <c r="AQ87" s="18"/>
      <c r="AR87" s="17">
        <f t="shared" si="12"/>
        <v>14.418800000000001</v>
      </c>
      <c r="AS87" s="17">
        <f t="shared" si="24"/>
        <v>85.441900000000004</v>
      </c>
      <c r="AT87" s="18">
        <f t="shared" si="24"/>
        <v>150.98570000000001</v>
      </c>
      <c r="AU87" s="17">
        <f t="shared" si="24"/>
        <v>211.75920000000002</v>
      </c>
      <c r="AV87" s="17">
        <f t="shared" si="24"/>
        <v>272.7878</v>
      </c>
      <c r="AW87" s="17">
        <f t="shared" si="24"/>
        <v>334.95240000000001</v>
      </c>
      <c r="AX87" s="17">
        <f t="shared" si="24"/>
        <v>398.42950000000002</v>
      </c>
      <c r="AY87" s="17">
        <f t="shared" si="24"/>
        <v>461.41950000000003</v>
      </c>
      <c r="AZ87" s="17">
        <f t="shared" si="24"/>
        <v>520.47559999999999</v>
      </c>
      <c r="BA87" s="17"/>
      <c r="BB87" s="17">
        <f t="shared" si="14"/>
        <v>14.418800000000001</v>
      </c>
      <c r="BC87" s="17">
        <f t="shared" si="25"/>
        <v>85.914100000000005</v>
      </c>
      <c r="BD87" s="18">
        <f t="shared" si="25"/>
        <v>154.42750000000001</v>
      </c>
      <c r="BE87" s="17">
        <f t="shared" si="25"/>
        <v>220.91180000000003</v>
      </c>
      <c r="BF87" s="17">
        <f t="shared" si="25"/>
        <v>289.10270000000003</v>
      </c>
      <c r="BG87" s="17">
        <f t="shared" si="25"/>
        <v>359.33880000000005</v>
      </c>
      <c r="BH87" s="17">
        <f t="shared" si="25"/>
        <v>430.38120000000004</v>
      </c>
      <c r="BI87" s="17">
        <f t="shared" si="25"/>
        <v>498.40400000000005</v>
      </c>
      <c r="BJ87" s="17">
        <f t="shared" si="25"/>
        <v>560.93150000000003</v>
      </c>
      <c r="BK87" s="19"/>
    </row>
    <row r="88" spans="1:63" x14ac:dyDescent="0.3">
      <c r="A88" t="s">
        <v>115</v>
      </c>
      <c r="B88" s="2">
        <v>233</v>
      </c>
      <c r="C88" s="2">
        <v>234</v>
      </c>
      <c r="D88" s="2">
        <v>223</v>
      </c>
      <c r="E88" s="2">
        <v>224.99999999999997</v>
      </c>
      <c r="F88" s="2">
        <v>224.1</v>
      </c>
      <c r="G88" s="2">
        <v>223.4</v>
      </c>
      <c r="H88" s="2">
        <v>224.59999999999997</v>
      </c>
      <c r="I88" s="2">
        <v>226</v>
      </c>
      <c r="J88" s="2">
        <v>227.5</v>
      </c>
      <c r="K88" s="2">
        <v>228.70000000000002</v>
      </c>
      <c r="L88" s="2">
        <v>229.79999999999998</v>
      </c>
      <c r="M88" s="2">
        <v>231.10000000000002</v>
      </c>
      <c r="N88" t="e">
        <f>(#REF!+#REF!+#REF!)/10^3</f>
        <v>#REF!</v>
      </c>
      <c r="O88" t="e">
        <f>(#REF!+#REF!+#REF!)/10^3</f>
        <v>#REF!</v>
      </c>
      <c r="P88" t="e">
        <f>(#REF!+#REF!+#REF!)/10^3</f>
        <v>#REF!</v>
      </c>
      <c r="Q88" t="e">
        <f>(#REF!+#REF!+#REF!)/10^3</f>
        <v>#REF!</v>
      </c>
      <c r="R88" t="e">
        <f>(#REF!+#REF!+#REF!)/10^3</f>
        <v>#REF!</v>
      </c>
      <c r="S88" t="e">
        <f>(#REF!+#REF!+#REF!)/10^3</f>
        <v>#REF!</v>
      </c>
      <c r="T88" t="e">
        <f>(#REF!+#REF!+#REF!)/10^3</f>
        <v>#REF!</v>
      </c>
      <c r="U88" t="e">
        <f>(#REF!+#REF!+#REF!)/10^3</f>
        <v>#REF!</v>
      </c>
      <c r="W88" t="s">
        <v>68</v>
      </c>
      <c r="X88" s="17">
        <f t="shared" si="8"/>
        <v>76.089100000000002</v>
      </c>
      <c r="Y88" s="17">
        <f t="shared" si="22"/>
        <v>463.84860000000003</v>
      </c>
      <c r="Z88" s="18">
        <f t="shared" si="22"/>
        <v>883.63930000000005</v>
      </c>
      <c r="AA88" s="17">
        <f t="shared" si="22"/>
        <v>1319.3913000000002</v>
      </c>
      <c r="AB88" s="17">
        <f t="shared" si="22"/>
        <v>1778.9789000000003</v>
      </c>
      <c r="AC88" s="17">
        <f t="shared" si="22"/>
        <v>2261.6201000000001</v>
      </c>
      <c r="AD88" s="17">
        <f t="shared" si="22"/>
        <v>2773.2111</v>
      </c>
      <c r="AE88" s="17">
        <f t="shared" si="22"/>
        <v>3320.9340000000002</v>
      </c>
      <c r="AF88" s="17">
        <f t="shared" si="22"/>
        <v>3908.0184000000004</v>
      </c>
      <c r="AH88" s="17">
        <f t="shared" si="10"/>
        <v>76.089100000000002</v>
      </c>
      <c r="AI88" s="17">
        <f t="shared" si="23"/>
        <v>461.63499999999999</v>
      </c>
      <c r="AJ88" s="18">
        <f t="shared" si="23"/>
        <v>872.44259999999997</v>
      </c>
      <c r="AK88" s="17">
        <f t="shared" si="23"/>
        <v>1303.4065000000001</v>
      </c>
      <c r="AL88" s="17">
        <f t="shared" si="23"/>
        <v>1741.0898999999999</v>
      </c>
      <c r="AM88" s="17">
        <f t="shared" si="23"/>
        <v>2198.69</v>
      </c>
      <c r="AN88" s="17">
        <f t="shared" si="23"/>
        <v>2678.9121</v>
      </c>
      <c r="AO88" s="17">
        <f t="shared" si="23"/>
        <v>3182.3168000000001</v>
      </c>
      <c r="AP88" s="17">
        <f t="shared" si="23"/>
        <v>3708.5061000000001</v>
      </c>
      <c r="AQ88" s="18"/>
      <c r="AR88" s="17">
        <f t="shared" si="12"/>
        <v>76.089100000000002</v>
      </c>
      <c r="AS88" s="17">
        <f t="shared" si="24"/>
        <v>461.35700000000008</v>
      </c>
      <c r="AT88" s="18">
        <f t="shared" si="24"/>
        <v>871.19840000000022</v>
      </c>
      <c r="AU88" s="17">
        <f t="shared" si="24"/>
        <v>1304.1196000000002</v>
      </c>
      <c r="AV88" s="17">
        <f t="shared" si="24"/>
        <v>1748.7857000000004</v>
      </c>
      <c r="AW88" s="17">
        <f t="shared" si="24"/>
        <v>2214.5468000000005</v>
      </c>
      <c r="AX88" s="17">
        <f t="shared" si="24"/>
        <v>2704.9159000000004</v>
      </c>
      <c r="AY88" s="17">
        <f t="shared" si="24"/>
        <v>3214.7634000000007</v>
      </c>
      <c r="AZ88" s="17">
        <f t="shared" si="24"/>
        <v>3747.6358000000005</v>
      </c>
      <c r="BA88" s="17"/>
      <c r="BB88" s="17">
        <f t="shared" si="14"/>
        <v>76.089100000000002</v>
      </c>
      <c r="BC88" s="17">
        <f t="shared" si="25"/>
        <v>460.59820000000002</v>
      </c>
      <c r="BD88" s="18">
        <f t="shared" si="25"/>
        <v>865.89210000000003</v>
      </c>
      <c r="BE88" s="17">
        <f t="shared" si="25"/>
        <v>1290.6786999999999</v>
      </c>
      <c r="BF88" s="17">
        <f t="shared" si="25"/>
        <v>1724.3298000000002</v>
      </c>
      <c r="BG88" s="17">
        <f t="shared" si="25"/>
        <v>2175.8076000000005</v>
      </c>
      <c r="BH88" s="17">
        <f t="shared" si="25"/>
        <v>2649.5203000000006</v>
      </c>
      <c r="BI88" s="17">
        <f t="shared" si="25"/>
        <v>3147.6185000000009</v>
      </c>
      <c r="BJ88" s="17">
        <f t="shared" si="25"/>
        <v>3667.374600000001</v>
      </c>
      <c r="BK88" s="19"/>
    </row>
    <row r="89" spans="1:63" x14ac:dyDescent="0.3">
      <c r="A89" t="s">
        <v>116</v>
      </c>
      <c r="B89" s="2">
        <v>1059</v>
      </c>
      <c r="C89" s="2">
        <v>1077</v>
      </c>
      <c r="D89" s="2">
        <v>1054</v>
      </c>
      <c r="E89" s="2">
        <v>1067.1999999999998</v>
      </c>
      <c r="F89" s="2">
        <v>1067.2000000000003</v>
      </c>
      <c r="G89" s="2">
        <v>1069</v>
      </c>
      <c r="H89" s="2">
        <v>1079.8</v>
      </c>
      <c r="I89" s="2">
        <v>1092.5</v>
      </c>
      <c r="J89" s="2">
        <v>1112.7</v>
      </c>
      <c r="K89" s="2">
        <v>1134.5999999999999</v>
      </c>
      <c r="L89" s="2">
        <v>1158.5999999999999</v>
      </c>
      <c r="M89" s="2">
        <v>1185.3</v>
      </c>
      <c r="N89" t="e">
        <f>(#REF!+#REF!+#REF!)/10^3</f>
        <v>#REF!</v>
      </c>
      <c r="O89" t="e">
        <f>(#REF!+#REF!+#REF!)/10^3</f>
        <v>#REF!</v>
      </c>
      <c r="P89" t="e">
        <f>(#REF!+#REF!+#REF!)/10^3</f>
        <v>#REF!</v>
      </c>
      <c r="Q89" t="e">
        <f>(#REF!+#REF!+#REF!)/10^3</f>
        <v>#REF!</v>
      </c>
      <c r="R89" t="e">
        <f>(#REF!+#REF!+#REF!)/10^3</f>
        <v>#REF!</v>
      </c>
      <c r="S89" t="e">
        <f>(#REF!+#REF!+#REF!)/10^3</f>
        <v>#REF!</v>
      </c>
      <c r="T89" t="e">
        <f>(#REF!+#REF!+#REF!)/10^3</f>
        <v>#REF!</v>
      </c>
      <c r="U89" t="e">
        <f>(#REF!+#REF!+#REF!)/10^3</f>
        <v>#REF!</v>
      </c>
      <c r="W89" t="s">
        <v>70</v>
      </c>
      <c r="X89" s="17">
        <f t="shared" si="8"/>
        <v>49.235999999999997</v>
      </c>
      <c r="Y89" s="17">
        <f t="shared" si="22"/>
        <v>296.03479999999996</v>
      </c>
      <c r="Z89" s="18">
        <f t="shared" si="22"/>
        <v>545.09199999999998</v>
      </c>
      <c r="AA89" s="17">
        <f t="shared" si="22"/>
        <v>794.25340000000006</v>
      </c>
      <c r="AB89" s="17">
        <f t="shared" si="22"/>
        <v>1048.4679000000001</v>
      </c>
      <c r="AC89" s="17">
        <f t="shared" si="22"/>
        <v>1308.5683000000001</v>
      </c>
      <c r="AD89" s="17">
        <f t="shared" si="22"/>
        <v>1574.076</v>
      </c>
      <c r="AE89" s="17">
        <f t="shared" si="22"/>
        <v>1841.8859</v>
      </c>
      <c r="AF89" s="17">
        <f t="shared" si="22"/>
        <v>2109.8851</v>
      </c>
      <c r="AH89" s="17">
        <f t="shared" si="10"/>
        <v>49.235999999999997</v>
      </c>
      <c r="AI89" s="17">
        <f t="shared" si="23"/>
        <v>296.30869999999999</v>
      </c>
      <c r="AJ89" s="18">
        <f t="shared" si="23"/>
        <v>547.03659999999991</v>
      </c>
      <c r="AK89" s="17">
        <f t="shared" si="23"/>
        <v>798.03449999999987</v>
      </c>
      <c r="AL89" s="17">
        <f t="shared" si="23"/>
        <v>1049.5326999999997</v>
      </c>
      <c r="AM89" s="17">
        <f t="shared" si="23"/>
        <v>1305.1089999999997</v>
      </c>
      <c r="AN89" s="17">
        <f t="shared" si="23"/>
        <v>1565.2580999999996</v>
      </c>
      <c r="AO89" s="17">
        <f t="shared" si="23"/>
        <v>1828.4551999999996</v>
      </c>
      <c r="AP89" s="17">
        <f t="shared" si="23"/>
        <v>2094.3473999999997</v>
      </c>
      <c r="AQ89" s="18"/>
      <c r="AR89" s="17">
        <f t="shared" si="12"/>
        <v>49.235999999999997</v>
      </c>
      <c r="AS89" s="17">
        <f t="shared" si="24"/>
        <v>295.97809999999998</v>
      </c>
      <c r="AT89" s="18">
        <f t="shared" si="24"/>
        <v>543.79489999999998</v>
      </c>
      <c r="AU89" s="17">
        <f t="shared" si="24"/>
        <v>786.73630000000003</v>
      </c>
      <c r="AV89" s="17">
        <f t="shared" si="24"/>
        <v>1030.5047</v>
      </c>
      <c r="AW89" s="17">
        <f t="shared" si="24"/>
        <v>1282.1124</v>
      </c>
      <c r="AX89" s="17">
        <f t="shared" si="24"/>
        <v>1541.0641000000001</v>
      </c>
      <c r="AY89" s="17">
        <f t="shared" si="24"/>
        <v>1803.7112000000002</v>
      </c>
      <c r="AZ89" s="17">
        <f t="shared" si="24"/>
        <v>2069.0937000000004</v>
      </c>
      <c r="BA89" s="17"/>
      <c r="BB89" s="17">
        <f t="shared" si="14"/>
        <v>49.235999999999997</v>
      </c>
      <c r="BC89" s="17">
        <f t="shared" si="25"/>
        <v>296.08729999999997</v>
      </c>
      <c r="BD89" s="18">
        <f t="shared" si="25"/>
        <v>545.50289999999995</v>
      </c>
      <c r="BE89" s="17">
        <f t="shared" si="25"/>
        <v>794.87940000000003</v>
      </c>
      <c r="BF89" s="17">
        <f t="shared" si="25"/>
        <v>1047.1416000000002</v>
      </c>
      <c r="BG89" s="17">
        <f t="shared" si="25"/>
        <v>1304.3977</v>
      </c>
      <c r="BH89" s="17">
        <f t="shared" si="25"/>
        <v>1564.6351999999999</v>
      </c>
      <c r="BI89" s="17">
        <f t="shared" si="25"/>
        <v>1828.4113</v>
      </c>
      <c r="BJ89" s="17">
        <f t="shared" si="25"/>
        <v>2094.5206000000003</v>
      </c>
      <c r="BK89" s="19"/>
    </row>
    <row r="90" spans="1:63" x14ac:dyDescent="0.3">
      <c r="A90" t="s">
        <v>117</v>
      </c>
      <c r="B90" s="2">
        <v>8630</v>
      </c>
      <c r="C90" s="2">
        <v>11389</v>
      </c>
      <c r="D90" s="2">
        <v>9809.7000000000007</v>
      </c>
      <c r="E90" s="2">
        <v>9919.4</v>
      </c>
      <c r="F90" s="2">
        <v>10099.4</v>
      </c>
      <c r="G90" s="2">
        <v>10284.899999999998</v>
      </c>
      <c r="H90" s="2">
        <v>10511.7</v>
      </c>
      <c r="I90" s="2">
        <v>10752.6</v>
      </c>
      <c r="J90" s="2">
        <v>11008</v>
      </c>
      <c r="K90" s="2">
        <v>11207.7</v>
      </c>
      <c r="L90" s="2">
        <v>11414.5</v>
      </c>
      <c r="M90" s="2">
        <v>11628.4</v>
      </c>
      <c r="N90" t="e">
        <f>(#REF!+#REF!+#REF!)/10^3</f>
        <v>#REF!</v>
      </c>
      <c r="O90" t="e">
        <f>(#REF!+#REF!+#REF!)/10^3</f>
        <v>#REF!</v>
      </c>
      <c r="P90" t="e">
        <f>(#REF!+#REF!+#REF!)/10^3</f>
        <v>#REF!</v>
      </c>
      <c r="Q90" t="e">
        <f>(#REF!+#REF!+#REF!)/10^3</f>
        <v>#REF!</v>
      </c>
      <c r="R90" t="e">
        <f>(#REF!+#REF!+#REF!)/10^3</f>
        <v>#REF!</v>
      </c>
      <c r="S90" t="e">
        <f>(#REF!+#REF!+#REF!)/10^3</f>
        <v>#REF!</v>
      </c>
      <c r="T90" t="e">
        <f>(#REF!+#REF!+#REF!)/10^3</f>
        <v>#REF!</v>
      </c>
      <c r="U90" t="e">
        <f>(#REF!+#REF!+#REF!)/10^3</f>
        <v>#REF!</v>
      </c>
      <c r="W90" t="s">
        <v>72</v>
      </c>
      <c r="X90" s="17">
        <f t="shared" si="8"/>
        <v>69.8215</v>
      </c>
      <c r="Y90" s="17">
        <f t="shared" si="22"/>
        <v>422.15000000000003</v>
      </c>
      <c r="Z90" s="18">
        <f t="shared" si="22"/>
        <v>790.33339999999998</v>
      </c>
      <c r="AA90" s="17">
        <f t="shared" si="22"/>
        <v>1173.4159999999999</v>
      </c>
      <c r="AB90" s="17">
        <f t="shared" si="22"/>
        <v>1571.9718</v>
      </c>
      <c r="AC90" s="17">
        <f t="shared" si="22"/>
        <v>1988.5203999999999</v>
      </c>
      <c r="AD90" s="17">
        <f t="shared" si="22"/>
        <v>2426.7811999999999</v>
      </c>
      <c r="AE90" s="17">
        <f t="shared" si="22"/>
        <v>2887.7959000000001</v>
      </c>
      <c r="AF90" s="17">
        <f t="shared" si="22"/>
        <v>3377.6853000000001</v>
      </c>
      <c r="AH90" s="17">
        <f t="shared" si="10"/>
        <v>69.8215</v>
      </c>
      <c r="AI90" s="17">
        <f t="shared" si="23"/>
        <v>422.55880000000002</v>
      </c>
      <c r="AJ90" s="18">
        <f t="shared" si="23"/>
        <v>793.53710000000001</v>
      </c>
      <c r="AK90" s="17">
        <f t="shared" si="23"/>
        <v>1183.3841</v>
      </c>
      <c r="AL90" s="17">
        <f t="shared" si="23"/>
        <v>1592.4475</v>
      </c>
      <c r="AM90" s="17">
        <f t="shared" si="23"/>
        <v>2018.6813</v>
      </c>
      <c r="AN90" s="17">
        <f t="shared" si="23"/>
        <v>2465.0339000000004</v>
      </c>
      <c r="AO90" s="17">
        <f t="shared" si="23"/>
        <v>2933.3042</v>
      </c>
      <c r="AP90" s="17">
        <f t="shared" si="23"/>
        <v>3430.7384000000002</v>
      </c>
      <c r="AQ90" s="18"/>
      <c r="AR90" s="17">
        <f t="shared" si="12"/>
        <v>69.8215</v>
      </c>
      <c r="AS90" s="17">
        <f t="shared" si="24"/>
        <v>422.22140000000002</v>
      </c>
      <c r="AT90" s="18">
        <f t="shared" si="24"/>
        <v>791.08120000000008</v>
      </c>
      <c r="AU90" s="17">
        <f t="shared" si="24"/>
        <v>1176.8050000000001</v>
      </c>
      <c r="AV90" s="17">
        <f t="shared" si="24"/>
        <v>1580.3417999999999</v>
      </c>
      <c r="AW90" s="17">
        <f t="shared" si="24"/>
        <v>1999.1702</v>
      </c>
      <c r="AX90" s="17">
        <f t="shared" si="24"/>
        <v>2433.8256999999999</v>
      </c>
      <c r="AY90" s="17">
        <f t="shared" si="24"/>
        <v>2883.6343999999999</v>
      </c>
      <c r="AZ90" s="17">
        <f t="shared" si="24"/>
        <v>3356.5953</v>
      </c>
      <c r="BA90" s="17"/>
      <c r="BB90" s="17">
        <f t="shared" si="14"/>
        <v>69.8215</v>
      </c>
      <c r="BC90" s="17">
        <f t="shared" si="25"/>
        <v>422.4579</v>
      </c>
      <c r="BD90" s="18">
        <f t="shared" si="25"/>
        <v>792.75350000000003</v>
      </c>
      <c r="BE90" s="17">
        <f t="shared" si="25"/>
        <v>1181.0671</v>
      </c>
      <c r="BF90" s="17">
        <f t="shared" si="25"/>
        <v>1587.9413999999999</v>
      </c>
      <c r="BG90" s="17">
        <f t="shared" si="25"/>
        <v>2011.5518</v>
      </c>
      <c r="BH90" s="17">
        <f t="shared" si="25"/>
        <v>2455.4371000000001</v>
      </c>
      <c r="BI90" s="17">
        <f t="shared" si="25"/>
        <v>2922.1567</v>
      </c>
      <c r="BJ90" s="17">
        <f t="shared" si="25"/>
        <v>3418.1147999999998</v>
      </c>
      <c r="BK90" s="19"/>
    </row>
    <row r="91" spans="1:63" x14ac:dyDescent="0.3">
      <c r="A91" t="s">
        <v>42</v>
      </c>
      <c r="B91" s="2">
        <v>7823</v>
      </c>
      <c r="C91" s="2">
        <v>8444</v>
      </c>
      <c r="D91" s="2">
        <v>8468.1</v>
      </c>
      <c r="E91" s="2">
        <v>8588</v>
      </c>
      <c r="F91" s="2">
        <v>8777.9</v>
      </c>
      <c r="G91" s="2">
        <v>8961.2999999999993</v>
      </c>
      <c r="H91" s="2">
        <v>9089.5</v>
      </c>
      <c r="I91" s="2">
        <v>9211.7000000000007</v>
      </c>
      <c r="J91" s="2">
        <v>9331.6</v>
      </c>
      <c r="K91" s="2">
        <v>9423.9</v>
      </c>
      <c r="L91" s="2">
        <v>9514.8000000000011</v>
      </c>
      <c r="M91" s="2">
        <v>9605.6</v>
      </c>
      <c r="N91" t="e">
        <f>(#REF!+#REF!+#REF!)/10^3</f>
        <v>#REF!</v>
      </c>
      <c r="O91" t="e">
        <f>(#REF!+#REF!+#REF!)/10^3</f>
        <v>#REF!</v>
      </c>
      <c r="P91" t="e">
        <f>(#REF!+#REF!+#REF!)/10^3</f>
        <v>#REF!</v>
      </c>
      <c r="Q91" t="e">
        <f>(#REF!+#REF!+#REF!)/10^3</f>
        <v>#REF!</v>
      </c>
      <c r="R91" t="e">
        <f>(#REF!+#REF!+#REF!)/10^3</f>
        <v>#REF!</v>
      </c>
      <c r="S91" t="e">
        <f>(#REF!+#REF!+#REF!)/10^3</f>
        <v>#REF!</v>
      </c>
      <c r="T91" t="e">
        <f>(#REF!+#REF!+#REF!)/10^3</f>
        <v>#REF!</v>
      </c>
      <c r="U91" t="e">
        <f>(#REF!+#REF!+#REF!)/10^3</f>
        <v>#REF!</v>
      </c>
      <c r="W91" t="s">
        <v>74</v>
      </c>
      <c r="X91" s="17">
        <f t="shared" si="8"/>
        <v>19.104700000000001</v>
      </c>
      <c r="Y91" s="17">
        <f t="shared" si="22"/>
        <v>115.80960000000002</v>
      </c>
      <c r="Z91" s="18">
        <f t="shared" si="22"/>
        <v>218.55289999999999</v>
      </c>
      <c r="AA91" s="17">
        <f t="shared" si="22"/>
        <v>327.27259999999995</v>
      </c>
      <c r="AB91" s="17">
        <f t="shared" si="22"/>
        <v>439.20209999999997</v>
      </c>
      <c r="AC91" s="17">
        <f t="shared" si="22"/>
        <v>552.44200000000001</v>
      </c>
      <c r="AD91" s="17">
        <f t="shared" si="22"/>
        <v>665.20690000000002</v>
      </c>
      <c r="AE91" s="17">
        <f t="shared" si="22"/>
        <v>774.11130000000003</v>
      </c>
      <c r="AF91" s="17">
        <f t="shared" si="22"/>
        <v>879.26960000000008</v>
      </c>
      <c r="AH91" s="17">
        <f t="shared" si="10"/>
        <v>19.104700000000001</v>
      </c>
      <c r="AI91" s="17">
        <f t="shared" si="23"/>
        <v>115.88950000000001</v>
      </c>
      <c r="AJ91" s="18">
        <f t="shared" si="23"/>
        <v>219.16409999999999</v>
      </c>
      <c r="AK91" s="17">
        <f t="shared" si="23"/>
        <v>329.09859999999998</v>
      </c>
      <c r="AL91" s="17">
        <f t="shared" si="23"/>
        <v>443.05469999999997</v>
      </c>
      <c r="AM91" s="17">
        <f t="shared" si="23"/>
        <v>559.17009999999993</v>
      </c>
      <c r="AN91" s="17">
        <f t="shared" si="23"/>
        <v>675.2059999999999</v>
      </c>
      <c r="AO91" s="17">
        <f t="shared" si="23"/>
        <v>787.28189999999984</v>
      </c>
      <c r="AP91" s="17">
        <f t="shared" si="23"/>
        <v>895.37499999999989</v>
      </c>
      <c r="AQ91" s="18"/>
      <c r="AR91" s="17">
        <f t="shared" si="12"/>
        <v>19.104700000000001</v>
      </c>
      <c r="AS91" s="17">
        <f t="shared" si="24"/>
        <v>115.35610000000001</v>
      </c>
      <c r="AT91" s="18">
        <f t="shared" si="24"/>
        <v>215.30450000000002</v>
      </c>
      <c r="AU91" s="17">
        <f t="shared" si="24"/>
        <v>319.38</v>
      </c>
      <c r="AV91" s="17">
        <f t="shared" si="24"/>
        <v>428.25549999999998</v>
      </c>
      <c r="AW91" s="17">
        <f t="shared" si="24"/>
        <v>541.18049999999994</v>
      </c>
      <c r="AX91" s="17">
        <f t="shared" si="24"/>
        <v>656.27749999999992</v>
      </c>
      <c r="AY91" s="17">
        <f t="shared" si="24"/>
        <v>769.31759999999997</v>
      </c>
      <c r="AZ91" s="17">
        <f t="shared" si="24"/>
        <v>877.97789999999998</v>
      </c>
      <c r="BA91" s="17"/>
      <c r="BB91" s="17">
        <f t="shared" si="14"/>
        <v>19.104700000000001</v>
      </c>
      <c r="BC91" s="17">
        <f t="shared" si="25"/>
        <v>115.85850000000001</v>
      </c>
      <c r="BD91" s="18">
        <f t="shared" si="25"/>
        <v>218.9341</v>
      </c>
      <c r="BE91" s="17">
        <f t="shared" si="25"/>
        <v>328.46549999999996</v>
      </c>
      <c r="BF91" s="17">
        <f t="shared" si="25"/>
        <v>441.88939999999997</v>
      </c>
      <c r="BG91" s="17">
        <f t="shared" si="25"/>
        <v>557.3155999999999</v>
      </c>
      <c r="BH91" s="17">
        <f t="shared" si="25"/>
        <v>672.31569999999988</v>
      </c>
      <c r="BI91" s="17">
        <f t="shared" si="25"/>
        <v>783.43499999999983</v>
      </c>
      <c r="BJ91" s="17">
        <f t="shared" si="25"/>
        <v>890.69039999999984</v>
      </c>
      <c r="BK91" s="19"/>
    </row>
    <row r="92" spans="1:63" x14ac:dyDescent="0.3">
      <c r="A92" t="s">
        <v>118</v>
      </c>
      <c r="B92" s="2">
        <v>148</v>
      </c>
      <c r="C92" s="2">
        <v>463</v>
      </c>
      <c r="D92" s="2">
        <v>442</v>
      </c>
      <c r="E92" s="2">
        <v>457.09999999999997</v>
      </c>
      <c r="F92" s="2">
        <v>470.1</v>
      </c>
      <c r="G92" s="2">
        <v>485.70000000000005</v>
      </c>
      <c r="H92" s="2">
        <v>491.90000000000009</v>
      </c>
      <c r="I92" s="2">
        <v>499.1</v>
      </c>
      <c r="J92" s="2">
        <v>515</v>
      </c>
      <c r="K92" s="2">
        <v>528.20000000000005</v>
      </c>
      <c r="L92" s="2">
        <v>542</v>
      </c>
      <c r="M92" s="2">
        <v>557.29999999999995</v>
      </c>
      <c r="N92" t="e">
        <f>(#REF!+#REF!+#REF!)/10^3</f>
        <v>#REF!</v>
      </c>
      <c r="O92" t="e">
        <f>(#REF!+#REF!+#REF!)/10^3</f>
        <v>#REF!</v>
      </c>
      <c r="P92" t="e">
        <f>(#REF!+#REF!+#REF!)/10^3</f>
        <v>#REF!</v>
      </c>
      <c r="Q92" t="e">
        <f>(#REF!+#REF!+#REF!)/10^3</f>
        <v>#REF!</v>
      </c>
      <c r="R92" t="e">
        <f>(#REF!+#REF!+#REF!)/10^3</f>
        <v>#REF!</v>
      </c>
      <c r="S92" t="e">
        <f>(#REF!+#REF!+#REF!)/10^3</f>
        <v>#REF!</v>
      </c>
      <c r="T92" t="e">
        <f>(#REF!+#REF!+#REF!)/10^3</f>
        <v>#REF!</v>
      </c>
      <c r="U92" t="e">
        <f>(#REF!+#REF!+#REF!)/10^3</f>
        <v>#REF!</v>
      </c>
      <c r="W92" t="s">
        <v>76</v>
      </c>
      <c r="X92" s="17">
        <f t="shared" si="8"/>
        <v>9.1095000000000006</v>
      </c>
      <c r="Y92" s="17">
        <f t="shared" si="22"/>
        <v>54.074100000000001</v>
      </c>
      <c r="Z92" s="18">
        <f t="shared" si="22"/>
        <v>95.891600000000011</v>
      </c>
      <c r="AA92" s="17">
        <f t="shared" si="22"/>
        <v>133.07760000000002</v>
      </c>
      <c r="AB92" s="17">
        <f t="shared" si="22"/>
        <v>163.55250000000001</v>
      </c>
      <c r="AC92" s="17">
        <f t="shared" si="22"/>
        <v>188.74200000000002</v>
      </c>
      <c r="AD92" s="17">
        <f t="shared" si="22"/>
        <v>212.19450000000001</v>
      </c>
      <c r="AE92" s="17">
        <f t="shared" si="22"/>
        <v>234.04040000000001</v>
      </c>
      <c r="AF92" s="17">
        <f t="shared" si="22"/>
        <v>254.33629999999999</v>
      </c>
      <c r="AH92" s="17">
        <f t="shared" si="10"/>
        <v>9.1095000000000006</v>
      </c>
      <c r="AI92" s="17">
        <f t="shared" si="23"/>
        <v>53.976199999999999</v>
      </c>
      <c r="AJ92" s="18">
        <f t="shared" si="23"/>
        <v>95.154899999999998</v>
      </c>
      <c r="AK92" s="17">
        <f t="shared" si="23"/>
        <v>130.97469999999998</v>
      </c>
      <c r="AL92" s="17">
        <f t="shared" si="23"/>
        <v>159.66299999999998</v>
      </c>
      <c r="AM92" s="17">
        <f t="shared" si="23"/>
        <v>183.52939999999998</v>
      </c>
      <c r="AN92" s="17">
        <f t="shared" si="23"/>
        <v>205.94759999999997</v>
      </c>
      <c r="AO92" s="17">
        <f t="shared" si="23"/>
        <v>226.94039999999995</v>
      </c>
      <c r="AP92" s="17">
        <f t="shared" si="23"/>
        <v>246.46369999999996</v>
      </c>
      <c r="AQ92" s="18"/>
      <c r="AR92" s="17">
        <f t="shared" si="12"/>
        <v>9.1095000000000006</v>
      </c>
      <c r="AS92" s="17">
        <f t="shared" si="24"/>
        <v>54.2363</v>
      </c>
      <c r="AT92" s="18">
        <f t="shared" si="24"/>
        <v>97.115700000000004</v>
      </c>
      <c r="AU92" s="17">
        <f t="shared" si="24"/>
        <v>136.37450000000001</v>
      </c>
      <c r="AV92" s="17">
        <f t="shared" si="24"/>
        <v>168.65200000000002</v>
      </c>
      <c r="AW92" s="17">
        <f t="shared" si="24"/>
        <v>194.35090000000002</v>
      </c>
      <c r="AX92" s="17">
        <f t="shared" si="24"/>
        <v>217.97580000000002</v>
      </c>
      <c r="AY92" s="17">
        <f t="shared" si="24"/>
        <v>240.21800000000002</v>
      </c>
      <c r="AZ92" s="17">
        <f t="shared" si="24"/>
        <v>261.14020000000005</v>
      </c>
      <c r="BA92" s="17"/>
      <c r="BB92" s="17">
        <f t="shared" si="14"/>
        <v>9.1095000000000006</v>
      </c>
      <c r="BC92" s="17">
        <f t="shared" si="25"/>
        <v>53.965599999999995</v>
      </c>
      <c r="BD92" s="18">
        <f t="shared" si="25"/>
        <v>95.067999999999984</v>
      </c>
      <c r="BE92" s="17">
        <f t="shared" si="25"/>
        <v>130.74219999999997</v>
      </c>
      <c r="BF92" s="17">
        <f t="shared" si="25"/>
        <v>159.39039999999997</v>
      </c>
      <c r="BG92" s="17">
        <f t="shared" si="25"/>
        <v>183.25379999999998</v>
      </c>
      <c r="BH92" s="17">
        <f t="shared" si="25"/>
        <v>205.66079999999997</v>
      </c>
      <c r="BI92" s="17">
        <f t="shared" si="25"/>
        <v>226.64769999999996</v>
      </c>
      <c r="BJ92" s="17">
        <f t="shared" si="25"/>
        <v>246.15499999999994</v>
      </c>
      <c r="BK92" s="19"/>
    </row>
    <row r="93" spans="1:63" x14ac:dyDescent="0.3">
      <c r="A93" t="s">
        <v>119</v>
      </c>
      <c r="B93" s="2">
        <v>4038</v>
      </c>
      <c r="C93" s="2">
        <v>13690</v>
      </c>
      <c r="D93" s="2">
        <v>13267.9</v>
      </c>
      <c r="E93" s="2">
        <v>12853.3</v>
      </c>
      <c r="F93" s="2">
        <v>11576.900000000001</v>
      </c>
      <c r="G93" s="2">
        <v>9955.8000000000011</v>
      </c>
      <c r="H93" s="2">
        <v>8653.7999999999993</v>
      </c>
      <c r="I93" s="2">
        <v>7634.0999999999995</v>
      </c>
      <c r="J93" s="2">
        <v>6959.6</v>
      </c>
      <c r="K93" s="2">
        <v>6477.5999999999995</v>
      </c>
      <c r="L93" s="2">
        <v>6131.2999999999993</v>
      </c>
      <c r="M93" s="2">
        <v>5609.5</v>
      </c>
      <c r="N93" t="e">
        <f>(#REF!+#REF!+#REF!)/10^3</f>
        <v>#REF!</v>
      </c>
      <c r="O93" t="e">
        <f>(#REF!+#REF!+#REF!)/10^3</f>
        <v>#REF!</v>
      </c>
      <c r="P93" t="e">
        <f>(#REF!+#REF!+#REF!)/10^3</f>
        <v>#REF!</v>
      </c>
      <c r="Q93" t="e">
        <f>(#REF!+#REF!+#REF!)/10^3</f>
        <v>#REF!</v>
      </c>
      <c r="R93" t="e">
        <f>(#REF!+#REF!+#REF!)/10^3</f>
        <v>#REF!</v>
      </c>
      <c r="S93" t="e">
        <f>(#REF!+#REF!+#REF!)/10^3</f>
        <v>#REF!</v>
      </c>
      <c r="T93" t="e">
        <f>(#REF!+#REF!+#REF!)/10^3</f>
        <v>#REF!</v>
      </c>
      <c r="U93" t="e">
        <f>(#REF!+#REF!+#REF!)/10^3</f>
        <v>#REF!</v>
      </c>
      <c r="W93" t="s">
        <v>78</v>
      </c>
      <c r="X93" s="17">
        <f t="shared" si="8"/>
        <v>44.888300000000001</v>
      </c>
      <c r="Y93" s="17">
        <f t="shared" si="22"/>
        <v>266.1404</v>
      </c>
      <c r="Z93" s="18">
        <f t="shared" si="22"/>
        <v>469.90940000000001</v>
      </c>
      <c r="AA93" s="17">
        <f t="shared" si="22"/>
        <v>650.6413</v>
      </c>
      <c r="AB93" s="17">
        <f t="shared" si="22"/>
        <v>811.05460000000005</v>
      </c>
      <c r="AC93" s="17">
        <f t="shared" si="22"/>
        <v>952.99080000000004</v>
      </c>
      <c r="AD93" s="17">
        <f t="shared" si="22"/>
        <v>1080.1072000000001</v>
      </c>
      <c r="AE93" s="17">
        <f t="shared" si="22"/>
        <v>1200.4861000000001</v>
      </c>
      <c r="AF93" s="17">
        <f t="shared" si="22"/>
        <v>1314.3903000000003</v>
      </c>
      <c r="AH93" s="17">
        <f t="shared" si="10"/>
        <v>44.888300000000001</v>
      </c>
      <c r="AI93" s="17">
        <f t="shared" si="23"/>
        <v>266.21260000000001</v>
      </c>
      <c r="AJ93" s="18">
        <f t="shared" si="23"/>
        <v>470.27270000000004</v>
      </c>
      <c r="AK93" s="17">
        <f t="shared" si="23"/>
        <v>651.12420000000009</v>
      </c>
      <c r="AL93" s="17">
        <f t="shared" si="23"/>
        <v>812.58380000000011</v>
      </c>
      <c r="AM93" s="17">
        <f t="shared" si="23"/>
        <v>957.35650000000021</v>
      </c>
      <c r="AN93" s="17">
        <f t="shared" si="23"/>
        <v>1085.0822000000003</v>
      </c>
      <c r="AO93" s="17">
        <f t="shared" si="23"/>
        <v>1200.3987000000004</v>
      </c>
      <c r="AP93" s="17">
        <f t="shared" si="23"/>
        <v>1310.3607000000004</v>
      </c>
      <c r="AQ93" s="18"/>
      <c r="AR93" s="17">
        <f t="shared" si="12"/>
        <v>44.888300000000001</v>
      </c>
      <c r="AS93" s="17">
        <f t="shared" si="24"/>
        <v>266.28129999999999</v>
      </c>
      <c r="AT93" s="18">
        <f t="shared" si="24"/>
        <v>470.61649999999997</v>
      </c>
      <c r="AU93" s="17">
        <f t="shared" si="24"/>
        <v>651.76059999999995</v>
      </c>
      <c r="AV93" s="17">
        <f t="shared" si="24"/>
        <v>814.79679999999996</v>
      </c>
      <c r="AW93" s="17">
        <f t="shared" si="24"/>
        <v>961.72030000000007</v>
      </c>
      <c r="AX93" s="17">
        <f t="shared" si="24"/>
        <v>1091.7435</v>
      </c>
      <c r="AY93" s="17">
        <f t="shared" si="24"/>
        <v>1207.0654999999999</v>
      </c>
      <c r="AZ93" s="17">
        <f t="shared" si="24"/>
        <v>1310.1503</v>
      </c>
      <c r="BA93" s="17"/>
      <c r="BB93" s="17">
        <f t="shared" si="14"/>
        <v>44.888300000000001</v>
      </c>
      <c r="BC93" s="17">
        <f t="shared" si="25"/>
        <v>266.19580000000002</v>
      </c>
      <c r="BD93" s="18">
        <f t="shared" si="25"/>
        <v>470.18879999999996</v>
      </c>
      <c r="BE93" s="17">
        <f t="shared" si="25"/>
        <v>651.02699999999982</v>
      </c>
      <c r="BF93" s="17">
        <f t="shared" si="25"/>
        <v>812.25049999999987</v>
      </c>
      <c r="BG93" s="17">
        <f t="shared" si="25"/>
        <v>956.11399999999981</v>
      </c>
      <c r="BH93" s="17">
        <f t="shared" si="25"/>
        <v>1083.0500999999999</v>
      </c>
      <c r="BI93" s="17">
        <f t="shared" si="25"/>
        <v>1198.1172999999999</v>
      </c>
      <c r="BJ93" s="17">
        <f t="shared" si="25"/>
        <v>1307.9383999999998</v>
      </c>
      <c r="BK93" s="19"/>
    </row>
    <row r="94" spans="1:63" x14ac:dyDescent="0.3">
      <c r="A94" t="s">
        <v>120</v>
      </c>
      <c r="B94" s="2">
        <v>4301</v>
      </c>
      <c r="C94" s="2">
        <v>5537</v>
      </c>
      <c r="D94" s="2">
        <v>6104.3</v>
      </c>
      <c r="E94" s="2">
        <v>6256.4</v>
      </c>
      <c r="F94" s="2">
        <v>6489.0999999999995</v>
      </c>
      <c r="G94" s="2">
        <v>6744.5999999999995</v>
      </c>
      <c r="H94" s="2">
        <v>6885</v>
      </c>
      <c r="I94" s="2">
        <v>7020.8</v>
      </c>
      <c r="J94" s="2">
        <v>7157.9000000000005</v>
      </c>
      <c r="K94" s="2">
        <v>7243.8</v>
      </c>
      <c r="L94" s="2">
        <v>7337.4</v>
      </c>
      <c r="M94" s="2">
        <v>7434.2999999999993</v>
      </c>
      <c r="N94" t="e">
        <f>(#REF!+#REF!+#REF!)/10^3</f>
        <v>#REF!</v>
      </c>
      <c r="O94" t="e">
        <f>(#REF!+#REF!+#REF!)/10^3</f>
        <v>#REF!</v>
      </c>
      <c r="P94" t="e">
        <f>(#REF!+#REF!+#REF!)/10^3</f>
        <v>#REF!</v>
      </c>
      <c r="Q94" t="e">
        <f>(#REF!+#REF!+#REF!)/10^3</f>
        <v>#REF!</v>
      </c>
      <c r="R94" t="e">
        <f>(#REF!+#REF!+#REF!)/10^3</f>
        <v>#REF!</v>
      </c>
      <c r="S94" t="e">
        <f>(#REF!+#REF!+#REF!)/10^3</f>
        <v>#REF!</v>
      </c>
      <c r="T94" t="e">
        <f>(#REF!+#REF!+#REF!)/10^3</f>
        <v>#REF!</v>
      </c>
      <c r="U94" t="e">
        <f>(#REF!+#REF!+#REF!)/10^3</f>
        <v>#REF!</v>
      </c>
      <c r="W94" t="s">
        <v>80</v>
      </c>
      <c r="X94" s="17">
        <f t="shared" si="8"/>
        <v>208.04979999999998</v>
      </c>
      <c r="Y94" s="17">
        <f t="shared" si="22"/>
        <v>1252.6036999999997</v>
      </c>
      <c r="Z94" s="18">
        <f t="shared" si="22"/>
        <v>2317.6744999999996</v>
      </c>
      <c r="AA94" s="17">
        <f t="shared" si="22"/>
        <v>3389.1602999999996</v>
      </c>
      <c r="AB94" s="17">
        <f t="shared" si="22"/>
        <v>4447.0930999999991</v>
      </c>
      <c r="AC94" s="17">
        <f t="shared" si="22"/>
        <v>5573.0339999999987</v>
      </c>
      <c r="AD94" s="17">
        <f t="shared" si="22"/>
        <v>6762.4133999999985</v>
      </c>
      <c r="AE94" s="17">
        <f t="shared" si="22"/>
        <v>7990.4751999999989</v>
      </c>
      <c r="AF94" s="17">
        <f t="shared" si="22"/>
        <v>9248.0312999999987</v>
      </c>
      <c r="AH94" s="17">
        <f t="shared" si="10"/>
        <v>208.04979999999998</v>
      </c>
      <c r="AI94" s="17">
        <f t="shared" si="23"/>
        <v>1243.3656999999998</v>
      </c>
      <c r="AJ94" s="18">
        <f t="shared" si="23"/>
        <v>2252.4926</v>
      </c>
      <c r="AK94" s="17">
        <f t="shared" si="23"/>
        <v>3231.9946</v>
      </c>
      <c r="AL94" s="17">
        <f t="shared" si="23"/>
        <v>4196.0614999999998</v>
      </c>
      <c r="AM94" s="17">
        <f t="shared" si="23"/>
        <v>5165.0630999999994</v>
      </c>
      <c r="AN94" s="17">
        <f t="shared" si="23"/>
        <v>6169.5855000000001</v>
      </c>
      <c r="AO94" s="17">
        <f t="shared" si="23"/>
        <v>7231.8098</v>
      </c>
      <c r="AP94" s="17">
        <f t="shared" si="23"/>
        <v>8340.7255999999998</v>
      </c>
      <c r="AQ94" s="18"/>
      <c r="AR94" s="17">
        <f t="shared" si="12"/>
        <v>208.04979999999998</v>
      </c>
      <c r="AS94" s="17">
        <f t="shared" si="24"/>
        <v>1256.6551999999997</v>
      </c>
      <c r="AT94" s="18">
        <f t="shared" si="24"/>
        <v>2346.7694999999999</v>
      </c>
      <c r="AU94" s="17">
        <f t="shared" si="24"/>
        <v>3463.0877999999998</v>
      </c>
      <c r="AV94" s="17">
        <f t="shared" si="24"/>
        <v>4550.4648999999999</v>
      </c>
      <c r="AW94" s="17">
        <f t="shared" si="24"/>
        <v>5620.3431</v>
      </c>
      <c r="AX94" s="17">
        <f t="shared" si="24"/>
        <v>6707.6610999999994</v>
      </c>
      <c r="AY94" s="17">
        <f t="shared" si="24"/>
        <v>7876.6010999999999</v>
      </c>
      <c r="AZ94" s="17">
        <f t="shared" si="24"/>
        <v>9116.6984000000011</v>
      </c>
      <c r="BA94" s="17"/>
      <c r="BB94" s="17">
        <f t="shared" si="14"/>
        <v>208.04979999999998</v>
      </c>
      <c r="BC94" s="17">
        <f t="shared" si="25"/>
        <v>1253.2528999999997</v>
      </c>
      <c r="BD94" s="18">
        <f t="shared" si="25"/>
        <v>2322.8096999999998</v>
      </c>
      <c r="BE94" s="17">
        <f t="shared" si="25"/>
        <v>3403.3128999999999</v>
      </c>
      <c r="BF94" s="17">
        <f t="shared" si="25"/>
        <v>4451.9718000000003</v>
      </c>
      <c r="BG94" s="17">
        <f t="shared" si="25"/>
        <v>5503.2879000000003</v>
      </c>
      <c r="BH94" s="17">
        <f t="shared" si="25"/>
        <v>6626.5602000000008</v>
      </c>
      <c r="BI94" s="17">
        <f t="shared" si="25"/>
        <v>7811.1739000000016</v>
      </c>
      <c r="BJ94" s="17">
        <f t="shared" si="25"/>
        <v>9043.304500000002</v>
      </c>
      <c r="BK94" s="19"/>
    </row>
    <row r="95" spans="1:63" x14ac:dyDescent="0.3">
      <c r="A95" s="1" t="s">
        <v>94</v>
      </c>
      <c r="W95" t="s">
        <v>81</v>
      </c>
      <c r="X95" s="17">
        <f t="shared" si="8"/>
        <v>15.824199999999999</v>
      </c>
      <c r="Y95" s="17">
        <f t="shared" si="22"/>
        <v>94.781999999999996</v>
      </c>
      <c r="Z95" s="18">
        <f t="shared" si="22"/>
        <v>172.61849999999998</v>
      </c>
      <c r="AA95" s="17">
        <f t="shared" si="22"/>
        <v>247.58099999999996</v>
      </c>
      <c r="AB95" s="17">
        <f t="shared" si="22"/>
        <v>317.13409999999999</v>
      </c>
      <c r="AC95" s="17">
        <f t="shared" si="22"/>
        <v>379.83580000000001</v>
      </c>
      <c r="AD95" s="17">
        <f t="shared" si="22"/>
        <v>436.38780000000003</v>
      </c>
      <c r="AE95" s="17">
        <f t="shared" si="22"/>
        <v>486.85680000000002</v>
      </c>
      <c r="AF95" s="17">
        <f t="shared" si="22"/>
        <v>533.05029999999999</v>
      </c>
      <c r="AH95" s="17">
        <f t="shared" si="10"/>
        <v>15.824199999999999</v>
      </c>
      <c r="AI95" s="17">
        <f t="shared" si="23"/>
        <v>95.040199999999999</v>
      </c>
      <c r="AJ95" s="18">
        <f t="shared" si="23"/>
        <v>174.47379999999998</v>
      </c>
      <c r="AK95" s="17">
        <f t="shared" si="23"/>
        <v>252.45849999999999</v>
      </c>
      <c r="AL95" s="17">
        <f t="shared" si="23"/>
        <v>326.05410000000001</v>
      </c>
      <c r="AM95" s="17">
        <f t="shared" si="23"/>
        <v>393.01390000000004</v>
      </c>
      <c r="AN95" s="17">
        <f t="shared" si="23"/>
        <v>451.24950000000007</v>
      </c>
      <c r="AO95" s="17">
        <f t="shared" si="23"/>
        <v>503.36520000000007</v>
      </c>
      <c r="AP95" s="17">
        <f t="shared" si="23"/>
        <v>550.20660000000009</v>
      </c>
      <c r="AQ95" s="18"/>
      <c r="AR95" s="17">
        <f t="shared" si="12"/>
        <v>15.824199999999999</v>
      </c>
      <c r="AS95" s="17">
        <f t="shared" si="24"/>
        <v>94.352899999999991</v>
      </c>
      <c r="AT95" s="18">
        <f t="shared" si="24"/>
        <v>169.32079999999999</v>
      </c>
      <c r="AU95" s="17">
        <f t="shared" si="24"/>
        <v>238.25669999999997</v>
      </c>
      <c r="AV95" s="17">
        <f t="shared" si="24"/>
        <v>300.74289999999996</v>
      </c>
      <c r="AW95" s="17">
        <f t="shared" si="24"/>
        <v>356.87569999999994</v>
      </c>
      <c r="AX95" s="17">
        <f t="shared" si="24"/>
        <v>409.08579999999995</v>
      </c>
      <c r="AY95" s="17">
        <f t="shared" si="24"/>
        <v>457.88659999999999</v>
      </c>
      <c r="AZ95" s="17">
        <f t="shared" si="24"/>
        <v>503.83870000000002</v>
      </c>
      <c r="BA95" s="17"/>
      <c r="BB95" s="17">
        <f t="shared" si="14"/>
        <v>15.824199999999999</v>
      </c>
      <c r="BC95" s="17">
        <f t="shared" si="25"/>
        <v>94.932899999999989</v>
      </c>
      <c r="BD95" s="18">
        <f t="shared" si="25"/>
        <v>173.6919</v>
      </c>
      <c r="BE95" s="17">
        <f t="shared" si="25"/>
        <v>250.3777</v>
      </c>
      <c r="BF95" s="17">
        <f t="shared" si="25"/>
        <v>322.32039999999995</v>
      </c>
      <c r="BG95" s="17">
        <f t="shared" si="25"/>
        <v>387.68629999999996</v>
      </c>
      <c r="BH95" s="17">
        <f t="shared" si="25"/>
        <v>445.60169999999999</v>
      </c>
      <c r="BI95" s="17">
        <f t="shared" si="25"/>
        <v>497.32530000000003</v>
      </c>
      <c r="BJ95" s="17">
        <f t="shared" si="25"/>
        <v>543.93450000000007</v>
      </c>
      <c r="BK95" s="19"/>
    </row>
    <row r="96" spans="1:63" x14ac:dyDescent="0.3">
      <c r="B96" s="2" t="s">
        <v>1</v>
      </c>
      <c r="D96" s="2" t="s">
        <v>2</v>
      </c>
      <c r="W96" t="s">
        <v>83</v>
      </c>
      <c r="X96" s="17">
        <f t="shared" si="8"/>
        <v>87.050299999999993</v>
      </c>
      <c r="Y96" s="17">
        <f t="shared" si="22"/>
        <v>528.54949999999997</v>
      </c>
      <c r="Z96" s="18">
        <f t="shared" si="22"/>
        <v>997.44819999999993</v>
      </c>
      <c r="AA96" s="17">
        <f t="shared" si="22"/>
        <v>1481.2551999999998</v>
      </c>
      <c r="AB96" s="17">
        <f t="shared" si="22"/>
        <v>1992.3138999999999</v>
      </c>
      <c r="AC96" s="17">
        <f t="shared" si="22"/>
        <v>2535.0956999999999</v>
      </c>
      <c r="AD96" s="17">
        <f t="shared" si="22"/>
        <v>3112.5619999999999</v>
      </c>
      <c r="AE96" s="17">
        <f t="shared" si="22"/>
        <v>3722.3195999999998</v>
      </c>
      <c r="AF96" s="17">
        <f t="shared" si="22"/>
        <v>4367.9901999999993</v>
      </c>
      <c r="AH96" s="17">
        <f t="shared" si="10"/>
        <v>87.050299999999993</v>
      </c>
      <c r="AI96" s="17">
        <f t="shared" si="23"/>
        <v>526.83039999999994</v>
      </c>
      <c r="AJ96" s="18">
        <f t="shared" si="23"/>
        <v>989.28530000000001</v>
      </c>
      <c r="AK96" s="17">
        <f t="shared" si="23"/>
        <v>1470.9332999999999</v>
      </c>
      <c r="AL96" s="17">
        <f t="shared" si="23"/>
        <v>1961.1172999999999</v>
      </c>
      <c r="AM96" s="17">
        <f t="shared" si="23"/>
        <v>2475.6055999999999</v>
      </c>
      <c r="AN96" s="17">
        <f t="shared" si="23"/>
        <v>3016.0754999999999</v>
      </c>
      <c r="AO96" s="17">
        <f t="shared" si="23"/>
        <v>3579.4658999999997</v>
      </c>
      <c r="AP96" s="17">
        <f t="shared" si="23"/>
        <v>4168.3885</v>
      </c>
      <c r="AQ96" s="18"/>
      <c r="AR96" s="17">
        <f t="shared" si="12"/>
        <v>87.050299999999993</v>
      </c>
      <c r="AS96" s="17">
        <f t="shared" si="24"/>
        <v>527.17139999999995</v>
      </c>
      <c r="AT96" s="18">
        <f t="shared" si="24"/>
        <v>991.72739999999999</v>
      </c>
      <c r="AU96" s="17">
        <f t="shared" si="24"/>
        <v>1478.3587</v>
      </c>
      <c r="AV96" s="17">
        <f t="shared" si="24"/>
        <v>1979.2427</v>
      </c>
      <c r="AW96" s="17">
        <f t="shared" si="24"/>
        <v>2506.7203</v>
      </c>
      <c r="AX96" s="17">
        <f t="shared" si="24"/>
        <v>3060.5156000000002</v>
      </c>
      <c r="AY96" s="17">
        <f t="shared" si="24"/>
        <v>3635.7909000000004</v>
      </c>
      <c r="AZ96" s="17">
        <f t="shared" si="24"/>
        <v>4237.8380000000006</v>
      </c>
      <c r="BA96" s="17"/>
      <c r="BB96" s="17">
        <f t="shared" si="14"/>
        <v>87.050299999999993</v>
      </c>
      <c r="BC96" s="17">
        <f t="shared" si="25"/>
        <v>526.27859999999998</v>
      </c>
      <c r="BD96" s="18">
        <f t="shared" si="25"/>
        <v>985.49389999999994</v>
      </c>
      <c r="BE96" s="17">
        <f t="shared" si="25"/>
        <v>1462.6272999999999</v>
      </c>
      <c r="BF96" s="17">
        <f t="shared" si="25"/>
        <v>1950.7381</v>
      </c>
      <c r="BG96" s="17">
        <f t="shared" si="25"/>
        <v>2462.4627</v>
      </c>
      <c r="BH96" s="17">
        <f t="shared" si="25"/>
        <v>2999.9901</v>
      </c>
      <c r="BI96" s="17">
        <f t="shared" si="25"/>
        <v>3561.1678999999999</v>
      </c>
      <c r="BJ96" s="17">
        <f t="shared" si="25"/>
        <v>4147.4027999999998</v>
      </c>
      <c r="BK96" s="19"/>
    </row>
    <row r="97" spans="1:64" x14ac:dyDescent="0.3">
      <c r="A97" s="5" t="s">
        <v>4</v>
      </c>
      <c r="B97" s="6">
        <v>1992</v>
      </c>
      <c r="C97" s="6">
        <v>2017</v>
      </c>
      <c r="D97" s="7">
        <v>2017</v>
      </c>
      <c r="E97" s="7">
        <v>2020</v>
      </c>
      <c r="F97" s="7">
        <v>2025</v>
      </c>
      <c r="G97" s="7">
        <v>2030</v>
      </c>
      <c r="H97" s="7">
        <v>2035</v>
      </c>
      <c r="I97" s="7">
        <v>2040</v>
      </c>
      <c r="J97" s="7">
        <v>2045</v>
      </c>
      <c r="K97" s="7">
        <v>2050</v>
      </c>
      <c r="L97" s="7">
        <v>2055</v>
      </c>
      <c r="M97" s="7">
        <v>2060</v>
      </c>
      <c r="N97" s="8">
        <v>2065</v>
      </c>
      <c r="O97" s="8">
        <v>2070</v>
      </c>
      <c r="P97" s="8">
        <v>2075</v>
      </c>
      <c r="Q97" s="8">
        <v>2080</v>
      </c>
      <c r="R97" s="8">
        <v>2085</v>
      </c>
      <c r="S97" s="8">
        <v>2090</v>
      </c>
      <c r="T97" s="8">
        <v>2095</v>
      </c>
      <c r="U97" s="8">
        <v>2100</v>
      </c>
      <c r="W97" t="s">
        <v>85</v>
      </c>
      <c r="X97" s="17">
        <f t="shared" si="8"/>
        <v>11.99</v>
      </c>
      <c r="Y97" s="17">
        <f t="shared" si="22"/>
        <v>72.215000000000003</v>
      </c>
      <c r="Z97" s="18">
        <f t="shared" si="22"/>
        <v>133.55250000000001</v>
      </c>
      <c r="AA97" s="17">
        <f t="shared" si="22"/>
        <v>195.1884</v>
      </c>
      <c r="AB97" s="17">
        <f t="shared" si="22"/>
        <v>258.21679999999998</v>
      </c>
      <c r="AC97" s="17">
        <f t="shared" si="22"/>
        <v>323.33109999999994</v>
      </c>
      <c r="AD97" s="17">
        <f t="shared" si="22"/>
        <v>390.74189999999993</v>
      </c>
      <c r="AE97" s="17">
        <f t="shared" si="22"/>
        <v>459.89329999999995</v>
      </c>
      <c r="AF97" s="17">
        <f t="shared" si="22"/>
        <v>531.1377</v>
      </c>
      <c r="AH97" s="17">
        <f t="shared" si="10"/>
        <v>11.99</v>
      </c>
      <c r="AI97" s="17">
        <f t="shared" si="23"/>
        <v>72.292500000000004</v>
      </c>
      <c r="AJ97" s="18">
        <f t="shared" si="23"/>
        <v>134.09010000000001</v>
      </c>
      <c r="AK97" s="17">
        <f t="shared" si="23"/>
        <v>196.37549999999999</v>
      </c>
      <c r="AL97" s="17">
        <f t="shared" si="23"/>
        <v>259.58429999999998</v>
      </c>
      <c r="AM97" s="17">
        <f t="shared" si="23"/>
        <v>324.56419999999997</v>
      </c>
      <c r="AN97" s="17">
        <f t="shared" si="23"/>
        <v>391.59999999999997</v>
      </c>
      <c r="AO97" s="17">
        <f t="shared" si="23"/>
        <v>460.31449999999995</v>
      </c>
      <c r="AP97" s="17">
        <f t="shared" si="23"/>
        <v>531.24739999999997</v>
      </c>
      <c r="AQ97" s="18"/>
      <c r="AR97" s="17">
        <f t="shared" si="12"/>
        <v>11.99</v>
      </c>
      <c r="AS97" s="17">
        <f t="shared" si="24"/>
        <v>72.360100000000003</v>
      </c>
      <c r="AT97" s="18">
        <f t="shared" si="24"/>
        <v>134.56360000000001</v>
      </c>
      <c r="AU97" s="17">
        <f t="shared" si="24"/>
        <v>197.64570000000001</v>
      </c>
      <c r="AV97" s="17">
        <f t="shared" si="24"/>
        <v>262.12950000000001</v>
      </c>
      <c r="AW97" s="17">
        <f t="shared" si="24"/>
        <v>328.42779999999999</v>
      </c>
      <c r="AX97" s="17">
        <f t="shared" si="24"/>
        <v>396.92419999999998</v>
      </c>
      <c r="AY97" s="17">
        <f t="shared" si="24"/>
        <v>467.07799999999997</v>
      </c>
      <c r="AZ97" s="17">
        <f t="shared" si="24"/>
        <v>539.51229999999998</v>
      </c>
      <c r="BA97" s="17"/>
      <c r="BB97" s="17">
        <f t="shared" si="14"/>
        <v>11.99</v>
      </c>
      <c r="BC97" s="17">
        <f t="shared" si="25"/>
        <v>72.212400000000002</v>
      </c>
      <c r="BD97" s="18">
        <f t="shared" si="25"/>
        <v>133.542</v>
      </c>
      <c r="BE97" s="17">
        <f t="shared" si="25"/>
        <v>195.1602</v>
      </c>
      <c r="BF97" s="17">
        <f t="shared" si="25"/>
        <v>257.98750000000001</v>
      </c>
      <c r="BG97" s="17">
        <f t="shared" si="25"/>
        <v>322.58770000000004</v>
      </c>
      <c r="BH97" s="17">
        <f t="shared" si="25"/>
        <v>389.23540000000003</v>
      </c>
      <c r="BI97" s="17">
        <f t="shared" si="25"/>
        <v>457.65570000000002</v>
      </c>
      <c r="BJ97" s="17">
        <f t="shared" si="25"/>
        <v>528.28049999999996</v>
      </c>
      <c r="BK97" s="19"/>
    </row>
    <row r="98" spans="1:64" x14ac:dyDescent="0.3">
      <c r="A98" s="9" t="s">
        <v>44</v>
      </c>
      <c r="B98" s="10">
        <f>SUM(B99:B137)+B185+B186+B189+B190+B191+B196+B197+B199</f>
        <v>1199732</v>
      </c>
      <c r="C98" s="10">
        <f>SUM(C99:C137)+C185+C186+C189+C190+C191+C196+C197+C199</f>
        <v>1225987</v>
      </c>
      <c r="D98" s="10">
        <f>SUM(D99:D137)+D185+D186+D189+D190+D191+D196+D197+D199</f>
        <v>1342457.2000000009</v>
      </c>
      <c r="E98" s="10">
        <f>SUM(E99:E137)+E185+E186+E189+E190+E191+E196+E197+E199</f>
        <v>1384116.6999999993</v>
      </c>
      <c r="F98" s="10">
        <f t="shared" ref="F98:U98" si="26">SUM(F99:F137)+F185+F186+F189+F190+F191+F196+F197+F199</f>
        <v>1469743</v>
      </c>
      <c r="G98" s="10">
        <f t="shared" si="26"/>
        <v>1577995.1999999997</v>
      </c>
      <c r="H98" s="10">
        <f t="shared" si="26"/>
        <v>1623438.2000000004</v>
      </c>
      <c r="I98" s="10">
        <f t="shared" si="26"/>
        <v>1658389.8999999994</v>
      </c>
      <c r="J98" s="10">
        <f t="shared" si="26"/>
        <v>1688293.9</v>
      </c>
      <c r="K98" s="10">
        <f t="shared" si="26"/>
        <v>1692466.5</v>
      </c>
      <c r="L98" s="10">
        <f t="shared" si="26"/>
        <v>1692120.4000000011</v>
      </c>
      <c r="M98" s="10">
        <f t="shared" si="26"/>
        <v>1695664.9000000004</v>
      </c>
      <c r="N98" s="10" t="e">
        <f t="shared" si="26"/>
        <v>#REF!</v>
      </c>
      <c r="O98" s="10" t="e">
        <f t="shared" si="26"/>
        <v>#REF!</v>
      </c>
      <c r="P98" s="10" t="e">
        <f t="shared" si="26"/>
        <v>#REF!</v>
      </c>
      <c r="Q98" s="10" t="e">
        <f t="shared" si="26"/>
        <v>#REF!</v>
      </c>
      <c r="R98" s="10" t="e">
        <f t="shared" si="26"/>
        <v>#REF!</v>
      </c>
      <c r="S98" s="10" t="e">
        <f t="shared" si="26"/>
        <v>#REF!</v>
      </c>
      <c r="T98" s="10" t="e">
        <f t="shared" si="26"/>
        <v>#REF!</v>
      </c>
      <c r="U98" s="10" t="e">
        <f t="shared" si="26"/>
        <v>#REF!</v>
      </c>
      <c r="W98" s="4" t="s">
        <v>87</v>
      </c>
      <c r="X98" s="24">
        <f t="shared" si="8"/>
        <v>4029.7451999999994</v>
      </c>
      <c r="Y98" s="13">
        <f t="shared" si="22"/>
        <v>24307.262699999996</v>
      </c>
      <c r="Z98" s="27">
        <f t="shared" si="22"/>
        <v>45257.446799999991</v>
      </c>
      <c r="AA98" s="13">
        <f t="shared" si="22"/>
        <v>66896.965899999996</v>
      </c>
      <c r="AB98" s="13">
        <f t="shared" si="22"/>
        <v>88842.894400000005</v>
      </c>
      <c r="AC98" s="13">
        <f t="shared" si="22"/>
        <v>111138.1355</v>
      </c>
      <c r="AD98" s="13">
        <f t="shared" si="22"/>
        <v>133746.8646</v>
      </c>
      <c r="AE98" s="13">
        <f t="shared" si="22"/>
        <v>156457.30679999999</v>
      </c>
      <c r="AF98" s="13">
        <f t="shared" si="22"/>
        <v>179219.89379999999</v>
      </c>
      <c r="AH98" s="24">
        <f t="shared" si="10"/>
        <v>4029.7451999999994</v>
      </c>
      <c r="AI98" s="13">
        <f t="shared" si="23"/>
        <v>24288.002399999994</v>
      </c>
      <c r="AJ98" s="27">
        <f t="shared" si="23"/>
        <v>45122.022199999992</v>
      </c>
      <c r="AK98" s="13">
        <f t="shared" si="23"/>
        <v>66561.511199999994</v>
      </c>
      <c r="AL98" s="13">
        <f t="shared" si="23"/>
        <v>88279.0579</v>
      </c>
      <c r="AM98" s="13">
        <f t="shared" si="23"/>
        <v>110293.3455</v>
      </c>
      <c r="AN98" s="13">
        <f t="shared" si="23"/>
        <v>132579.774</v>
      </c>
      <c r="AO98" s="13">
        <f t="shared" si="23"/>
        <v>154954.541</v>
      </c>
      <c r="AP98" s="13">
        <f t="shared" si="23"/>
        <v>177355.658</v>
      </c>
      <c r="AQ98" s="27"/>
      <c r="AR98" s="24">
        <f t="shared" si="12"/>
        <v>4029.7451999999994</v>
      </c>
      <c r="AS98" s="13">
        <f t="shared" si="24"/>
        <v>24278.853799999997</v>
      </c>
      <c r="AT98" s="27">
        <f t="shared" si="24"/>
        <v>45050.859100000001</v>
      </c>
      <c r="AU98" s="13">
        <f t="shared" si="24"/>
        <v>66358.958700000003</v>
      </c>
      <c r="AV98" s="13">
        <f t="shared" si="24"/>
        <v>87923.463300000003</v>
      </c>
      <c r="AW98" s="13">
        <f t="shared" si="24"/>
        <v>109755.76270000001</v>
      </c>
      <c r="AX98" s="13">
        <f t="shared" si="24"/>
        <v>131804.7953</v>
      </c>
      <c r="AY98" s="13">
        <f t="shared" si="24"/>
        <v>153876.51070000001</v>
      </c>
      <c r="AZ98" s="13">
        <f t="shared" si="24"/>
        <v>175931.84330000001</v>
      </c>
      <c r="BA98" s="13"/>
      <c r="BB98" s="24">
        <f t="shared" si="14"/>
        <v>4029.7451999999994</v>
      </c>
      <c r="BC98" s="13">
        <f t="shared" si="25"/>
        <v>24296.197599999996</v>
      </c>
      <c r="BD98" s="27">
        <f t="shared" si="25"/>
        <v>45181.049499999994</v>
      </c>
      <c r="BE98" s="13">
        <f t="shared" si="25"/>
        <v>66708.579399999988</v>
      </c>
      <c r="BF98" s="13">
        <f t="shared" si="25"/>
        <v>88504.266599999988</v>
      </c>
      <c r="BG98" s="13">
        <f t="shared" si="25"/>
        <v>110595.98589999999</v>
      </c>
      <c r="BH98" s="13">
        <f t="shared" si="25"/>
        <v>132975.75449999998</v>
      </c>
      <c r="BI98" s="13">
        <f t="shared" si="25"/>
        <v>155455.61470000001</v>
      </c>
      <c r="BJ98" s="13">
        <f t="shared" si="25"/>
        <v>177975.94089999999</v>
      </c>
      <c r="BK98" s="14"/>
    </row>
    <row r="99" spans="1:64" x14ac:dyDescent="0.3">
      <c r="A99" t="s">
        <v>121</v>
      </c>
      <c r="B99" s="2">
        <v>2295</v>
      </c>
      <c r="C99" s="2">
        <v>3612</v>
      </c>
      <c r="D99" s="2">
        <v>3601</v>
      </c>
      <c r="E99" s="2">
        <v>3648</v>
      </c>
      <c r="F99" s="2">
        <v>3763.3</v>
      </c>
      <c r="G99" s="2">
        <v>3889.9</v>
      </c>
      <c r="H99" s="2">
        <v>3967.3999999999996</v>
      </c>
      <c r="I99" s="2">
        <v>4019</v>
      </c>
      <c r="J99" s="2">
        <v>4033.7</v>
      </c>
      <c r="K99" s="2">
        <v>4067.2</v>
      </c>
      <c r="L99" s="2">
        <v>4101.1000000000004</v>
      </c>
      <c r="M99" s="2">
        <v>4132.5</v>
      </c>
      <c r="N99" t="e">
        <f>(#REF!+#REF!+#REF!)/10^3</f>
        <v>#REF!</v>
      </c>
      <c r="O99" t="e">
        <f>(#REF!+#REF!+#REF!)/10^3</f>
        <v>#REF!</v>
      </c>
      <c r="P99" t="e">
        <f>(#REF!+#REF!+#REF!)/10^3</f>
        <v>#REF!</v>
      </c>
      <c r="Q99" t="e">
        <f>(#REF!+#REF!+#REF!)/10^3</f>
        <v>#REF!</v>
      </c>
      <c r="R99" t="e">
        <f>(#REF!+#REF!+#REF!)/10^3</f>
        <v>#REF!</v>
      </c>
      <c r="S99" t="e">
        <f>(#REF!+#REF!+#REF!)/10^3</f>
        <v>#REF!</v>
      </c>
      <c r="T99" t="e">
        <f>(#REF!+#REF!+#REF!)/10^3</f>
        <v>#REF!</v>
      </c>
      <c r="U99" t="e">
        <f>(#REF!+#REF!+#REF!)/10^3</f>
        <v>#REF!</v>
      </c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64" x14ac:dyDescent="0.3">
      <c r="A100" t="s">
        <v>122</v>
      </c>
      <c r="B100" s="2">
        <v>5</v>
      </c>
      <c r="C100" s="2">
        <v>15</v>
      </c>
      <c r="D100" s="2">
        <v>14</v>
      </c>
      <c r="E100" s="2">
        <v>14.3</v>
      </c>
      <c r="F100" s="2">
        <v>14.6</v>
      </c>
      <c r="G100" s="2">
        <v>14.999999999999998</v>
      </c>
      <c r="H100" s="2">
        <v>15.2</v>
      </c>
      <c r="I100" s="2">
        <v>15.1</v>
      </c>
      <c r="J100" s="2">
        <v>15.399999999999999</v>
      </c>
      <c r="K100" s="2">
        <v>15.4</v>
      </c>
      <c r="L100" s="2">
        <v>15.200000000000001</v>
      </c>
      <c r="M100" s="2">
        <v>14.899999999999999</v>
      </c>
      <c r="N100" t="e">
        <f>(#REF!+#REF!+#REF!)/10^3</f>
        <v>#REF!</v>
      </c>
      <c r="O100" t="e">
        <f>(#REF!+#REF!+#REF!)/10^3</f>
        <v>#REF!</v>
      </c>
      <c r="P100" t="e">
        <f>(#REF!+#REF!+#REF!)/10^3</f>
        <v>#REF!</v>
      </c>
      <c r="Q100" t="e">
        <f>(#REF!+#REF!+#REF!)/10^3</f>
        <v>#REF!</v>
      </c>
      <c r="R100" t="e">
        <f>(#REF!+#REF!+#REF!)/10^3</f>
        <v>#REF!</v>
      </c>
      <c r="S100" t="e">
        <f>(#REF!+#REF!+#REF!)/10^3</f>
        <v>#REF!</v>
      </c>
      <c r="T100" t="e">
        <f>(#REF!+#REF!+#REF!)/10^3</f>
        <v>#REF!</v>
      </c>
      <c r="U100" t="e">
        <f>(#REF!+#REF!+#REF!)/10^3</f>
        <v>#REF!</v>
      </c>
      <c r="W100" t="s">
        <v>123</v>
      </c>
    </row>
    <row r="101" spans="1:64" x14ac:dyDescent="0.3">
      <c r="A101" t="s">
        <v>124</v>
      </c>
      <c r="B101" s="2">
        <v>28588</v>
      </c>
      <c r="C101" s="2">
        <v>26493</v>
      </c>
      <c r="D101" s="2">
        <v>26593.200000000001</v>
      </c>
      <c r="E101" s="2">
        <v>26835.5</v>
      </c>
      <c r="F101" s="2">
        <v>27235.8</v>
      </c>
      <c r="G101" s="2">
        <v>27641.300000000003</v>
      </c>
      <c r="H101" s="2">
        <v>28057.100000000002</v>
      </c>
      <c r="I101" s="2">
        <v>28478.100000000002</v>
      </c>
      <c r="J101" s="2">
        <v>28904.500000000004</v>
      </c>
      <c r="K101" s="2">
        <v>29333.9</v>
      </c>
      <c r="L101" s="2">
        <v>29770.100000000002</v>
      </c>
      <c r="M101" s="2">
        <v>30213.499999999996</v>
      </c>
      <c r="N101" t="e">
        <f>(#REF!+#REF!+#REF!)/10^3</f>
        <v>#REF!</v>
      </c>
      <c r="O101" t="e">
        <f>(#REF!+#REF!+#REF!)/10^3</f>
        <v>#REF!</v>
      </c>
      <c r="P101" t="e">
        <f>(#REF!+#REF!+#REF!)/10^3</f>
        <v>#REF!</v>
      </c>
      <c r="Q101" t="e">
        <f>(#REF!+#REF!+#REF!)/10^3</f>
        <v>#REF!</v>
      </c>
      <c r="R101" t="e">
        <f>(#REF!+#REF!+#REF!)/10^3</f>
        <v>#REF!</v>
      </c>
      <c r="S101" t="e">
        <f>(#REF!+#REF!+#REF!)/10^3</f>
        <v>#REF!</v>
      </c>
      <c r="T101" t="e">
        <f>(#REF!+#REF!+#REF!)/10^3</f>
        <v>#REF!</v>
      </c>
      <c r="U101" t="e">
        <f>(#REF!+#REF!+#REF!)/10^3</f>
        <v>#REF!</v>
      </c>
      <c r="W101" s="4" t="s">
        <v>6</v>
      </c>
      <c r="X101" s="4">
        <v>2020</v>
      </c>
      <c r="Y101" s="4">
        <v>2025</v>
      </c>
      <c r="Z101" s="4">
        <v>2030</v>
      </c>
      <c r="AA101" s="4">
        <v>2035</v>
      </c>
      <c r="AB101" s="4">
        <v>2040</v>
      </c>
      <c r="AC101" s="4">
        <v>2045</v>
      </c>
      <c r="AD101" s="4">
        <v>2050</v>
      </c>
      <c r="AE101" s="4">
        <v>2055</v>
      </c>
      <c r="AF101" s="4">
        <v>2060</v>
      </c>
      <c r="AH101" s="31"/>
    </row>
    <row r="102" spans="1:64" x14ac:dyDescent="0.3">
      <c r="A102" t="s">
        <v>125</v>
      </c>
      <c r="B102" s="2">
        <v>3954</v>
      </c>
      <c r="C102" s="2">
        <v>5320</v>
      </c>
      <c r="D102" s="2">
        <v>5320.9</v>
      </c>
      <c r="E102" s="2">
        <v>5383.6</v>
      </c>
      <c r="F102" s="2">
        <v>5475</v>
      </c>
      <c r="G102" s="2">
        <v>5568.5000000000009</v>
      </c>
      <c r="H102" s="2">
        <v>5652.5000000000009</v>
      </c>
      <c r="I102" s="2">
        <v>5737.5</v>
      </c>
      <c r="J102" s="2">
        <v>5823.4</v>
      </c>
      <c r="K102" s="2">
        <v>5910.7</v>
      </c>
      <c r="L102" s="2">
        <v>5998.9</v>
      </c>
      <c r="M102" s="2">
        <v>6088.2000000000007</v>
      </c>
      <c r="N102" t="e">
        <f>(#REF!+#REF!+#REF!)/10^3</f>
        <v>#REF!</v>
      </c>
      <c r="O102" t="e">
        <f>(#REF!+#REF!+#REF!)/10^3</f>
        <v>#REF!</v>
      </c>
      <c r="P102" t="e">
        <f>(#REF!+#REF!+#REF!)/10^3</f>
        <v>#REF!</v>
      </c>
      <c r="Q102" t="e">
        <f>(#REF!+#REF!+#REF!)/10^3</f>
        <v>#REF!</v>
      </c>
      <c r="R102" t="e">
        <f>(#REF!+#REF!+#REF!)/10^3</f>
        <v>#REF!</v>
      </c>
      <c r="S102" t="e">
        <f>(#REF!+#REF!+#REF!)/10^3</f>
        <v>#REF!</v>
      </c>
      <c r="T102" t="e">
        <f>(#REF!+#REF!+#REF!)/10^3</f>
        <v>#REF!</v>
      </c>
      <c r="U102" t="e">
        <f>(#REF!+#REF!+#REF!)/10^3</f>
        <v>#REF!</v>
      </c>
      <c r="W102" t="s">
        <v>91</v>
      </c>
      <c r="X102" s="32">
        <f>X4</f>
        <v>749.88930000000016</v>
      </c>
      <c r="Y102" s="32">
        <f t="shared" ref="Y102:AF102" si="27">Y4</f>
        <v>750.21309999999994</v>
      </c>
      <c r="Z102" s="32">
        <f t="shared" si="27"/>
        <v>762.16890000000001</v>
      </c>
      <c r="AA102" s="32">
        <f t="shared" si="27"/>
        <v>774.19250000000011</v>
      </c>
      <c r="AB102" s="32">
        <f t="shared" si="27"/>
        <v>786.17810000000009</v>
      </c>
      <c r="AC102" s="32">
        <f t="shared" si="27"/>
        <v>798.15089999999987</v>
      </c>
      <c r="AD102" s="32">
        <f t="shared" si="27"/>
        <v>808.46079999999995</v>
      </c>
      <c r="AE102" s="32">
        <f t="shared" si="27"/>
        <v>816.51149999999984</v>
      </c>
      <c r="AF102" s="32">
        <f t="shared" si="27"/>
        <v>797.14270000000022</v>
      </c>
      <c r="AH102" s="31"/>
    </row>
    <row r="103" spans="1:64" x14ac:dyDescent="0.3">
      <c r="A103" t="s">
        <v>126</v>
      </c>
      <c r="B103" s="2">
        <v>107</v>
      </c>
      <c r="C103" s="2">
        <v>96</v>
      </c>
      <c r="D103" s="2">
        <v>95.9</v>
      </c>
      <c r="E103" s="2">
        <v>90.6</v>
      </c>
      <c r="F103" s="2">
        <v>81.099999999999994</v>
      </c>
      <c r="G103" s="2">
        <v>72.899999999999991</v>
      </c>
      <c r="H103" s="2">
        <v>72.8</v>
      </c>
      <c r="I103" s="2">
        <v>72.600000000000009</v>
      </c>
      <c r="J103" s="2">
        <v>72.400000000000006</v>
      </c>
      <c r="K103" s="2">
        <v>73.900000000000006</v>
      </c>
      <c r="L103" s="2">
        <v>75.5</v>
      </c>
      <c r="M103" s="2">
        <v>77.099999999999994</v>
      </c>
      <c r="N103" t="e">
        <f>(#REF!+#REF!+#REF!)/10^3</f>
        <v>#REF!</v>
      </c>
      <c r="O103" t="e">
        <f>(#REF!+#REF!+#REF!)/10^3</f>
        <v>#REF!</v>
      </c>
      <c r="P103" t="e">
        <f>(#REF!+#REF!+#REF!)/10^3</f>
        <v>#REF!</v>
      </c>
      <c r="Q103" t="e">
        <f>(#REF!+#REF!+#REF!)/10^3</f>
        <v>#REF!</v>
      </c>
      <c r="R103" t="e">
        <f>(#REF!+#REF!+#REF!)/10^3</f>
        <v>#REF!</v>
      </c>
      <c r="S103" t="e">
        <f>(#REF!+#REF!+#REF!)/10^3</f>
        <v>#REF!</v>
      </c>
      <c r="T103" t="e">
        <f>(#REF!+#REF!+#REF!)/10^3</f>
        <v>#REF!</v>
      </c>
      <c r="U103" t="e">
        <f>(#REF!+#REF!+#REF!)/10^3</f>
        <v>#REF!</v>
      </c>
      <c r="W103" t="s">
        <v>244</v>
      </c>
      <c r="X103" s="32">
        <f>AH4</f>
        <v>749.88930000000016</v>
      </c>
      <c r="Y103" s="32">
        <f t="shared" ref="Y103:AF103" si="28">AI4</f>
        <v>748.76020000000005</v>
      </c>
      <c r="Z103" s="32">
        <f t="shared" si="28"/>
        <v>759.03780000000029</v>
      </c>
      <c r="AA103" s="32">
        <f t="shared" si="28"/>
        <v>770.61310000000014</v>
      </c>
      <c r="AB103" s="32">
        <f t="shared" si="28"/>
        <v>782.29079999999999</v>
      </c>
      <c r="AC103" s="32">
        <f t="shared" si="28"/>
        <v>794.01549999999997</v>
      </c>
      <c r="AD103" s="32">
        <f t="shared" si="28"/>
        <v>803.90650000000016</v>
      </c>
      <c r="AE103" s="32">
        <f t="shared" si="28"/>
        <v>811.46209999999996</v>
      </c>
      <c r="AF103" s="32">
        <f t="shared" si="28"/>
        <v>787.62090000000023</v>
      </c>
      <c r="AH103" s="31"/>
    </row>
    <row r="104" spans="1:64" x14ac:dyDescent="0.3">
      <c r="A104" t="s">
        <v>127</v>
      </c>
      <c r="B104" s="2">
        <v>11337</v>
      </c>
      <c r="C104" s="2">
        <v>7816</v>
      </c>
      <c r="D104" s="2">
        <v>7941.3</v>
      </c>
      <c r="E104" s="2">
        <v>8021.5</v>
      </c>
      <c r="F104" s="2">
        <v>8162.9000000000005</v>
      </c>
      <c r="G104" s="2">
        <v>8313.6999999999989</v>
      </c>
      <c r="H104" s="2">
        <v>8416.7999999999993</v>
      </c>
      <c r="I104" s="2">
        <v>8518.7000000000007</v>
      </c>
      <c r="J104" s="2">
        <v>8626.4000000000015</v>
      </c>
      <c r="K104" s="2">
        <v>8708.7999999999993</v>
      </c>
      <c r="L104" s="2">
        <v>8788.9</v>
      </c>
      <c r="M104" s="2">
        <v>8867.2999999999993</v>
      </c>
      <c r="N104" t="e">
        <f>(#REF!+#REF!+#REF!)/10^3</f>
        <v>#REF!</v>
      </c>
      <c r="O104" t="e">
        <f>(#REF!+#REF!+#REF!)/10^3</f>
        <v>#REF!</v>
      </c>
      <c r="P104" t="e">
        <f>(#REF!+#REF!+#REF!)/10^3</f>
        <v>#REF!</v>
      </c>
      <c r="Q104" t="e">
        <f>(#REF!+#REF!+#REF!)/10^3</f>
        <v>#REF!</v>
      </c>
      <c r="R104" t="e">
        <f>(#REF!+#REF!+#REF!)/10^3</f>
        <v>#REF!</v>
      </c>
      <c r="S104" t="e">
        <f>(#REF!+#REF!+#REF!)/10^3</f>
        <v>#REF!</v>
      </c>
      <c r="T104" t="e">
        <f>(#REF!+#REF!+#REF!)/10^3</f>
        <v>#REF!</v>
      </c>
      <c r="U104" t="e">
        <f>(#REF!+#REF!+#REF!)/10^3</f>
        <v>#REF!</v>
      </c>
      <c r="W104" t="s">
        <v>245</v>
      </c>
      <c r="X104" s="32">
        <f>AR4</f>
        <v>749.88930000000016</v>
      </c>
      <c r="Y104" s="32">
        <f t="shared" ref="Y104:AF104" si="29">AS4</f>
        <v>745.96199999999988</v>
      </c>
      <c r="Z104" s="32">
        <f t="shared" si="29"/>
        <v>750.05760000000032</v>
      </c>
      <c r="AA104" s="32">
        <f t="shared" si="29"/>
        <v>760.84140000000014</v>
      </c>
      <c r="AB104" s="32">
        <f t="shared" si="29"/>
        <v>771.67060000000015</v>
      </c>
      <c r="AC104" s="32">
        <f t="shared" si="29"/>
        <v>777.03909999999996</v>
      </c>
      <c r="AD104" s="32">
        <f t="shared" si="29"/>
        <v>777.30399999999997</v>
      </c>
      <c r="AE104" s="32">
        <f t="shared" si="29"/>
        <v>762.18439999999975</v>
      </c>
      <c r="AF104" s="32">
        <f t="shared" si="29"/>
        <v>773.26289999999995</v>
      </c>
    </row>
    <row r="105" spans="1:64" x14ac:dyDescent="0.3">
      <c r="A105" t="s">
        <v>46</v>
      </c>
      <c r="B105" s="2">
        <v>374164</v>
      </c>
      <c r="C105" s="2">
        <v>404717</v>
      </c>
      <c r="D105" s="2">
        <v>518375.7</v>
      </c>
      <c r="E105" s="2">
        <v>545216.69999999995</v>
      </c>
      <c r="F105" s="2">
        <v>602734.79999999993</v>
      </c>
      <c r="G105" s="2">
        <v>677706.49999999988</v>
      </c>
      <c r="H105" s="2">
        <v>707193.5</v>
      </c>
      <c r="I105" s="2">
        <v>723854.6</v>
      </c>
      <c r="J105" s="2">
        <v>734332.6</v>
      </c>
      <c r="K105" s="2">
        <v>725396.8</v>
      </c>
      <c r="L105" s="2">
        <v>715657.8</v>
      </c>
      <c r="M105" s="2">
        <v>704414.20000000007</v>
      </c>
      <c r="N105" t="e">
        <f>(#REF!+#REF!+#REF!)/10^3</f>
        <v>#REF!</v>
      </c>
      <c r="O105" t="e">
        <f>(#REF!+#REF!+#REF!)/10^3</f>
        <v>#REF!</v>
      </c>
      <c r="P105" t="e">
        <f>(#REF!+#REF!+#REF!)/10^3</f>
        <v>#REF!</v>
      </c>
      <c r="Q105" t="e">
        <f>(#REF!+#REF!+#REF!)/10^3</f>
        <v>#REF!</v>
      </c>
      <c r="R105" t="e">
        <f>(#REF!+#REF!+#REF!)/10^3</f>
        <v>#REF!</v>
      </c>
      <c r="S105" t="e">
        <f>(#REF!+#REF!+#REF!)/10^3</f>
        <v>#REF!</v>
      </c>
      <c r="T105" t="e">
        <f>(#REF!+#REF!+#REF!)/10^3</f>
        <v>#REF!</v>
      </c>
      <c r="U105" t="e">
        <f>(#REF!+#REF!+#REF!)/10^3</f>
        <v>#REF!</v>
      </c>
      <c r="W105" t="s">
        <v>246</v>
      </c>
      <c r="X105" s="32">
        <f>BB4</f>
        <v>749.88930000000016</v>
      </c>
      <c r="Y105" s="32">
        <f t="shared" ref="Y105:AF105" si="30">BC4</f>
        <v>749.14250000000004</v>
      </c>
      <c r="Z105" s="32">
        <f t="shared" si="30"/>
        <v>759.93320000000006</v>
      </c>
      <c r="AA105" s="32">
        <f t="shared" si="30"/>
        <v>771.4944999999999</v>
      </c>
      <c r="AB105" s="32">
        <f t="shared" si="30"/>
        <v>783.33879999999988</v>
      </c>
      <c r="AC105" s="32">
        <f t="shared" si="30"/>
        <v>795.06329999999969</v>
      </c>
      <c r="AD105" s="32">
        <f t="shared" si="30"/>
        <v>804.89369999999997</v>
      </c>
      <c r="AE105" s="32">
        <f t="shared" si="30"/>
        <v>812.34480000000019</v>
      </c>
      <c r="AF105" s="32">
        <f t="shared" si="30"/>
        <v>788.47540000000004</v>
      </c>
    </row>
    <row r="106" spans="1:64" x14ac:dyDescent="0.3">
      <c r="A106" t="s">
        <v>128</v>
      </c>
      <c r="B106" s="2">
        <v>48</v>
      </c>
      <c r="C106" s="2">
        <v>19</v>
      </c>
      <c r="D106" s="2">
        <v>22.5</v>
      </c>
      <c r="E106" s="2">
        <v>22.7</v>
      </c>
      <c r="F106" s="2">
        <v>22.3</v>
      </c>
      <c r="G106" s="2">
        <v>21.5</v>
      </c>
      <c r="H106" s="2">
        <v>20.8</v>
      </c>
      <c r="I106" s="2">
        <v>20.6</v>
      </c>
      <c r="J106" s="2">
        <v>20.8</v>
      </c>
      <c r="K106" s="2">
        <v>21.1</v>
      </c>
      <c r="L106" s="2">
        <v>21.3</v>
      </c>
      <c r="M106" s="2">
        <v>21.400000000000002</v>
      </c>
      <c r="N106" t="e">
        <f>(#REF!+#REF!+#REF!)/10^3</f>
        <v>#REF!</v>
      </c>
      <c r="O106" t="e">
        <f>(#REF!+#REF!+#REF!)/10^3</f>
        <v>#REF!</v>
      </c>
      <c r="P106" t="e">
        <f>(#REF!+#REF!+#REF!)/10^3</f>
        <v>#REF!</v>
      </c>
      <c r="Q106" t="e">
        <f>(#REF!+#REF!+#REF!)/10^3</f>
        <v>#REF!</v>
      </c>
      <c r="R106" t="e">
        <f>(#REF!+#REF!+#REF!)/10^3</f>
        <v>#REF!</v>
      </c>
      <c r="S106" t="e">
        <f>(#REF!+#REF!+#REF!)/10^3</f>
        <v>#REF!</v>
      </c>
      <c r="T106" t="e">
        <f>(#REF!+#REF!+#REF!)/10^3</f>
        <v>#REF!</v>
      </c>
      <c r="U106" t="e">
        <f>(#REF!+#REF!+#REF!)/10^3</f>
        <v>#REF!</v>
      </c>
      <c r="X106" s="32"/>
      <c r="Y106" s="32"/>
      <c r="Z106" s="32"/>
      <c r="AA106" s="32"/>
      <c r="AB106" s="32"/>
      <c r="AC106" s="32"/>
      <c r="AD106" s="32"/>
      <c r="AE106" s="32"/>
      <c r="AF106" s="32"/>
    </row>
    <row r="107" spans="1:64" x14ac:dyDescent="0.3">
      <c r="A107" t="s">
        <v>129</v>
      </c>
      <c r="B107" s="2">
        <v>11</v>
      </c>
      <c r="C107" s="2">
        <v>17</v>
      </c>
      <c r="D107" s="2">
        <v>17.100000000000001</v>
      </c>
      <c r="E107" s="2">
        <v>17.3</v>
      </c>
      <c r="F107" s="2">
        <v>17.8</v>
      </c>
      <c r="G107" s="2">
        <v>17.900000000000002</v>
      </c>
      <c r="H107" s="2">
        <v>18.000000000000004</v>
      </c>
      <c r="I107" s="2">
        <v>18.200000000000003</v>
      </c>
      <c r="J107" s="2">
        <v>18.400000000000002</v>
      </c>
      <c r="K107" s="2">
        <v>18.600000000000001</v>
      </c>
      <c r="L107" s="2">
        <v>19.000000000000004</v>
      </c>
      <c r="M107" s="2">
        <v>19.3</v>
      </c>
      <c r="N107" t="e">
        <f>(#REF!+#REF!+#REF!)/10^3</f>
        <v>#REF!</v>
      </c>
      <c r="O107" t="e">
        <f>(#REF!+#REF!+#REF!)/10^3</f>
        <v>#REF!</v>
      </c>
      <c r="P107" t="e">
        <f>(#REF!+#REF!+#REF!)/10^3</f>
        <v>#REF!</v>
      </c>
      <c r="Q107" t="e">
        <f>(#REF!+#REF!+#REF!)/10^3</f>
        <v>#REF!</v>
      </c>
      <c r="R107" t="e">
        <f>(#REF!+#REF!+#REF!)/10^3</f>
        <v>#REF!</v>
      </c>
      <c r="S107" t="e">
        <f>(#REF!+#REF!+#REF!)/10^3</f>
        <v>#REF!</v>
      </c>
      <c r="T107" t="e">
        <f>(#REF!+#REF!+#REF!)/10^3</f>
        <v>#REF!</v>
      </c>
      <c r="U107" t="e">
        <f>(#REF!+#REF!+#REF!)/10^3</f>
        <v>#REF!</v>
      </c>
      <c r="X107" s="32"/>
      <c r="Y107" s="32"/>
      <c r="Z107" s="32"/>
      <c r="AA107" s="32"/>
      <c r="AB107" s="32"/>
      <c r="AC107" s="32"/>
      <c r="AD107" s="32"/>
      <c r="AE107" s="32"/>
      <c r="AF107" s="32"/>
    </row>
    <row r="108" spans="1:64" x14ac:dyDescent="0.3">
      <c r="A108" t="s">
        <v>48</v>
      </c>
      <c r="B108" s="2">
        <v>320866</v>
      </c>
      <c r="C108" s="2">
        <v>358576</v>
      </c>
      <c r="D108" s="2">
        <v>353955.7</v>
      </c>
      <c r="E108" s="2">
        <v>362844.6</v>
      </c>
      <c r="F108" s="2">
        <v>377754.10000000003</v>
      </c>
      <c r="G108" s="2">
        <v>393939.8</v>
      </c>
      <c r="H108" s="2">
        <v>401066.30000000005</v>
      </c>
      <c r="I108" s="2">
        <v>410464.3</v>
      </c>
      <c r="J108" s="2">
        <v>421631.4</v>
      </c>
      <c r="K108" s="2">
        <v>431680.2</v>
      </c>
      <c r="L108" s="2">
        <v>439312.3</v>
      </c>
      <c r="M108" s="2">
        <v>452231.60000000003</v>
      </c>
      <c r="N108" t="e">
        <f>(#REF!+#REF!+#REF!)/10^3</f>
        <v>#REF!</v>
      </c>
      <c r="O108" t="e">
        <f>(#REF!+#REF!+#REF!)/10^3</f>
        <v>#REF!</v>
      </c>
      <c r="P108" t="e">
        <f>(#REF!+#REF!+#REF!)/10^3</f>
        <v>#REF!</v>
      </c>
      <c r="Q108" t="e">
        <f>(#REF!+#REF!+#REF!)/10^3</f>
        <v>#REF!</v>
      </c>
      <c r="R108" t="e">
        <f>(#REF!+#REF!+#REF!)/10^3</f>
        <v>#REF!</v>
      </c>
      <c r="S108" t="e">
        <f>(#REF!+#REF!+#REF!)/10^3</f>
        <v>#REF!</v>
      </c>
      <c r="T108" t="e">
        <f>(#REF!+#REF!+#REF!)/10^3</f>
        <v>#REF!</v>
      </c>
      <c r="U108" t="e">
        <f>(#REF!+#REF!+#REF!)/10^3</f>
        <v>#REF!</v>
      </c>
      <c r="X108" s="32"/>
      <c r="Y108" s="32"/>
      <c r="Z108" s="32"/>
      <c r="AA108" s="32"/>
      <c r="AB108" s="32"/>
      <c r="AC108" s="32"/>
      <c r="AD108" s="32"/>
      <c r="AE108" s="32"/>
      <c r="AF108" s="32"/>
      <c r="AG108" s="12"/>
    </row>
    <row r="109" spans="1:64" x14ac:dyDescent="0.3">
      <c r="A109" t="s">
        <v>50</v>
      </c>
      <c r="B109" s="2">
        <v>158281</v>
      </c>
      <c r="C109" s="2">
        <v>117421</v>
      </c>
      <c r="D109" s="2">
        <v>114547.29999999999</v>
      </c>
      <c r="E109" s="2">
        <v>117664.2</v>
      </c>
      <c r="F109" s="2">
        <v>124103.6</v>
      </c>
      <c r="G109" s="2">
        <v>131018.7</v>
      </c>
      <c r="H109" s="2">
        <v>133096.6</v>
      </c>
      <c r="I109" s="2">
        <v>135680.70000000001</v>
      </c>
      <c r="J109" s="2">
        <v>138070.80000000002</v>
      </c>
      <c r="K109" s="2">
        <v>138285.80000000002</v>
      </c>
      <c r="L109" s="2">
        <v>139542.30000000002</v>
      </c>
      <c r="M109" s="2">
        <v>141788</v>
      </c>
      <c r="N109" t="e">
        <f>(#REF!+#REF!+#REF!)/10^3</f>
        <v>#REF!</v>
      </c>
      <c r="O109" t="e">
        <f>(#REF!+#REF!+#REF!)/10^3</f>
        <v>#REF!</v>
      </c>
      <c r="P109" t="e">
        <f>(#REF!+#REF!+#REF!)/10^3</f>
        <v>#REF!</v>
      </c>
      <c r="Q109" t="e">
        <f>(#REF!+#REF!+#REF!)/10^3</f>
        <v>#REF!</v>
      </c>
      <c r="R109" t="e">
        <f>(#REF!+#REF!+#REF!)/10^3</f>
        <v>#REF!</v>
      </c>
      <c r="S109" t="e">
        <f>(#REF!+#REF!+#REF!)/10^3</f>
        <v>#REF!</v>
      </c>
      <c r="T109" t="e">
        <f>(#REF!+#REF!+#REF!)/10^3</f>
        <v>#REF!</v>
      </c>
      <c r="U109" t="e">
        <f>(#REF!+#REF!+#REF!)/10^3</f>
        <v>#REF!</v>
      </c>
      <c r="W109" s="9" t="s">
        <v>24</v>
      </c>
      <c r="X109" s="4">
        <v>2020</v>
      </c>
      <c r="Y109" s="4">
        <v>2025</v>
      </c>
      <c r="Z109" s="4">
        <v>2030</v>
      </c>
      <c r="AA109" s="4">
        <v>2035</v>
      </c>
      <c r="AB109" s="4">
        <v>2040</v>
      </c>
      <c r="AC109" s="4">
        <v>2045</v>
      </c>
      <c r="AD109" s="4">
        <v>2050</v>
      </c>
      <c r="AE109" s="4">
        <v>2055</v>
      </c>
      <c r="AF109" s="4">
        <v>2060</v>
      </c>
      <c r="AG109" s="33"/>
      <c r="AJ109" s="33"/>
      <c r="AK109" s="33"/>
    </row>
    <row r="110" spans="1:64" x14ac:dyDescent="0.3">
      <c r="A110" t="s">
        <v>130</v>
      </c>
      <c r="B110" s="2">
        <v>1421</v>
      </c>
      <c r="C110" s="2">
        <v>456</v>
      </c>
      <c r="D110" s="2">
        <v>2287.1</v>
      </c>
      <c r="E110" s="2">
        <v>2352.4</v>
      </c>
      <c r="F110" s="2">
        <v>2549.7999999999997</v>
      </c>
      <c r="G110" s="2">
        <v>2827.1</v>
      </c>
      <c r="H110" s="2">
        <v>2957.1</v>
      </c>
      <c r="I110" s="2">
        <v>3012.9</v>
      </c>
      <c r="J110" s="2">
        <v>3035.3</v>
      </c>
      <c r="K110" s="2">
        <v>3025.3</v>
      </c>
      <c r="L110" s="2">
        <v>3050.1</v>
      </c>
      <c r="M110" s="2">
        <v>3084.2999999999997</v>
      </c>
      <c r="N110" t="e">
        <f>(#REF!+#REF!+#REF!)/10^3</f>
        <v>#REF!</v>
      </c>
      <c r="O110" t="e">
        <f>(#REF!+#REF!+#REF!)/10^3</f>
        <v>#REF!</v>
      </c>
      <c r="P110" t="e">
        <f>(#REF!+#REF!+#REF!)/10^3</f>
        <v>#REF!</v>
      </c>
      <c r="Q110" t="e">
        <f>(#REF!+#REF!+#REF!)/10^3</f>
        <v>#REF!</v>
      </c>
      <c r="R110" t="e">
        <f>(#REF!+#REF!+#REF!)/10^3</f>
        <v>#REF!</v>
      </c>
      <c r="S110" t="e">
        <f>(#REF!+#REF!+#REF!)/10^3</f>
        <v>#REF!</v>
      </c>
      <c r="T110" t="e">
        <f>(#REF!+#REF!+#REF!)/10^3</f>
        <v>#REF!</v>
      </c>
      <c r="U110" t="e">
        <f>(#REF!+#REF!+#REF!)/10^3</f>
        <v>#REF!</v>
      </c>
      <c r="W110" t="s">
        <v>91</v>
      </c>
      <c r="X110" s="32">
        <f>X15</f>
        <v>672.82179999999994</v>
      </c>
      <c r="Y110" s="32">
        <f t="shared" ref="Y110:AF110" si="31">Y15</f>
        <v>702.88069999999993</v>
      </c>
      <c r="Z110" s="32">
        <f t="shared" si="31"/>
        <v>734.30240000000003</v>
      </c>
      <c r="AA110" s="32">
        <f t="shared" si="31"/>
        <v>729.4366</v>
      </c>
      <c r="AB110" s="32">
        <f t="shared" si="31"/>
        <v>720.39670000000001</v>
      </c>
      <c r="AC110" s="32">
        <f t="shared" si="31"/>
        <v>712.71680000000003</v>
      </c>
      <c r="AD110" s="32">
        <f t="shared" si="31"/>
        <v>687.80619999999999</v>
      </c>
      <c r="AE110" s="32">
        <f t="shared" si="31"/>
        <v>663.63590000000011</v>
      </c>
      <c r="AF110" s="32">
        <f t="shared" si="31"/>
        <v>634.67999999999995</v>
      </c>
    </row>
    <row r="111" spans="1:64" x14ac:dyDescent="0.3">
      <c r="A111" t="s">
        <v>131</v>
      </c>
      <c r="B111" s="2">
        <v>97</v>
      </c>
      <c r="C111" s="2">
        <v>179</v>
      </c>
      <c r="D111" s="2">
        <v>338.8</v>
      </c>
      <c r="E111" s="2">
        <v>358.5</v>
      </c>
      <c r="F111" s="2">
        <v>382.59999999999997</v>
      </c>
      <c r="G111" s="2">
        <v>420.50000000000006</v>
      </c>
      <c r="H111" s="2">
        <v>433</v>
      </c>
      <c r="I111" s="2">
        <v>445.30000000000007</v>
      </c>
      <c r="J111" s="2">
        <v>458.20000000000005</v>
      </c>
      <c r="K111" s="2">
        <v>459.40000000000003</v>
      </c>
      <c r="L111" s="2">
        <v>460.5</v>
      </c>
      <c r="M111" s="2">
        <v>461.7</v>
      </c>
      <c r="N111" t="e">
        <f>(#REF!+#REF!+#REF!)/10^3</f>
        <v>#REF!</v>
      </c>
      <c r="O111" t="e">
        <f>(#REF!+#REF!+#REF!)/10^3</f>
        <v>#REF!</v>
      </c>
      <c r="P111" t="e">
        <f>(#REF!+#REF!+#REF!)/10^3</f>
        <v>#REF!</v>
      </c>
      <c r="Q111" t="e">
        <f>(#REF!+#REF!+#REF!)/10^3</f>
        <v>#REF!</v>
      </c>
      <c r="R111" t="e">
        <f>(#REF!+#REF!+#REF!)/10^3</f>
        <v>#REF!</v>
      </c>
      <c r="S111" t="e">
        <f>(#REF!+#REF!+#REF!)/10^3</f>
        <v>#REF!</v>
      </c>
      <c r="T111" t="e">
        <f>(#REF!+#REF!+#REF!)/10^3</f>
        <v>#REF!</v>
      </c>
      <c r="U111" t="e">
        <f>(#REF!+#REF!+#REF!)/10^3</f>
        <v>#REF!</v>
      </c>
      <c r="W111" t="s">
        <v>244</v>
      </c>
      <c r="X111" s="32">
        <f>AH15</f>
        <v>672.82179999999994</v>
      </c>
      <c r="Y111" s="32">
        <f t="shared" ref="Y111:AF111" si="32">AI15</f>
        <v>703.22230000000002</v>
      </c>
      <c r="Z111" s="32">
        <f t="shared" si="32"/>
        <v>733.77980000000002</v>
      </c>
      <c r="AA111" s="32">
        <f t="shared" si="32"/>
        <v>735.18230000000005</v>
      </c>
      <c r="AB111" s="32">
        <f t="shared" si="32"/>
        <v>729.17049999999995</v>
      </c>
      <c r="AC111" s="32">
        <f t="shared" si="32"/>
        <v>721.28189999999995</v>
      </c>
      <c r="AD111" s="32">
        <f t="shared" si="32"/>
        <v>703.06869999999992</v>
      </c>
      <c r="AE111" s="32">
        <f t="shared" si="32"/>
        <v>677.48220000000003</v>
      </c>
      <c r="AF111" s="32">
        <f t="shared" si="32"/>
        <v>650.30330000000004</v>
      </c>
      <c r="AG111" s="11"/>
      <c r="AH111" s="11"/>
      <c r="AI111" s="4"/>
      <c r="AJ111" s="15"/>
      <c r="AK111" s="15"/>
      <c r="AL111" s="15"/>
      <c r="AN111" s="35"/>
      <c r="AO111" s="11"/>
      <c r="AP111" s="11"/>
      <c r="AQ111" s="11"/>
      <c r="AR111" s="11"/>
      <c r="AS111" s="15"/>
      <c r="AT111" s="15"/>
      <c r="AU111" s="15"/>
      <c r="AV111" s="35"/>
      <c r="AW111" s="36"/>
      <c r="AX111" s="37"/>
      <c r="AY111" s="37"/>
      <c r="AZ111" s="37"/>
      <c r="BA111" s="38"/>
      <c r="BB111" s="38"/>
      <c r="BC111" s="38"/>
      <c r="BD111" s="11"/>
      <c r="BE111" s="36"/>
      <c r="BF111" s="37"/>
      <c r="BG111" s="37"/>
      <c r="BH111" s="37"/>
      <c r="BI111" s="38"/>
      <c r="BJ111" s="38"/>
      <c r="BK111" s="38"/>
      <c r="BL111" s="37"/>
    </row>
    <row r="112" spans="1:64" x14ac:dyDescent="0.3">
      <c r="A112" t="s">
        <v>132</v>
      </c>
      <c r="B112" s="2">
        <v>411</v>
      </c>
      <c r="C112" s="2">
        <v>38</v>
      </c>
      <c r="D112" s="2">
        <v>137.69999999999999</v>
      </c>
      <c r="E112" s="2">
        <v>134.69999999999999</v>
      </c>
      <c r="F112" s="2">
        <v>123.69999999999999</v>
      </c>
      <c r="G112" s="2">
        <v>111.89999999999999</v>
      </c>
      <c r="H112" s="2">
        <v>99.5</v>
      </c>
      <c r="I112" s="2">
        <v>89.699999999999989</v>
      </c>
      <c r="J112" s="2">
        <v>79.900000000000006</v>
      </c>
      <c r="K112" s="2">
        <v>71.7</v>
      </c>
      <c r="L112" s="2">
        <v>65.3</v>
      </c>
      <c r="M112" s="2">
        <v>59.4</v>
      </c>
      <c r="N112" t="e">
        <f>(#REF!+#REF!+#REF!)/10^3</f>
        <v>#REF!</v>
      </c>
      <c r="O112" t="e">
        <f>(#REF!+#REF!+#REF!)/10^3</f>
        <v>#REF!</v>
      </c>
      <c r="P112" t="e">
        <f>(#REF!+#REF!+#REF!)/10^3</f>
        <v>#REF!</v>
      </c>
      <c r="Q112" t="e">
        <f>(#REF!+#REF!+#REF!)/10^3</f>
        <v>#REF!</v>
      </c>
      <c r="R112" t="e">
        <f>(#REF!+#REF!+#REF!)/10^3</f>
        <v>#REF!</v>
      </c>
      <c r="S112" t="e">
        <f>(#REF!+#REF!+#REF!)/10^3</f>
        <v>#REF!</v>
      </c>
      <c r="T112" t="e">
        <f>(#REF!+#REF!+#REF!)/10^3</f>
        <v>#REF!</v>
      </c>
      <c r="U112" t="e">
        <f>(#REF!+#REF!+#REF!)/10^3</f>
        <v>#REF!</v>
      </c>
      <c r="W112" t="s">
        <v>245</v>
      </c>
      <c r="X112" s="32">
        <f>AR15</f>
        <v>672.82179999999994</v>
      </c>
      <c r="Y112" s="32">
        <f t="shared" ref="Y112:AF112" si="33">AS15</f>
        <v>709.33050000000003</v>
      </c>
      <c r="Z112" s="32">
        <f t="shared" si="33"/>
        <v>746.91150000000016</v>
      </c>
      <c r="AA112" s="32">
        <f t="shared" si="33"/>
        <v>750.63300000000004</v>
      </c>
      <c r="AB112" s="32">
        <f t="shared" si="33"/>
        <v>746.11360000000002</v>
      </c>
      <c r="AC112" s="32">
        <f t="shared" si="33"/>
        <v>741.1875</v>
      </c>
      <c r="AD112" s="32">
        <f t="shared" si="33"/>
        <v>724.28869999999995</v>
      </c>
      <c r="AE112" s="32">
        <f t="shared" si="33"/>
        <v>697.2577</v>
      </c>
      <c r="AF112" s="32">
        <f t="shared" si="33"/>
        <v>669.80870000000004</v>
      </c>
      <c r="AG112" s="12"/>
      <c r="AH112" s="12"/>
      <c r="AJ112" s="20"/>
      <c r="AK112" s="20"/>
      <c r="AL112" s="20"/>
      <c r="AN112" s="39"/>
      <c r="AO112" s="2"/>
      <c r="AP112" s="40"/>
      <c r="AQ112" s="40"/>
      <c r="AR112" s="40"/>
      <c r="AS112" s="41"/>
      <c r="AT112" s="41"/>
      <c r="AU112" s="41"/>
      <c r="AV112" s="39"/>
      <c r="AW112" s="2"/>
      <c r="AX112" s="40"/>
      <c r="AY112" s="40"/>
      <c r="AZ112" s="40"/>
      <c r="BA112" s="41"/>
      <c r="BB112" s="41"/>
      <c r="BC112" s="41"/>
      <c r="BD112" s="12"/>
      <c r="BE112" s="2"/>
      <c r="BF112" s="40"/>
      <c r="BG112" s="40"/>
      <c r="BH112" s="40"/>
      <c r="BI112" s="41"/>
      <c r="BJ112" s="41"/>
      <c r="BK112" s="41"/>
      <c r="BL112" s="40"/>
    </row>
    <row r="113" spans="1:64" x14ac:dyDescent="0.3">
      <c r="A113" t="s">
        <v>51</v>
      </c>
      <c r="B113" s="2">
        <v>66155</v>
      </c>
      <c r="C113" s="2">
        <v>52542</v>
      </c>
      <c r="D113" s="2">
        <v>51899.4</v>
      </c>
      <c r="E113" s="2">
        <v>50621.599999999999</v>
      </c>
      <c r="F113" s="2">
        <v>48052.800000000003</v>
      </c>
      <c r="G113" s="2">
        <v>45915.199999999997</v>
      </c>
      <c r="H113" s="2">
        <v>44123.200000000004</v>
      </c>
      <c r="I113" s="2">
        <v>42938.499999999993</v>
      </c>
      <c r="J113" s="2">
        <v>42141.299999999996</v>
      </c>
      <c r="K113" s="2">
        <v>41319.4</v>
      </c>
      <c r="L113" s="2">
        <v>40012.800000000003</v>
      </c>
      <c r="M113" s="2">
        <v>39221.1</v>
      </c>
      <c r="N113" t="e">
        <f>(#REF!+#REF!+#REF!)/10^3</f>
        <v>#REF!</v>
      </c>
      <c r="O113" t="e">
        <f>(#REF!+#REF!+#REF!)/10^3</f>
        <v>#REF!</v>
      </c>
      <c r="P113" t="e">
        <f>(#REF!+#REF!+#REF!)/10^3</f>
        <v>#REF!</v>
      </c>
      <c r="Q113" t="e">
        <f>(#REF!+#REF!+#REF!)/10^3</f>
        <v>#REF!</v>
      </c>
      <c r="R113" t="e">
        <f>(#REF!+#REF!+#REF!)/10^3</f>
        <v>#REF!</v>
      </c>
      <c r="S113" t="e">
        <f>(#REF!+#REF!+#REF!)/10^3</f>
        <v>#REF!</v>
      </c>
      <c r="T113" t="e">
        <f>(#REF!+#REF!+#REF!)/10^3</f>
        <v>#REF!</v>
      </c>
      <c r="U113" t="e">
        <f>(#REF!+#REF!+#REF!)/10^3</f>
        <v>#REF!</v>
      </c>
      <c r="W113" t="s">
        <v>246</v>
      </c>
      <c r="X113" s="32">
        <f>BB15</f>
        <v>672.82179999999994</v>
      </c>
      <c r="Y113" s="32">
        <f t="shared" ref="Y113:AF113" si="34">BC15</f>
        <v>707.54049999999995</v>
      </c>
      <c r="Z113" s="32">
        <f t="shared" si="34"/>
        <v>743.15980000000002</v>
      </c>
      <c r="AA113" s="32">
        <f t="shared" si="34"/>
        <v>741.60649999999998</v>
      </c>
      <c r="AB113" s="32">
        <f t="shared" si="34"/>
        <v>733.88059999999996</v>
      </c>
      <c r="AC113" s="32">
        <f t="shared" si="34"/>
        <v>725.7989</v>
      </c>
      <c r="AD113" s="32">
        <f t="shared" si="34"/>
        <v>705.72569999999996</v>
      </c>
      <c r="AE113" s="32">
        <f t="shared" si="34"/>
        <v>681.3048</v>
      </c>
      <c r="AF113" s="32">
        <f t="shared" si="34"/>
        <v>654.70050000000003</v>
      </c>
      <c r="AG113" s="12"/>
      <c r="AH113" s="12"/>
      <c r="AJ113" s="20"/>
      <c r="AK113" s="20"/>
      <c r="AL113" s="20"/>
      <c r="AN113" s="39"/>
      <c r="AO113" s="2"/>
      <c r="AP113" s="40"/>
      <c r="AQ113" s="40"/>
      <c r="AR113" s="40"/>
      <c r="AS113" s="41"/>
      <c r="AT113" s="41"/>
      <c r="AU113" s="41"/>
      <c r="AV113" s="39"/>
      <c r="AW113" s="2"/>
      <c r="AX113" s="40"/>
      <c r="AY113" s="40"/>
      <c r="AZ113" s="40"/>
      <c r="BA113" s="41"/>
      <c r="BB113" s="41"/>
      <c r="BC113" s="41"/>
      <c r="BD113" s="12"/>
      <c r="BE113" s="2"/>
      <c r="BF113" s="40"/>
      <c r="BG113" s="40"/>
      <c r="BH113" s="40"/>
      <c r="BI113" s="41"/>
      <c r="BJ113" s="41"/>
      <c r="BK113" s="41"/>
      <c r="BL113" s="40"/>
    </row>
    <row r="114" spans="1:64" x14ac:dyDescent="0.3">
      <c r="A114" t="s">
        <v>133</v>
      </c>
      <c r="B114" s="2">
        <v>154</v>
      </c>
      <c r="C114" s="2">
        <v>362</v>
      </c>
      <c r="D114" s="2">
        <v>360.1</v>
      </c>
      <c r="E114" s="2">
        <v>364.4</v>
      </c>
      <c r="F114" s="2">
        <v>370.9</v>
      </c>
      <c r="G114" s="2">
        <v>377.4</v>
      </c>
      <c r="H114" s="2">
        <v>383.3</v>
      </c>
      <c r="I114" s="2">
        <v>388.90000000000003</v>
      </c>
      <c r="J114" s="2">
        <v>395</v>
      </c>
      <c r="K114" s="2">
        <v>400.8</v>
      </c>
      <c r="L114" s="2">
        <v>406.59999999999997</v>
      </c>
      <c r="M114" s="2">
        <v>412.7</v>
      </c>
      <c r="N114" t="e">
        <f>(#REF!+#REF!+#REF!)/10^3</f>
        <v>#REF!</v>
      </c>
      <c r="O114" t="e">
        <f>(#REF!+#REF!+#REF!)/10^3</f>
        <v>#REF!</v>
      </c>
      <c r="P114" t="e">
        <f>(#REF!+#REF!+#REF!)/10^3</f>
        <v>#REF!</v>
      </c>
      <c r="Q114" t="e">
        <f>(#REF!+#REF!+#REF!)/10^3</f>
        <v>#REF!</v>
      </c>
      <c r="R114" t="e">
        <f>(#REF!+#REF!+#REF!)/10^3</f>
        <v>#REF!</v>
      </c>
      <c r="S114" t="e">
        <f>(#REF!+#REF!+#REF!)/10^3</f>
        <v>#REF!</v>
      </c>
      <c r="T114" t="e">
        <f>(#REF!+#REF!+#REF!)/10^3</f>
        <v>#REF!</v>
      </c>
      <c r="U114" t="e">
        <f>(#REF!+#REF!+#REF!)/10^3</f>
        <v>#REF!</v>
      </c>
      <c r="X114" s="32"/>
      <c r="Y114" s="32"/>
      <c r="Z114" s="32"/>
      <c r="AA114" s="32"/>
      <c r="AB114" s="32"/>
      <c r="AC114" s="32"/>
      <c r="AD114" s="32"/>
      <c r="AE114" s="32"/>
      <c r="AF114" s="32"/>
      <c r="AG114" s="12"/>
      <c r="AH114" s="12"/>
      <c r="AJ114" s="20"/>
      <c r="AK114" s="20"/>
      <c r="AL114" s="20"/>
      <c r="AN114" s="9"/>
      <c r="AO114" s="2"/>
      <c r="AP114" s="37"/>
      <c r="AQ114" s="37"/>
      <c r="AR114" s="37"/>
      <c r="AS114" s="38"/>
      <c r="AT114" s="38"/>
      <c r="AU114" s="38"/>
      <c r="AV114" s="9"/>
      <c r="AW114" s="2"/>
      <c r="AX114" s="37"/>
      <c r="AY114" s="37"/>
      <c r="AZ114" s="37"/>
      <c r="BA114" s="38"/>
      <c r="BB114" s="38"/>
      <c r="BC114" s="38"/>
      <c r="BD114" s="12"/>
      <c r="BE114" s="2"/>
      <c r="BF114" s="37"/>
      <c r="BG114" s="37"/>
      <c r="BH114" s="37"/>
      <c r="BI114" s="38"/>
      <c r="BJ114" s="38"/>
      <c r="BK114" s="38"/>
      <c r="BL114" s="37"/>
    </row>
    <row r="115" spans="1:64" x14ac:dyDescent="0.3">
      <c r="A115" t="s">
        <v>134</v>
      </c>
      <c r="B115" s="2">
        <v>5141</v>
      </c>
      <c r="C115" s="2">
        <v>7622</v>
      </c>
      <c r="D115" s="2">
        <v>7568</v>
      </c>
      <c r="E115" s="2">
        <v>7665.9</v>
      </c>
      <c r="F115" s="2">
        <v>7833.5</v>
      </c>
      <c r="G115" s="2">
        <v>8004.1</v>
      </c>
      <c r="H115" s="2">
        <v>8156.9</v>
      </c>
      <c r="I115" s="2">
        <v>8317.1</v>
      </c>
      <c r="J115" s="2">
        <v>8480.1</v>
      </c>
      <c r="K115" s="2">
        <v>8658.5</v>
      </c>
      <c r="L115" s="2">
        <v>8856.1</v>
      </c>
      <c r="M115" s="2">
        <v>9064.0999999999985</v>
      </c>
      <c r="N115" t="e">
        <f>(#REF!+#REF!+#REF!)/10^3</f>
        <v>#REF!</v>
      </c>
      <c r="O115" t="e">
        <f>(#REF!+#REF!+#REF!)/10^3</f>
        <v>#REF!</v>
      </c>
      <c r="P115" t="e">
        <f>(#REF!+#REF!+#REF!)/10^3</f>
        <v>#REF!</v>
      </c>
      <c r="Q115" t="e">
        <f>(#REF!+#REF!+#REF!)/10^3</f>
        <v>#REF!</v>
      </c>
      <c r="R115" t="e">
        <f>(#REF!+#REF!+#REF!)/10^3</f>
        <v>#REF!</v>
      </c>
      <c r="S115" t="e">
        <f>(#REF!+#REF!+#REF!)/10^3</f>
        <v>#REF!</v>
      </c>
      <c r="T115" t="e">
        <f>(#REF!+#REF!+#REF!)/10^3</f>
        <v>#REF!</v>
      </c>
      <c r="U115" t="e">
        <f>(#REF!+#REF!+#REF!)/10^3</f>
        <v>#REF!</v>
      </c>
      <c r="X115" s="32"/>
      <c r="Y115" s="32"/>
      <c r="Z115" s="32"/>
      <c r="AA115" s="32"/>
      <c r="AB115" s="32"/>
      <c r="AC115" s="32"/>
      <c r="AD115" s="32"/>
      <c r="AE115" s="32"/>
      <c r="AF115" s="32"/>
      <c r="AG115" s="12"/>
      <c r="AH115" s="12"/>
      <c r="AJ115" s="20"/>
      <c r="AK115" s="20"/>
      <c r="AL115" s="20"/>
      <c r="AN115" s="39"/>
      <c r="AO115" s="2"/>
      <c r="AP115" s="40"/>
      <c r="AQ115" s="40"/>
      <c r="AR115" s="40"/>
      <c r="AS115" s="41"/>
      <c r="AT115" s="41"/>
      <c r="AU115" s="41"/>
      <c r="AV115" s="39"/>
      <c r="AW115" s="2"/>
      <c r="AX115" s="40"/>
      <c r="AY115" s="40"/>
      <c r="AZ115" s="40"/>
      <c r="BA115" s="41"/>
      <c r="BB115" s="41"/>
      <c r="BC115" s="41"/>
      <c r="BD115" s="12"/>
      <c r="BE115" s="2"/>
      <c r="BF115" s="40"/>
      <c r="BG115" s="40"/>
      <c r="BH115" s="40"/>
      <c r="BI115" s="41"/>
      <c r="BJ115" s="41"/>
      <c r="BK115" s="41"/>
      <c r="BL115" s="40"/>
    </row>
    <row r="116" spans="1:64" x14ac:dyDescent="0.3">
      <c r="A116" t="s">
        <v>135</v>
      </c>
      <c r="B116" s="2">
        <v>12041</v>
      </c>
      <c r="C116" s="2">
        <v>10170</v>
      </c>
      <c r="D116" s="2">
        <v>10600.8</v>
      </c>
      <c r="E116" s="2">
        <v>10846.300000000001</v>
      </c>
      <c r="F116" s="2">
        <v>11276.999999999998</v>
      </c>
      <c r="G116" s="2">
        <v>11726.4</v>
      </c>
      <c r="H116" s="2">
        <v>12273.4</v>
      </c>
      <c r="I116" s="2">
        <v>12877.8</v>
      </c>
      <c r="J116" s="2">
        <v>13274.099999999999</v>
      </c>
      <c r="K116" s="2">
        <v>13457.800000000001</v>
      </c>
      <c r="L116" s="2">
        <v>13497.300000000001</v>
      </c>
      <c r="M116" s="2">
        <v>13450.099999999999</v>
      </c>
      <c r="N116" t="e">
        <f>(#REF!+#REF!+#REF!)/10^3</f>
        <v>#REF!</v>
      </c>
      <c r="O116" t="e">
        <f>(#REF!+#REF!+#REF!)/10^3</f>
        <v>#REF!</v>
      </c>
      <c r="P116" t="e">
        <f>(#REF!+#REF!+#REF!)/10^3</f>
        <v>#REF!</v>
      </c>
      <c r="Q116" t="e">
        <f>(#REF!+#REF!+#REF!)/10^3</f>
        <v>#REF!</v>
      </c>
      <c r="R116" t="e">
        <f>(#REF!+#REF!+#REF!)/10^3</f>
        <v>#REF!</v>
      </c>
      <c r="S116" t="e">
        <f>(#REF!+#REF!+#REF!)/10^3</f>
        <v>#REF!</v>
      </c>
      <c r="T116" t="e">
        <f>(#REF!+#REF!+#REF!)/10^3</f>
        <v>#REF!</v>
      </c>
      <c r="U116" t="e">
        <f>(#REF!+#REF!+#REF!)/10^3</f>
        <v>#REF!</v>
      </c>
      <c r="X116" s="32"/>
      <c r="Y116" s="32"/>
      <c r="Z116" s="32"/>
      <c r="AA116" s="32"/>
      <c r="AB116" s="32"/>
      <c r="AC116" s="32"/>
      <c r="AD116" s="32"/>
      <c r="AE116" s="32"/>
      <c r="AF116" s="32"/>
      <c r="AG116" s="12"/>
      <c r="AH116" s="12"/>
      <c r="AJ116" s="20"/>
      <c r="AK116" s="20"/>
      <c r="AL116" s="20"/>
      <c r="AN116" s="39"/>
      <c r="AO116" s="2"/>
      <c r="AP116" s="40"/>
      <c r="AQ116" s="40"/>
      <c r="AR116" s="40"/>
      <c r="AS116" s="41"/>
      <c r="AT116" s="41"/>
      <c r="AU116" s="41"/>
      <c r="AV116" s="39"/>
      <c r="AW116" s="2"/>
      <c r="AX116" s="40"/>
      <c r="AY116" s="40"/>
      <c r="AZ116" s="40"/>
      <c r="BA116" s="41"/>
      <c r="BB116" s="41"/>
      <c r="BC116" s="41"/>
      <c r="BD116" s="12"/>
      <c r="BE116" s="2"/>
      <c r="BF116" s="40"/>
      <c r="BG116" s="40"/>
      <c r="BH116" s="40"/>
      <c r="BI116" s="41"/>
      <c r="BJ116" s="41"/>
      <c r="BK116" s="41"/>
      <c r="BL116" s="40"/>
    </row>
    <row r="117" spans="1:64" x14ac:dyDescent="0.3">
      <c r="A117" t="s">
        <v>136</v>
      </c>
      <c r="B117" s="2">
        <v>28</v>
      </c>
      <c r="C117" s="2">
        <v>46</v>
      </c>
      <c r="D117" s="2">
        <v>40.1</v>
      </c>
      <c r="E117" s="2">
        <v>38.799999999999997</v>
      </c>
      <c r="F117" s="2">
        <v>35.9</v>
      </c>
      <c r="G117" s="2">
        <v>33.400000000000006</v>
      </c>
      <c r="H117" s="2">
        <v>31.5</v>
      </c>
      <c r="I117" s="2">
        <v>29.9</v>
      </c>
      <c r="J117" s="2">
        <v>28.8</v>
      </c>
      <c r="K117" s="2">
        <v>30.400000000000002</v>
      </c>
      <c r="L117" s="2">
        <v>32.500000000000007</v>
      </c>
      <c r="M117" s="2">
        <v>34.9</v>
      </c>
      <c r="N117" t="e">
        <f>(#REF!+#REF!+#REF!)/10^3</f>
        <v>#REF!</v>
      </c>
      <c r="O117" t="e">
        <f>(#REF!+#REF!+#REF!)/10^3</f>
        <v>#REF!</v>
      </c>
      <c r="P117" t="e">
        <f>(#REF!+#REF!+#REF!)/10^3</f>
        <v>#REF!</v>
      </c>
      <c r="Q117" t="e">
        <f>(#REF!+#REF!+#REF!)/10^3</f>
        <v>#REF!</v>
      </c>
      <c r="R117" t="e">
        <f>(#REF!+#REF!+#REF!)/10^3</f>
        <v>#REF!</v>
      </c>
      <c r="S117" t="e">
        <f>(#REF!+#REF!+#REF!)/10^3</f>
        <v>#REF!</v>
      </c>
      <c r="T117" t="e">
        <f>(#REF!+#REF!+#REF!)/10^3</f>
        <v>#REF!</v>
      </c>
      <c r="U117" t="e">
        <f>(#REF!+#REF!+#REF!)/10^3</f>
        <v>#REF!</v>
      </c>
      <c r="W117" s="9" t="s">
        <v>33</v>
      </c>
      <c r="X117" s="4">
        <v>2020</v>
      </c>
      <c r="Y117" s="4">
        <v>2025</v>
      </c>
      <c r="Z117" s="4">
        <v>2030</v>
      </c>
      <c r="AA117" s="4">
        <v>2035</v>
      </c>
      <c r="AB117" s="4">
        <v>2040</v>
      </c>
      <c r="AC117" s="4">
        <v>2045</v>
      </c>
      <c r="AD117" s="4">
        <v>2050</v>
      </c>
      <c r="AE117" s="4">
        <v>2055</v>
      </c>
      <c r="AF117" s="4">
        <v>2060</v>
      </c>
      <c r="AG117" s="11"/>
      <c r="AH117" s="11"/>
      <c r="AI117" s="4"/>
      <c r="AJ117" s="15"/>
      <c r="AK117" s="15"/>
      <c r="AL117" s="15"/>
      <c r="AN117" s="42"/>
      <c r="AO117" s="2"/>
      <c r="AP117" s="37"/>
      <c r="AQ117" s="37"/>
      <c r="AR117" s="37"/>
      <c r="AS117" s="38"/>
      <c r="AT117" s="38"/>
      <c r="AU117" s="38"/>
      <c r="AV117" s="42"/>
      <c r="AW117" s="2"/>
      <c r="AX117" s="37"/>
      <c r="AY117" s="37"/>
      <c r="AZ117" s="37"/>
      <c r="BA117" s="38"/>
      <c r="BB117" s="38"/>
      <c r="BC117" s="38"/>
      <c r="BD117" s="11"/>
      <c r="BE117" s="2"/>
      <c r="BF117" s="37"/>
      <c r="BG117" s="37"/>
      <c r="BH117" s="37"/>
      <c r="BI117" s="38"/>
      <c r="BJ117" s="38"/>
      <c r="BK117" s="38"/>
      <c r="BL117" s="37"/>
    </row>
    <row r="118" spans="1:64" x14ac:dyDescent="0.3">
      <c r="A118" t="s">
        <v>137</v>
      </c>
      <c r="B118" s="2">
        <v>5957</v>
      </c>
      <c r="C118" s="2">
        <v>9519</v>
      </c>
      <c r="D118" s="2">
        <v>8038.2</v>
      </c>
      <c r="E118" s="2">
        <v>8176</v>
      </c>
      <c r="F118" s="2">
        <v>8502.2000000000007</v>
      </c>
      <c r="G118" s="2">
        <v>8850.2000000000007</v>
      </c>
      <c r="H118" s="2">
        <v>8936.9</v>
      </c>
      <c r="I118" s="2">
        <v>8994.7999999999993</v>
      </c>
      <c r="J118" s="2">
        <v>9006.6999999999989</v>
      </c>
      <c r="K118" s="2">
        <v>9032.2000000000007</v>
      </c>
      <c r="L118" s="2">
        <v>9328.6</v>
      </c>
      <c r="M118" s="2">
        <v>9662.4</v>
      </c>
      <c r="N118" t="e">
        <f>(#REF!+#REF!+#REF!)/10^3</f>
        <v>#REF!</v>
      </c>
      <c r="O118" t="e">
        <f>(#REF!+#REF!+#REF!)/10^3</f>
        <v>#REF!</v>
      </c>
      <c r="P118" t="e">
        <f>(#REF!+#REF!+#REF!)/10^3</f>
        <v>#REF!</v>
      </c>
      <c r="Q118" t="e">
        <f>(#REF!+#REF!+#REF!)/10^3</f>
        <v>#REF!</v>
      </c>
      <c r="R118" t="e">
        <f>(#REF!+#REF!+#REF!)/10^3</f>
        <v>#REF!</v>
      </c>
      <c r="S118" t="e">
        <f>(#REF!+#REF!+#REF!)/10^3</f>
        <v>#REF!</v>
      </c>
      <c r="T118" t="e">
        <f>(#REF!+#REF!+#REF!)/10^3</f>
        <v>#REF!</v>
      </c>
      <c r="U118" t="e">
        <f>(#REF!+#REF!+#REF!)/10^3</f>
        <v>#REF!</v>
      </c>
      <c r="W118" t="s">
        <v>91</v>
      </c>
      <c r="X118" s="32">
        <f>X20</f>
        <v>389.46910000000003</v>
      </c>
      <c r="Y118" s="32">
        <f t="shared" ref="Y118:AF118" si="35">Y20</f>
        <v>378.86490000000003</v>
      </c>
      <c r="Z118" s="32">
        <f t="shared" si="35"/>
        <v>370.77370000000002</v>
      </c>
      <c r="AA118" s="32">
        <f t="shared" si="35"/>
        <v>367.9563</v>
      </c>
      <c r="AB118" s="32">
        <f t="shared" si="35"/>
        <v>367.49929999999995</v>
      </c>
      <c r="AC118" s="32">
        <f t="shared" si="35"/>
        <v>369.2183</v>
      </c>
      <c r="AD118" s="32">
        <f t="shared" si="35"/>
        <v>370.84510000000006</v>
      </c>
      <c r="AE118" s="32">
        <f t="shared" si="35"/>
        <v>372.93049999999994</v>
      </c>
      <c r="AF118" s="32">
        <f t="shared" si="35"/>
        <v>376.84189999999995</v>
      </c>
      <c r="AG118" s="12"/>
      <c r="AH118" s="12"/>
      <c r="AJ118" s="20"/>
      <c r="AK118" s="20"/>
      <c r="AL118" s="20"/>
      <c r="AN118" s="39"/>
      <c r="AO118" s="2"/>
      <c r="AP118" s="40"/>
      <c r="AQ118" s="40"/>
      <c r="AR118" s="40"/>
      <c r="AS118" s="41"/>
      <c r="AT118" s="41"/>
      <c r="AU118" s="41"/>
      <c r="AV118" s="39"/>
      <c r="AW118" s="2"/>
      <c r="AX118" s="40"/>
      <c r="AY118" s="40"/>
      <c r="AZ118" s="40"/>
      <c r="BA118" s="41"/>
      <c r="BB118" s="41"/>
      <c r="BC118" s="41"/>
      <c r="BD118" s="12"/>
      <c r="BE118" s="2"/>
      <c r="BF118" s="40"/>
      <c r="BG118" s="40"/>
      <c r="BH118" s="40"/>
      <c r="BI118" s="41"/>
      <c r="BJ118" s="41"/>
      <c r="BK118" s="41"/>
      <c r="BL118" s="40"/>
    </row>
    <row r="119" spans="1:64" x14ac:dyDescent="0.3">
      <c r="A119" t="s">
        <v>138</v>
      </c>
      <c r="B119" s="2">
        <v>81</v>
      </c>
      <c r="C119" s="2">
        <v>27</v>
      </c>
      <c r="D119" s="2">
        <v>75.5</v>
      </c>
      <c r="E119" s="2">
        <v>77.099999999999994</v>
      </c>
      <c r="F119" s="2">
        <v>83</v>
      </c>
      <c r="G119" s="2">
        <v>92.2</v>
      </c>
      <c r="H119" s="2">
        <v>96.6</v>
      </c>
      <c r="I119" s="2">
        <v>100.8</v>
      </c>
      <c r="J119" s="2">
        <v>105.19999999999999</v>
      </c>
      <c r="K119" s="2">
        <v>107.6</v>
      </c>
      <c r="L119" s="2">
        <v>108.6</v>
      </c>
      <c r="M119" s="2">
        <v>107.8</v>
      </c>
      <c r="N119" t="e">
        <f>(#REF!+#REF!+#REF!)/10^3</f>
        <v>#REF!</v>
      </c>
      <c r="O119" t="e">
        <f>(#REF!+#REF!+#REF!)/10^3</f>
        <v>#REF!</v>
      </c>
      <c r="P119" t="e">
        <f>(#REF!+#REF!+#REF!)/10^3</f>
        <v>#REF!</v>
      </c>
      <c r="Q119" t="e">
        <f>(#REF!+#REF!+#REF!)/10^3</f>
        <v>#REF!</v>
      </c>
      <c r="R119" t="e">
        <f>(#REF!+#REF!+#REF!)/10^3</f>
        <v>#REF!</v>
      </c>
      <c r="S119" t="e">
        <f>(#REF!+#REF!+#REF!)/10^3</f>
        <v>#REF!</v>
      </c>
      <c r="T119" t="e">
        <f>(#REF!+#REF!+#REF!)/10^3</f>
        <v>#REF!</v>
      </c>
      <c r="U119" t="e">
        <f>(#REF!+#REF!+#REF!)/10^3</f>
        <v>#REF!</v>
      </c>
      <c r="W119" t="s">
        <v>244</v>
      </c>
      <c r="X119" s="32">
        <f>AH20</f>
        <v>389.46910000000003</v>
      </c>
      <c r="Y119" s="32">
        <f t="shared" ref="Y119:AF119" si="36">AI20</f>
        <v>376.81089999999995</v>
      </c>
      <c r="Z119" s="32">
        <f t="shared" si="36"/>
        <v>366.44389999999999</v>
      </c>
      <c r="AA119" s="32">
        <f t="shared" si="36"/>
        <v>362.46910000000003</v>
      </c>
      <c r="AB119" s="32">
        <f t="shared" si="36"/>
        <v>361.41360000000003</v>
      </c>
      <c r="AC119" s="32">
        <f t="shared" si="36"/>
        <v>361.35760000000005</v>
      </c>
      <c r="AD119" s="32">
        <f t="shared" si="36"/>
        <v>362.09819999999996</v>
      </c>
      <c r="AE119" s="32">
        <f t="shared" si="36"/>
        <v>363.625</v>
      </c>
      <c r="AF119" s="32">
        <f t="shared" si="36"/>
        <v>366.65130000000005</v>
      </c>
      <c r="AG119" s="12"/>
      <c r="AH119" s="12"/>
      <c r="AJ119" s="20"/>
      <c r="AK119" s="20"/>
      <c r="AL119" s="20"/>
      <c r="AN119" s="39"/>
      <c r="AO119" s="2"/>
      <c r="AP119" s="40"/>
      <c r="AQ119" s="40"/>
      <c r="AR119" s="40"/>
      <c r="AS119" s="41"/>
      <c r="AT119" s="41"/>
      <c r="AU119" s="41"/>
      <c r="AV119" s="39"/>
      <c r="AW119" s="2"/>
      <c r="AX119" s="40"/>
      <c r="AY119" s="40"/>
      <c r="AZ119" s="40"/>
      <c r="BA119" s="41"/>
      <c r="BB119" s="41"/>
      <c r="BC119" s="41"/>
      <c r="BD119" s="12"/>
      <c r="BE119" s="2"/>
      <c r="BF119" s="40"/>
      <c r="BG119" s="40"/>
      <c r="BH119" s="40"/>
      <c r="BI119" s="41"/>
      <c r="BJ119" s="41"/>
      <c r="BK119" s="41"/>
      <c r="BL119" s="40"/>
    </row>
    <row r="120" spans="1:64" x14ac:dyDescent="0.3">
      <c r="A120" t="s">
        <v>139</v>
      </c>
      <c r="B120" s="2">
        <v>0</v>
      </c>
      <c r="C120" s="2">
        <v>90</v>
      </c>
      <c r="D120" s="2">
        <v>91</v>
      </c>
      <c r="E120" s="2">
        <v>92.4</v>
      </c>
      <c r="F120" s="2">
        <v>94.799999999999983</v>
      </c>
      <c r="G120" s="2">
        <v>97.199999999999989</v>
      </c>
      <c r="H120" s="2">
        <v>99.3</v>
      </c>
      <c r="I120" s="2">
        <v>101.39999999999999</v>
      </c>
      <c r="J120" s="2">
        <v>103.5</v>
      </c>
      <c r="K120" s="2">
        <v>105.39999999999999</v>
      </c>
      <c r="L120" s="2">
        <v>107.3</v>
      </c>
      <c r="M120" s="2">
        <v>109.1</v>
      </c>
      <c r="N120" t="e">
        <f>(#REF!+#REF!+#REF!)/10^3</f>
        <v>#REF!</v>
      </c>
      <c r="O120" t="e">
        <f>(#REF!+#REF!+#REF!)/10^3</f>
        <v>#REF!</v>
      </c>
      <c r="P120" t="e">
        <f>(#REF!+#REF!+#REF!)/10^3</f>
        <v>#REF!</v>
      </c>
      <c r="Q120" t="e">
        <f>(#REF!+#REF!+#REF!)/10^3</f>
        <v>#REF!</v>
      </c>
      <c r="R120" t="e">
        <f>(#REF!+#REF!+#REF!)/10^3</f>
        <v>#REF!</v>
      </c>
      <c r="S120" t="e">
        <f>(#REF!+#REF!+#REF!)/10^3</f>
        <v>#REF!</v>
      </c>
      <c r="T120" t="e">
        <f>(#REF!+#REF!+#REF!)/10^3</f>
        <v>#REF!</v>
      </c>
      <c r="U120" t="e">
        <f>(#REF!+#REF!+#REF!)/10^3</f>
        <v>#REF!</v>
      </c>
      <c r="W120" t="s">
        <v>245</v>
      </c>
      <c r="X120" s="32">
        <f>AR20</f>
        <v>389.46910000000003</v>
      </c>
      <c r="Y120" s="32">
        <f t="shared" ref="Y120:AF120" si="37">AS20</f>
        <v>376.57959999999997</v>
      </c>
      <c r="Z120" s="32">
        <f t="shared" si="37"/>
        <v>366.14290000000005</v>
      </c>
      <c r="AA120" s="32">
        <f t="shared" si="37"/>
        <v>362.63010000000003</v>
      </c>
      <c r="AB120" s="32">
        <f t="shared" si="37"/>
        <v>362.50269999999995</v>
      </c>
      <c r="AC120" s="32">
        <f t="shared" si="37"/>
        <v>363.24709999999999</v>
      </c>
      <c r="AD120" s="32">
        <f t="shared" si="37"/>
        <v>363.12670000000003</v>
      </c>
      <c r="AE120" s="32">
        <f t="shared" si="37"/>
        <v>364.36489999999998</v>
      </c>
      <c r="AF120" s="32">
        <f t="shared" si="37"/>
        <v>367.34330000000006</v>
      </c>
      <c r="AG120" s="12"/>
      <c r="AH120" s="12"/>
      <c r="AJ120" s="20"/>
      <c r="AK120" s="20"/>
      <c r="AL120" s="20"/>
      <c r="AN120" s="39"/>
      <c r="AO120" s="2"/>
      <c r="AP120" s="40"/>
      <c r="AQ120" s="40"/>
      <c r="AR120" s="40"/>
      <c r="AS120" s="41"/>
      <c r="AT120" s="41"/>
      <c r="AU120" s="41"/>
      <c r="AV120" s="39"/>
      <c r="AW120" s="2"/>
      <c r="AX120" s="40"/>
      <c r="AY120" s="40"/>
      <c r="AZ120" s="40"/>
      <c r="BA120" s="41"/>
      <c r="BB120" s="41"/>
      <c r="BC120" s="41"/>
      <c r="BD120" s="12"/>
      <c r="BE120" s="2"/>
      <c r="BF120" s="40"/>
      <c r="BG120" s="40"/>
      <c r="BH120" s="40"/>
      <c r="BI120" s="41"/>
      <c r="BJ120" s="41"/>
      <c r="BK120" s="41"/>
      <c r="BL120" s="40"/>
    </row>
    <row r="121" spans="1:64" x14ac:dyDescent="0.3">
      <c r="A121" t="s">
        <v>53</v>
      </c>
      <c r="B121" s="2">
        <v>30960</v>
      </c>
      <c r="C121" s="2">
        <v>13137</v>
      </c>
      <c r="D121" s="2">
        <v>13216</v>
      </c>
      <c r="E121" s="2">
        <v>13313.300000000001</v>
      </c>
      <c r="F121" s="2">
        <v>13810.599999999999</v>
      </c>
      <c r="G121" s="2">
        <v>14465.800000000001</v>
      </c>
      <c r="H121" s="2">
        <v>15202.5</v>
      </c>
      <c r="I121" s="2">
        <v>16172.900000000003</v>
      </c>
      <c r="J121" s="2">
        <v>17318.599999999999</v>
      </c>
      <c r="K121" s="2">
        <v>18503.7</v>
      </c>
      <c r="L121" s="2">
        <v>19907.600000000002</v>
      </c>
      <c r="M121" s="2">
        <v>20576.2</v>
      </c>
      <c r="N121" t="e">
        <f>(#REF!+#REF!+#REF!)/10^3</f>
        <v>#REF!</v>
      </c>
      <c r="O121" t="e">
        <f>(#REF!+#REF!+#REF!)/10^3</f>
        <v>#REF!</v>
      </c>
      <c r="P121" t="e">
        <f>(#REF!+#REF!+#REF!)/10^3</f>
        <v>#REF!</v>
      </c>
      <c r="Q121" t="e">
        <f>(#REF!+#REF!+#REF!)/10^3</f>
        <v>#REF!</v>
      </c>
      <c r="R121" t="e">
        <f>(#REF!+#REF!+#REF!)/10^3</f>
        <v>#REF!</v>
      </c>
      <c r="S121" t="e">
        <f>(#REF!+#REF!+#REF!)/10^3</f>
        <v>#REF!</v>
      </c>
      <c r="T121" t="e">
        <f>(#REF!+#REF!+#REF!)/10^3</f>
        <v>#REF!</v>
      </c>
      <c r="U121" t="e">
        <f>(#REF!+#REF!+#REF!)/10^3</f>
        <v>#REF!</v>
      </c>
      <c r="W121" t="s">
        <v>246</v>
      </c>
      <c r="X121" s="32">
        <f>BB20</f>
        <v>389.46910000000003</v>
      </c>
      <c r="Y121" s="32">
        <f t="shared" ref="Y121:AF121" si="38">BC20</f>
        <v>378.41360000000003</v>
      </c>
      <c r="Z121" s="32">
        <f t="shared" si="38"/>
        <v>369.81279999999998</v>
      </c>
      <c r="AA121" s="32">
        <f t="shared" si="38"/>
        <v>366.29730000000001</v>
      </c>
      <c r="AB121" s="32">
        <f t="shared" si="38"/>
        <v>365.79199999999997</v>
      </c>
      <c r="AC121" s="32">
        <f t="shared" si="38"/>
        <v>367.02079999999995</v>
      </c>
      <c r="AD121" s="32">
        <f t="shared" si="38"/>
        <v>368.18549999999993</v>
      </c>
      <c r="AE121" s="32">
        <f t="shared" si="38"/>
        <v>370.2598000000001</v>
      </c>
      <c r="AF121" s="32">
        <f t="shared" si="38"/>
        <v>374.39370000000002</v>
      </c>
      <c r="AG121" s="11"/>
      <c r="AH121" s="11"/>
      <c r="AI121" s="4"/>
      <c r="AJ121" s="15"/>
      <c r="AK121" s="15"/>
      <c r="AL121" s="15"/>
      <c r="AN121" s="35"/>
      <c r="AO121" s="2"/>
      <c r="AP121" s="37"/>
      <c r="AQ121" s="37"/>
      <c r="AR121" s="37"/>
      <c r="AS121" s="38"/>
      <c r="AT121" s="38"/>
      <c r="AU121" s="38"/>
      <c r="AV121" s="35"/>
      <c r="AW121" s="2"/>
      <c r="AX121" s="37"/>
      <c r="AY121" s="37"/>
      <c r="AZ121" s="37"/>
      <c r="BA121" s="38"/>
      <c r="BB121" s="38"/>
      <c r="BC121" s="38"/>
      <c r="BD121" s="11"/>
      <c r="BE121" s="2"/>
      <c r="BF121" s="37"/>
      <c r="BG121" s="37"/>
      <c r="BH121" s="37"/>
      <c r="BI121" s="38"/>
      <c r="BJ121" s="38"/>
      <c r="BK121" s="38"/>
      <c r="BL121" s="37"/>
    </row>
    <row r="122" spans="1:64" x14ac:dyDescent="0.3">
      <c r="A122" t="s">
        <v>140</v>
      </c>
      <c r="B122" s="2">
        <v>951</v>
      </c>
      <c r="C122" s="2">
        <v>763</v>
      </c>
      <c r="D122" s="2">
        <v>763</v>
      </c>
      <c r="E122" s="2">
        <v>773.90000000000009</v>
      </c>
      <c r="F122" s="2">
        <v>787.6</v>
      </c>
      <c r="G122" s="2">
        <v>801.1</v>
      </c>
      <c r="H122" s="2">
        <v>816.7</v>
      </c>
      <c r="I122" s="2">
        <v>832.5</v>
      </c>
      <c r="J122" s="2">
        <v>849.1</v>
      </c>
      <c r="K122" s="2">
        <v>864.5</v>
      </c>
      <c r="L122" s="2">
        <v>879.7</v>
      </c>
      <c r="M122" s="2">
        <v>894.90000000000009</v>
      </c>
      <c r="N122" t="e">
        <f>(#REF!+#REF!+#REF!)/10^3</f>
        <v>#REF!</v>
      </c>
      <c r="O122" t="e">
        <f>(#REF!+#REF!+#REF!)/10^3</f>
        <v>#REF!</v>
      </c>
      <c r="P122" t="e">
        <f>(#REF!+#REF!+#REF!)/10^3</f>
        <v>#REF!</v>
      </c>
      <c r="Q122" t="e">
        <f>(#REF!+#REF!+#REF!)/10^3</f>
        <v>#REF!</v>
      </c>
      <c r="R122" t="e">
        <f>(#REF!+#REF!+#REF!)/10^3</f>
        <v>#REF!</v>
      </c>
      <c r="S122" t="e">
        <f>(#REF!+#REF!+#REF!)/10^3</f>
        <v>#REF!</v>
      </c>
      <c r="T122" t="e">
        <f>(#REF!+#REF!+#REF!)/10^3</f>
        <v>#REF!</v>
      </c>
      <c r="U122" t="e">
        <f>(#REF!+#REF!+#REF!)/10^3</f>
        <v>#REF!</v>
      </c>
      <c r="X122" s="32"/>
      <c r="Y122" s="32"/>
      <c r="Z122" s="32"/>
      <c r="AA122" s="32"/>
      <c r="AB122" s="32"/>
      <c r="AC122" s="32"/>
      <c r="AD122" s="32"/>
      <c r="AE122" s="32"/>
      <c r="AF122" s="32"/>
      <c r="AG122" s="12"/>
      <c r="AH122" s="12"/>
      <c r="AJ122" s="20"/>
      <c r="AK122" s="20"/>
      <c r="AL122" s="20"/>
      <c r="AN122" s="39"/>
      <c r="AO122" s="2"/>
      <c r="AP122" s="40"/>
      <c r="AQ122" s="40"/>
      <c r="AR122" s="40"/>
      <c r="AS122" s="41"/>
      <c r="AT122" s="41"/>
      <c r="AU122" s="41"/>
      <c r="AV122" s="39"/>
      <c r="AW122" s="2"/>
      <c r="AX122" s="40"/>
      <c r="AY122" s="40"/>
      <c r="AZ122" s="40"/>
      <c r="BA122" s="41"/>
      <c r="BB122" s="41"/>
      <c r="BC122" s="41"/>
      <c r="BD122" s="12"/>
      <c r="BE122" s="2"/>
      <c r="BF122" s="40"/>
      <c r="BG122" s="40"/>
      <c r="BH122" s="40"/>
      <c r="BI122" s="41"/>
      <c r="BJ122" s="41"/>
      <c r="BK122" s="41"/>
      <c r="BL122" s="40"/>
    </row>
    <row r="123" spans="1:64" x14ac:dyDescent="0.3">
      <c r="A123" t="s">
        <v>141</v>
      </c>
      <c r="B123" s="2">
        <v>35072</v>
      </c>
      <c r="C123" s="2">
        <v>42602</v>
      </c>
      <c r="D123" s="2">
        <v>42600.1</v>
      </c>
      <c r="E123" s="2">
        <v>43093.4</v>
      </c>
      <c r="F123" s="2">
        <v>43973.899999999994</v>
      </c>
      <c r="G123" s="2">
        <v>44902.6</v>
      </c>
      <c r="H123" s="2">
        <v>45623.700000000004</v>
      </c>
      <c r="I123" s="2">
        <v>46341.399999999994</v>
      </c>
      <c r="J123" s="2">
        <v>47017.700000000004</v>
      </c>
      <c r="K123" s="2">
        <v>47587.1</v>
      </c>
      <c r="L123" s="2">
        <v>48174.9</v>
      </c>
      <c r="M123" s="2">
        <v>48781.9</v>
      </c>
      <c r="N123" t="e">
        <f>(#REF!+#REF!+#REF!)/10^3</f>
        <v>#REF!</v>
      </c>
      <c r="O123" t="e">
        <f>(#REF!+#REF!+#REF!)/10^3</f>
        <v>#REF!</v>
      </c>
      <c r="P123" t="e">
        <f>(#REF!+#REF!+#REF!)/10^3</f>
        <v>#REF!</v>
      </c>
      <c r="Q123" t="e">
        <f>(#REF!+#REF!+#REF!)/10^3</f>
        <v>#REF!</v>
      </c>
      <c r="R123" t="e">
        <f>(#REF!+#REF!+#REF!)/10^3</f>
        <v>#REF!</v>
      </c>
      <c r="S123" t="e">
        <f>(#REF!+#REF!+#REF!)/10^3</f>
        <v>#REF!</v>
      </c>
      <c r="T123" t="e">
        <f>(#REF!+#REF!+#REF!)/10^3</f>
        <v>#REF!</v>
      </c>
      <c r="U123" t="e">
        <f>(#REF!+#REF!+#REF!)/10^3</f>
        <v>#REF!</v>
      </c>
      <c r="X123" s="32"/>
      <c r="Y123" s="32"/>
      <c r="Z123" s="32"/>
      <c r="AA123" s="32"/>
      <c r="AB123" s="32"/>
      <c r="AC123" s="32"/>
      <c r="AD123" s="32"/>
      <c r="AE123" s="32"/>
      <c r="AF123" s="32"/>
      <c r="AG123" s="12"/>
      <c r="AH123" s="12"/>
      <c r="AJ123" s="20"/>
      <c r="AK123" s="20"/>
      <c r="AL123" s="20"/>
      <c r="AN123" s="39"/>
      <c r="AO123" s="2"/>
      <c r="AP123" s="40"/>
      <c r="AQ123" s="40"/>
      <c r="AR123" s="40"/>
      <c r="AS123" s="41"/>
      <c r="AT123" s="41"/>
      <c r="AU123" s="41"/>
      <c r="AV123" s="39"/>
      <c r="AW123" s="2"/>
      <c r="AX123" s="40"/>
      <c r="AY123" s="40"/>
      <c r="AZ123" s="40"/>
      <c r="BA123" s="41"/>
      <c r="BB123" s="41"/>
      <c r="BC123" s="41"/>
      <c r="BD123" s="12"/>
      <c r="BE123" s="2"/>
      <c r="BF123" s="40"/>
      <c r="BG123" s="40"/>
      <c r="BH123" s="40"/>
      <c r="BI123" s="41"/>
      <c r="BJ123" s="41"/>
      <c r="BK123" s="41"/>
      <c r="BL123" s="40"/>
    </row>
    <row r="124" spans="1:64" x14ac:dyDescent="0.3">
      <c r="A124" t="s">
        <v>142</v>
      </c>
      <c r="B124" s="2">
        <v>13010</v>
      </c>
      <c r="C124" s="2">
        <v>13309</v>
      </c>
      <c r="D124" s="2">
        <v>13343</v>
      </c>
      <c r="E124" s="2">
        <v>13516.8</v>
      </c>
      <c r="F124" s="2">
        <v>13818.4</v>
      </c>
      <c r="G124" s="2">
        <v>14129.9</v>
      </c>
      <c r="H124" s="2">
        <v>14461.2</v>
      </c>
      <c r="I124" s="2">
        <v>14805</v>
      </c>
      <c r="J124" s="2">
        <v>15162.400000000001</v>
      </c>
      <c r="K124" s="2">
        <v>15557.800000000001</v>
      </c>
      <c r="L124" s="2">
        <v>15971.800000000001</v>
      </c>
      <c r="M124" s="2">
        <v>16407.599999999999</v>
      </c>
      <c r="N124" t="e">
        <f>(#REF!+#REF!+#REF!)/10^3</f>
        <v>#REF!</v>
      </c>
      <c r="O124" t="e">
        <f>(#REF!+#REF!+#REF!)/10^3</f>
        <v>#REF!</v>
      </c>
      <c r="P124" t="e">
        <f>(#REF!+#REF!+#REF!)/10^3</f>
        <v>#REF!</v>
      </c>
      <c r="Q124" t="e">
        <f>(#REF!+#REF!+#REF!)/10^3</f>
        <v>#REF!</v>
      </c>
      <c r="R124" t="e">
        <f>(#REF!+#REF!+#REF!)/10^3</f>
        <v>#REF!</v>
      </c>
      <c r="S124" t="e">
        <f>(#REF!+#REF!+#REF!)/10^3</f>
        <v>#REF!</v>
      </c>
      <c r="T124" t="e">
        <f>(#REF!+#REF!+#REF!)/10^3</f>
        <v>#REF!</v>
      </c>
      <c r="U124" t="e">
        <f>(#REF!+#REF!+#REF!)/10^3</f>
        <v>#REF!</v>
      </c>
      <c r="X124" s="32"/>
      <c r="Y124" s="32"/>
      <c r="Z124" s="32"/>
      <c r="AA124" s="32"/>
      <c r="AB124" s="32"/>
      <c r="AC124" s="32"/>
      <c r="AD124" s="32"/>
      <c r="AE124" s="32"/>
      <c r="AF124" s="32"/>
      <c r="AG124" s="12"/>
      <c r="AH124" s="12"/>
      <c r="AJ124" s="20"/>
      <c r="AK124" s="20"/>
      <c r="AL124" s="20"/>
      <c r="AN124" s="39"/>
      <c r="AO124" s="2"/>
      <c r="AP124" s="40"/>
      <c r="AQ124" s="40"/>
      <c r="AR124" s="40"/>
      <c r="AS124" s="41"/>
      <c r="AT124" s="41"/>
      <c r="AU124" s="41"/>
      <c r="AV124" s="39"/>
      <c r="AW124" s="2"/>
      <c r="AX124" s="40"/>
      <c r="AY124" s="40"/>
      <c r="AZ124" s="40"/>
      <c r="BA124" s="41"/>
      <c r="BB124" s="41"/>
      <c r="BC124" s="41"/>
      <c r="BD124" s="12"/>
      <c r="BE124" s="2"/>
      <c r="BF124" s="40"/>
      <c r="BG124" s="40"/>
      <c r="BH124" s="40"/>
      <c r="BI124" s="41"/>
      <c r="BJ124" s="41"/>
      <c r="BK124" s="41"/>
      <c r="BL124" s="40"/>
    </row>
    <row r="125" spans="1:64" x14ac:dyDescent="0.3">
      <c r="A125" t="s">
        <v>143</v>
      </c>
      <c r="B125" s="2">
        <v>18</v>
      </c>
      <c r="C125" s="2">
        <v>76</v>
      </c>
      <c r="D125" s="2">
        <v>76.099999999999994</v>
      </c>
      <c r="E125" s="2">
        <v>73.900000000000006</v>
      </c>
      <c r="F125" s="2">
        <v>70.199999999999989</v>
      </c>
      <c r="G125" s="2">
        <v>67.199999999999989</v>
      </c>
      <c r="H125" s="2">
        <v>64.699999999999989</v>
      </c>
      <c r="I125" s="2">
        <v>62.9</v>
      </c>
      <c r="J125" s="2">
        <v>61.699999999999996</v>
      </c>
      <c r="K125" s="2">
        <v>64.3</v>
      </c>
      <c r="L125" s="2">
        <v>67.5</v>
      </c>
      <c r="M125" s="2">
        <v>71.199999999999989</v>
      </c>
      <c r="N125" t="e">
        <f>(#REF!+#REF!+#REF!)/10^3</f>
        <v>#REF!</v>
      </c>
      <c r="O125" t="e">
        <f>(#REF!+#REF!+#REF!)/10^3</f>
        <v>#REF!</v>
      </c>
      <c r="P125" t="e">
        <f>(#REF!+#REF!+#REF!)/10^3</f>
        <v>#REF!</v>
      </c>
      <c r="Q125" t="e">
        <f>(#REF!+#REF!+#REF!)/10^3</f>
        <v>#REF!</v>
      </c>
      <c r="R125" t="e">
        <f>(#REF!+#REF!+#REF!)/10^3</f>
        <v>#REF!</v>
      </c>
      <c r="S125" t="e">
        <f>(#REF!+#REF!+#REF!)/10^3</f>
        <v>#REF!</v>
      </c>
      <c r="T125" t="e">
        <f>(#REF!+#REF!+#REF!)/10^3</f>
        <v>#REF!</v>
      </c>
      <c r="U125" t="e">
        <f>(#REF!+#REF!+#REF!)/10^3</f>
        <v>#REF!</v>
      </c>
      <c r="W125" s="4" t="s">
        <v>44</v>
      </c>
      <c r="X125" s="4">
        <v>2020</v>
      </c>
      <c r="Y125" s="4">
        <v>2025</v>
      </c>
      <c r="Z125" s="4">
        <v>2030</v>
      </c>
      <c r="AA125" s="4">
        <v>2035</v>
      </c>
      <c r="AB125" s="4">
        <v>2040</v>
      </c>
      <c r="AC125" s="4">
        <v>2045</v>
      </c>
      <c r="AD125" s="4">
        <v>2050</v>
      </c>
      <c r="AE125" s="4">
        <v>2055</v>
      </c>
      <c r="AF125" s="4">
        <v>2060</v>
      </c>
      <c r="AG125" s="12"/>
      <c r="AH125" s="12"/>
      <c r="AJ125" s="20"/>
      <c r="AK125" s="20"/>
      <c r="AL125" s="20"/>
      <c r="AN125" s="35"/>
      <c r="AO125" s="2"/>
      <c r="AP125" s="37"/>
      <c r="AQ125" s="37"/>
      <c r="AR125" s="37"/>
      <c r="AS125" s="38"/>
      <c r="AT125" s="38"/>
      <c r="AU125" s="38"/>
      <c r="AV125" s="35"/>
      <c r="AW125" s="2"/>
      <c r="AX125" s="37"/>
      <c r="AY125" s="37"/>
      <c r="AZ125" s="37"/>
      <c r="BA125" s="38"/>
      <c r="BB125" s="38"/>
      <c r="BC125" s="38"/>
      <c r="BD125" s="12"/>
      <c r="BE125" s="2"/>
      <c r="BF125" s="37"/>
      <c r="BG125" s="37"/>
      <c r="BH125" s="37"/>
      <c r="BI125" s="38"/>
      <c r="BJ125" s="38"/>
      <c r="BK125" s="38"/>
      <c r="BL125" s="37"/>
    </row>
    <row r="126" spans="1:64" x14ac:dyDescent="0.3">
      <c r="A126" t="s">
        <v>144</v>
      </c>
      <c r="B126" s="2">
        <v>24291</v>
      </c>
      <c r="C126" s="2">
        <v>33797</v>
      </c>
      <c r="D126" s="2">
        <v>33790.9</v>
      </c>
      <c r="E126" s="2">
        <v>34113.799999999996</v>
      </c>
      <c r="F126" s="2">
        <v>34878.400000000001</v>
      </c>
      <c r="G126" s="2">
        <v>35708.199999999997</v>
      </c>
      <c r="H126" s="2">
        <v>36406.199999999997</v>
      </c>
      <c r="I126" s="2">
        <v>37050.799999999996</v>
      </c>
      <c r="J126" s="2">
        <v>37678.800000000003</v>
      </c>
      <c r="K126" s="2">
        <v>38308.499999999993</v>
      </c>
      <c r="L126" s="2">
        <v>38980.6</v>
      </c>
      <c r="M126" s="2">
        <v>39641.1</v>
      </c>
      <c r="N126" t="e">
        <f>(#REF!+#REF!+#REF!)/10^3</f>
        <v>#REF!</v>
      </c>
      <c r="O126" t="e">
        <f>(#REF!+#REF!+#REF!)/10^3</f>
        <v>#REF!</v>
      </c>
      <c r="P126" t="e">
        <f>(#REF!+#REF!+#REF!)/10^3</f>
        <v>#REF!</v>
      </c>
      <c r="Q126" t="e">
        <f>(#REF!+#REF!+#REF!)/10^3</f>
        <v>#REF!</v>
      </c>
      <c r="R126" t="e">
        <f>(#REF!+#REF!+#REF!)/10^3</f>
        <v>#REF!</v>
      </c>
      <c r="S126" t="e">
        <f>(#REF!+#REF!+#REF!)/10^3</f>
        <v>#REF!</v>
      </c>
      <c r="T126" t="e">
        <f>(#REF!+#REF!+#REF!)/10^3</f>
        <v>#REF!</v>
      </c>
      <c r="U126" t="e">
        <f>(#REF!+#REF!+#REF!)/10^3</f>
        <v>#REF!</v>
      </c>
      <c r="W126" t="s">
        <v>91</v>
      </c>
      <c r="X126" s="32">
        <f>X26</f>
        <v>1384.1166999999994</v>
      </c>
      <c r="Y126" s="32">
        <f t="shared" ref="Y126:AF126" si="39">Y26</f>
        <v>1469.7429999999999</v>
      </c>
      <c r="Z126" s="32">
        <f t="shared" si="39"/>
        <v>1577.9951999999996</v>
      </c>
      <c r="AA126" s="32">
        <f t="shared" si="39"/>
        <v>1623.4382000000005</v>
      </c>
      <c r="AB126" s="32">
        <f t="shared" si="39"/>
        <v>1658.3898999999994</v>
      </c>
      <c r="AC126" s="32">
        <f t="shared" si="39"/>
        <v>1688.2938999999999</v>
      </c>
      <c r="AD126" s="32">
        <f t="shared" si="39"/>
        <v>1692.4665</v>
      </c>
      <c r="AE126" s="32">
        <f t="shared" si="39"/>
        <v>1692.1204000000012</v>
      </c>
      <c r="AF126" s="32">
        <f t="shared" si="39"/>
        <v>1695.6649000000004</v>
      </c>
      <c r="AG126" s="12"/>
      <c r="AH126" s="12"/>
      <c r="AJ126" s="20"/>
      <c r="AK126" s="20"/>
      <c r="AL126" s="20"/>
      <c r="AN126" s="39"/>
      <c r="AO126" s="2"/>
      <c r="AP126" s="40"/>
      <c r="AQ126" s="40"/>
      <c r="AR126" s="40"/>
      <c r="AS126" s="41"/>
      <c r="AT126" s="41"/>
      <c r="AU126" s="41"/>
      <c r="AV126" s="39"/>
      <c r="AW126" s="2"/>
      <c r="AX126" s="40"/>
      <c r="AY126" s="40"/>
      <c r="AZ126" s="40"/>
      <c r="BA126" s="41"/>
      <c r="BB126" s="41"/>
      <c r="BC126" s="41"/>
      <c r="BD126" s="11"/>
      <c r="BE126" s="2"/>
      <c r="BF126" s="40"/>
      <c r="BG126" s="40"/>
      <c r="BH126" s="40"/>
      <c r="BI126" s="41"/>
      <c r="BJ126" s="41"/>
      <c r="BK126" s="41"/>
      <c r="BL126" s="40"/>
    </row>
    <row r="127" spans="1:64" x14ac:dyDescent="0.3">
      <c r="A127" t="s">
        <v>55</v>
      </c>
      <c r="B127" s="2">
        <v>18694</v>
      </c>
      <c r="C127" s="2">
        <v>15469</v>
      </c>
      <c r="D127" s="2">
        <v>15533.8</v>
      </c>
      <c r="E127" s="2">
        <v>15697.199999999999</v>
      </c>
      <c r="F127" s="2">
        <v>16012.4</v>
      </c>
      <c r="G127" s="2">
        <v>16369.8</v>
      </c>
      <c r="H127" s="2">
        <v>16652.3</v>
      </c>
      <c r="I127" s="2">
        <v>16930.500000000004</v>
      </c>
      <c r="J127" s="2">
        <v>17211.400000000001</v>
      </c>
      <c r="K127" s="2">
        <v>17454</v>
      </c>
      <c r="L127" s="2">
        <v>17687</v>
      </c>
      <c r="M127" s="2">
        <v>17911.800000000003</v>
      </c>
      <c r="N127" t="e">
        <f>(#REF!+#REF!+#REF!)/10^3</f>
        <v>#REF!</v>
      </c>
      <c r="O127" t="e">
        <f>(#REF!+#REF!+#REF!)/10^3</f>
        <v>#REF!</v>
      </c>
      <c r="P127" t="e">
        <f>(#REF!+#REF!+#REF!)/10^3</f>
        <v>#REF!</v>
      </c>
      <c r="Q127" t="e">
        <f>(#REF!+#REF!+#REF!)/10^3</f>
        <v>#REF!</v>
      </c>
      <c r="R127" t="e">
        <f>(#REF!+#REF!+#REF!)/10^3</f>
        <v>#REF!</v>
      </c>
      <c r="S127" t="e">
        <f>(#REF!+#REF!+#REF!)/10^3</f>
        <v>#REF!</v>
      </c>
      <c r="T127" t="e">
        <f>(#REF!+#REF!+#REF!)/10^3</f>
        <v>#REF!</v>
      </c>
      <c r="U127" t="e">
        <f>(#REF!+#REF!+#REF!)/10^3</f>
        <v>#REF!</v>
      </c>
      <c r="W127" t="s">
        <v>244</v>
      </c>
      <c r="X127" s="32">
        <f>AH26</f>
        <v>1384.1166999999994</v>
      </c>
      <c r="Y127" s="32">
        <f t="shared" ref="Y127:AF127" si="40">AI26</f>
        <v>1464.6116999999997</v>
      </c>
      <c r="Z127" s="32">
        <f t="shared" si="40"/>
        <v>1562.3095000000001</v>
      </c>
      <c r="AA127" s="32">
        <f t="shared" si="40"/>
        <v>1608.1454999999999</v>
      </c>
      <c r="AB127" s="32">
        <f t="shared" si="40"/>
        <v>1647.1003999999998</v>
      </c>
      <c r="AC127" s="32">
        <f t="shared" si="40"/>
        <v>1682.7621999999999</v>
      </c>
      <c r="AD127" s="32">
        <f t="shared" si="40"/>
        <v>1683.1646000000003</v>
      </c>
      <c r="AE127" s="32">
        <f t="shared" si="40"/>
        <v>1679.4138999999998</v>
      </c>
      <c r="AF127" s="32">
        <f t="shared" si="40"/>
        <v>1678.6451000000009</v>
      </c>
      <c r="AG127" s="11"/>
      <c r="AH127" s="11"/>
      <c r="AI127" s="4"/>
      <c r="AJ127" s="15"/>
      <c r="AK127" s="15"/>
      <c r="AL127" s="15"/>
      <c r="AN127" s="35"/>
      <c r="AO127" s="2"/>
      <c r="AP127" s="37"/>
      <c r="AQ127" s="37"/>
      <c r="AR127" s="37"/>
      <c r="AS127" s="38"/>
      <c r="AT127" s="38"/>
      <c r="AU127" s="38"/>
      <c r="AV127" s="35"/>
      <c r="AW127" s="2"/>
      <c r="AX127" s="37"/>
      <c r="AY127" s="37"/>
      <c r="AZ127" s="37"/>
      <c r="BA127" s="38"/>
      <c r="BB127" s="38"/>
      <c r="BC127" s="38"/>
      <c r="BD127" s="12"/>
      <c r="BE127" s="2"/>
      <c r="BF127" s="37"/>
      <c r="BG127" s="37"/>
      <c r="BH127" s="37"/>
      <c r="BI127" s="38"/>
      <c r="BJ127" s="38"/>
      <c r="BK127" s="38"/>
      <c r="BL127" s="37"/>
    </row>
    <row r="128" spans="1:64" x14ac:dyDescent="0.3">
      <c r="A128" t="s">
        <v>145</v>
      </c>
      <c r="B128" s="2">
        <v>4</v>
      </c>
      <c r="C128" s="2">
        <v>16</v>
      </c>
      <c r="D128" s="2">
        <v>21.1</v>
      </c>
      <c r="E128" s="2">
        <v>20.7</v>
      </c>
      <c r="F128" s="2">
        <v>18.700000000000003</v>
      </c>
      <c r="G128" s="2">
        <v>17</v>
      </c>
      <c r="H128" s="2">
        <v>15.6</v>
      </c>
      <c r="I128" s="2">
        <v>14.4</v>
      </c>
      <c r="J128" s="2">
        <v>13.7</v>
      </c>
      <c r="K128" s="2">
        <v>14.499999999999998</v>
      </c>
      <c r="L128" s="2">
        <v>15.799999999999999</v>
      </c>
      <c r="M128" s="2">
        <v>17.300000000000004</v>
      </c>
      <c r="N128" t="e">
        <f>(#REF!+#REF!+#REF!)/10^3</f>
        <v>#REF!</v>
      </c>
      <c r="O128" t="e">
        <f>(#REF!+#REF!+#REF!)/10^3</f>
        <v>#REF!</v>
      </c>
      <c r="P128" t="e">
        <f>(#REF!+#REF!+#REF!)/10^3</f>
        <v>#REF!</v>
      </c>
      <c r="Q128" t="e">
        <f>(#REF!+#REF!+#REF!)/10^3</f>
        <v>#REF!</v>
      </c>
      <c r="R128" t="e">
        <f>(#REF!+#REF!+#REF!)/10^3</f>
        <v>#REF!</v>
      </c>
      <c r="S128" t="e">
        <f>(#REF!+#REF!+#REF!)/10^3</f>
        <v>#REF!</v>
      </c>
      <c r="T128" t="e">
        <f>(#REF!+#REF!+#REF!)/10^3</f>
        <v>#REF!</v>
      </c>
      <c r="U128" t="e">
        <f>(#REF!+#REF!+#REF!)/10^3</f>
        <v>#REF!</v>
      </c>
      <c r="W128" t="s">
        <v>245</v>
      </c>
      <c r="X128" s="32">
        <f>AR26</f>
        <v>1384.1166999999994</v>
      </c>
      <c r="Y128" s="32">
        <f t="shared" ref="Y128:AF128" si="41">AS26</f>
        <v>1448.2246999999998</v>
      </c>
      <c r="Z128" s="32">
        <f t="shared" si="41"/>
        <v>1526.2046</v>
      </c>
      <c r="AA128" s="32">
        <f t="shared" si="41"/>
        <v>1565.6482999999996</v>
      </c>
      <c r="AB128" s="32">
        <f t="shared" si="41"/>
        <v>1600.3765999999998</v>
      </c>
      <c r="AC128" s="32">
        <f t="shared" si="41"/>
        <v>1630.8532</v>
      </c>
      <c r="AD128" s="32">
        <f t="shared" si="41"/>
        <v>1627.5162</v>
      </c>
      <c r="AE128" s="32">
        <f t="shared" si="41"/>
        <v>1625.0548999999999</v>
      </c>
      <c r="AF128" s="32">
        <f t="shared" si="41"/>
        <v>1621.1467999999993</v>
      </c>
      <c r="AG128" s="12"/>
      <c r="AH128" s="12"/>
      <c r="AJ128" s="20"/>
      <c r="AK128" s="20"/>
      <c r="AL128" s="20"/>
      <c r="AN128" s="39"/>
      <c r="AO128" s="2"/>
      <c r="AP128" s="40"/>
      <c r="AQ128" s="40"/>
      <c r="AR128" s="40"/>
      <c r="AS128" s="41"/>
      <c r="AT128" s="41"/>
      <c r="AU128" s="41"/>
      <c r="AV128" s="39"/>
      <c r="AW128" s="2"/>
      <c r="AX128" s="40"/>
      <c r="AY128" s="40"/>
      <c r="AZ128" s="40"/>
      <c r="BA128" s="41"/>
      <c r="BB128" s="41"/>
      <c r="BC128" s="41"/>
      <c r="BD128" s="12"/>
      <c r="BE128" s="2"/>
      <c r="BF128" s="40"/>
      <c r="BG128" s="40"/>
      <c r="BH128" s="40"/>
      <c r="BI128" s="41"/>
      <c r="BJ128" s="41"/>
      <c r="BK128" s="41"/>
      <c r="BL128" s="40"/>
    </row>
    <row r="129" spans="1:64" x14ac:dyDescent="0.3">
      <c r="A129" t="s">
        <v>146</v>
      </c>
      <c r="B129" s="2">
        <v>149</v>
      </c>
      <c r="C129" s="2">
        <v>305</v>
      </c>
      <c r="D129" s="2">
        <v>305</v>
      </c>
      <c r="E129" s="2">
        <v>306.40000000000003</v>
      </c>
      <c r="F129" s="2">
        <v>309.50000000000006</v>
      </c>
      <c r="G129" s="2">
        <v>312.5</v>
      </c>
      <c r="H129" s="2">
        <v>315.60000000000008</v>
      </c>
      <c r="I129" s="2">
        <v>318.7</v>
      </c>
      <c r="J129" s="2">
        <v>321.80000000000007</v>
      </c>
      <c r="K129" s="2">
        <v>325.10000000000002</v>
      </c>
      <c r="L129" s="2">
        <v>328.1</v>
      </c>
      <c r="M129" s="2">
        <v>331.6</v>
      </c>
      <c r="N129" t="e">
        <f>(#REF!+#REF!+#REF!)/10^3</f>
        <v>#REF!</v>
      </c>
      <c r="O129" t="e">
        <f>(#REF!+#REF!+#REF!)/10^3</f>
        <v>#REF!</v>
      </c>
      <c r="P129" t="e">
        <f>(#REF!+#REF!+#REF!)/10^3</f>
        <v>#REF!</v>
      </c>
      <c r="Q129" t="e">
        <f>(#REF!+#REF!+#REF!)/10^3</f>
        <v>#REF!</v>
      </c>
      <c r="R129" t="e">
        <f>(#REF!+#REF!+#REF!)/10^3</f>
        <v>#REF!</v>
      </c>
      <c r="S129" t="e">
        <f>(#REF!+#REF!+#REF!)/10^3</f>
        <v>#REF!</v>
      </c>
      <c r="T129" t="e">
        <f>(#REF!+#REF!+#REF!)/10^3</f>
        <v>#REF!</v>
      </c>
      <c r="U129" t="e">
        <f>(#REF!+#REF!+#REF!)/10^3</f>
        <v>#REF!</v>
      </c>
      <c r="W129" t="s">
        <v>246</v>
      </c>
      <c r="X129" s="32">
        <f>BB26</f>
        <v>1384.1166999999994</v>
      </c>
      <c r="Y129" s="32">
        <f t="shared" ref="Y129:AF129" si="42">BC26</f>
        <v>1460.0885999999998</v>
      </c>
      <c r="Z129" s="32">
        <f t="shared" si="42"/>
        <v>1551.9907999999996</v>
      </c>
      <c r="AA129" s="32">
        <f t="shared" si="42"/>
        <v>1598.4954000000002</v>
      </c>
      <c r="AB129" s="32">
        <f t="shared" si="42"/>
        <v>1639.3514999999993</v>
      </c>
      <c r="AC129" s="32">
        <f t="shared" si="42"/>
        <v>1669.8592999999998</v>
      </c>
      <c r="AD129" s="32">
        <f t="shared" si="42"/>
        <v>1671.2266000000004</v>
      </c>
      <c r="AE129" s="32">
        <f t="shared" si="42"/>
        <v>1669.2251000000001</v>
      </c>
      <c r="AF129" s="32">
        <f t="shared" si="42"/>
        <v>1668.6880999999996</v>
      </c>
      <c r="AG129" s="12"/>
      <c r="AH129" s="12"/>
      <c r="AJ129" s="20"/>
      <c r="AK129" s="20"/>
      <c r="AL129" s="20"/>
      <c r="AN129" s="39"/>
      <c r="AO129" s="2"/>
      <c r="AP129" s="40"/>
      <c r="AQ129" s="40"/>
      <c r="AR129" s="40"/>
      <c r="AS129" s="41"/>
      <c r="AT129" s="41"/>
      <c r="AU129" s="41"/>
      <c r="AV129" s="39"/>
      <c r="AW129" s="2"/>
      <c r="AX129" s="40"/>
      <c r="AY129" s="40"/>
      <c r="AZ129" s="40"/>
      <c r="BA129" s="41"/>
      <c r="BB129" s="41"/>
      <c r="BC129" s="41"/>
      <c r="BD129" s="12"/>
      <c r="BE129" s="2"/>
      <c r="BF129" s="40"/>
      <c r="BG129" s="40"/>
      <c r="BH129" s="40"/>
      <c r="BI129" s="41"/>
      <c r="BJ129" s="41"/>
      <c r="BK129" s="41"/>
      <c r="BL129" s="40"/>
    </row>
    <row r="130" spans="1:64" x14ac:dyDescent="0.3">
      <c r="A130" t="s">
        <v>147</v>
      </c>
      <c r="B130" s="2">
        <v>-84</v>
      </c>
      <c r="C130" s="2">
        <v>-31</v>
      </c>
      <c r="D130" s="2">
        <v>746.3</v>
      </c>
      <c r="E130" s="2">
        <v>12.7</v>
      </c>
      <c r="F130" s="2">
        <v>18.299999999999997</v>
      </c>
      <c r="G130" s="2">
        <v>32.299999999999997</v>
      </c>
      <c r="H130" s="2">
        <v>54.800000000000004</v>
      </c>
      <c r="I130" s="2">
        <v>77.399999999999991</v>
      </c>
      <c r="J130" s="2">
        <v>101.4</v>
      </c>
      <c r="K130" s="2">
        <v>128</v>
      </c>
      <c r="L130" s="2">
        <v>158.09999999999997</v>
      </c>
      <c r="M130" s="2">
        <v>193.60000000000002</v>
      </c>
      <c r="N130" t="e">
        <f>(#REF!+#REF!+#REF!)/10^3</f>
        <v>#REF!</v>
      </c>
      <c r="O130" t="e">
        <f>(#REF!+#REF!+#REF!)/10^3</f>
        <v>#REF!</v>
      </c>
      <c r="P130" t="e">
        <f>(#REF!+#REF!+#REF!)/10^3</f>
        <v>#REF!</v>
      </c>
      <c r="Q130" t="e">
        <f>(#REF!+#REF!+#REF!)/10^3</f>
        <v>#REF!</v>
      </c>
      <c r="R130" t="e">
        <f>(#REF!+#REF!+#REF!)/10^3</f>
        <v>#REF!</v>
      </c>
      <c r="S130" t="e">
        <f>(#REF!+#REF!+#REF!)/10^3</f>
        <v>#REF!</v>
      </c>
      <c r="T130" t="e">
        <f>(#REF!+#REF!+#REF!)/10^3</f>
        <v>#REF!</v>
      </c>
      <c r="U130" t="e">
        <f>(#REF!+#REF!+#REF!)/10^3</f>
        <v>#REF!</v>
      </c>
      <c r="X130" s="32"/>
      <c r="Y130" s="32"/>
      <c r="Z130" s="32"/>
      <c r="AA130" s="32"/>
      <c r="AB130" s="32"/>
      <c r="AC130" s="32"/>
      <c r="AD130" s="32"/>
      <c r="AE130" s="32"/>
      <c r="AF130" s="32"/>
      <c r="AG130" s="12"/>
      <c r="AH130" s="12"/>
      <c r="AJ130" s="20"/>
      <c r="AK130" s="20"/>
      <c r="AL130" s="20"/>
      <c r="AN130" s="39"/>
      <c r="AO130" s="2"/>
      <c r="AP130" s="40"/>
      <c r="AQ130" s="40"/>
      <c r="AR130" s="40"/>
      <c r="AS130" s="41"/>
      <c r="AT130" s="41"/>
      <c r="AU130" s="41"/>
      <c r="AV130" s="39"/>
      <c r="AW130" s="2"/>
      <c r="AX130" s="40"/>
      <c r="AY130" s="40"/>
      <c r="AZ130" s="40"/>
      <c r="BA130" s="41"/>
      <c r="BB130" s="41"/>
      <c r="BC130" s="41"/>
      <c r="BD130" s="12"/>
      <c r="BE130" s="2"/>
      <c r="BF130" s="40"/>
      <c r="BG130" s="40"/>
      <c r="BH130" s="40"/>
      <c r="BI130" s="41"/>
      <c r="BJ130" s="41"/>
      <c r="BK130" s="41"/>
      <c r="BL130" s="40"/>
    </row>
    <row r="131" spans="1:64" x14ac:dyDescent="0.3">
      <c r="A131" t="s">
        <v>148</v>
      </c>
      <c r="B131" s="2">
        <v>9664</v>
      </c>
      <c r="C131" s="2">
        <v>5403</v>
      </c>
      <c r="D131" s="2">
        <v>5472.2</v>
      </c>
      <c r="E131" s="2">
        <v>5521.2</v>
      </c>
      <c r="F131" s="2">
        <v>5550.0999999999995</v>
      </c>
      <c r="G131" s="2">
        <v>5575.1</v>
      </c>
      <c r="H131" s="2">
        <v>5651.4000000000005</v>
      </c>
      <c r="I131" s="2">
        <v>5728.7</v>
      </c>
      <c r="J131" s="2">
        <v>5806.9</v>
      </c>
      <c r="K131" s="2">
        <v>5891.0999999999995</v>
      </c>
      <c r="L131" s="2">
        <v>5975.9000000000005</v>
      </c>
      <c r="M131" s="2">
        <v>6062.2000000000007</v>
      </c>
      <c r="N131" t="e">
        <f>(#REF!+#REF!+#REF!)/10^3</f>
        <v>#REF!</v>
      </c>
      <c r="O131" t="e">
        <f>(#REF!+#REF!+#REF!)/10^3</f>
        <v>#REF!</v>
      </c>
      <c r="P131" t="e">
        <f>(#REF!+#REF!+#REF!)/10^3</f>
        <v>#REF!</v>
      </c>
      <c r="Q131" t="e">
        <f>(#REF!+#REF!+#REF!)/10^3</f>
        <v>#REF!</v>
      </c>
      <c r="R131" t="e">
        <f>(#REF!+#REF!+#REF!)/10^3</f>
        <v>#REF!</v>
      </c>
      <c r="S131" t="e">
        <f>(#REF!+#REF!+#REF!)/10^3</f>
        <v>#REF!</v>
      </c>
      <c r="T131" t="e">
        <f>(#REF!+#REF!+#REF!)/10^3</f>
        <v>#REF!</v>
      </c>
      <c r="U131" t="e">
        <f>(#REF!+#REF!+#REF!)/10^3</f>
        <v>#REF!</v>
      </c>
      <c r="X131" s="32"/>
      <c r="Y131" s="32"/>
      <c r="Z131" s="32"/>
      <c r="AA131" s="32"/>
      <c r="AB131" s="32"/>
      <c r="AC131" s="32"/>
      <c r="AD131" s="32"/>
      <c r="AE131" s="32"/>
      <c r="AF131" s="32"/>
      <c r="AG131" s="12"/>
      <c r="AH131" s="12"/>
      <c r="AJ131" s="20"/>
      <c r="AK131" s="20"/>
      <c r="AL131" s="20"/>
      <c r="AN131" s="39"/>
      <c r="AO131" s="2"/>
      <c r="AP131" s="40"/>
      <c r="AQ131" s="40"/>
      <c r="AR131" s="40"/>
      <c r="AS131" s="41"/>
      <c r="AT131" s="41"/>
      <c r="AU131" s="41"/>
      <c r="AV131" s="39"/>
      <c r="AW131" s="2"/>
      <c r="AX131" s="40"/>
      <c r="AY131" s="40"/>
      <c r="AZ131" s="40"/>
      <c r="BA131" s="41"/>
      <c r="BB131" s="41"/>
      <c r="BC131" s="41"/>
      <c r="BD131" s="12"/>
      <c r="BE131" s="2"/>
      <c r="BF131" s="40"/>
      <c r="BG131" s="40"/>
      <c r="BH131" s="40"/>
      <c r="BI131" s="41"/>
      <c r="BJ131" s="41"/>
      <c r="BK131" s="41"/>
      <c r="BL131" s="40"/>
    </row>
    <row r="132" spans="1:64" x14ac:dyDescent="0.3">
      <c r="A132" t="s">
        <v>149</v>
      </c>
      <c r="B132" s="2">
        <v>81</v>
      </c>
      <c r="C132" s="2">
        <v>82</v>
      </c>
      <c r="D132" s="2">
        <v>94.9</v>
      </c>
      <c r="E132" s="2">
        <v>97.2</v>
      </c>
      <c r="F132" s="2">
        <v>102.19999999999999</v>
      </c>
      <c r="G132" s="2">
        <v>108.8</v>
      </c>
      <c r="H132" s="2">
        <v>113.20000000000002</v>
      </c>
      <c r="I132" s="2">
        <v>116.60000000000001</v>
      </c>
      <c r="J132" s="2">
        <v>119.60000000000001</v>
      </c>
      <c r="K132" s="2">
        <v>121.1</v>
      </c>
      <c r="L132" s="2">
        <v>122</v>
      </c>
      <c r="M132" s="2">
        <v>122.2</v>
      </c>
      <c r="N132" t="e">
        <f>(#REF!+#REF!+#REF!)/10^3</f>
        <v>#REF!</v>
      </c>
      <c r="O132" t="e">
        <f>(#REF!+#REF!+#REF!)/10^3</f>
        <v>#REF!</v>
      </c>
      <c r="P132" t="e">
        <f>(#REF!+#REF!+#REF!)/10^3</f>
        <v>#REF!</v>
      </c>
      <c r="Q132" t="e">
        <f>(#REF!+#REF!+#REF!)/10^3</f>
        <v>#REF!</v>
      </c>
      <c r="R132" t="e">
        <f>(#REF!+#REF!+#REF!)/10^3</f>
        <v>#REF!</v>
      </c>
      <c r="S132" t="e">
        <f>(#REF!+#REF!+#REF!)/10^3</f>
        <v>#REF!</v>
      </c>
      <c r="T132" t="e">
        <f>(#REF!+#REF!+#REF!)/10^3</f>
        <v>#REF!</v>
      </c>
      <c r="U132" t="e">
        <f>(#REF!+#REF!+#REF!)/10^3</f>
        <v>#REF!</v>
      </c>
      <c r="X132" s="32"/>
      <c r="Y132" s="32"/>
      <c r="Z132" s="32"/>
      <c r="AA132" s="32"/>
      <c r="AB132" s="32"/>
      <c r="AC132" s="32"/>
      <c r="AD132" s="32"/>
      <c r="AE132" s="32"/>
      <c r="AF132" s="32"/>
      <c r="AG132" s="12"/>
      <c r="AH132" s="12"/>
      <c r="AJ132" s="20"/>
      <c r="AK132" s="20"/>
      <c r="AL132" s="20"/>
      <c r="AN132" s="39"/>
      <c r="AO132" s="2"/>
      <c r="AP132" s="40"/>
      <c r="AQ132" s="40"/>
      <c r="AR132" s="40"/>
      <c r="AS132" s="41"/>
      <c r="AT132" s="41"/>
      <c r="AU132" s="41"/>
      <c r="AV132" s="39"/>
      <c r="AW132" s="2"/>
      <c r="AX132" s="40"/>
      <c r="AY132" s="40"/>
      <c r="AZ132" s="40"/>
      <c r="BA132" s="41"/>
      <c r="BB132" s="41"/>
      <c r="BC132" s="41"/>
      <c r="BD132" s="12"/>
      <c r="BE132" s="2"/>
      <c r="BF132" s="40"/>
      <c r="BG132" s="40"/>
      <c r="BH132" s="40"/>
      <c r="BI132" s="41"/>
      <c r="BJ132" s="41"/>
      <c r="BK132" s="41"/>
      <c r="BL132" s="40"/>
    </row>
    <row r="133" spans="1:64" x14ac:dyDescent="0.3">
      <c r="A133" t="s">
        <v>150</v>
      </c>
      <c r="B133" s="2">
        <v>26016</v>
      </c>
      <c r="C133" s="2">
        <v>29975</v>
      </c>
      <c r="D133" s="2">
        <v>36599.800000000003</v>
      </c>
      <c r="E133" s="2">
        <v>36791.800000000003</v>
      </c>
      <c r="F133" s="2">
        <v>37543.5</v>
      </c>
      <c r="G133" s="2">
        <v>39250.5</v>
      </c>
      <c r="H133" s="2">
        <v>39932.799999999996</v>
      </c>
      <c r="I133" s="2">
        <v>39927.599999999991</v>
      </c>
      <c r="J133" s="2">
        <v>39710.9</v>
      </c>
      <c r="K133" s="2">
        <v>38586.699999999997</v>
      </c>
      <c r="L133" s="2">
        <v>37117.300000000003</v>
      </c>
      <c r="M133" s="2">
        <v>36179</v>
      </c>
      <c r="N133" t="e">
        <f>(#REF!+#REF!+#REF!)/10^3</f>
        <v>#REF!</v>
      </c>
      <c r="O133" t="e">
        <f>(#REF!+#REF!+#REF!)/10^3</f>
        <v>#REF!</v>
      </c>
      <c r="P133" t="e">
        <f>(#REF!+#REF!+#REF!)/10^3</f>
        <v>#REF!</v>
      </c>
      <c r="Q133" t="e">
        <f>(#REF!+#REF!+#REF!)/10^3</f>
        <v>#REF!</v>
      </c>
      <c r="R133" t="e">
        <f>(#REF!+#REF!+#REF!)/10^3</f>
        <v>#REF!</v>
      </c>
      <c r="S133" t="e">
        <f>(#REF!+#REF!+#REF!)/10^3</f>
        <v>#REF!</v>
      </c>
      <c r="T133" t="e">
        <f>(#REF!+#REF!+#REF!)/10^3</f>
        <v>#REF!</v>
      </c>
      <c r="U133" t="e">
        <f>(#REF!+#REF!+#REF!)/10^3</f>
        <v>#REF!</v>
      </c>
      <c r="W133" s="9" t="s">
        <v>57</v>
      </c>
      <c r="X133" s="4">
        <v>2020</v>
      </c>
      <c r="Y133" s="4">
        <v>2025</v>
      </c>
      <c r="Z133" s="4">
        <v>2030</v>
      </c>
      <c r="AA133" s="4">
        <v>2035</v>
      </c>
      <c r="AB133" s="4">
        <v>2040</v>
      </c>
      <c r="AC133" s="4">
        <v>2045</v>
      </c>
      <c r="AD133" s="4">
        <v>2050</v>
      </c>
      <c r="AE133" s="4">
        <v>2055</v>
      </c>
      <c r="AF133" s="4">
        <v>2060</v>
      </c>
      <c r="AG133" s="12"/>
      <c r="AH133" s="12"/>
      <c r="AJ133" s="20"/>
      <c r="AK133" s="20"/>
      <c r="AL133" s="20"/>
      <c r="AN133" s="39"/>
      <c r="AO133" s="2"/>
      <c r="AP133" s="40"/>
      <c r="AQ133" s="40"/>
      <c r="AR133" s="40"/>
      <c r="AS133" s="41"/>
      <c r="AT133" s="41"/>
      <c r="AU133" s="41"/>
      <c r="AV133" s="39"/>
      <c r="AW133" s="2"/>
      <c r="AX133" s="40"/>
      <c r="AY133" s="40"/>
      <c r="AZ133" s="40"/>
      <c r="BA133" s="41"/>
      <c r="BB133" s="41"/>
      <c r="BC133" s="41"/>
      <c r="BD133" s="11"/>
      <c r="BE133" s="2"/>
      <c r="BF133" s="40"/>
      <c r="BG133" s="40"/>
      <c r="BH133" s="40"/>
      <c r="BI133" s="41"/>
      <c r="BJ133" s="41"/>
      <c r="BK133" s="41"/>
      <c r="BL133" s="40"/>
    </row>
    <row r="134" spans="1:64" x14ac:dyDescent="0.3">
      <c r="A134" t="s">
        <v>151</v>
      </c>
      <c r="B134" s="2">
        <v>17949</v>
      </c>
      <c r="C134" s="2">
        <v>28327</v>
      </c>
      <c r="D134" s="2">
        <v>30071.9</v>
      </c>
      <c r="E134" s="2">
        <v>31219.4</v>
      </c>
      <c r="F134" s="2">
        <v>33200.699999999997</v>
      </c>
      <c r="G134" s="2">
        <v>35658.399999999994</v>
      </c>
      <c r="H134" s="2">
        <v>37400.6</v>
      </c>
      <c r="I134" s="2">
        <v>39092.699999999997</v>
      </c>
      <c r="J134" s="2">
        <v>40739.800000000003</v>
      </c>
      <c r="K134" s="2">
        <v>41841.699999999997</v>
      </c>
      <c r="L134" s="2">
        <v>41668.699999999997</v>
      </c>
      <c r="M134" s="2">
        <v>40880</v>
      </c>
      <c r="N134" t="e">
        <f>(#REF!+#REF!+#REF!)/10^3</f>
        <v>#REF!</v>
      </c>
      <c r="O134" t="e">
        <f>(#REF!+#REF!+#REF!)/10^3</f>
        <v>#REF!</v>
      </c>
      <c r="P134" t="e">
        <f>(#REF!+#REF!+#REF!)/10^3</f>
        <v>#REF!</v>
      </c>
      <c r="Q134" t="e">
        <f>(#REF!+#REF!+#REF!)/10^3</f>
        <v>#REF!</v>
      </c>
      <c r="R134" t="e">
        <f>(#REF!+#REF!+#REF!)/10^3</f>
        <v>#REF!</v>
      </c>
      <c r="S134" t="e">
        <f>(#REF!+#REF!+#REF!)/10^3</f>
        <v>#REF!</v>
      </c>
      <c r="T134" t="e">
        <f>(#REF!+#REF!+#REF!)/10^3</f>
        <v>#REF!</v>
      </c>
      <c r="U134" t="e">
        <f>(#REF!+#REF!+#REF!)/10^3</f>
        <v>#REF!</v>
      </c>
      <c r="W134" t="s">
        <v>91</v>
      </c>
      <c r="X134" s="32">
        <f>X33</f>
        <v>33.651899999999998</v>
      </c>
      <c r="Y134" s="32">
        <f t="shared" ref="Y134:AF134" si="43">Y33</f>
        <v>34.78179999999999</v>
      </c>
      <c r="Z134" s="32">
        <f t="shared" si="43"/>
        <v>35.909200000000013</v>
      </c>
      <c r="AA134" s="32">
        <f t="shared" si="43"/>
        <v>36.118000000000002</v>
      </c>
      <c r="AB134" s="32">
        <f t="shared" si="43"/>
        <v>35.761299999999991</v>
      </c>
      <c r="AC134" s="32">
        <f t="shared" si="43"/>
        <v>34.8658</v>
      </c>
      <c r="AD134" s="32">
        <f t="shared" si="43"/>
        <v>32.690899999999999</v>
      </c>
      <c r="AE134" s="32">
        <f t="shared" si="43"/>
        <v>30.438500000000005</v>
      </c>
      <c r="AF134" s="32">
        <f t="shared" si="43"/>
        <v>28.775299999999994</v>
      </c>
      <c r="AG134" s="11"/>
      <c r="AH134" s="11"/>
      <c r="AI134" s="4"/>
      <c r="AJ134" s="15"/>
      <c r="AK134" s="15"/>
      <c r="AL134" s="15"/>
      <c r="AN134" s="39"/>
      <c r="AO134" s="2"/>
      <c r="AP134" s="40"/>
      <c r="AQ134" s="40"/>
      <c r="AR134" s="40"/>
      <c r="AS134" s="41"/>
      <c r="AT134" s="41"/>
      <c r="AU134" s="41"/>
      <c r="AV134" s="39"/>
      <c r="AW134" s="2"/>
      <c r="AX134" s="40"/>
      <c r="AY134" s="40"/>
      <c r="AZ134" s="40"/>
      <c r="BA134" s="41"/>
      <c r="BB134" s="41"/>
      <c r="BC134" s="41"/>
      <c r="BD134" s="12"/>
      <c r="BE134" s="2"/>
      <c r="BF134" s="40"/>
      <c r="BG134" s="40"/>
      <c r="BH134" s="40"/>
      <c r="BI134" s="41"/>
      <c r="BJ134" s="41"/>
      <c r="BK134" s="41"/>
      <c r="BL134" s="40"/>
    </row>
    <row r="135" spans="1:64" x14ac:dyDescent="0.3">
      <c r="A135" t="s">
        <v>152</v>
      </c>
      <c r="B135" s="2">
        <v>16</v>
      </c>
      <c r="C135" s="2">
        <v>140</v>
      </c>
      <c r="D135" s="2">
        <v>161.1</v>
      </c>
      <c r="E135" s="2">
        <v>187.09999999999997</v>
      </c>
      <c r="F135" s="2">
        <v>159.6</v>
      </c>
      <c r="G135" s="2">
        <v>136.60000000000002</v>
      </c>
      <c r="H135" s="2">
        <v>117.5</v>
      </c>
      <c r="I135" s="2">
        <v>101.69999999999999</v>
      </c>
      <c r="J135" s="2">
        <v>88.8</v>
      </c>
      <c r="K135" s="2">
        <v>105.19999999999999</v>
      </c>
      <c r="L135" s="2">
        <v>124.5</v>
      </c>
      <c r="M135" s="2">
        <v>147.5</v>
      </c>
      <c r="N135" t="e">
        <f>(#REF!+#REF!+#REF!)/10^3</f>
        <v>#REF!</v>
      </c>
      <c r="O135" t="e">
        <f>(#REF!+#REF!+#REF!)/10^3</f>
        <v>#REF!</v>
      </c>
      <c r="P135" t="e">
        <f>(#REF!+#REF!+#REF!)/10^3</f>
        <v>#REF!</v>
      </c>
      <c r="Q135" t="e">
        <f>(#REF!+#REF!+#REF!)/10^3</f>
        <v>#REF!</v>
      </c>
      <c r="R135" t="e">
        <f>(#REF!+#REF!+#REF!)/10^3</f>
        <v>#REF!</v>
      </c>
      <c r="S135" t="e">
        <f>(#REF!+#REF!+#REF!)/10^3</f>
        <v>#REF!</v>
      </c>
      <c r="T135" t="e">
        <f>(#REF!+#REF!+#REF!)/10^3</f>
        <v>#REF!</v>
      </c>
      <c r="U135" t="e">
        <f>(#REF!+#REF!+#REF!)/10^3</f>
        <v>#REF!</v>
      </c>
      <c r="W135" t="s">
        <v>244</v>
      </c>
      <c r="X135" s="32">
        <f>AH33</f>
        <v>33.651899999999998</v>
      </c>
      <c r="Y135" s="32">
        <f t="shared" ref="Y135:AF135" si="44">AI33</f>
        <v>34.730700000000013</v>
      </c>
      <c r="Z135" s="32">
        <f t="shared" si="44"/>
        <v>35.808900000000001</v>
      </c>
      <c r="AA135" s="32">
        <f t="shared" si="44"/>
        <v>35.849799999999988</v>
      </c>
      <c r="AB135" s="32">
        <f t="shared" si="44"/>
        <v>35.699799999999996</v>
      </c>
      <c r="AC135" s="32">
        <f t="shared" si="44"/>
        <v>34.598699999999994</v>
      </c>
      <c r="AD135" s="32">
        <f t="shared" si="44"/>
        <v>32.072399999999995</v>
      </c>
      <c r="AE135" s="32">
        <f t="shared" si="44"/>
        <v>29.870900000000006</v>
      </c>
      <c r="AF135" s="32">
        <f t="shared" si="44"/>
        <v>28.072300000000006</v>
      </c>
      <c r="AG135" s="12"/>
      <c r="AH135" s="12"/>
      <c r="AJ135" s="20"/>
      <c r="AK135" s="20"/>
      <c r="AL135" s="20"/>
      <c r="AN135" s="35"/>
      <c r="AO135" s="2"/>
      <c r="AP135" s="37"/>
      <c r="AQ135" s="37"/>
      <c r="AR135" s="37"/>
      <c r="AS135" s="38"/>
      <c r="AT135" s="38"/>
      <c r="AU135" s="38"/>
      <c r="AV135" s="35"/>
      <c r="AW135" s="2"/>
      <c r="AX135" s="37"/>
      <c r="AY135" s="37"/>
      <c r="AZ135" s="37"/>
      <c r="BA135" s="38"/>
      <c r="BB135" s="38"/>
      <c r="BC135" s="38"/>
      <c r="BD135" s="12"/>
      <c r="BE135" s="2"/>
      <c r="BF135" s="37"/>
      <c r="BG135" s="37"/>
      <c r="BH135" s="37"/>
      <c r="BI135" s="38"/>
      <c r="BJ135" s="38"/>
      <c r="BK135" s="38"/>
      <c r="BL135" s="37"/>
    </row>
    <row r="136" spans="1:64" x14ac:dyDescent="0.3">
      <c r="A136" t="s">
        <v>153</v>
      </c>
      <c r="B136" s="2">
        <v>31121</v>
      </c>
      <c r="C136" s="2">
        <v>29832</v>
      </c>
      <c r="D136" s="2">
        <v>29737.699999999997</v>
      </c>
      <c r="E136" s="2">
        <v>30729.599999999999</v>
      </c>
      <c r="F136" s="2">
        <v>32395.8</v>
      </c>
      <c r="G136" s="2">
        <v>35051.9</v>
      </c>
      <c r="H136" s="2">
        <v>36672.5</v>
      </c>
      <c r="I136" s="2">
        <v>37709.700000000004</v>
      </c>
      <c r="J136" s="2">
        <v>38348.700000000004</v>
      </c>
      <c r="K136" s="2">
        <v>37745.4</v>
      </c>
      <c r="L136" s="2">
        <v>36430.300000000003</v>
      </c>
      <c r="M136" s="2">
        <v>34524.300000000003</v>
      </c>
      <c r="N136" t="e">
        <f>(#REF!+#REF!+#REF!)/10^3</f>
        <v>#REF!</v>
      </c>
      <c r="O136" t="e">
        <f>(#REF!+#REF!+#REF!)/10^3</f>
        <v>#REF!</v>
      </c>
      <c r="P136" t="e">
        <f>(#REF!+#REF!+#REF!)/10^3</f>
        <v>#REF!</v>
      </c>
      <c r="Q136" t="e">
        <f>(#REF!+#REF!+#REF!)/10^3</f>
        <v>#REF!</v>
      </c>
      <c r="R136" t="e">
        <f>(#REF!+#REF!+#REF!)/10^3</f>
        <v>#REF!</v>
      </c>
      <c r="S136" t="e">
        <f>(#REF!+#REF!+#REF!)/10^3</f>
        <v>#REF!</v>
      </c>
      <c r="T136" t="e">
        <f>(#REF!+#REF!+#REF!)/10^3</f>
        <v>#REF!</v>
      </c>
      <c r="U136" t="e">
        <f>(#REF!+#REF!+#REF!)/10^3</f>
        <v>#REF!</v>
      </c>
      <c r="W136" t="s">
        <v>245</v>
      </c>
      <c r="X136" s="32">
        <f>AR33</f>
        <v>33.651899999999998</v>
      </c>
      <c r="Y136" s="32">
        <f t="shared" ref="Y136:AF136" si="45">AS33</f>
        <v>34.493400000000001</v>
      </c>
      <c r="Z136" s="32">
        <f t="shared" si="45"/>
        <v>34.981500000000004</v>
      </c>
      <c r="AA136" s="32">
        <f t="shared" si="45"/>
        <v>34.962699999999998</v>
      </c>
      <c r="AB136" s="32">
        <f t="shared" si="45"/>
        <v>34.390900000000002</v>
      </c>
      <c r="AC136" s="32">
        <f t="shared" si="45"/>
        <v>32.5899</v>
      </c>
      <c r="AD136" s="32">
        <f t="shared" si="45"/>
        <v>29.810500000000005</v>
      </c>
      <c r="AE136" s="32">
        <f t="shared" si="45"/>
        <v>27.852400000000003</v>
      </c>
      <c r="AF136" s="32">
        <f t="shared" si="45"/>
        <v>25.846000000000004</v>
      </c>
      <c r="AG136" s="12"/>
      <c r="AH136" s="12"/>
      <c r="AJ136" s="20"/>
      <c r="AK136" s="20"/>
      <c r="AL136" s="20"/>
      <c r="AP136" s="12"/>
      <c r="AQ136" s="12"/>
      <c r="AR136" s="12"/>
      <c r="AS136" s="12"/>
      <c r="AT136" s="12"/>
      <c r="AU136" s="12"/>
      <c r="AV136" s="12"/>
      <c r="AW136" s="11"/>
    </row>
    <row r="137" spans="1:64" x14ac:dyDescent="0.3">
      <c r="A137" t="s">
        <v>154</v>
      </c>
      <c r="B137" s="2">
        <v>204</v>
      </c>
      <c r="C137" s="2">
        <v>557</v>
      </c>
      <c r="D137" s="2">
        <v>551</v>
      </c>
      <c r="E137" s="2">
        <v>559.4</v>
      </c>
      <c r="F137" s="2">
        <v>573.1</v>
      </c>
      <c r="G137" s="2">
        <v>586.79999999999995</v>
      </c>
      <c r="H137" s="2">
        <v>596.6</v>
      </c>
      <c r="I137" s="2">
        <v>606.19999999999993</v>
      </c>
      <c r="J137" s="2">
        <v>616.30000000000007</v>
      </c>
      <c r="K137" s="2">
        <v>624.90000000000009</v>
      </c>
      <c r="L137" s="2">
        <v>633.5</v>
      </c>
      <c r="M137" s="2">
        <v>642.20000000000005</v>
      </c>
      <c r="N137" t="e">
        <f>(#REF!+#REF!+#REF!)/10^3</f>
        <v>#REF!</v>
      </c>
      <c r="O137" t="e">
        <f>(#REF!+#REF!+#REF!)/10^3</f>
        <v>#REF!</v>
      </c>
      <c r="P137" t="e">
        <f>(#REF!+#REF!+#REF!)/10^3</f>
        <v>#REF!</v>
      </c>
      <c r="Q137" t="e">
        <f>(#REF!+#REF!+#REF!)/10^3</f>
        <v>#REF!</v>
      </c>
      <c r="R137" t="e">
        <f>(#REF!+#REF!+#REF!)/10^3</f>
        <v>#REF!</v>
      </c>
      <c r="S137" t="e">
        <f>(#REF!+#REF!+#REF!)/10^3</f>
        <v>#REF!</v>
      </c>
      <c r="T137" t="e">
        <f>(#REF!+#REF!+#REF!)/10^3</f>
        <v>#REF!</v>
      </c>
      <c r="U137" t="e">
        <f>(#REF!+#REF!+#REF!)/10^3</f>
        <v>#REF!</v>
      </c>
      <c r="W137" t="s">
        <v>246</v>
      </c>
      <c r="X137" s="32">
        <f>BB33</f>
        <v>33.651899999999998</v>
      </c>
      <c r="Y137" s="32">
        <f t="shared" ref="Y137:AF137" si="46">BC33</f>
        <v>34.748099999999994</v>
      </c>
      <c r="Z137" s="32">
        <f t="shared" si="46"/>
        <v>35.773000000000003</v>
      </c>
      <c r="AA137" s="32">
        <f t="shared" si="46"/>
        <v>35.8523</v>
      </c>
      <c r="AB137" s="32">
        <f t="shared" si="46"/>
        <v>35.697200000000002</v>
      </c>
      <c r="AC137" s="32">
        <f t="shared" si="46"/>
        <v>34.596299999999999</v>
      </c>
      <c r="AD137" s="32">
        <f t="shared" si="46"/>
        <v>32.2149</v>
      </c>
      <c r="AE137" s="32">
        <f t="shared" si="46"/>
        <v>30.001400000000004</v>
      </c>
      <c r="AF137" s="32">
        <f t="shared" si="46"/>
        <v>28.288</v>
      </c>
      <c r="AG137" s="11"/>
      <c r="AH137" s="11"/>
      <c r="AI137" s="4"/>
      <c r="AJ137" s="15"/>
      <c r="AK137" s="15"/>
      <c r="AL137" s="15"/>
      <c r="AV137" s="12"/>
    </row>
    <row r="138" spans="1:64" x14ac:dyDescent="0.3">
      <c r="A138" s="9" t="s">
        <v>57</v>
      </c>
      <c r="B138" s="10">
        <f>SUM(B139:B149)</f>
        <v>31357</v>
      </c>
      <c r="C138" s="10">
        <f>SUM(C139:C149)</f>
        <v>35956</v>
      </c>
      <c r="D138" s="10">
        <f>SUM(D139:D149)</f>
        <v>33256.100000000006</v>
      </c>
      <c r="E138" s="10">
        <f>SUM(E139:E149)</f>
        <v>33651.899999999994</v>
      </c>
      <c r="F138" s="10">
        <f t="shared" ref="F138:U138" si="47">SUM(F139:F149)</f>
        <v>34781.799999999988</v>
      </c>
      <c r="G138" s="10">
        <f t="shared" si="47"/>
        <v>35909.200000000012</v>
      </c>
      <c r="H138" s="10">
        <f t="shared" si="47"/>
        <v>36118</v>
      </c>
      <c r="I138" s="10">
        <f t="shared" si="47"/>
        <v>35761.299999999988</v>
      </c>
      <c r="J138" s="10">
        <f t="shared" si="47"/>
        <v>34865.800000000003</v>
      </c>
      <c r="K138" s="10">
        <f t="shared" si="47"/>
        <v>32690.9</v>
      </c>
      <c r="L138" s="10">
        <f t="shared" si="47"/>
        <v>30438.500000000004</v>
      </c>
      <c r="M138" s="10">
        <f t="shared" si="47"/>
        <v>28775.299999999996</v>
      </c>
      <c r="N138" s="10" t="e">
        <f t="shared" si="47"/>
        <v>#REF!</v>
      </c>
      <c r="O138" s="10" t="e">
        <f t="shared" si="47"/>
        <v>#REF!</v>
      </c>
      <c r="P138" s="10" t="e">
        <f t="shared" si="47"/>
        <v>#REF!</v>
      </c>
      <c r="Q138" s="10" t="e">
        <f t="shared" si="47"/>
        <v>#REF!</v>
      </c>
      <c r="R138" s="10" t="e">
        <f t="shared" si="47"/>
        <v>#REF!</v>
      </c>
      <c r="S138" s="10" t="e">
        <f t="shared" si="47"/>
        <v>#REF!</v>
      </c>
      <c r="T138" s="10" t="e">
        <f t="shared" si="47"/>
        <v>#REF!</v>
      </c>
      <c r="U138" s="10" t="e">
        <f t="shared" si="47"/>
        <v>#REF!</v>
      </c>
      <c r="X138" s="32"/>
      <c r="Y138" s="32"/>
      <c r="Z138" s="32"/>
      <c r="AA138" s="32"/>
      <c r="AB138" s="32"/>
      <c r="AC138" s="32"/>
      <c r="AD138" s="32"/>
      <c r="AE138" s="32"/>
      <c r="AF138" s="32"/>
      <c r="AG138" s="12"/>
      <c r="AH138" s="12"/>
      <c r="AJ138" s="20"/>
      <c r="AK138" s="20"/>
      <c r="AL138" s="20"/>
      <c r="AN138" s="35"/>
      <c r="AO138" s="43"/>
      <c r="AP138" s="43"/>
      <c r="AQ138" s="43"/>
      <c r="AR138" s="43"/>
      <c r="AT138" s="2"/>
      <c r="AU138" s="44"/>
      <c r="AV138" s="44"/>
      <c r="AW138" s="44"/>
      <c r="AY138" s="2"/>
      <c r="AZ138" s="44"/>
      <c r="BA138" s="44"/>
      <c r="BB138" s="44"/>
      <c r="BC138" s="40"/>
      <c r="BD138" s="2"/>
      <c r="BE138" s="40"/>
      <c r="BF138" s="40"/>
      <c r="BG138" s="40"/>
    </row>
    <row r="139" spans="1:64" x14ac:dyDescent="0.3">
      <c r="A139" t="s">
        <v>59</v>
      </c>
      <c r="B139" s="2">
        <v>15342</v>
      </c>
      <c r="C139" s="2">
        <v>18897</v>
      </c>
      <c r="D139" s="2">
        <v>18020.3</v>
      </c>
      <c r="E139" s="2">
        <v>18183.399999999998</v>
      </c>
      <c r="F139" s="2">
        <v>18408.499999999996</v>
      </c>
      <c r="G139" s="2">
        <v>18421.300000000003</v>
      </c>
      <c r="H139" s="2">
        <v>17872.899999999998</v>
      </c>
      <c r="I139" s="2">
        <v>17187.399999999994</v>
      </c>
      <c r="J139" s="2">
        <v>16207.699999999997</v>
      </c>
      <c r="K139" s="2">
        <v>14664.599999999999</v>
      </c>
      <c r="L139" s="2">
        <v>13194.700000000003</v>
      </c>
      <c r="M139" s="2">
        <v>12203.900000000001</v>
      </c>
      <c r="N139" t="e">
        <f>(#REF!+#REF!+#REF!)/10^3</f>
        <v>#REF!</v>
      </c>
      <c r="O139" t="e">
        <f>(#REF!+#REF!+#REF!)/10^3</f>
        <v>#REF!</v>
      </c>
      <c r="P139" t="e">
        <f>(#REF!+#REF!+#REF!)/10^3</f>
        <v>#REF!</v>
      </c>
      <c r="Q139" t="e">
        <f>(#REF!+#REF!+#REF!)/10^3</f>
        <v>#REF!</v>
      </c>
      <c r="R139" t="e">
        <f>(#REF!+#REF!+#REF!)/10^3</f>
        <v>#REF!</v>
      </c>
      <c r="S139" t="e">
        <f>(#REF!+#REF!+#REF!)/10^3</f>
        <v>#REF!</v>
      </c>
      <c r="T139" t="e">
        <f>(#REF!+#REF!+#REF!)/10^3</f>
        <v>#REF!</v>
      </c>
      <c r="U139" t="e">
        <f>(#REF!+#REF!+#REF!)/10^3</f>
        <v>#REF!</v>
      </c>
      <c r="X139" s="32"/>
      <c r="Y139" s="32"/>
      <c r="Z139" s="32"/>
      <c r="AA139" s="32"/>
      <c r="AB139" s="32"/>
      <c r="AC139" s="32"/>
      <c r="AD139" s="32"/>
      <c r="AE139" s="32"/>
      <c r="AF139" s="32"/>
      <c r="AG139" s="12"/>
      <c r="AH139" s="12"/>
      <c r="AJ139" s="20"/>
      <c r="AK139" s="20"/>
      <c r="AL139" s="20"/>
      <c r="AN139" s="39"/>
      <c r="AO139" s="2"/>
      <c r="AP139" s="41"/>
      <c r="AQ139" s="41"/>
      <c r="AR139" s="41"/>
      <c r="AT139" s="2"/>
      <c r="AU139" s="44"/>
      <c r="AV139" s="44"/>
      <c r="AW139" s="44"/>
      <c r="AY139" s="2"/>
      <c r="AZ139" s="44"/>
      <c r="BA139" s="44"/>
      <c r="BB139" s="44"/>
      <c r="BC139" s="40"/>
      <c r="BD139" s="2"/>
      <c r="BE139" s="40"/>
      <c r="BF139" s="40"/>
      <c r="BG139" s="40"/>
    </row>
    <row r="140" spans="1:64" x14ac:dyDescent="0.3">
      <c r="A140" t="s">
        <v>155</v>
      </c>
      <c r="B140" s="2">
        <v>-2</v>
      </c>
      <c r="C140" s="2">
        <v>4</v>
      </c>
      <c r="D140" s="2">
        <v>0</v>
      </c>
      <c r="E140" s="2">
        <v>0.1</v>
      </c>
      <c r="F140" s="2">
        <v>0.2</v>
      </c>
      <c r="G140" s="2">
        <v>0.2</v>
      </c>
      <c r="H140" s="2">
        <v>0.2</v>
      </c>
      <c r="I140" s="2">
        <v>0.2</v>
      </c>
      <c r="J140" s="2">
        <v>0.2</v>
      </c>
      <c r="K140" s="2">
        <v>0.30000000000000004</v>
      </c>
      <c r="L140" s="2">
        <v>0.30000000000000004</v>
      </c>
      <c r="M140" s="2">
        <v>0.30000000000000004</v>
      </c>
      <c r="N140" t="e">
        <f>(#REF!+#REF!+#REF!)/10^3</f>
        <v>#REF!</v>
      </c>
      <c r="O140" t="e">
        <f>(#REF!+#REF!+#REF!)/10^3</f>
        <v>#REF!</v>
      </c>
      <c r="P140" t="e">
        <f>(#REF!+#REF!+#REF!)/10^3</f>
        <v>#REF!</v>
      </c>
      <c r="Q140" t="e">
        <f>(#REF!+#REF!+#REF!)/10^3</f>
        <v>#REF!</v>
      </c>
      <c r="R140" t="e">
        <f>(#REF!+#REF!+#REF!)/10^3</f>
        <v>#REF!</v>
      </c>
      <c r="S140" t="e">
        <f>(#REF!+#REF!+#REF!)/10^3</f>
        <v>#REF!</v>
      </c>
      <c r="T140" t="e">
        <f>(#REF!+#REF!+#REF!)/10^3</f>
        <v>#REF!</v>
      </c>
      <c r="U140" t="e">
        <f>(#REF!+#REF!+#REF!)/10^3</f>
        <v>#REF!</v>
      </c>
      <c r="X140" s="32"/>
      <c r="Y140" s="32"/>
      <c r="Z140" s="32"/>
      <c r="AA140" s="32"/>
      <c r="AB140" s="32"/>
      <c r="AC140" s="32"/>
      <c r="AD140" s="32"/>
      <c r="AE140" s="32"/>
      <c r="AF140" s="32"/>
      <c r="AG140" s="12"/>
      <c r="AH140" s="12"/>
      <c r="AJ140" s="20"/>
      <c r="AK140" s="20"/>
      <c r="AL140" s="20"/>
      <c r="AN140" s="9"/>
      <c r="AO140" s="43"/>
      <c r="AP140" s="43"/>
      <c r="AQ140" s="43"/>
      <c r="AR140" s="43"/>
      <c r="AT140" s="2"/>
      <c r="AU140" s="44"/>
      <c r="AV140" s="44"/>
      <c r="AW140" s="44"/>
      <c r="AY140" s="2"/>
      <c r="AZ140" s="44"/>
      <c r="BA140" s="44"/>
      <c r="BB140" s="44"/>
      <c r="BC140" s="40"/>
      <c r="BD140" s="2"/>
      <c r="BE140" s="40"/>
      <c r="BF140" s="40"/>
      <c r="BG140" s="40"/>
    </row>
    <row r="141" spans="1:64" x14ac:dyDescent="0.3">
      <c r="A141" t="s">
        <v>156</v>
      </c>
      <c r="B141" s="2">
        <v>-58</v>
      </c>
      <c r="C141" s="2">
        <v>708</v>
      </c>
      <c r="D141" s="2">
        <v>475.4</v>
      </c>
      <c r="E141" s="2">
        <v>499.8</v>
      </c>
      <c r="F141" s="2">
        <v>532.20000000000005</v>
      </c>
      <c r="G141" s="2">
        <v>563.5</v>
      </c>
      <c r="H141" s="2">
        <v>537.59999999999991</v>
      </c>
      <c r="I141" s="2">
        <v>492.90000000000003</v>
      </c>
      <c r="J141" s="2">
        <v>425.40000000000003</v>
      </c>
      <c r="K141" s="2">
        <v>512.20000000000005</v>
      </c>
      <c r="L141" s="2">
        <v>577.59999999999991</v>
      </c>
      <c r="M141" s="2">
        <v>628.19999999999993</v>
      </c>
      <c r="N141" t="e">
        <f>(#REF!+#REF!+#REF!)/10^3</f>
        <v>#REF!</v>
      </c>
      <c r="O141" t="e">
        <f>(#REF!+#REF!+#REF!)/10^3</f>
        <v>#REF!</v>
      </c>
      <c r="P141" t="e">
        <f>(#REF!+#REF!+#REF!)/10^3</f>
        <v>#REF!</v>
      </c>
      <c r="Q141" t="e">
        <f>(#REF!+#REF!+#REF!)/10^3</f>
        <v>#REF!</v>
      </c>
      <c r="R141" t="e">
        <f>(#REF!+#REF!+#REF!)/10^3</f>
        <v>#REF!</v>
      </c>
      <c r="S141" t="e">
        <f>(#REF!+#REF!+#REF!)/10^3</f>
        <v>#REF!</v>
      </c>
      <c r="T141" t="e">
        <f>(#REF!+#REF!+#REF!)/10^3</f>
        <v>#REF!</v>
      </c>
      <c r="U141" t="e">
        <f>(#REF!+#REF!+#REF!)/10^3</f>
        <v>#REF!</v>
      </c>
      <c r="W141" s="4" t="s">
        <v>63</v>
      </c>
      <c r="X141" s="4">
        <v>2020</v>
      </c>
      <c r="Y141" s="4">
        <v>2025</v>
      </c>
      <c r="Z141" s="4">
        <v>2030</v>
      </c>
      <c r="AA141" s="4">
        <v>2035</v>
      </c>
      <c r="AB141" s="4">
        <v>2040</v>
      </c>
      <c r="AC141" s="4">
        <v>2045</v>
      </c>
      <c r="AD141" s="4">
        <v>2050</v>
      </c>
      <c r="AE141" s="4">
        <v>2055</v>
      </c>
      <c r="AF141" s="4">
        <v>2060</v>
      </c>
      <c r="AG141" s="12"/>
      <c r="AH141" s="12"/>
      <c r="AJ141" s="20"/>
      <c r="AK141" s="20"/>
      <c r="AL141" s="20"/>
      <c r="AN141" s="39"/>
      <c r="AO141" s="2"/>
      <c r="AP141" s="41"/>
      <c r="AQ141" s="41"/>
      <c r="AR141" s="41"/>
      <c r="AT141" s="2"/>
      <c r="AU141" s="44"/>
      <c r="AV141" s="44"/>
      <c r="AW141" s="44"/>
      <c r="AY141" s="2"/>
      <c r="AZ141" s="44"/>
      <c r="BA141" s="44"/>
      <c r="BB141" s="44"/>
      <c r="BC141" s="40"/>
      <c r="BD141" s="2"/>
      <c r="BE141" s="40"/>
      <c r="BF141" s="40"/>
      <c r="BG141" s="40"/>
    </row>
    <row r="142" spans="1:64" x14ac:dyDescent="0.3">
      <c r="A142" t="s">
        <v>157</v>
      </c>
      <c r="B142" s="2">
        <v>4</v>
      </c>
      <c r="C142" s="2">
        <v>9</v>
      </c>
      <c r="D142" s="2">
        <v>8.1</v>
      </c>
      <c r="E142" s="2">
        <v>8.1999999999999993</v>
      </c>
      <c r="F142" s="2">
        <v>8.1</v>
      </c>
      <c r="G142" s="2">
        <v>7.8999999999999995</v>
      </c>
      <c r="H142" s="2">
        <v>7.8000000000000007</v>
      </c>
      <c r="I142" s="2">
        <v>7.7999999999999989</v>
      </c>
      <c r="J142" s="2">
        <v>7.6</v>
      </c>
      <c r="K142" s="2">
        <v>7.8000000000000007</v>
      </c>
      <c r="L142" s="2">
        <v>8</v>
      </c>
      <c r="M142" s="2">
        <v>8.3000000000000007</v>
      </c>
      <c r="N142" t="e">
        <f>(#REF!+#REF!+#REF!)/10^3</f>
        <v>#REF!</v>
      </c>
      <c r="O142" t="e">
        <f>(#REF!+#REF!+#REF!)/10^3</f>
        <v>#REF!</v>
      </c>
      <c r="P142" t="e">
        <f>(#REF!+#REF!+#REF!)/10^3</f>
        <v>#REF!</v>
      </c>
      <c r="Q142" t="e">
        <f>(#REF!+#REF!+#REF!)/10^3</f>
        <v>#REF!</v>
      </c>
      <c r="R142" t="e">
        <f>(#REF!+#REF!+#REF!)/10^3</f>
        <v>#REF!</v>
      </c>
      <c r="S142" t="e">
        <f>(#REF!+#REF!+#REF!)/10^3</f>
        <v>#REF!</v>
      </c>
      <c r="T142" t="e">
        <f>(#REF!+#REF!+#REF!)/10^3</f>
        <v>#REF!</v>
      </c>
      <c r="U142" t="e">
        <f>(#REF!+#REF!+#REF!)/10^3</f>
        <v>#REF!</v>
      </c>
      <c r="W142" t="s">
        <v>91</v>
      </c>
      <c r="X142" s="32">
        <f>X36</f>
        <v>799.79640000000006</v>
      </c>
      <c r="Y142" s="32">
        <f t="shared" ref="Y142:AF142" si="48">Y36</f>
        <v>822.05319999999995</v>
      </c>
      <c r="Z142" s="32">
        <f t="shared" si="48"/>
        <v>834.88790000000017</v>
      </c>
      <c r="AA142" s="32">
        <f t="shared" si="48"/>
        <v>844.22829999999965</v>
      </c>
      <c r="AB142" s="32">
        <f t="shared" si="48"/>
        <v>876.22359999999981</v>
      </c>
      <c r="AC142" s="32">
        <f t="shared" si="48"/>
        <v>914.19979999999987</v>
      </c>
      <c r="AD142" s="32">
        <f t="shared" si="48"/>
        <v>946.67759999999998</v>
      </c>
      <c r="AE142" s="32">
        <f t="shared" si="48"/>
        <v>979.01700000000028</v>
      </c>
      <c r="AF142" s="32">
        <f t="shared" si="48"/>
        <v>1010.8670000000001</v>
      </c>
      <c r="AG142" s="12"/>
      <c r="AH142" s="12"/>
      <c r="AJ142" s="20"/>
      <c r="AK142" s="20"/>
      <c r="AL142" s="20"/>
      <c r="AN142" s="39"/>
      <c r="AO142" s="2"/>
      <c r="AP142" s="41"/>
      <c r="AQ142" s="41"/>
      <c r="AR142" s="41"/>
      <c r="AT142" s="2"/>
      <c r="AU142" s="44"/>
      <c r="AV142" s="44"/>
      <c r="AW142" s="44"/>
      <c r="AY142" s="2"/>
      <c r="AZ142" s="44"/>
      <c r="BA142" s="44"/>
      <c r="BB142" s="44"/>
      <c r="BC142" s="40"/>
      <c r="BD142" s="2"/>
      <c r="BE142" s="40"/>
      <c r="BF142" s="40"/>
      <c r="BG142" s="40"/>
    </row>
    <row r="143" spans="1:64" x14ac:dyDescent="0.3">
      <c r="A143" t="s">
        <v>158</v>
      </c>
      <c r="B143" s="2">
        <v>17</v>
      </c>
      <c r="C143" s="2">
        <v>31</v>
      </c>
      <c r="D143" s="2">
        <v>22.2</v>
      </c>
      <c r="E143" s="2">
        <v>22.8</v>
      </c>
      <c r="F143" s="2">
        <v>22.4</v>
      </c>
      <c r="G143" s="2">
        <v>21.8</v>
      </c>
      <c r="H143" s="2">
        <v>22.1</v>
      </c>
      <c r="I143" s="2">
        <v>22.9</v>
      </c>
      <c r="J143" s="2">
        <v>23.6</v>
      </c>
      <c r="K143" s="2">
        <v>24.7</v>
      </c>
      <c r="L143" s="2">
        <v>25.7</v>
      </c>
      <c r="M143" s="2">
        <v>26.8</v>
      </c>
      <c r="N143" t="e">
        <f>(#REF!+#REF!+#REF!)/10^3</f>
        <v>#REF!</v>
      </c>
      <c r="O143" t="e">
        <f>(#REF!+#REF!+#REF!)/10^3</f>
        <v>#REF!</v>
      </c>
      <c r="P143" t="e">
        <f>(#REF!+#REF!+#REF!)/10^3</f>
        <v>#REF!</v>
      </c>
      <c r="Q143" t="e">
        <f>(#REF!+#REF!+#REF!)/10^3</f>
        <v>#REF!</v>
      </c>
      <c r="R143" t="e">
        <f>(#REF!+#REF!+#REF!)/10^3</f>
        <v>#REF!</v>
      </c>
      <c r="S143" t="e">
        <f>(#REF!+#REF!+#REF!)/10^3</f>
        <v>#REF!</v>
      </c>
      <c r="T143" t="e">
        <f>(#REF!+#REF!+#REF!)/10^3</f>
        <v>#REF!</v>
      </c>
      <c r="U143" t="e">
        <f>(#REF!+#REF!+#REF!)/10^3</f>
        <v>#REF!</v>
      </c>
      <c r="W143" t="s">
        <v>244</v>
      </c>
      <c r="X143" s="32">
        <f>AH36</f>
        <v>799.79640000000006</v>
      </c>
      <c r="Y143" s="32">
        <f t="shared" ref="Y143:AF143" si="49">AI36</f>
        <v>811.14060000000006</v>
      </c>
      <c r="Z143" s="32">
        <f t="shared" si="49"/>
        <v>819.53430000000014</v>
      </c>
      <c r="AA143" s="32">
        <f t="shared" si="49"/>
        <v>819.57240000000002</v>
      </c>
      <c r="AB143" s="32">
        <f t="shared" si="49"/>
        <v>834.54280000000006</v>
      </c>
      <c r="AC143" s="32">
        <f t="shared" si="49"/>
        <v>859.40009999999984</v>
      </c>
      <c r="AD143" s="32">
        <f t="shared" si="49"/>
        <v>888.45410000000004</v>
      </c>
      <c r="AE143" s="32">
        <f t="shared" si="49"/>
        <v>921.85490000000004</v>
      </c>
      <c r="AF143" s="32">
        <f t="shared" si="49"/>
        <v>954.98810000000014</v>
      </c>
      <c r="AG143" s="12"/>
      <c r="AH143" s="12"/>
      <c r="AJ143" s="20"/>
      <c r="AK143" s="20"/>
      <c r="AL143" s="20"/>
      <c r="AN143" s="42"/>
      <c r="AO143" s="43"/>
      <c r="AP143" s="43"/>
      <c r="AQ143" s="43"/>
      <c r="AR143" s="43"/>
      <c r="AT143" s="2"/>
      <c r="AU143" s="44"/>
      <c r="AV143" s="44"/>
      <c r="AW143" s="44"/>
      <c r="AY143" s="2"/>
      <c r="AZ143" s="44"/>
      <c r="BA143" s="44"/>
      <c r="BB143" s="44"/>
      <c r="BC143" s="40"/>
      <c r="BD143" s="2"/>
      <c r="BE143" s="40"/>
      <c r="BF143" s="40"/>
      <c r="BG143" s="40"/>
    </row>
    <row r="144" spans="1:64" x14ac:dyDescent="0.3">
      <c r="A144" t="s">
        <v>61</v>
      </c>
      <c r="B144" s="2">
        <v>9522</v>
      </c>
      <c r="C144" s="2">
        <v>9437</v>
      </c>
      <c r="D144" s="2">
        <v>8281.6000000000022</v>
      </c>
      <c r="E144" s="2">
        <v>8390.7000000000025</v>
      </c>
      <c r="F144" s="2">
        <v>9105.7000000000007</v>
      </c>
      <c r="G144" s="2">
        <v>10021.600000000002</v>
      </c>
      <c r="H144" s="2">
        <v>10728</v>
      </c>
      <c r="I144" s="2">
        <v>11030.199999999999</v>
      </c>
      <c r="J144" s="2">
        <v>11113.000000000002</v>
      </c>
      <c r="K144" s="2">
        <v>10353.5</v>
      </c>
      <c r="L144" s="2">
        <v>9468.3000000000011</v>
      </c>
      <c r="M144" s="2">
        <v>8708.6</v>
      </c>
      <c r="N144" t="e">
        <f>(#REF!+#REF!+#REF!)/10^3</f>
        <v>#REF!</v>
      </c>
      <c r="O144" t="e">
        <f>(#REF!+#REF!+#REF!)/10^3</f>
        <v>#REF!</v>
      </c>
      <c r="P144" t="e">
        <f>(#REF!+#REF!+#REF!)/10^3</f>
        <v>#REF!</v>
      </c>
      <c r="Q144" t="e">
        <f>(#REF!+#REF!+#REF!)/10^3</f>
        <v>#REF!</v>
      </c>
      <c r="R144" t="e">
        <f>(#REF!+#REF!+#REF!)/10^3</f>
        <v>#REF!</v>
      </c>
      <c r="S144" t="e">
        <f>(#REF!+#REF!+#REF!)/10^3</f>
        <v>#REF!</v>
      </c>
      <c r="T144" t="e">
        <f>(#REF!+#REF!+#REF!)/10^3</f>
        <v>#REF!</v>
      </c>
      <c r="U144" t="e">
        <f>(#REF!+#REF!+#REF!)/10^3</f>
        <v>#REF!</v>
      </c>
      <c r="W144" t="s">
        <v>245</v>
      </c>
      <c r="X144" s="32">
        <f>AR36</f>
        <v>799.79640000000006</v>
      </c>
      <c r="Y144" s="32">
        <f t="shared" ref="Y144:AF144" si="50">AS36</f>
        <v>815.53760000000034</v>
      </c>
      <c r="Z144" s="32">
        <f t="shared" si="50"/>
        <v>827.19599999999991</v>
      </c>
      <c r="AA144" s="32">
        <f t="shared" si="50"/>
        <v>827.40770000000009</v>
      </c>
      <c r="AB144" s="32">
        <f t="shared" si="50"/>
        <v>840.95740000000035</v>
      </c>
      <c r="AC144" s="32">
        <f t="shared" si="50"/>
        <v>863.33540000000005</v>
      </c>
      <c r="AD144" s="32">
        <f t="shared" si="50"/>
        <v>893.97769999999991</v>
      </c>
      <c r="AE144" s="32">
        <f t="shared" si="50"/>
        <v>930.90589999999997</v>
      </c>
      <c r="AF144" s="32">
        <f t="shared" si="50"/>
        <v>967.44409999999993</v>
      </c>
      <c r="AG144" s="12"/>
      <c r="AH144" s="12"/>
      <c r="AJ144" s="20"/>
      <c r="AK144" s="20"/>
      <c r="AL144" s="20"/>
      <c r="AN144" s="39"/>
      <c r="AO144" s="2"/>
      <c r="AP144" s="41"/>
      <c r="AQ144" s="41"/>
      <c r="AR144" s="41"/>
      <c r="AT144" s="2"/>
      <c r="AU144" s="44"/>
      <c r="AV144" s="44"/>
      <c r="AW144" s="44"/>
      <c r="AY144" s="2"/>
      <c r="AZ144" s="44"/>
      <c r="BA144" s="44"/>
      <c r="BB144" s="44"/>
      <c r="BC144" s="40"/>
      <c r="BD144" s="2"/>
      <c r="BE144" s="40"/>
      <c r="BF144" s="40"/>
      <c r="BG144" s="40"/>
    </row>
    <row r="145" spans="1:59" x14ac:dyDescent="0.3">
      <c r="A145" t="s">
        <v>159</v>
      </c>
      <c r="B145" s="2">
        <v>6068</v>
      </c>
      <c r="C145" s="2">
        <v>6471</v>
      </c>
      <c r="D145" s="2">
        <v>6053</v>
      </c>
      <c r="E145" s="2">
        <v>6140.3000000000011</v>
      </c>
      <c r="F145" s="2">
        <v>6286.2</v>
      </c>
      <c r="G145" s="2">
        <v>6443.1</v>
      </c>
      <c r="H145" s="2">
        <v>6514.2000000000007</v>
      </c>
      <c r="I145" s="2">
        <v>6579.5000000000009</v>
      </c>
      <c r="J145" s="2">
        <v>6641.9000000000005</v>
      </c>
      <c r="K145" s="2">
        <v>6677.7</v>
      </c>
      <c r="L145" s="2">
        <v>6710.1</v>
      </c>
      <c r="M145" s="2">
        <v>6740.6</v>
      </c>
      <c r="N145" t="e">
        <f>(#REF!+#REF!+#REF!)/10^3</f>
        <v>#REF!</v>
      </c>
      <c r="O145" t="e">
        <f>(#REF!+#REF!+#REF!)/10^3</f>
        <v>#REF!</v>
      </c>
      <c r="P145" t="e">
        <f>(#REF!+#REF!+#REF!)/10^3</f>
        <v>#REF!</v>
      </c>
      <c r="Q145" t="e">
        <f>(#REF!+#REF!+#REF!)/10^3</f>
        <v>#REF!</v>
      </c>
      <c r="R145" t="e">
        <f>(#REF!+#REF!+#REF!)/10^3</f>
        <v>#REF!</v>
      </c>
      <c r="S145" t="e">
        <f>(#REF!+#REF!+#REF!)/10^3</f>
        <v>#REF!</v>
      </c>
      <c r="T145" t="e">
        <f>(#REF!+#REF!+#REF!)/10^3</f>
        <v>#REF!</v>
      </c>
      <c r="U145" t="e">
        <f>(#REF!+#REF!+#REF!)/10^3</f>
        <v>#REF!</v>
      </c>
      <c r="W145" t="s">
        <v>246</v>
      </c>
      <c r="X145" s="32">
        <f>BB36</f>
        <v>799.79640000000006</v>
      </c>
      <c r="Y145" s="32">
        <f t="shared" ref="Y145:AF145" si="51">BC36</f>
        <v>817.53829999999982</v>
      </c>
      <c r="Z145" s="32">
        <f t="shared" si="51"/>
        <v>834.29590000000019</v>
      </c>
      <c r="AA145" s="32">
        <f t="shared" si="51"/>
        <v>833.92190000000016</v>
      </c>
      <c r="AB145" s="32">
        <f t="shared" si="51"/>
        <v>846.95550000000003</v>
      </c>
      <c r="AC145" s="32">
        <f t="shared" si="51"/>
        <v>879.31829999999979</v>
      </c>
      <c r="AD145" s="32">
        <f t="shared" si="51"/>
        <v>910.8946000000002</v>
      </c>
      <c r="AE145" s="32">
        <f t="shared" si="51"/>
        <v>944.16029999999989</v>
      </c>
      <c r="AF145" s="32">
        <f t="shared" si="51"/>
        <v>976.59570000000008</v>
      </c>
      <c r="AG145" s="12"/>
      <c r="AH145" s="12"/>
      <c r="AJ145" s="20"/>
      <c r="AK145" s="20"/>
      <c r="AL145" s="20"/>
      <c r="AN145" s="39"/>
      <c r="AO145" s="2"/>
      <c r="AP145" s="41"/>
      <c r="AQ145" s="41"/>
      <c r="AR145" s="41"/>
      <c r="AT145" s="2"/>
      <c r="AU145" s="44"/>
      <c r="AV145" s="44"/>
      <c r="AW145" s="44"/>
      <c r="AY145" s="2"/>
      <c r="AZ145" s="44"/>
      <c r="BA145" s="44"/>
      <c r="BB145" s="44"/>
      <c r="BC145" s="40"/>
      <c r="BD145" s="2"/>
      <c r="BE145" s="40"/>
      <c r="BF145" s="40"/>
      <c r="BG145" s="40"/>
    </row>
    <row r="146" spans="1:59" x14ac:dyDescent="0.3">
      <c r="A146" t="s">
        <v>160</v>
      </c>
      <c r="B146" s="2">
        <v>132</v>
      </c>
      <c r="C146" s="2">
        <v>79</v>
      </c>
      <c r="D146" s="2">
        <v>75.400000000000006</v>
      </c>
      <c r="E146" s="2">
        <v>76.099999999999994</v>
      </c>
      <c r="F146" s="2">
        <v>77.099999999999994</v>
      </c>
      <c r="G146" s="2">
        <v>77.8</v>
      </c>
      <c r="H146" s="2">
        <v>78.8</v>
      </c>
      <c r="I146" s="2">
        <v>80.099999999999994</v>
      </c>
      <c r="J146" s="2">
        <v>81.599999999999994</v>
      </c>
      <c r="K146" s="2">
        <v>83</v>
      </c>
      <c r="L146" s="2">
        <v>84.6</v>
      </c>
      <c r="M146" s="2">
        <v>86.4</v>
      </c>
      <c r="N146" t="e">
        <f>(#REF!+#REF!+#REF!)/10^3</f>
        <v>#REF!</v>
      </c>
      <c r="O146" t="e">
        <f>(#REF!+#REF!+#REF!)/10^3</f>
        <v>#REF!</v>
      </c>
      <c r="P146" t="e">
        <f>(#REF!+#REF!+#REF!)/10^3</f>
        <v>#REF!</v>
      </c>
      <c r="Q146" t="e">
        <f>(#REF!+#REF!+#REF!)/10^3</f>
        <v>#REF!</v>
      </c>
      <c r="R146" t="e">
        <f>(#REF!+#REF!+#REF!)/10^3</f>
        <v>#REF!</v>
      </c>
      <c r="S146" t="e">
        <f>(#REF!+#REF!+#REF!)/10^3</f>
        <v>#REF!</v>
      </c>
      <c r="T146" t="e">
        <f>(#REF!+#REF!+#REF!)/10^3</f>
        <v>#REF!</v>
      </c>
      <c r="U146" t="e">
        <f>(#REF!+#REF!+#REF!)/10^3</f>
        <v>#REF!</v>
      </c>
      <c r="X146" s="32"/>
      <c r="Y146" s="32"/>
      <c r="Z146" s="32"/>
      <c r="AA146" s="32"/>
      <c r="AB146" s="32"/>
      <c r="AC146" s="32"/>
      <c r="AD146" s="32"/>
      <c r="AE146" s="32"/>
      <c r="AF146" s="32"/>
      <c r="AG146" s="12"/>
      <c r="AH146" s="12"/>
      <c r="AJ146" s="20"/>
      <c r="AK146" s="20"/>
      <c r="AL146" s="20"/>
      <c r="AN146" s="39"/>
      <c r="AO146" s="2"/>
      <c r="AP146" s="41"/>
      <c r="AQ146" s="41"/>
      <c r="AR146" s="41"/>
      <c r="AT146" s="2"/>
      <c r="AU146" s="44"/>
      <c r="AV146" s="44"/>
      <c r="AW146" s="44"/>
      <c r="AY146" s="2"/>
      <c r="AZ146" s="44"/>
      <c r="BA146" s="44"/>
      <c r="BB146" s="44"/>
      <c r="BC146" s="40"/>
      <c r="BD146" s="2"/>
      <c r="BE146" s="40"/>
      <c r="BF146" s="40"/>
      <c r="BG146" s="40"/>
    </row>
    <row r="147" spans="1:59" x14ac:dyDescent="0.3">
      <c r="A147" t="s">
        <v>161</v>
      </c>
      <c r="B147" s="2">
        <v>263</v>
      </c>
      <c r="C147" s="2">
        <v>179</v>
      </c>
      <c r="D147" s="2">
        <v>179</v>
      </c>
      <c r="E147" s="2">
        <v>179.60000000000008</v>
      </c>
      <c r="F147" s="2">
        <v>180.19999999999962</v>
      </c>
      <c r="G147" s="2">
        <v>180.60000000000028</v>
      </c>
      <c r="H147" s="2">
        <v>178.20000000000027</v>
      </c>
      <c r="I147" s="2">
        <v>176.2</v>
      </c>
      <c r="J147" s="2">
        <v>175.59999999999991</v>
      </c>
      <c r="K147" s="2">
        <v>174.7</v>
      </c>
      <c r="L147" s="2">
        <v>173.8000000000001</v>
      </c>
      <c r="M147" s="2">
        <v>173.10000000000008</v>
      </c>
      <c r="N147" t="e">
        <f>(#REF!+#REF!+#REF!)/10^3</f>
        <v>#REF!</v>
      </c>
      <c r="O147" t="e">
        <f>(#REF!+#REF!+#REF!)/10^3</f>
        <v>#REF!</v>
      </c>
      <c r="P147" t="e">
        <f>(#REF!+#REF!+#REF!)/10^3</f>
        <v>#REF!</v>
      </c>
      <c r="Q147" t="e">
        <f>(#REF!+#REF!+#REF!)/10^3</f>
        <v>#REF!</v>
      </c>
      <c r="R147" t="e">
        <f>(#REF!+#REF!+#REF!)/10^3</f>
        <v>#REF!</v>
      </c>
      <c r="S147" t="e">
        <f>(#REF!+#REF!+#REF!)/10^3</f>
        <v>#REF!</v>
      </c>
      <c r="T147" t="e">
        <f>(#REF!+#REF!+#REF!)/10^3</f>
        <v>#REF!</v>
      </c>
      <c r="U147" t="e">
        <f>(#REF!+#REF!+#REF!)/10^3</f>
        <v>#REF!</v>
      </c>
      <c r="X147" s="32"/>
      <c r="Y147" s="32"/>
      <c r="Z147" s="32"/>
      <c r="AA147" s="32"/>
      <c r="AB147" s="32"/>
      <c r="AC147" s="32"/>
      <c r="AD147" s="32"/>
      <c r="AE147" s="32"/>
      <c r="AF147" s="32"/>
      <c r="AG147" s="12"/>
      <c r="AH147" s="12"/>
      <c r="AJ147" s="20"/>
      <c r="AK147" s="20"/>
      <c r="AL147" s="20"/>
      <c r="AN147" s="35"/>
      <c r="AO147" s="43"/>
      <c r="AP147" s="43"/>
      <c r="AQ147" s="43"/>
      <c r="AR147" s="43"/>
      <c r="AT147" s="2"/>
      <c r="AU147" s="44"/>
      <c r="AV147" s="44"/>
      <c r="AW147" s="44"/>
      <c r="AY147" s="2"/>
      <c r="AZ147" s="44"/>
      <c r="BA147" s="44"/>
      <c r="BB147" s="44"/>
      <c r="BC147" s="40"/>
      <c r="BD147" s="2"/>
      <c r="BE147" s="40"/>
      <c r="BF147" s="40"/>
      <c r="BG147" s="40"/>
    </row>
    <row r="148" spans="1:59" x14ac:dyDescent="0.3">
      <c r="A148" t="s">
        <v>162</v>
      </c>
      <c r="B148" s="2">
        <v>6</v>
      </c>
      <c r="C148" s="2">
        <v>14</v>
      </c>
      <c r="D148" s="2">
        <v>14.1</v>
      </c>
      <c r="E148" s="2">
        <v>15.7</v>
      </c>
      <c r="F148" s="2">
        <v>13.5</v>
      </c>
      <c r="G148" s="2">
        <v>11.6</v>
      </c>
      <c r="H148" s="2">
        <v>10.299999999999999</v>
      </c>
      <c r="I148" s="2">
        <v>12.1</v>
      </c>
      <c r="J148" s="2">
        <v>14.3</v>
      </c>
      <c r="K148" s="2">
        <v>17.000000000000004</v>
      </c>
      <c r="L148" s="2">
        <v>20.2</v>
      </c>
      <c r="M148" s="2">
        <v>23.999999999999996</v>
      </c>
      <c r="N148" t="e">
        <f>(#REF!+#REF!+#REF!)/10^3</f>
        <v>#REF!</v>
      </c>
      <c r="O148" t="e">
        <f>(#REF!+#REF!+#REF!)/10^3</f>
        <v>#REF!</v>
      </c>
      <c r="P148" t="e">
        <f>(#REF!+#REF!+#REF!)/10^3</f>
        <v>#REF!</v>
      </c>
      <c r="Q148" t="e">
        <f>(#REF!+#REF!+#REF!)/10^3</f>
        <v>#REF!</v>
      </c>
      <c r="R148" t="e">
        <f>(#REF!+#REF!+#REF!)/10^3</f>
        <v>#REF!</v>
      </c>
      <c r="S148" t="e">
        <f>(#REF!+#REF!+#REF!)/10^3</f>
        <v>#REF!</v>
      </c>
      <c r="T148" t="e">
        <f>(#REF!+#REF!+#REF!)/10^3</f>
        <v>#REF!</v>
      </c>
      <c r="U148" t="e">
        <f>(#REF!+#REF!+#REF!)/10^3</f>
        <v>#REF!</v>
      </c>
      <c r="X148" s="32"/>
      <c r="Y148" s="32"/>
      <c r="Z148" s="32"/>
      <c r="AA148" s="32"/>
      <c r="AB148" s="32"/>
      <c r="AC148" s="32"/>
      <c r="AD148" s="32"/>
      <c r="AE148" s="32"/>
      <c r="AF148" s="32"/>
      <c r="AG148" s="12"/>
      <c r="AH148" s="12"/>
      <c r="AJ148" s="20"/>
      <c r="AK148" s="20"/>
      <c r="AL148" s="20"/>
      <c r="AN148" s="39"/>
      <c r="AO148" s="2"/>
      <c r="AP148" s="41"/>
      <c r="AQ148" s="41"/>
      <c r="AR148" s="41"/>
      <c r="AT148" s="2"/>
      <c r="AU148" s="44"/>
      <c r="AV148" s="44"/>
      <c r="AW148" s="44"/>
      <c r="AY148" s="2"/>
      <c r="AZ148" s="44"/>
      <c r="BA148" s="44"/>
      <c r="BB148" s="44"/>
      <c r="BC148" s="40"/>
      <c r="BD148" s="2"/>
      <c r="BE148" s="40"/>
      <c r="BF148" s="40"/>
      <c r="BG148" s="40"/>
    </row>
    <row r="149" spans="1:59" x14ac:dyDescent="0.3">
      <c r="A149" t="s">
        <v>163</v>
      </c>
      <c r="B149" s="2">
        <v>63</v>
      </c>
      <c r="C149" s="2">
        <v>127</v>
      </c>
      <c r="D149" s="2">
        <v>127</v>
      </c>
      <c r="E149" s="2">
        <v>135.19999999999999</v>
      </c>
      <c r="F149" s="2">
        <v>147.69999999999999</v>
      </c>
      <c r="G149" s="2">
        <v>159.80000000000001</v>
      </c>
      <c r="H149" s="2">
        <v>167.89999999999998</v>
      </c>
      <c r="I149" s="2">
        <v>172</v>
      </c>
      <c r="J149" s="2">
        <v>174.9</v>
      </c>
      <c r="K149" s="2">
        <v>175.4</v>
      </c>
      <c r="L149" s="2">
        <v>175.20000000000002</v>
      </c>
      <c r="M149" s="2">
        <v>175.1</v>
      </c>
      <c r="N149" t="e">
        <f>(#REF!+#REF!+#REF!)/10^3</f>
        <v>#REF!</v>
      </c>
      <c r="O149" t="e">
        <f>(#REF!+#REF!+#REF!)/10^3</f>
        <v>#REF!</v>
      </c>
      <c r="P149" t="e">
        <f>(#REF!+#REF!+#REF!)/10^3</f>
        <v>#REF!</v>
      </c>
      <c r="Q149" t="e">
        <f>(#REF!+#REF!+#REF!)/10^3</f>
        <v>#REF!</v>
      </c>
      <c r="R149" t="e">
        <f>(#REF!+#REF!+#REF!)/10^3</f>
        <v>#REF!</v>
      </c>
      <c r="S149" t="e">
        <f>(#REF!+#REF!+#REF!)/10^3</f>
        <v>#REF!</v>
      </c>
      <c r="T149" t="e">
        <f>(#REF!+#REF!+#REF!)/10^3</f>
        <v>#REF!</v>
      </c>
      <c r="U149" t="e">
        <f>(#REF!+#REF!+#REF!)/10^3</f>
        <v>#REF!</v>
      </c>
      <c r="W149" s="4" t="s">
        <v>87</v>
      </c>
      <c r="X149" s="4">
        <v>2020</v>
      </c>
      <c r="Y149" s="4">
        <v>2025</v>
      </c>
      <c r="Z149" s="4">
        <v>2030</v>
      </c>
      <c r="AA149" s="4">
        <v>2035</v>
      </c>
      <c r="AB149" s="4">
        <v>2040</v>
      </c>
      <c r="AC149" s="4">
        <v>2045</v>
      </c>
      <c r="AD149" s="4">
        <v>2050</v>
      </c>
      <c r="AE149" s="4">
        <v>2055</v>
      </c>
      <c r="AF149" s="4">
        <v>2060</v>
      </c>
      <c r="AG149" s="12"/>
      <c r="AH149" s="12"/>
      <c r="AJ149" s="20"/>
      <c r="AK149" s="20"/>
      <c r="AL149" s="20"/>
      <c r="AN149" s="39"/>
      <c r="AO149" s="2"/>
      <c r="AP149" s="41"/>
      <c r="AQ149" s="41"/>
      <c r="AR149" s="41"/>
      <c r="AT149" s="2"/>
      <c r="AU149" s="44"/>
      <c r="AV149" s="44"/>
      <c r="AW149" s="44"/>
      <c r="AY149" s="2"/>
      <c r="AZ149" s="44"/>
      <c r="BA149" s="44"/>
      <c r="BB149" s="44"/>
      <c r="BC149" s="40"/>
      <c r="BD149" s="2"/>
      <c r="BE149" s="40"/>
      <c r="BF149" s="40"/>
      <c r="BG149" s="40"/>
    </row>
    <row r="150" spans="1:59" x14ac:dyDescent="0.3">
      <c r="A150" s="1" t="s">
        <v>94</v>
      </c>
      <c r="W150" t="s">
        <v>91</v>
      </c>
      <c r="X150" s="32">
        <f>X49</f>
        <v>4029.7451999999994</v>
      </c>
      <c r="Y150" s="32">
        <f t="shared" ref="Y150:AF150" si="52">Y49</f>
        <v>4158.5366999999997</v>
      </c>
      <c r="Z150" s="32">
        <f t="shared" si="52"/>
        <v>4316.0373</v>
      </c>
      <c r="AA150" s="32">
        <f t="shared" si="52"/>
        <v>4375.3699000000006</v>
      </c>
      <c r="AB150" s="32">
        <f t="shared" si="52"/>
        <v>4444.4488999999994</v>
      </c>
      <c r="AC150" s="32">
        <f t="shared" si="52"/>
        <v>4517.4454999999998</v>
      </c>
      <c r="AD150" s="32">
        <f t="shared" si="52"/>
        <v>4538.9470999999994</v>
      </c>
      <c r="AE150" s="32">
        <f t="shared" si="52"/>
        <v>4554.653800000001</v>
      </c>
      <c r="AF150" s="32">
        <f t="shared" si="52"/>
        <v>4543.9718000000012</v>
      </c>
      <c r="AG150" s="11"/>
      <c r="AH150" s="11"/>
      <c r="AI150" s="4"/>
      <c r="AJ150" s="15"/>
      <c r="AK150" s="15"/>
      <c r="AL150" s="15"/>
      <c r="AN150" s="39"/>
      <c r="AO150" s="2"/>
      <c r="AP150" s="41"/>
      <c r="AQ150" s="41"/>
      <c r="AR150" s="41"/>
      <c r="AT150" s="2"/>
      <c r="AU150" s="44"/>
      <c r="AV150" s="44"/>
      <c r="AW150" s="44"/>
      <c r="AY150" s="2"/>
      <c r="AZ150" s="44"/>
      <c r="BA150" s="44"/>
      <c r="BB150" s="44"/>
      <c r="BC150" s="40"/>
      <c r="BD150" s="2"/>
      <c r="BE150" s="40"/>
      <c r="BF150" s="40"/>
      <c r="BG150" s="40"/>
    </row>
    <row r="151" spans="1:59" x14ac:dyDescent="0.3">
      <c r="B151" s="2" t="s">
        <v>1</v>
      </c>
      <c r="D151" s="2" t="s">
        <v>2</v>
      </c>
      <c r="W151" t="s">
        <v>244</v>
      </c>
      <c r="X151" s="32">
        <f>AH49</f>
        <v>4029.7451999999994</v>
      </c>
      <c r="Y151" s="32">
        <f t="shared" ref="Y151:AF151" si="53">AI49</f>
        <v>4139.2763999999997</v>
      </c>
      <c r="Z151" s="32">
        <f t="shared" si="53"/>
        <v>4276.9142000000002</v>
      </c>
      <c r="AA151" s="32">
        <f t="shared" si="53"/>
        <v>4331.8321999999998</v>
      </c>
      <c r="AB151" s="32">
        <f t="shared" si="53"/>
        <v>4390.2178999999996</v>
      </c>
      <c r="AC151" s="32">
        <f t="shared" si="53"/>
        <v>4453.4160000000002</v>
      </c>
      <c r="AD151" s="32">
        <f t="shared" si="53"/>
        <v>4472.7645000000002</v>
      </c>
      <c r="AE151" s="32">
        <f t="shared" si="53"/>
        <v>4483.7089999999998</v>
      </c>
      <c r="AF151" s="32">
        <f t="shared" si="53"/>
        <v>4466.2810000000009</v>
      </c>
      <c r="AG151" s="11"/>
      <c r="AN151" s="35"/>
      <c r="AO151" s="43"/>
      <c r="AP151" s="43"/>
      <c r="AQ151" s="43"/>
      <c r="AR151" s="43"/>
      <c r="AT151" s="2"/>
      <c r="AU151" s="44"/>
      <c r="AV151" s="44"/>
      <c r="AW151" s="44"/>
      <c r="AY151" s="2"/>
      <c r="AZ151" s="44"/>
      <c r="BA151" s="44"/>
      <c r="BB151" s="44"/>
      <c r="BC151" s="40"/>
      <c r="BD151" s="2"/>
      <c r="BE151" s="40"/>
      <c r="BF151" s="40"/>
      <c r="BG151" s="40"/>
    </row>
    <row r="152" spans="1:59" x14ac:dyDescent="0.3">
      <c r="A152" s="5" t="s">
        <v>4</v>
      </c>
      <c r="B152" s="6">
        <v>1992</v>
      </c>
      <c r="C152" s="6">
        <v>2017</v>
      </c>
      <c r="D152" s="7">
        <v>2017</v>
      </c>
      <c r="E152" s="7">
        <v>2020</v>
      </c>
      <c r="F152" s="7">
        <v>2025</v>
      </c>
      <c r="G152" s="7">
        <v>2030</v>
      </c>
      <c r="H152" s="7">
        <v>2035</v>
      </c>
      <c r="I152" s="7">
        <v>2040</v>
      </c>
      <c r="J152" s="7">
        <v>2045</v>
      </c>
      <c r="K152" s="7">
        <v>2050</v>
      </c>
      <c r="L152" s="7">
        <v>2055</v>
      </c>
      <c r="M152" s="7">
        <v>2060</v>
      </c>
      <c r="N152" s="8">
        <v>2065</v>
      </c>
      <c r="O152" s="8">
        <v>2070</v>
      </c>
      <c r="P152" s="8">
        <v>2075</v>
      </c>
      <c r="Q152" s="8">
        <v>2080</v>
      </c>
      <c r="R152" s="8">
        <v>2085</v>
      </c>
      <c r="S152" s="8">
        <v>2090</v>
      </c>
      <c r="T152" s="8">
        <v>2095</v>
      </c>
      <c r="U152" s="8">
        <v>2100</v>
      </c>
      <c r="W152" t="s">
        <v>245</v>
      </c>
      <c r="X152" s="32">
        <f>AR49</f>
        <v>4029.7451999999994</v>
      </c>
      <c r="Y152" s="32">
        <f t="shared" ref="Y152:AF152" si="54">AS49</f>
        <v>4130.1278000000002</v>
      </c>
      <c r="Z152" s="32">
        <f t="shared" si="54"/>
        <v>4251.4941000000008</v>
      </c>
      <c r="AA152" s="32">
        <f t="shared" si="54"/>
        <v>4302.1232</v>
      </c>
      <c r="AB152" s="32">
        <f t="shared" si="54"/>
        <v>4356.0118000000011</v>
      </c>
      <c r="AC152" s="32">
        <f t="shared" si="54"/>
        <v>4408.2521999999999</v>
      </c>
      <c r="AD152" s="32">
        <f t="shared" si="54"/>
        <v>4416.0237999999999</v>
      </c>
      <c r="AE152" s="32">
        <f t="shared" si="54"/>
        <v>4407.6201999999994</v>
      </c>
      <c r="AF152" s="32">
        <f t="shared" si="54"/>
        <v>4424.8517999999985</v>
      </c>
      <c r="AG152" s="11"/>
      <c r="AN152" s="39"/>
      <c r="AO152" s="2"/>
      <c r="AP152" s="41"/>
      <c r="AQ152" s="41"/>
      <c r="AR152" s="41"/>
      <c r="AT152" s="2"/>
      <c r="AU152" s="44"/>
      <c r="AV152" s="44"/>
      <c r="AW152" s="44"/>
      <c r="AY152" s="2"/>
      <c r="AZ152" s="44"/>
      <c r="BA152" s="44"/>
      <c r="BB152" s="44"/>
      <c r="BC152" s="40"/>
      <c r="BD152" s="2"/>
      <c r="BE152" s="40"/>
      <c r="BF152" s="40"/>
      <c r="BG152" s="40"/>
    </row>
    <row r="153" spans="1:59" x14ac:dyDescent="0.3">
      <c r="A153" s="9" t="s">
        <v>63</v>
      </c>
      <c r="B153" s="10">
        <f>SUM(B154:B183)+B187+B188+B192+B193+B194+B195+B198</f>
        <v>564479</v>
      </c>
      <c r="C153" s="10">
        <f>SUM(C154:C183)+C187+C188+C192+C193+C194+C195+C198</f>
        <v>755410</v>
      </c>
      <c r="D153" s="10">
        <f>SUM(D154:D183)+D187+D188+D192+D193+D194+D195+D198</f>
        <v>771326.99999999977</v>
      </c>
      <c r="E153" s="10">
        <f>SUM(E154:E183)+E187+E188+E192+E193+E194+E195+E198</f>
        <v>799796.4</v>
      </c>
      <c r="F153" s="10">
        <f t="shared" ref="F153:U153" si="55">SUM(F154:F183)+F187+F188+F192+F193+F194+F195+F198</f>
        <v>822053.2</v>
      </c>
      <c r="G153" s="10">
        <f t="shared" si="55"/>
        <v>834887.90000000014</v>
      </c>
      <c r="H153" s="10">
        <f t="shared" si="55"/>
        <v>844228.2999999997</v>
      </c>
      <c r="I153" s="10">
        <f t="shared" si="55"/>
        <v>876223.59999999986</v>
      </c>
      <c r="J153" s="10">
        <f t="shared" si="55"/>
        <v>914199.79999999981</v>
      </c>
      <c r="K153" s="10">
        <f t="shared" si="55"/>
        <v>946677.6</v>
      </c>
      <c r="L153" s="10">
        <f t="shared" si="55"/>
        <v>979017.00000000023</v>
      </c>
      <c r="M153" s="10">
        <f t="shared" si="55"/>
        <v>1010867.0000000001</v>
      </c>
      <c r="N153" s="10" t="e">
        <f t="shared" si="55"/>
        <v>#REF!</v>
      </c>
      <c r="O153" s="10" t="e">
        <f t="shared" si="55"/>
        <v>#REF!</v>
      </c>
      <c r="P153" s="10" t="e">
        <f t="shared" si="55"/>
        <v>#REF!</v>
      </c>
      <c r="Q153" s="10" t="e">
        <f t="shared" si="55"/>
        <v>#REF!</v>
      </c>
      <c r="R153" s="10" t="e">
        <f t="shared" si="55"/>
        <v>#REF!</v>
      </c>
      <c r="S153" s="10" t="e">
        <f t="shared" si="55"/>
        <v>#REF!</v>
      </c>
      <c r="T153" s="10" t="e">
        <f t="shared" si="55"/>
        <v>#REF!</v>
      </c>
      <c r="U153" s="10" t="e">
        <f t="shared" si="55"/>
        <v>#REF!</v>
      </c>
      <c r="W153" t="s">
        <v>246</v>
      </c>
      <c r="X153" s="32">
        <f>BB49</f>
        <v>4029.7451999999994</v>
      </c>
      <c r="Y153" s="32">
        <f t="shared" ref="Y153:AF153" si="56">BC49</f>
        <v>4147.4715999999999</v>
      </c>
      <c r="Z153" s="32">
        <f t="shared" si="56"/>
        <v>4294.9655000000002</v>
      </c>
      <c r="AA153" s="32">
        <f t="shared" si="56"/>
        <v>4347.6679000000004</v>
      </c>
      <c r="AB153" s="32">
        <f t="shared" si="56"/>
        <v>4405.0155999999997</v>
      </c>
      <c r="AC153" s="32">
        <f t="shared" si="56"/>
        <v>4471.6568999999981</v>
      </c>
      <c r="AD153" s="32">
        <f t="shared" si="56"/>
        <v>4493.1409999999996</v>
      </c>
      <c r="AE153" s="32">
        <f t="shared" si="56"/>
        <v>4507.2961999999998</v>
      </c>
      <c r="AF153" s="32">
        <f t="shared" si="56"/>
        <v>4491.1413999999995</v>
      </c>
      <c r="AG153" s="11"/>
      <c r="AH153" s="38"/>
      <c r="AI153" s="38"/>
      <c r="AN153" s="35"/>
      <c r="AO153" s="43"/>
      <c r="AP153" s="43"/>
      <c r="AQ153" s="43"/>
      <c r="AR153" s="43"/>
      <c r="AT153" s="2"/>
      <c r="AU153" s="44"/>
      <c r="AV153" s="44"/>
      <c r="AW153" s="44"/>
      <c r="AY153" s="2"/>
      <c r="AZ153" s="44"/>
      <c r="BA153" s="44"/>
      <c r="BB153" s="44"/>
      <c r="BC153" s="40"/>
      <c r="BD153" s="2"/>
      <c r="BE153" s="40"/>
      <c r="BF153" s="40"/>
      <c r="BG153" s="40"/>
    </row>
    <row r="154" spans="1:59" x14ac:dyDescent="0.3">
      <c r="A154" t="s">
        <v>164</v>
      </c>
      <c r="B154" s="2">
        <v>2554</v>
      </c>
      <c r="C154" s="2">
        <v>1182</v>
      </c>
      <c r="D154" s="2">
        <v>1208</v>
      </c>
      <c r="E154" s="2">
        <v>1217.7</v>
      </c>
      <c r="F154" s="2">
        <v>1231.9000000000001</v>
      </c>
      <c r="G154" s="2">
        <v>1247.5999999999999</v>
      </c>
      <c r="H154" s="2">
        <v>1265.0999999999999</v>
      </c>
      <c r="I154" s="2">
        <v>1281.8999999999999</v>
      </c>
      <c r="J154" s="2">
        <v>1298.9000000000001</v>
      </c>
      <c r="K154" s="2">
        <v>1313.7</v>
      </c>
      <c r="L154" s="2">
        <v>1327.2</v>
      </c>
      <c r="M154" s="2">
        <v>1339.9</v>
      </c>
      <c r="N154" t="e">
        <f>(#REF!+#REF!+#REF!)/10^3</f>
        <v>#REF!</v>
      </c>
      <c r="O154" t="e">
        <f>(#REF!+#REF!+#REF!)/10^3</f>
        <v>#REF!</v>
      </c>
      <c r="P154" t="e">
        <f>(#REF!+#REF!+#REF!)/10^3</f>
        <v>#REF!</v>
      </c>
      <c r="Q154" t="e">
        <f>(#REF!+#REF!+#REF!)/10^3</f>
        <v>#REF!</v>
      </c>
      <c r="R154" t="e">
        <f>(#REF!+#REF!+#REF!)/10^3</f>
        <v>#REF!</v>
      </c>
      <c r="S154" t="e">
        <f>(#REF!+#REF!+#REF!)/10^3</f>
        <v>#REF!</v>
      </c>
      <c r="T154" t="e">
        <f>(#REF!+#REF!+#REF!)/10^3</f>
        <v>#REF!</v>
      </c>
      <c r="U154" t="e">
        <f>(#REF!+#REF!+#REF!)/10^3</f>
        <v>#REF!</v>
      </c>
      <c r="X154" s="32"/>
      <c r="Y154" s="32"/>
      <c r="Z154" s="32"/>
      <c r="AA154" s="32"/>
      <c r="AB154" s="32"/>
      <c r="AC154" s="32"/>
      <c r="AD154" s="32"/>
      <c r="AE154" s="32"/>
      <c r="AF154" s="32"/>
      <c r="AG154" s="11"/>
      <c r="AH154" s="41"/>
      <c r="AI154" s="41"/>
      <c r="AN154" s="39"/>
      <c r="AO154" s="2"/>
      <c r="AP154" s="41"/>
      <c r="AQ154" s="41"/>
      <c r="AR154" s="41"/>
      <c r="AT154" s="2"/>
      <c r="AU154" s="44"/>
      <c r="AV154" s="44"/>
      <c r="AW154" s="44"/>
      <c r="AY154" s="2"/>
      <c r="AZ154" s="44"/>
      <c r="BA154" s="44"/>
      <c r="BB154" s="44"/>
      <c r="BC154" s="40"/>
      <c r="BD154" s="2"/>
      <c r="BE154" s="40"/>
      <c r="BF154" s="40"/>
      <c r="BG154" s="40"/>
    </row>
    <row r="155" spans="1:59" x14ac:dyDescent="0.3">
      <c r="A155" t="s">
        <v>65</v>
      </c>
      <c r="B155" s="2">
        <v>17690</v>
      </c>
      <c r="C155" s="2">
        <v>27294</v>
      </c>
      <c r="D155" s="2">
        <v>28303.800000000003</v>
      </c>
      <c r="E155" s="2">
        <v>29047.300000000003</v>
      </c>
      <c r="F155" s="2">
        <v>30320.599999999995</v>
      </c>
      <c r="G155" s="2">
        <v>32820</v>
      </c>
      <c r="H155" s="2">
        <v>35166.1</v>
      </c>
      <c r="I155" s="2">
        <v>38403.800000000003</v>
      </c>
      <c r="J155" s="2">
        <v>42396.399999999994</v>
      </c>
      <c r="K155" s="2">
        <v>46912.800000000003</v>
      </c>
      <c r="L155" s="2">
        <v>50147</v>
      </c>
      <c r="M155" s="2">
        <v>49203.499999999993</v>
      </c>
      <c r="N155" t="e">
        <f>(#REF!+#REF!+#REF!)/10^3</f>
        <v>#REF!</v>
      </c>
      <c r="O155" t="e">
        <f>(#REF!+#REF!+#REF!)/10^3</f>
        <v>#REF!</v>
      </c>
      <c r="P155" t="e">
        <f>(#REF!+#REF!+#REF!)/10^3</f>
        <v>#REF!</v>
      </c>
      <c r="Q155" t="e">
        <f>(#REF!+#REF!+#REF!)/10^3</f>
        <v>#REF!</v>
      </c>
      <c r="R155" t="e">
        <f>(#REF!+#REF!+#REF!)/10^3</f>
        <v>#REF!</v>
      </c>
      <c r="S155" t="e">
        <f>(#REF!+#REF!+#REF!)/10^3</f>
        <v>#REF!</v>
      </c>
      <c r="T155" t="e">
        <f>(#REF!+#REF!+#REF!)/10^3</f>
        <v>#REF!</v>
      </c>
      <c r="U155" t="e">
        <f>(#REF!+#REF!+#REF!)/10^3</f>
        <v>#REF!</v>
      </c>
      <c r="X155" s="32"/>
      <c r="Y155" s="32"/>
      <c r="Z155" s="32"/>
      <c r="AA155" s="32"/>
      <c r="AB155" s="32"/>
      <c r="AC155" s="32"/>
      <c r="AD155" s="32"/>
      <c r="AE155" s="32"/>
      <c r="AF155" s="32"/>
      <c r="AG155" s="11"/>
      <c r="AH155" s="38"/>
      <c r="AI155" s="38"/>
      <c r="AN155" s="39"/>
      <c r="AO155" s="2"/>
      <c r="AP155" s="41"/>
      <c r="AQ155" s="41"/>
      <c r="AR155" s="41"/>
      <c r="AT155" s="2"/>
      <c r="AU155" s="44"/>
      <c r="AV155" s="44"/>
      <c r="AW155" s="44"/>
      <c r="AY155" s="2"/>
      <c r="AZ155" s="44"/>
      <c r="BA155" s="44"/>
      <c r="BB155" s="44"/>
      <c r="BC155" s="40"/>
      <c r="BD155" s="2"/>
      <c r="BE155" s="40"/>
      <c r="BF155" s="40"/>
      <c r="BG155" s="40"/>
    </row>
    <row r="156" spans="1:59" x14ac:dyDescent="0.3">
      <c r="A156" t="s">
        <v>165</v>
      </c>
      <c r="B156" s="2">
        <v>0</v>
      </c>
      <c r="C156" s="2">
        <v>8506</v>
      </c>
      <c r="D156" s="2">
        <v>8585.7000000000007</v>
      </c>
      <c r="E156" s="2">
        <v>8250.6</v>
      </c>
      <c r="F156" s="2">
        <v>6463.4000000000005</v>
      </c>
      <c r="G156" s="2">
        <v>5501.4999999999991</v>
      </c>
      <c r="H156" s="2">
        <v>5558.7</v>
      </c>
      <c r="I156" s="2">
        <v>5653.0999999999995</v>
      </c>
      <c r="J156" s="2">
        <v>5758.5999999999995</v>
      </c>
      <c r="K156" s="2">
        <v>5475</v>
      </c>
      <c r="L156" s="2">
        <v>4704.9000000000005</v>
      </c>
      <c r="M156" s="2">
        <v>4069</v>
      </c>
      <c r="N156" t="e">
        <f>(#REF!+#REF!+#REF!)/10^3</f>
        <v>#REF!</v>
      </c>
      <c r="O156" t="e">
        <f>(#REF!+#REF!+#REF!)/10^3</f>
        <v>#REF!</v>
      </c>
      <c r="P156" t="e">
        <f>(#REF!+#REF!+#REF!)/10^3</f>
        <v>#REF!</v>
      </c>
      <c r="Q156" t="e">
        <f>(#REF!+#REF!+#REF!)/10^3</f>
        <v>#REF!</v>
      </c>
      <c r="R156" t="e">
        <f>(#REF!+#REF!+#REF!)/10^3</f>
        <v>#REF!</v>
      </c>
      <c r="S156" t="e">
        <f>(#REF!+#REF!+#REF!)/10^3</f>
        <v>#REF!</v>
      </c>
      <c r="T156" t="e">
        <f>(#REF!+#REF!+#REF!)/10^3</f>
        <v>#REF!</v>
      </c>
      <c r="U156" t="e">
        <f>(#REF!+#REF!+#REF!)/10^3</f>
        <v>#REF!</v>
      </c>
      <c r="X156" s="32"/>
      <c r="Y156" s="32"/>
      <c r="Z156" s="32"/>
      <c r="AA156" s="32"/>
      <c r="AB156" s="32"/>
      <c r="AC156" s="32"/>
      <c r="AD156" s="32"/>
      <c r="AE156" s="32"/>
      <c r="AF156" s="32"/>
      <c r="AG156" s="11"/>
      <c r="AH156" s="41"/>
      <c r="AI156" s="41"/>
      <c r="AN156" s="39"/>
      <c r="AO156" s="2"/>
      <c r="AP156" s="41"/>
      <c r="AQ156" s="41"/>
      <c r="AR156" s="41"/>
      <c r="AT156" s="2"/>
      <c r="AU156" s="44"/>
      <c r="AV156" s="44"/>
      <c r="AW156" s="44"/>
      <c r="AY156" s="2"/>
      <c r="AZ156" s="44"/>
      <c r="BA156" s="44"/>
      <c r="BB156" s="44"/>
      <c r="BC156" s="40"/>
      <c r="BD156" s="2"/>
      <c r="BE156" s="40"/>
      <c r="BF156" s="40"/>
      <c r="BG156" s="40"/>
    </row>
    <row r="157" spans="1:59" x14ac:dyDescent="0.3">
      <c r="A157" t="s">
        <v>166</v>
      </c>
      <c r="B157" s="2">
        <v>36</v>
      </c>
      <c r="C157" s="2">
        <v>3424</v>
      </c>
      <c r="D157" s="2">
        <v>3601.2000000000003</v>
      </c>
      <c r="E157" s="2">
        <v>3757.3999999999996</v>
      </c>
      <c r="F157" s="2">
        <v>4163.6000000000004</v>
      </c>
      <c r="G157" s="2">
        <v>4664.1000000000004</v>
      </c>
      <c r="H157" s="2">
        <v>4841.2</v>
      </c>
      <c r="I157" s="2">
        <v>4981.4000000000005</v>
      </c>
      <c r="J157" s="2">
        <v>5227.5</v>
      </c>
      <c r="K157" s="2">
        <v>5457.4</v>
      </c>
      <c r="L157" s="2">
        <v>5511.2</v>
      </c>
      <c r="M157" s="2">
        <v>5479.9000000000005</v>
      </c>
      <c r="N157" t="e">
        <f>(#REF!+#REF!+#REF!)/10^3</f>
        <v>#REF!</v>
      </c>
      <c r="O157" t="e">
        <f>(#REF!+#REF!+#REF!)/10^3</f>
        <v>#REF!</v>
      </c>
      <c r="P157" t="e">
        <f>(#REF!+#REF!+#REF!)/10^3</f>
        <v>#REF!</v>
      </c>
      <c r="Q157" t="e">
        <f>(#REF!+#REF!+#REF!)/10^3</f>
        <v>#REF!</v>
      </c>
      <c r="R157" t="e">
        <f>(#REF!+#REF!+#REF!)/10^3</f>
        <v>#REF!</v>
      </c>
      <c r="S157" t="e">
        <f>(#REF!+#REF!+#REF!)/10^3</f>
        <v>#REF!</v>
      </c>
      <c r="T157" t="e">
        <f>(#REF!+#REF!+#REF!)/10^3</f>
        <v>#REF!</v>
      </c>
      <c r="U157" t="e">
        <f>(#REF!+#REF!+#REF!)/10^3</f>
        <v>#REF!</v>
      </c>
      <c r="AG157" s="41"/>
      <c r="AH157" s="41"/>
      <c r="AI157" s="41"/>
      <c r="AN157" s="39"/>
      <c r="AO157" s="2"/>
      <c r="AP157" s="41"/>
      <c r="AQ157" s="41"/>
      <c r="AR157" s="41"/>
      <c r="AT157" s="2"/>
      <c r="AU157" s="44"/>
      <c r="AV157" s="44"/>
      <c r="AW157" s="44"/>
      <c r="AY157" s="2"/>
      <c r="AZ157" s="44"/>
      <c r="BA157" s="44"/>
      <c r="BB157" s="44"/>
      <c r="BC157" s="40"/>
      <c r="BD157" s="2"/>
      <c r="BE157" s="40"/>
      <c r="BF157" s="40"/>
      <c r="BG157" s="40"/>
    </row>
    <row r="158" spans="1:59" x14ac:dyDescent="0.3">
      <c r="A158" t="s">
        <v>167</v>
      </c>
      <c r="B158" s="2">
        <v>3553</v>
      </c>
      <c r="C158" s="2">
        <v>5444</v>
      </c>
      <c r="D158" s="2">
        <v>5683.1</v>
      </c>
      <c r="E158" s="2">
        <v>5817</v>
      </c>
      <c r="F158" s="2">
        <v>5883.9</v>
      </c>
      <c r="G158" s="2">
        <v>5890.9999999999991</v>
      </c>
      <c r="H158" s="2">
        <v>5833.2</v>
      </c>
      <c r="I158" s="2">
        <v>5750.2999999999993</v>
      </c>
      <c r="J158" s="2">
        <v>5618.2999999999993</v>
      </c>
      <c r="K158" s="2">
        <v>5460.4000000000005</v>
      </c>
      <c r="L158" s="2">
        <v>5312.7000000000007</v>
      </c>
      <c r="M158" s="2">
        <v>5182.9000000000005</v>
      </c>
      <c r="N158" t="e">
        <f>(#REF!+#REF!+#REF!)/10^3</f>
        <v>#REF!</v>
      </c>
      <c r="O158" t="e">
        <f>(#REF!+#REF!+#REF!)/10^3</f>
        <v>#REF!</v>
      </c>
      <c r="P158" t="e">
        <f>(#REF!+#REF!+#REF!)/10^3</f>
        <v>#REF!</v>
      </c>
      <c r="Q158" t="e">
        <f>(#REF!+#REF!+#REF!)/10^3</f>
        <v>#REF!</v>
      </c>
      <c r="R158" t="e">
        <f>(#REF!+#REF!+#REF!)/10^3</f>
        <v>#REF!</v>
      </c>
      <c r="S158" t="e">
        <f>(#REF!+#REF!+#REF!)/10^3</f>
        <v>#REF!</v>
      </c>
      <c r="T158" t="e">
        <f>(#REF!+#REF!+#REF!)/10^3</f>
        <v>#REF!</v>
      </c>
      <c r="U158" t="e">
        <f>(#REF!+#REF!+#REF!)/10^3</f>
        <v>#REF!</v>
      </c>
      <c r="W158" s="35" t="s">
        <v>168</v>
      </c>
      <c r="X158" s="32">
        <f>X142+X134+X126+X118+X110+X102</f>
        <v>4029.7451999999998</v>
      </c>
      <c r="Y158" s="32">
        <f t="shared" ref="Y158:AF158" si="57">Y142+Y134+Y126+Y118+Y110+Y102</f>
        <v>4158.5366999999997</v>
      </c>
      <c r="Z158" s="32">
        <f t="shared" si="57"/>
        <v>4316.0373</v>
      </c>
      <c r="AA158" s="32">
        <f t="shared" si="57"/>
        <v>4375.3698999999997</v>
      </c>
      <c r="AB158" s="32">
        <f t="shared" si="57"/>
        <v>4444.4488999999994</v>
      </c>
      <c r="AC158" s="32">
        <f t="shared" si="57"/>
        <v>4517.4454999999998</v>
      </c>
      <c r="AD158" s="32">
        <f t="shared" si="57"/>
        <v>4538.9471000000003</v>
      </c>
      <c r="AE158" s="32">
        <f t="shared" si="57"/>
        <v>4554.6538000000019</v>
      </c>
      <c r="AF158" s="32">
        <f t="shared" si="57"/>
        <v>4543.9718000000003</v>
      </c>
      <c r="AG158" s="38"/>
      <c r="AH158" s="38"/>
      <c r="AI158" s="38"/>
      <c r="AN158" s="39"/>
      <c r="AO158" s="2"/>
      <c r="AP158" s="41"/>
      <c r="AQ158" s="41"/>
      <c r="AR158" s="41"/>
      <c r="AT158" s="2"/>
      <c r="AU158" s="44"/>
      <c r="AV158" s="44"/>
      <c r="AW158" s="44"/>
      <c r="AY158" s="2"/>
      <c r="AZ158" s="44"/>
      <c r="BA158" s="44"/>
      <c r="BB158" s="44"/>
      <c r="BC158" s="40"/>
      <c r="BD158" s="2"/>
      <c r="BE158" s="40"/>
      <c r="BF158" s="40"/>
      <c r="BG158" s="40"/>
    </row>
    <row r="159" spans="1:59" x14ac:dyDescent="0.3">
      <c r="A159" t="s">
        <v>169</v>
      </c>
      <c r="B159" s="2">
        <v>1725</v>
      </c>
      <c r="C159" s="2">
        <v>3622</v>
      </c>
      <c r="D159" s="2">
        <v>3503.1000000000004</v>
      </c>
      <c r="E159" s="2">
        <v>3364.7000000000003</v>
      </c>
      <c r="F159" s="2">
        <v>2769.0999999999995</v>
      </c>
      <c r="G159" s="2">
        <v>2185.6</v>
      </c>
      <c r="H159" s="2">
        <v>1613.8000000000002</v>
      </c>
      <c r="I159" s="2">
        <v>1334.2000000000003</v>
      </c>
      <c r="J159" s="2">
        <v>1328.3000000000004</v>
      </c>
      <c r="K159" s="2">
        <v>1327.8999999999999</v>
      </c>
      <c r="L159" s="2">
        <v>1333.9000000000003</v>
      </c>
      <c r="M159" s="2">
        <v>1346.4</v>
      </c>
      <c r="N159" t="e">
        <f>(#REF!+#REF!+#REF!)/10^3</f>
        <v>#REF!</v>
      </c>
      <c r="O159" t="e">
        <f>(#REF!+#REF!+#REF!)/10^3</f>
        <v>#REF!</v>
      </c>
      <c r="P159" t="e">
        <f>(#REF!+#REF!+#REF!)/10^3</f>
        <v>#REF!</v>
      </c>
      <c r="Q159" t="e">
        <f>(#REF!+#REF!+#REF!)/10^3</f>
        <v>#REF!</v>
      </c>
      <c r="R159" t="e">
        <f>(#REF!+#REF!+#REF!)/10^3</f>
        <v>#REF!</v>
      </c>
      <c r="S159" t="e">
        <f>(#REF!+#REF!+#REF!)/10^3</f>
        <v>#REF!</v>
      </c>
      <c r="T159" t="e">
        <f>(#REF!+#REF!+#REF!)/10^3</f>
        <v>#REF!</v>
      </c>
      <c r="U159" t="e">
        <f>(#REF!+#REF!+#REF!)/10^3</f>
        <v>#REF!</v>
      </c>
      <c r="X159" s="47"/>
      <c r="Y159" s="47"/>
      <c r="Z159" s="47"/>
      <c r="AA159" s="47"/>
      <c r="AB159" s="47"/>
      <c r="AC159" s="47"/>
      <c r="AD159" s="47"/>
      <c r="AE159" s="47"/>
      <c r="AF159" s="47"/>
      <c r="AG159" s="41"/>
      <c r="AH159" s="41"/>
      <c r="AI159" s="41"/>
      <c r="AN159" s="35"/>
      <c r="AO159" s="2"/>
      <c r="AP159" s="41"/>
      <c r="AQ159" s="41"/>
      <c r="AR159" s="41"/>
      <c r="AT159" s="2"/>
      <c r="AU159" s="44"/>
      <c r="AV159" s="44"/>
      <c r="AW159" s="44"/>
      <c r="AY159" s="2"/>
      <c r="AZ159" s="44"/>
      <c r="BA159" s="44"/>
      <c r="BB159" s="44"/>
      <c r="BC159" s="40"/>
      <c r="BD159" s="2"/>
      <c r="BE159" s="40"/>
      <c r="BF159" s="40"/>
      <c r="BG159" s="40"/>
    </row>
    <row r="160" spans="1:59" x14ac:dyDescent="0.3">
      <c r="A160" t="s">
        <v>66</v>
      </c>
      <c r="B160" s="2">
        <v>0</v>
      </c>
      <c r="C160" s="2">
        <v>14649</v>
      </c>
      <c r="D160" s="2">
        <v>14436.800000000001</v>
      </c>
      <c r="E160" s="2">
        <v>14418.800000000001</v>
      </c>
      <c r="F160" s="2">
        <v>13997.800000000001</v>
      </c>
      <c r="G160" s="2">
        <v>13888.2</v>
      </c>
      <c r="H160" s="2">
        <v>14322.9</v>
      </c>
      <c r="I160" s="2">
        <v>14806.599999999999</v>
      </c>
      <c r="J160" s="2">
        <v>14861.500000000002</v>
      </c>
      <c r="K160" s="2">
        <v>14159</v>
      </c>
      <c r="L160" s="2">
        <v>13121.1</v>
      </c>
      <c r="M160" s="2">
        <v>11673.1</v>
      </c>
      <c r="N160" t="e">
        <f>(#REF!+#REF!+#REF!)/10^3</f>
        <v>#REF!</v>
      </c>
      <c r="O160" t="e">
        <f>(#REF!+#REF!+#REF!)/10^3</f>
        <v>#REF!</v>
      </c>
      <c r="P160" t="e">
        <f>(#REF!+#REF!+#REF!)/10^3</f>
        <v>#REF!</v>
      </c>
      <c r="Q160" t="e">
        <f>(#REF!+#REF!+#REF!)/10^3</f>
        <v>#REF!</v>
      </c>
      <c r="R160" t="e">
        <f>(#REF!+#REF!+#REF!)/10^3</f>
        <v>#REF!</v>
      </c>
      <c r="S160" t="e">
        <f>(#REF!+#REF!+#REF!)/10^3</f>
        <v>#REF!</v>
      </c>
      <c r="T160" t="e">
        <f>(#REF!+#REF!+#REF!)/10^3</f>
        <v>#REF!</v>
      </c>
      <c r="U160" t="e">
        <f>(#REF!+#REF!+#REF!)/10^3</f>
        <v>#REF!</v>
      </c>
      <c r="W160" t="s">
        <v>170</v>
      </c>
      <c r="AG160" s="41"/>
      <c r="AH160" s="41"/>
      <c r="AI160" s="41"/>
    </row>
    <row r="161" spans="1:41" x14ac:dyDescent="0.3">
      <c r="A161" t="s">
        <v>171</v>
      </c>
      <c r="B161" s="2">
        <v>1836</v>
      </c>
      <c r="C161" s="2">
        <v>3751</v>
      </c>
      <c r="D161" s="2">
        <v>3750.1</v>
      </c>
      <c r="E161" s="2">
        <v>3531.8</v>
      </c>
      <c r="F161" s="2">
        <v>3260.1</v>
      </c>
      <c r="G161" s="2">
        <v>3181.5</v>
      </c>
      <c r="H161" s="2">
        <v>3194.8999999999996</v>
      </c>
      <c r="I161" s="2">
        <v>3087.7999999999997</v>
      </c>
      <c r="J161" s="2">
        <v>2988.3</v>
      </c>
      <c r="K161" s="2">
        <v>2878.0000000000005</v>
      </c>
      <c r="L161" s="2">
        <v>2720.1</v>
      </c>
      <c r="M161" s="2">
        <v>2725.6</v>
      </c>
      <c r="N161" t="e">
        <f>(#REF!+#REF!+#REF!)/10^3</f>
        <v>#REF!</v>
      </c>
      <c r="O161" t="e">
        <f>(#REF!+#REF!+#REF!)/10^3</f>
        <v>#REF!</v>
      </c>
      <c r="P161" t="e">
        <f>(#REF!+#REF!+#REF!)/10^3</f>
        <v>#REF!</v>
      </c>
      <c r="Q161" t="e">
        <f>(#REF!+#REF!+#REF!)/10^3</f>
        <v>#REF!</v>
      </c>
      <c r="R161" t="e">
        <f>(#REF!+#REF!+#REF!)/10^3</f>
        <v>#REF!</v>
      </c>
      <c r="S161" t="e">
        <f>(#REF!+#REF!+#REF!)/10^3</f>
        <v>#REF!</v>
      </c>
      <c r="T161" t="e">
        <f>(#REF!+#REF!+#REF!)/10^3</f>
        <v>#REF!</v>
      </c>
      <c r="U161" t="e">
        <f>(#REF!+#REF!+#REF!)/10^3</f>
        <v>#REF!</v>
      </c>
      <c r="W161" s="4" t="s">
        <v>6</v>
      </c>
      <c r="X161" s="4">
        <v>2020</v>
      </c>
      <c r="Y161" s="4">
        <v>2025</v>
      </c>
      <c r="Z161" s="4">
        <v>2030</v>
      </c>
      <c r="AA161" s="4">
        <v>2035</v>
      </c>
      <c r="AB161" s="4">
        <v>2040</v>
      </c>
      <c r="AC161" s="4">
        <v>2045</v>
      </c>
      <c r="AD161" s="4">
        <v>2050</v>
      </c>
      <c r="AE161" s="4">
        <v>2055</v>
      </c>
      <c r="AF161" s="4">
        <v>2060</v>
      </c>
      <c r="AG161" s="41"/>
      <c r="AH161" s="41"/>
      <c r="AI161" s="41"/>
    </row>
    <row r="162" spans="1:41" x14ac:dyDescent="0.3">
      <c r="A162" t="s">
        <v>68</v>
      </c>
      <c r="B162" s="2">
        <v>43918</v>
      </c>
      <c r="C162" s="2">
        <v>69788</v>
      </c>
      <c r="D162" s="2">
        <v>71910.200000000012</v>
      </c>
      <c r="E162" s="2">
        <v>76089.100000000006</v>
      </c>
      <c r="F162" s="2">
        <v>83403.099999999991</v>
      </c>
      <c r="G162" s="2">
        <v>86178.300000000017</v>
      </c>
      <c r="H162" s="2">
        <v>91038.8</v>
      </c>
      <c r="I162" s="2">
        <v>95432.400000000009</v>
      </c>
      <c r="J162" s="2">
        <v>100911.6</v>
      </c>
      <c r="K162" s="2">
        <v>107944.6</v>
      </c>
      <c r="L162" s="2">
        <v>115944.50000000001</v>
      </c>
      <c r="M162" s="2">
        <v>123306.40000000001</v>
      </c>
      <c r="N162" t="e">
        <f>(#REF!+#REF!+#REF!)/10^3</f>
        <v>#REF!</v>
      </c>
      <c r="O162" t="e">
        <f>(#REF!+#REF!+#REF!)/10^3</f>
        <v>#REF!</v>
      </c>
      <c r="P162" t="e">
        <f>(#REF!+#REF!+#REF!)/10^3</f>
        <v>#REF!</v>
      </c>
      <c r="Q162" t="e">
        <f>(#REF!+#REF!+#REF!)/10^3</f>
        <v>#REF!</v>
      </c>
      <c r="R162" t="e">
        <f>(#REF!+#REF!+#REF!)/10^3</f>
        <v>#REF!</v>
      </c>
      <c r="S162" t="e">
        <f>(#REF!+#REF!+#REF!)/10^3</f>
        <v>#REF!</v>
      </c>
      <c r="T162" t="e">
        <f>(#REF!+#REF!+#REF!)/10^3</f>
        <v>#REF!</v>
      </c>
      <c r="U162" t="e">
        <f>(#REF!+#REF!+#REF!)/10^3</f>
        <v>#REF!</v>
      </c>
      <c r="W162" t="s">
        <v>91</v>
      </c>
      <c r="X162" s="32">
        <f>X102</f>
        <v>749.88930000000016</v>
      </c>
      <c r="Y162" s="32">
        <f>X162+X102*4+Y102</f>
        <v>4499.6596000000009</v>
      </c>
      <c r="Z162" s="32">
        <f t="shared" ref="Z162:AF162" si="58">Y162+Y102*4+Z102</f>
        <v>8262.6809000000012</v>
      </c>
      <c r="AA162" s="32">
        <f t="shared" si="58"/>
        <v>12085.549000000003</v>
      </c>
      <c r="AB162" s="32">
        <f t="shared" si="58"/>
        <v>15968.497100000004</v>
      </c>
      <c r="AC162" s="32">
        <f t="shared" si="58"/>
        <v>19911.360400000005</v>
      </c>
      <c r="AD162" s="32">
        <f t="shared" si="58"/>
        <v>23912.424800000004</v>
      </c>
      <c r="AE162" s="32">
        <f t="shared" si="58"/>
        <v>27962.779500000004</v>
      </c>
      <c r="AF162" s="32">
        <f t="shared" si="58"/>
        <v>32025.968200000003</v>
      </c>
      <c r="AG162" s="41"/>
      <c r="AH162" s="79"/>
      <c r="AI162" s="79"/>
      <c r="AK162" s="79"/>
      <c r="AL162" s="79"/>
      <c r="AN162" s="79"/>
      <c r="AO162" s="79"/>
    </row>
    <row r="163" spans="1:41" x14ac:dyDescent="0.3">
      <c r="A163" t="s">
        <v>70</v>
      </c>
      <c r="B163" s="2">
        <v>66140</v>
      </c>
      <c r="C163" s="2">
        <v>47021</v>
      </c>
      <c r="D163" s="2">
        <v>47640.899999999994</v>
      </c>
      <c r="E163" s="2">
        <v>49236</v>
      </c>
      <c r="F163" s="2">
        <v>49854.8</v>
      </c>
      <c r="G163" s="2">
        <v>49638</v>
      </c>
      <c r="H163" s="2">
        <v>50609.4</v>
      </c>
      <c r="I163" s="2">
        <v>51776.9</v>
      </c>
      <c r="J163" s="2">
        <v>52992.800000000003</v>
      </c>
      <c r="K163" s="2">
        <v>53536.5</v>
      </c>
      <c r="L163" s="2">
        <v>53663.9</v>
      </c>
      <c r="M163" s="2">
        <v>53343.600000000006</v>
      </c>
      <c r="N163" t="e">
        <f>(#REF!+#REF!+#REF!)/10^3</f>
        <v>#REF!</v>
      </c>
      <c r="O163" t="e">
        <f>(#REF!+#REF!+#REF!)/10^3</f>
        <v>#REF!</v>
      </c>
      <c r="P163" t="e">
        <f>(#REF!+#REF!+#REF!)/10^3</f>
        <v>#REF!</v>
      </c>
      <c r="Q163" t="e">
        <f>(#REF!+#REF!+#REF!)/10^3</f>
        <v>#REF!</v>
      </c>
      <c r="R163" t="e">
        <f>(#REF!+#REF!+#REF!)/10^3</f>
        <v>#REF!</v>
      </c>
      <c r="S163" t="e">
        <f>(#REF!+#REF!+#REF!)/10^3</f>
        <v>#REF!</v>
      </c>
      <c r="T163" t="e">
        <f>(#REF!+#REF!+#REF!)/10^3</f>
        <v>#REF!</v>
      </c>
      <c r="U163" t="e">
        <f>(#REF!+#REF!+#REF!)/10^3</f>
        <v>#REF!</v>
      </c>
      <c r="W163" t="s">
        <v>244</v>
      </c>
      <c r="X163" s="32">
        <f t="shared" ref="X163:X165" si="59">X103</f>
        <v>749.88930000000016</v>
      </c>
      <c r="Y163" s="32">
        <f t="shared" ref="Y163:AF165" si="60">X163+X103*4+Y103</f>
        <v>4498.2067000000006</v>
      </c>
      <c r="Z163" s="32">
        <f t="shared" si="60"/>
        <v>8252.2853000000014</v>
      </c>
      <c r="AA163" s="32">
        <f t="shared" si="60"/>
        <v>12059.049600000004</v>
      </c>
      <c r="AB163" s="32">
        <f t="shared" si="60"/>
        <v>15923.792800000005</v>
      </c>
      <c r="AC163" s="32">
        <f t="shared" si="60"/>
        <v>19846.971500000007</v>
      </c>
      <c r="AD163" s="32">
        <f t="shared" si="60"/>
        <v>23826.940000000006</v>
      </c>
      <c r="AE163" s="32">
        <f t="shared" si="60"/>
        <v>27854.028100000007</v>
      </c>
      <c r="AF163" s="32">
        <f t="shared" si="60"/>
        <v>31887.497400000007</v>
      </c>
      <c r="AG163" s="41"/>
      <c r="AH163" s="20"/>
      <c r="AI163" s="48"/>
      <c r="AJ163" s="49"/>
      <c r="AK163" s="20"/>
      <c r="AL163" s="48"/>
      <c r="AN163" s="20"/>
      <c r="AO163" s="48"/>
    </row>
    <row r="164" spans="1:41" x14ac:dyDescent="0.3">
      <c r="A164" t="s">
        <v>72</v>
      </c>
      <c r="B164" s="2">
        <v>27101</v>
      </c>
      <c r="C164" s="2">
        <v>70134</v>
      </c>
      <c r="D164" s="2">
        <v>67655.899999999994</v>
      </c>
      <c r="E164" s="2">
        <v>69821.5</v>
      </c>
      <c r="F164" s="2">
        <v>73042.5</v>
      </c>
      <c r="G164" s="2">
        <v>76013.399999999994</v>
      </c>
      <c r="H164" s="2">
        <v>79028.999999999985</v>
      </c>
      <c r="I164" s="2">
        <v>82439.8</v>
      </c>
      <c r="J164" s="2">
        <v>86789.4</v>
      </c>
      <c r="K164" s="2">
        <v>91103.200000000012</v>
      </c>
      <c r="L164" s="2">
        <v>96601.89999999998</v>
      </c>
      <c r="M164" s="2">
        <v>103481.8</v>
      </c>
      <c r="N164" t="e">
        <f>(#REF!+#REF!+#REF!)/10^3</f>
        <v>#REF!</v>
      </c>
      <c r="O164" t="e">
        <f>(#REF!+#REF!+#REF!)/10^3</f>
        <v>#REF!</v>
      </c>
      <c r="P164" t="e">
        <f>(#REF!+#REF!+#REF!)/10^3</f>
        <v>#REF!</v>
      </c>
      <c r="Q164" t="e">
        <f>(#REF!+#REF!+#REF!)/10^3</f>
        <v>#REF!</v>
      </c>
      <c r="R164" t="e">
        <f>(#REF!+#REF!+#REF!)/10^3</f>
        <v>#REF!</v>
      </c>
      <c r="S164" t="e">
        <f>(#REF!+#REF!+#REF!)/10^3</f>
        <v>#REF!</v>
      </c>
      <c r="T164" t="e">
        <f>(#REF!+#REF!+#REF!)/10^3</f>
        <v>#REF!</v>
      </c>
      <c r="U164" t="e">
        <f>(#REF!+#REF!+#REF!)/10^3</f>
        <v>#REF!</v>
      </c>
      <c r="W164" t="s">
        <v>245</v>
      </c>
      <c r="X164" s="32">
        <f t="shared" si="59"/>
        <v>749.88930000000016</v>
      </c>
      <c r="Y164" s="32">
        <f t="shared" si="60"/>
        <v>4495.4085000000005</v>
      </c>
      <c r="Z164" s="32">
        <f t="shared" si="60"/>
        <v>8229.3140999999996</v>
      </c>
      <c r="AA164" s="32">
        <f t="shared" si="60"/>
        <v>11990.385899999999</v>
      </c>
      <c r="AB164" s="32">
        <f t="shared" si="60"/>
        <v>15805.4221</v>
      </c>
      <c r="AC164" s="32">
        <f t="shared" si="60"/>
        <v>19669.143600000003</v>
      </c>
      <c r="AD164" s="32">
        <f t="shared" si="60"/>
        <v>23554.604000000003</v>
      </c>
      <c r="AE164" s="32">
        <f t="shared" si="60"/>
        <v>27426.004400000002</v>
      </c>
      <c r="AF164" s="32">
        <f t="shared" si="60"/>
        <v>31248.004900000004</v>
      </c>
      <c r="AG164" s="41"/>
      <c r="AH164" s="20"/>
      <c r="AI164" s="48"/>
      <c r="AJ164" s="49"/>
      <c r="AK164" s="20"/>
      <c r="AL164" s="48"/>
      <c r="AN164" s="20"/>
      <c r="AO164" s="48"/>
    </row>
    <row r="165" spans="1:41" x14ac:dyDescent="0.3">
      <c r="A165" t="s">
        <v>172</v>
      </c>
      <c r="B165" s="2">
        <v>2390</v>
      </c>
      <c r="C165" s="2">
        <v>1751</v>
      </c>
      <c r="D165" s="2">
        <v>1779.7</v>
      </c>
      <c r="E165" s="2">
        <v>1836.3999999999999</v>
      </c>
      <c r="F165" s="2">
        <v>1886</v>
      </c>
      <c r="G165" s="2">
        <v>1929.3999999999999</v>
      </c>
      <c r="H165" s="2">
        <v>1951.1</v>
      </c>
      <c r="I165" s="2">
        <v>1950.6000000000001</v>
      </c>
      <c r="J165" s="2">
        <v>1945.3</v>
      </c>
      <c r="K165" s="2">
        <v>1925.5</v>
      </c>
      <c r="L165" s="2">
        <v>1906.3999999999999</v>
      </c>
      <c r="M165" s="2">
        <v>1885.5</v>
      </c>
      <c r="N165" t="e">
        <f>(#REF!+#REF!+#REF!)/10^3</f>
        <v>#REF!</v>
      </c>
      <c r="O165" t="e">
        <f>(#REF!+#REF!+#REF!)/10^3</f>
        <v>#REF!</v>
      </c>
      <c r="P165" t="e">
        <f>(#REF!+#REF!+#REF!)/10^3</f>
        <v>#REF!</v>
      </c>
      <c r="Q165" t="e">
        <f>(#REF!+#REF!+#REF!)/10^3</f>
        <v>#REF!</v>
      </c>
      <c r="R165" t="e">
        <f>(#REF!+#REF!+#REF!)/10^3</f>
        <v>#REF!</v>
      </c>
      <c r="S165" t="e">
        <f>(#REF!+#REF!+#REF!)/10^3</f>
        <v>#REF!</v>
      </c>
      <c r="T165" t="e">
        <f>(#REF!+#REF!+#REF!)/10^3</f>
        <v>#REF!</v>
      </c>
      <c r="U165" t="e">
        <f>(#REF!+#REF!+#REF!)/10^3</f>
        <v>#REF!</v>
      </c>
      <c r="W165" t="s">
        <v>246</v>
      </c>
      <c r="X165" s="32">
        <f t="shared" si="59"/>
        <v>749.88930000000016</v>
      </c>
      <c r="Y165" s="32">
        <f t="shared" si="60"/>
        <v>4498.5890000000009</v>
      </c>
      <c r="Z165" s="32">
        <f t="shared" si="60"/>
        <v>8255.092200000001</v>
      </c>
      <c r="AA165" s="32">
        <f t="shared" si="60"/>
        <v>12066.319500000001</v>
      </c>
      <c r="AB165" s="32">
        <f t="shared" si="60"/>
        <v>15935.6363</v>
      </c>
      <c r="AC165" s="32">
        <f t="shared" si="60"/>
        <v>19864.054799999998</v>
      </c>
      <c r="AD165" s="32">
        <f t="shared" si="60"/>
        <v>23849.201699999998</v>
      </c>
      <c r="AE165" s="32">
        <f t="shared" si="60"/>
        <v>27881.121299999995</v>
      </c>
      <c r="AF165" s="32">
        <f t="shared" si="60"/>
        <v>31918.975899999994</v>
      </c>
      <c r="AG165" s="41"/>
      <c r="AH165" s="20"/>
      <c r="AI165" s="48"/>
      <c r="AJ165" s="49"/>
      <c r="AK165" s="20"/>
      <c r="AL165" s="48"/>
      <c r="AN165" s="20"/>
      <c r="AO165" s="48"/>
    </row>
    <row r="166" spans="1:41" x14ac:dyDescent="0.3">
      <c r="A166" t="s">
        <v>173</v>
      </c>
      <c r="B166" s="2">
        <v>3614</v>
      </c>
      <c r="C166" s="2">
        <v>5350</v>
      </c>
      <c r="D166" s="2">
        <v>5378.1</v>
      </c>
      <c r="E166" s="2">
        <v>5603.6</v>
      </c>
      <c r="F166" s="2">
        <v>5667.9</v>
      </c>
      <c r="G166" s="2">
        <v>5606.4</v>
      </c>
      <c r="H166" s="2">
        <v>5479.8</v>
      </c>
      <c r="I166" s="2">
        <v>5359.6999999999989</v>
      </c>
      <c r="J166" s="2">
        <v>5273.8</v>
      </c>
      <c r="K166" s="2">
        <v>5164.4000000000005</v>
      </c>
      <c r="L166" s="2">
        <v>5039.8999999999996</v>
      </c>
      <c r="M166" s="2">
        <v>4894.1000000000004</v>
      </c>
      <c r="N166" t="e">
        <f>(#REF!+#REF!+#REF!)/10^3</f>
        <v>#REF!</v>
      </c>
      <c r="O166" t="e">
        <f>(#REF!+#REF!+#REF!)/10^3</f>
        <v>#REF!</v>
      </c>
      <c r="P166" t="e">
        <f>(#REF!+#REF!+#REF!)/10^3</f>
        <v>#REF!</v>
      </c>
      <c r="Q166" t="e">
        <f>(#REF!+#REF!+#REF!)/10^3</f>
        <v>#REF!</v>
      </c>
      <c r="R166" t="e">
        <f>(#REF!+#REF!+#REF!)/10^3</f>
        <v>#REF!</v>
      </c>
      <c r="S166" t="e">
        <f>(#REF!+#REF!+#REF!)/10^3</f>
        <v>#REF!</v>
      </c>
      <c r="T166" t="e">
        <f>(#REF!+#REF!+#REF!)/10^3</f>
        <v>#REF!</v>
      </c>
      <c r="U166" t="e">
        <f>(#REF!+#REF!+#REF!)/10^3</f>
        <v>#REF!</v>
      </c>
      <c r="X166" s="32"/>
      <c r="Y166" s="32"/>
      <c r="Z166" s="32"/>
      <c r="AA166" s="32"/>
      <c r="AB166" s="32"/>
      <c r="AC166" s="32"/>
      <c r="AD166" s="32"/>
      <c r="AE166" s="32"/>
      <c r="AF166" s="32"/>
      <c r="AG166" s="38"/>
      <c r="AH166" s="20"/>
      <c r="AI166" s="48"/>
      <c r="AJ166" s="49"/>
      <c r="AK166" s="20"/>
      <c r="AL166" s="48"/>
      <c r="AN166" s="20"/>
      <c r="AO166" s="48"/>
    </row>
    <row r="167" spans="1:41" x14ac:dyDescent="0.3">
      <c r="A167" t="s">
        <v>174</v>
      </c>
      <c r="B167" s="2">
        <v>0</v>
      </c>
      <c r="C167" s="2">
        <v>959</v>
      </c>
      <c r="D167" s="2">
        <v>846.1</v>
      </c>
      <c r="E167" s="2">
        <v>916.90000000000009</v>
      </c>
      <c r="F167" s="2">
        <v>1008.9999999999999</v>
      </c>
      <c r="G167" s="2">
        <v>1078.5</v>
      </c>
      <c r="H167" s="2">
        <v>1196.6999999999998</v>
      </c>
      <c r="I167" s="2">
        <v>1475.4</v>
      </c>
      <c r="J167" s="2">
        <v>1793</v>
      </c>
      <c r="K167" s="2">
        <v>2168.8000000000002</v>
      </c>
      <c r="L167" s="2">
        <v>2606</v>
      </c>
      <c r="M167" s="2">
        <v>3128.1000000000004</v>
      </c>
      <c r="N167" t="e">
        <f>(#REF!+#REF!+#REF!)/10^3</f>
        <v>#REF!</v>
      </c>
      <c r="O167" t="e">
        <f>(#REF!+#REF!+#REF!)/10^3</f>
        <v>#REF!</v>
      </c>
      <c r="P167" t="e">
        <f>(#REF!+#REF!+#REF!)/10^3</f>
        <v>#REF!</v>
      </c>
      <c r="Q167" t="e">
        <f>(#REF!+#REF!+#REF!)/10^3</f>
        <v>#REF!</v>
      </c>
      <c r="R167" t="e">
        <f>(#REF!+#REF!+#REF!)/10^3</f>
        <v>#REF!</v>
      </c>
      <c r="S167" t="e">
        <f>(#REF!+#REF!+#REF!)/10^3</f>
        <v>#REF!</v>
      </c>
      <c r="T167" t="e">
        <f>(#REF!+#REF!+#REF!)/10^3</f>
        <v>#REF!</v>
      </c>
      <c r="U167" t="e">
        <f>(#REF!+#REF!+#REF!)/10^3</f>
        <v>#REF!</v>
      </c>
      <c r="X167" s="32"/>
      <c r="Y167" s="32"/>
      <c r="Z167" s="32"/>
      <c r="AA167" s="32"/>
      <c r="AB167" s="32"/>
      <c r="AC167" s="32"/>
      <c r="AD167" s="32"/>
      <c r="AE167" s="32"/>
      <c r="AF167" s="32"/>
      <c r="AG167" s="41"/>
      <c r="AH167" s="20"/>
      <c r="AI167" s="48"/>
      <c r="AJ167" s="49"/>
      <c r="AK167" s="20"/>
      <c r="AL167" s="48"/>
      <c r="AN167" s="20"/>
      <c r="AO167" s="48"/>
    </row>
    <row r="168" spans="1:41" x14ac:dyDescent="0.3">
      <c r="A168" t="s">
        <v>175</v>
      </c>
      <c r="B168" s="2">
        <v>1335</v>
      </c>
      <c r="C168" s="2">
        <v>3237</v>
      </c>
      <c r="D168" s="2">
        <v>3364.6000000000004</v>
      </c>
      <c r="E168" s="2">
        <v>3530</v>
      </c>
      <c r="F168" s="2">
        <v>3474.8999999999996</v>
      </c>
      <c r="G168" s="2">
        <v>3372.6</v>
      </c>
      <c r="H168" s="2">
        <v>3479.7999999999997</v>
      </c>
      <c r="I168" s="2">
        <v>3635.6000000000004</v>
      </c>
      <c r="J168" s="2">
        <v>3821.4999999999995</v>
      </c>
      <c r="K168" s="2">
        <v>3993.1</v>
      </c>
      <c r="L168" s="2">
        <v>4209.8999999999996</v>
      </c>
      <c r="M168" s="2">
        <v>4434.2</v>
      </c>
      <c r="N168" t="e">
        <f>(#REF!+#REF!+#REF!)/10^3</f>
        <v>#REF!</v>
      </c>
      <c r="O168" t="e">
        <f>(#REF!+#REF!+#REF!)/10^3</f>
        <v>#REF!</v>
      </c>
      <c r="P168" t="e">
        <f>(#REF!+#REF!+#REF!)/10^3</f>
        <v>#REF!</v>
      </c>
      <c r="Q168" t="e">
        <f>(#REF!+#REF!+#REF!)/10^3</f>
        <v>#REF!</v>
      </c>
      <c r="R168" t="e">
        <f>(#REF!+#REF!+#REF!)/10^3</f>
        <v>#REF!</v>
      </c>
      <c r="S168" t="e">
        <f>(#REF!+#REF!+#REF!)/10^3</f>
        <v>#REF!</v>
      </c>
      <c r="T168" t="e">
        <f>(#REF!+#REF!+#REF!)/10^3</f>
        <v>#REF!</v>
      </c>
      <c r="U168" t="e">
        <f>(#REF!+#REF!+#REF!)/10^3</f>
        <v>#REF!</v>
      </c>
      <c r="X168" s="32"/>
      <c r="Y168" s="32"/>
      <c r="Z168" s="32"/>
      <c r="AA168" s="32"/>
      <c r="AB168" s="32"/>
      <c r="AC168" s="32"/>
      <c r="AD168" s="32"/>
      <c r="AE168" s="32"/>
      <c r="AF168" s="32"/>
      <c r="AG168" s="38"/>
      <c r="AH168" s="20"/>
      <c r="AI168" s="48"/>
      <c r="AJ168" s="49"/>
      <c r="AK168" s="20"/>
      <c r="AL168" s="48"/>
      <c r="AN168" s="20"/>
      <c r="AO168" s="48"/>
    </row>
    <row r="169" spans="1:41" x14ac:dyDescent="0.3">
      <c r="A169" t="s">
        <v>74</v>
      </c>
      <c r="B169" s="2">
        <v>14778</v>
      </c>
      <c r="C169" s="2">
        <v>17048</v>
      </c>
      <c r="D169" s="2">
        <v>18263.3</v>
      </c>
      <c r="E169" s="2">
        <v>19104.7</v>
      </c>
      <c r="F169" s="2">
        <v>20286.100000000002</v>
      </c>
      <c r="G169" s="2">
        <v>21598.899999999998</v>
      </c>
      <c r="H169" s="2">
        <v>22324.100000000002</v>
      </c>
      <c r="I169" s="2">
        <v>22633.100000000002</v>
      </c>
      <c r="J169" s="2">
        <v>22707.5</v>
      </c>
      <c r="K169" s="2">
        <v>21934.9</v>
      </c>
      <c r="L169" s="2">
        <v>21164.800000000003</v>
      </c>
      <c r="M169" s="2">
        <v>20499.099999999999</v>
      </c>
      <c r="N169" t="e">
        <f>(#REF!+#REF!+#REF!)/10^3</f>
        <v>#REF!</v>
      </c>
      <c r="O169" t="e">
        <f>(#REF!+#REF!+#REF!)/10^3</f>
        <v>#REF!</v>
      </c>
      <c r="P169" t="e">
        <f>(#REF!+#REF!+#REF!)/10^3</f>
        <v>#REF!</v>
      </c>
      <c r="Q169" t="e">
        <f>(#REF!+#REF!+#REF!)/10^3</f>
        <v>#REF!</v>
      </c>
      <c r="R169" t="e">
        <f>(#REF!+#REF!+#REF!)/10^3</f>
        <v>#REF!</v>
      </c>
      <c r="S169" t="e">
        <f>(#REF!+#REF!+#REF!)/10^3</f>
        <v>#REF!</v>
      </c>
      <c r="T169" t="e">
        <f>(#REF!+#REF!+#REF!)/10^3</f>
        <v>#REF!</v>
      </c>
      <c r="U169" t="e">
        <f>(#REF!+#REF!+#REF!)/10^3</f>
        <v>#REF!</v>
      </c>
      <c r="W169" s="9" t="s">
        <v>24</v>
      </c>
      <c r="X169" s="4">
        <v>2020</v>
      </c>
      <c r="Y169" s="4">
        <v>2025</v>
      </c>
      <c r="Z169" s="4">
        <v>2030</v>
      </c>
      <c r="AA169" s="4">
        <v>2035</v>
      </c>
      <c r="AB169" s="4">
        <v>2040</v>
      </c>
      <c r="AC169" s="4">
        <v>2045</v>
      </c>
      <c r="AD169" s="4">
        <v>2050</v>
      </c>
      <c r="AE169" s="4">
        <v>2055</v>
      </c>
      <c r="AF169" s="4">
        <v>2060</v>
      </c>
      <c r="AG169" s="41"/>
      <c r="AH169" s="41"/>
      <c r="AI169" s="48"/>
      <c r="AL169" s="50"/>
      <c r="AO169" s="50"/>
    </row>
    <row r="170" spans="1:41" x14ac:dyDescent="0.3">
      <c r="A170" t="s">
        <v>176</v>
      </c>
      <c r="B170" s="2">
        <v>0</v>
      </c>
      <c r="C170" s="2">
        <v>880</v>
      </c>
      <c r="D170" s="2">
        <v>856</v>
      </c>
      <c r="E170" s="2">
        <v>873.30000000000007</v>
      </c>
      <c r="F170" s="2">
        <v>884.69999999999993</v>
      </c>
      <c r="G170" s="2">
        <v>898</v>
      </c>
      <c r="H170" s="2">
        <v>911.59999999999991</v>
      </c>
      <c r="I170" s="2">
        <v>935.69999999999993</v>
      </c>
      <c r="J170" s="2">
        <v>962.69999999999993</v>
      </c>
      <c r="K170" s="2">
        <v>988.69999999999993</v>
      </c>
      <c r="L170" s="2">
        <v>1015.8</v>
      </c>
      <c r="M170" s="2">
        <v>1042.1000000000001</v>
      </c>
      <c r="N170" t="e">
        <f>(#REF!+#REF!+#REF!)/10^3</f>
        <v>#REF!</v>
      </c>
      <c r="O170" t="e">
        <f>(#REF!+#REF!+#REF!)/10^3</f>
        <v>#REF!</v>
      </c>
      <c r="P170" t="e">
        <f>(#REF!+#REF!+#REF!)/10^3</f>
        <v>#REF!</v>
      </c>
      <c r="Q170" t="e">
        <f>(#REF!+#REF!+#REF!)/10^3</f>
        <v>#REF!</v>
      </c>
      <c r="R170" t="e">
        <f>(#REF!+#REF!+#REF!)/10^3</f>
        <v>#REF!</v>
      </c>
      <c r="S170" t="e">
        <f>(#REF!+#REF!+#REF!)/10^3</f>
        <v>#REF!</v>
      </c>
      <c r="T170" t="e">
        <f>(#REF!+#REF!+#REF!)/10^3</f>
        <v>#REF!</v>
      </c>
      <c r="U170" t="e">
        <f>(#REF!+#REF!+#REF!)/10^3</f>
        <v>#REF!</v>
      </c>
      <c r="W170" t="s">
        <v>91</v>
      </c>
      <c r="X170" s="32">
        <f>X110</f>
        <v>672.82179999999994</v>
      </c>
      <c r="Y170" s="32">
        <f>X170+X110*4+Y110</f>
        <v>4066.9896999999992</v>
      </c>
      <c r="Z170" s="32">
        <f t="shared" ref="Z170:AF170" si="61">Y170+Y110*4+Z110</f>
        <v>7612.8148999999994</v>
      </c>
      <c r="AA170" s="32">
        <f t="shared" si="61"/>
        <v>11279.4611</v>
      </c>
      <c r="AB170" s="32">
        <f t="shared" si="61"/>
        <v>14917.6042</v>
      </c>
      <c r="AC170" s="32">
        <f t="shared" si="61"/>
        <v>18511.907799999997</v>
      </c>
      <c r="AD170" s="32">
        <f t="shared" si="61"/>
        <v>22050.581199999997</v>
      </c>
      <c r="AE170" s="32">
        <f t="shared" si="61"/>
        <v>25465.441899999998</v>
      </c>
      <c r="AF170" s="32">
        <f t="shared" si="61"/>
        <v>28754.665499999999</v>
      </c>
      <c r="AG170" s="41"/>
      <c r="AH170" s="79"/>
      <c r="AI170" s="79"/>
      <c r="AK170" s="79"/>
      <c r="AL170" s="79"/>
      <c r="AN170" s="79"/>
      <c r="AO170" s="79"/>
    </row>
    <row r="171" spans="1:41" x14ac:dyDescent="0.3">
      <c r="A171" t="s">
        <v>177</v>
      </c>
      <c r="B171" s="2">
        <v>0</v>
      </c>
      <c r="C171" s="2">
        <v>977</v>
      </c>
      <c r="D171" s="2">
        <v>1029.5999999999999</v>
      </c>
      <c r="E171" s="2">
        <v>1003.7</v>
      </c>
      <c r="F171" s="2">
        <v>965.69999999999993</v>
      </c>
      <c r="G171" s="2">
        <v>936.4</v>
      </c>
      <c r="H171" s="2">
        <v>913.3</v>
      </c>
      <c r="I171" s="2">
        <v>894.80000000000007</v>
      </c>
      <c r="J171" s="2">
        <v>879.5</v>
      </c>
      <c r="K171" s="2">
        <v>865.30000000000007</v>
      </c>
      <c r="L171" s="2">
        <v>851.1</v>
      </c>
      <c r="M171" s="2">
        <v>846.5</v>
      </c>
      <c r="N171" t="e">
        <f>(#REF!+#REF!+#REF!)/10^3</f>
        <v>#REF!</v>
      </c>
      <c r="O171" t="e">
        <f>(#REF!+#REF!+#REF!)/10^3</f>
        <v>#REF!</v>
      </c>
      <c r="P171" t="e">
        <f>(#REF!+#REF!+#REF!)/10^3</f>
        <v>#REF!</v>
      </c>
      <c r="Q171" t="e">
        <f>(#REF!+#REF!+#REF!)/10^3</f>
        <v>#REF!</v>
      </c>
      <c r="R171" t="e">
        <f>(#REF!+#REF!+#REF!)/10^3</f>
        <v>#REF!</v>
      </c>
      <c r="S171" t="e">
        <f>(#REF!+#REF!+#REF!)/10^3</f>
        <v>#REF!</v>
      </c>
      <c r="T171" t="e">
        <f>(#REF!+#REF!+#REF!)/10^3</f>
        <v>#REF!</v>
      </c>
      <c r="U171" t="e">
        <f>(#REF!+#REF!+#REF!)/10^3</f>
        <v>#REF!</v>
      </c>
      <c r="W171" t="s">
        <v>244</v>
      </c>
      <c r="X171" s="32">
        <f t="shared" ref="X171:X173" si="62">X111</f>
        <v>672.82179999999994</v>
      </c>
      <c r="Y171" s="32">
        <f t="shared" ref="Y171:AF173" si="63">X171+X111*4+Y111</f>
        <v>4067.3312999999994</v>
      </c>
      <c r="Z171" s="32">
        <f t="shared" si="63"/>
        <v>7614.0002999999997</v>
      </c>
      <c r="AA171" s="32">
        <f t="shared" si="63"/>
        <v>11284.301800000001</v>
      </c>
      <c r="AB171" s="32">
        <f t="shared" si="63"/>
        <v>14954.201500000001</v>
      </c>
      <c r="AC171" s="32">
        <f t="shared" si="63"/>
        <v>18592.165399999998</v>
      </c>
      <c r="AD171" s="32">
        <f t="shared" si="63"/>
        <v>22180.361699999998</v>
      </c>
      <c r="AE171" s="32">
        <f t="shared" si="63"/>
        <v>25670.118699999995</v>
      </c>
      <c r="AF171" s="32">
        <f t="shared" si="63"/>
        <v>29030.350799999997</v>
      </c>
      <c r="AG171" s="41"/>
      <c r="AH171" s="20"/>
      <c r="AI171" s="48"/>
      <c r="AJ171" s="49"/>
      <c r="AK171" s="20"/>
      <c r="AL171" s="48"/>
      <c r="AN171" s="20"/>
      <c r="AO171" s="48"/>
    </row>
    <row r="172" spans="1:41" x14ac:dyDescent="0.3">
      <c r="A172" t="s">
        <v>178</v>
      </c>
      <c r="B172" s="2">
        <v>1165</v>
      </c>
      <c r="C172" s="2">
        <v>2658</v>
      </c>
      <c r="D172" s="2">
        <v>2812.9</v>
      </c>
      <c r="E172" s="2">
        <v>2939.7</v>
      </c>
      <c r="F172" s="2">
        <v>2300.9</v>
      </c>
      <c r="G172" s="2">
        <v>2074.8000000000002</v>
      </c>
      <c r="H172" s="2">
        <v>2073.3000000000002</v>
      </c>
      <c r="I172" s="2">
        <v>2088.5</v>
      </c>
      <c r="J172" s="2">
        <v>2088.4</v>
      </c>
      <c r="K172" s="2">
        <v>2046.1000000000001</v>
      </c>
      <c r="L172" s="2">
        <v>962.9</v>
      </c>
      <c r="M172" s="2">
        <v>974.4</v>
      </c>
      <c r="N172" t="e">
        <f>(#REF!+#REF!+#REF!)/10^3</f>
        <v>#REF!</v>
      </c>
      <c r="O172" t="e">
        <f>(#REF!+#REF!+#REF!)/10^3</f>
        <v>#REF!</v>
      </c>
      <c r="P172" t="e">
        <f>(#REF!+#REF!+#REF!)/10^3</f>
        <v>#REF!</v>
      </c>
      <c r="Q172" t="e">
        <f>(#REF!+#REF!+#REF!)/10^3</f>
        <v>#REF!</v>
      </c>
      <c r="R172" t="e">
        <f>(#REF!+#REF!+#REF!)/10^3</f>
        <v>#REF!</v>
      </c>
      <c r="S172" t="e">
        <f>(#REF!+#REF!+#REF!)/10^3</f>
        <v>#REF!</v>
      </c>
      <c r="T172" t="e">
        <f>(#REF!+#REF!+#REF!)/10^3</f>
        <v>#REF!</v>
      </c>
      <c r="U172" t="e">
        <f>(#REF!+#REF!+#REF!)/10^3</f>
        <v>#REF!</v>
      </c>
      <c r="W172" t="s">
        <v>245</v>
      </c>
      <c r="X172" s="32">
        <f t="shared" si="62"/>
        <v>672.82179999999994</v>
      </c>
      <c r="Y172" s="32">
        <f t="shared" si="63"/>
        <v>4073.4394999999995</v>
      </c>
      <c r="Z172" s="32">
        <f t="shared" si="63"/>
        <v>7657.6729999999998</v>
      </c>
      <c r="AA172" s="32">
        <f t="shared" si="63"/>
        <v>11395.951999999999</v>
      </c>
      <c r="AB172" s="32">
        <f t="shared" si="63"/>
        <v>15144.597600000001</v>
      </c>
      <c r="AC172" s="32">
        <f t="shared" si="63"/>
        <v>18870.2395</v>
      </c>
      <c r="AD172" s="32">
        <f t="shared" si="63"/>
        <v>22559.278200000001</v>
      </c>
      <c r="AE172" s="32">
        <f t="shared" si="63"/>
        <v>26153.690699999999</v>
      </c>
      <c r="AF172" s="32">
        <f t="shared" si="63"/>
        <v>29612.530200000001</v>
      </c>
      <c r="AG172" s="41"/>
      <c r="AH172" s="20"/>
      <c r="AI172" s="48"/>
      <c r="AJ172" s="49"/>
      <c r="AK172" s="20"/>
      <c r="AL172" s="48"/>
      <c r="AN172" s="20"/>
      <c r="AO172" s="48"/>
    </row>
    <row r="173" spans="1:41" x14ac:dyDescent="0.3">
      <c r="A173" t="s">
        <v>76</v>
      </c>
      <c r="B173" s="2">
        <v>10714</v>
      </c>
      <c r="C173" s="2">
        <v>9008</v>
      </c>
      <c r="D173" s="2">
        <v>9387.4</v>
      </c>
      <c r="E173" s="2">
        <v>9109.5</v>
      </c>
      <c r="F173" s="2">
        <v>8526.6000000000022</v>
      </c>
      <c r="G173" s="2">
        <v>7711.1</v>
      </c>
      <c r="H173" s="2">
        <v>6341.5999999999995</v>
      </c>
      <c r="I173" s="2">
        <v>5108.5000000000018</v>
      </c>
      <c r="J173" s="2">
        <v>4755.4999999999991</v>
      </c>
      <c r="K173" s="2">
        <v>4430.5</v>
      </c>
      <c r="L173" s="2">
        <v>4123.9000000000015</v>
      </c>
      <c r="M173" s="2">
        <v>3800.2999999999997</v>
      </c>
      <c r="N173" t="e">
        <f>(#REF!+#REF!+#REF!)/10^3</f>
        <v>#REF!</v>
      </c>
      <c r="O173" t="e">
        <f>(#REF!+#REF!+#REF!)/10^3</f>
        <v>#REF!</v>
      </c>
      <c r="P173" t="e">
        <f>(#REF!+#REF!+#REF!)/10^3</f>
        <v>#REF!</v>
      </c>
      <c r="Q173" t="e">
        <f>(#REF!+#REF!+#REF!)/10^3</f>
        <v>#REF!</v>
      </c>
      <c r="R173" t="e">
        <f>(#REF!+#REF!+#REF!)/10^3</f>
        <v>#REF!</v>
      </c>
      <c r="S173" t="e">
        <f>(#REF!+#REF!+#REF!)/10^3</f>
        <v>#REF!</v>
      </c>
      <c r="T173" t="e">
        <f>(#REF!+#REF!+#REF!)/10^3</f>
        <v>#REF!</v>
      </c>
      <c r="U173" t="e">
        <f>(#REF!+#REF!+#REF!)/10^3</f>
        <v>#REF!</v>
      </c>
      <c r="W173" t="s">
        <v>246</v>
      </c>
      <c r="X173" s="32">
        <f t="shared" si="62"/>
        <v>672.82179999999994</v>
      </c>
      <c r="Y173" s="32">
        <f t="shared" si="63"/>
        <v>4071.6494999999995</v>
      </c>
      <c r="Z173" s="32">
        <f t="shared" si="63"/>
        <v>7644.9713000000002</v>
      </c>
      <c r="AA173" s="32">
        <f t="shared" si="63"/>
        <v>11359.217000000001</v>
      </c>
      <c r="AB173" s="32">
        <f t="shared" si="63"/>
        <v>15059.5236</v>
      </c>
      <c r="AC173" s="32">
        <f t="shared" si="63"/>
        <v>18720.844900000004</v>
      </c>
      <c r="AD173" s="32">
        <f t="shared" si="63"/>
        <v>22329.766200000002</v>
      </c>
      <c r="AE173" s="32">
        <f t="shared" si="63"/>
        <v>25833.973800000003</v>
      </c>
      <c r="AF173" s="32">
        <f t="shared" si="63"/>
        <v>29213.893500000002</v>
      </c>
      <c r="AG173" s="41"/>
      <c r="AH173" s="20"/>
      <c r="AI173" s="48"/>
      <c r="AJ173" s="49"/>
      <c r="AK173" s="20"/>
      <c r="AL173" s="48"/>
      <c r="AN173" s="20"/>
      <c r="AO173" s="48"/>
    </row>
    <row r="174" spans="1:41" x14ac:dyDescent="0.3">
      <c r="A174" t="s">
        <v>78</v>
      </c>
      <c r="B174" s="2">
        <v>20955</v>
      </c>
      <c r="C174" s="2">
        <v>44851</v>
      </c>
      <c r="D174" s="2">
        <v>43833.1</v>
      </c>
      <c r="E174" s="2">
        <v>44888.3</v>
      </c>
      <c r="F174" s="2">
        <v>41698.9</v>
      </c>
      <c r="G174" s="2">
        <v>36973.4</v>
      </c>
      <c r="H174" s="2">
        <v>32838.300000000003</v>
      </c>
      <c r="I174" s="2">
        <v>29060.100000000002</v>
      </c>
      <c r="J174" s="2">
        <v>25695.8</v>
      </c>
      <c r="K174" s="2">
        <v>24333.199999999997</v>
      </c>
      <c r="L174" s="2">
        <v>23046.1</v>
      </c>
      <c r="M174" s="2">
        <v>21719.8</v>
      </c>
      <c r="N174" t="e">
        <f>(#REF!+#REF!+#REF!)/10^3</f>
        <v>#REF!</v>
      </c>
      <c r="O174" t="e">
        <f>(#REF!+#REF!+#REF!)/10^3</f>
        <v>#REF!</v>
      </c>
      <c r="P174" t="e">
        <f>(#REF!+#REF!+#REF!)/10^3</f>
        <v>#REF!</v>
      </c>
      <c r="Q174" t="e">
        <f>(#REF!+#REF!+#REF!)/10^3</f>
        <v>#REF!</v>
      </c>
      <c r="R174" t="e">
        <f>(#REF!+#REF!+#REF!)/10^3</f>
        <v>#REF!</v>
      </c>
      <c r="S174" t="e">
        <f>(#REF!+#REF!+#REF!)/10^3</f>
        <v>#REF!</v>
      </c>
      <c r="T174" t="e">
        <f>(#REF!+#REF!+#REF!)/10^3</f>
        <v>#REF!</v>
      </c>
      <c r="U174" t="e">
        <f>(#REF!+#REF!+#REF!)/10^3</f>
        <v>#REF!</v>
      </c>
      <c r="X174" s="32"/>
      <c r="Y174" s="32"/>
      <c r="Z174" s="32"/>
      <c r="AA174" s="32"/>
      <c r="AB174" s="32"/>
      <c r="AC174" s="32"/>
      <c r="AD174" s="32"/>
      <c r="AE174" s="32"/>
      <c r="AF174" s="32"/>
      <c r="AG174" s="38"/>
      <c r="AH174" s="20"/>
      <c r="AI174" s="48"/>
      <c r="AJ174" s="49"/>
      <c r="AK174" s="20"/>
      <c r="AL174" s="48"/>
      <c r="AN174" s="20"/>
      <c r="AO174" s="48"/>
    </row>
    <row r="175" spans="1:41" x14ac:dyDescent="0.3">
      <c r="A175" t="s">
        <v>179</v>
      </c>
      <c r="B175" s="2">
        <v>10160</v>
      </c>
      <c r="C175" s="2">
        <v>16768</v>
      </c>
      <c r="D175" s="2">
        <v>16788.099999999999</v>
      </c>
      <c r="E175" s="2">
        <v>17876.3</v>
      </c>
      <c r="F175" s="2">
        <v>19429.800000000003</v>
      </c>
      <c r="G175" s="2">
        <v>20825.600000000002</v>
      </c>
      <c r="H175" s="2">
        <v>22765.599999999999</v>
      </c>
      <c r="I175" s="2">
        <v>25107.8</v>
      </c>
      <c r="J175" s="2">
        <v>27762.399999999998</v>
      </c>
      <c r="K175" s="2">
        <v>30196.799999999999</v>
      </c>
      <c r="L175" s="2">
        <v>33164.699999999997</v>
      </c>
      <c r="M175" s="2">
        <v>36636</v>
      </c>
      <c r="N175" t="e">
        <f>(#REF!+#REF!+#REF!)/10^3</f>
        <v>#REF!</v>
      </c>
      <c r="O175" t="e">
        <f>(#REF!+#REF!+#REF!)/10^3</f>
        <v>#REF!</v>
      </c>
      <c r="P175" t="e">
        <f>(#REF!+#REF!+#REF!)/10^3</f>
        <v>#REF!</v>
      </c>
      <c r="Q175" t="e">
        <f>(#REF!+#REF!+#REF!)/10^3</f>
        <v>#REF!</v>
      </c>
      <c r="R175" t="e">
        <f>(#REF!+#REF!+#REF!)/10^3</f>
        <v>#REF!</v>
      </c>
      <c r="S175" t="e">
        <f>(#REF!+#REF!+#REF!)/10^3</f>
        <v>#REF!</v>
      </c>
      <c r="T175" t="e">
        <f>(#REF!+#REF!+#REF!)/10^3</f>
        <v>#REF!</v>
      </c>
      <c r="U175" t="e">
        <f>(#REF!+#REF!+#REF!)/10^3</f>
        <v>#REF!</v>
      </c>
      <c r="X175" s="32"/>
      <c r="Y175" s="32"/>
      <c r="Z175" s="32"/>
      <c r="AA175" s="32"/>
      <c r="AB175" s="32"/>
      <c r="AC175" s="32"/>
      <c r="AD175" s="32"/>
      <c r="AE175" s="32"/>
      <c r="AF175" s="32"/>
      <c r="AH175" s="20"/>
      <c r="AI175" s="48"/>
      <c r="AJ175" s="49"/>
      <c r="AK175" s="20"/>
      <c r="AL175" s="48"/>
      <c r="AN175" s="20"/>
      <c r="AO175" s="48"/>
    </row>
    <row r="176" spans="1:41" x14ac:dyDescent="0.3">
      <c r="A176" t="s">
        <v>180</v>
      </c>
      <c r="B176" s="2">
        <v>12572</v>
      </c>
      <c r="C176" s="2">
        <v>16256</v>
      </c>
      <c r="D176" s="2">
        <v>17395.099999999999</v>
      </c>
      <c r="E176" s="2">
        <v>18034.400000000001</v>
      </c>
      <c r="F176" s="2">
        <v>18661.900000000001</v>
      </c>
      <c r="G176" s="2">
        <v>19395.900000000001</v>
      </c>
      <c r="H176" s="2">
        <v>20296.599999999999</v>
      </c>
      <c r="I176" s="2">
        <v>21495.8</v>
      </c>
      <c r="J176" s="2">
        <v>22936.1</v>
      </c>
      <c r="K176" s="2">
        <v>24241.8</v>
      </c>
      <c r="L176" s="2">
        <v>25600.1</v>
      </c>
      <c r="M176" s="2">
        <v>26848.3</v>
      </c>
      <c r="N176" t="e">
        <f>(#REF!+#REF!+#REF!)/10^3</f>
        <v>#REF!</v>
      </c>
      <c r="O176" t="e">
        <f>(#REF!+#REF!+#REF!)/10^3</f>
        <v>#REF!</v>
      </c>
      <c r="P176" t="e">
        <f>(#REF!+#REF!+#REF!)/10^3</f>
        <v>#REF!</v>
      </c>
      <c r="Q176" t="e">
        <f>(#REF!+#REF!+#REF!)/10^3</f>
        <v>#REF!</v>
      </c>
      <c r="R176" t="e">
        <f>(#REF!+#REF!+#REF!)/10^3</f>
        <v>#REF!</v>
      </c>
      <c r="S176" t="e">
        <f>(#REF!+#REF!+#REF!)/10^3</f>
        <v>#REF!</v>
      </c>
      <c r="T176" t="e">
        <f>(#REF!+#REF!+#REF!)/10^3</f>
        <v>#REF!</v>
      </c>
      <c r="U176" t="e">
        <f>(#REF!+#REF!+#REF!)/10^3</f>
        <v>#REF!</v>
      </c>
      <c r="X176" s="32"/>
      <c r="Y176" s="32"/>
      <c r="Z176" s="32"/>
      <c r="AA176" s="32"/>
      <c r="AB176" s="32"/>
      <c r="AC176" s="32"/>
      <c r="AD176" s="32"/>
      <c r="AE176" s="32"/>
      <c r="AF176" s="32"/>
      <c r="AH176" s="20"/>
      <c r="AI176" s="48"/>
      <c r="AJ176" s="49"/>
      <c r="AK176" s="20"/>
      <c r="AL176" s="48"/>
      <c r="AN176" s="20"/>
      <c r="AO176" s="48"/>
    </row>
    <row r="177" spans="1:41" x14ac:dyDescent="0.3">
      <c r="A177" t="s">
        <v>181</v>
      </c>
      <c r="B177" s="2">
        <v>0</v>
      </c>
      <c r="C177" s="2">
        <v>7804</v>
      </c>
      <c r="D177" s="2">
        <v>7854.0999999999995</v>
      </c>
      <c r="E177" s="2">
        <v>7906.0999999999995</v>
      </c>
      <c r="F177" s="2">
        <v>7220.2999999999993</v>
      </c>
      <c r="G177" s="2">
        <v>6330.6</v>
      </c>
      <c r="H177" s="2">
        <v>5756.9999999999991</v>
      </c>
      <c r="I177" s="2">
        <v>5330.8</v>
      </c>
      <c r="J177" s="2">
        <v>5007.9000000000005</v>
      </c>
      <c r="K177" s="2">
        <v>4642.7999999999993</v>
      </c>
      <c r="L177" s="2">
        <v>4280.7</v>
      </c>
      <c r="M177" s="2">
        <v>3943.8</v>
      </c>
      <c r="N177" t="e">
        <f>(#REF!+#REF!+#REF!)/10^3</f>
        <v>#REF!</v>
      </c>
      <c r="O177" t="e">
        <f>(#REF!+#REF!+#REF!)/10^3</f>
        <v>#REF!</v>
      </c>
      <c r="P177" t="e">
        <f>(#REF!+#REF!+#REF!)/10^3</f>
        <v>#REF!</v>
      </c>
      <c r="Q177" t="e">
        <f>(#REF!+#REF!+#REF!)/10^3</f>
        <v>#REF!</v>
      </c>
      <c r="R177" t="e">
        <f>(#REF!+#REF!+#REF!)/10^3</f>
        <v>#REF!</v>
      </c>
      <c r="S177" t="e">
        <f>(#REF!+#REF!+#REF!)/10^3</f>
        <v>#REF!</v>
      </c>
      <c r="T177" t="e">
        <f>(#REF!+#REF!+#REF!)/10^3</f>
        <v>#REF!</v>
      </c>
      <c r="U177" t="e">
        <f>(#REF!+#REF!+#REF!)/10^3</f>
        <v>#REF!</v>
      </c>
      <c r="W177" s="9" t="s">
        <v>33</v>
      </c>
      <c r="X177" s="4">
        <v>2020</v>
      </c>
      <c r="Y177" s="4">
        <v>2025</v>
      </c>
      <c r="Z177" s="4">
        <v>2030</v>
      </c>
      <c r="AA177" s="4">
        <v>2035</v>
      </c>
      <c r="AB177" s="4">
        <v>2040</v>
      </c>
      <c r="AC177" s="4">
        <v>2045</v>
      </c>
      <c r="AD177" s="4">
        <v>2050</v>
      </c>
      <c r="AE177" s="4">
        <v>2055</v>
      </c>
      <c r="AF177" s="4">
        <v>2060</v>
      </c>
      <c r="AI177" s="50"/>
      <c r="AL177" s="50"/>
      <c r="AO177" s="50"/>
    </row>
    <row r="178" spans="1:41" x14ac:dyDescent="0.3">
      <c r="A178" t="s">
        <v>182</v>
      </c>
      <c r="B178" s="2">
        <v>1556</v>
      </c>
      <c r="C178" s="2">
        <v>1865</v>
      </c>
      <c r="D178" s="2">
        <v>2193.7999999999997</v>
      </c>
      <c r="E178" s="2">
        <v>2248.7999999999997</v>
      </c>
      <c r="F178" s="2">
        <v>2383.8000000000002</v>
      </c>
      <c r="G178" s="2">
        <v>2422.6999999999998</v>
      </c>
      <c r="H178" s="2">
        <v>2588.4</v>
      </c>
      <c r="I178" s="2">
        <v>2774.6000000000004</v>
      </c>
      <c r="J178" s="2">
        <v>2931.0000000000005</v>
      </c>
      <c r="K178" s="2">
        <v>2962.4000000000005</v>
      </c>
      <c r="L178" s="2">
        <v>2920.6</v>
      </c>
      <c r="M178" s="2">
        <v>2836.5999999999995</v>
      </c>
      <c r="N178" t="e">
        <f>(#REF!+#REF!+#REF!)/10^3</f>
        <v>#REF!</v>
      </c>
      <c r="O178" t="e">
        <f>(#REF!+#REF!+#REF!)/10^3</f>
        <v>#REF!</v>
      </c>
      <c r="P178" t="e">
        <f>(#REF!+#REF!+#REF!)/10^3</f>
        <v>#REF!</v>
      </c>
      <c r="Q178" t="e">
        <f>(#REF!+#REF!+#REF!)/10^3</f>
        <v>#REF!</v>
      </c>
      <c r="R178" t="e">
        <f>(#REF!+#REF!+#REF!)/10^3</f>
        <v>#REF!</v>
      </c>
      <c r="S178" t="e">
        <f>(#REF!+#REF!+#REF!)/10^3</f>
        <v>#REF!</v>
      </c>
      <c r="T178" t="e">
        <f>(#REF!+#REF!+#REF!)/10^3</f>
        <v>#REF!</v>
      </c>
      <c r="U178" t="e">
        <f>(#REF!+#REF!+#REF!)/10^3</f>
        <v>#REF!</v>
      </c>
      <c r="W178" t="s">
        <v>91</v>
      </c>
      <c r="X178" s="32">
        <f>X118</f>
        <v>389.46910000000003</v>
      </c>
      <c r="Y178" s="32">
        <f>X178+X118*4+Y118</f>
        <v>2326.2103999999999</v>
      </c>
      <c r="Z178" s="32">
        <f t="shared" ref="Z178:AF178" si="64">Y178+Y118*4+Z118</f>
        <v>4212.4436999999998</v>
      </c>
      <c r="AA178" s="32">
        <f t="shared" si="64"/>
        <v>6063.4947999999995</v>
      </c>
      <c r="AB178" s="32">
        <f t="shared" si="64"/>
        <v>7902.8192999999992</v>
      </c>
      <c r="AC178" s="32">
        <f t="shared" si="64"/>
        <v>9742.0347999999994</v>
      </c>
      <c r="AD178" s="32">
        <f t="shared" si="64"/>
        <v>11589.7531</v>
      </c>
      <c r="AE178" s="32">
        <f t="shared" si="64"/>
        <v>13446.064</v>
      </c>
      <c r="AF178" s="32">
        <f t="shared" si="64"/>
        <v>15314.627899999999</v>
      </c>
      <c r="AG178" s="51"/>
      <c r="AH178" s="79"/>
      <c r="AI178" s="79"/>
      <c r="AK178" s="79"/>
      <c r="AL178" s="79"/>
      <c r="AN178" s="79"/>
      <c r="AO178" s="79"/>
    </row>
    <row r="179" spans="1:41" x14ac:dyDescent="0.3">
      <c r="A179" t="s">
        <v>81</v>
      </c>
      <c r="B179" s="2">
        <v>16357</v>
      </c>
      <c r="C179" s="2">
        <v>15760</v>
      </c>
      <c r="D179" s="2">
        <v>15486.4</v>
      </c>
      <c r="E179" s="2">
        <v>15824.199999999999</v>
      </c>
      <c r="F179" s="2">
        <v>15661</v>
      </c>
      <c r="G179" s="2">
        <v>15192.499999999998</v>
      </c>
      <c r="H179" s="2">
        <v>14192.500000000002</v>
      </c>
      <c r="I179" s="2">
        <v>12783.1</v>
      </c>
      <c r="J179" s="2">
        <v>11569.300000000003</v>
      </c>
      <c r="K179" s="2">
        <v>10274.800000000001</v>
      </c>
      <c r="L179" s="2">
        <v>9369.7999999999993</v>
      </c>
      <c r="M179" s="2">
        <v>8714.2999999999993</v>
      </c>
      <c r="N179" t="e">
        <f>(#REF!+#REF!+#REF!)/10^3</f>
        <v>#REF!</v>
      </c>
      <c r="O179" t="e">
        <f>(#REF!+#REF!+#REF!)/10^3</f>
        <v>#REF!</v>
      </c>
      <c r="P179" t="e">
        <f>(#REF!+#REF!+#REF!)/10^3</f>
        <v>#REF!</v>
      </c>
      <c r="Q179" t="e">
        <f>(#REF!+#REF!+#REF!)/10^3</f>
        <v>#REF!</v>
      </c>
      <c r="R179" t="e">
        <f>(#REF!+#REF!+#REF!)/10^3</f>
        <v>#REF!</v>
      </c>
      <c r="S179" t="e">
        <f>(#REF!+#REF!+#REF!)/10^3</f>
        <v>#REF!</v>
      </c>
      <c r="T179" t="e">
        <f>(#REF!+#REF!+#REF!)/10^3</f>
        <v>#REF!</v>
      </c>
      <c r="U179" t="e">
        <f>(#REF!+#REF!+#REF!)/10^3</f>
        <v>#REF!</v>
      </c>
      <c r="W179" t="s">
        <v>244</v>
      </c>
      <c r="X179" s="32">
        <f t="shared" ref="X179:X181" si="65">X119</f>
        <v>389.46910000000003</v>
      </c>
      <c r="Y179" s="32">
        <f t="shared" ref="Y179:AF181" si="66">X179+X119*4+Y119</f>
        <v>2324.1563999999998</v>
      </c>
      <c r="Z179" s="32">
        <f t="shared" si="66"/>
        <v>4197.8438999999998</v>
      </c>
      <c r="AA179" s="32">
        <f t="shared" si="66"/>
        <v>6026.0886</v>
      </c>
      <c r="AB179" s="32">
        <f t="shared" si="66"/>
        <v>7837.3786</v>
      </c>
      <c r="AC179" s="32">
        <f t="shared" si="66"/>
        <v>9644.3905999999988</v>
      </c>
      <c r="AD179" s="32">
        <f t="shared" si="66"/>
        <v>11451.9192</v>
      </c>
      <c r="AE179" s="32">
        <f t="shared" si="66"/>
        <v>13263.937</v>
      </c>
      <c r="AF179" s="32">
        <f t="shared" si="66"/>
        <v>15085.088299999999</v>
      </c>
      <c r="AG179" s="51"/>
      <c r="AH179" s="20"/>
      <c r="AI179" s="48"/>
      <c r="AJ179" s="49"/>
      <c r="AK179" s="20"/>
      <c r="AL179" s="48"/>
      <c r="AN179" s="20"/>
      <c r="AO179" s="48"/>
    </row>
    <row r="180" spans="1:41" x14ac:dyDescent="0.3">
      <c r="A180" t="s">
        <v>83</v>
      </c>
      <c r="B180" s="2">
        <v>58212</v>
      </c>
      <c r="C180" s="2">
        <v>81181</v>
      </c>
      <c r="D180" s="2">
        <v>82980.3</v>
      </c>
      <c r="E180" s="2">
        <v>87050.299999999988</v>
      </c>
      <c r="F180" s="2">
        <v>93298</v>
      </c>
      <c r="G180" s="2">
        <v>95706.7</v>
      </c>
      <c r="H180" s="2">
        <v>100980.2</v>
      </c>
      <c r="I180" s="2">
        <v>107137.90000000001</v>
      </c>
      <c r="J180" s="2">
        <v>114230.20000000001</v>
      </c>
      <c r="K180" s="2">
        <v>120545.5</v>
      </c>
      <c r="L180" s="2">
        <v>127575.6</v>
      </c>
      <c r="M180" s="2">
        <v>135368.20000000001</v>
      </c>
      <c r="N180" t="e">
        <f>(#REF!+#REF!+#REF!)/10^3</f>
        <v>#REF!</v>
      </c>
      <c r="O180" t="e">
        <f>(#REF!+#REF!+#REF!)/10^3</f>
        <v>#REF!</v>
      </c>
      <c r="P180" t="e">
        <f>(#REF!+#REF!+#REF!)/10^3</f>
        <v>#REF!</v>
      </c>
      <c r="Q180" t="e">
        <f>(#REF!+#REF!+#REF!)/10^3</f>
        <v>#REF!</v>
      </c>
      <c r="R180" t="e">
        <f>(#REF!+#REF!+#REF!)/10^3</f>
        <v>#REF!</v>
      </c>
      <c r="S180" t="e">
        <f>(#REF!+#REF!+#REF!)/10^3</f>
        <v>#REF!</v>
      </c>
      <c r="T180" t="e">
        <f>(#REF!+#REF!+#REF!)/10^3</f>
        <v>#REF!</v>
      </c>
      <c r="U180" t="e">
        <f>(#REF!+#REF!+#REF!)/10^3</f>
        <v>#REF!</v>
      </c>
      <c r="W180" t="s">
        <v>245</v>
      </c>
      <c r="X180" s="32">
        <f t="shared" si="65"/>
        <v>389.46910000000003</v>
      </c>
      <c r="Y180" s="32">
        <f t="shared" si="66"/>
        <v>2323.9250999999999</v>
      </c>
      <c r="Z180" s="32">
        <f t="shared" si="66"/>
        <v>4196.3863999999994</v>
      </c>
      <c r="AA180" s="32">
        <f t="shared" si="66"/>
        <v>6023.5880999999999</v>
      </c>
      <c r="AB180" s="32">
        <f t="shared" si="66"/>
        <v>7836.6112000000003</v>
      </c>
      <c r="AC180" s="32">
        <f t="shared" si="66"/>
        <v>9649.8690999999999</v>
      </c>
      <c r="AD180" s="32">
        <f t="shared" si="66"/>
        <v>11465.984200000001</v>
      </c>
      <c r="AE180" s="32">
        <f t="shared" si="66"/>
        <v>13282.855900000002</v>
      </c>
      <c r="AF180" s="32">
        <f t="shared" si="66"/>
        <v>15107.658800000003</v>
      </c>
      <c r="AG180" s="51"/>
      <c r="AH180" s="20"/>
      <c r="AI180" s="48"/>
      <c r="AJ180" s="49"/>
      <c r="AK180" s="20"/>
      <c r="AL180" s="48"/>
      <c r="AN180" s="20"/>
      <c r="AO180" s="48"/>
    </row>
    <row r="181" spans="1:41" x14ac:dyDescent="0.3">
      <c r="A181" t="s">
        <v>183</v>
      </c>
      <c r="B181" s="2">
        <v>4353</v>
      </c>
      <c r="C181" s="2">
        <v>4730</v>
      </c>
      <c r="D181" s="2">
        <v>4636.8999999999996</v>
      </c>
      <c r="E181" s="2">
        <v>4797.2000000000007</v>
      </c>
      <c r="F181" s="2">
        <v>5144</v>
      </c>
      <c r="G181" s="2">
        <v>5451.5</v>
      </c>
      <c r="H181" s="2">
        <v>5842.7</v>
      </c>
      <c r="I181" s="2">
        <v>6261.2999999999993</v>
      </c>
      <c r="J181" s="2">
        <v>6755.1</v>
      </c>
      <c r="K181" s="2">
        <v>7238.5999999999995</v>
      </c>
      <c r="L181" s="2">
        <v>7758.9999999999991</v>
      </c>
      <c r="M181" s="2">
        <v>8264.7999999999993</v>
      </c>
      <c r="N181" t="e">
        <f>(#REF!+#REF!+#REF!)/10^3</f>
        <v>#REF!</v>
      </c>
      <c r="O181" t="e">
        <f>(#REF!+#REF!+#REF!)/10^3</f>
        <v>#REF!</v>
      </c>
      <c r="P181" t="e">
        <f>(#REF!+#REF!+#REF!)/10^3</f>
        <v>#REF!</v>
      </c>
      <c r="Q181" t="e">
        <f>(#REF!+#REF!+#REF!)/10^3</f>
        <v>#REF!</v>
      </c>
      <c r="R181" t="e">
        <f>(#REF!+#REF!+#REF!)/10^3</f>
        <v>#REF!</v>
      </c>
      <c r="S181" t="e">
        <f>(#REF!+#REF!+#REF!)/10^3</f>
        <v>#REF!</v>
      </c>
      <c r="T181" t="e">
        <f>(#REF!+#REF!+#REF!)/10^3</f>
        <v>#REF!</v>
      </c>
      <c r="U181" t="e">
        <f>(#REF!+#REF!+#REF!)/10^3</f>
        <v>#REF!</v>
      </c>
      <c r="W181" t="s">
        <v>246</v>
      </c>
      <c r="X181" s="32">
        <f t="shared" si="65"/>
        <v>389.46910000000003</v>
      </c>
      <c r="Y181" s="32">
        <f t="shared" si="66"/>
        <v>2325.7591000000002</v>
      </c>
      <c r="Z181" s="32">
        <f t="shared" si="66"/>
        <v>4209.2263000000003</v>
      </c>
      <c r="AA181" s="32">
        <f t="shared" si="66"/>
        <v>6054.7748000000001</v>
      </c>
      <c r="AB181" s="32">
        <f t="shared" si="66"/>
        <v>7885.7560000000003</v>
      </c>
      <c r="AC181" s="32">
        <f t="shared" si="66"/>
        <v>9715.9448000000011</v>
      </c>
      <c r="AD181" s="32">
        <f t="shared" si="66"/>
        <v>11552.2135</v>
      </c>
      <c r="AE181" s="32">
        <f t="shared" si="66"/>
        <v>13395.2153</v>
      </c>
      <c r="AF181" s="32">
        <f t="shared" si="66"/>
        <v>15250.648200000001</v>
      </c>
      <c r="AG181" s="51"/>
      <c r="AH181" s="20"/>
      <c r="AI181" s="48"/>
      <c r="AJ181" s="49"/>
      <c r="AK181" s="20"/>
      <c r="AL181" s="48"/>
      <c r="AN181" s="20"/>
      <c r="AO181" s="48"/>
    </row>
    <row r="182" spans="1:41" x14ac:dyDescent="0.3">
      <c r="A182" t="s">
        <v>85</v>
      </c>
      <c r="B182" s="2">
        <v>6479</v>
      </c>
      <c r="C182" s="2">
        <v>11025</v>
      </c>
      <c r="D182" s="2">
        <v>11142</v>
      </c>
      <c r="E182" s="2">
        <v>11990</v>
      </c>
      <c r="F182" s="2">
        <v>12265</v>
      </c>
      <c r="G182" s="2">
        <v>12277.499999999998</v>
      </c>
      <c r="H182" s="2">
        <v>12525.9</v>
      </c>
      <c r="I182" s="2">
        <v>12924.799999999997</v>
      </c>
      <c r="J182" s="2">
        <v>13415.1</v>
      </c>
      <c r="K182" s="2">
        <v>13750.4</v>
      </c>
      <c r="L182" s="2">
        <v>14149.800000000001</v>
      </c>
      <c r="M182" s="2">
        <v>14645.2</v>
      </c>
      <c r="N182" t="e">
        <f>(#REF!+#REF!+#REF!)/10^3</f>
        <v>#REF!</v>
      </c>
      <c r="O182" t="e">
        <f>(#REF!+#REF!+#REF!)/10^3</f>
        <v>#REF!</v>
      </c>
      <c r="P182" t="e">
        <f>(#REF!+#REF!+#REF!)/10^3</f>
        <v>#REF!</v>
      </c>
      <c r="Q182" t="e">
        <f>(#REF!+#REF!+#REF!)/10^3</f>
        <v>#REF!</v>
      </c>
      <c r="R182" t="e">
        <f>(#REF!+#REF!+#REF!)/10^3</f>
        <v>#REF!</v>
      </c>
      <c r="S182" t="e">
        <f>(#REF!+#REF!+#REF!)/10^3</f>
        <v>#REF!</v>
      </c>
      <c r="T182" t="e">
        <f>(#REF!+#REF!+#REF!)/10^3</f>
        <v>#REF!</v>
      </c>
      <c r="U182" t="e">
        <f>(#REF!+#REF!+#REF!)/10^3</f>
        <v>#REF!</v>
      </c>
      <c r="X182" s="32"/>
      <c r="Y182" s="32"/>
      <c r="Z182" s="32"/>
      <c r="AA182" s="32"/>
      <c r="AB182" s="32"/>
      <c r="AC182" s="32"/>
      <c r="AD182" s="32"/>
      <c r="AE182" s="32"/>
      <c r="AF182" s="32"/>
      <c r="AH182" s="20"/>
      <c r="AI182" s="48"/>
      <c r="AJ182" s="49"/>
      <c r="AK182" s="20"/>
      <c r="AL182" s="48"/>
      <c r="AN182" s="20"/>
      <c r="AO182" s="48"/>
    </row>
    <row r="183" spans="1:41" x14ac:dyDescent="0.3">
      <c r="A183" t="s">
        <v>184</v>
      </c>
      <c r="B183" s="2">
        <v>0</v>
      </c>
      <c r="C183" s="2">
        <v>7801</v>
      </c>
      <c r="D183" s="2">
        <v>7897.7</v>
      </c>
      <c r="E183" s="2">
        <v>8043.2</v>
      </c>
      <c r="F183" s="2">
        <v>8282.2999999999993</v>
      </c>
      <c r="G183" s="2">
        <v>8538.2999999999993</v>
      </c>
      <c r="H183" s="2">
        <v>8736.8000000000011</v>
      </c>
      <c r="I183" s="2">
        <v>8945.2000000000007</v>
      </c>
      <c r="J183" s="2">
        <v>9130.0999999999985</v>
      </c>
      <c r="K183" s="2">
        <v>9240.4</v>
      </c>
      <c r="L183" s="2">
        <v>9332.1</v>
      </c>
      <c r="M183" s="2">
        <v>9401.7999999999993</v>
      </c>
      <c r="N183" t="e">
        <f>(#REF!+#REF!+#REF!)/10^3</f>
        <v>#REF!</v>
      </c>
      <c r="O183" t="e">
        <f>(#REF!+#REF!+#REF!)/10^3</f>
        <v>#REF!</v>
      </c>
      <c r="P183" t="e">
        <f>(#REF!+#REF!+#REF!)/10^3</f>
        <v>#REF!</v>
      </c>
      <c r="Q183" t="e">
        <f>(#REF!+#REF!+#REF!)/10^3</f>
        <v>#REF!</v>
      </c>
      <c r="R183" t="e">
        <f>(#REF!+#REF!+#REF!)/10^3</f>
        <v>#REF!</v>
      </c>
      <c r="S183" t="e">
        <f>(#REF!+#REF!+#REF!)/10^3</f>
        <v>#REF!</v>
      </c>
      <c r="T183" t="e">
        <f>(#REF!+#REF!+#REF!)/10^3</f>
        <v>#REF!</v>
      </c>
      <c r="U183" t="e">
        <f>(#REF!+#REF!+#REF!)/10^3</f>
        <v>#REF!</v>
      </c>
      <c r="X183" s="32"/>
      <c r="Y183" s="32"/>
      <c r="Z183" s="32"/>
      <c r="AA183" s="32"/>
      <c r="AB183" s="32"/>
      <c r="AC183" s="32"/>
      <c r="AD183" s="32"/>
      <c r="AE183" s="32"/>
      <c r="AF183" s="32"/>
      <c r="AH183" s="20"/>
      <c r="AI183" s="48"/>
      <c r="AJ183" s="49"/>
      <c r="AK183" s="20"/>
      <c r="AL183" s="48"/>
      <c r="AN183" s="20"/>
      <c r="AO183" s="48"/>
    </row>
    <row r="184" spans="1:41" x14ac:dyDescent="0.3">
      <c r="A184" s="9" t="s">
        <v>185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X184" s="32"/>
      <c r="Y184" s="32"/>
      <c r="Z184" s="32"/>
      <c r="AA184" s="32"/>
      <c r="AB184" s="32"/>
      <c r="AC184" s="32"/>
      <c r="AD184" s="32"/>
      <c r="AE184" s="32"/>
      <c r="AF184" s="32"/>
      <c r="AH184" s="20"/>
      <c r="AI184" s="48"/>
      <c r="AJ184" s="49"/>
      <c r="AK184" s="20"/>
      <c r="AL184" s="48"/>
      <c r="AN184" s="20"/>
      <c r="AO184" s="48"/>
    </row>
    <row r="185" spans="1:41" x14ac:dyDescent="0.3">
      <c r="A185" t="s">
        <v>186</v>
      </c>
      <c r="B185" s="2">
        <v>0</v>
      </c>
      <c r="C185" s="2">
        <v>1550</v>
      </c>
      <c r="D185" s="2">
        <v>1551.1</v>
      </c>
      <c r="E185" s="2">
        <v>1567.7</v>
      </c>
      <c r="F185" s="2">
        <v>1591.8999999999999</v>
      </c>
      <c r="G185" s="2">
        <v>1616.3999999999999</v>
      </c>
      <c r="H185" s="2">
        <v>1637.6999999999998</v>
      </c>
      <c r="I185" s="2">
        <v>1658.9999999999998</v>
      </c>
      <c r="J185" s="2">
        <v>1680.4</v>
      </c>
      <c r="K185" s="2">
        <v>1699.8999999999999</v>
      </c>
      <c r="L185" s="2">
        <v>1719.3</v>
      </c>
      <c r="M185" s="2">
        <v>1739</v>
      </c>
      <c r="N185" t="e">
        <f>(#REF!+#REF!+#REF!)/10^3</f>
        <v>#REF!</v>
      </c>
      <c r="O185" t="e">
        <f>(#REF!+#REF!+#REF!)/10^3</f>
        <v>#REF!</v>
      </c>
      <c r="P185" t="e">
        <f>(#REF!+#REF!+#REF!)/10^3</f>
        <v>#REF!</v>
      </c>
      <c r="Q185" t="e">
        <f>(#REF!+#REF!+#REF!)/10^3</f>
        <v>#REF!</v>
      </c>
      <c r="R185" t="e">
        <f>(#REF!+#REF!+#REF!)/10^3</f>
        <v>#REF!</v>
      </c>
      <c r="S185" t="e">
        <f>(#REF!+#REF!+#REF!)/10^3</f>
        <v>#REF!</v>
      </c>
      <c r="T185" t="e">
        <f>(#REF!+#REF!+#REF!)/10^3</f>
        <v>#REF!</v>
      </c>
      <c r="U185" t="e">
        <f>(#REF!+#REF!+#REF!)/10^3</f>
        <v>#REF!</v>
      </c>
      <c r="W185" s="4" t="s">
        <v>44</v>
      </c>
      <c r="X185" s="4">
        <v>2020</v>
      </c>
      <c r="Y185" s="4">
        <v>2025</v>
      </c>
      <c r="Z185" s="4">
        <v>2030</v>
      </c>
      <c r="AA185" s="4">
        <v>2035</v>
      </c>
      <c r="AB185" s="4">
        <v>2040</v>
      </c>
      <c r="AC185" s="4">
        <v>2045</v>
      </c>
      <c r="AD185" s="4">
        <v>2050</v>
      </c>
      <c r="AE185" s="4">
        <v>2055</v>
      </c>
      <c r="AF185" s="4">
        <v>2060</v>
      </c>
      <c r="AI185" s="50"/>
      <c r="AL185" s="50"/>
      <c r="AO185" s="50"/>
    </row>
    <row r="186" spans="1:41" x14ac:dyDescent="0.3">
      <c r="A186" t="s">
        <v>187</v>
      </c>
      <c r="B186" s="2">
        <v>0</v>
      </c>
      <c r="C186" s="2">
        <v>429</v>
      </c>
      <c r="D186" s="2">
        <v>429</v>
      </c>
      <c r="E186" s="2">
        <v>433.8</v>
      </c>
      <c r="F186" s="2">
        <v>440.29999999999995</v>
      </c>
      <c r="G186" s="2">
        <v>446.90000000000003</v>
      </c>
      <c r="H186" s="2">
        <v>454.6</v>
      </c>
      <c r="I186" s="2">
        <v>462.80000000000007</v>
      </c>
      <c r="J186" s="2">
        <v>471.5</v>
      </c>
      <c r="K186" s="2">
        <v>480.8</v>
      </c>
      <c r="L186" s="2">
        <v>491</v>
      </c>
      <c r="M186" s="2">
        <v>501.70000000000005</v>
      </c>
      <c r="N186" t="e">
        <f>(#REF!+#REF!+#REF!)/10^3</f>
        <v>#REF!</v>
      </c>
      <c r="O186" t="e">
        <f>(#REF!+#REF!+#REF!)/10^3</f>
        <v>#REF!</v>
      </c>
      <c r="P186" t="e">
        <f>(#REF!+#REF!+#REF!)/10^3</f>
        <v>#REF!</v>
      </c>
      <c r="Q186" t="e">
        <f>(#REF!+#REF!+#REF!)/10^3</f>
        <v>#REF!</v>
      </c>
      <c r="R186" t="e">
        <f>(#REF!+#REF!+#REF!)/10^3</f>
        <v>#REF!</v>
      </c>
      <c r="S186" t="e">
        <f>(#REF!+#REF!+#REF!)/10^3</f>
        <v>#REF!</v>
      </c>
      <c r="T186" t="e">
        <f>(#REF!+#REF!+#REF!)/10^3</f>
        <v>#REF!</v>
      </c>
      <c r="U186" t="e">
        <f>(#REF!+#REF!+#REF!)/10^3</f>
        <v>#REF!</v>
      </c>
      <c r="W186" t="s">
        <v>91</v>
      </c>
      <c r="X186" s="32">
        <f>X126</f>
        <v>1384.1166999999994</v>
      </c>
      <c r="Y186" s="32">
        <f>X186+X126*4+Y126</f>
        <v>8390.3264999999974</v>
      </c>
      <c r="Z186" s="32">
        <f t="shared" ref="Z186:AF186" si="67">Y186+Y126*4+Z126</f>
        <v>15847.293699999997</v>
      </c>
      <c r="AA186" s="32">
        <f t="shared" si="67"/>
        <v>23782.712699999996</v>
      </c>
      <c r="AB186" s="32">
        <f t="shared" si="67"/>
        <v>31934.855399999997</v>
      </c>
      <c r="AC186" s="32">
        <f t="shared" si="67"/>
        <v>40256.708899999991</v>
      </c>
      <c r="AD186" s="32">
        <f t="shared" si="67"/>
        <v>48702.350999999995</v>
      </c>
      <c r="AE186" s="32">
        <f t="shared" si="67"/>
        <v>57164.337399999997</v>
      </c>
      <c r="AF186" s="32">
        <f t="shared" si="67"/>
        <v>65628.483900000007</v>
      </c>
      <c r="AH186" s="79"/>
      <c r="AI186" s="79"/>
      <c r="AK186" s="79"/>
      <c r="AL186" s="79"/>
      <c r="AN186" s="79"/>
      <c r="AO186" s="79"/>
    </row>
    <row r="187" spans="1:41" x14ac:dyDescent="0.3">
      <c r="A187" t="s">
        <v>188</v>
      </c>
      <c r="B187" s="2">
        <v>11268</v>
      </c>
      <c r="C187" s="2">
        <v>19972</v>
      </c>
      <c r="D187" s="2">
        <v>21203.1</v>
      </c>
      <c r="E187" s="2">
        <v>21657.799999999996</v>
      </c>
      <c r="F187" s="2">
        <v>22945.7</v>
      </c>
      <c r="G187" s="2">
        <v>24825.600000000002</v>
      </c>
      <c r="H187" s="2">
        <v>26762.1</v>
      </c>
      <c r="I187" s="2">
        <v>28519.399999999998</v>
      </c>
      <c r="J187" s="2">
        <v>30274</v>
      </c>
      <c r="K187" s="2">
        <v>33182.6</v>
      </c>
      <c r="L187" s="2">
        <v>38053.399999999994</v>
      </c>
      <c r="M187" s="2">
        <v>45669.9</v>
      </c>
      <c r="N187" t="e">
        <f>(#REF!+#REF!+#REF!)/10^3</f>
        <v>#REF!</v>
      </c>
      <c r="O187" t="e">
        <f>(#REF!+#REF!+#REF!)/10^3</f>
        <v>#REF!</v>
      </c>
      <c r="P187" t="e">
        <f>(#REF!+#REF!+#REF!)/10^3</f>
        <v>#REF!</v>
      </c>
      <c r="Q187" t="e">
        <f>(#REF!+#REF!+#REF!)/10^3</f>
        <v>#REF!</v>
      </c>
      <c r="R187" t="e">
        <f>(#REF!+#REF!+#REF!)/10^3</f>
        <v>#REF!</v>
      </c>
      <c r="S187" t="e">
        <f>(#REF!+#REF!+#REF!)/10^3</f>
        <v>#REF!</v>
      </c>
      <c r="T187" t="e">
        <f>(#REF!+#REF!+#REF!)/10^3</f>
        <v>#REF!</v>
      </c>
      <c r="U187" t="e">
        <f>(#REF!+#REF!+#REF!)/10^3</f>
        <v>#REF!</v>
      </c>
      <c r="W187" t="s">
        <v>244</v>
      </c>
      <c r="X187" s="32">
        <f t="shared" ref="X187:X188" si="68">X127</f>
        <v>1384.1166999999994</v>
      </c>
      <c r="Y187" s="32">
        <f t="shared" ref="Y187:AF188" si="69">X187+X127*4+Y127</f>
        <v>8385.1951999999965</v>
      </c>
      <c r="Z187" s="32">
        <f t="shared" si="69"/>
        <v>15805.951499999996</v>
      </c>
      <c r="AA187" s="32">
        <f t="shared" si="69"/>
        <v>23663.334999999995</v>
      </c>
      <c r="AB187" s="32">
        <f t="shared" si="69"/>
        <v>31743.017399999993</v>
      </c>
      <c r="AC187" s="32">
        <f t="shared" si="69"/>
        <v>40014.181199999992</v>
      </c>
      <c r="AD187" s="32">
        <f t="shared" si="69"/>
        <v>48428.394599999992</v>
      </c>
      <c r="AE187" s="32">
        <f t="shared" si="69"/>
        <v>56840.466899999992</v>
      </c>
      <c r="AF187" s="32">
        <f t="shared" si="69"/>
        <v>65236.767599999992</v>
      </c>
      <c r="AH187" s="20"/>
      <c r="AI187" s="48"/>
      <c r="AJ187" s="49"/>
      <c r="AK187" s="20"/>
      <c r="AL187" s="48"/>
      <c r="AN187" s="20"/>
      <c r="AO187" s="48"/>
    </row>
    <row r="188" spans="1:41" x14ac:dyDescent="0.3">
      <c r="A188" t="s">
        <v>189</v>
      </c>
      <c r="B188" s="2">
        <v>1614</v>
      </c>
      <c r="C188" s="2">
        <v>6709</v>
      </c>
      <c r="D188" s="2">
        <v>7346.4</v>
      </c>
      <c r="E188" s="2">
        <v>7587.5999999999985</v>
      </c>
      <c r="F188" s="2">
        <v>7871.7000000000007</v>
      </c>
      <c r="G188" s="2">
        <v>7902.4000000000005</v>
      </c>
      <c r="H188" s="2">
        <v>7695.5</v>
      </c>
      <c r="I188" s="2">
        <v>7469.0999999999995</v>
      </c>
      <c r="J188" s="2">
        <v>7289.2</v>
      </c>
      <c r="K188" s="2">
        <v>7117.0999999999985</v>
      </c>
      <c r="L188" s="2">
        <v>6849.5999999999995</v>
      </c>
      <c r="M188" s="2">
        <v>6442.9000000000005</v>
      </c>
      <c r="N188" t="e">
        <f>(#REF!+#REF!+#REF!)/10^3</f>
        <v>#REF!</v>
      </c>
      <c r="O188" t="e">
        <f>(#REF!+#REF!+#REF!)/10^3</f>
        <v>#REF!</v>
      </c>
      <c r="P188" t="e">
        <f>(#REF!+#REF!+#REF!)/10^3</f>
        <v>#REF!</v>
      </c>
      <c r="Q188" t="e">
        <f>(#REF!+#REF!+#REF!)/10^3</f>
        <v>#REF!</v>
      </c>
      <c r="R188" t="e">
        <f>(#REF!+#REF!+#REF!)/10^3</f>
        <v>#REF!</v>
      </c>
      <c r="S188" t="e">
        <f>(#REF!+#REF!+#REF!)/10^3</f>
        <v>#REF!</v>
      </c>
      <c r="T188" t="e">
        <f>(#REF!+#REF!+#REF!)/10^3</f>
        <v>#REF!</v>
      </c>
      <c r="U188" t="e">
        <f>(#REF!+#REF!+#REF!)/10^3</f>
        <v>#REF!</v>
      </c>
      <c r="W188" t="s">
        <v>245</v>
      </c>
      <c r="X188" s="32">
        <f t="shared" si="68"/>
        <v>1384.1166999999994</v>
      </c>
      <c r="Y188" s="32">
        <f t="shared" si="69"/>
        <v>8368.8081999999958</v>
      </c>
      <c r="Z188" s="32">
        <f t="shared" si="69"/>
        <v>15687.911599999996</v>
      </c>
      <c r="AA188" s="32">
        <f t="shared" si="69"/>
        <v>23358.378299999997</v>
      </c>
      <c r="AB188" s="32">
        <f t="shared" si="69"/>
        <v>31221.348099999996</v>
      </c>
      <c r="AC188" s="32">
        <f t="shared" si="69"/>
        <v>39253.707699999992</v>
      </c>
      <c r="AD188" s="32">
        <f t="shared" si="69"/>
        <v>47404.636699999988</v>
      </c>
      <c r="AE188" s="32">
        <f t="shared" si="69"/>
        <v>55539.756399999991</v>
      </c>
      <c r="AF188" s="32">
        <f t="shared" si="69"/>
        <v>63661.12279999999</v>
      </c>
      <c r="AH188" s="20"/>
      <c r="AI188" s="48"/>
      <c r="AJ188" s="49"/>
      <c r="AK188" s="20"/>
      <c r="AL188" s="48"/>
      <c r="AN188" s="20"/>
      <c r="AO188" s="48"/>
    </row>
    <row r="189" spans="1:41" x14ac:dyDescent="0.3">
      <c r="A189" t="s">
        <v>190</v>
      </c>
      <c r="B189" s="2">
        <v>-5</v>
      </c>
      <c r="C189" s="2">
        <v>603</v>
      </c>
      <c r="D189" s="2">
        <v>593.9</v>
      </c>
      <c r="E189" s="2">
        <v>604.4</v>
      </c>
      <c r="F189" s="2">
        <v>626.5</v>
      </c>
      <c r="G189" s="2">
        <v>675.80000000000007</v>
      </c>
      <c r="H189" s="2">
        <v>685.80000000000007</v>
      </c>
      <c r="I189" s="2">
        <v>693.80000000000007</v>
      </c>
      <c r="J189" s="2">
        <v>703.1</v>
      </c>
      <c r="K189" s="2">
        <v>710.6</v>
      </c>
      <c r="L189" s="2">
        <v>719.30000000000007</v>
      </c>
      <c r="M189" s="2">
        <v>732.5</v>
      </c>
      <c r="N189" t="e">
        <f>(#REF!+#REF!+#REF!)/10^3</f>
        <v>#REF!</v>
      </c>
      <c r="O189" t="e">
        <f>(#REF!+#REF!+#REF!)/10^3</f>
        <v>#REF!</v>
      </c>
      <c r="P189" t="e">
        <f>(#REF!+#REF!+#REF!)/10^3</f>
        <v>#REF!</v>
      </c>
      <c r="Q189" t="e">
        <f>(#REF!+#REF!+#REF!)/10^3</f>
        <v>#REF!</v>
      </c>
      <c r="R189" t="e">
        <f>(#REF!+#REF!+#REF!)/10^3</f>
        <v>#REF!</v>
      </c>
      <c r="S189" t="e">
        <f>(#REF!+#REF!+#REF!)/10^3</f>
        <v>#REF!</v>
      </c>
      <c r="T189" t="e">
        <f>(#REF!+#REF!+#REF!)/10^3</f>
        <v>#REF!</v>
      </c>
      <c r="U189" t="e">
        <f>(#REF!+#REF!+#REF!)/10^3</f>
        <v>#REF!</v>
      </c>
      <c r="X189" s="32"/>
      <c r="Y189" s="32"/>
      <c r="Z189" s="32"/>
      <c r="AA189" s="32"/>
      <c r="AB189" s="32"/>
      <c r="AC189" s="32"/>
      <c r="AD189" s="32"/>
      <c r="AE189" s="32"/>
      <c r="AF189" s="32"/>
      <c r="AH189" s="20"/>
      <c r="AI189" s="48"/>
      <c r="AJ189" s="49"/>
      <c r="AK189" s="20"/>
      <c r="AL189" s="48"/>
      <c r="AN189" s="20"/>
      <c r="AO189" s="48"/>
    </row>
    <row r="190" spans="1:41" x14ac:dyDescent="0.3">
      <c r="A190" t="s">
        <v>191</v>
      </c>
      <c r="B190" s="2">
        <v>479</v>
      </c>
      <c r="C190" s="2">
        <v>479</v>
      </c>
      <c r="D190" s="2">
        <v>742.1</v>
      </c>
      <c r="E190" s="2">
        <v>749.8</v>
      </c>
      <c r="F190" s="2">
        <v>771.2</v>
      </c>
      <c r="G190" s="2">
        <v>831.5</v>
      </c>
      <c r="H190" s="2">
        <v>865.69999999999993</v>
      </c>
      <c r="I190" s="2">
        <v>879.8</v>
      </c>
      <c r="J190" s="2">
        <v>891.7</v>
      </c>
      <c r="K190" s="2">
        <v>894.19999999999982</v>
      </c>
      <c r="L190" s="2">
        <v>894.80000000000007</v>
      </c>
      <c r="M190" s="2">
        <v>892.40000000000009</v>
      </c>
      <c r="N190" t="e">
        <f>(#REF!+#REF!+#REF!)/10^3</f>
        <v>#REF!</v>
      </c>
      <c r="O190" t="e">
        <f>(#REF!+#REF!+#REF!)/10^3</f>
        <v>#REF!</v>
      </c>
      <c r="P190" t="e">
        <f>(#REF!+#REF!+#REF!)/10^3</f>
        <v>#REF!</v>
      </c>
      <c r="Q190" t="e">
        <f>(#REF!+#REF!+#REF!)/10^3</f>
        <v>#REF!</v>
      </c>
      <c r="R190" t="e">
        <f>(#REF!+#REF!+#REF!)/10^3</f>
        <v>#REF!</v>
      </c>
      <c r="S190" t="e">
        <f>(#REF!+#REF!+#REF!)/10^3</f>
        <v>#REF!</v>
      </c>
      <c r="T190" t="e">
        <f>(#REF!+#REF!+#REF!)/10^3</f>
        <v>#REF!</v>
      </c>
      <c r="U190" t="e">
        <f>(#REF!+#REF!+#REF!)/10^3</f>
        <v>#REF!</v>
      </c>
      <c r="X190" s="32"/>
      <c r="Y190" s="32"/>
      <c r="Z190" s="32"/>
      <c r="AA190" s="32"/>
      <c r="AB190" s="32"/>
      <c r="AC190" s="32"/>
      <c r="AD190" s="32"/>
      <c r="AE190" s="32"/>
      <c r="AF190" s="32"/>
      <c r="AH190" s="20"/>
      <c r="AI190" s="48"/>
      <c r="AJ190" s="49"/>
      <c r="AK190" s="20"/>
      <c r="AL190" s="48"/>
      <c r="AN190" s="20"/>
      <c r="AO190" s="48"/>
    </row>
    <row r="191" spans="1:41" x14ac:dyDescent="0.3">
      <c r="A191" t="s">
        <v>192</v>
      </c>
      <c r="B191" s="2">
        <v>0</v>
      </c>
      <c r="C191" s="2">
        <v>59</v>
      </c>
      <c r="D191" s="2">
        <v>181.6</v>
      </c>
      <c r="E191" s="2">
        <v>211.6</v>
      </c>
      <c r="F191" s="2">
        <v>273.7</v>
      </c>
      <c r="G191" s="2">
        <v>357.90000000000003</v>
      </c>
      <c r="H191" s="2">
        <v>253.99999999999997</v>
      </c>
      <c r="I191" s="2">
        <v>256.3</v>
      </c>
      <c r="J191" s="2">
        <v>263.5</v>
      </c>
      <c r="K191" s="2">
        <v>265.90000000000003</v>
      </c>
      <c r="L191" s="2">
        <v>267.2</v>
      </c>
      <c r="M191" s="2">
        <v>267.00000000000006</v>
      </c>
      <c r="N191" t="e">
        <f>(#REF!+#REF!+#REF!)/10^3</f>
        <v>#REF!</v>
      </c>
      <c r="O191" t="e">
        <f>(#REF!+#REF!+#REF!)/10^3</f>
        <v>#REF!</v>
      </c>
      <c r="P191" t="e">
        <f>(#REF!+#REF!+#REF!)/10^3</f>
        <v>#REF!</v>
      </c>
      <c r="Q191" t="e">
        <f>(#REF!+#REF!+#REF!)/10^3</f>
        <v>#REF!</v>
      </c>
      <c r="R191" t="e">
        <f>(#REF!+#REF!+#REF!)/10^3</f>
        <v>#REF!</v>
      </c>
      <c r="S191" t="e">
        <f>(#REF!+#REF!+#REF!)/10^3</f>
        <v>#REF!</v>
      </c>
      <c r="T191" t="e">
        <f>(#REF!+#REF!+#REF!)/10^3</f>
        <v>#REF!</v>
      </c>
      <c r="U191" t="e">
        <f>(#REF!+#REF!+#REF!)/10^3</f>
        <v>#REF!</v>
      </c>
      <c r="X191" s="32"/>
      <c r="Y191" s="32"/>
      <c r="Z191" s="32"/>
      <c r="AA191" s="32"/>
      <c r="AB191" s="32"/>
      <c r="AC191" s="32"/>
      <c r="AD191" s="32"/>
      <c r="AE191" s="32"/>
      <c r="AF191" s="32"/>
      <c r="AH191" s="20"/>
      <c r="AI191" s="48"/>
      <c r="AJ191" s="49"/>
      <c r="AK191" s="20"/>
      <c r="AL191" s="48"/>
      <c r="AN191" s="20"/>
      <c r="AO191" s="48"/>
    </row>
    <row r="192" spans="1:41" x14ac:dyDescent="0.3">
      <c r="A192" t="s">
        <v>193</v>
      </c>
      <c r="B192" s="2">
        <v>1939</v>
      </c>
      <c r="C192" s="2">
        <v>9499</v>
      </c>
      <c r="D192" s="2">
        <v>9668.6</v>
      </c>
      <c r="E192" s="2">
        <v>9673.4</v>
      </c>
      <c r="F192" s="2">
        <v>9649.5000000000018</v>
      </c>
      <c r="G192" s="2">
        <v>9724.6</v>
      </c>
      <c r="H192" s="2">
        <v>9277.9000000000015</v>
      </c>
      <c r="I192" s="2">
        <v>8740.2000000000007</v>
      </c>
      <c r="J192" s="2">
        <v>8331.5999999999985</v>
      </c>
      <c r="K192" s="2">
        <v>7791.2999999999993</v>
      </c>
      <c r="L192" s="2">
        <v>7281.3999999999987</v>
      </c>
      <c r="M192" s="2">
        <v>6873.2999999999993</v>
      </c>
      <c r="N192" t="e">
        <f>(#REF!+#REF!+#REF!)/10^3</f>
        <v>#REF!</v>
      </c>
      <c r="O192" t="e">
        <f>(#REF!+#REF!+#REF!)/10^3</f>
        <v>#REF!</v>
      </c>
      <c r="P192" t="e">
        <f>(#REF!+#REF!+#REF!)/10^3</f>
        <v>#REF!</v>
      </c>
      <c r="Q192" t="e">
        <f>(#REF!+#REF!+#REF!)/10^3</f>
        <v>#REF!</v>
      </c>
      <c r="R192" t="e">
        <f>(#REF!+#REF!+#REF!)/10^3</f>
        <v>#REF!</v>
      </c>
      <c r="S192" t="e">
        <f>(#REF!+#REF!+#REF!)/10^3</f>
        <v>#REF!</v>
      </c>
      <c r="T192" t="e">
        <f>(#REF!+#REF!+#REF!)/10^3</f>
        <v>#REF!</v>
      </c>
      <c r="U192" t="e">
        <f>(#REF!+#REF!+#REF!)/10^3</f>
        <v>#REF!</v>
      </c>
      <c r="X192" s="32"/>
      <c r="Y192" s="32"/>
      <c r="Z192" s="32"/>
      <c r="AA192" s="32"/>
      <c r="AB192" s="32"/>
      <c r="AC192" s="32"/>
      <c r="AD192" s="32"/>
      <c r="AE192" s="32"/>
      <c r="AF192" s="32"/>
      <c r="AH192" s="20"/>
      <c r="AI192" s="48"/>
      <c r="AJ192" s="49"/>
      <c r="AK192" s="20"/>
      <c r="AL192" s="48"/>
      <c r="AN192" s="20"/>
      <c r="AO192" s="48"/>
    </row>
    <row r="193" spans="1:41" x14ac:dyDescent="0.3">
      <c r="A193" t="s">
        <v>194</v>
      </c>
      <c r="B193" s="2">
        <v>2871</v>
      </c>
      <c r="C193" s="2">
        <v>6257</v>
      </c>
      <c r="D193" s="2">
        <v>6237.5999999999995</v>
      </c>
      <c r="E193" s="2">
        <v>6559.0999999999995</v>
      </c>
      <c r="F193" s="2">
        <v>6854.8000000000011</v>
      </c>
      <c r="G193" s="2">
        <v>6995.1000000000013</v>
      </c>
      <c r="H193" s="2">
        <v>6854.2000000000007</v>
      </c>
      <c r="I193" s="2">
        <v>6661</v>
      </c>
      <c r="J193" s="2">
        <v>6420.0000000000009</v>
      </c>
      <c r="K193" s="2">
        <v>6433.0000000000009</v>
      </c>
      <c r="L193" s="2">
        <v>6448.9000000000015</v>
      </c>
      <c r="M193" s="2">
        <v>6472.4</v>
      </c>
      <c r="N193" t="e">
        <f>(#REF!+#REF!+#REF!)/10^3</f>
        <v>#REF!</v>
      </c>
      <c r="O193" t="e">
        <f>(#REF!+#REF!+#REF!)/10^3</f>
        <v>#REF!</v>
      </c>
      <c r="P193" t="e">
        <f>(#REF!+#REF!+#REF!)/10^3</f>
        <v>#REF!</v>
      </c>
      <c r="Q193" t="e">
        <f>(#REF!+#REF!+#REF!)/10^3</f>
        <v>#REF!</v>
      </c>
      <c r="R193" t="e">
        <f>(#REF!+#REF!+#REF!)/10^3</f>
        <v>#REF!</v>
      </c>
      <c r="S193" t="e">
        <f>(#REF!+#REF!+#REF!)/10^3</f>
        <v>#REF!</v>
      </c>
      <c r="T193" t="e">
        <f>(#REF!+#REF!+#REF!)/10^3</f>
        <v>#REF!</v>
      </c>
      <c r="U193" t="e">
        <f>(#REF!+#REF!+#REF!)/10^3</f>
        <v>#REF!</v>
      </c>
      <c r="W193" s="9" t="s">
        <v>57</v>
      </c>
      <c r="X193" s="4">
        <v>2020</v>
      </c>
      <c r="Y193" s="4">
        <v>2025</v>
      </c>
      <c r="Z193" s="4">
        <v>2030</v>
      </c>
      <c r="AA193" s="4">
        <v>2035</v>
      </c>
      <c r="AB193" s="4">
        <v>2040</v>
      </c>
      <c r="AC193" s="4">
        <v>2045</v>
      </c>
      <c r="AD193" s="4">
        <v>2050</v>
      </c>
      <c r="AE193" s="4">
        <v>2055</v>
      </c>
      <c r="AF193" s="4">
        <v>2060</v>
      </c>
      <c r="AI193" s="50"/>
      <c r="AL193" s="50"/>
      <c r="AO193" s="50"/>
    </row>
    <row r="194" spans="1:41" x14ac:dyDescent="0.3">
      <c r="A194" t="s">
        <v>195</v>
      </c>
      <c r="B194" s="2">
        <v>190</v>
      </c>
      <c r="C194" s="2">
        <v>1272</v>
      </c>
      <c r="D194" s="2">
        <v>1300</v>
      </c>
      <c r="E194" s="2">
        <v>1319.8</v>
      </c>
      <c r="F194" s="2">
        <v>1349.1</v>
      </c>
      <c r="G194" s="2">
        <v>1379.3999999999999</v>
      </c>
      <c r="H194" s="2">
        <v>1403.3</v>
      </c>
      <c r="I194" s="2">
        <v>1428.8000000000002</v>
      </c>
      <c r="J194" s="2">
        <v>1455.5</v>
      </c>
      <c r="K194" s="2">
        <v>1479.1000000000001</v>
      </c>
      <c r="L194" s="2">
        <v>1503.6000000000001</v>
      </c>
      <c r="M194" s="2">
        <v>1528.4</v>
      </c>
      <c r="N194" t="e">
        <f>(#REF!+#REF!+#REF!)/10^3</f>
        <v>#REF!</v>
      </c>
      <c r="O194" t="e">
        <f>(#REF!+#REF!+#REF!)/10^3</f>
        <v>#REF!</v>
      </c>
      <c r="P194" t="e">
        <f>(#REF!+#REF!+#REF!)/10^3</f>
        <v>#REF!</v>
      </c>
      <c r="Q194" t="e">
        <f>(#REF!+#REF!+#REF!)/10^3</f>
        <v>#REF!</v>
      </c>
      <c r="R194" t="e">
        <f>(#REF!+#REF!+#REF!)/10^3</f>
        <v>#REF!</v>
      </c>
      <c r="S194" t="e">
        <f>(#REF!+#REF!+#REF!)/10^3</f>
        <v>#REF!</v>
      </c>
      <c r="T194" t="e">
        <f>(#REF!+#REF!+#REF!)/10^3</f>
        <v>#REF!</v>
      </c>
      <c r="U194" t="e">
        <f>(#REF!+#REF!+#REF!)/10^3</f>
        <v>#REF!</v>
      </c>
      <c r="W194" t="s">
        <v>91</v>
      </c>
      <c r="X194" s="32">
        <f>X134</f>
        <v>33.651899999999998</v>
      </c>
      <c r="Y194" s="32">
        <f>X194+X134*4+Y134</f>
        <v>203.04129999999998</v>
      </c>
      <c r="Z194" s="32">
        <f t="shared" ref="Z194:AF194" si="70">Y194+Y134*4+Z134</f>
        <v>378.07769999999994</v>
      </c>
      <c r="AA194" s="32">
        <f t="shared" si="70"/>
        <v>557.8325000000001</v>
      </c>
      <c r="AB194" s="32">
        <f t="shared" si="70"/>
        <v>738.06580000000008</v>
      </c>
      <c r="AC194" s="32">
        <f t="shared" si="70"/>
        <v>915.97680000000014</v>
      </c>
      <c r="AD194" s="32">
        <f t="shared" si="70"/>
        <v>1088.1309000000001</v>
      </c>
      <c r="AE194" s="32">
        <f t="shared" si="70"/>
        <v>1249.3330000000001</v>
      </c>
      <c r="AF194" s="32">
        <f t="shared" si="70"/>
        <v>1399.8623</v>
      </c>
      <c r="AH194" s="79"/>
      <c r="AI194" s="79"/>
      <c r="AK194" s="79"/>
      <c r="AL194" s="79"/>
      <c r="AN194" s="79"/>
      <c r="AO194" s="79"/>
    </row>
    <row r="195" spans="1:41" x14ac:dyDescent="0.3">
      <c r="A195" t="s">
        <v>80</v>
      </c>
      <c r="B195" s="2">
        <v>217405</v>
      </c>
      <c r="C195" s="2">
        <v>190585</v>
      </c>
      <c r="D195" s="2">
        <v>198839.69999999998</v>
      </c>
      <c r="E195" s="2">
        <v>208049.8</v>
      </c>
      <c r="F195" s="2">
        <v>212354.69999999998</v>
      </c>
      <c r="G195" s="2">
        <v>215651.99999999997</v>
      </c>
      <c r="H195" s="2">
        <v>208877.8</v>
      </c>
      <c r="I195" s="2">
        <v>222421.6</v>
      </c>
      <c r="J195" s="2">
        <v>236254.5</v>
      </c>
      <c r="K195" s="2">
        <v>244361.39999999997</v>
      </c>
      <c r="L195" s="2">
        <v>250616.2</v>
      </c>
      <c r="M195" s="2">
        <v>255091.3</v>
      </c>
      <c r="N195" t="e">
        <f>(#REF!+#REF!+#REF!)/10^3</f>
        <v>#REF!</v>
      </c>
      <c r="O195" t="e">
        <f>(#REF!+#REF!+#REF!)/10^3</f>
        <v>#REF!</v>
      </c>
      <c r="P195" t="e">
        <f>(#REF!+#REF!+#REF!)/10^3</f>
        <v>#REF!</v>
      </c>
      <c r="Q195" t="e">
        <f>(#REF!+#REF!+#REF!)/10^3</f>
        <v>#REF!</v>
      </c>
      <c r="R195" t="e">
        <f>(#REF!+#REF!+#REF!)/10^3</f>
        <v>#REF!</v>
      </c>
      <c r="S195" t="e">
        <f>(#REF!+#REF!+#REF!)/10^3</f>
        <v>#REF!</v>
      </c>
      <c r="T195" t="e">
        <f>(#REF!+#REF!+#REF!)/10^3</f>
        <v>#REF!</v>
      </c>
      <c r="U195" t="e">
        <f>(#REF!+#REF!+#REF!)/10^3</f>
        <v>#REF!</v>
      </c>
      <c r="W195" t="s">
        <v>244</v>
      </c>
      <c r="X195" s="32">
        <f t="shared" ref="X195:X197" si="71">X135</f>
        <v>33.651899999999998</v>
      </c>
      <c r="Y195" s="32">
        <f t="shared" ref="Y195:AF197" si="72">X195+X135*4+Y135</f>
        <v>202.99020000000002</v>
      </c>
      <c r="Z195" s="32">
        <f t="shared" si="72"/>
        <v>377.72190000000006</v>
      </c>
      <c r="AA195" s="32">
        <f t="shared" si="72"/>
        <v>556.80730000000005</v>
      </c>
      <c r="AB195" s="32">
        <f t="shared" si="72"/>
        <v>735.90629999999999</v>
      </c>
      <c r="AC195" s="32">
        <f t="shared" si="72"/>
        <v>913.30420000000004</v>
      </c>
      <c r="AD195" s="32">
        <f t="shared" si="72"/>
        <v>1083.7714000000001</v>
      </c>
      <c r="AE195" s="32">
        <f t="shared" si="72"/>
        <v>1241.9319</v>
      </c>
      <c r="AF195" s="32">
        <f t="shared" si="72"/>
        <v>1389.4878000000001</v>
      </c>
      <c r="AH195" s="20"/>
      <c r="AI195" s="48"/>
      <c r="AJ195" s="49"/>
      <c r="AK195" s="20"/>
      <c r="AL195" s="48"/>
      <c r="AN195" s="20"/>
      <c r="AO195" s="48"/>
    </row>
    <row r="196" spans="1:41" x14ac:dyDescent="0.3">
      <c r="A196" t="s">
        <v>196</v>
      </c>
      <c r="B196" s="2">
        <v>0</v>
      </c>
      <c r="C196" s="2">
        <v>3690</v>
      </c>
      <c r="D196" s="2">
        <v>3690.1</v>
      </c>
      <c r="E196" s="2">
        <v>3744.2000000000003</v>
      </c>
      <c r="F196" s="2">
        <v>3834.6</v>
      </c>
      <c r="G196" s="2">
        <v>3927.3</v>
      </c>
      <c r="H196" s="2">
        <v>3981.9999999999995</v>
      </c>
      <c r="I196" s="2">
        <v>4038.3999999999996</v>
      </c>
      <c r="J196" s="2">
        <v>4096.5</v>
      </c>
      <c r="K196" s="2">
        <v>4152.2</v>
      </c>
      <c r="L196" s="2">
        <v>4209</v>
      </c>
      <c r="M196" s="2">
        <v>4267.2000000000007</v>
      </c>
      <c r="N196" t="e">
        <f>(#REF!+#REF!+#REF!)/10^3</f>
        <v>#REF!</v>
      </c>
      <c r="O196" t="e">
        <f>(#REF!+#REF!+#REF!)/10^3</f>
        <v>#REF!</v>
      </c>
      <c r="P196" t="e">
        <f>(#REF!+#REF!+#REF!)/10^3</f>
        <v>#REF!</v>
      </c>
      <c r="Q196" t="e">
        <f>(#REF!+#REF!+#REF!)/10^3</f>
        <v>#REF!</v>
      </c>
      <c r="R196" t="e">
        <f>(#REF!+#REF!+#REF!)/10^3</f>
        <v>#REF!</v>
      </c>
      <c r="S196" t="e">
        <f>(#REF!+#REF!+#REF!)/10^3</f>
        <v>#REF!</v>
      </c>
      <c r="T196" t="e">
        <f>(#REF!+#REF!+#REF!)/10^3</f>
        <v>#REF!</v>
      </c>
      <c r="U196" t="e">
        <f>(#REF!+#REF!+#REF!)/10^3</f>
        <v>#REF!</v>
      </c>
      <c r="W196" t="s">
        <v>245</v>
      </c>
      <c r="X196" s="32">
        <f t="shared" si="71"/>
        <v>33.651899999999998</v>
      </c>
      <c r="Y196" s="32">
        <f t="shared" si="72"/>
        <v>202.75290000000001</v>
      </c>
      <c r="Z196" s="32">
        <f t="shared" si="72"/>
        <v>375.70799999999997</v>
      </c>
      <c r="AA196" s="32">
        <f t="shared" si="72"/>
        <v>550.59670000000006</v>
      </c>
      <c r="AB196" s="32">
        <f t="shared" si="72"/>
        <v>724.83839999999998</v>
      </c>
      <c r="AC196" s="32">
        <f t="shared" si="72"/>
        <v>894.99189999999999</v>
      </c>
      <c r="AD196" s="32">
        <f t="shared" si="72"/>
        <v>1055.162</v>
      </c>
      <c r="AE196" s="32">
        <f t="shared" si="72"/>
        <v>1202.2564</v>
      </c>
      <c r="AF196" s="32">
        <f t="shared" si="72"/>
        <v>1339.5119999999999</v>
      </c>
      <c r="AH196" s="20"/>
      <c r="AI196" s="48"/>
      <c r="AJ196" s="49"/>
      <c r="AK196" s="20"/>
      <c r="AL196" s="48"/>
      <c r="AN196" s="20"/>
      <c r="AO196" s="48"/>
    </row>
    <row r="197" spans="1:41" x14ac:dyDescent="0.3">
      <c r="A197" t="s">
        <v>197</v>
      </c>
      <c r="B197" s="2">
        <v>0</v>
      </c>
      <c r="C197" s="2">
        <v>13</v>
      </c>
      <c r="D197" s="2">
        <v>13.1</v>
      </c>
      <c r="E197" s="2">
        <v>12.899999999999999</v>
      </c>
      <c r="F197" s="2">
        <v>10.8</v>
      </c>
      <c r="G197" s="2">
        <v>9</v>
      </c>
      <c r="H197" s="2">
        <v>7.5</v>
      </c>
      <c r="I197" s="2">
        <v>6.2999999999999989</v>
      </c>
      <c r="J197" s="2">
        <v>5.2999999999999989</v>
      </c>
      <c r="K197" s="2">
        <v>6.3</v>
      </c>
      <c r="L197" s="2">
        <v>7.5</v>
      </c>
      <c r="M197" s="2">
        <v>9.0999999999999979</v>
      </c>
      <c r="N197" t="e">
        <f>(#REF!+#REF!+#REF!)/10^3</f>
        <v>#REF!</v>
      </c>
      <c r="O197" t="e">
        <f>(#REF!+#REF!+#REF!)/10^3</f>
        <v>#REF!</v>
      </c>
      <c r="P197" t="e">
        <f>(#REF!+#REF!+#REF!)/10^3</f>
        <v>#REF!</v>
      </c>
      <c r="Q197" t="e">
        <f>(#REF!+#REF!+#REF!)/10^3</f>
        <v>#REF!</v>
      </c>
      <c r="R197" t="e">
        <f>(#REF!+#REF!+#REF!)/10^3</f>
        <v>#REF!</v>
      </c>
      <c r="S197" t="e">
        <f>(#REF!+#REF!+#REF!)/10^3</f>
        <v>#REF!</v>
      </c>
      <c r="T197" t="e">
        <f>(#REF!+#REF!+#REF!)/10^3</f>
        <v>#REF!</v>
      </c>
      <c r="U197" t="e">
        <f>(#REF!+#REF!+#REF!)/10^3</f>
        <v>#REF!</v>
      </c>
      <c r="W197" t="s">
        <v>246</v>
      </c>
      <c r="X197" s="32">
        <f t="shared" si="71"/>
        <v>33.651899999999998</v>
      </c>
      <c r="Y197" s="32">
        <f t="shared" si="72"/>
        <v>203.0076</v>
      </c>
      <c r="Z197" s="32">
        <f t="shared" si="72"/>
        <v>377.77300000000002</v>
      </c>
      <c r="AA197" s="32">
        <f t="shared" si="72"/>
        <v>556.71730000000002</v>
      </c>
      <c r="AB197" s="32">
        <f t="shared" si="72"/>
        <v>735.82370000000003</v>
      </c>
      <c r="AC197" s="32">
        <f t="shared" si="72"/>
        <v>913.20880000000011</v>
      </c>
      <c r="AD197" s="32">
        <f t="shared" si="72"/>
        <v>1083.8089</v>
      </c>
      <c r="AE197" s="32">
        <f t="shared" si="72"/>
        <v>1242.6699000000001</v>
      </c>
      <c r="AF197" s="32">
        <f t="shared" si="72"/>
        <v>1390.9635000000001</v>
      </c>
      <c r="AH197" s="20"/>
      <c r="AI197" s="48"/>
      <c r="AJ197" s="49"/>
      <c r="AK197" s="20"/>
      <c r="AL197" s="48"/>
      <c r="AN197" s="20"/>
      <c r="AO197" s="48"/>
    </row>
    <row r="198" spans="1:41" x14ac:dyDescent="0.3">
      <c r="A198" t="s">
        <v>198</v>
      </c>
      <c r="B198" s="2">
        <v>-1</v>
      </c>
      <c r="C198" s="2">
        <v>16392</v>
      </c>
      <c r="D198" s="2">
        <v>16527.599999999999</v>
      </c>
      <c r="E198" s="2">
        <v>16820.400000000001</v>
      </c>
      <c r="F198" s="2">
        <v>17590.100000000002</v>
      </c>
      <c r="G198" s="2">
        <v>18878.8</v>
      </c>
      <c r="H198" s="2">
        <v>19689.100000000002</v>
      </c>
      <c r="I198" s="2">
        <v>20131.999999999996</v>
      </c>
      <c r="J198" s="2">
        <v>20343.200000000004</v>
      </c>
      <c r="K198" s="2">
        <v>19800.600000000002</v>
      </c>
      <c r="L198" s="2">
        <v>18796.3</v>
      </c>
      <c r="M198" s="2">
        <v>17753.599999999999</v>
      </c>
      <c r="N198" t="e">
        <f>(#REF!+#REF!+#REF!)/10^3</f>
        <v>#REF!</v>
      </c>
      <c r="O198" t="e">
        <f>(#REF!+#REF!+#REF!)/10^3</f>
        <v>#REF!</v>
      </c>
      <c r="P198" t="e">
        <f>(#REF!+#REF!+#REF!)/10^3</f>
        <v>#REF!</v>
      </c>
      <c r="Q198" t="e">
        <f>(#REF!+#REF!+#REF!)/10^3</f>
        <v>#REF!</v>
      </c>
      <c r="R198" t="e">
        <f>(#REF!+#REF!+#REF!)/10^3</f>
        <v>#REF!</v>
      </c>
      <c r="S198" t="e">
        <f>(#REF!+#REF!+#REF!)/10^3</f>
        <v>#REF!</v>
      </c>
      <c r="T198" t="e">
        <f>(#REF!+#REF!+#REF!)/10^3</f>
        <v>#REF!</v>
      </c>
      <c r="U198" t="e">
        <f>(#REF!+#REF!+#REF!)/10^3</f>
        <v>#REF!</v>
      </c>
      <c r="X198" s="32"/>
      <c r="Y198" s="32"/>
      <c r="Z198" s="32"/>
      <c r="AA198" s="32"/>
      <c r="AB198" s="32"/>
      <c r="AC198" s="32"/>
      <c r="AD198" s="32"/>
      <c r="AE198" s="32"/>
      <c r="AF198" s="32"/>
      <c r="AH198" s="20"/>
      <c r="AI198" s="48"/>
      <c r="AJ198" s="49"/>
      <c r="AK198" s="20"/>
      <c r="AL198" s="48"/>
      <c r="AN198" s="20"/>
      <c r="AO198" s="48"/>
    </row>
    <row r="199" spans="1:41" x14ac:dyDescent="0.3">
      <c r="A199" t="s">
        <v>199</v>
      </c>
      <c r="B199" s="2">
        <v>0</v>
      </c>
      <c r="C199" s="2">
        <v>252</v>
      </c>
      <c r="D199" s="2">
        <v>251.1</v>
      </c>
      <c r="E199" s="2">
        <v>277.40000000000003</v>
      </c>
      <c r="F199" s="2">
        <v>299.5</v>
      </c>
      <c r="G199" s="2">
        <v>294.60000000000002</v>
      </c>
      <c r="H199" s="2">
        <v>285.30000000000007</v>
      </c>
      <c r="I199" s="2">
        <v>327.29999999999995</v>
      </c>
      <c r="J199" s="2">
        <v>356.39999999999992</v>
      </c>
      <c r="K199" s="2">
        <v>352.1</v>
      </c>
      <c r="L199" s="2">
        <v>340.9</v>
      </c>
      <c r="M199" s="2">
        <v>335.8</v>
      </c>
      <c r="N199" t="e">
        <f>(#REF!+#REF!+#REF!)/10^3</f>
        <v>#REF!</v>
      </c>
      <c r="O199" t="e">
        <f>(#REF!+#REF!+#REF!)/10^3</f>
        <v>#REF!</v>
      </c>
      <c r="P199" t="e">
        <f>(#REF!+#REF!+#REF!)/10^3</f>
        <v>#REF!</v>
      </c>
      <c r="Q199" t="e">
        <f>(#REF!+#REF!+#REF!)/10^3</f>
        <v>#REF!</v>
      </c>
      <c r="R199" t="e">
        <f>(#REF!+#REF!+#REF!)/10^3</f>
        <v>#REF!</v>
      </c>
      <c r="S199" t="e">
        <f>(#REF!+#REF!+#REF!)/10^3</f>
        <v>#REF!</v>
      </c>
      <c r="T199" t="e">
        <f>(#REF!+#REF!+#REF!)/10^3</f>
        <v>#REF!</v>
      </c>
      <c r="U199" t="e">
        <f>(#REF!+#REF!+#REF!)/10^3</f>
        <v>#REF!</v>
      </c>
      <c r="X199" s="32"/>
      <c r="Y199" s="32"/>
      <c r="Z199" s="32"/>
      <c r="AA199" s="32"/>
      <c r="AB199" s="32"/>
      <c r="AC199" s="32"/>
      <c r="AD199" s="32"/>
      <c r="AE199" s="32"/>
      <c r="AF199" s="32"/>
      <c r="AH199" s="20"/>
      <c r="AI199" s="48"/>
      <c r="AJ199" s="49"/>
      <c r="AK199" s="20"/>
      <c r="AL199" s="48"/>
      <c r="AN199" s="20"/>
      <c r="AO199" s="48"/>
    </row>
    <row r="200" spans="1:41" x14ac:dyDescent="0.3">
      <c r="A200" s="9" t="s">
        <v>200</v>
      </c>
      <c r="B200" s="10">
        <f>B45+B62+B80+B113+B112+B139+B144+B153+B185+B186+B189+B190+B191+B196+B197+B199</f>
        <v>1314595</v>
      </c>
      <c r="C200" s="10">
        <f>C45+C62+C80+C113+C112+C139+C144+C153+C185+C186+C189+C190+C191+C196+C197+C199</f>
        <v>1424660</v>
      </c>
      <c r="D200" s="10">
        <f>D45+D62+D80+D113+D112+D139+D144+D153+D185+D186+D189+D190+D191+D196+D197+D199</f>
        <v>1444142.0000000002</v>
      </c>
      <c r="E200" s="10">
        <f t="shared" ref="E200:U200" si="73">E45+E62+E80+E113+E112+E139+E144+E153+E185+E186+E189+E190+E191+E196+E197+E199</f>
        <v>1481880.6999999997</v>
      </c>
      <c r="F200" s="10">
        <f t="shared" si="73"/>
        <v>1530818.4</v>
      </c>
      <c r="G200" s="10">
        <f t="shared" si="73"/>
        <v>1571917.2000000002</v>
      </c>
      <c r="H200" s="10">
        <f t="shared" si="73"/>
        <v>1573275.3999999997</v>
      </c>
      <c r="I200" s="10">
        <f t="shared" si="73"/>
        <v>1593081.9</v>
      </c>
      <c r="J200" s="10">
        <f t="shared" si="73"/>
        <v>1619842.4</v>
      </c>
      <c r="K200" s="10">
        <f t="shared" si="73"/>
        <v>1622139.9</v>
      </c>
      <c r="L200" s="10">
        <f t="shared" si="73"/>
        <v>1624792.8000000003</v>
      </c>
      <c r="M200" s="10">
        <f t="shared" si="73"/>
        <v>1624075.9000000001</v>
      </c>
      <c r="N200" s="10" t="e">
        <f t="shared" si="73"/>
        <v>#REF!</v>
      </c>
      <c r="O200" s="10" t="e">
        <f t="shared" si="73"/>
        <v>#REF!</v>
      </c>
      <c r="P200" s="10" t="e">
        <f t="shared" si="73"/>
        <v>#REF!</v>
      </c>
      <c r="Q200" s="10" t="e">
        <f t="shared" si="73"/>
        <v>#REF!</v>
      </c>
      <c r="R200" s="10" t="e">
        <f t="shared" si="73"/>
        <v>#REF!</v>
      </c>
      <c r="S200" s="10" t="e">
        <f t="shared" si="73"/>
        <v>#REF!</v>
      </c>
      <c r="T200" s="10" t="e">
        <f t="shared" si="73"/>
        <v>#REF!</v>
      </c>
      <c r="U200" s="10" t="e">
        <f t="shared" si="73"/>
        <v>#REF!</v>
      </c>
      <c r="X200" s="32"/>
      <c r="Y200" s="32"/>
      <c r="Z200" s="32"/>
      <c r="AA200" s="32"/>
      <c r="AB200" s="32"/>
      <c r="AC200" s="32"/>
      <c r="AD200" s="32"/>
      <c r="AE200" s="32"/>
      <c r="AF200" s="32"/>
      <c r="AH200" s="20"/>
      <c r="AI200" s="48"/>
      <c r="AJ200" s="49"/>
      <c r="AK200" s="20"/>
      <c r="AL200" s="48"/>
      <c r="AN200" s="20"/>
      <c r="AO200" s="48"/>
    </row>
    <row r="201" spans="1:41" x14ac:dyDescent="0.3">
      <c r="A201" s="9" t="s">
        <v>201</v>
      </c>
      <c r="B201" s="10">
        <f>B202-B200</f>
        <v>1908073</v>
      </c>
      <c r="C201" s="10">
        <f>C202-C200</f>
        <v>2388009</v>
      </c>
      <c r="D201" s="10">
        <f>D202-D200</f>
        <v>2494155.6000000006</v>
      </c>
      <c r="E201" s="10">
        <f t="shared" ref="E201:U201" si="74">E202-E200</f>
        <v>2547864.4999999995</v>
      </c>
      <c r="F201" s="10">
        <f t="shared" si="74"/>
        <v>2627718.2999999993</v>
      </c>
      <c r="G201" s="10">
        <f t="shared" si="74"/>
        <v>2744120.0999999996</v>
      </c>
      <c r="H201" s="10">
        <f t="shared" si="74"/>
        <v>2802094.5000000009</v>
      </c>
      <c r="I201" s="10">
        <f t="shared" si="74"/>
        <v>2851366.9999999995</v>
      </c>
      <c r="J201" s="10">
        <f t="shared" si="74"/>
        <v>2897603.1</v>
      </c>
      <c r="K201" s="10">
        <f t="shared" si="74"/>
        <v>2916807.1999999997</v>
      </c>
      <c r="L201" s="10">
        <f t="shared" si="74"/>
        <v>2929861.0000000005</v>
      </c>
      <c r="M201" s="10">
        <f t="shared" si="74"/>
        <v>2919895.9000000004</v>
      </c>
      <c r="N201" s="10" t="e">
        <f t="shared" si="74"/>
        <v>#REF!</v>
      </c>
      <c r="O201" s="10" t="e">
        <f t="shared" si="74"/>
        <v>#REF!</v>
      </c>
      <c r="P201" s="10" t="e">
        <f t="shared" si="74"/>
        <v>#REF!</v>
      </c>
      <c r="Q201" s="10" t="e">
        <f t="shared" si="74"/>
        <v>#REF!</v>
      </c>
      <c r="R201" s="10" t="e">
        <f t="shared" si="74"/>
        <v>#REF!</v>
      </c>
      <c r="S201" s="10" t="e">
        <f t="shared" si="74"/>
        <v>#REF!</v>
      </c>
      <c r="T201" s="10" t="e">
        <f t="shared" si="74"/>
        <v>#REF!</v>
      </c>
      <c r="U201" s="10" t="e">
        <f t="shared" si="74"/>
        <v>#REF!</v>
      </c>
      <c r="W201" s="4" t="s">
        <v>63</v>
      </c>
      <c r="X201" s="4">
        <v>2020</v>
      </c>
      <c r="Y201" s="4">
        <v>2025</v>
      </c>
      <c r="Z201" s="4">
        <v>2030</v>
      </c>
      <c r="AA201" s="4">
        <v>2035</v>
      </c>
      <c r="AB201" s="4">
        <v>2040</v>
      </c>
      <c r="AC201" s="4">
        <v>2045</v>
      </c>
      <c r="AD201" s="4">
        <v>2050</v>
      </c>
      <c r="AE201" s="4">
        <v>2055</v>
      </c>
      <c r="AF201" s="4">
        <v>2060</v>
      </c>
      <c r="AI201" s="50"/>
      <c r="AL201" s="50"/>
      <c r="AO201" s="50"/>
    </row>
    <row r="202" spans="1:41" x14ac:dyDescent="0.3">
      <c r="A202" s="9" t="s">
        <v>87</v>
      </c>
      <c r="B202" s="36">
        <f>SUM(B4,B58,B81,B98,B138,B153,B184)</f>
        <v>3222668</v>
      </c>
      <c r="C202" s="36">
        <f>SUM(C4,C58,C81,C98,C138,C153,C184)</f>
        <v>3812669</v>
      </c>
      <c r="D202" s="36">
        <f>SUM(D4,D58,D81,D98,D138,D153,D184)</f>
        <v>3938297.6000000006</v>
      </c>
      <c r="E202" s="36">
        <f t="shared" ref="E202:U202" si="75">SUM(E4,E58,E81,E98,E138,E153,E184)</f>
        <v>4029745.1999999993</v>
      </c>
      <c r="F202" s="36">
        <f t="shared" si="75"/>
        <v>4158536.6999999993</v>
      </c>
      <c r="G202" s="36">
        <f t="shared" si="75"/>
        <v>4316037.3</v>
      </c>
      <c r="H202" s="36">
        <f t="shared" si="75"/>
        <v>4375369.9000000004</v>
      </c>
      <c r="I202" s="36">
        <f t="shared" si="75"/>
        <v>4444448.8999999994</v>
      </c>
      <c r="J202" s="36">
        <f t="shared" si="75"/>
        <v>4517445.5</v>
      </c>
      <c r="K202" s="36">
        <f t="shared" si="75"/>
        <v>4538947.0999999996</v>
      </c>
      <c r="L202" s="36">
        <f t="shared" si="75"/>
        <v>4554653.8000000007</v>
      </c>
      <c r="M202" s="36">
        <f t="shared" si="75"/>
        <v>4543971.8000000007</v>
      </c>
      <c r="N202" s="10" t="e">
        <f t="shared" si="75"/>
        <v>#REF!</v>
      </c>
      <c r="O202" s="10" t="e">
        <f t="shared" si="75"/>
        <v>#REF!</v>
      </c>
      <c r="P202" s="10" t="e">
        <f t="shared" si="75"/>
        <v>#REF!</v>
      </c>
      <c r="Q202" s="10" t="e">
        <f t="shared" si="75"/>
        <v>#REF!</v>
      </c>
      <c r="R202" s="10" t="e">
        <f t="shared" si="75"/>
        <v>#REF!</v>
      </c>
      <c r="S202" s="10" t="e">
        <f t="shared" si="75"/>
        <v>#REF!</v>
      </c>
      <c r="T202" s="10" t="e">
        <f t="shared" si="75"/>
        <v>#REF!</v>
      </c>
      <c r="U202" s="10" t="e">
        <f t="shared" si="75"/>
        <v>#REF!</v>
      </c>
      <c r="W202" t="s">
        <v>91</v>
      </c>
      <c r="X202" s="32">
        <f>X142</f>
        <v>799.79640000000006</v>
      </c>
      <c r="Y202" s="32">
        <f>X202+X142*4+Y142</f>
        <v>4821.0352000000003</v>
      </c>
      <c r="Z202" s="32">
        <f t="shared" ref="Z202:AF202" si="76">Y202+Y142*4+Z142</f>
        <v>8944.1358999999993</v>
      </c>
      <c r="AA202" s="32">
        <f t="shared" si="76"/>
        <v>13127.915799999999</v>
      </c>
      <c r="AB202" s="32">
        <f t="shared" si="76"/>
        <v>17381.052599999999</v>
      </c>
      <c r="AC202" s="32">
        <f t="shared" si="76"/>
        <v>21800.146799999999</v>
      </c>
      <c r="AD202" s="32">
        <f t="shared" si="76"/>
        <v>26403.623599999995</v>
      </c>
      <c r="AE202" s="32">
        <f t="shared" si="76"/>
        <v>31169.350999999995</v>
      </c>
      <c r="AF202" s="32">
        <f t="shared" si="76"/>
        <v>36096.285999999993</v>
      </c>
      <c r="AH202" s="79"/>
      <c r="AI202" s="79"/>
      <c r="AK202" s="79"/>
      <c r="AL202" s="79"/>
      <c r="AN202" s="79"/>
      <c r="AO202" s="79"/>
    </row>
    <row r="203" spans="1:41" x14ac:dyDescent="0.3">
      <c r="W203" t="s">
        <v>244</v>
      </c>
      <c r="X203" s="32">
        <f t="shared" ref="X203:X205" si="77">X143</f>
        <v>799.79640000000006</v>
      </c>
      <c r="Y203" s="32">
        <f t="shared" ref="Y203:AF205" si="78">X203+X143*4+Y143</f>
        <v>4810.1226000000006</v>
      </c>
      <c r="Z203" s="32">
        <f t="shared" si="78"/>
        <v>8874.2193000000007</v>
      </c>
      <c r="AA203" s="32">
        <f t="shared" si="78"/>
        <v>12971.928900000003</v>
      </c>
      <c r="AB203" s="32">
        <f t="shared" si="78"/>
        <v>17084.761300000002</v>
      </c>
      <c r="AC203" s="32">
        <f t="shared" si="78"/>
        <v>21282.332600000002</v>
      </c>
      <c r="AD203" s="32">
        <f t="shared" si="78"/>
        <v>25608.3871</v>
      </c>
      <c r="AE203" s="32">
        <f t="shared" si="78"/>
        <v>30084.058399999998</v>
      </c>
      <c r="AF203" s="32">
        <f t="shared" si="78"/>
        <v>34726.466099999998</v>
      </c>
      <c r="AH203" s="20"/>
      <c r="AI203" s="48"/>
      <c r="AJ203" s="49"/>
      <c r="AK203" s="20"/>
      <c r="AL203" s="48"/>
      <c r="AN203" s="20"/>
      <c r="AO203" s="48"/>
    </row>
    <row r="204" spans="1:41" x14ac:dyDescent="0.3">
      <c r="W204" t="s">
        <v>245</v>
      </c>
      <c r="X204" s="32">
        <f t="shared" si="77"/>
        <v>799.79640000000006</v>
      </c>
      <c r="Y204" s="32">
        <f t="shared" si="78"/>
        <v>4814.5196000000005</v>
      </c>
      <c r="Z204" s="32">
        <f t="shared" si="78"/>
        <v>8903.8660000000018</v>
      </c>
      <c r="AA204" s="32">
        <f t="shared" si="78"/>
        <v>13040.057700000001</v>
      </c>
      <c r="AB204" s="32">
        <f t="shared" si="78"/>
        <v>17190.645900000003</v>
      </c>
      <c r="AC204" s="32">
        <f t="shared" si="78"/>
        <v>21417.810900000004</v>
      </c>
      <c r="AD204" s="32">
        <f t="shared" si="78"/>
        <v>25765.130200000003</v>
      </c>
      <c r="AE204" s="32">
        <f t="shared" si="78"/>
        <v>30271.946900000006</v>
      </c>
      <c r="AF204" s="32">
        <f t="shared" si="78"/>
        <v>34963.01460000001</v>
      </c>
      <c r="AH204" s="20"/>
      <c r="AI204" s="48"/>
      <c r="AJ204" s="49"/>
      <c r="AK204" s="20"/>
      <c r="AL204" s="48"/>
      <c r="AN204" s="20"/>
      <c r="AO204" s="48"/>
    </row>
    <row r="205" spans="1:41" x14ac:dyDescent="0.3">
      <c r="W205" t="s">
        <v>246</v>
      </c>
      <c r="X205" s="32">
        <f t="shared" si="77"/>
        <v>799.79640000000006</v>
      </c>
      <c r="Y205" s="32">
        <f t="shared" si="78"/>
        <v>4816.5203000000001</v>
      </c>
      <c r="Z205" s="32">
        <f t="shared" si="78"/>
        <v>8920.9694</v>
      </c>
      <c r="AA205" s="32">
        <f t="shared" si="78"/>
        <v>13092.0749</v>
      </c>
      <c r="AB205" s="32">
        <f t="shared" si="78"/>
        <v>17274.718000000001</v>
      </c>
      <c r="AC205" s="32">
        <f t="shared" si="78"/>
        <v>21541.8583</v>
      </c>
      <c r="AD205" s="32">
        <f t="shared" si="78"/>
        <v>25970.026099999999</v>
      </c>
      <c r="AE205" s="32">
        <f t="shared" si="78"/>
        <v>30557.764800000001</v>
      </c>
      <c r="AF205" s="32">
        <f t="shared" si="78"/>
        <v>35311.001700000001</v>
      </c>
      <c r="AH205" s="20"/>
      <c r="AI205" s="48"/>
      <c r="AJ205" s="49"/>
      <c r="AK205" s="20"/>
      <c r="AL205" s="48"/>
      <c r="AN205" s="20"/>
      <c r="AO205" s="48"/>
    </row>
    <row r="206" spans="1:41" x14ac:dyDescent="0.3">
      <c r="X206" s="32"/>
      <c r="Y206" s="32"/>
      <c r="Z206" s="32"/>
      <c r="AA206" s="32"/>
      <c r="AB206" s="32"/>
      <c r="AC206" s="32"/>
      <c r="AD206" s="32"/>
      <c r="AE206" s="32"/>
      <c r="AF206" s="32"/>
      <c r="AH206" s="20"/>
      <c r="AI206" s="48"/>
      <c r="AJ206" s="49"/>
      <c r="AK206" s="20"/>
      <c r="AL206" s="48"/>
      <c r="AN206" s="20"/>
      <c r="AO206" s="48"/>
    </row>
    <row r="207" spans="1:41" x14ac:dyDescent="0.3">
      <c r="X207" s="32"/>
      <c r="Y207" s="32"/>
      <c r="Z207" s="32"/>
      <c r="AA207" s="32"/>
      <c r="AB207" s="32"/>
      <c r="AC207" s="32"/>
      <c r="AD207" s="32"/>
      <c r="AE207" s="32"/>
      <c r="AF207" s="32"/>
      <c r="AH207" s="20"/>
      <c r="AI207" s="48"/>
      <c r="AJ207" s="49"/>
      <c r="AK207" s="20"/>
      <c r="AL207" s="48"/>
      <c r="AN207" s="20"/>
      <c r="AO207" s="48"/>
    </row>
    <row r="208" spans="1:41" x14ac:dyDescent="0.3">
      <c r="X208" s="32"/>
      <c r="Y208" s="32"/>
      <c r="Z208" s="32"/>
      <c r="AA208" s="32"/>
      <c r="AB208" s="32"/>
      <c r="AC208" s="32"/>
      <c r="AD208" s="32"/>
      <c r="AE208" s="32"/>
      <c r="AF208" s="32"/>
      <c r="AH208" s="20"/>
      <c r="AI208" s="48"/>
      <c r="AJ208" s="49"/>
      <c r="AK208" s="20"/>
      <c r="AL208" s="48"/>
      <c r="AN208" s="20"/>
      <c r="AO208" s="48"/>
    </row>
    <row r="209" spans="14:44" x14ac:dyDescent="0.3">
      <c r="W209" s="4" t="s">
        <v>87</v>
      </c>
      <c r="X209" s="4">
        <v>2020</v>
      </c>
      <c r="Y209" s="4">
        <v>2025</v>
      </c>
      <c r="Z209" s="4">
        <v>2030</v>
      </c>
      <c r="AA209" s="4">
        <v>2035</v>
      </c>
      <c r="AB209" s="4">
        <v>2040</v>
      </c>
      <c r="AC209" s="4">
        <v>2045</v>
      </c>
      <c r="AD209" s="4">
        <v>2050</v>
      </c>
      <c r="AE209" s="4">
        <v>2055</v>
      </c>
      <c r="AF209" s="4">
        <v>2060</v>
      </c>
      <c r="AI209" s="50"/>
      <c r="AL209" s="50"/>
      <c r="AO209" s="50"/>
    </row>
    <row r="210" spans="14:44" x14ac:dyDescent="0.3">
      <c r="W210" t="s">
        <v>91</v>
      </c>
      <c r="X210" s="32">
        <f>X150</f>
        <v>4029.7451999999994</v>
      </c>
      <c r="Y210" s="32">
        <f>X210+X150*4+Y150</f>
        <v>24307.262699999996</v>
      </c>
      <c r="Z210" s="32">
        <f t="shared" ref="Z210:AF210" si="79">Y210+Y150*4+Z150</f>
        <v>45257.446799999991</v>
      </c>
      <c r="AA210" s="32">
        <f t="shared" si="79"/>
        <v>66896.965899999996</v>
      </c>
      <c r="AB210" s="32">
        <f t="shared" si="79"/>
        <v>88842.894400000005</v>
      </c>
      <c r="AC210" s="32">
        <f t="shared" si="79"/>
        <v>111138.1355</v>
      </c>
      <c r="AD210" s="32">
        <f t="shared" si="79"/>
        <v>133746.8646</v>
      </c>
      <c r="AE210" s="32">
        <f t="shared" si="79"/>
        <v>156457.30679999999</v>
      </c>
      <c r="AF210" s="32">
        <f t="shared" si="79"/>
        <v>179219.89379999999</v>
      </c>
      <c r="AH210" s="79"/>
      <c r="AI210" s="79"/>
      <c r="AK210" s="79"/>
      <c r="AL210" s="79"/>
      <c r="AN210" s="79"/>
      <c r="AO210" s="79"/>
    </row>
    <row r="211" spans="14:44" x14ac:dyDescent="0.3">
      <c r="W211" t="s">
        <v>244</v>
      </c>
      <c r="X211" s="32">
        <f t="shared" ref="X211:X213" si="80">X151</f>
        <v>4029.7451999999994</v>
      </c>
      <c r="Y211" s="32">
        <f t="shared" ref="Y211:AF213" si="81">X211+X151*4+Y151</f>
        <v>24288.002399999994</v>
      </c>
      <c r="Z211" s="32">
        <f t="shared" si="81"/>
        <v>45122.022199999992</v>
      </c>
      <c r="AA211" s="32">
        <f t="shared" si="81"/>
        <v>66561.511199999994</v>
      </c>
      <c r="AB211" s="32">
        <f t="shared" si="81"/>
        <v>88279.0579</v>
      </c>
      <c r="AC211" s="32">
        <f t="shared" si="81"/>
        <v>110293.3455</v>
      </c>
      <c r="AD211" s="32">
        <f t="shared" si="81"/>
        <v>132579.774</v>
      </c>
      <c r="AE211" s="32">
        <f t="shared" si="81"/>
        <v>154954.541</v>
      </c>
      <c r="AF211" s="32">
        <f t="shared" si="81"/>
        <v>177355.658</v>
      </c>
      <c r="AH211" s="20"/>
      <c r="AI211" s="48"/>
      <c r="AJ211" s="49"/>
      <c r="AK211" s="20"/>
      <c r="AL211" s="48"/>
      <c r="AN211" s="20"/>
      <c r="AO211" s="48"/>
    </row>
    <row r="212" spans="14:44" x14ac:dyDescent="0.3">
      <c r="W212" t="s">
        <v>245</v>
      </c>
      <c r="X212" s="32">
        <f t="shared" si="80"/>
        <v>4029.7451999999994</v>
      </c>
      <c r="Y212" s="32">
        <f t="shared" si="81"/>
        <v>24278.853799999997</v>
      </c>
      <c r="Z212" s="32">
        <f t="shared" si="81"/>
        <v>45050.859100000001</v>
      </c>
      <c r="AA212" s="32">
        <f t="shared" si="81"/>
        <v>66358.958700000003</v>
      </c>
      <c r="AB212" s="32">
        <f t="shared" si="81"/>
        <v>87923.463300000003</v>
      </c>
      <c r="AC212" s="32">
        <f t="shared" si="81"/>
        <v>109755.76270000001</v>
      </c>
      <c r="AD212" s="32">
        <f t="shared" si="81"/>
        <v>131804.7953</v>
      </c>
      <c r="AE212" s="32">
        <f t="shared" si="81"/>
        <v>153876.51070000001</v>
      </c>
      <c r="AF212" s="32">
        <f t="shared" si="81"/>
        <v>175931.84330000001</v>
      </c>
      <c r="AH212" s="20"/>
      <c r="AI212" s="48"/>
      <c r="AJ212" s="49"/>
      <c r="AK212" s="20"/>
      <c r="AL212" s="48"/>
      <c r="AN212" s="20"/>
      <c r="AO212" s="48"/>
    </row>
    <row r="213" spans="14:44" x14ac:dyDescent="0.3">
      <c r="W213" t="s">
        <v>246</v>
      </c>
      <c r="X213" s="32">
        <f t="shared" si="80"/>
        <v>4029.7451999999994</v>
      </c>
      <c r="Y213" s="32">
        <f t="shared" si="81"/>
        <v>24296.197599999996</v>
      </c>
      <c r="Z213" s="32">
        <f t="shared" si="81"/>
        <v>45181.049499999994</v>
      </c>
      <c r="AA213" s="32">
        <f t="shared" si="81"/>
        <v>66708.579399999988</v>
      </c>
      <c r="AB213" s="32">
        <f t="shared" si="81"/>
        <v>88504.266599999988</v>
      </c>
      <c r="AC213" s="32">
        <f t="shared" si="81"/>
        <v>110595.98589999999</v>
      </c>
      <c r="AD213" s="32">
        <f t="shared" si="81"/>
        <v>132975.75449999998</v>
      </c>
      <c r="AE213" s="32">
        <f t="shared" si="81"/>
        <v>155455.61470000001</v>
      </c>
      <c r="AF213" s="32">
        <f t="shared" si="81"/>
        <v>177975.94089999999</v>
      </c>
      <c r="AH213" s="20"/>
      <c r="AI213" s="48"/>
      <c r="AJ213" s="49"/>
      <c r="AK213" s="20"/>
      <c r="AL213" s="48"/>
      <c r="AN213" s="20"/>
      <c r="AO213" s="48"/>
    </row>
    <row r="214" spans="14:44" x14ac:dyDescent="0.3">
      <c r="X214" s="32"/>
      <c r="Y214" s="32"/>
      <c r="Z214" s="32"/>
      <c r="AA214" s="32"/>
      <c r="AB214" s="32"/>
      <c r="AC214" s="32"/>
      <c r="AD214" s="32"/>
      <c r="AE214" s="32"/>
      <c r="AF214" s="32"/>
      <c r="AH214" s="20"/>
      <c r="AI214" s="48"/>
      <c r="AJ214" s="49"/>
      <c r="AK214" s="20"/>
      <c r="AL214" s="48"/>
      <c r="AN214" s="20"/>
      <c r="AO214" s="48"/>
    </row>
    <row r="215" spans="14:44" x14ac:dyDescent="0.3">
      <c r="X215" s="32"/>
      <c r="Y215" s="32"/>
      <c r="Z215" s="32"/>
      <c r="AA215" s="32"/>
      <c r="AB215" s="32"/>
      <c r="AC215" s="32"/>
      <c r="AD215" s="32"/>
      <c r="AE215" s="32"/>
      <c r="AF215" s="32"/>
      <c r="AH215" s="20"/>
      <c r="AI215" s="48"/>
      <c r="AJ215" s="49"/>
      <c r="AK215" s="20"/>
      <c r="AL215" s="48"/>
      <c r="AN215" s="20"/>
      <c r="AO215" s="48"/>
    </row>
    <row r="216" spans="14:44" x14ac:dyDescent="0.3">
      <c r="X216" s="32"/>
      <c r="Y216" s="32"/>
      <c r="Z216" s="32"/>
      <c r="AA216" s="32"/>
      <c r="AB216" s="32"/>
      <c r="AC216" s="32"/>
      <c r="AD216" s="32"/>
      <c r="AE216" s="32"/>
      <c r="AF216" s="32"/>
      <c r="AH216" s="20"/>
      <c r="AI216" s="48"/>
      <c r="AJ216" s="49"/>
      <c r="AK216" s="20"/>
      <c r="AL216" s="48"/>
      <c r="AN216" s="20"/>
      <c r="AO216" s="48"/>
    </row>
    <row r="218" spans="14:44" x14ac:dyDescent="0.3">
      <c r="W218" s="35" t="s">
        <v>168</v>
      </c>
      <c r="X218" s="32">
        <f t="shared" ref="X218:AF218" si="82">X162+X170+X178+X186+X194+X202</f>
        <v>4029.7451999999994</v>
      </c>
      <c r="Y218" s="32">
        <f t="shared" si="82"/>
        <v>24307.262699999999</v>
      </c>
      <c r="Z218" s="32">
        <f t="shared" si="82"/>
        <v>45257.446799999998</v>
      </c>
      <c r="AA218" s="32">
        <f t="shared" si="82"/>
        <v>66896.965899999996</v>
      </c>
      <c r="AB218" s="32">
        <f t="shared" si="82"/>
        <v>88842.89439999999</v>
      </c>
      <c r="AC218" s="32">
        <f t="shared" si="82"/>
        <v>111138.1355</v>
      </c>
      <c r="AD218" s="32">
        <f t="shared" si="82"/>
        <v>133746.8646</v>
      </c>
      <c r="AE218" s="32">
        <f t="shared" si="82"/>
        <v>156457.30680000002</v>
      </c>
      <c r="AF218" s="32">
        <f t="shared" si="82"/>
        <v>179219.89380000002</v>
      </c>
    </row>
    <row r="221" spans="14:44" x14ac:dyDescent="0.3">
      <c r="N221" s="2"/>
      <c r="O221" s="2"/>
      <c r="P221" s="2"/>
      <c r="Q221" s="2"/>
      <c r="R221" s="2"/>
      <c r="S221" s="2"/>
      <c r="T221" s="2"/>
      <c r="U221" s="2"/>
      <c r="X221" s="80" t="s">
        <v>210</v>
      </c>
      <c r="Y221" s="80"/>
      <c r="Z221" s="80"/>
      <c r="AA221" s="80"/>
      <c r="AB221" s="80"/>
      <c r="AC221" s="80"/>
      <c r="AD221" s="80"/>
      <c r="AF221" s="80" t="s">
        <v>203</v>
      </c>
      <c r="AG221" s="80"/>
      <c r="AH221" s="80"/>
      <c r="AI221" s="80"/>
      <c r="AJ221" s="80"/>
      <c r="AK221" s="80"/>
      <c r="AM221" s="80" t="s">
        <v>204</v>
      </c>
      <c r="AN221" s="80"/>
      <c r="AO221" s="80"/>
      <c r="AP221" s="80"/>
      <c r="AQ221" s="80"/>
      <c r="AR221" s="80"/>
    </row>
    <row r="222" spans="14:44" x14ac:dyDescent="0.3">
      <c r="N222" s="2"/>
      <c r="O222" s="2"/>
      <c r="P222" s="2"/>
      <c r="Q222" s="2"/>
      <c r="R222" s="2"/>
      <c r="S222" s="2"/>
      <c r="T222" s="2"/>
      <c r="U222" s="2"/>
      <c r="X222" t="s">
        <v>205</v>
      </c>
      <c r="Y222" t="s">
        <v>244</v>
      </c>
      <c r="Z222" t="s">
        <v>245</v>
      </c>
      <c r="AA222" t="s">
        <v>246</v>
      </c>
      <c r="AF222" t="s">
        <v>244</v>
      </c>
      <c r="AG222" t="s">
        <v>245</v>
      </c>
      <c r="AH222" t="s">
        <v>246</v>
      </c>
      <c r="AM222" t="s">
        <v>244</v>
      </c>
      <c r="AN222" t="s">
        <v>245</v>
      </c>
      <c r="AO222" t="s">
        <v>246</v>
      </c>
    </row>
    <row r="223" spans="14:44" x14ac:dyDescent="0.3">
      <c r="N223" s="2"/>
      <c r="O223" s="2"/>
      <c r="P223" s="2"/>
      <c r="Q223" s="2"/>
      <c r="R223" s="2"/>
      <c r="S223" s="2"/>
      <c r="T223" s="2"/>
      <c r="U223" s="2"/>
      <c r="W223" s="4" t="s">
        <v>6</v>
      </c>
      <c r="X223" s="52">
        <f>AF53</f>
        <v>32025.968200000003</v>
      </c>
      <c r="Y223" s="52">
        <f>AP53</f>
        <v>31887.497400000007</v>
      </c>
      <c r="Z223" s="52">
        <f>AZ53</f>
        <v>31248.004900000004</v>
      </c>
      <c r="AA223" s="52">
        <f>BJ53</f>
        <v>31918.975899999994</v>
      </c>
      <c r="AB223" s="52"/>
      <c r="AC223" s="52"/>
      <c r="AD223" s="52"/>
      <c r="AE223" s="52"/>
      <c r="AF223" s="52">
        <f>Y223-$X223</f>
        <v>-138.47079999999551</v>
      </c>
      <c r="AG223" s="52">
        <f t="shared" ref="AG223:AH238" si="83">Z223-$X223</f>
        <v>-777.96329999999944</v>
      </c>
      <c r="AH223" s="52">
        <f t="shared" si="83"/>
        <v>-106.99230000000898</v>
      </c>
      <c r="AI223" s="52"/>
      <c r="AJ223" s="52"/>
      <c r="AK223" s="52"/>
      <c r="AL223" s="52"/>
      <c r="AM223" s="38">
        <f>AF223/$X223</f>
        <v>-4.3237037873532736E-3</v>
      </c>
      <c r="AN223" s="38">
        <f t="shared" ref="AN223:AO238" si="84">AG223/$X223</f>
        <v>-2.4291640307068041E-2</v>
      </c>
      <c r="AO223" s="38">
        <f t="shared" si="84"/>
        <v>-3.3407982963028411E-3</v>
      </c>
      <c r="AP223" s="38"/>
      <c r="AQ223" s="38"/>
      <c r="AR223" s="38"/>
    </row>
    <row r="224" spans="14:44" x14ac:dyDescent="0.3">
      <c r="N224" s="2"/>
      <c r="O224" s="2"/>
      <c r="P224" s="2"/>
      <c r="Q224" s="2"/>
      <c r="R224" s="2"/>
      <c r="S224" s="2"/>
      <c r="T224" s="2"/>
      <c r="U224" s="2"/>
      <c r="W224" t="s">
        <v>8</v>
      </c>
      <c r="X224" s="50">
        <f t="shared" ref="X224:X251" si="85">AF54</f>
        <v>251.06540000000001</v>
      </c>
      <c r="Y224" s="50">
        <f t="shared" ref="Y224:Y251" si="86">AP54</f>
        <v>248.4162</v>
      </c>
      <c r="Z224" s="50">
        <f t="shared" ref="Z224:Z251" si="87">AZ54</f>
        <v>250.05740000000003</v>
      </c>
      <c r="AA224" s="50">
        <f t="shared" ref="AA224:AA251" si="88">BJ54</f>
        <v>250.7244</v>
      </c>
      <c r="AB224" s="50"/>
      <c r="AC224" s="50"/>
      <c r="AD224" s="50"/>
      <c r="AE224" s="50"/>
      <c r="AF224" s="50">
        <f t="shared" ref="AF224:AH268" si="89">Y224-$X224</f>
        <v>-2.6492000000000075</v>
      </c>
      <c r="AG224" s="50">
        <f t="shared" si="83"/>
        <v>-1.0079999999999814</v>
      </c>
      <c r="AH224" s="50">
        <f t="shared" si="83"/>
        <v>-0.34100000000000819</v>
      </c>
      <c r="AI224" s="50"/>
      <c r="AJ224" s="50"/>
      <c r="AK224" s="50"/>
      <c r="AL224" s="50"/>
      <c r="AM224" s="41">
        <f t="shared" ref="AM224:AO268" si="90">AF224/$X224</f>
        <v>-1.0551832311421675E-2</v>
      </c>
      <c r="AN224" s="41">
        <f t="shared" si="84"/>
        <v>-4.0148901441615665E-3</v>
      </c>
      <c r="AO224" s="41">
        <f t="shared" si="84"/>
        <v>-1.3582118444039209E-3</v>
      </c>
      <c r="AP224" s="41"/>
      <c r="AQ224" s="41"/>
      <c r="AR224" s="41"/>
    </row>
    <row r="225" spans="14:44" x14ac:dyDescent="0.3">
      <c r="N225" s="2"/>
      <c r="O225" s="2"/>
      <c r="P225" s="2"/>
      <c r="Q225" s="2"/>
      <c r="R225" s="2"/>
      <c r="S225" s="2"/>
      <c r="T225" s="2"/>
      <c r="U225" s="2"/>
      <c r="W225" t="s">
        <v>9</v>
      </c>
      <c r="X225" s="50">
        <f t="shared" si="85"/>
        <v>572.21</v>
      </c>
      <c r="Y225" s="50">
        <f t="shared" si="86"/>
        <v>561.90070000000003</v>
      </c>
      <c r="Z225" s="50">
        <f t="shared" si="87"/>
        <v>549.70650000000001</v>
      </c>
      <c r="AA225" s="50">
        <f t="shared" si="88"/>
        <v>559.29020000000003</v>
      </c>
      <c r="AB225" s="50"/>
      <c r="AC225" s="50"/>
      <c r="AD225" s="50"/>
      <c r="AE225" s="50"/>
      <c r="AF225" s="50">
        <f t="shared" si="89"/>
        <v>-10.309300000000007</v>
      </c>
      <c r="AG225" s="50">
        <f t="shared" si="83"/>
        <v>-22.503500000000031</v>
      </c>
      <c r="AH225" s="50">
        <f t="shared" si="83"/>
        <v>-12.919800000000009</v>
      </c>
      <c r="AI225" s="50"/>
      <c r="AJ225" s="50"/>
      <c r="AK225" s="50"/>
      <c r="AL225" s="50"/>
      <c r="AM225" s="41">
        <f t="shared" si="90"/>
        <v>-1.8016637248562603E-2</v>
      </c>
      <c r="AN225" s="41">
        <f t="shared" si="84"/>
        <v>-3.9327344855909593E-2</v>
      </c>
      <c r="AO225" s="41">
        <f t="shared" si="84"/>
        <v>-2.2578773527201567E-2</v>
      </c>
      <c r="AP225" s="41"/>
      <c r="AQ225" s="41"/>
      <c r="AR225" s="41"/>
    </row>
    <row r="226" spans="14:44" x14ac:dyDescent="0.3">
      <c r="N226" s="2"/>
      <c r="O226" s="2"/>
      <c r="P226" s="2"/>
      <c r="Q226" s="2"/>
      <c r="R226" s="2"/>
      <c r="S226" s="2"/>
      <c r="T226" s="2"/>
      <c r="U226" s="2"/>
      <c r="W226" t="s">
        <v>206</v>
      </c>
      <c r="X226" s="50">
        <f t="shared" si="85"/>
        <v>106.07749999999999</v>
      </c>
      <c r="Y226" s="50">
        <f t="shared" si="86"/>
        <v>105.09579999999998</v>
      </c>
      <c r="Z226" s="50">
        <f t="shared" si="87"/>
        <v>105.76409999999998</v>
      </c>
      <c r="AA226" s="50">
        <f t="shared" si="88"/>
        <v>105.83699999999999</v>
      </c>
      <c r="AB226" s="50"/>
      <c r="AC226" s="50"/>
      <c r="AD226" s="50"/>
      <c r="AE226" s="50"/>
      <c r="AF226" s="50">
        <f t="shared" si="89"/>
        <v>-0.98170000000000357</v>
      </c>
      <c r="AG226" s="50">
        <f t="shared" si="83"/>
        <v>-0.31340000000000146</v>
      </c>
      <c r="AH226" s="50">
        <f t="shared" si="83"/>
        <v>-0.24049999999999727</v>
      </c>
      <c r="AI226" s="50"/>
      <c r="AJ226" s="50"/>
      <c r="AK226" s="50"/>
      <c r="AL226" s="50"/>
      <c r="AM226" s="41">
        <f t="shared" si="90"/>
        <v>-9.2545544531121467E-3</v>
      </c>
      <c r="AN226" s="41">
        <f t="shared" si="84"/>
        <v>-2.9544436850416109E-3</v>
      </c>
      <c r="AO226" s="41">
        <f t="shared" si="84"/>
        <v>-2.2672102943602302E-3</v>
      </c>
      <c r="AP226" s="41"/>
      <c r="AQ226" s="41"/>
      <c r="AR226" s="41"/>
    </row>
    <row r="227" spans="14:44" x14ac:dyDescent="0.3">
      <c r="N227" s="2"/>
      <c r="O227" s="2"/>
      <c r="P227" s="2"/>
      <c r="Q227" s="2"/>
      <c r="R227" s="2"/>
      <c r="S227" s="2"/>
      <c r="T227" s="2"/>
      <c r="U227" s="2"/>
      <c r="W227" t="s">
        <v>207</v>
      </c>
      <c r="X227" s="50">
        <f t="shared" si="85"/>
        <v>3961.0702000000001</v>
      </c>
      <c r="Y227" s="50">
        <f t="shared" si="86"/>
        <v>3945.5858999999996</v>
      </c>
      <c r="Z227" s="50">
        <f t="shared" si="87"/>
        <v>3949.2807000000003</v>
      </c>
      <c r="AA227" s="50">
        <f t="shared" si="88"/>
        <v>3957.2682000000004</v>
      </c>
      <c r="AB227" s="50"/>
      <c r="AC227" s="50"/>
      <c r="AD227" s="50"/>
      <c r="AE227" s="50"/>
      <c r="AF227" s="50">
        <f t="shared" si="89"/>
        <v>-15.48430000000053</v>
      </c>
      <c r="AG227" s="50">
        <f t="shared" si="83"/>
        <v>-11.789499999999862</v>
      </c>
      <c r="AH227" s="50">
        <f t="shared" si="83"/>
        <v>-3.8019999999996799</v>
      </c>
      <c r="AI227" s="50"/>
      <c r="AJ227" s="50"/>
      <c r="AK227" s="50"/>
      <c r="AL227" s="50"/>
      <c r="AM227" s="41">
        <f t="shared" si="90"/>
        <v>-3.9091203180394354E-3</v>
      </c>
      <c r="AN227" s="41">
        <f t="shared" si="84"/>
        <v>-2.9763421006777061E-3</v>
      </c>
      <c r="AO227" s="41">
        <f t="shared" si="84"/>
        <v>-9.598416104818541E-4</v>
      </c>
      <c r="AP227" s="41"/>
      <c r="AQ227" s="41"/>
      <c r="AR227" s="41"/>
    </row>
    <row r="228" spans="14:44" x14ac:dyDescent="0.3">
      <c r="N228" s="2"/>
      <c r="O228" s="2"/>
      <c r="P228" s="2"/>
      <c r="Q228" s="2"/>
      <c r="R228" s="2"/>
      <c r="S228" s="2"/>
      <c r="T228" s="2"/>
      <c r="U228" s="2"/>
      <c r="W228" t="s">
        <v>208</v>
      </c>
      <c r="X228" s="50">
        <f t="shared" si="85"/>
        <v>123.7141</v>
      </c>
      <c r="Y228" s="50">
        <f t="shared" si="86"/>
        <v>123.46749999999999</v>
      </c>
      <c r="Z228" s="50">
        <f t="shared" si="87"/>
        <v>122.46429999999999</v>
      </c>
      <c r="AA228" s="50">
        <f t="shared" si="88"/>
        <v>123.27979999999998</v>
      </c>
      <c r="AB228" s="50"/>
      <c r="AC228" s="50"/>
      <c r="AD228" s="50"/>
      <c r="AE228" s="50"/>
      <c r="AF228" s="50">
        <f t="shared" si="89"/>
        <v>-0.24660000000001503</v>
      </c>
      <c r="AG228" s="50">
        <f t="shared" si="83"/>
        <v>-1.2498000000000076</v>
      </c>
      <c r="AH228" s="50">
        <f t="shared" si="83"/>
        <v>-0.43430000000002167</v>
      </c>
      <c r="AI228" s="50"/>
      <c r="AJ228" s="50"/>
      <c r="AK228" s="50"/>
      <c r="AL228" s="50"/>
      <c r="AM228" s="41">
        <f t="shared" si="90"/>
        <v>-1.9933055326758634E-3</v>
      </c>
      <c r="AN228" s="41">
        <f t="shared" si="84"/>
        <v>-1.0102324633974685E-2</v>
      </c>
      <c r="AO228" s="41">
        <f t="shared" si="84"/>
        <v>-3.5105133529647926E-3</v>
      </c>
      <c r="AP228" s="41"/>
      <c r="AQ228" s="41"/>
      <c r="AR228" s="41"/>
    </row>
    <row r="229" spans="14:44" x14ac:dyDescent="0.3">
      <c r="N229" s="2"/>
      <c r="O229" s="2"/>
      <c r="P229" s="2"/>
      <c r="Q229" s="2"/>
      <c r="R229" s="2"/>
      <c r="S229" s="2"/>
      <c r="T229" s="2"/>
      <c r="U229" s="2"/>
      <c r="W229" t="s">
        <v>17</v>
      </c>
      <c r="X229" s="50">
        <f t="shared" si="85"/>
        <v>479.07929999999999</v>
      </c>
      <c r="Y229" s="50">
        <f t="shared" si="86"/>
        <v>479.25799999999998</v>
      </c>
      <c r="Z229" s="50">
        <f t="shared" si="87"/>
        <v>476.48580000000004</v>
      </c>
      <c r="AA229" s="50">
        <f t="shared" si="88"/>
        <v>478.88030000000003</v>
      </c>
      <c r="AB229" s="50"/>
      <c r="AC229" s="50"/>
      <c r="AD229" s="50"/>
      <c r="AE229" s="50"/>
      <c r="AF229" s="50">
        <f t="shared" si="89"/>
        <v>0.17869999999999209</v>
      </c>
      <c r="AG229" s="50">
        <f t="shared" si="83"/>
        <v>-2.5934999999999491</v>
      </c>
      <c r="AH229" s="50">
        <f t="shared" si="83"/>
        <v>-0.19899999999995543</v>
      </c>
      <c r="AI229" s="50"/>
      <c r="AJ229" s="50"/>
      <c r="AK229" s="50"/>
      <c r="AL229" s="50"/>
      <c r="AM229" s="41">
        <f t="shared" si="90"/>
        <v>3.7300714098895962E-4</v>
      </c>
      <c r="AN229" s="41">
        <f t="shared" si="84"/>
        <v>-5.413508786541078E-3</v>
      </c>
      <c r="AO229" s="41">
        <f t="shared" si="84"/>
        <v>-4.1538008425735665E-4</v>
      </c>
      <c r="AP229" s="41"/>
      <c r="AQ229" s="41"/>
      <c r="AR229" s="41"/>
    </row>
    <row r="230" spans="14:44" x14ac:dyDescent="0.3">
      <c r="N230" s="2"/>
      <c r="O230" s="2"/>
      <c r="P230" s="2"/>
      <c r="Q230" s="2"/>
      <c r="R230" s="2"/>
      <c r="S230" s="2"/>
      <c r="T230" s="2"/>
      <c r="U230" s="2"/>
      <c r="W230" t="s">
        <v>18</v>
      </c>
      <c r="X230" s="50">
        <f t="shared" si="85"/>
        <v>113.00119999999998</v>
      </c>
      <c r="Y230" s="50">
        <f t="shared" si="86"/>
        <v>114.80470000000001</v>
      </c>
      <c r="Z230" s="50">
        <f t="shared" si="87"/>
        <v>103.13980000000001</v>
      </c>
      <c r="AA230" s="50">
        <f t="shared" si="88"/>
        <v>112.54069999999999</v>
      </c>
      <c r="AB230" s="50"/>
      <c r="AC230" s="50"/>
      <c r="AD230" s="50"/>
      <c r="AE230" s="50"/>
      <c r="AF230" s="50">
        <f t="shared" si="89"/>
        <v>1.8035000000000281</v>
      </c>
      <c r="AG230" s="50">
        <f t="shared" si="83"/>
        <v>-9.8613999999999749</v>
      </c>
      <c r="AH230" s="50">
        <f t="shared" si="83"/>
        <v>-0.46049999999999613</v>
      </c>
      <c r="AI230" s="50"/>
      <c r="AJ230" s="50"/>
      <c r="AK230" s="50"/>
      <c r="AL230" s="50"/>
      <c r="AM230" s="41">
        <f t="shared" si="90"/>
        <v>1.5960007504345338E-2</v>
      </c>
      <c r="AN230" s="41">
        <f t="shared" si="84"/>
        <v>-8.7268099807789448E-2</v>
      </c>
      <c r="AO230" s="41">
        <f t="shared" si="84"/>
        <v>-4.075177962711867E-3</v>
      </c>
      <c r="AP230" s="41"/>
      <c r="AQ230" s="41"/>
      <c r="AR230" s="41"/>
    </row>
    <row r="231" spans="14:44" x14ac:dyDescent="0.3">
      <c r="N231" s="2"/>
      <c r="O231" s="2"/>
      <c r="P231" s="2"/>
      <c r="Q231" s="2"/>
      <c r="R231" s="2"/>
      <c r="S231" s="2"/>
      <c r="T231" s="2"/>
      <c r="U231" s="2"/>
      <c r="W231" t="s">
        <v>20</v>
      </c>
      <c r="X231" s="50">
        <f t="shared" si="85"/>
        <v>634.34120000000007</v>
      </c>
      <c r="Y231" s="50">
        <f t="shared" si="86"/>
        <v>633.80939999999998</v>
      </c>
      <c r="Z231" s="50">
        <f t="shared" si="87"/>
        <v>625.3755000000001</v>
      </c>
      <c r="AA231" s="50">
        <f t="shared" si="88"/>
        <v>632.4443</v>
      </c>
      <c r="AB231" s="50"/>
      <c r="AC231" s="50"/>
      <c r="AD231" s="50"/>
      <c r="AE231" s="50"/>
      <c r="AF231" s="50">
        <f t="shared" si="89"/>
        <v>-0.53180000000008931</v>
      </c>
      <c r="AG231" s="50">
        <f t="shared" si="83"/>
        <v>-8.9656999999999698</v>
      </c>
      <c r="AH231" s="50">
        <f t="shared" si="83"/>
        <v>-1.8969000000000733</v>
      </c>
      <c r="AI231" s="50"/>
      <c r="AJ231" s="50"/>
      <c r="AK231" s="50"/>
      <c r="AL231" s="50"/>
      <c r="AM231" s="41">
        <f t="shared" si="90"/>
        <v>-8.3835008667273894E-4</v>
      </c>
      <c r="AN231" s="41">
        <f t="shared" si="84"/>
        <v>-1.413387621677414E-2</v>
      </c>
      <c r="AO231" s="41">
        <f t="shared" si="84"/>
        <v>-2.9903465201378582E-3</v>
      </c>
      <c r="AP231" s="41"/>
      <c r="AQ231" s="41"/>
      <c r="AR231" s="41"/>
    </row>
    <row r="232" spans="14:44" x14ac:dyDescent="0.3">
      <c r="N232" s="2"/>
      <c r="O232" s="2"/>
      <c r="P232" s="2"/>
      <c r="Q232" s="2"/>
      <c r="R232" s="2"/>
      <c r="S232" s="2"/>
      <c r="T232" s="2"/>
      <c r="U232" s="2"/>
      <c r="W232" t="s">
        <v>21</v>
      </c>
      <c r="X232" s="50">
        <f t="shared" si="85"/>
        <v>3356.1140000000005</v>
      </c>
      <c r="Y232" s="50">
        <f t="shared" si="86"/>
        <v>3326.2266</v>
      </c>
      <c r="Z232" s="50">
        <f t="shared" si="87"/>
        <v>3306.9715000000001</v>
      </c>
      <c r="AA232" s="50">
        <f t="shared" si="88"/>
        <v>3326.0427000000004</v>
      </c>
      <c r="AB232" s="50"/>
      <c r="AC232" s="50"/>
      <c r="AD232" s="50"/>
      <c r="AE232" s="50"/>
      <c r="AF232" s="50">
        <f t="shared" si="89"/>
        <v>-29.887400000000525</v>
      </c>
      <c r="AG232" s="50">
        <f t="shared" si="83"/>
        <v>-49.142500000000382</v>
      </c>
      <c r="AH232" s="50">
        <f t="shared" si="83"/>
        <v>-30.071300000000065</v>
      </c>
      <c r="AI232" s="50"/>
      <c r="AJ232" s="50"/>
      <c r="AK232" s="50"/>
      <c r="AL232" s="50"/>
      <c r="AM232" s="41">
        <f t="shared" si="90"/>
        <v>-8.90535899555275E-3</v>
      </c>
      <c r="AN232" s="41">
        <f t="shared" si="84"/>
        <v>-1.4642679003156739E-2</v>
      </c>
      <c r="AO232" s="41">
        <f t="shared" si="84"/>
        <v>-8.9601545120338768E-3</v>
      </c>
      <c r="AP232" s="41"/>
      <c r="AQ232" s="41"/>
      <c r="AR232" s="41"/>
    </row>
    <row r="233" spans="14:44" x14ac:dyDescent="0.3">
      <c r="N233" s="2"/>
      <c r="O233" s="2"/>
      <c r="P233" s="2"/>
      <c r="Q233" s="2"/>
      <c r="R233" s="2"/>
      <c r="S233" s="2"/>
      <c r="T233" s="2"/>
      <c r="U233" s="2"/>
      <c r="W233" t="s">
        <v>23</v>
      </c>
      <c r="X233" s="50">
        <f t="shared" si="85"/>
        <v>705.50199999999984</v>
      </c>
      <c r="Y233" s="50">
        <f t="shared" si="86"/>
        <v>703.11829999999986</v>
      </c>
      <c r="Z233" s="50">
        <f t="shared" si="87"/>
        <v>704.65440000000001</v>
      </c>
      <c r="AA233" s="50">
        <f t="shared" si="88"/>
        <v>704.46229999999991</v>
      </c>
      <c r="AB233" s="50"/>
      <c r="AC233" s="50"/>
      <c r="AD233" s="50"/>
      <c r="AE233" s="50"/>
      <c r="AF233" s="50">
        <f t="shared" si="89"/>
        <v>-2.3836999999999762</v>
      </c>
      <c r="AG233" s="50">
        <f t="shared" si="83"/>
        <v>-0.84759999999982938</v>
      </c>
      <c r="AH233" s="50">
        <f t="shared" si="83"/>
        <v>-1.0396999999999252</v>
      </c>
      <c r="AI233" s="50"/>
      <c r="AJ233" s="50"/>
      <c r="AK233" s="50"/>
      <c r="AL233" s="50"/>
      <c r="AM233" s="41">
        <f t="shared" si="90"/>
        <v>-3.3787289050916606E-3</v>
      </c>
      <c r="AN233" s="41">
        <f t="shared" si="84"/>
        <v>-1.2014140285921649E-3</v>
      </c>
      <c r="AO233" s="41">
        <f t="shared" si="84"/>
        <v>-1.4737024133169368E-3</v>
      </c>
      <c r="AP233" s="41"/>
      <c r="AQ233" s="41"/>
      <c r="AR233" s="41"/>
    </row>
    <row r="234" spans="14:44" x14ac:dyDescent="0.3">
      <c r="N234" s="2"/>
      <c r="O234" s="2"/>
      <c r="P234" s="2"/>
      <c r="Q234" s="2"/>
      <c r="R234" s="2"/>
      <c r="S234" s="2"/>
      <c r="T234" s="2"/>
      <c r="U234" s="2"/>
      <c r="W234" s="9" t="s">
        <v>24</v>
      </c>
      <c r="X234" s="52">
        <f t="shared" si="85"/>
        <v>28754.665499999999</v>
      </c>
      <c r="Y234" s="52">
        <f t="shared" si="86"/>
        <v>29030.350799999997</v>
      </c>
      <c r="Z234" s="52">
        <f t="shared" si="87"/>
        <v>29612.530200000001</v>
      </c>
      <c r="AA234" s="52">
        <f t="shared" si="88"/>
        <v>29213.893500000002</v>
      </c>
      <c r="AB234" s="52"/>
      <c r="AC234" s="52"/>
      <c r="AD234" s="52"/>
      <c r="AE234" s="52"/>
      <c r="AF234" s="52">
        <f t="shared" si="89"/>
        <v>275.68529999999737</v>
      </c>
      <c r="AG234" s="52">
        <f t="shared" si="83"/>
        <v>857.8647000000019</v>
      </c>
      <c r="AH234" s="52">
        <f t="shared" si="83"/>
        <v>459.22800000000279</v>
      </c>
      <c r="AI234" s="52"/>
      <c r="AJ234" s="52"/>
      <c r="AK234" s="52"/>
      <c r="AL234" s="52"/>
      <c r="AM234" s="38">
        <f t="shared" si="90"/>
        <v>9.5874980705304112E-3</v>
      </c>
      <c r="AN234" s="38">
        <f t="shared" si="84"/>
        <v>2.9833930775511958E-2</v>
      </c>
      <c r="AO234" s="38">
        <f t="shared" si="84"/>
        <v>1.5970556152009586E-2</v>
      </c>
      <c r="AP234" s="38"/>
      <c r="AQ234" s="38"/>
      <c r="AR234" s="38"/>
    </row>
    <row r="235" spans="14:44" x14ac:dyDescent="0.3">
      <c r="N235" s="2"/>
      <c r="O235" s="2"/>
      <c r="P235" s="2"/>
      <c r="Q235" s="2"/>
      <c r="R235" s="2"/>
      <c r="S235" s="2"/>
      <c r="T235" s="2"/>
      <c r="U235" s="2"/>
      <c r="W235" t="s">
        <v>25</v>
      </c>
      <c r="X235" s="50">
        <f t="shared" si="85"/>
        <v>7342.6954999999998</v>
      </c>
      <c r="Y235" s="50">
        <f t="shared" si="86"/>
        <v>7161.382700000001</v>
      </c>
      <c r="Z235" s="50">
        <f t="shared" si="87"/>
        <v>7695.9281000000019</v>
      </c>
      <c r="AA235" s="50">
        <f t="shared" si="88"/>
        <v>7477.5882000000001</v>
      </c>
      <c r="AB235" s="50"/>
      <c r="AC235" s="50"/>
      <c r="AD235" s="50"/>
      <c r="AE235" s="50"/>
      <c r="AF235" s="50">
        <f t="shared" si="89"/>
        <v>-181.31279999999879</v>
      </c>
      <c r="AG235" s="50">
        <f t="shared" si="83"/>
        <v>353.23260000000209</v>
      </c>
      <c r="AH235" s="50">
        <f t="shared" si="83"/>
        <v>134.89270000000033</v>
      </c>
      <c r="AI235" s="50"/>
      <c r="AJ235" s="50"/>
      <c r="AK235" s="50"/>
      <c r="AL235" s="50"/>
      <c r="AM235" s="41">
        <f t="shared" si="90"/>
        <v>-2.4692948250407333E-2</v>
      </c>
      <c r="AN235" s="41">
        <f t="shared" si="84"/>
        <v>4.8106666005692612E-2</v>
      </c>
      <c r="AO235" s="41">
        <f t="shared" si="84"/>
        <v>1.8371005579626766E-2</v>
      </c>
      <c r="AP235" s="41"/>
      <c r="AQ235" s="41"/>
      <c r="AR235" s="41"/>
    </row>
    <row r="236" spans="14:44" x14ac:dyDescent="0.3">
      <c r="N236" s="2"/>
      <c r="O236" s="2"/>
      <c r="P236" s="2"/>
      <c r="Q236" s="2"/>
      <c r="R236" s="2"/>
      <c r="S236" s="2"/>
      <c r="T236" s="2"/>
      <c r="U236" s="2"/>
      <c r="W236" t="s">
        <v>27</v>
      </c>
      <c r="X236" s="50">
        <f t="shared" si="85"/>
        <v>196.64539999999997</v>
      </c>
      <c r="Y236" s="50">
        <f t="shared" si="86"/>
        <v>196.65700000000004</v>
      </c>
      <c r="Z236" s="50">
        <f t="shared" si="87"/>
        <v>185.19820000000001</v>
      </c>
      <c r="AA236" s="50">
        <f t="shared" si="88"/>
        <v>195.0933</v>
      </c>
      <c r="AB236" s="50"/>
      <c r="AC236" s="50"/>
      <c r="AD236" s="50"/>
      <c r="AE236" s="50"/>
      <c r="AF236" s="50">
        <f t="shared" si="89"/>
        <v>1.1600000000072441E-2</v>
      </c>
      <c r="AG236" s="50">
        <f t="shared" si="83"/>
        <v>-11.447199999999953</v>
      </c>
      <c r="AH236" s="50">
        <f t="shared" si="83"/>
        <v>-1.5520999999999674</v>
      </c>
      <c r="AI236" s="50"/>
      <c r="AJ236" s="50"/>
      <c r="AK236" s="50"/>
      <c r="AL236" s="50"/>
      <c r="AM236" s="41">
        <f t="shared" si="90"/>
        <v>5.8989429704800842E-5</v>
      </c>
      <c r="AN236" s="41">
        <f t="shared" si="84"/>
        <v>-5.8212396526946243E-2</v>
      </c>
      <c r="AO236" s="41">
        <f t="shared" si="84"/>
        <v>-7.8928874003661807E-3</v>
      </c>
      <c r="AP236" s="41"/>
      <c r="AQ236" s="41"/>
      <c r="AR236" s="41"/>
    </row>
    <row r="237" spans="14:44" x14ac:dyDescent="0.3">
      <c r="N237" s="2"/>
      <c r="O237" s="2"/>
      <c r="P237" s="2"/>
      <c r="Q237" s="2"/>
      <c r="R237" s="2"/>
      <c r="S237" s="2"/>
      <c r="T237" s="2"/>
      <c r="U237" s="2"/>
      <c r="W237" t="s">
        <v>29</v>
      </c>
      <c r="X237" s="50">
        <f t="shared" si="85"/>
        <v>2072.1635000000006</v>
      </c>
      <c r="Y237" s="50">
        <f t="shared" si="86"/>
        <v>2085.2794999999996</v>
      </c>
      <c r="Z237" s="50">
        <f t="shared" si="87"/>
        <v>2069.4886000000001</v>
      </c>
      <c r="AA237" s="50">
        <f t="shared" si="88"/>
        <v>2079.3245999999999</v>
      </c>
      <c r="AB237" s="50"/>
      <c r="AC237" s="50"/>
      <c r="AD237" s="50"/>
      <c r="AE237" s="50"/>
      <c r="AF237" s="50">
        <f t="shared" si="89"/>
        <v>13.115999999999076</v>
      </c>
      <c r="AG237" s="50">
        <f t="shared" si="83"/>
        <v>-2.6749000000004344</v>
      </c>
      <c r="AH237" s="50">
        <f t="shared" si="83"/>
        <v>7.161099999999351</v>
      </c>
      <c r="AI237" s="50"/>
      <c r="AJ237" s="50"/>
      <c r="AK237" s="50"/>
      <c r="AL237" s="50"/>
      <c r="AM237" s="41">
        <f t="shared" si="90"/>
        <v>6.3296163647313898E-3</v>
      </c>
      <c r="AN237" s="41">
        <f t="shared" si="84"/>
        <v>-1.2908730416303703E-3</v>
      </c>
      <c r="AO237" s="41">
        <f t="shared" si="84"/>
        <v>3.4558566445163949E-3</v>
      </c>
      <c r="AP237" s="41"/>
      <c r="AQ237" s="41"/>
      <c r="AR237" s="41"/>
    </row>
    <row r="238" spans="14:44" x14ac:dyDescent="0.3">
      <c r="N238" s="2"/>
      <c r="O238" s="2"/>
      <c r="P238" s="2"/>
      <c r="Q238" s="2"/>
      <c r="R238" s="2"/>
      <c r="S238" s="2"/>
      <c r="T238" s="2"/>
      <c r="U238" s="2"/>
      <c r="W238" t="s">
        <v>209</v>
      </c>
      <c r="X238" s="50">
        <f t="shared" si="85"/>
        <v>17062.317800000001</v>
      </c>
      <c r="Y238" s="50">
        <f t="shared" si="86"/>
        <v>17509.537400000001</v>
      </c>
      <c r="Z238" s="50">
        <f t="shared" si="87"/>
        <v>17632.681300000004</v>
      </c>
      <c r="AA238" s="50">
        <f t="shared" si="88"/>
        <v>17385.390800000001</v>
      </c>
      <c r="AB238" s="50"/>
      <c r="AC238" s="50"/>
      <c r="AD238" s="50"/>
      <c r="AE238" s="50"/>
      <c r="AF238" s="50">
        <f t="shared" si="89"/>
        <v>447.21960000000036</v>
      </c>
      <c r="AG238" s="50">
        <f t="shared" si="83"/>
        <v>570.36350000000311</v>
      </c>
      <c r="AH238" s="50">
        <f t="shared" si="83"/>
        <v>323.07300000000032</v>
      </c>
      <c r="AI238" s="50"/>
      <c r="AJ238" s="50"/>
      <c r="AK238" s="50"/>
      <c r="AL238" s="50"/>
      <c r="AM238" s="41">
        <f t="shared" si="90"/>
        <v>2.6210952418199616E-2</v>
      </c>
      <c r="AN238" s="41">
        <f t="shared" si="84"/>
        <v>3.3428254395777526E-2</v>
      </c>
      <c r="AO238" s="41">
        <f t="shared" si="84"/>
        <v>1.8934883512719491E-2</v>
      </c>
      <c r="AP238" s="41"/>
      <c r="AQ238" s="41"/>
      <c r="AR238" s="41"/>
    </row>
    <row r="239" spans="14:44" x14ac:dyDescent="0.3">
      <c r="N239" s="2"/>
      <c r="O239" s="2"/>
      <c r="P239" s="2"/>
      <c r="Q239" s="2"/>
      <c r="R239" s="2"/>
      <c r="S239" s="2"/>
      <c r="T239" s="2"/>
      <c r="U239" s="2"/>
      <c r="W239" s="9" t="s">
        <v>33</v>
      </c>
      <c r="X239" s="52">
        <f t="shared" si="85"/>
        <v>15314.627899999999</v>
      </c>
      <c r="Y239" s="52">
        <f t="shared" si="86"/>
        <v>15085.088299999999</v>
      </c>
      <c r="Z239" s="52">
        <f t="shared" si="87"/>
        <v>15107.658800000003</v>
      </c>
      <c r="AA239" s="52">
        <f t="shared" si="88"/>
        <v>15250.648200000001</v>
      </c>
      <c r="AB239" s="52"/>
      <c r="AC239" s="52"/>
      <c r="AD239" s="52"/>
      <c r="AE239" s="52"/>
      <c r="AF239" s="52">
        <f t="shared" si="89"/>
        <v>-229.53960000000006</v>
      </c>
      <c r="AG239" s="52">
        <f t="shared" si="89"/>
        <v>-206.96909999999662</v>
      </c>
      <c r="AH239" s="52">
        <f t="shared" si="89"/>
        <v>-63.979699999998047</v>
      </c>
      <c r="AI239" s="52"/>
      <c r="AJ239" s="52"/>
      <c r="AK239" s="52"/>
      <c r="AL239" s="52"/>
      <c r="AM239" s="38">
        <f t="shared" si="90"/>
        <v>-1.4988258382693064E-2</v>
      </c>
      <c r="AN239" s="38">
        <f t="shared" si="90"/>
        <v>-1.351447135062267E-2</v>
      </c>
      <c r="AO239" s="38">
        <f t="shared" si="90"/>
        <v>-4.1776855707998002E-3</v>
      </c>
      <c r="AP239" s="38"/>
      <c r="AQ239" s="38"/>
      <c r="AR239" s="38"/>
    </row>
    <row r="240" spans="14:44" x14ac:dyDescent="0.3">
      <c r="N240" s="2"/>
      <c r="O240" s="2"/>
      <c r="P240" s="2"/>
      <c r="Q240" s="2"/>
      <c r="R240" s="2"/>
      <c r="S240" s="2"/>
      <c r="T240" s="2"/>
      <c r="U240" s="2"/>
      <c r="W240" t="s">
        <v>34</v>
      </c>
      <c r="X240" s="50">
        <f t="shared" si="85"/>
        <v>783.5956000000001</v>
      </c>
      <c r="Y240" s="50">
        <f t="shared" si="86"/>
        <v>777.94659999999999</v>
      </c>
      <c r="Z240" s="50">
        <f t="shared" si="87"/>
        <v>769.10730000000012</v>
      </c>
      <c r="AA240" s="50">
        <f t="shared" si="88"/>
        <v>783.19579999999996</v>
      </c>
      <c r="AB240" s="50"/>
      <c r="AC240" s="50"/>
      <c r="AD240" s="50"/>
      <c r="AE240" s="50"/>
      <c r="AF240" s="50">
        <f t="shared" si="89"/>
        <v>-5.6490000000001146</v>
      </c>
      <c r="AG240" s="50">
        <f t="shared" si="89"/>
        <v>-14.488299999999981</v>
      </c>
      <c r="AH240" s="50">
        <f t="shared" si="89"/>
        <v>-0.39980000000014115</v>
      </c>
      <c r="AI240" s="50"/>
      <c r="AJ240" s="50"/>
      <c r="AK240" s="50"/>
      <c r="AL240" s="50"/>
      <c r="AM240" s="41">
        <f t="shared" si="90"/>
        <v>-7.2090757018034735E-3</v>
      </c>
      <c r="AN240" s="41">
        <f t="shared" si="90"/>
        <v>-1.8489511681790936E-2</v>
      </c>
      <c r="AO240" s="41">
        <f t="shared" si="90"/>
        <v>-5.1021215535174147E-4</v>
      </c>
      <c r="AP240" s="41"/>
      <c r="AQ240" s="41"/>
      <c r="AR240" s="41"/>
    </row>
    <row r="241" spans="14:44" x14ac:dyDescent="0.3">
      <c r="N241" s="2"/>
      <c r="O241" s="2"/>
      <c r="P241" s="2"/>
      <c r="Q241" s="2"/>
      <c r="R241" s="2"/>
      <c r="S241" s="2"/>
      <c r="T241" s="2"/>
      <c r="U241" s="2"/>
      <c r="W241" t="s">
        <v>36</v>
      </c>
      <c r="X241" s="50">
        <f t="shared" si="85"/>
        <v>10247.805</v>
      </c>
      <c r="Y241" s="50">
        <f t="shared" si="86"/>
        <v>10049.308500000001</v>
      </c>
      <c r="Z241" s="50">
        <f t="shared" si="87"/>
        <v>10128.339500000002</v>
      </c>
      <c r="AA241" s="50">
        <f t="shared" si="88"/>
        <v>10202.597399999999</v>
      </c>
      <c r="AB241" s="50"/>
      <c r="AC241" s="50"/>
      <c r="AD241" s="50"/>
      <c r="AE241" s="50"/>
      <c r="AF241" s="50">
        <f t="shared" si="89"/>
        <v>-198.49649999999929</v>
      </c>
      <c r="AG241" s="50">
        <f t="shared" si="89"/>
        <v>-119.46549999999843</v>
      </c>
      <c r="AH241" s="50">
        <f t="shared" si="89"/>
        <v>-45.207600000001548</v>
      </c>
      <c r="AI241" s="50"/>
      <c r="AJ241" s="50"/>
      <c r="AK241" s="50"/>
      <c r="AL241" s="50"/>
      <c r="AM241" s="41">
        <f t="shared" si="90"/>
        <v>-1.9369660136975605E-2</v>
      </c>
      <c r="AN241" s="41">
        <f t="shared" si="90"/>
        <v>-1.1657667178483433E-2</v>
      </c>
      <c r="AO241" s="41">
        <f t="shared" si="90"/>
        <v>-4.4114422551952883E-3</v>
      </c>
      <c r="AP241" s="41"/>
      <c r="AQ241" s="41"/>
      <c r="AR241" s="41"/>
    </row>
    <row r="242" spans="14:44" x14ac:dyDescent="0.3">
      <c r="N242" s="2"/>
      <c r="O242" s="2"/>
      <c r="P242" s="2"/>
      <c r="Q242" s="2"/>
      <c r="R242" s="2"/>
      <c r="S242" s="2"/>
      <c r="T242" s="2"/>
      <c r="U242" s="2"/>
      <c r="W242" t="s">
        <v>38</v>
      </c>
      <c r="X242" s="50">
        <f t="shared" si="85"/>
        <v>1853.4847</v>
      </c>
      <c r="Y242" s="50">
        <f t="shared" si="86"/>
        <v>1846.4534999999998</v>
      </c>
      <c r="Z242" s="50">
        <f t="shared" si="87"/>
        <v>1830.1592000000003</v>
      </c>
      <c r="AA242" s="50">
        <f t="shared" si="88"/>
        <v>1848.1337000000001</v>
      </c>
      <c r="AB242" s="50"/>
      <c r="AC242" s="50"/>
      <c r="AD242" s="50"/>
      <c r="AE242" s="50"/>
      <c r="AF242" s="50">
        <f t="shared" si="89"/>
        <v>-7.0312000000001262</v>
      </c>
      <c r="AG242" s="50">
        <f t="shared" si="89"/>
        <v>-23.325499999999693</v>
      </c>
      <c r="AH242" s="50">
        <f t="shared" si="89"/>
        <v>-5.3509999999998854</v>
      </c>
      <c r="AI242" s="50"/>
      <c r="AJ242" s="50"/>
      <c r="AK242" s="50"/>
      <c r="AL242" s="50"/>
      <c r="AM242" s="41">
        <f t="shared" si="90"/>
        <v>-3.7935031241423931E-3</v>
      </c>
      <c r="AN242" s="41">
        <f t="shared" si="90"/>
        <v>-1.2584673615055842E-2</v>
      </c>
      <c r="AO242" s="41">
        <f t="shared" si="90"/>
        <v>-2.8869944273075929E-3</v>
      </c>
      <c r="AP242" s="41"/>
      <c r="AQ242" s="41"/>
      <c r="AR242" s="41"/>
    </row>
    <row r="243" spans="14:44" x14ac:dyDescent="0.3">
      <c r="N243" s="2"/>
      <c r="O243" s="2"/>
      <c r="P243" s="2"/>
      <c r="Q243" s="2"/>
      <c r="R243" s="2"/>
      <c r="S243" s="2"/>
      <c r="T243" s="2"/>
      <c r="U243" s="2"/>
      <c r="W243" t="s">
        <v>40</v>
      </c>
      <c r="X243" s="50">
        <f t="shared" si="85"/>
        <v>431.32679999999988</v>
      </c>
      <c r="Y243" s="50">
        <f t="shared" si="86"/>
        <v>430.85849999999999</v>
      </c>
      <c r="Z243" s="50">
        <f t="shared" si="87"/>
        <v>432.7081</v>
      </c>
      <c r="AA243" s="50">
        <f t="shared" si="88"/>
        <v>430.3999</v>
      </c>
      <c r="AB243" s="50"/>
      <c r="AC243" s="50"/>
      <c r="AD243" s="50"/>
      <c r="AE243" s="50"/>
      <c r="AF243" s="50">
        <f t="shared" si="89"/>
        <v>-0.46829999999988559</v>
      </c>
      <c r="AG243" s="50">
        <f t="shared" si="89"/>
        <v>1.3813000000001239</v>
      </c>
      <c r="AH243" s="50">
        <f t="shared" si="89"/>
        <v>-0.92689999999987549</v>
      </c>
      <c r="AI243" s="50"/>
      <c r="AJ243" s="50"/>
      <c r="AK243" s="50"/>
      <c r="AL243" s="50"/>
      <c r="AM243" s="41">
        <f t="shared" si="90"/>
        <v>-1.0857196909625966E-3</v>
      </c>
      <c r="AN243" s="41">
        <f t="shared" si="90"/>
        <v>3.2024441792166038E-3</v>
      </c>
      <c r="AO243" s="41">
        <f t="shared" si="90"/>
        <v>-2.1489506332550532E-3</v>
      </c>
      <c r="AP243" s="41"/>
      <c r="AQ243" s="41"/>
      <c r="AR243" s="41"/>
    </row>
    <row r="244" spans="14:44" x14ac:dyDescent="0.3">
      <c r="N244" s="2"/>
      <c r="O244" s="2"/>
      <c r="P244" s="2"/>
      <c r="Q244" s="2"/>
      <c r="R244" s="2"/>
      <c r="S244" s="2"/>
      <c r="T244" s="2"/>
      <c r="U244" s="2"/>
      <c r="W244" t="s">
        <v>42</v>
      </c>
      <c r="X244" s="50">
        <f t="shared" si="85"/>
        <v>374.09910000000002</v>
      </c>
      <c r="Y244" s="50">
        <f t="shared" si="86"/>
        <v>373.83229999999998</v>
      </c>
      <c r="Z244" s="50">
        <f t="shared" si="87"/>
        <v>373.27</v>
      </c>
      <c r="AA244" s="50">
        <f t="shared" si="88"/>
        <v>373.78919999999994</v>
      </c>
      <c r="AB244" s="50"/>
      <c r="AC244" s="50"/>
      <c r="AD244" s="50"/>
      <c r="AE244" s="50"/>
      <c r="AF244" s="50">
        <f t="shared" si="89"/>
        <v>-0.26680000000004611</v>
      </c>
      <c r="AG244" s="50">
        <f t="shared" si="89"/>
        <v>-0.82910000000003947</v>
      </c>
      <c r="AH244" s="50">
        <f t="shared" si="89"/>
        <v>-0.30990000000008422</v>
      </c>
      <c r="AI244" s="50"/>
      <c r="AJ244" s="50"/>
      <c r="AK244" s="50"/>
      <c r="AL244" s="50"/>
      <c r="AM244" s="41">
        <f t="shared" si="90"/>
        <v>-7.1318001032359094E-4</v>
      </c>
      <c r="AN244" s="41">
        <f t="shared" si="90"/>
        <v>-2.2162576707616764E-3</v>
      </c>
      <c r="AO244" s="41">
        <f t="shared" si="90"/>
        <v>-8.283901244351676E-4</v>
      </c>
      <c r="AP244" s="41"/>
      <c r="AQ244" s="41"/>
      <c r="AR244" s="41"/>
    </row>
    <row r="245" spans="14:44" x14ac:dyDescent="0.3">
      <c r="N245" s="2"/>
      <c r="O245" s="2"/>
      <c r="P245" s="2"/>
      <c r="Q245" s="2"/>
      <c r="R245" s="2"/>
      <c r="S245" s="2"/>
      <c r="T245" s="2"/>
      <c r="U245" s="2"/>
      <c r="W245" s="4" t="s">
        <v>44</v>
      </c>
      <c r="X245" s="52">
        <f t="shared" si="85"/>
        <v>65628.483900000007</v>
      </c>
      <c r="Y245" s="52">
        <f t="shared" si="86"/>
        <v>65236.767599999992</v>
      </c>
      <c r="Z245" s="52">
        <f t="shared" si="87"/>
        <v>63661.12279999999</v>
      </c>
      <c r="AA245" s="52">
        <f t="shared" si="88"/>
        <v>64890.458099999996</v>
      </c>
      <c r="AB245" s="52"/>
      <c r="AC245" s="52"/>
      <c r="AD245" s="52"/>
      <c r="AE245" s="52"/>
      <c r="AF245" s="52">
        <f t="shared" si="89"/>
        <v>-391.7163000000146</v>
      </c>
      <c r="AG245" s="52">
        <f t="shared" si="89"/>
        <v>-1967.3611000000164</v>
      </c>
      <c r="AH245" s="52">
        <f t="shared" si="89"/>
        <v>-738.02580000001035</v>
      </c>
      <c r="AI245" s="52"/>
      <c r="AJ245" s="52"/>
      <c r="AK245" s="52"/>
      <c r="AL245" s="52"/>
      <c r="AM245" s="38">
        <f t="shared" si="90"/>
        <v>-5.9686934197182417E-3</v>
      </c>
      <c r="AN245" s="38">
        <f t="shared" si="90"/>
        <v>-2.9977244377574541E-2</v>
      </c>
      <c r="AO245" s="38">
        <f t="shared" si="90"/>
        <v>-1.1245510426914041E-2</v>
      </c>
      <c r="AP245" s="38"/>
      <c r="AQ245" s="38"/>
      <c r="AR245" s="38"/>
    </row>
    <row r="246" spans="14:44" x14ac:dyDescent="0.3">
      <c r="N246" s="2"/>
      <c r="O246" s="2"/>
      <c r="P246" s="2"/>
      <c r="Q246" s="2"/>
      <c r="R246" s="2"/>
      <c r="S246" s="2"/>
      <c r="T246" s="2"/>
      <c r="U246" s="2"/>
      <c r="W246" t="s">
        <v>46</v>
      </c>
      <c r="X246" s="50">
        <f t="shared" si="85"/>
        <v>27864.880699999998</v>
      </c>
      <c r="Y246" s="50">
        <f t="shared" si="86"/>
        <v>28006.990099999995</v>
      </c>
      <c r="Z246" s="50">
        <f t="shared" si="87"/>
        <v>28096.052299999996</v>
      </c>
      <c r="AA246" s="50">
        <f t="shared" si="88"/>
        <v>27825.539299999997</v>
      </c>
      <c r="AB246" s="50"/>
      <c r="AC246" s="50"/>
      <c r="AD246" s="50"/>
      <c r="AE246" s="50"/>
      <c r="AF246" s="50">
        <f t="shared" si="89"/>
        <v>142.10939999999755</v>
      </c>
      <c r="AG246" s="50">
        <f t="shared" si="89"/>
        <v>231.17159999999785</v>
      </c>
      <c r="AH246" s="50">
        <f t="shared" si="89"/>
        <v>-39.341400000001158</v>
      </c>
      <c r="AI246" s="50"/>
      <c r="AJ246" s="50"/>
      <c r="AK246" s="50"/>
      <c r="AL246" s="50"/>
      <c r="AM246" s="41">
        <f t="shared" si="90"/>
        <v>5.0999464713300411E-3</v>
      </c>
      <c r="AN246" s="41">
        <f t="shared" si="90"/>
        <v>8.2961632776700836E-3</v>
      </c>
      <c r="AO246" s="41">
        <f t="shared" si="90"/>
        <v>-1.411863213180782E-3</v>
      </c>
      <c r="AP246" s="41"/>
      <c r="AQ246" s="41"/>
      <c r="AR246" s="41"/>
    </row>
    <row r="247" spans="14:44" x14ac:dyDescent="0.3">
      <c r="N247" s="2"/>
      <c r="O247" s="2"/>
      <c r="P247" s="2"/>
      <c r="Q247" s="2"/>
      <c r="R247" s="2"/>
      <c r="S247" s="2"/>
      <c r="T247" s="2"/>
      <c r="U247" s="2"/>
      <c r="W247" t="s">
        <v>48</v>
      </c>
      <c r="X247" s="50">
        <f t="shared" si="85"/>
        <v>16645.696599999999</v>
      </c>
      <c r="Y247" s="50">
        <f t="shared" si="86"/>
        <v>16429.331000000002</v>
      </c>
      <c r="Z247" s="50">
        <f t="shared" si="87"/>
        <v>15667.680799999998</v>
      </c>
      <c r="AA247" s="50">
        <f t="shared" si="88"/>
        <v>16521.8403</v>
      </c>
      <c r="AB247" s="50"/>
      <c r="AC247" s="50"/>
      <c r="AD247" s="50"/>
      <c r="AE247" s="50"/>
      <c r="AF247" s="50">
        <f t="shared" si="89"/>
        <v>-216.36559999999736</v>
      </c>
      <c r="AG247" s="50">
        <f t="shared" si="89"/>
        <v>-978.01580000000104</v>
      </c>
      <c r="AH247" s="50">
        <f t="shared" si="89"/>
        <v>-123.85629999999946</v>
      </c>
      <c r="AI247" s="50"/>
      <c r="AJ247" s="50"/>
      <c r="AK247" s="50"/>
      <c r="AL247" s="50"/>
      <c r="AM247" s="41">
        <f t="shared" si="90"/>
        <v>-1.2998290501101489E-2</v>
      </c>
      <c r="AN247" s="41">
        <f t="shared" si="90"/>
        <v>-5.8754873617004474E-2</v>
      </c>
      <c r="AO247" s="41">
        <f t="shared" si="90"/>
        <v>-7.4407399687916615E-3</v>
      </c>
      <c r="AP247" s="41"/>
      <c r="AQ247" s="41"/>
      <c r="AR247" s="41"/>
    </row>
    <row r="248" spans="14:44" x14ac:dyDescent="0.3">
      <c r="N248" s="2"/>
      <c r="O248" s="2"/>
      <c r="P248" s="2"/>
      <c r="Q248" s="2"/>
      <c r="R248" s="2"/>
      <c r="S248" s="2"/>
      <c r="T248" s="2"/>
      <c r="U248" s="2"/>
      <c r="W248" t="s">
        <v>50</v>
      </c>
      <c r="X248" s="50">
        <f t="shared" si="85"/>
        <v>5429.1015000000007</v>
      </c>
      <c r="Y248" s="50">
        <f t="shared" si="86"/>
        <v>5371.0596999999989</v>
      </c>
      <c r="Z248" s="50">
        <f t="shared" si="87"/>
        <v>5064.9921000000004</v>
      </c>
      <c r="AA248" s="50">
        <f t="shared" si="88"/>
        <v>5271.8823000000002</v>
      </c>
      <c r="AB248" s="50"/>
      <c r="AC248" s="50"/>
      <c r="AD248" s="50"/>
      <c r="AE248" s="50"/>
      <c r="AF248" s="50">
        <f t="shared" si="89"/>
        <v>-58.041800000001786</v>
      </c>
      <c r="AG248" s="50">
        <f t="shared" si="89"/>
        <v>-364.10940000000028</v>
      </c>
      <c r="AH248" s="50">
        <f t="shared" si="89"/>
        <v>-157.21920000000046</v>
      </c>
      <c r="AI248" s="50"/>
      <c r="AJ248" s="50"/>
      <c r="AK248" s="50"/>
      <c r="AL248" s="50"/>
      <c r="AM248" s="41">
        <f t="shared" si="90"/>
        <v>-1.0690866619458447E-2</v>
      </c>
      <c r="AN248" s="41">
        <f t="shared" si="90"/>
        <v>-6.7066235545605521E-2</v>
      </c>
      <c r="AO248" s="41">
        <f t="shared" si="90"/>
        <v>-2.8958603923688004E-2</v>
      </c>
      <c r="AP248" s="41"/>
      <c r="AQ248" s="41"/>
      <c r="AR248" s="41"/>
    </row>
    <row r="249" spans="14:44" x14ac:dyDescent="0.3">
      <c r="N249" s="2"/>
      <c r="O249" s="2"/>
      <c r="P249" s="2"/>
      <c r="Q249" s="2"/>
      <c r="R249" s="2"/>
      <c r="S249" s="2"/>
      <c r="T249" s="2"/>
      <c r="U249" s="2"/>
      <c r="W249" t="s">
        <v>51</v>
      </c>
      <c r="X249" s="50">
        <f t="shared" si="85"/>
        <v>1814.8451</v>
      </c>
      <c r="Y249" s="50">
        <f t="shared" si="86"/>
        <v>1836.6690000000001</v>
      </c>
      <c r="Z249" s="50">
        <f t="shared" si="87"/>
        <v>1703.5208</v>
      </c>
      <c r="AA249" s="50">
        <f t="shared" si="88"/>
        <v>1831.3618000000001</v>
      </c>
      <c r="AB249" s="50"/>
      <c r="AC249" s="50"/>
      <c r="AD249" s="50"/>
      <c r="AE249" s="50"/>
      <c r="AF249" s="50">
        <f t="shared" si="89"/>
        <v>21.823900000000094</v>
      </c>
      <c r="AG249" s="50">
        <f t="shared" si="89"/>
        <v>-111.32429999999999</v>
      </c>
      <c r="AH249" s="50">
        <f t="shared" si="89"/>
        <v>16.516700000000128</v>
      </c>
      <c r="AI249" s="50"/>
      <c r="AJ249" s="50"/>
      <c r="AK249" s="50"/>
      <c r="AL249" s="50"/>
      <c r="AM249" s="41">
        <f t="shared" si="90"/>
        <v>1.2025213611894533E-2</v>
      </c>
      <c r="AN249" s="41">
        <f t="shared" si="90"/>
        <v>-6.1340937581945698E-2</v>
      </c>
      <c r="AO249" s="41">
        <f t="shared" si="90"/>
        <v>9.1008869021384411E-3</v>
      </c>
      <c r="AP249" s="41"/>
      <c r="AQ249" s="41"/>
      <c r="AR249" s="41"/>
    </row>
    <row r="250" spans="14:44" x14ac:dyDescent="0.3">
      <c r="N250" s="2"/>
      <c r="O250" s="2"/>
      <c r="P250" s="2"/>
      <c r="Q250" s="2"/>
      <c r="R250" s="2"/>
      <c r="S250" s="2"/>
      <c r="T250" s="2"/>
      <c r="U250" s="2"/>
      <c r="W250" t="s">
        <v>53</v>
      </c>
      <c r="X250" s="50">
        <f t="shared" si="85"/>
        <v>664.05119999999999</v>
      </c>
      <c r="Y250" s="50">
        <f t="shared" si="86"/>
        <v>665.43529999999998</v>
      </c>
      <c r="Z250" s="50">
        <f t="shared" si="87"/>
        <v>451.93790000000013</v>
      </c>
      <c r="AA250" s="50">
        <f t="shared" si="88"/>
        <v>664.02740000000006</v>
      </c>
      <c r="AB250" s="50"/>
      <c r="AC250" s="50"/>
      <c r="AD250" s="50"/>
      <c r="AE250" s="50"/>
      <c r="AF250" s="50">
        <f t="shared" si="89"/>
        <v>1.3840999999999894</v>
      </c>
      <c r="AG250" s="50">
        <f t="shared" si="89"/>
        <v>-212.11329999999987</v>
      </c>
      <c r="AH250" s="50">
        <f t="shared" si="89"/>
        <v>-2.3799999999937427E-2</v>
      </c>
      <c r="AI250" s="50"/>
      <c r="AJ250" s="50"/>
      <c r="AK250" s="50"/>
      <c r="AL250" s="50"/>
      <c r="AM250" s="41">
        <f t="shared" si="90"/>
        <v>2.0843272325989162E-3</v>
      </c>
      <c r="AN250" s="41">
        <f t="shared" si="90"/>
        <v>-0.31942311074808671</v>
      </c>
      <c r="AO250" s="41">
        <f t="shared" si="90"/>
        <v>-3.584060988058967E-5</v>
      </c>
      <c r="AP250" s="41"/>
      <c r="AQ250" s="41"/>
      <c r="AR250" s="41"/>
    </row>
    <row r="251" spans="14:44" x14ac:dyDescent="0.3">
      <c r="N251" s="2"/>
      <c r="O251" s="2"/>
      <c r="P251" s="2"/>
      <c r="Q251" s="2"/>
      <c r="R251" s="2"/>
      <c r="S251" s="2"/>
      <c r="T251" s="2"/>
      <c r="U251" s="2"/>
      <c r="W251" t="s">
        <v>55</v>
      </c>
      <c r="X251" s="50">
        <f t="shared" si="85"/>
        <v>687.98480000000006</v>
      </c>
      <c r="Y251" s="50">
        <f t="shared" si="86"/>
        <v>689.52639999999974</v>
      </c>
      <c r="Z251" s="50">
        <f t="shared" si="87"/>
        <v>688.36419999999998</v>
      </c>
      <c r="AA251" s="50">
        <f t="shared" si="88"/>
        <v>688.80259999999987</v>
      </c>
      <c r="AB251" s="50"/>
      <c r="AC251" s="50"/>
      <c r="AD251" s="50"/>
      <c r="AE251" s="50"/>
      <c r="AF251" s="50">
        <f t="shared" si="89"/>
        <v>1.5415999999996757</v>
      </c>
      <c r="AG251" s="50">
        <f t="shared" si="89"/>
        <v>0.37939999999991869</v>
      </c>
      <c r="AH251" s="50">
        <f t="shared" si="89"/>
        <v>0.81779999999980646</v>
      </c>
      <c r="AI251" s="50"/>
      <c r="AJ251" s="50"/>
      <c r="AK251" s="50"/>
      <c r="AL251" s="50"/>
      <c r="AM251" s="41">
        <f t="shared" si="90"/>
        <v>2.2407471792976756E-3</v>
      </c>
      <c r="AN251" s="41">
        <f t="shared" si="90"/>
        <v>5.5146567191588925E-4</v>
      </c>
      <c r="AO251" s="41">
        <f t="shared" si="90"/>
        <v>1.1886890524322722E-3</v>
      </c>
      <c r="AP251" s="41"/>
      <c r="AQ251" s="41"/>
      <c r="AR251" s="41"/>
    </row>
    <row r="252" spans="14:44" x14ac:dyDescent="0.3">
      <c r="N252" s="2"/>
      <c r="O252" s="2"/>
      <c r="P252" s="2"/>
      <c r="Q252" s="2"/>
      <c r="R252" s="2"/>
      <c r="S252" s="2"/>
      <c r="T252" s="2"/>
      <c r="U252" s="2"/>
      <c r="W252" s="4" t="s">
        <v>57</v>
      </c>
      <c r="X252" s="52">
        <f>AF82</f>
        <v>1399.8623</v>
      </c>
      <c r="Y252" s="52">
        <f>AP82</f>
        <v>1389.4878000000001</v>
      </c>
      <c r="Z252" s="52">
        <f>AZ82</f>
        <v>1339.5119999999999</v>
      </c>
      <c r="AA252" s="52">
        <f>BJ82</f>
        <v>1390.9635000000001</v>
      </c>
      <c r="AB252" s="52"/>
      <c r="AC252" s="52"/>
      <c r="AD252" s="52"/>
      <c r="AE252" s="52"/>
      <c r="AF252" s="52">
        <f t="shared" si="89"/>
        <v>-10.374499999999898</v>
      </c>
      <c r="AG252" s="52">
        <f t="shared" si="89"/>
        <v>-60.350300000000061</v>
      </c>
      <c r="AH252" s="52">
        <f t="shared" si="89"/>
        <v>-8.8987999999999374</v>
      </c>
      <c r="AI252" s="52"/>
      <c r="AJ252" s="52"/>
      <c r="AK252" s="52"/>
      <c r="AL252" s="52"/>
      <c r="AM252" s="38">
        <f t="shared" si="90"/>
        <v>-7.4110860761089845E-3</v>
      </c>
      <c r="AN252" s="38">
        <f t="shared" si="90"/>
        <v>-4.3111597476408976E-2</v>
      </c>
      <c r="AO252" s="38">
        <f t="shared" si="90"/>
        <v>-6.3569109618852775E-3</v>
      </c>
      <c r="AP252" s="38"/>
      <c r="AQ252" s="38"/>
      <c r="AR252" s="38"/>
    </row>
    <row r="253" spans="14:44" x14ac:dyDescent="0.3">
      <c r="N253" s="2"/>
      <c r="O253" s="2"/>
      <c r="P253" s="2"/>
      <c r="Q253" s="2"/>
      <c r="R253" s="2"/>
      <c r="S253" s="2"/>
      <c r="T253" s="2"/>
      <c r="U253" s="2"/>
      <c r="W253" t="s">
        <v>59</v>
      </c>
      <c r="X253" s="50">
        <f t="shared" ref="X253:X268" si="91">AF83</f>
        <v>682.90639999999996</v>
      </c>
      <c r="Y253" s="50">
        <f t="shared" ref="Y253:Y268" si="92">AP83</f>
        <v>668.20400000000018</v>
      </c>
      <c r="Z253" s="50">
        <f t="shared" ref="Z253:Z268" si="93">AZ83</f>
        <v>643.74529999999993</v>
      </c>
      <c r="AA253" s="50">
        <f t="shared" ref="AA253:AA268" si="94">BJ83</f>
        <v>670.0372000000001</v>
      </c>
      <c r="AB253" s="50"/>
      <c r="AC253" s="50"/>
      <c r="AD253" s="50"/>
      <c r="AE253" s="50"/>
      <c r="AF253" s="50">
        <f t="shared" si="89"/>
        <v>-14.702399999999784</v>
      </c>
      <c r="AG253" s="50">
        <f t="shared" si="89"/>
        <v>-39.161100000000033</v>
      </c>
      <c r="AH253" s="50">
        <f t="shared" si="89"/>
        <v>-12.869199999999864</v>
      </c>
      <c r="AI253" s="50"/>
      <c r="AJ253" s="50"/>
      <c r="AK253" s="50"/>
      <c r="AL253" s="50"/>
      <c r="AM253" s="41">
        <f t="shared" si="90"/>
        <v>-2.1529158315106996E-2</v>
      </c>
      <c r="AN253" s="41">
        <f t="shared" si="90"/>
        <v>-5.7344754713091042E-2</v>
      </c>
      <c r="AO253" s="41">
        <f t="shared" si="90"/>
        <v>-1.8844749441504525E-2</v>
      </c>
      <c r="AP253" s="41"/>
      <c r="AQ253" s="41"/>
      <c r="AR253" s="41"/>
    </row>
    <row r="254" spans="14:44" x14ac:dyDescent="0.3">
      <c r="N254" s="2"/>
      <c r="O254" s="2"/>
      <c r="P254" s="2"/>
      <c r="Q254" s="2"/>
      <c r="R254" s="2"/>
      <c r="S254" s="2"/>
      <c r="T254" s="2"/>
      <c r="U254" s="2"/>
      <c r="W254" t="s">
        <v>61</v>
      </c>
      <c r="X254" s="50">
        <f t="shared" si="91"/>
        <v>409.76360000000005</v>
      </c>
      <c r="Y254" s="50">
        <f t="shared" si="92"/>
        <v>414.72810000000004</v>
      </c>
      <c r="Z254" s="50">
        <f t="shared" si="93"/>
        <v>391.57620000000003</v>
      </c>
      <c r="AA254" s="50">
        <f t="shared" si="94"/>
        <v>414.34850000000006</v>
      </c>
      <c r="AB254" s="50"/>
      <c r="AC254" s="50"/>
      <c r="AD254" s="50"/>
      <c r="AE254" s="50"/>
      <c r="AF254" s="50">
        <f t="shared" si="89"/>
        <v>4.9644999999999868</v>
      </c>
      <c r="AG254" s="50">
        <f t="shared" si="89"/>
        <v>-18.187400000000025</v>
      </c>
      <c r="AH254" s="50">
        <f t="shared" si="89"/>
        <v>4.5849000000000046</v>
      </c>
      <c r="AI254" s="50"/>
      <c r="AJ254" s="50"/>
      <c r="AK254" s="50"/>
      <c r="AL254" s="50"/>
      <c r="AM254" s="41">
        <f t="shared" si="90"/>
        <v>1.2115522218176496E-2</v>
      </c>
      <c r="AN254" s="41">
        <f t="shared" si="90"/>
        <v>-4.4385103996548311E-2</v>
      </c>
      <c r="AO254" s="41">
        <f t="shared" si="90"/>
        <v>1.1189134417991261E-2</v>
      </c>
      <c r="AP254" s="41"/>
      <c r="AQ254" s="41"/>
      <c r="AR254" s="41"/>
    </row>
    <row r="255" spans="14:44" x14ac:dyDescent="0.3">
      <c r="N255" s="2"/>
      <c r="O255" s="2"/>
      <c r="P255" s="2"/>
      <c r="Q255" s="2"/>
      <c r="R255" s="2"/>
      <c r="S255" s="2"/>
      <c r="T255" s="2"/>
      <c r="U255" s="2"/>
      <c r="W255" s="4" t="s">
        <v>63</v>
      </c>
      <c r="X255" s="52">
        <f t="shared" si="91"/>
        <v>36096.285999999993</v>
      </c>
      <c r="Y255" s="52">
        <f t="shared" si="92"/>
        <v>34726.466099999998</v>
      </c>
      <c r="Z255" s="52">
        <f t="shared" si="93"/>
        <v>34963.01460000001</v>
      </c>
      <c r="AA255" s="52">
        <f t="shared" si="94"/>
        <v>35311.001700000001</v>
      </c>
      <c r="AB255" s="52"/>
      <c r="AC255" s="52"/>
      <c r="AD255" s="52"/>
      <c r="AE255" s="52"/>
      <c r="AF255" s="52">
        <f t="shared" si="89"/>
        <v>-1369.819899999995</v>
      </c>
      <c r="AG255" s="52">
        <f t="shared" si="89"/>
        <v>-1133.2713999999833</v>
      </c>
      <c r="AH255" s="52">
        <f t="shared" si="89"/>
        <v>-785.28429999999207</v>
      </c>
      <c r="AI255" s="52"/>
      <c r="AJ255" s="52"/>
      <c r="AK255" s="52"/>
      <c r="AL255" s="52"/>
      <c r="AM255" s="38">
        <f t="shared" si="90"/>
        <v>-3.7949053816783124E-2</v>
      </c>
      <c r="AN255" s="38">
        <f t="shared" si="90"/>
        <v>-3.1395789583448651E-2</v>
      </c>
      <c r="AO255" s="38">
        <f t="shared" si="90"/>
        <v>-2.175526590187124E-2</v>
      </c>
      <c r="AP255" s="38"/>
      <c r="AQ255" s="38"/>
      <c r="AR255" s="38"/>
    </row>
    <row r="256" spans="14:44" x14ac:dyDescent="0.3">
      <c r="N256" s="2"/>
      <c r="O256" s="2"/>
      <c r="P256" s="2"/>
      <c r="Q256" s="2"/>
      <c r="R256" s="2"/>
      <c r="S256" s="2"/>
      <c r="T256" s="2"/>
      <c r="U256" s="2"/>
      <c r="W256" t="s">
        <v>65</v>
      </c>
      <c r="X256" s="50">
        <f t="shared" si="91"/>
        <v>1575.2735</v>
      </c>
      <c r="Y256" s="50">
        <f t="shared" si="92"/>
        <v>1519.9404</v>
      </c>
      <c r="Z256" s="50">
        <f t="shared" si="93"/>
        <v>1194.0348000000001</v>
      </c>
      <c r="AA256" s="50">
        <f t="shared" si="94"/>
        <v>1544.6553999999999</v>
      </c>
      <c r="AB256" s="50"/>
      <c r="AC256" s="50"/>
      <c r="AD256" s="50"/>
      <c r="AE256" s="50"/>
      <c r="AF256" s="50">
        <f t="shared" si="89"/>
        <v>-55.333100000000059</v>
      </c>
      <c r="AG256" s="50">
        <f t="shared" si="89"/>
        <v>-381.23869999999988</v>
      </c>
      <c r="AH256" s="50">
        <f t="shared" si="89"/>
        <v>-30.61810000000014</v>
      </c>
      <c r="AI256" s="50"/>
      <c r="AJ256" s="50"/>
      <c r="AK256" s="50"/>
      <c r="AL256" s="50"/>
      <c r="AM256" s="41">
        <f t="shared" si="90"/>
        <v>-3.5126027321604823E-2</v>
      </c>
      <c r="AN256" s="41">
        <f t="shared" si="90"/>
        <v>-0.24201429148652592</v>
      </c>
      <c r="AO256" s="41">
        <f t="shared" si="90"/>
        <v>-1.9436688295715088E-2</v>
      </c>
      <c r="AP256" s="41"/>
      <c r="AQ256" s="41"/>
      <c r="AR256" s="41"/>
    </row>
    <row r="257" spans="14:44" x14ac:dyDescent="0.3">
      <c r="N257" s="2"/>
      <c r="O257" s="2"/>
      <c r="P257" s="2"/>
      <c r="Q257" s="2"/>
      <c r="R257" s="2"/>
      <c r="S257" s="2"/>
      <c r="T257" s="2"/>
      <c r="U257" s="2"/>
      <c r="W257" t="s">
        <v>66</v>
      </c>
      <c r="X257" s="50">
        <f t="shared" si="91"/>
        <v>579.5526000000001</v>
      </c>
      <c r="Y257" s="50">
        <f t="shared" si="92"/>
        <v>556.98019999999997</v>
      </c>
      <c r="Z257" s="50">
        <f t="shared" si="93"/>
        <v>520.47559999999999</v>
      </c>
      <c r="AA257" s="50">
        <f t="shared" si="94"/>
        <v>560.93150000000003</v>
      </c>
      <c r="AB257" s="50"/>
      <c r="AC257" s="50"/>
      <c r="AD257" s="50"/>
      <c r="AE257" s="50"/>
      <c r="AF257" s="50">
        <f t="shared" si="89"/>
        <v>-22.57240000000013</v>
      </c>
      <c r="AG257" s="50">
        <f t="shared" si="89"/>
        <v>-59.077000000000112</v>
      </c>
      <c r="AH257" s="50">
        <f t="shared" si="89"/>
        <v>-18.621100000000069</v>
      </c>
      <c r="AI257" s="50"/>
      <c r="AJ257" s="50"/>
      <c r="AK257" s="50"/>
      <c r="AL257" s="50"/>
      <c r="AM257" s="41">
        <f t="shared" si="90"/>
        <v>-3.8947974696343569E-2</v>
      </c>
      <c r="AN257" s="41">
        <f t="shared" si="90"/>
        <v>-0.10193552750863356</v>
      </c>
      <c r="AO257" s="41">
        <f t="shared" si="90"/>
        <v>-3.2130129344601452E-2</v>
      </c>
      <c r="AP257" s="41"/>
      <c r="AQ257" s="41"/>
      <c r="AR257" s="41"/>
    </row>
    <row r="258" spans="14:44" x14ac:dyDescent="0.3">
      <c r="N258" s="2"/>
      <c r="O258" s="2"/>
      <c r="P258" s="2"/>
      <c r="Q258" s="2"/>
      <c r="R258" s="2"/>
      <c r="S258" s="2"/>
      <c r="T258" s="2"/>
      <c r="U258" s="2"/>
      <c r="W258" t="s">
        <v>68</v>
      </c>
      <c r="X258" s="50">
        <f t="shared" si="91"/>
        <v>3908.0184000000004</v>
      </c>
      <c r="Y258" s="50">
        <f t="shared" si="92"/>
        <v>3708.5061000000001</v>
      </c>
      <c r="Z258" s="50">
        <f t="shared" si="93"/>
        <v>3747.6358000000005</v>
      </c>
      <c r="AA258" s="50">
        <f t="shared" si="94"/>
        <v>3667.374600000001</v>
      </c>
      <c r="AB258" s="50"/>
      <c r="AC258" s="50"/>
      <c r="AD258" s="50"/>
      <c r="AE258" s="50"/>
      <c r="AF258" s="50">
        <f t="shared" si="89"/>
        <v>-199.51230000000032</v>
      </c>
      <c r="AG258" s="50">
        <f t="shared" si="89"/>
        <v>-160.38259999999991</v>
      </c>
      <c r="AH258" s="50">
        <f t="shared" si="89"/>
        <v>-240.64379999999937</v>
      </c>
      <c r="AI258" s="50"/>
      <c r="AJ258" s="50"/>
      <c r="AK258" s="50"/>
      <c r="AL258" s="50"/>
      <c r="AM258" s="41">
        <f t="shared" si="90"/>
        <v>-5.1052037011903605E-2</v>
      </c>
      <c r="AN258" s="41">
        <f t="shared" si="90"/>
        <v>-4.1039366651907244E-2</v>
      </c>
      <c r="AO258" s="41">
        <f t="shared" si="90"/>
        <v>-6.1576936280545495E-2</v>
      </c>
      <c r="AP258" s="41"/>
      <c r="AQ258" s="41"/>
      <c r="AR258" s="41"/>
    </row>
    <row r="259" spans="14:44" x14ac:dyDescent="0.3">
      <c r="N259" s="2"/>
      <c r="O259" s="2"/>
      <c r="P259" s="2"/>
      <c r="Q259" s="2"/>
      <c r="R259" s="2"/>
      <c r="S259" s="2"/>
      <c r="T259" s="2"/>
      <c r="U259" s="2"/>
      <c r="W259" t="s">
        <v>70</v>
      </c>
      <c r="X259" s="50">
        <f t="shared" si="91"/>
        <v>2109.8851</v>
      </c>
      <c r="Y259" s="50">
        <f t="shared" si="92"/>
        <v>2094.3473999999997</v>
      </c>
      <c r="Z259" s="50">
        <f t="shared" si="93"/>
        <v>2069.0937000000004</v>
      </c>
      <c r="AA259" s="50">
        <f t="shared" si="94"/>
        <v>2094.5206000000003</v>
      </c>
      <c r="AB259" s="50"/>
      <c r="AC259" s="50"/>
      <c r="AD259" s="50"/>
      <c r="AE259" s="50"/>
      <c r="AF259" s="50">
        <f t="shared" si="89"/>
        <v>-15.537700000000314</v>
      </c>
      <c r="AG259" s="50">
        <f t="shared" si="89"/>
        <v>-40.791399999999612</v>
      </c>
      <c r="AH259" s="50">
        <f t="shared" si="89"/>
        <v>-15.36449999999968</v>
      </c>
      <c r="AI259" s="50"/>
      <c r="AJ259" s="50"/>
      <c r="AK259" s="50"/>
      <c r="AL259" s="50"/>
      <c r="AM259" s="41">
        <f t="shared" si="90"/>
        <v>-7.3642398820676601E-3</v>
      </c>
      <c r="AN259" s="41">
        <f t="shared" si="90"/>
        <v>-1.9333469865254565E-2</v>
      </c>
      <c r="AO259" s="41">
        <f t="shared" si="90"/>
        <v>-7.2821501038135587E-3</v>
      </c>
      <c r="AP259" s="41"/>
      <c r="AQ259" s="41"/>
      <c r="AR259" s="41"/>
    </row>
    <row r="260" spans="14:44" x14ac:dyDescent="0.3">
      <c r="N260" s="2"/>
      <c r="O260" s="2"/>
      <c r="P260" s="2"/>
      <c r="Q260" s="2"/>
      <c r="R260" s="2"/>
      <c r="S260" s="2"/>
      <c r="T260" s="2"/>
      <c r="U260" s="2"/>
      <c r="W260" t="s">
        <v>72</v>
      </c>
      <c r="X260" s="50">
        <f t="shared" si="91"/>
        <v>3377.6853000000001</v>
      </c>
      <c r="Y260" s="50">
        <f t="shared" si="92"/>
        <v>3430.7384000000002</v>
      </c>
      <c r="Z260" s="50">
        <f t="shared" si="93"/>
        <v>3356.5953</v>
      </c>
      <c r="AA260" s="50">
        <f t="shared" si="94"/>
        <v>3418.1147999999998</v>
      </c>
      <c r="AB260" s="50"/>
      <c r="AC260" s="50"/>
      <c r="AD260" s="50"/>
      <c r="AE260" s="50"/>
      <c r="AF260" s="50">
        <f t="shared" si="89"/>
        <v>53.053100000000086</v>
      </c>
      <c r="AG260" s="50">
        <f t="shared" si="89"/>
        <v>-21.090000000000146</v>
      </c>
      <c r="AH260" s="50">
        <f t="shared" si="89"/>
        <v>40.429499999999734</v>
      </c>
      <c r="AI260" s="50"/>
      <c r="AJ260" s="50"/>
      <c r="AK260" s="50"/>
      <c r="AL260" s="50"/>
      <c r="AM260" s="41">
        <f t="shared" si="90"/>
        <v>1.5706939897568339E-2</v>
      </c>
      <c r="AN260" s="41">
        <f t="shared" si="90"/>
        <v>-6.2439209478752046E-3</v>
      </c>
      <c r="AO260" s="41">
        <f t="shared" si="90"/>
        <v>1.196958757525449E-2</v>
      </c>
      <c r="AP260" s="41"/>
      <c r="AQ260" s="41"/>
      <c r="AR260" s="41"/>
    </row>
    <row r="261" spans="14:44" x14ac:dyDescent="0.3">
      <c r="N261" s="2"/>
      <c r="O261" s="2"/>
      <c r="P261" s="2"/>
      <c r="Q261" s="2"/>
      <c r="R261" s="2"/>
      <c r="S261" s="2"/>
      <c r="T261" s="2"/>
      <c r="U261" s="2"/>
      <c r="W261" t="s">
        <v>74</v>
      </c>
      <c r="X261" s="50">
        <f t="shared" si="91"/>
        <v>879.26960000000008</v>
      </c>
      <c r="Y261" s="50">
        <f t="shared" si="92"/>
        <v>895.37499999999989</v>
      </c>
      <c r="Z261" s="50">
        <f t="shared" si="93"/>
        <v>877.97789999999998</v>
      </c>
      <c r="AA261" s="50">
        <f t="shared" si="94"/>
        <v>890.69039999999984</v>
      </c>
      <c r="AB261" s="50"/>
      <c r="AC261" s="50"/>
      <c r="AD261" s="50"/>
      <c r="AE261" s="50"/>
      <c r="AF261" s="50">
        <f t="shared" si="89"/>
        <v>16.105399999999804</v>
      </c>
      <c r="AG261" s="50">
        <f t="shared" si="89"/>
        <v>-1.2917000000001053</v>
      </c>
      <c r="AH261" s="50">
        <f t="shared" si="89"/>
        <v>11.420799999999758</v>
      </c>
      <c r="AI261" s="50"/>
      <c r="AJ261" s="50"/>
      <c r="AK261" s="50"/>
      <c r="AL261" s="50"/>
      <c r="AM261" s="41">
        <f t="shared" si="90"/>
        <v>1.831679384798451E-2</v>
      </c>
      <c r="AN261" s="41">
        <f t="shared" si="90"/>
        <v>-1.469060229081166E-3</v>
      </c>
      <c r="AO261" s="41">
        <f t="shared" si="90"/>
        <v>1.2988962657187008E-2</v>
      </c>
      <c r="AP261" s="41"/>
      <c r="AQ261" s="41"/>
      <c r="AR261" s="41"/>
    </row>
    <row r="262" spans="14:44" x14ac:dyDescent="0.3">
      <c r="N262" s="2"/>
      <c r="O262" s="2"/>
      <c r="P262" s="2"/>
      <c r="Q262" s="2"/>
      <c r="R262" s="2"/>
      <c r="S262" s="2"/>
      <c r="T262" s="2"/>
      <c r="U262" s="2"/>
      <c r="W262" t="s">
        <v>76</v>
      </c>
      <c r="X262" s="50">
        <f t="shared" si="91"/>
        <v>254.33629999999999</v>
      </c>
      <c r="Y262" s="50">
        <f t="shared" si="92"/>
        <v>246.46369999999996</v>
      </c>
      <c r="Z262" s="50">
        <f t="shared" si="93"/>
        <v>261.14020000000005</v>
      </c>
      <c r="AA262" s="50">
        <f t="shared" si="94"/>
        <v>246.15499999999994</v>
      </c>
      <c r="AB262" s="50"/>
      <c r="AC262" s="50"/>
      <c r="AD262" s="50"/>
      <c r="AE262" s="50"/>
      <c r="AF262" s="50">
        <f t="shared" si="89"/>
        <v>-7.872600000000034</v>
      </c>
      <c r="AG262" s="50">
        <f t="shared" si="89"/>
        <v>6.8039000000000556</v>
      </c>
      <c r="AH262" s="50">
        <f t="shared" si="89"/>
        <v>-8.18130000000005</v>
      </c>
      <c r="AI262" s="50"/>
      <c r="AJ262" s="50"/>
      <c r="AK262" s="50"/>
      <c r="AL262" s="50"/>
      <c r="AM262" s="41">
        <f t="shared" si="90"/>
        <v>-3.0953505260554761E-2</v>
      </c>
      <c r="AN262" s="41">
        <f t="shared" si="90"/>
        <v>2.6751588349756033E-2</v>
      </c>
      <c r="AO262" s="41">
        <f t="shared" si="90"/>
        <v>-3.2167252570710708E-2</v>
      </c>
      <c r="AP262" s="41"/>
      <c r="AQ262" s="41"/>
      <c r="AR262" s="41"/>
    </row>
    <row r="263" spans="14:44" x14ac:dyDescent="0.3">
      <c r="N263" s="2"/>
      <c r="O263" s="2"/>
      <c r="P263" s="2"/>
      <c r="Q263" s="2"/>
      <c r="R263" s="2"/>
      <c r="S263" s="2"/>
      <c r="T263" s="2"/>
      <c r="U263" s="2"/>
      <c r="W263" t="s">
        <v>78</v>
      </c>
      <c r="X263" s="50">
        <f t="shared" si="91"/>
        <v>1314.3903000000003</v>
      </c>
      <c r="Y263" s="50">
        <f t="shared" si="92"/>
        <v>1310.3607000000004</v>
      </c>
      <c r="Z263" s="50">
        <f t="shared" si="93"/>
        <v>1310.1503</v>
      </c>
      <c r="AA263" s="50">
        <f t="shared" si="94"/>
        <v>1307.9383999999998</v>
      </c>
      <c r="AB263" s="50"/>
      <c r="AC263" s="50"/>
      <c r="AD263" s="50"/>
      <c r="AE263" s="50"/>
      <c r="AF263" s="50">
        <f t="shared" si="89"/>
        <v>-4.0295999999998457</v>
      </c>
      <c r="AG263" s="50">
        <f t="shared" si="89"/>
        <v>-4.2400000000002365</v>
      </c>
      <c r="AH263" s="50">
        <f t="shared" si="89"/>
        <v>-6.451900000000478</v>
      </c>
      <c r="AI263" s="50"/>
      <c r="AJ263" s="50"/>
      <c r="AK263" s="50"/>
      <c r="AL263" s="50"/>
      <c r="AM263" s="41">
        <f t="shared" si="90"/>
        <v>-3.0657560391307249E-3</v>
      </c>
      <c r="AN263" s="41">
        <f t="shared" si="90"/>
        <v>-3.2258302575728349E-3</v>
      </c>
      <c r="AO263" s="41">
        <f t="shared" si="90"/>
        <v>-4.9086637355741872E-3</v>
      </c>
      <c r="AP263" s="41"/>
      <c r="AQ263" s="41"/>
      <c r="AR263" s="41"/>
    </row>
    <row r="264" spans="14:44" x14ac:dyDescent="0.3">
      <c r="N264" s="2"/>
      <c r="O264" s="2"/>
      <c r="P264" s="2"/>
      <c r="Q264" s="2"/>
      <c r="R264" s="2"/>
      <c r="S264" s="2"/>
      <c r="T264" s="2"/>
      <c r="U264" s="2"/>
      <c r="W264" t="s">
        <v>80</v>
      </c>
      <c r="X264" s="50">
        <f t="shared" si="91"/>
        <v>9248.0312999999987</v>
      </c>
      <c r="Y264" s="50">
        <f t="shared" si="92"/>
        <v>8340.7255999999998</v>
      </c>
      <c r="Z264" s="50">
        <f t="shared" si="93"/>
        <v>9116.6984000000011</v>
      </c>
      <c r="AA264" s="50">
        <f t="shared" si="94"/>
        <v>9043.304500000002</v>
      </c>
      <c r="AB264" s="50"/>
      <c r="AC264" s="50"/>
      <c r="AD264" s="50"/>
      <c r="AE264" s="50"/>
      <c r="AF264" s="50">
        <f t="shared" si="89"/>
        <v>-907.30569999999898</v>
      </c>
      <c r="AG264" s="50">
        <f t="shared" si="89"/>
        <v>-131.33289999999761</v>
      </c>
      <c r="AH264" s="50">
        <f t="shared" si="89"/>
        <v>-204.72679999999673</v>
      </c>
      <c r="AI264" s="50"/>
      <c r="AJ264" s="50"/>
      <c r="AK264" s="50"/>
      <c r="AL264" s="50"/>
      <c r="AM264" s="41">
        <f t="shared" si="90"/>
        <v>-9.81079832634216E-2</v>
      </c>
      <c r="AN264" s="41">
        <f t="shared" si="90"/>
        <v>-1.4201173821718966E-2</v>
      </c>
      <c r="AO264" s="41">
        <f t="shared" si="90"/>
        <v>-2.2137338570642248E-2</v>
      </c>
      <c r="AP264" s="41"/>
      <c r="AQ264" s="41"/>
      <c r="AR264" s="41"/>
    </row>
    <row r="265" spans="14:44" x14ac:dyDescent="0.3">
      <c r="N265" s="2"/>
      <c r="O265" s="2"/>
      <c r="P265" s="2"/>
      <c r="Q265" s="2"/>
      <c r="R265" s="2"/>
      <c r="S265" s="2"/>
      <c r="T265" s="2"/>
      <c r="U265" s="2"/>
      <c r="W265" t="s">
        <v>81</v>
      </c>
      <c r="X265" s="50">
        <f t="shared" si="91"/>
        <v>533.05029999999999</v>
      </c>
      <c r="Y265" s="50">
        <f t="shared" si="92"/>
        <v>550.20660000000009</v>
      </c>
      <c r="Z265" s="50">
        <f t="shared" si="93"/>
        <v>503.83870000000002</v>
      </c>
      <c r="AA265" s="50">
        <f t="shared" si="94"/>
        <v>543.93450000000007</v>
      </c>
      <c r="AB265" s="50"/>
      <c r="AC265" s="50"/>
      <c r="AD265" s="50"/>
      <c r="AE265" s="50"/>
      <c r="AF265" s="50">
        <f t="shared" si="89"/>
        <v>17.156300000000101</v>
      </c>
      <c r="AG265" s="50">
        <f t="shared" si="89"/>
        <v>-29.211599999999976</v>
      </c>
      <c r="AH265" s="50">
        <f t="shared" si="89"/>
        <v>10.884200000000078</v>
      </c>
      <c r="AI265" s="50"/>
      <c r="AJ265" s="50"/>
      <c r="AK265" s="50"/>
      <c r="AL265" s="50"/>
      <c r="AM265" s="41">
        <f t="shared" si="90"/>
        <v>3.2185142752944894E-2</v>
      </c>
      <c r="AN265" s="41">
        <f t="shared" si="90"/>
        <v>-5.4800832116593833E-2</v>
      </c>
      <c r="AO265" s="41">
        <f t="shared" si="90"/>
        <v>2.0418710954669902E-2</v>
      </c>
      <c r="AP265" s="41"/>
      <c r="AQ265" s="41"/>
      <c r="AR265" s="41"/>
    </row>
    <row r="266" spans="14:44" x14ac:dyDescent="0.3">
      <c r="N266" s="2"/>
      <c r="O266" s="2"/>
      <c r="P266" s="2"/>
      <c r="Q266" s="2"/>
      <c r="R266" s="2"/>
      <c r="S266" s="2"/>
      <c r="T266" s="2"/>
      <c r="U266" s="2"/>
      <c r="W266" t="s">
        <v>83</v>
      </c>
      <c r="X266" s="50">
        <f t="shared" si="91"/>
        <v>4367.9901999999993</v>
      </c>
      <c r="Y266" s="50">
        <f t="shared" si="92"/>
        <v>4168.3885</v>
      </c>
      <c r="Z266" s="50">
        <f t="shared" si="93"/>
        <v>4237.8380000000006</v>
      </c>
      <c r="AA266" s="50">
        <f t="shared" si="94"/>
        <v>4147.4027999999998</v>
      </c>
      <c r="AB266" s="50"/>
      <c r="AC266" s="50"/>
      <c r="AD266" s="50"/>
      <c r="AE266" s="50"/>
      <c r="AF266" s="50">
        <f t="shared" si="89"/>
        <v>-199.60169999999925</v>
      </c>
      <c r="AG266" s="50">
        <f t="shared" si="89"/>
        <v>-130.15219999999863</v>
      </c>
      <c r="AH266" s="50">
        <f t="shared" si="89"/>
        <v>-220.58739999999943</v>
      </c>
      <c r="AI266" s="50"/>
      <c r="AJ266" s="50"/>
      <c r="AK266" s="50"/>
      <c r="AL266" s="50"/>
      <c r="AM266" s="41">
        <f t="shared" si="90"/>
        <v>-4.569646241422412E-2</v>
      </c>
      <c r="AN266" s="41">
        <f t="shared" si="90"/>
        <v>-2.9796815936079402E-2</v>
      </c>
      <c r="AO266" s="41">
        <f t="shared" si="90"/>
        <v>-5.0500891691560905E-2</v>
      </c>
      <c r="AP266" s="41"/>
      <c r="AQ266" s="41"/>
      <c r="AR266" s="41"/>
    </row>
    <row r="267" spans="14:44" x14ac:dyDescent="0.3">
      <c r="N267" s="2"/>
      <c r="O267" s="2"/>
      <c r="P267" s="2"/>
      <c r="Q267" s="2"/>
      <c r="R267" s="2"/>
      <c r="S267" s="2"/>
      <c r="T267" s="2"/>
      <c r="U267" s="2"/>
      <c r="W267" t="s">
        <v>85</v>
      </c>
      <c r="X267" s="50">
        <f t="shared" si="91"/>
        <v>531.1377</v>
      </c>
      <c r="Y267" s="50">
        <f t="shared" si="92"/>
        <v>531.24739999999997</v>
      </c>
      <c r="Z267" s="50">
        <f t="shared" si="93"/>
        <v>539.51229999999998</v>
      </c>
      <c r="AA267" s="50">
        <f t="shared" si="94"/>
        <v>528.28049999999996</v>
      </c>
      <c r="AB267" s="50"/>
      <c r="AC267" s="50"/>
      <c r="AD267" s="50"/>
      <c r="AE267" s="50"/>
      <c r="AF267" s="50">
        <f t="shared" si="89"/>
        <v>0.10969999999997526</v>
      </c>
      <c r="AG267" s="50">
        <f t="shared" si="89"/>
        <v>8.3745999999999867</v>
      </c>
      <c r="AH267" s="50">
        <f t="shared" si="89"/>
        <v>-2.8572000000000344</v>
      </c>
      <c r="AI267" s="50"/>
      <c r="AJ267" s="50"/>
      <c r="AK267" s="50"/>
      <c r="AL267" s="50"/>
      <c r="AM267" s="41">
        <f t="shared" si="90"/>
        <v>2.0653777730327797E-4</v>
      </c>
      <c r="AN267" s="41">
        <f t="shared" si="90"/>
        <v>1.5767285959930894E-2</v>
      </c>
      <c r="AO267" s="41">
        <f t="shared" si="90"/>
        <v>-5.3793959645493713E-3</v>
      </c>
      <c r="AP267" s="41"/>
      <c r="AQ267" s="41"/>
      <c r="AR267" s="41"/>
    </row>
    <row r="268" spans="14:44" x14ac:dyDescent="0.3">
      <c r="N268" s="2"/>
      <c r="O268" s="2"/>
      <c r="P268" s="2"/>
      <c r="Q268" s="2"/>
      <c r="R268" s="2"/>
      <c r="S268" s="2"/>
      <c r="T268" s="2"/>
      <c r="U268" s="2"/>
      <c r="W268" s="4" t="s">
        <v>87</v>
      </c>
      <c r="X268" s="52">
        <f t="shared" si="91"/>
        <v>179219.89379999999</v>
      </c>
      <c r="Y268" s="52">
        <f t="shared" si="92"/>
        <v>177355.658</v>
      </c>
      <c r="Z268" s="52">
        <f t="shared" si="93"/>
        <v>175931.84330000001</v>
      </c>
      <c r="AA268" s="52">
        <f t="shared" si="94"/>
        <v>177975.94089999999</v>
      </c>
      <c r="AB268" s="52"/>
      <c r="AC268" s="52"/>
      <c r="AD268" s="52"/>
      <c r="AE268" s="52"/>
      <c r="AF268" s="52">
        <f t="shared" si="89"/>
        <v>-1864.2357999999949</v>
      </c>
      <c r="AG268" s="52">
        <f t="shared" si="89"/>
        <v>-3288.050499999983</v>
      </c>
      <c r="AH268" s="52">
        <f t="shared" si="89"/>
        <v>-1243.9529000000039</v>
      </c>
      <c r="AI268" s="52"/>
      <c r="AJ268" s="52"/>
      <c r="AK268" s="52"/>
      <c r="AL268" s="52"/>
      <c r="AM268" s="38">
        <f t="shared" si="90"/>
        <v>-1.0401946795484571E-2</v>
      </c>
      <c r="AN268" s="38">
        <f t="shared" si="90"/>
        <v>-1.8346459370572304E-2</v>
      </c>
      <c r="AO268" s="38">
        <f t="shared" si="90"/>
        <v>-6.9409309068567474E-3</v>
      </c>
      <c r="AP268" s="38"/>
      <c r="AQ268" s="38"/>
      <c r="AR268" s="38"/>
    </row>
    <row r="270" spans="14:44" x14ac:dyDescent="0.3">
      <c r="W270" t="s">
        <v>168</v>
      </c>
    </row>
    <row r="271" spans="14:44" x14ac:dyDescent="0.3">
      <c r="W271" t="s">
        <v>80</v>
      </c>
      <c r="X271" s="50">
        <v>9248.0312999999987</v>
      </c>
      <c r="Y271" s="50">
        <v>8340.7256000000016</v>
      </c>
      <c r="Z271" s="50">
        <v>9116.6984000000011</v>
      </c>
      <c r="AA271" s="50">
        <v>9043.3045000000002</v>
      </c>
      <c r="AB271" s="50" t="e">
        <v>#REF!</v>
      </c>
      <c r="AC271" s="50" t="e">
        <v>#REF!</v>
      </c>
      <c r="AD271" s="50" t="e">
        <v>#REF!</v>
      </c>
    </row>
    <row r="272" spans="14:44" x14ac:dyDescent="0.3">
      <c r="W272" t="s">
        <v>81</v>
      </c>
      <c r="X272" s="50">
        <v>533.05030000000011</v>
      </c>
      <c r="Y272" s="50">
        <v>550.20659999999987</v>
      </c>
      <c r="Z272" s="50">
        <v>503.83870000000002</v>
      </c>
      <c r="AA272" s="50">
        <v>543.93449999999996</v>
      </c>
      <c r="AB272" s="50" t="e">
        <v>#REF!</v>
      </c>
      <c r="AC272" s="50" t="e">
        <v>#REF!</v>
      </c>
      <c r="AD272" s="50" t="e">
        <v>#REF!</v>
      </c>
      <c r="AM272" s="38"/>
      <c r="AN272" s="38"/>
      <c r="AO272" s="38"/>
    </row>
    <row r="273" spans="23:41" x14ac:dyDescent="0.3">
      <c r="W273" t="s">
        <v>83</v>
      </c>
      <c r="X273" s="50">
        <v>4367.9901999999984</v>
      </c>
      <c r="Y273" s="50">
        <v>4168.3884999999991</v>
      </c>
      <c r="Z273" s="50">
        <v>4237.8379999999997</v>
      </c>
      <c r="AA273" s="50">
        <v>4147.4027999999989</v>
      </c>
      <c r="AB273" s="50" t="e">
        <v>#REF!</v>
      </c>
      <c r="AC273" s="50" t="e">
        <v>#REF!</v>
      </c>
      <c r="AD273" s="50" t="e">
        <v>#REF!</v>
      </c>
      <c r="AM273" s="38"/>
      <c r="AN273" s="38"/>
      <c r="AO273" s="38"/>
    </row>
    <row r="274" spans="23:41" x14ac:dyDescent="0.3">
      <c r="W274" t="s">
        <v>85</v>
      </c>
      <c r="X274" s="50">
        <v>531.1377</v>
      </c>
      <c r="Y274" s="50">
        <v>531.24739999999997</v>
      </c>
      <c r="Z274" s="50">
        <v>539.51229999999998</v>
      </c>
      <c r="AA274" s="50">
        <v>528.28049999999996</v>
      </c>
      <c r="AB274" s="50" t="e">
        <v>#REF!</v>
      </c>
      <c r="AC274" s="50" t="e">
        <v>#REF!</v>
      </c>
      <c r="AD274" s="50" t="e">
        <v>#REF!</v>
      </c>
      <c r="AM274" s="38"/>
      <c r="AN274" s="38"/>
      <c r="AO274" s="38"/>
    </row>
    <row r="275" spans="23:41" x14ac:dyDescent="0.3">
      <c r="W275" s="4" t="s">
        <v>87</v>
      </c>
      <c r="X275" s="50">
        <v>179219.89379999999</v>
      </c>
      <c r="Y275" s="50">
        <v>177355.65800000002</v>
      </c>
      <c r="Z275" s="50">
        <v>175931.84329999998</v>
      </c>
      <c r="AA275" s="50">
        <v>177975.94089999996</v>
      </c>
      <c r="AB275" s="50" t="e">
        <v>#REF!</v>
      </c>
      <c r="AC275" s="50" t="e">
        <v>#REF!</v>
      </c>
      <c r="AD275" s="50" t="e">
        <v>#REF!</v>
      </c>
      <c r="AM275" s="38"/>
      <c r="AN275" s="38"/>
      <c r="AO275" s="38"/>
    </row>
    <row r="276" spans="23:41" x14ac:dyDescent="0.3">
      <c r="AM276" s="38"/>
      <c r="AN276" s="38"/>
      <c r="AO276" s="38"/>
    </row>
    <row r="277" spans="23:41" x14ac:dyDescent="0.3">
      <c r="AM277" s="38"/>
      <c r="AN277" s="38"/>
      <c r="AO277" s="38"/>
    </row>
    <row r="278" spans="23:41" x14ac:dyDescent="0.3">
      <c r="X278" t="s">
        <v>205</v>
      </c>
      <c r="Y278" t="s">
        <v>244</v>
      </c>
      <c r="Z278" t="s">
        <v>245</v>
      </c>
      <c r="AA278" t="s">
        <v>246</v>
      </c>
      <c r="AB278" t="s">
        <v>244</v>
      </c>
      <c r="AC278" t="s">
        <v>245</v>
      </c>
      <c r="AD278" t="s">
        <v>246</v>
      </c>
      <c r="AM278" s="38"/>
      <c r="AN278" s="38"/>
      <c r="AO278" s="38"/>
    </row>
    <row r="279" spans="23:41" x14ac:dyDescent="0.3">
      <c r="X279">
        <v>2</v>
      </c>
      <c r="Y279">
        <v>3</v>
      </c>
      <c r="Z279">
        <v>4</v>
      </c>
      <c r="AA279">
        <v>5</v>
      </c>
      <c r="AB279">
        <v>17</v>
      </c>
      <c r="AC279">
        <v>18</v>
      </c>
      <c r="AD279">
        <v>19</v>
      </c>
    </row>
    <row r="280" spans="23:41" x14ac:dyDescent="0.3">
      <c r="W280" s="4" t="s">
        <v>6</v>
      </c>
      <c r="X280" s="52">
        <f t="shared" ref="X280:AD295" si="95">VLOOKUP($W280,$W$223:$AR$268,X$279,FALSE)</f>
        <v>32025.968200000003</v>
      </c>
      <c r="Y280" s="52">
        <f t="shared" si="95"/>
        <v>31887.497400000007</v>
      </c>
      <c r="Z280" s="52">
        <f t="shared" si="95"/>
        <v>31248.004900000004</v>
      </c>
      <c r="AA280" s="52">
        <f t="shared" si="95"/>
        <v>31918.975899999994</v>
      </c>
      <c r="AB280" s="38">
        <f t="shared" si="95"/>
        <v>-4.3237037873532736E-3</v>
      </c>
      <c r="AC280" s="38">
        <f t="shared" si="95"/>
        <v>-2.4291640307068041E-2</v>
      </c>
      <c r="AD280" s="38">
        <f t="shared" si="95"/>
        <v>-3.3407982963028411E-3</v>
      </c>
    </row>
    <row r="281" spans="23:41" x14ac:dyDescent="0.3">
      <c r="W281" t="s">
        <v>8</v>
      </c>
      <c r="X281" s="50">
        <f t="shared" si="95"/>
        <v>251.06540000000001</v>
      </c>
      <c r="Y281" s="50">
        <f t="shared" si="95"/>
        <v>248.4162</v>
      </c>
      <c r="Z281" s="50">
        <f t="shared" si="95"/>
        <v>250.05740000000003</v>
      </c>
      <c r="AA281" s="50">
        <f t="shared" si="95"/>
        <v>250.7244</v>
      </c>
      <c r="AB281" s="41">
        <f t="shared" si="95"/>
        <v>-1.0551832311421675E-2</v>
      </c>
      <c r="AC281" s="41">
        <f t="shared" si="95"/>
        <v>-4.0148901441615665E-3</v>
      </c>
      <c r="AD281" s="41">
        <f t="shared" si="95"/>
        <v>-1.3582118444039209E-3</v>
      </c>
    </row>
    <row r="282" spans="23:41" x14ac:dyDescent="0.3">
      <c r="W282" t="s">
        <v>9</v>
      </c>
      <c r="X282" s="50">
        <f t="shared" si="95"/>
        <v>572.21</v>
      </c>
      <c r="Y282" s="50">
        <f t="shared" si="95"/>
        <v>561.90070000000003</v>
      </c>
      <c r="Z282" s="50">
        <f t="shared" si="95"/>
        <v>549.70650000000001</v>
      </c>
      <c r="AA282" s="50">
        <f t="shared" si="95"/>
        <v>559.29020000000003</v>
      </c>
      <c r="AB282" s="41">
        <f t="shared" si="95"/>
        <v>-1.8016637248562603E-2</v>
      </c>
      <c r="AC282" s="41">
        <f t="shared" si="95"/>
        <v>-3.9327344855909593E-2</v>
      </c>
      <c r="AD282" s="41">
        <f t="shared" si="95"/>
        <v>-2.2578773527201567E-2</v>
      </c>
    </row>
    <row r="283" spans="23:41" x14ac:dyDescent="0.3">
      <c r="W283" t="s">
        <v>206</v>
      </c>
      <c r="X283" s="50">
        <f t="shared" si="95"/>
        <v>106.07749999999999</v>
      </c>
      <c r="Y283" s="50">
        <f t="shared" si="95"/>
        <v>105.09579999999998</v>
      </c>
      <c r="Z283" s="50">
        <f t="shared" si="95"/>
        <v>105.76409999999998</v>
      </c>
      <c r="AA283" s="50">
        <f t="shared" si="95"/>
        <v>105.83699999999999</v>
      </c>
      <c r="AB283" s="41">
        <f t="shared" si="95"/>
        <v>-9.2545544531121467E-3</v>
      </c>
      <c r="AC283" s="41">
        <f t="shared" si="95"/>
        <v>-2.9544436850416109E-3</v>
      </c>
      <c r="AD283" s="41">
        <f t="shared" si="95"/>
        <v>-2.2672102943602302E-3</v>
      </c>
    </row>
    <row r="284" spans="23:41" x14ac:dyDescent="0.3">
      <c r="W284" t="s">
        <v>207</v>
      </c>
      <c r="X284" s="50">
        <f t="shared" si="95"/>
        <v>3961.0702000000001</v>
      </c>
      <c r="Y284" s="50">
        <f t="shared" si="95"/>
        <v>3945.5858999999996</v>
      </c>
      <c r="Z284" s="50">
        <f t="shared" si="95"/>
        <v>3949.2807000000003</v>
      </c>
      <c r="AA284" s="50">
        <f t="shared" si="95"/>
        <v>3957.2682000000004</v>
      </c>
      <c r="AB284" s="41">
        <f t="shared" si="95"/>
        <v>-3.9091203180394354E-3</v>
      </c>
      <c r="AC284" s="41">
        <f t="shared" si="95"/>
        <v>-2.9763421006777061E-3</v>
      </c>
      <c r="AD284" s="41">
        <f t="shared" si="95"/>
        <v>-9.598416104818541E-4</v>
      </c>
    </row>
    <row r="285" spans="23:41" x14ac:dyDescent="0.3">
      <c r="W285" t="s">
        <v>18</v>
      </c>
      <c r="X285" s="50">
        <f t="shared" si="95"/>
        <v>113.00119999999998</v>
      </c>
      <c r="Y285" s="50">
        <f t="shared" si="95"/>
        <v>114.80470000000001</v>
      </c>
      <c r="Z285" s="50">
        <f t="shared" si="95"/>
        <v>103.13980000000001</v>
      </c>
      <c r="AA285" s="50">
        <f t="shared" si="95"/>
        <v>112.54069999999999</v>
      </c>
      <c r="AB285" s="41">
        <f t="shared" si="95"/>
        <v>1.5960007504345338E-2</v>
      </c>
      <c r="AC285" s="41">
        <f t="shared" si="95"/>
        <v>-8.7268099807789448E-2</v>
      </c>
      <c r="AD285" s="41">
        <f t="shared" si="95"/>
        <v>-4.075177962711867E-3</v>
      </c>
    </row>
    <row r="286" spans="23:41" x14ac:dyDescent="0.3">
      <c r="W286" t="s">
        <v>21</v>
      </c>
      <c r="X286" s="50">
        <f t="shared" si="95"/>
        <v>3356.1140000000005</v>
      </c>
      <c r="Y286" s="50">
        <f t="shared" si="95"/>
        <v>3326.2266</v>
      </c>
      <c r="Z286" s="50">
        <f t="shared" si="95"/>
        <v>3306.9715000000001</v>
      </c>
      <c r="AA286" s="50">
        <f t="shared" si="95"/>
        <v>3326.0427000000004</v>
      </c>
      <c r="AB286" s="41">
        <f t="shared" si="95"/>
        <v>-8.90535899555275E-3</v>
      </c>
      <c r="AC286" s="41">
        <f t="shared" si="95"/>
        <v>-1.4642679003156739E-2</v>
      </c>
      <c r="AD286" s="41">
        <f t="shared" si="95"/>
        <v>-8.9601545120338768E-3</v>
      </c>
    </row>
    <row r="287" spans="23:41" x14ac:dyDescent="0.3">
      <c r="W287" s="9" t="s">
        <v>24</v>
      </c>
      <c r="X287" s="52">
        <f t="shared" si="95"/>
        <v>28754.665499999999</v>
      </c>
      <c r="Y287" s="52">
        <f t="shared" si="95"/>
        <v>29030.350799999997</v>
      </c>
      <c r="Z287" s="52">
        <f t="shared" si="95"/>
        <v>29612.530200000001</v>
      </c>
      <c r="AA287" s="52">
        <f t="shared" si="95"/>
        <v>29213.893500000002</v>
      </c>
      <c r="AB287" s="38">
        <f t="shared" si="95"/>
        <v>9.5874980705304112E-3</v>
      </c>
      <c r="AC287" s="38">
        <f t="shared" si="95"/>
        <v>2.9833930775511958E-2</v>
      </c>
      <c r="AD287" s="38">
        <f t="shared" si="95"/>
        <v>1.5970556152009586E-2</v>
      </c>
    </row>
    <row r="288" spans="23:41" x14ac:dyDescent="0.3">
      <c r="W288" t="s">
        <v>25</v>
      </c>
      <c r="X288" s="50">
        <f t="shared" si="95"/>
        <v>7342.6954999999998</v>
      </c>
      <c r="Y288" s="50">
        <f t="shared" si="95"/>
        <v>7161.382700000001</v>
      </c>
      <c r="Z288" s="50">
        <f t="shared" si="95"/>
        <v>7695.9281000000019</v>
      </c>
      <c r="AA288" s="50">
        <f t="shared" si="95"/>
        <v>7477.5882000000001</v>
      </c>
      <c r="AB288" s="41">
        <f t="shared" si="95"/>
        <v>-2.4692948250407333E-2</v>
      </c>
      <c r="AC288" s="41">
        <f t="shared" si="95"/>
        <v>4.8106666005692612E-2</v>
      </c>
      <c r="AD288" s="41">
        <f t="shared" si="95"/>
        <v>1.8371005579626766E-2</v>
      </c>
    </row>
    <row r="289" spans="23:30" x14ac:dyDescent="0.3">
      <c r="W289" t="s">
        <v>29</v>
      </c>
      <c r="X289" s="50">
        <f t="shared" si="95"/>
        <v>2072.1635000000006</v>
      </c>
      <c r="Y289" s="50">
        <f t="shared" si="95"/>
        <v>2085.2794999999996</v>
      </c>
      <c r="Z289" s="50">
        <f t="shared" si="95"/>
        <v>2069.4886000000001</v>
      </c>
      <c r="AA289" s="50">
        <f t="shared" si="95"/>
        <v>2079.3245999999999</v>
      </c>
      <c r="AB289" s="41">
        <f t="shared" si="95"/>
        <v>6.3296163647313898E-3</v>
      </c>
      <c r="AC289" s="41">
        <f t="shared" si="95"/>
        <v>-1.2908730416303703E-3</v>
      </c>
      <c r="AD289" s="41">
        <f t="shared" si="95"/>
        <v>3.4558566445163949E-3</v>
      </c>
    </row>
    <row r="290" spans="23:30" x14ac:dyDescent="0.3">
      <c r="W290" t="s">
        <v>209</v>
      </c>
      <c r="X290" s="50">
        <f t="shared" si="95"/>
        <v>17062.317800000001</v>
      </c>
      <c r="Y290" s="50">
        <f t="shared" si="95"/>
        <v>17509.537400000001</v>
      </c>
      <c r="Z290" s="50">
        <f t="shared" si="95"/>
        <v>17632.681300000004</v>
      </c>
      <c r="AA290" s="50">
        <f t="shared" si="95"/>
        <v>17385.390800000001</v>
      </c>
      <c r="AB290" s="41">
        <f t="shared" si="95"/>
        <v>2.6210952418199616E-2</v>
      </c>
      <c r="AC290" s="41">
        <f t="shared" si="95"/>
        <v>3.3428254395777526E-2</v>
      </c>
      <c r="AD290" s="41">
        <f t="shared" si="95"/>
        <v>1.8934883512719491E-2</v>
      </c>
    </row>
    <row r="291" spans="23:30" x14ac:dyDescent="0.3">
      <c r="W291" s="54" t="s">
        <v>33</v>
      </c>
      <c r="X291" s="52">
        <f t="shared" si="95"/>
        <v>15314.627899999999</v>
      </c>
      <c r="Y291" s="52">
        <f t="shared" si="95"/>
        <v>15085.088299999999</v>
      </c>
      <c r="Z291" s="52">
        <f t="shared" si="95"/>
        <v>15107.658800000003</v>
      </c>
      <c r="AA291" s="52">
        <f t="shared" si="95"/>
        <v>15250.648200000001</v>
      </c>
      <c r="AB291" s="38">
        <f t="shared" si="95"/>
        <v>-1.4988258382693064E-2</v>
      </c>
      <c r="AC291" s="38">
        <f t="shared" si="95"/>
        <v>-1.351447135062267E-2</v>
      </c>
      <c r="AD291" s="38">
        <f t="shared" si="95"/>
        <v>-4.1776855707998002E-3</v>
      </c>
    </row>
    <row r="292" spans="23:30" x14ac:dyDescent="0.3">
      <c r="W292" s="39" t="s">
        <v>34</v>
      </c>
      <c r="X292" s="50">
        <f t="shared" si="95"/>
        <v>783.5956000000001</v>
      </c>
      <c r="Y292" s="50">
        <f t="shared" si="95"/>
        <v>777.94659999999999</v>
      </c>
      <c r="Z292" s="50">
        <f t="shared" si="95"/>
        <v>769.10730000000012</v>
      </c>
      <c r="AA292" s="50">
        <f t="shared" si="95"/>
        <v>783.19579999999996</v>
      </c>
      <c r="AB292" s="41">
        <f t="shared" si="95"/>
        <v>-7.2090757018034735E-3</v>
      </c>
      <c r="AC292" s="41">
        <f t="shared" si="95"/>
        <v>-1.8489511681790936E-2</v>
      </c>
      <c r="AD292" s="41">
        <f t="shared" si="95"/>
        <v>-5.1021215535174147E-4</v>
      </c>
    </row>
    <row r="293" spans="23:30" x14ac:dyDescent="0.3">
      <c r="W293" s="39" t="s">
        <v>36</v>
      </c>
      <c r="X293" s="50">
        <f t="shared" si="95"/>
        <v>10247.805</v>
      </c>
      <c r="Y293" s="50">
        <f t="shared" si="95"/>
        <v>10049.308500000001</v>
      </c>
      <c r="Z293" s="50">
        <f t="shared" si="95"/>
        <v>10128.339500000002</v>
      </c>
      <c r="AA293" s="50">
        <f t="shared" si="95"/>
        <v>10202.597399999999</v>
      </c>
      <c r="AB293" s="41">
        <f t="shared" si="95"/>
        <v>-1.9369660136975605E-2</v>
      </c>
      <c r="AC293" s="41">
        <f t="shared" si="95"/>
        <v>-1.1657667178483433E-2</v>
      </c>
      <c r="AD293" s="41">
        <f t="shared" si="95"/>
        <v>-4.4114422551952883E-3</v>
      </c>
    </row>
    <row r="294" spans="23:30" x14ac:dyDescent="0.3">
      <c r="W294" s="39" t="s">
        <v>38</v>
      </c>
      <c r="X294" s="50">
        <f t="shared" si="95"/>
        <v>1853.4847</v>
      </c>
      <c r="Y294" s="50">
        <f t="shared" si="95"/>
        <v>1846.4534999999998</v>
      </c>
      <c r="Z294" s="50">
        <f t="shared" si="95"/>
        <v>1830.1592000000003</v>
      </c>
      <c r="AA294" s="50">
        <f t="shared" si="95"/>
        <v>1848.1337000000001</v>
      </c>
      <c r="AB294" s="41">
        <f t="shared" si="95"/>
        <v>-3.7935031241423931E-3</v>
      </c>
      <c r="AC294" s="41">
        <f t="shared" si="95"/>
        <v>-1.2584673615055842E-2</v>
      </c>
      <c r="AD294" s="41">
        <f t="shared" si="95"/>
        <v>-2.8869944273075929E-3</v>
      </c>
    </row>
    <row r="295" spans="23:30" x14ac:dyDescent="0.3">
      <c r="W295" s="39" t="s">
        <v>40</v>
      </c>
      <c r="X295" s="52">
        <f t="shared" si="95"/>
        <v>431.32679999999988</v>
      </c>
      <c r="Y295" s="52">
        <f t="shared" si="95"/>
        <v>430.85849999999999</v>
      </c>
      <c r="Z295" s="52">
        <f t="shared" si="95"/>
        <v>432.7081</v>
      </c>
      <c r="AA295" s="52">
        <f t="shared" si="95"/>
        <v>430.3999</v>
      </c>
      <c r="AB295" s="38">
        <f t="shared" si="95"/>
        <v>-1.0857196909625966E-3</v>
      </c>
      <c r="AC295" s="38">
        <f t="shared" si="95"/>
        <v>3.2024441792166038E-3</v>
      </c>
      <c r="AD295" s="38">
        <f t="shared" si="95"/>
        <v>-2.1489506332550532E-3</v>
      </c>
    </row>
    <row r="296" spans="23:30" x14ac:dyDescent="0.3">
      <c r="W296" s="39" t="s">
        <v>42</v>
      </c>
      <c r="X296" s="50">
        <f t="shared" ref="X296:AD316" si="96">VLOOKUP($W296,$W$223:$AR$268,X$279,FALSE)</f>
        <v>374.09910000000002</v>
      </c>
      <c r="Y296" s="50">
        <f t="shared" si="96"/>
        <v>373.83229999999998</v>
      </c>
      <c r="Z296" s="50">
        <f t="shared" si="96"/>
        <v>373.27</v>
      </c>
      <c r="AA296" s="50">
        <f t="shared" si="96"/>
        <v>373.78919999999994</v>
      </c>
      <c r="AB296" s="41">
        <f t="shared" si="96"/>
        <v>-7.1318001032359094E-4</v>
      </c>
      <c r="AC296" s="41">
        <f t="shared" si="96"/>
        <v>-2.2162576707616764E-3</v>
      </c>
      <c r="AD296" s="41">
        <f t="shared" si="96"/>
        <v>-8.283901244351676E-4</v>
      </c>
    </row>
    <row r="297" spans="23:30" x14ac:dyDescent="0.3">
      <c r="W297" s="35" t="s">
        <v>44</v>
      </c>
      <c r="X297" s="50">
        <f t="shared" si="96"/>
        <v>65628.483900000007</v>
      </c>
      <c r="Y297" s="50">
        <f t="shared" si="96"/>
        <v>65236.767599999992</v>
      </c>
      <c r="Z297" s="50">
        <f t="shared" si="96"/>
        <v>63661.12279999999</v>
      </c>
      <c r="AA297" s="50">
        <f t="shared" si="96"/>
        <v>64890.458099999996</v>
      </c>
      <c r="AB297" s="41">
        <f t="shared" si="96"/>
        <v>-5.9686934197182417E-3</v>
      </c>
      <c r="AC297" s="41">
        <f t="shared" si="96"/>
        <v>-2.9977244377574541E-2</v>
      </c>
      <c r="AD297" s="41">
        <f t="shared" si="96"/>
        <v>-1.1245510426914041E-2</v>
      </c>
    </row>
    <row r="298" spans="23:30" x14ac:dyDescent="0.3">
      <c r="W298" s="39" t="s">
        <v>46</v>
      </c>
      <c r="X298" s="50">
        <f t="shared" si="96"/>
        <v>27864.880699999998</v>
      </c>
      <c r="Y298" s="50">
        <f t="shared" si="96"/>
        <v>28006.990099999995</v>
      </c>
      <c r="Z298" s="50">
        <f t="shared" si="96"/>
        <v>28096.052299999996</v>
      </c>
      <c r="AA298" s="50">
        <f t="shared" si="96"/>
        <v>27825.539299999997</v>
      </c>
      <c r="AB298" s="41">
        <f t="shared" si="96"/>
        <v>5.0999464713300411E-3</v>
      </c>
      <c r="AC298" s="41">
        <f t="shared" si="96"/>
        <v>8.2961632776700836E-3</v>
      </c>
      <c r="AD298" s="41">
        <f t="shared" si="96"/>
        <v>-1.411863213180782E-3</v>
      </c>
    </row>
    <row r="299" spans="23:30" x14ac:dyDescent="0.3">
      <c r="W299" s="39" t="s">
        <v>48</v>
      </c>
      <c r="X299" s="50">
        <f t="shared" si="96"/>
        <v>16645.696599999999</v>
      </c>
      <c r="Y299" s="50">
        <f t="shared" si="96"/>
        <v>16429.331000000002</v>
      </c>
      <c r="Z299" s="50">
        <f t="shared" si="96"/>
        <v>15667.680799999998</v>
      </c>
      <c r="AA299" s="50">
        <f t="shared" si="96"/>
        <v>16521.8403</v>
      </c>
      <c r="AB299" s="41">
        <f t="shared" si="96"/>
        <v>-1.2998290501101489E-2</v>
      </c>
      <c r="AC299" s="41">
        <f t="shared" si="96"/>
        <v>-5.8754873617004474E-2</v>
      </c>
      <c r="AD299" s="41">
        <f t="shared" si="96"/>
        <v>-7.4407399687916615E-3</v>
      </c>
    </row>
    <row r="300" spans="23:30" x14ac:dyDescent="0.3">
      <c r="W300" s="39" t="s">
        <v>50</v>
      </c>
      <c r="X300" s="50">
        <f t="shared" si="96"/>
        <v>5429.1015000000007</v>
      </c>
      <c r="Y300" s="50">
        <f t="shared" si="96"/>
        <v>5371.0596999999989</v>
      </c>
      <c r="Z300" s="50">
        <f t="shared" si="96"/>
        <v>5064.9921000000004</v>
      </c>
      <c r="AA300" s="50">
        <f t="shared" si="96"/>
        <v>5271.8823000000002</v>
      </c>
      <c r="AB300" s="41">
        <f t="shared" si="96"/>
        <v>-1.0690866619458447E-2</v>
      </c>
      <c r="AC300" s="41">
        <f t="shared" si="96"/>
        <v>-6.7066235545605521E-2</v>
      </c>
      <c r="AD300" s="41">
        <f t="shared" si="96"/>
        <v>-2.8958603923688004E-2</v>
      </c>
    </row>
    <row r="301" spans="23:30" x14ac:dyDescent="0.3">
      <c r="W301" s="39" t="s">
        <v>51</v>
      </c>
      <c r="X301" s="52">
        <f t="shared" si="96"/>
        <v>1814.8451</v>
      </c>
      <c r="Y301" s="52">
        <f t="shared" si="96"/>
        <v>1836.6690000000001</v>
      </c>
      <c r="Z301" s="52">
        <f t="shared" si="96"/>
        <v>1703.5208</v>
      </c>
      <c r="AA301" s="52">
        <f t="shared" si="96"/>
        <v>1831.3618000000001</v>
      </c>
      <c r="AB301" s="38">
        <f t="shared" si="96"/>
        <v>1.2025213611894533E-2</v>
      </c>
      <c r="AC301" s="38">
        <f t="shared" si="96"/>
        <v>-6.1340937581945698E-2</v>
      </c>
      <c r="AD301" s="38">
        <f t="shared" si="96"/>
        <v>9.1008869021384411E-3</v>
      </c>
    </row>
    <row r="302" spans="23:30" x14ac:dyDescent="0.3">
      <c r="W302" s="39" t="s">
        <v>53</v>
      </c>
      <c r="X302" s="50">
        <f t="shared" si="96"/>
        <v>664.05119999999999</v>
      </c>
      <c r="Y302" s="50">
        <f t="shared" si="96"/>
        <v>665.43529999999998</v>
      </c>
      <c r="Z302" s="50">
        <f t="shared" si="96"/>
        <v>451.93790000000013</v>
      </c>
      <c r="AA302" s="50">
        <f t="shared" si="96"/>
        <v>664.02740000000006</v>
      </c>
      <c r="AB302" s="41">
        <f t="shared" si="96"/>
        <v>2.0843272325989162E-3</v>
      </c>
      <c r="AC302" s="41">
        <f t="shared" si="96"/>
        <v>-0.31942311074808671</v>
      </c>
      <c r="AD302" s="41">
        <f t="shared" si="96"/>
        <v>-3.584060988058967E-5</v>
      </c>
    </row>
    <row r="303" spans="23:30" x14ac:dyDescent="0.3">
      <c r="W303" s="35" t="s">
        <v>57</v>
      </c>
      <c r="X303" s="50">
        <f t="shared" si="96"/>
        <v>1399.8623</v>
      </c>
      <c r="Y303" s="50">
        <f t="shared" si="96"/>
        <v>1389.4878000000001</v>
      </c>
      <c r="Z303" s="50">
        <f t="shared" si="96"/>
        <v>1339.5119999999999</v>
      </c>
      <c r="AA303" s="50">
        <f t="shared" si="96"/>
        <v>1390.9635000000001</v>
      </c>
      <c r="AB303" s="41">
        <f t="shared" si="96"/>
        <v>-7.4110860761089845E-3</v>
      </c>
      <c r="AC303" s="41">
        <f t="shared" si="96"/>
        <v>-4.3111597476408976E-2</v>
      </c>
      <c r="AD303" s="41">
        <f t="shared" si="96"/>
        <v>-6.3569109618852775E-3</v>
      </c>
    </row>
    <row r="304" spans="23:30" x14ac:dyDescent="0.3">
      <c r="W304" s="39" t="s">
        <v>59</v>
      </c>
      <c r="X304" s="52">
        <f t="shared" si="96"/>
        <v>682.90639999999996</v>
      </c>
      <c r="Y304" s="52">
        <f t="shared" si="96"/>
        <v>668.20400000000018</v>
      </c>
      <c r="Z304" s="52">
        <f t="shared" si="96"/>
        <v>643.74529999999993</v>
      </c>
      <c r="AA304" s="52">
        <f t="shared" si="96"/>
        <v>670.0372000000001</v>
      </c>
      <c r="AB304" s="38">
        <f t="shared" si="96"/>
        <v>-2.1529158315106996E-2</v>
      </c>
      <c r="AC304" s="38">
        <f t="shared" si="96"/>
        <v>-5.7344754713091042E-2</v>
      </c>
      <c r="AD304" s="38">
        <f t="shared" si="96"/>
        <v>-1.8844749441504525E-2</v>
      </c>
    </row>
    <row r="305" spans="23:30" x14ac:dyDescent="0.3">
      <c r="W305" s="39" t="s">
        <v>61</v>
      </c>
      <c r="X305" s="50">
        <f t="shared" si="96"/>
        <v>409.76360000000005</v>
      </c>
      <c r="Y305" s="50">
        <f t="shared" si="96"/>
        <v>414.72810000000004</v>
      </c>
      <c r="Z305" s="50">
        <f t="shared" si="96"/>
        <v>391.57620000000003</v>
      </c>
      <c r="AA305" s="50">
        <f t="shared" si="96"/>
        <v>414.34850000000006</v>
      </c>
      <c r="AB305" s="41">
        <f t="shared" si="96"/>
        <v>1.2115522218176496E-2</v>
      </c>
      <c r="AC305" s="41">
        <f t="shared" si="96"/>
        <v>-4.4385103996548311E-2</v>
      </c>
      <c r="AD305" s="41">
        <f t="shared" si="96"/>
        <v>1.1189134417991261E-2</v>
      </c>
    </row>
    <row r="306" spans="23:30" x14ac:dyDescent="0.3">
      <c r="W306" s="35" t="s">
        <v>63</v>
      </c>
      <c r="X306" s="50">
        <f t="shared" si="96"/>
        <v>36096.285999999993</v>
      </c>
      <c r="Y306" s="50">
        <f t="shared" si="96"/>
        <v>34726.466099999998</v>
      </c>
      <c r="Z306" s="50">
        <f t="shared" si="96"/>
        <v>34963.01460000001</v>
      </c>
      <c r="AA306" s="50">
        <f t="shared" si="96"/>
        <v>35311.001700000001</v>
      </c>
      <c r="AB306" s="41">
        <f t="shared" si="96"/>
        <v>-3.7949053816783124E-2</v>
      </c>
      <c r="AC306" s="41">
        <f t="shared" si="96"/>
        <v>-3.1395789583448651E-2</v>
      </c>
      <c r="AD306" s="41">
        <f t="shared" si="96"/>
        <v>-2.175526590187124E-2</v>
      </c>
    </row>
    <row r="307" spans="23:30" x14ac:dyDescent="0.3">
      <c r="W307" s="39" t="s">
        <v>65</v>
      </c>
      <c r="X307" s="50">
        <f t="shared" si="96"/>
        <v>1575.2735</v>
      </c>
      <c r="Y307" s="50">
        <f t="shared" si="96"/>
        <v>1519.9404</v>
      </c>
      <c r="Z307" s="50">
        <f t="shared" si="96"/>
        <v>1194.0348000000001</v>
      </c>
      <c r="AA307" s="50">
        <f t="shared" si="96"/>
        <v>1544.6553999999999</v>
      </c>
      <c r="AB307" s="41">
        <f t="shared" si="96"/>
        <v>-3.5126027321604823E-2</v>
      </c>
      <c r="AC307" s="41">
        <f t="shared" si="96"/>
        <v>-0.24201429148652592</v>
      </c>
      <c r="AD307" s="41">
        <f t="shared" si="96"/>
        <v>-1.9436688295715088E-2</v>
      </c>
    </row>
    <row r="308" spans="23:30" x14ac:dyDescent="0.3">
      <c r="W308" s="39" t="s">
        <v>70</v>
      </c>
      <c r="X308" s="50">
        <f t="shared" si="96"/>
        <v>2109.8851</v>
      </c>
      <c r="Y308" s="50">
        <f t="shared" si="96"/>
        <v>2094.3473999999997</v>
      </c>
      <c r="Z308" s="50">
        <f t="shared" si="96"/>
        <v>2069.0937000000004</v>
      </c>
      <c r="AA308" s="50">
        <f t="shared" si="96"/>
        <v>2094.5206000000003</v>
      </c>
      <c r="AB308" s="41">
        <f t="shared" si="96"/>
        <v>-7.3642398820676601E-3</v>
      </c>
      <c r="AC308" s="41">
        <f t="shared" si="96"/>
        <v>-1.9333469865254565E-2</v>
      </c>
      <c r="AD308" s="41">
        <f t="shared" si="96"/>
        <v>-7.2821501038135587E-3</v>
      </c>
    </row>
    <row r="309" spans="23:30" x14ac:dyDescent="0.3">
      <c r="W309" s="39" t="s">
        <v>72</v>
      </c>
      <c r="X309" s="50">
        <f t="shared" si="96"/>
        <v>3377.6853000000001</v>
      </c>
      <c r="Y309" s="50">
        <f t="shared" si="96"/>
        <v>3430.7384000000002</v>
      </c>
      <c r="Z309" s="50">
        <f t="shared" si="96"/>
        <v>3356.5953</v>
      </c>
      <c r="AA309" s="50">
        <f t="shared" si="96"/>
        <v>3418.1147999999998</v>
      </c>
      <c r="AB309" s="41">
        <f t="shared" si="96"/>
        <v>1.5706939897568339E-2</v>
      </c>
      <c r="AC309" s="41">
        <f t="shared" si="96"/>
        <v>-6.2439209478752046E-3</v>
      </c>
      <c r="AD309" s="41">
        <f t="shared" si="96"/>
        <v>1.196958757525449E-2</v>
      </c>
    </row>
    <row r="310" spans="23:30" x14ac:dyDescent="0.3">
      <c r="W310" s="39" t="s">
        <v>74</v>
      </c>
      <c r="X310" s="50">
        <f t="shared" si="96"/>
        <v>879.26960000000008</v>
      </c>
      <c r="Y310" s="50">
        <f t="shared" si="96"/>
        <v>895.37499999999989</v>
      </c>
      <c r="Z310" s="50">
        <f t="shared" si="96"/>
        <v>877.97789999999998</v>
      </c>
      <c r="AA310" s="50">
        <f t="shared" si="96"/>
        <v>890.69039999999984</v>
      </c>
      <c r="AB310" s="41">
        <f t="shared" si="96"/>
        <v>1.831679384798451E-2</v>
      </c>
      <c r="AC310" s="41">
        <f t="shared" si="96"/>
        <v>-1.469060229081166E-3</v>
      </c>
      <c r="AD310" s="41">
        <f t="shared" si="96"/>
        <v>1.2988962657187008E-2</v>
      </c>
    </row>
    <row r="311" spans="23:30" x14ac:dyDescent="0.3">
      <c r="W311" s="39" t="s">
        <v>76</v>
      </c>
      <c r="X311" s="50">
        <f t="shared" si="96"/>
        <v>254.33629999999999</v>
      </c>
      <c r="Y311" s="50">
        <f t="shared" si="96"/>
        <v>246.46369999999996</v>
      </c>
      <c r="Z311" s="50">
        <f t="shared" si="96"/>
        <v>261.14020000000005</v>
      </c>
      <c r="AA311" s="50">
        <f t="shared" si="96"/>
        <v>246.15499999999994</v>
      </c>
      <c r="AB311" s="41">
        <f t="shared" si="96"/>
        <v>-3.0953505260554761E-2</v>
      </c>
      <c r="AC311" s="41">
        <f t="shared" si="96"/>
        <v>2.6751588349756033E-2</v>
      </c>
      <c r="AD311" s="41">
        <f t="shared" si="96"/>
        <v>-3.2167252570710708E-2</v>
      </c>
    </row>
    <row r="312" spans="23:30" x14ac:dyDescent="0.3">
      <c r="W312" s="39" t="s">
        <v>78</v>
      </c>
      <c r="X312" s="50">
        <f t="shared" si="96"/>
        <v>1314.3903000000003</v>
      </c>
      <c r="Y312" s="50">
        <f t="shared" si="96"/>
        <v>1310.3607000000004</v>
      </c>
      <c r="Z312" s="50">
        <f t="shared" si="96"/>
        <v>1310.1503</v>
      </c>
      <c r="AA312" s="50">
        <f t="shared" si="96"/>
        <v>1307.9383999999998</v>
      </c>
      <c r="AB312" s="41">
        <f t="shared" si="96"/>
        <v>-3.0657560391307249E-3</v>
      </c>
      <c r="AC312" s="41">
        <f t="shared" si="96"/>
        <v>-3.2258302575728349E-3</v>
      </c>
      <c r="AD312" s="41">
        <f t="shared" si="96"/>
        <v>-4.9086637355741872E-3</v>
      </c>
    </row>
    <row r="313" spans="23:30" x14ac:dyDescent="0.3">
      <c r="W313" s="39" t="s">
        <v>80</v>
      </c>
      <c r="X313" s="52">
        <f t="shared" si="96"/>
        <v>9248.0312999999987</v>
      </c>
      <c r="Y313" s="52">
        <f t="shared" si="96"/>
        <v>8340.7255999999998</v>
      </c>
      <c r="Z313" s="52">
        <f t="shared" si="96"/>
        <v>9116.6984000000011</v>
      </c>
      <c r="AA313" s="52">
        <f t="shared" si="96"/>
        <v>9043.304500000002</v>
      </c>
      <c r="AB313" s="38">
        <f t="shared" si="96"/>
        <v>-9.81079832634216E-2</v>
      </c>
      <c r="AC313" s="38">
        <f t="shared" si="96"/>
        <v>-1.4201173821718966E-2</v>
      </c>
      <c r="AD313" s="38">
        <f t="shared" si="96"/>
        <v>-2.2137338570642248E-2</v>
      </c>
    </row>
    <row r="314" spans="23:30" x14ac:dyDescent="0.3">
      <c r="W314" s="39" t="s">
        <v>83</v>
      </c>
      <c r="X314" s="17">
        <f t="shared" si="96"/>
        <v>4367.9901999999993</v>
      </c>
      <c r="Y314" s="17">
        <f t="shared" si="96"/>
        <v>4168.3885</v>
      </c>
      <c r="Z314" s="17">
        <f t="shared" si="96"/>
        <v>4237.8380000000006</v>
      </c>
      <c r="AA314" s="17">
        <f t="shared" si="96"/>
        <v>4147.4027999999998</v>
      </c>
      <c r="AB314" s="41">
        <f t="shared" si="96"/>
        <v>-4.569646241422412E-2</v>
      </c>
      <c r="AC314" s="41">
        <f t="shared" si="96"/>
        <v>-2.9796815936079402E-2</v>
      </c>
      <c r="AD314" s="41">
        <f t="shared" si="96"/>
        <v>-5.0500891691560905E-2</v>
      </c>
    </row>
    <row r="315" spans="23:30" x14ac:dyDescent="0.3">
      <c r="W315" s="39" t="s">
        <v>85</v>
      </c>
      <c r="X315" s="17">
        <f t="shared" si="96"/>
        <v>531.1377</v>
      </c>
      <c r="Y315" s="17">
        <f t="shared" si="96"/>
        <v>531.24739999999997</v>
      </c>
      <c r="Z315" s="17">
        <f t="shared" si="96"/>
        <v>539.51229999999998</v>
      </c>
      <c r="AA315" s="17">
        <f t="shared" si="96"/>
        <v>528.28049999999996</v>
      </c>
      <c r="AB315" s="41">
        <f t="shared" si="96"/>
        <v>2.0653777730327797E-4</v>
      </c>
      <c r="AC315" s="41">
        <f t="shared" si="96"/>
        <v>1.5767285959930894E-2</v>
      </c>
      <c r="AD315" s="41">
        <f t="shared" si="96"/>
        <v>-5.3793959645493713E-3</v>
      </c>
    </row>
    <row r="316" spans="23:30" x14ac:dyDescent="0.3">
      <c r="W316" s="35" t="s">
        <v>87</v>
      </c>
      <c r="X316" s="13">
        <f t="shared" si="96"/>
        <v>179219.89379999999</v>
      </c>
      <c r="Y316" s="13">
        <f t="shared" si="96"/>
        <v>177355.658</v>
      </c>
      <c r="Z316" s="13">
        <f t="shared" si="96"/>
        <v>175931.84330000001</v>
      </c>
      <c r="AA316" s="13">
        <f t="shared" si="96"/>
        <v>177975.94089999999</v>
      </c>
      <c r="AB316" s="38">
        <f t="shared" si="96"/>
        <v>-1.0401946795484571E-2</v>
      </c>
      <c r="AC316" s="38">
        <f t="shared" si="96"/>
        <v>-1.8346459370572304E-2</v>
      </c>
      <c r="AD316" s="38">
        <f t="shared" si="96"/>
        <v>-6.9409309068567474E-3</v>
      </c>
    </row>
    <row r="317" spans="23:30" x14ac:dyDescent="0.3">
      <c r="X317" s="50"/>
      <c r="Y317" s="50"/>
      <c r="Z317" s="50"/>
      <c r="AA317" s="50"/>
      <c r="AB317" s="41"/>
      <c r="AC317" s="41"/>
      <c r="AD317" s="41"/>
    </row>
    <row r="318" spans="23:30" x14ac:dyDescent="0.3">
      <c r="X318" s="50"/>
      <c r="Y318" s="50"/>
      <c r="Z318" s="50"/>
      <c r="AA318" s="50"/>
      <c r="AB318" s="41"/>
      <c r="AC318" s="41"/>
      <c r="AD318" s="41"/>
    </row>
    <row r="319" spans="23:30" x14ac:dyDescent="0.3">
      <c r="X319" s="50"/>
      <c r="Y319" s="50"/>
      <c r="Z319" s="50"/>
      <c r="AA319" s="50"/>
      <c r="AB319" s="41"/>
      <c r="AC319" s="41"/>
      <c r="AD319" s="41"/>
    </row>
    <row r="320" spans="23:30" x14ac:dyDescent="0.3">
      <c r="X320" s="50"/>
      <c r="Y320" s="50"/>
      <c r="Z320" s="50"/>
      <c r="AA320" s="50"/>
      <c r="AB320" s="41"/>
      <c r="AC320" s="41"/>
      <c r="AD320" s="41"/>
    </row>
    <row r="321" spans="23:30" x14ac:dyDescent="0.3">
      <c r="X321" s="50"/>
      <c r="Y321" s="50"/>
      <c r="Z321" s="50"/>
      <c r="AA321" s="50"/>
      <c r="AB321" s="41"/>
      <c r="AC321" s="41"/>
      <c r="AD321" s="41"/>
    </row>
    <row r="322" spans="23:30" x14ac:dyDescent="0.3">
      <c r="X322" s="50"/>
      <c r="Y322" s="50"/>
      <c r="Z322" s="50"/>
      <c r="AA322" s="50"/>
      <c r="AB322" s="41"/>
      <c r="AC322" s="41"/>
      <c r="AD322" s="41"/>
    </row>
    <row r="323" spans="23:30" x14ac:dyDescent="0.3">
      <c r="W323" s="4"/>
      <c r="X323" s="52"/>
      <c r="Y323" s="52"/>
      <c r="Z323" s="52"/>
      <c r="AA323" s="52"/>
      <c r="AB323" s="38"/>
      <c r="AC323" s="38"/>
      <c r="AD323" s="38"/>
    </row>
  </sheetData>
  <mergeCells count="32">
    <mergeCell ref="X51:AF51"/>
    <mergeCell ref="AH51:AP51"/>
    <mergeCell ref="AR51:AZ51"/>
    <mergeCell ref="BB51:BJ51"/>
    <mergeCell ref="X2:AF2"/>
    <mergeCell ref="AH2:AP2"/>
    <mergeCell ref="AR2:AZ2"/>
    <mergeCell ref="BB2:BJ2"/>
    <mergeCell ref="AH162:AI162"/>
    <mergeCell ref="AK162:AL162"/>
    <mergeCell ref="AN162:AO162"/>
    <mergeCell ref="AH170:AI170"/>
    <mergeCell ref="AK170:AL170"/>
    <mergeCell ref="AN170:AO170"/>
    <mergeCell ref="AH178:AI178"/>
    <mergeCell ref="AK178:AL178"/>
    <mergeCell ref="AN178:AO178"/>
    <mergeCell ref="AH186:AI186"/>
    <mergeCell ref="AK186:AL186"/>
    <mergeCell ref="AN186:AO186"/>
    <mergeCell ref="AH194:AI194"/>
    <mergeCell ref="AK194:AL194"/>
    <mergeCell ref="AN194:AO194"/>
    <mergeCell ref="AH202:AI202"/>
    <mergeCell ref="AK202:AL202"/>
    <mergeCell ref="AN202:AO202"/>
    <mergeCell ref="AH210:AI210"/>
    <mergeCell ref="AK210:AL210"/>
    <mergeCell ref="AN210:AO210"/>
    <mergeCell ref="X221:AD221"/>
    <mergeCell ref="AF221:AK221"/>
    <mergeCell ref="AM221:AR22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02D4-5AB2-4A39-B23F-E500D0445381}">
  <dimension ref="A1:Y202"/>
  <sheetViews>
    <sheetView workbookViewId="0">
      <selection activeCell="Y262" sqref="Y262"/>
    </sheetView>
  </sheetViews>
  <sheetFormatPr defaultRowHeight="14.4" x14ac:dyDescent="0.3"/>
  <cols>
    <col min="2" max="4" width="9.21875" style="2" customWidth="1"/>
    <col min="5" max="5" width="9.21875" style="2" bestFit="1" customWidth="1"/>
    <col min="6" max="6" width="10" style="2" bestFit="1" customWidth="1"/>
    <col min="7" max="13" width="9.21875" style="2" bestFit="1" customWidth="1"/>
    <col min="14" max="21" width="0" hidden="1" customWidth="1"/>
  </cols>
  <sheetData>
    <row r="1" spans="1:23" x14ac:dyDescent="0.3">
      <c r="A1" s="1" t="s">
        <v>0</v>
      </c>
    </row>
    <row r="2" spans="1:23" x14ac:dyDescent="0.3">
      <c r="B2" s="2" t="s">
        <v>1</v>
      </c>
      <c r="D2" s="2" t="s">
        <v>2</v>
      </c>
    </row>
    <row r="3" spans="1:23" x14ac:dyDescent="0.3">
      <c r="A3" s="5" t="s">
        <v>4</v>
      </c>
      <c r="B3" s="6">
        <v>1992</v>
      </c>
      <c r="C3" s="6">
        <v>2017</v>
      </c>
      <c r="D3" s="7">
        <v>2017</v>
      </c>
      <c r="E3" s="7">
        <v>2020</v>
      </c>
      <c r="F3" s="7">
        <v>2025</v>
      </c>
      <c r="G3" s="7">
        <v>2030</v>
      </c>
      <c r="H3" s="7">
        <v>2035</v>
      </c>
      <c r="I3" s="7">
        <v>2040</v>
      </c>
      <c r="J3" s="7">
        <v>2045</v>
      </c>
      <c r="K3" s="7">
        <v>2050</v>
      </c>
      <c r="L3" s="7">
        <v>2055</v>
      </c>
      <c r="M3" s="7">
        <v>2060</v>
      </c>
      <c r="N3" s="8">
        <v>2065</v>
      </c>
      <c r="O3" s="8">
        <v>2070</v>
      </c>
      <c r="P3" s="8">
        <v>2075</v>
      </c>
      <c r="Q3" s="8">
        <v>2080</v>
      </c>
      <c r="R3" s="8">
        <v>2085</v>
      </c>
      <c r="S3" s="8">
        <v>2090</v>
      </c>
      <c r="T3" s="8">
        <v>2095</v>
      </c>
      <c r="U3" s="8">
        <v>2100</v>
      </c>
    </row>
    <row r="4" spans="1:23" x14ac:dyDescent="0.3">
      <c r="A4" s="9" t="s">
        <v>6</v>
      </c>
      <c r="B4" s="10">
        <f>SUM(B5:B54)</f>
        <v>427761</v>
      </c>
      <c r="C4" s="10">
        <f>SUM(C5:C54)</f>
        <v>749911</v>
      </c>
      <c r="D4" s="10">
        <f>SUM(D5:D54)</f>
        <v>742776.9</v>
      </c>
      <c r="E4" s="10">
        <f>SUM(E5:E54)</f>
        <v>749889.30000000016</v>
      </c>
      <c r="F4" s="10">
        <f t="shared" ref="F4:U4" si="0">SUM(F5:F54)</f>
        <v>748760.20000000007</v>
      </c>
      <c r="G4" s="10">
        <f t="shared" si="0"/>
        <v>759037.80000000028</v>
      </c>
      <c r="H4" s="10">
        <f t="shared" si="0"/>
        <v>770613.10000000009</v>
      </c>
      <c r="I4" s="10">
        <f t="shared" si="0"/>
        <v>782290.8</v>
      </c>
      <c r="J4" s="10">
        <f t="shared" si="0"/>
        <v>794015.5</v>
      </c>
      <c r="K4" s="10">
        <f t="shared" si="0"/>
        <v>803906.50000000012</v>
      </c>
      <c r="L4" s="10">
        <f t="shared" si="0"/>
        <v>811462.1</v>
      </c>
      <c r="M4" s="10">
        <f t="shared" si="0"/>
        <v>787620.90000000026</v>
      </c>
      <c r="N4" s="10">
        <f t="shared" si="0"/>
        <v>36.8279</v>
      </c>
      <c r="O4" s="10">
        <f t="shared" si="0"/>
        <v>37.834000000000003</v>
      </c>
      <c r="P4" s="10">
        <f t="shared" si="0"/>
        <v>38.527000000000001</v>
      </c>
      <c r="Q4" s="10">
        <f t="shared" si="0"/>
        <v>38.440000000000005</v>
      </c>
      <c r="R4" s="10">
        <f t="shared" si="0"/>
        <v>40.171199999999999</v>
      </c>
      <c r="S4" s="10">
        <f t="shared" si="0"/>
        <v>42.154100000000007</v>
      </c>
      <c r="T4" s="10">
        <f t="shared" si="0"/>
        <v>44.046800000000012</v>
      </c>
      <c r="U4" s="10">
        <f t="shared" si="0"/>
        <v>45.3765</v>
      </c>
      <c r="W4" s="10"/>
    </row>
    <row r="5" spans="1:23" x14ac:dyDescent="0.3">
      <c r="A5" t="s">
        <v>7</v>
      </c>
      <c r="B5" s="2">
        <v>6371</v>
      </c>
      <c r="C5" s="2">
        <v>8799</v>
      </c>
      <c r="D5" s="2">
        <v>8780</v>
      </c>
      <c r="E5" s="2">
        <v>8905.2000000000007</v>
      </c>
      <c r="F5" s="2">
        <v>9066.6</v>
      </c>
      <c r="G5" s="2">
        <v>9229.5</v>
      </c>
      <c r="H5" s="2">
        <v>9422</v>
      </c>
      <c r="I5" s="2">
        <v>9612.3000000000011</v>
      </c>
      <c r="J5" s="2">
        <v>9795.5999999999985</v>
      </c>
      <c r="K5" s="2">
        <v>9968.6</v>
      </c>
      <c r="L5" s="2">
        <v>10146</v>
      </c>
      <c r="M5" s="2">
        <v>10329.300000000001</v>
      </c>
      <c r="N5">
        <v>0.157</v>
      </c>
      <c r="O5">
        <v>0.18940000000000001</v>
      </c>
      <c r="P5">
        <v>0.20789999999999997</v>
      </c>
      <c r="Q5">
        <v>0.20200000000000001</v>
      </c>
      <c r="R5">
        <v>0.18590000000000001</v>
      </c>
      <c r="S5">
        <v>0.1651</v>
      </c>
      <c r="T5">
        <v>0.16519999999999999</v>
      </c>
      <c r="U5">
        <v>0.16029999999999997</v>
      </c>
      <c r="W5" s="10"/>
    </row>
    <row r="6" spans="1:23" x14ac:dyDescent="0.3">
      <c r="A6" t="s">
        <v>8</v>
      </c>
      <c r="B6" s="2">
        <v>3379</v>
      </c>
      <c r="C6" s="2">
        <v>5808</v>
      </c>
      <c r="D6" s="2">
        <v>5767.5</v>
      </c>
      <c r="E6" s="2">
        <v>5824.3</v>
      </c>
      <c r="F6" s="2">
        <v>5877.5999999999995</v>
      </c>
      <c r="G6" s="2">
        <v>5930.5</v>
      </c>
      <c r="H6" s="2">
        <v>5998.9</v>
      </c>
      <c r="I6" s="2">
        <v>6067.5999999999995</v>
      </c>
      <c r="J6" s="2">
        <v>6138.9</v>
      </c>
      <c r="K6" s="2">
        <v>6233.2</v>
      </c>
      <c r="L6" s="2">
        <v>6327.9000000000005</v>
      </c>
      <c r="M6" s="2">
        <v>6421.7</v>
      </c>
      <c r="N6">
        <v>0.13400000000000001</v>
      </c>
      <c r="O6">
        <v>0.14599999999999996</v>
      </c>
      <c r="P6">
        <v>0.15909999999999996</v>
      </c>
      <c r="Q6">
        <v>0.17349999999999999</v>
      </c>
      <c r="R6">
        <v>0.18940000000000004</v>
      </c>
      <c r="S6">
        <v>0.20680000000000001</v>
      </c>
      <c r="T6">
        <v>0.22519999999999998</v>
      </c>
      <c r="U6">
        <v>0.2442</v>
      </c>
    </row>
    <row r="7" spans="1:23" x14ac:dyDescent="0.3">
      <c r="A7" t="s">
        <v>10</v>
      </c>
      <c r="B7" s="2">
        <v>5972</v>
      </c>
      <c r="C7" s="2">
        <v>6913</v>
      </c>
      <c r="D7" s="2">
        <v>6951.8</v>
      </c>
      <c r="E7" s="2">
        <v>7004.9000000000005</v>
      </c>
      <c r="F7" s="2">
        <v>7105.5</v>
      </c>
      <c r="G7" s="2">
        <v>7209.9</v>
      </c>
      <c r="H7" s="2">
        <v>7305.9</v>
      </c>
      <c r="I7" s="2">
        <v>7397.3000000000011</v>
      </c>
      <c r="J7" s="2">
        <v>7491.9</v>
      </c>
      <c r="K7" s="2">
        <v>7587.4000000000005</v>
      </c>
      <c r="L7" s="2">
        <v>7686.4</v>
      </c>
      <c r="M7" s="2">
        <v>7788.8</v>
      </c>
      <c r="N7">
        <v>0.51280000000000003</v>
      </c>
      <c r="O7">
        <v>0.59220000000000006</v>
      </c>
      <c r="P7">
        <v>0.57910000000000006</v>
      </c>
      <c r="Q7">
        <v>0.54459999999999986</v>
      </c>
      <c r="R7">
        <v>0.52450000000000008</v>
      </c>
      <c r="S7">
        <v>0.51009999999999989</v>
      </c>
      <c r="T7">
        <v>0.50549999999999995</v>
      </c>
      <c r="U7">
        <v>0.50849999999999995</v>
      </c>
    </row>
    <row r="8" spans="1:23" x14ac:dyDescent="0.3">
      <c r="A8" t="s">
        <v>12</v>
      </c>
      <c r="B8" s="2">
        <v>692</v>
      </c>
      <c r="C8" s="2">
        <v>811</v>
      </c>
      <c r="D8" s="2">
        <v>811.1</v>
      </c>
      <c r="E8" s="2">
        <v>818.1</v>
      </c>
      <c r="F8" s="2">
        <v>817.5</v>
      </c>
      <c r="G8" s="2">
        <v>817.2</v>
      </c>
      <c r="H8" s="2">
        <v>827.5</v>
      </c>
      <c r="I8" s="2">
        <v>838.19999999999993</v>
      </c>
      <c r="J8" s="2">
        <v>849.3</v>
      </c>
      <c r="K8" s="2">
        <v>859.69999999999993</v>
      </c>
      <c r="L8" s="2">
        <v>871.09999999999991</v>
      </c>
      <c r="M8" s="2">
        <v>882.59999999999991</v>
      </c>
      <c r="N8">
        <v>1.8E-3</v>
      </c>
      <c r="O8">
        <v>1.6000000000000001E-3</v>
      </c>
      <c r="P8">
        <v>1.4E-3</v>
      </c>
      <c r="Q8">
        <v>1.5E-3</v>
      </c>
      <c r="R8">
        <v>1.8E-3</v>
      </c>
      <c r="S8">
        <v>1.6000000000000001E-3</v>
      </c>
      <c r="T8">
        <v>1.5E-3</v>
      </c>
      <c r="U8">
        <v>1.4E-3</v>
      </c>
    </row>
    <row r="9" spans="1:23" x14ac:dyDescent="0.3">
      <c r="A9" t="s">
        <v>14</v>
      </c>
      <c r="B9" s="2">
        <v>10046</v>
      </c>
      <c r="C9" s="2">
        <v>15204</v>
      </c>
      <c r="D9" s="2">
        <v>15092.6</v>
      </c>
      <c r="E9" s="2">
        <v>15201.199999999999</v>
      </c>
      <c r="F9" s="2">
        <v>15281.099999999999</v>
      </c>
      <c r="G9" s="2">
        <v>15360.1</v>
      </c>
      <c r="H9" s="2">
        <v>15551.5</v>
      </c>
      <c r="I9" s="2">
        <v>15744.5</v>
      </c>
      <c r="J9" s="2">
        <v>15939.7</v>
      </c>
      <c r="K9" s="2">
        <v>16143.099999999999</v>
      </c>
      <c r="L9" s="2">
        <v>16349.300000000001</v>
      </c>
      <c r="M9" s="2">
        <v>16558.5</v>
      </c>
      <c r="N9">
        <v>5.4999999999999997E-3</v>
      </c>
      <c r="O9">
        <v>6.0999999999999995E-3</v>
      </c>
      <c r="P9">
        <v>6.7999999999999996E-3</v>
      </c>
      <c r="Q9">
        <v>7.7000000000000002E-3</v>
      </c>
      <c r="R9">
        <v>8.8000000000000005E-3</v>
      </c>
      <c r="S9">
        <v>1.01E-2</v>
      </c>
      <c r="T9">
        <v>1.18E-2</v>
      </c>
      <c r="U9">
        <v>1.4199999999999999E-2</v>
      </c>
    </row>
    <row r="10" spans="1:23" x14ac:dyDescent="0.3">
      <c r="A10" t="s">
        <v>16</v>
      </c>
      <c r="B10" s="2">
        <v>6613</v>
      </c>
      <c r="C10" s="2">
        <v>6621</v>
      </c>
      <c r="D10" s="2">
        <v>6403.2</v>
      </c>
      <c r="E10" s="2">
        <v>6477.7999999999993</v>
      </c>
      <c r="F10" s="2">
        <v>6527.1</v>
      </c>
      <c r="G10" s="2">
        <v>6572.2</v>
      </c>
      <c r="H10" s="2">
        <v>6677.6</v>
      </c>
      <c r="I10" s="2">
        <v>6785.8999999999987</v>
      </c>
      <c r="J10" s="2">
        <v>6897.0999999999995</v>
      </c>
      <c r="K10" s="2">
        <v>7011.9000000000005</v>
      </c>
      <c r="L10" s="2">
        <v>7129.8</v>
      </c>
      <c r="M10" s="2">
        <v>7250.5</v>
      </c>
      <c r="N10">
        <v>0.153</v>
      </c>
      <c r="O10">
        <v>0.16839999999999999</v>
      </c>
      <c r="P10">
        <v>0.18469999999999998</v>
      </c>
      <c r="Q10">
        <v>0.2019</v>
      </c>
      <c r="R10">
        <v>0.21959999999999999</v>
      </c>
      <c r="S10">
        <v>0.23619999999999999</v>
      </c>
      <c r="T10">
        <v>0.25120000000000003</v>
      </c>
      <c r="U10">
        <v>0.26340000000000002</v>
      </c>
    </row>
    <row r="11" spans="1:23" x14ac:dyDescent="0.3">
      <c r="A11" t="s">
        <v>9</v>
      </c>
      <c r="B11" s="2">
        <v>10337</v>
      </c>
      <c r="C11" s="2">
        <v>12991</v>
      </c>
      <c r="D11" s="2">
        <v>13011</v>
      </c>
      <c r="E11" s="2">
        <v>13214.4</v>
      </c>
      <c r="F11" s="2">
        <v>13324.300000000001</v>
      </c>
      <c r="G11" s="2">
        <v>13224.699999999999</v>
      </c>
      <c r="H11" s="2">
        <v>13236.3</v>
      </c>
      <c r="I11" s="2">
        <v>13448.7</v>
      </c>
      <c r="J11" s="2">
        <v>13871.2</v>
      </c>
      <c r="K11" s="2">
        <v>14318.300000000001</v>
      </c>
      <c r="L11" s="2">
        <v>14735.899999999998</v>
      </c>
      <c r="M11" s="2">
        <v>15031.699999999999</v>
      </c>
      <c r="N11">
        <v>1.6868000000000001</v>
      </c>
      <c r="O11">
        <v>1.671</v>
      </c>
      <c r="P11">
        <v>1.6739999999999999</v>
      </c>
      <c r="Q11">
        <v>1.6932</v>
      </c>
      <c r="R11">
        <v>1.7267000000000001</v>
      </c>
      <c r="S11">
        <v>1.7726000000000002</v>
      </c>
      <c r="T11">
        <v>1.8697000000000001</v>
      </c>
      <c r="U11">
        <v>1.9761999999999997</v>
      </c>
    </row>
    <row r="12" spans="1:23" x14ac:dyDescent="0.3">
      <c r="A12" t="s">
        <v>19</v>
      </c>
      <c r="B12" s="2">
        <v>109</v>
      </c>
      <c r="C12" s="2">
        <v>186</v>
      </c>
      <c r="D12" s="2">
        <v>186</v>
      </c>
      <c r="E12" s="2">
        <v>187.9</v>
      </c>
      <c r="F12" s="2">
        <v>188.2</v>
      </c>
      <c r="G12" s="2">
        <v>189.5</v>
      </c>
      <c r="H12" s="2">
        <v>192</v>
      </c>
      <c r="I12" s="2">
        <v>193.8</v>
      </c>
      <c r="J12" s="2">
        <v>196.49999999999997</v>
      </c>
      <c r="K12" s="2">
        <v>198.6</v>
      </c>
      <c r="L12" s="2">
        <v>200.89999999999998</v>
      </c>
      <c r="M12" s="2">
        <v>203.1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3" x14ac:dyDescent="0.3">
      <c r="A13" t="s">
        <v>11</v>
      </c>
      <c r="B13" s="2">
        <v>3692</v>
      </c>
      <c r="C13" s="2">
        <v>2515</v>
      </c>
      <c r="D13" s="2">
        <v>2439.3000000000002</v>
      </c>
      <c r="E13" s="2">
        <v>2467.1</v>
      </c>
      <c r="F13" s="2">
        <v>2478.6</v>
      </c>
      <c r="G13" s="2">
        <v>2492.6999999999998</v>
      </c>
      <c r="H13" s="2">
        <v>2526.8000000000002</v>
      </c>
      <c r="I13" s="2">
        <v>2563.8999999999996</v>
      </c>
      <c r="J13" s="2">
        <v>2603.4</v>
      </c>
      <c r="K13" s="2">
        <v>2644.5000000000005</v>
      </c>
      <c r="L13" s="2">
        <v>2693.2999999999997</v>
      </c>
      <c r="M13" s="2">
        <v>2744.2999999999997</v>
      </c>
      <c r="N13">
        <v>0.19130000000000019</v>
      </c>
      <c r="O13">
        <v>0.19269999999999982</v>
      </c>
      <c r="P13">
        <v>0.19600000000000001</v>
      </c>
      <c r="Q13">
        <v>0.20070000000000005</v>
      </c>
      <c r="R13">
        <v>0.20649999999999999</v>
      </c>
      <c r="S13">
        <v>0.21240000000000009</v>
      </c>
      <c r="T13">
        <v>0.21870000000000003</v>
      </c>
      <c r="U13">
        <v>0.22370000000000004</v>
      </c>
    </row>
    <row r="14" spans="1:23" x14ac:dyDescent="0.3">
      <c r="A14" t="s">
        <v>22</v>
      </c>
      <c r="B14" s="2">
        <v>5423</v>
      </c>
      <c r="C14" s="2">
        <v>8633</v>
      </c>
      <c r="D14" s="2">
        <v>8591</v>
      </c>
      <c r="E14" s="2">
        <v>8645.7999999999993</v>
      </c>
      <c r="F14" s="2">
        <v>8690</v>
      </c>
      <c r="G14" s="2">
        <v>8733.9</v>
      </c>
      <c r="H14" s="2">
        <v>8824.5</v>
      </c>
      <c r="I14" s="2">
        <v>8916.1</v>
      </c>
      <c r="J14" s="2">
        <v>9008.4999999999982</v>
      </c>
      <c r="K14" s="2">
        <v>9102.6999999999989</v>
      </c>
      <c r="L14" s="2">
        <v>9198</v>
      </c>
      <c r="M14" s="2">
        <v>9294.2999999999993</v>
      </c>
      <c r="N14">
        <v>3.56E-2</v>
      </c>
      <c r="O14">
        <v>3.5099999999999992E-2</v>
      </c>
      <c r="P14">
        <v>3.3699999999999994E-2</v>
      </c>
      <c r="Q14">
        <v>3.2599999999999997E-2</v>
      </c>
      <c r="R14">
        <v>3.2300000000000002E-2</v>
      </c>
      <c r="S14">
        <v>3.0000000000000002E-2</v>
      </c>
      <c r="T14">
        <v>2.69E-2</v>
      </c>
      <c r="U14">
        <v>2.2299999999999997E-2</v>
      </c>
    </row>
    <row r="15" spans="1:23" x14ac:dyDescent="0.3">
      <c r="A15" t="s">
        <v>15</v>
      </c>
      <c r="B15" s="2">
        <v>1787</v>
      </c>
      <c r="C15" s="2">
        <v>2695</v>
      </c>
      <c r="D15" s="2">
        <v>2757</v>
      </c>
      <c r="E15" s="2">
        <v>2796.3</v>
      </c>
      <c r="F15" s="2">
        <v>2870.2999999999997</v>
      </c>
      <c r="G15" s="2">
        <v>2975.7999999999997</v>
      </c>
      <c r="H15" s="2">
        <v>3016.9</v>
      </c>
      <c r="I15" s="2">
        <v>3062.2</v>
      </c>
      <c r="J15" s="2">
        <v>3109.1</v>
      </c>
      <c r="K15" s="2">
        <v>3116.3999999999996</v>
      </c>
      <c r="L15" s="2">
        <v>3121.4</v>
      </c>
      <c r="M15" s="2">
        <v>3125.5</v>
      </c>
      <c r="N15">
        <v>0.95590000000000008</v>
      </c>
      <c r="O15">
        <v>0.91569999999999996</v>
      </c>
      <c r="P15">
        <v>0.87529999999999997</v>
      </c>
      <c r="Q15">
        <v>0.83679999999999999</v>
      </c>
      <c r="R15">
        <v>0.7994</v>
      </c>
      <c r="S15">
        <v>0.76300000000000001</v>
      </c>
      <c r="T15">
        <v>0.72760000000000014</v>
      </c>
      <c r="U15">
        <v>0.69129999999999991</v>
      </c>
    </row>
    <row r="16" spans="1:23" x14ac:dyDescent="0.3">
      <c r="A16" t="s">
        <v>17</v>
      </c>
      <c r="B16" s="2">
        <v>10672</v>
      </c>
      <c r="C16" s="2">
        <v>11584</v>
      </c>
      <c r="D16" s="2">
        <v>11282.2</v>
      </c>
      <c r="E16" s="2">
        <v>11285.7</v>
      </c>
      <c r="F16" s="2">
        <v>11300.699999999999</v>
      </c>
      <c r="G16" s="2">
        <v>11351</v>
      </c>
      <c r="H16" s="2">
        <v>11500.700000000003</v>
      </c>
      <c r="I16" s="2">
        <v>11674.099999999999</v>
      </c>
      <c r="J16" s="2">
        <v>11867.300000000001</v>
      </c>
      <c r="K16" s="2">
        <v>12073.800000000001</v>
      </c>
      <c r="L16" s="2">
        <v>12293.8</v>
      </c>
      <c r="M16" s="2">
        <v>12522.5</v>
      </c>
      <c r="N16">
        <v>3.0859999999999999</v>
      </c>
      <c r="O16">
        <v>3.2468000000000004</v>
      </c>
      <c r="P16">
        <v>3.4257</v>
      </c>
      <c r="Q16">
        <v>3.6222999999999996</v>
      </c>
      <c r="R16">
        <v>3.8371</v>
      </c>
      <c r="S16">
        <v>4.0689000000000002</v>
      </c>
      <c r="T16">
        <v>4.3178000000000001</v>
      </c>
      <c r="U16">
        <v>4.5832000000000006</v>
      </c>
    </row>
    <row r="17" spans="1:21" x14ac:dyDescent="0.3">
      <c r="A17" t="s">
        <v>26</v>
      </c>
      <c r="B17" s="2">
        <v>221</v>
      </c>
      <c r="C17" s="2">
        <v>396</v>
      </c>
      <c r="D17" s="2">
        <v>394.1</v>
      </c>
      <c r="E17" s="2">
        <v>396.90000000000003</v>
      </c>
      <c r="F17" s="2">
        <v>401.5</v>
      </c>
      <c r="G17" s="2">
        <v>406.2</v>
      </c>
      <c r="H17" s="2">
        <v>411.40000000000003</v>
      </c>
      <c r="I17" s="2">
        <v>416.50000000000006</v>
      </c>
      <c r="J17" s="2">
        <v>421.90000000000003</v>
      </c>
      <c r="K17" s="2">
        <v>427.30000000000007</v>
      </c>
      <c r="L17" s="2">
        <v>432.8</v>
      </c>
      <c r="M17" s="2">
        <v>438.5</v>
      </c>
      <c r="N17">
        <v>1.6000000000000001E-3</v>
      </c>
      <c r="O17">
        <v>1.5E-3</v>
      </c>
      <c r="P17">
        <v>1.4E-3</v>
      </c>
      <c r="Q17">
        <v>1.5E-3</v>
      </c>
      <c r="R17">
        <v>1.8E-3</v>
      </c>
      <c r="S17">
        <v>1.8E-3</v>
      </c>
      <c r="T17">
        <v>1.8E-3</v>
      </c>
      <c r="U17">
        <v>1.8E-3</v>
      </c>
    </row>
    <row r="18" spans="1:21" x14ac:dyDescent="0.3">
      <c r="A18" t="s">
        <v>28</v>
      </c>
      <c r="B18" s="2">
        <v>14850</v>
      </c>
      <c r="C18" s="2">
        <v>18272</v>
      </c>
      <c r="D18" s="2">
        <v>18239</v>
      </c>
      <c r="E18" s="2">
        <v>17613.599999999999</v>
      </c>
      <c r="F18" s="2">
        <v>6318.3</v>
      </c>
      <c r="G18" s="2">
        <v>6455.7999999999993</v>
      </c>
      <c r="H18" s="2">
        <v>6604.5999999999995</v>
      </c>
      <c r="I18" s="2">
        <v>6769.3</v>
      </c>
      <c r="J18" s="2">
        <v>6952.6</v>
      </c>
      <c r="K18" s="2">
        <v>7154.7</v>
      </c>
      <c r="L18" s="2">
        <v>7384.1</v>
      </c>
      <c r="M18" s="2">
        <v>7647</v>
      </c>
      <c r="N18">
        <v>1.631</v>
      </c>
      <c r="O18">
        <v>1.8243</v>
      </c>
      <c r="P18">
        <v>2.0342000000000002</v>
      </c>
      <c r="Q18">
        <v>2.266</v>
      </c>
      <c r="R18">
        <v>2.5196999999999998</v>
      </c>
      <c r="S18">
        <v>2.7653000000000003</v>
      </c>
      <c r="T18">
        <v>3.0031000000000003</v>
      </c>
      <c r="U18">
        <v>3.5219</v>
      </c>
    </row>
    <row r="19" spans="1:21" x14ac:dyDescent="0.3">
      <c r="A19" t="s">
        <v>30</v>
      </c>
      <c r="B19" s="2">
        <v>480</v>
      </c>
      <c r="C19" s="2">
        <v>490</v>
      </c>
      <c r="D19" s="2">
        <v>492</v>
      </c>
      <c r="E19" s="2">
        <v>494.49999999999994</v>
      </c>
      <c r="F19" s="2">
        <v>496.29999999999995</v>
      </c>
      <c r="G19" s="2">
        <v>498.80000000000013</v>
      </c>
      <c r="H19" s="2">
        <v>503.2000000000001</v>
      </c>
      <c r="I19" s="2">
        <v>508.3</v>
      </c>
      <c r="J19" s="2">
        <v>513.50000000000011</v>
      </c>
      <c r="K19" s="2">
        <v>518.80000000000007</v>
      </c>
      <c r="L19" s="2">
        <v>524.4</v>
      </c>
      <c r="M19" s="2">
        <v>529.80000000000007</v>
      </c>
      <c r="N19">
        <v>2.8799999999999954E-2</v>
      </c>
      <c r="O19">
        <v>2.4299999999999954E-2</v>
      </c>
      <c r="P19">
        <v>1.9099999999999909E-2</v>
      </c>
      <c r="Q19">
        <v>1.6400000000000092E-2</v>
      </c>
      <c r="R19">
        <v>1.6600000000000135E-2</v>
      </c>
      <c r="S19">
        <v>1.6200000000000044E-2</v>
      </c>
      <c r="T19">
        <v>1.5899999999999862E-2</v>
      </c>
      <c r="U19">
        <v>1.55E-2</v>
      </c>
    </row>
    <row r="20" spans="1:21" x14ac:dyDescent="0.3">
      <c r="A20" t="s">
        <v>32</v>
      </c>
      <c r="B20" s="2">
        <v>0</v>
      </c>
      <c r="C20" s="2">
        <v>113557</v>
      </c>
      <c r="D20" s="2">
        <v>113250.8</v>
      </c>
      <c r="E20" s="2">
        <v>114206.40000000001</v>
      </c>
      <c r="F20" s="2">
        <v>115697.7</v>
      </c>
      <c r="G20" s="2">
        <v>117208.9</v>
      </c>
      <c r="H20" s="2">
        <v>118776.50000000001</v>
      </c>
      <c r="I20" s="2">
        <v>120361.7</v>
      </c>
      <c r="J20" s="2">
        <v>121967</v>
      </c>
      <c r="K20" s="2">
        <v>123590.99999999999</v>
      </c>
      <c r="L20" s="2">
        <v>125236.5</v>
      </c>
      <c r="M20" s="2">
        <v>126903.6</v>
      </c>
      <c r="N20">
        <v>0.40570000000000001</v>
      </c>
      <c r="O20">
        <v>0.41599999999999998</v>
      </c>
      <c r="P20">
        <v>0.42029999999999995</v>
      </c>
      <c r="Q20">
        <v>0.41589999999999999</v>
      </c>
      <c r="R20">
        <v>0.39960000000000001</v>
      </c>
      <c r="S20">
        <v>0.36610000000000004</v>
      </c>
      <c r="T20">
        <v>0.3115</v>
      </c>
      <c r="U20">
        <v>0.3039</v>
      </c>
    </row>
    <row r="21" spans="1:21" x14ac:dyDescent="0.3">
      <c r="A21" t="s">
        <v>18</v>
      </c>
      <c r="B21" s="2">
        <v>741</v>
      </c>
      <c r="C21" s="2">
        <v>3341</v>
      </c>
      <c r="D21" s="2">
        <v>3412</v>
      </c>
      <c r="E21" s="2">
        <v>3282.7</v>
      </c>
      <c r="F21" s="2">
        <v>3106.3</v>
      </c>
      <c r="G21" s="2">
        <v>2984.4</v>
      </c>
      <c r="H21" s="2">
        <v>2930.6</v>
      </c>
      <c r="I21" s="2">
        <v>2803.9</v>
      </c>
      <c r="J21" s="2">
        <v>2618.9999999999995</v>
      </c>
      <c r="K21" s="2">
        <v>2460.2999999999997</v>
      </c>
      <c r="L21" s="2">
        <v>2329.4</v>
      </c>
      <c r="M21" s="2">
        <v>2221.7000000000003</v>
      </c>
      <c r="N21">
        <v>0.83750000000000002</v>
      </c>
      <c r="O21">
        <v>0.76070000000000004</v>
      </c>
      <c r="P21">
        <v>0.69370000000000009</v>
      </c>
      <c r="Q21">
        <v>0.63479999999999992</v>
      </c>
      <c r="R21">
        <v>0.58299999999999985</v>
      </c>
      <c r="S21">
        <v>0.53690000000000004</v>
      </c>
      <c r="T21">
        <v>0.49569999999999981</v>
      </c>
      <c r="U21">
        <v>0.45880000000000021</v>
      </c>
    </row>
    <row r="22" spans="1:21" x14ac:dyDescent="0.3">
      <c r="A22" t="s">
        <v>35</v>
      </c>
      <c r="B22" s="2">
        <v>595</v>
      </c>
      <c r="C22" s="2">
        <v>752</v>
      </c>
      <c r="D22" s="2">
        <v>772.1</v>
      </c>
      <c r="E22" s="2">
        <v>777.5</v>
      </c>
      <c r="F22" s="2">
        <v>785.5</v>
      </c>
      <c r="G22" s="2">
        <v>793.2</v>
      </c>
      <c r="H22" s="2">
        <v>801</v>
      </c>
      <c r="I22" s="2">
        <v>809.2</v>
      </c>
      <c r="J22" s="2">
        <v>817.6</v>
      </c>
      <c r="K22" s="2">
        <v>825.5</v>
      </c>
      <c r="L22" s="2">
        <v>833.50000000000011</v>
      </c>
      <c r="M22" s="2">
        <v>841.90000000000009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-1.0000000000000853E-4</v>
      </c>
    </row>
    <row r="23" spans="1:21" x14ac:dyDescent="0.3">
      <c r="A23" t="s">
        <v>37</v>
      </c>
      <c r="B23" s="2">
        <v>16131</v>
      </c>
      <c r="C23" s="2">
        <v>48364</v>
      </c>
      <c r="D23" s="2">
        <v>47861</v>
      </c>
      <c r="E23" s="2">
        <v>48288.800000000003</v>
      </c>
      <c r="F23" s="2">
        <v>48930.2</v>
      </c>
      <c r="G23" s="2">
        <v>49595.200000000004</v>
      </c>
      <c r="H23" s="2">
        <v>50459.299999999996</v>
      </c>
      <c r="I23" s="2">
        <v>51267.6</v>
      </c>
      <c r="J23" s="2">
        <v>52042.700000000004</v>
      </c>
      <c r="K23" s="2">
        <v>52790.7</v>
      </c>
      <c r="L23" s="2">
        <v>53584.6</v>
      </c>
      <c r="M23" s="2">
        <v>54423</v>
      </c>
      <c r="N23">
        <v>3.8538999999999999</v>
      </c>
      <c r="O23">
        <v>4.4166999999999996</v>
      </c>
      <c r="P23">
        <v>5.0851999999999995</v>
      </c>
      <c r="Q23">
        <v>5.8807999999999998</v>
      </c>
      <c r="R23">
        <v>6.8228</v>
      </c>
      <c r="S23">
        <v>7.9437999999999995</v>
      </c>
      <c r="T23">
        <v>8.9146999999999981</v>
      </c>
      <c r="U23">
        <v>9.1240000000000006</v>
      </c>
    </row>
    <row r="24" spans="1:21" x14ac:dyDescent="0.3">
      <c r="A24" t="s">
        <v>39</v>
      </c>
      <c r="B24" s="2">
        <v>8187</v>
      </c>
      <c r="C24" s="2">
        <v>12952</v>
      </c>
      <c r="D24" s="2">
        <v>12938</v>
      </c>
      <c r="E24" s="2">
        <v>13044.699999999999</v>
      </c>
      <c r="F24" s="2">
        <v>13154.2</v>
      </c>
      <c r="G24" s="2">
        <v>13264.800000000001</v>
      </c>
      <c r="H24" s="2">
        <v>13454.5</v>
      </c>
      <c r="I24" s="2">
        <v>13649.300000000001</v>
      </c>
      <c r="J24" s="2">
        <v>13849.1</v>
      </c>
      <c r="K24" s="2">
        <v>14040.2</v>
      </c>
      <c r="L24" s="2">
        <v>14235.900000000001</v>
      </c>
      <c r="M24" s="2">
        <v>14436.5</v>
      </c>
      <c r="N24">
        <v>0.42960000000000004</v>
      </c>
      <c r="O24">
        <v>0.46179999999999993</v>
      </c>
      <c r="P24">
        <v>0.499</v>
      </c>
      <c r="Q24">
        <v>0.53730000000000011</v>
      </c>
      <c r="R24">
        <v>0.55200000000000005</v>
      </c>
      <c r="S24">
        <v>0.5575</v>
      </c>
      <c r="T24">
        <v>0.56859999999999999</v>
      </c>
      <c r="U24">
        <v>0.58889999999999998</v>
      </c>
    </row>
    <row r="25" spans="1:21" x14ac:dyDescent="0.3">
      <c r="A25" t="s">
        <v>41</v>
      </c>
      <c r="B25" s="2">
        <v>2018</v>
      </c>
      <c r="C25" s="2">
        <v>2991</v>
      </c>
      <c r="D25" s="2">
        <v>2994.8</v>
      </c>
      <c r="E25" s="2">
        <v>3018.9</v>
      </c>
      <c r="F25" s="2">
        <v>3055.6</v>
      </c>
      <c r="G25" s="2">
        <v>3092.8</v>
      </c>
      <c r="H25" s="2">
        <v>3134.2</v>
      </c>
      <c r="I25" s="2">
        <v>3176.4999999999995</v>
      </c>
      <c r="J25" s="2">
        <v>3219.2</v>
      </c>
      <c r="K25" s="2">
        <v>3262.8</v>
      </c>
      <c r="L25" s="2">
        <v>3307.1</v>
      </c>
      <c r="M25" s="2">
        <v>3352.3</v>
      </c>
      <c r="N25">
        <v>3.9700000000000006E-2</v>
      </c>
      <c r="O25">
        <v>4.2599999999999999E-2</v>
      </c>
      <c r="P25">
        <v>4.5700000000000005E-2</v>
      </c>
      <c r="Q25">
        <v>4.9000000000000002E-2</v>
      </c>
      <c r="R25">
        <v>5.2700000000000004E-2</v>
      </c>
      <c r="S25">
        <v>5.6399999999999999E-2</v>
      </c>
      <c r="T25">
        <v>6.0399999999999995E-2</v>
      </c>
      <c r="U25">
        <v>6.4799999999999996E-2</v>
      </c>
    </row>
    <row r="26" spans="1:21" x14ac:dyDescent="0.3">
      <c r="A26" t="s">
        <v>43</v>
      </c>
      <c r="B26" s="2">
        <v>19558</v>
      </c>
      <c r="C26" s="2">
        <v>27431</v>
      </c>
      <c r="D26" s="2">
        <v>27431</v>
      </c>
      <c r="E26" s="2">
        <v>27795.599999999999</v>
      </c>
      <c r="F26" s="2">
        <v>28309.8</v>
      </c>
      <c r="G26" s="2">
        <v>28828.400000000001</v>
      </c>
      <c r="H26" s="2">
        <v>29342.400000000001</v>
      </c>
      <c r="I26" s="2">
        <v>29843.100000000002</v>
      </c>
      <c r="J26" s="2">
        <v>30335.7</v>
      </c>
      <c r="K26" s="2">
        <v>30702.799999999999</v>
      </c>
      <c r="L26" s="2">
        <v>31020.199999999997</v>
      </c>
      <c r="M26" s="2">
        <v>31254.2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">
      <c r="A27" t="s">
        <v>45</v>
      </c>
      <c r="B27" s="2">
        <v>1366</v>
      </c>
      <c r="C27" s="2">
        <v>2143</v>
      </c>
      <c r="D27" s="2">
        <v>2142.1</v>
      </c>
      <c r="E27" s="2">
        <v>2158.3000000000002</v>
      </c>
      <c r="F27" s="2">
        <v>2160.3999999999996</v>
      </c>
      <c r="G27" s="2">
        <v>2162.6</v>
      </c>
      <c r="H27" s="2">
        <v>2190.7000000000003</v>
      </c>
      <c r="I27" s="2">
        <v>2219.2999999999997</v>
      </c>
      <c r="J27" s="2">
        <v>2248.4</v>
      </c>
      <c r="K27" s="2">
        <v>2277.7999999999997</v>
      </c>
      <c r="L27" s="2">
        <v>2308.2999999999997</v>
      </c>
      <c r="M27" s="2">
        <v>2339.4999999999995</v>
      </c>
      <c r="N27">
        <v>4.9000000000000007E-3</v>
      </c>
      <c r="O27">
        <v>5.9000000000000007E-3</v>
      </c>
      <c r="P27">
        <v>7.1000000000000004E-3</v>
      </c>
      <c r="Q27">
        <v>8.8000000000000005E-3</v>
      </c>
      <c r="R27">
        <v>1.09E-2</v>
      </c>
      <c r="S27">
        <v>1.3100000000000002E-2</v>
      </c>
      <c r="T27">
        <v>1.5600000000000001E-2</v>
      </c>
      <c r="U27">
        <v>1.7999999999999999E-2</v>
      </c>
    </row>
    <row r="28" spans="1:21" x14ac:dyDescent="0.3">
      <c r="A28" t="s">
        <v>47</v>
      </c>
      <c r="B28" s="2">
        <v>3538</v>
      </c>
      <c r="C28" s="2">
        <v>9172</v>
      </c>
      <c r="D28" s="2">
        <v>8985.1</v>
      </c>
      <c r="E28" s="2">
        <v>9105</v>
      </c>
      <c r="F28" s="2">
        <v>9286.3000000000011</v>
      </c>
      <c r="G28" s="2">
        <v>9479</v>
      </c>
      <c r="H28" s="2">
        <v>9676.8000000000011</v>
      </c>
      <c r="I28" s="2">
        <v>9884.2000000000007</v>
      </c>
      <c r="J28" s="2">
        <v>10102.299999999999</v>
      </c>
      <c r="K28" s="2">
        <v>10295.299999999999</v>
      </c>
      <c r="L28" s="2">
        <v>10495.8</v>
      </c>
      <c r="M28" s="2">
        <v>10704.7</v>
      </c>
      <c r="N28">
        <v>2.0000000000000001E-4</v>
      </c>
      <c r="O28">
        <v>1.9999999999999998E-4</v>
      </c>
      <c r="P28">
        <v>1.9999999999999998E-4</v>
      </c>
      <c r="Q28">
        <v>1.9999999999999998E-4</v>
      </c>
      <c r="R28">
        <v>1.9999999999999998E-4</v>
      </c>
      <c r="S28">
        <v>1E-4</v>
      </c>
      <c r="T28">
        <v>1E-4</v>
      </c>
      <c r="U28">
        <v>1E-4</v>
      </c>
    </row>
    <row r="29" spans="1:21" x14ac:dyDescent="0.3">
      <c r="A29" t="s">
        <v>49</v>
      </c>
      <c r="B29" s="2">
        <v>745</v>
      </c>
      <c r="C29" s="2">
        <v>1138</v>
      </c>
      <c r="D29" s="2">
        <v>1131</v>
      </c>
      <c r="E29" s="2">
        <v>1139.5000000000002</v>
      </c>
      <c r="F29" s="2">
        <v>1154.8</v>
      </c>
      <c r="G29" s="2">
        <v>1168</v>
      </c>
      <c r="H29" s="2">
        <v>1188.3</v>
      </c>
      <c r="I29" s="2">
        <v>1207.0000000000002</v>
      </c>
      <c r="J29" s="2">
        <v>1224.6000000000001</v>
      </c>
      <c r="K29" s="2">
        <v>1239.3999999999999</v>
      </c>
      <c r="L29" s="2">
        <v>1251.5999999999999</v>
      </c>
      <c r="M29" s="2">
        <v>1260.8999999999999</v>
      </c>
      <c r="N29">
        <v>8.3000000000000001E-3</v>
      </c>
      <c r="O29">
        <v>7.4999999999999997E-3</v>
      </c>
      <c r="P29">
        <v>7.1999999999999998E-3</v>
      </c>
      <c r="Q29">
        <v>7.3000000000000009E-3</v>
      </c>
      <c r="R29">
        <v>8.0999999999999996E-3</v>
      </c>
      <c r="S29">
        <v>7.3000000000000001E-3</v>
      </c>
      <c r="T29">
        <v>7.3999999999999995E-3</v>
      </c>
      <c r="U29">
        <v>7.6000000000000009E-3</v>
      </c>
    </row>
    <row r="30" spans="1:21" x14ac:dyDescent="0.3">
      <c r="A30" t="s">
        <v>20</v>
      </c>
      <c r="B30" s="2">
        <v>8914</v>
      </c>
      <c r="C30" s="2">
        <v>14592</v>
      </c>
      <c r="D30" s="2">
        <v>14504</v>
      </c>
      <c r="E30" s="2">
        <v>14645.500000000002</v>
      </c>
      <c r="F30" s="2">
        <v>14864.2</v>
      </c>
      <c r="G30" s="2">
        <v>15088.499999999998</v>
      </c>
      <c r="H30" s="2">
        <v>15313.8</v>
      </c>
      <c r="I30" s="2">
        <v>15543.2</v>
      </c>
      <c r="J30" s="2">
        <v>15777.4</v>
      </c>
      <c r="K30" s="2">
        <v>16003.099999999999</v>
      </c>
      <c r="L30" s="2">
        <v>16232.7</v>
      </c>
      <c r="M30" s="2">
        <v>16467.400000000001</v>
      </c>
      <c r="N30">
        <v>0.1676</v>
      </c>
      <c r="O30">
        <v>0.16529999999999997</v>
      </c>
      <c r="P30">
        <v>0.16210000000000002</v>
      </c>
      <c r="Q30">
        <v>0.1575</v>
      </c>
      <c r="R30">
        <v>0.15010000000000001</v>
      </c>
      <c r="S30">
        <v>0.1371</v>
      </c>
      <c r="T30">
        <v>0.11009999999999999</v>
      </c>
      <c r="U30">
        <v>1.06E-2</v>
      </c>
    </row>
    <row r="31" spans="1:21" x14ac:dyDescent="0.3">
      <c r="A31" t="s">
        <v>52</v>
      </c>
      <c r="B31" s="2">
        <v>6131</v>
      </c>
      <c r="C31" s="2">
        <v>7279</v>
      </c>
      <c r="D31" s="2">
        <v>7259</v>
      </c>
      <c r="E31" s="2">
        <v>7335.5</v>
      </c>
      <c r="F31" s="2">
        <v>7439.4000000000005</v>
      </c>
      <c r="G31" s="2">
        <v>7546.9</v>
      </c>
      <c r="H31" s="2">
        <v>7680.8</v>
      </c>
      <c r="I31" s="2">
        <v>7824.5</v>
      </c>
      <c r="J31" s="2">
        <v>7982.4</v>
      </c>
      <c r="K31" s="2">
        <v>8124.4</v>
      </c>
      <c r="L31" s="2">
        <v>8227.5</v>
      </c>
      <c r="M31" s="2">
        <v>8286.4</v>
      </c>
      <c r="N31">
        <v>8.9999999999999998E-4</v>
      </c>
      <c r="O31">
        <v>1E-3</v>
      </c>
      <c r="P31">
        <v>1.2999999999999999E-3</v>
      </c>
      <c r="Q31">
        <v>1.5E-3</v>
      </c>
      <c r="R31">
        <v>1.9E-3</v>
      </c>
      <c r="S31">
        <v>2.3E-3</v>
      </c>
      <c r="T31">
        <v>2.8E-3</v>
      </c>
      <c r="U31">
        <v>3.3999999999999998E-3</v>
      </c>
    </row>
    <row r="32" spans="1:21" x14ac:dyDescent="0.3">
      <c r="A32" t="s">
        <v>54</v>
      </c>
      <c r="B32" s="2">
        <v>4495</v>
      </c>
      <c r="C32" s="2">
        <v>6503</v>
      </c>
      <c r="D32" s="2">
        <v>6477</v>
      </c>
      <c r="E32" s="2">
        <v>6569.1</v>
      </c>
      <c r="F32" s="2">
        <v>6694.0000000000009</v>
      </c>
      <c r="G32" s="2">
        <v>6821.5999999999995</v>
      </c>
      <c r="H32" s="2">
        <v>6980.8</v>
      </c>
      <c r="I32" s="2">
        <v>7149.1999999999989</v>
      </c>
      <c r="J32" s="2">
        <v>7328.0999999999995</v>
      </c>
      <c r="K32" s="2">
        <v>7477.9</v>
      </c>
      <c r="L32" s="2">
        <v>7631.9</v>
      </c>
      <c r="M32" s="2">
        <v>7790.3999999999987</v>
      </c>
      <c r="N32">
        <v>0.82</v>
      </c>
      <c r="O32">
        <v>0.83619999999999994</v>
      </c>
      <c r="P32">
        <v>0.84210000000000007</v>
      </c>
      <c r="Q32">
        <v>0.83499999999999996</v>
      </c>
      <c r="R32">
        <v>0.81629999999999991</v>
      </c>
      <c r="S32">
        <v>0.85270000000000001</v>
      </c>
      <c r="T32">
        <v>0.89639999999999997</v>
      </c>
      <c r="U32">
        <v>0.94140000000000013</v>
      </c>
    </row>
    <row r="33" spans="1:25" x14ac:dyDescent="0.3">
      <c r="A33" t="s">
        <v>56</v>
      </c>
      <c r="B33" s="2">
        <v>1211</v>
      </c>
      <c r="C33" s="2">
        <v>2184</v>
      </c>
      <c r="D33" s="2">
        <v>2160.9</v>
      </c>
      <c r="E33" s="2">
        <v>2187.5</v>
      </c>
      <c r="F33" s="2">
        <v>2233.1999999999998</v>
      </c>
      <c r="G33" s="2">
        <v>2277</v>
      </c>
      <c r="H33" s="2">
        <v>2316.4</v>
      </c>
      <c r="I33" s="2">
        <v>2354.8999999999996</v>
      </c>
      <c r="J33" s="2">
        <v>2391.8999999999996</v>
      </c>
      <c r="K33" s="2">
        <v>2432.6999999999998</v>
      </c>
      <c r="L33" s="2">
        <v>2476.4</v>
      </c>
      <c r="M33" s="2">
        <v>2521.0000000000005</v>
      </c>
      <c r="N33">
        <v>0.14380000000000001</v>
      </c>
      <c r="O33">
        <v>0.15290000000000001</v>
      </c>
      <c r="P33">
        <v>0.1628</v>
      </c>
      <c r="Q33">
        <v>0.17389999999999997</v>
      </c>
      <c r="R33">
        <v>0.18719999999999998</v>
      </c>
      <c r="S33">
        <v>0.2006</v>
      </c>
      <c r="T33">
        <v>0.215</v>
      </c>
      <c r="U33">
        <v>0.23080000000000001</v>
      </c>
    </row>
    <row r="34" spans="1:25" x14ac:dyDescent="0.3">
      <c r="A34" t="s">
        <v>58</v>
      </c>
      <c r="B34" s="2">
        <v>38</v>
      </c>
      <c r="C34" s="2">
        <v>12</v>
      </c>
      <c r="D34" s="2">
        <v>13.1</v>
      </c>
      <c r="E34" s="2">
        <v>13.7</v>
      </c>
      <c r="F34" s="2">
        <v>12.399999999999999</v>
      </c>
      <c r="G34" s="2">
        <v>11.299999999999999</v>
      </c>
      <c r="H34" s="2">
        <v>10.4</v>
      </c>
      <c r="I34" s="2">
        <v>9.6</v>
      </c>
      <c r="J34" s="2">
        <v>9.9</v>
      </c>
      <c r="K34" s="2">
        <v>10.799999999999999</v>
      </c>
      <c r="L34" s="2">
        <v>11.9</v>
      </c>
      <c r="M34" s="2">
        <v>13.299999999999999</v>
      </c>
      <c r="N34">
        <v>1.4E-3</v>
      </c>
      <c r="O34">
        <v>1.1000000000000001E-3</v>
      </c>
      <c r="P34">
        <v>8.9999999999999998E-4</v>
      </c>
      <c r="Q34">
        <v>1E-3</v>
      </c>
      <c r="R34">
        <v>1.4E-3</v>
      </c>
      <c r="S34">
        <v>8.0000000000000004E-4</v>
      </c>
      <c r="T34">
        <v>5.9999999999999995E-4</v>
      </c>
      <c r="U34">
        <v>4.0000000000000002E-4</v>
      </c>
    </row>
    <row r="35" spans="1:25" s="1" customFormat="1" x14ac:dyDescent="0.3">
      <c r="A35" t="s">
        <v>60</v>
      </c>
      <c r="B35" s="2">
        <v>7984</v>
      </c>
      <c r="C35" s="2">
        <v>7103</v>
      </c>
      <c r="D35" s="2">
        <v>6981.7</v>
      </c>
      <c r="E35" s="2">
        <v>7117.2</v>
      </c>
      <c r="F35" s="2">
        <v>7267.6</v>
      </c>
      <c r="G35" s="2">
        <v>7422.3</v>
      </c>
      <c r="H35" s="2">
        <v>7625.3</v>
      </c>
      <c r="I35" s="2">
        <v>7844</v>
      </c>
      <c r="J35" s="2">
        <v>8082.5</v>
      </c>
      <c r="K35" s="2">
        <v>8336.5</v>
      </c>
      <c r="L35" s="2">
        <v>8616.4000000000015</v>
      </c>
      <c r="M35" s="2">
        <v>8923.8000000000011</v>
      </c>
      <c r="N35">
        <v>0.56589999999999996</v>
      </c>
      <c r="O35">
        <v>0.5855999999999999</v>
      </c>
      <c r="P35">
        <v>0.59789999999999999</v>
      </c>
      <c r="Q35">
        <v>0.63660000000000005</v>
      </c>
      <c r="R35">
        <v>0.77029999999999998</v>
      </c>
      <c r="S35">
        <v>0.93679999999999997</v>
      </c>
      <c r="T35">
        <v>1.1393</v>
      </c>
      <c r="U35">
        <v>1.3855</v>
      </c>
      <c r="V35"/>
      <c r="W35"/>
      <c r="X35"/>
      <c r="Y35"/>
    </row>
    <row r="36" spans="1:25" s="9" customFormat="1" x14ac:dyDescent="0.3">
      <c r="A36" t="s">
        <v>62</v>
      </c>
      <c r="B36" s="2">
        <v>16360</v>
      </c>
      <c r="C36" s="2">
        <v>17628</v>
      </c>
      <c r="D36" s="2">
        <v>18636.5</v>
      </c>
      <c r="E36" s="2">
        <v>18818.199999999997</v>
      </c>
      <c r="F36" s="2">
        <v>19086.000000000004</v>
      </c>
      <c r="G36" s="2">
        <v>19365.099999999999</v>
      </c>
      <c r="H36" s="2">
        <v>19713.099999999999</v>
      </c>
      <c r="I36" s="2">
        <v>20072.2</v>
      </c>
      <c r="J36" s="2">
        <v>20419.8</v>
      </c>
      <c r="K36" s="2">
        <v>20705.800000000003</v>
      </c>
      <c r="L36" s="2">
        <v>21008</v>
      </c>
      <c r="M36" s="2">
        <v>21326.899999999998</v>
      </c>
      <c r="N36">
        <v>1.1994</v>
      </c>
      <c r="O36">
        <v>1.1810999999999998</v>
      </c>
      <c r="P36">
        <v>1.1779999999999999</v>
      </c>
      <c r="Q36">
        <v>1.1858</v>
      </c>
      <c r="R36">
        <v>1.2011000000000001</v>
      </c>
      <c r="S36">
        <v>1.2194</v>
      </c>
      <c r="T36">
        <v>1.2358</v>
      </c>
      <c r="U36">
        <v>1.2421000000000002</v>
      </c>
      <c r="V36"/>
      <c r="W36"/>
      <c r="X36"/>
      <c r="Y36"/>
    </row>
    <row r="37" spans="1:25" x14ac:dyDescent="0.3">
      <c r="A37" t="s">
        <v>64</v>
      </c>
      <c r="B37" s="2">
        <v>6513</v>
      </c>
      <c r="C37" s="2">
        <v>12139</v>
      </c>
      <c r="D37" s="2">
        <v>12067.2</v>
      </c>
      <c r="E37" s="2">
        <v>12172.4</v>
      </c>
      <c r="F37" s="2">
        <v>12207.6</v>
      </c>
      <c r="G37" s="2">
        <v>12235.300000000001</v>
      </c>
      <c r="H37" s="2">
        <v>12395.7</v>
      </c>
      <c r="I37" s="2">
        <v>12556.6</v>
      </c>
      <c r="J37" s="2">
        <v>12717.4</v>
      </c>
      <c r="K37" s="2">
        <v>12868.900000000001</v>
      </c>
      <c r="L37" s="2">
        <v>13018.7</v>
      </c>
      <c r="M37" s="2">
        <v>13165.300000000001</v>
      </c>
      <c r="N37">
        <v>1.89E-2</v>
      </c>
      <c r="O37">
        <v>2.3E-2</v>
      </c>
      <c r="P37">
        <v>2.8000000000000001E-2</v>
      </c>
      <c r="Q37">
        <v>3.39E-2</v>
      </c>
      <c r="R37">
        <v>4.0299999999999996E-2</v>
      </c>
      <c r="S37">
        <v>4.9000000000000002E-2</v>
      </c>
      <c r="T37">
        <v>5.96E-2</v>
      </c>
      <c r="U37">
        <v>7.2599999999999998E-2</v>
      </c>
    </row>
    <row r="38" spans="1:25" x14ac:dyDescent="0.3">
      <c r="A38" t="s">
        <v>21</v>
      </c>
      <c r="B38" s="2">
        <v>61112</v>
      </c>
      <c r="C38" s="2">
        <v>75064</v>
      </c>
      <c r="D38" s="2">
        <v>73647.7</v>
      </c>
      <c r="E38" s="2">
        <v>74797.600000000006</v>
      </c>
      <c r="F38" s="2">
        <v>76462.900000000009</v>
      </c>
      <c r="G38" s="2">
        <v>78171.900000000009</v>
      </c>
      <c r="H38" s="2">
        <v>79919.399999999994</v>
      </c>
      <c r="I38" s="2">
        <v>81718.3</v>
      </c>
      <c r="J38" s="2">
        <v>83648.200000000012</v>
      </c>
      <c r="K38" s="2">
        <v>85429.3</v>
      </c>
      <c r="L38" s="2">
        <v>87266.6</v>
      </c>
      <c r="M38" s="2">
        <v>89155.6</v>
      </c>
      <c r="N38">
        <v>14.418500000000002</v>
      </c>
      <c r="O38">
        <v>14.672499999999999</v>
      </c>
      <c r="P38">
        <v>14.935499999999999</v>
      </c>
      <c r="Q38">
        <v>15.184899999999997</v>
      </c>
      <c r="R38">
        <v>15.379399999999999</v>
      </c>
      <c r="S38">
        <v>15.557</v>
      </c>
      <c r="T38">
        <v>15.643900000000002</v>
      </c>
      <c r="U38">
        <v>15.5923</v>
      </c>
    </row>
    <row r="39" spans="1:25" x14ac:dyDescent="0.3">
      <c r="A39" t="s">
        <v>67</v>
      </c>
      <c r="B39" s="2">
        <v>109</v>
      </c>
      <c r="C39" s="2">
        <v>110</v>
      </c>
      <c r="D39" s="2">
        <v>106.7</v>
      </c>
      <c r="E39" s="2">
        <v>107.5</v>
      </c>
      <c r="F39" s="2">
        <v>103.10000000000001</v>
      </c>
      <c r="G39" s="2">
        <v>99.5</v>
      </c>
      <c r="H39" s="2">
        <v>100.7</v>
      </c>
      <c r="I39" s="2">
        <v>101.9</v>
      </c>
      <c r="J39" s="2">
        <v>103.3</v>
      </c>
      <c r="K39" s="2">
        <v>104.39999999999999</v>
      </c>
      <c r="L39" s="2">
        <v>105.6</v>
      </c>
      <c r="M39" s="2">
        <v>106.89999999999999</v>
      </c>
      <c r="N39">
        <v>0</v>
      </c>
      <c r="O39">
        <v>0</v>
      </c>
      <c r="P39">
        <v>0</v>
      </c>
      <c r="Q39">
        <v>1.0000000000000003E-4</v>
      </c>
      <c r="R39">
        <v>1.0000000000000003E-4</v>
      </c>
      <c r="S39">
        <v>0</v>
      </c>
      <c r="T39">
        <v>0</v>
      </c>
      <c r="U39">
        <v>0</v>
      </c>
    </row>
    <row r="40" spans="1:25" x14ac:dyDescent="0.3">
      <c r="A40" t="s">
        <v>69</v>
      </c>
      <c r="B40" s="2">
        <v>6428</v>
      </c>
      <c r="C40" s="2">
        <v>6211</v>
      </c>
      <c r="D40" s="2">
        <v>5655</v>
      </c>
      <c r="E40" s="2">
        <v>5704.8</v>
      </c>
      <c r="F40" s="2">
        <v>5708.3</v>
      </c>
      <c r="G40" s="2">
        <v>5697.4000000000005</v>
      </c>
      <c r="H40" s="2">
        <v>5755.6999999999989</v>
      </c>
      <c r="I40" s="2">
        <v>5804.5999999999995</v>
      </c>
      <c r="J40" s="2">
        <v>5836.7</v>
      </c>
      <c r="K40" s="2">
        <v>5843.2000000000007</v>
      </c>
      <c r="L40" s="2">
        <v>5720.1</v>
      </c>
      <c r="M40" s="2">
        <v>1796</v>
      </c>
      <c r="N40">
        <v>0.21180000000000002</v>
      </c>
      <c r="O40">
        <v>0.19229999999999997</v>
      </c>
      <c r="P40">
        <v>0.15959999999999999</v>
      </c>
      <c r="Q40">
        <v>0.1043</v>
      </c>
      <c r="R40">
        <v>1.2800000000000001E-2</v>
      </c>
      <c r="S40">
        <v>1.5599999999999999E-2</v>
      </c>
      <c r="T40">
        <v>1.2699999999999999E-2</v>
      </c>
      <c r="U40">
        <v>1.04E-2</v>
      </c>
    </row>
    <row r="41" spans="1:25" x14ac:dyDescent="0.3">
      <c r="A41" t="s">
        <v>71</v>
      </c>
      <c r="B41" s="2">
        <v>92</v>
      </c>
      <c r="C41" s="2">
        <v>140</v>
      </c>
      <c r="D41" s="2">
        <v>140</v>
      </c>
      <c r="E41" s="2">
        <v>140.9</v>
      </c>
      <c r="F41" s="2">
        <v>143.5</v>
      </c>
      <c r="G41" s="2">
        <v>145.9</v>
      </c>
      <c r="H41" s="2">
        <v>147.69999999999999</v>
      </c>
      <c r="I41" s="2">
        <v>148.89999999999998</v>
      </c>
      <c r="J41" s="2">
        <v>149.79999999999998</v>
      </c>
      <c r="K41" s="2">
        <v>151</v>
      </c>
      <c r="L41" s="2">
        <v>152.5</v>
      </c>
      <c r="M41" s="2">
        <v>154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5" x14ac:dyDescent="0.3">
      <c r="A42" t="s">
        <v>73</v>
      </c>
      <c r="B42" s="2">
        <v>5473</v>
      </c>
      <c r="C42" s="2">
        <v>6400</v>
      </c>
      <c r="D42" s="2">
        <v>6395</v>
      </c>
      <c r="E42" s="2">
        <v>6457.4999999999991</v>
      </c>
      <c r="F42" s="2">
        <v>6524.4000000000005</v>
      </c>
      <c r="G42" s="2">
        <v>6591.5999999999995</v>
      </c>
      <c r="H42" s="2">
        <v>6672.7</v>
      </c>
      <c r="I42" s="2">
        <v>6755.1</v>
      </c>
      <c r="J42" s="2">
        <v>6839.2999999999993</v>
      </c>
      <c r="K42" s="2">
        <v>6923.3</v>
      </c>
      <c r="L42" s="2">
        <v>7008.7999999999993</v>
      </c>
      <c r="M42" s="2">
        <v>7095.1</v>
      </c>
      <c r="N42">
        <v>1E-4</v>
      </c>
      <c r="O42">
        <v>1E-4</v>
      </c>
      <c r="P42">
        <v>1E-4</v>
      </c>
      <c r="Q42">
        <v>1E-4</v>
      </c>
      <c r="R42">
        <v>1E-4</v>
      </c>
      <c r="S42">
        <v>1E-4</v>
      </c>
      <c r="T42">
        <v>0</v>
      </c>
      <c r="U42">
        <v>1E-4</v>
      </c>
    </row>
    <row r="43" spans="1:25" x14ac:dyDescent="0.3">
      <c r="A43" t="s">
        <v>75</v>
      </c>
      <c r="B43" s="2">
        <v>4679</v>
      </c>
      <c r="C43" s="2">
        <v>5939</v>
      </c>
      <c r="D43" s="2">
        <v>6005.9</v>
      </c>
      <c r="E43" s="2">
        <v>6054.1</v>
      </c>
      <c r="F43" s="2">
        <v>6135.8</v>
      </c>
      <c r="G43" s="2">
        <v>6219.5000000000009</v>
      </c>
      <c r="H43" s="2">
        <v>6301.5</v>
      </c>
      <c r="I43" s="2">
        <v>6384.2999999999993</v>
      </c>
      <c r="J43" s="2">
        <v>6467.4000000000005</v>
      </c>
      <c r="K43" s="2">
        <v>6548.2999999999993</v>
      </c>
      <c r="L43" s="2">
        <v>6627.9000000000005</v>
      </c>
      <c r="M43" s="2">
        <v>6705.4999999999991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5" x14ac:dyDescent="0.3">
      <c r="A44" t="s">
        <v>77</v>
      </c>
      <c r="B44" s="2">
        <v>7061</v>
      </c>
      <c r="C44" s="2">
        <v>15315</v>
      </c>
      <c r="D44" s="2">
        <v>15187</v>
      </c>
      <c r="E44" s="2">
        <v>15325.9</v>
      </c>
      <c r="F44" s="2">
        <v>15431.399999999998</v>
      </c>
      <c r="G44" s="2">
        <v>15536.699999999999</v>
      </c>
      <c r="H44" s="2">
        <v>15751.800000000001</v>
      </c>
      <c r="I44" s="2">
        <v>15970.099999999999</v>
      </c>
      <c r="J44" s="2">
        <v>16191.5</v>
      </c>
      <c r="K44" s="2">
        <v>16404.7</v>
      </c>
      <c r="L44" s="2">
        <v>16620.5</v>
      </c>
      <c r="M44" s="2">
        <v>16839.100000000002</v>
      </c>
      <c r="N44">
        <v>0</v>
      </c>
      <c r="O44">
        <v>0</v>
      </c>
      <c r="P44">
        <v>0</v>
      </c>
      <c r="Q44">
        <v>0</v>
      </c>
      <c r="R44">
        <v>5.9999999999999962E-4</v>
      </c>
      <c r="S44">
        <v>0</v>
      </c>
      <c r="T44">
        <v>0</v>
      </c>
      <c r="U44">
        <v>0</v>
      </c>
    </row>
    <row r="45" spans="1:25" x14ac:dyDescent="0.3">
      <c r="A45" t="s">
        <v>79</v>
      </c>
      <c r="B45" s="2">
        <v>27061</v>
      </c>
      <c r="C45" s="2">
        <v>23423</v>
      </c>
      <c r="D45" s="2">
        <v>23662.399999999998</v>
      </c>
      <c r="E45" s="2">
        <v>23969.4</v>
      </c>
      <c r="F45" s="2">
        <v>24042.899999999998</v>
      </c>
      <c r="G45" s="2">
        <v>24012.5</v>
      </c>
      <c r="H45" s="2">
        <v>23943.500000000004</v>
      </c>
      <c r="I45" s="2">
        <v>23712.5</v>
      </c>
      <c r="J45" s="2">
        <v>23242.499999999996</v>
      </c>
      <c r="K45" s="2">
        <v>22154.399999999998</v>
      </c>
      <c r="L45" s="2">
        <v>21300.400000000001</v>
      </c>
      <c r="M45" s="2">
        <v>21181.1</v>
      </c>
      <c r="N45">
        <v>0.11889999999999999</v>
      </c>
      <c r="O45">
        <v>0.15429999999999999</v>
      </c>
      <c r="P45">
        <v>0.19490000000000002</v>
      </c>
      <c r="Q45">
        <v>0.24220000000000003</v>
      </c>
      <c r="R45">
        <v>0.2797</v>
      </c>
      <c r="S45">
        <v>0.22459999999999999</v>
      </c>
      <c r="T45">
        <v>0.17849999999999999</v>
      </c>
      <c r="U45">
        <v>0.13930000000000001</v>
      </c>
    </row>
    <row r="46" spans="1:25" x14ac:dyDescent="0.3">
      <c r="A46" t="s">
        <v>23</v>
      </c>
      <c r="B46" s="2">
        <v>0</v>
      </c>
      <c r="C46" s="2">
        <v>16594</v>
      </c>
      <c r="D46" s="2">
        <v>15938.9</v>
      </c>
      <c r="E46" s="2">
        <v>16124.2</v>
      </c>
      <c r="F46" s="2">
        <v>16410.5</v>
      </c>
      <c r="G46" s="2">
        <v>16694.400000000001</v>
      </c>
      <c r="H46" s="2">
        <v>16978.100000000002</v>
      </c>
      <c r="I46" s="2">
        <v>17263.599999999999</v>
      </c>
      <c r="J46" s="2">
        <v>17551.300000000003</v>
      </c>
      <c r="K46" s="2">
        <v>17824.899999999998</v>
      </c>
      <c r="L46" s="2">
        <v>18100.899999999998</v>
      </c>
      <c r="M46" s="2">
        <v>18378.8</v>
      </c>
      <c r="N46">
        <v>0.1762</v>
      </c>
      <c r="O46">
        <v>0.18509999999999999</v>
      </c>
      <c r="P46">
        <v>0.19369999999999998</v>
      </c>
      <c r="Q46">
        <v>0.20780000000000001</v>
      </c>
      <c r="R46">
        <v>0.22450000000000001</v>
      </c>
      <c r="S46">
        <v>0.24230000000000002</v>
      </c>
      <c r="T46">
        <v>0.25919999999999999</v>
      </c>
      <c r="U46">
        <v>0.27360000000000001</v>
      </c>
    </row>
    <row r="47" spans="1:25" x14ac:dyDescent="0.3">
      <c r="A47" t="s">
        <v>82</v>
      </c>
      <c r="B47" s="2">
        <v>1719</v>
      </c>
      <c r="C47" s="2">
        <v>1498</v>
      </c>
      <c r="D47" s="2">
        <v>1167</v>
      </c>
      <c r="E47" s="2">
        <v>1202.3</v>
      </c>
      <c r="F47" s="2">
        <v>1258.5</v>
      </c>
      <c r="G47" s="2">
        <v>1306.4000000000001</v>
      </c>
      <c r="H47" s="2">
        <v>1376.7</v>
      </c>
      <c r="I47" s="2">
        <v>1458.1</v>
      </c>
      <c r="J47" s="2">
        <v>1528.8000000000002</v>
      </c>
      <c r="K47" s="2">
        <v>1537.8999999999999</v>
      </c>
      <c r="L47" s="2">
        <v>1509.1</v>
      </c>
      <c r="M47" s="2">
        <v>1431.6000000000004</v>
      </c>
      <c r="N47">
        <v>2.5999999999999999E-2</v>
      </c>
      <c r="O47">
        <v>3.2399999999999998E-2</v>
      </c>
      <c r="P47">
        <v>3.9900000000000005E-2</v>
      </c>
      <c r="Q47">
        <v>4.8899999999999999E-2</v>
      </c>
      <c r="R47">
        <v>5.96E-2</v>
      </c>
      <c r="S47">
        <v>7.2800000000000004E-2</v>
      </c>
      <c r="T47">
        <v>8.8800000000000004E-2</v>
      </c>
      <c r="U47">
        <v>0.1082</v>
      </c>
    </row>
    <row r="48" spans="1:25" x14ac:dyDescent="0.3">
      <c r="A48" t="s">
        <v>84</v>
      </c>
      <c r="B48" s="2">
        <v>21685</v>
      </c>
      <c r="C48" s="2">
        <v>27446</v>
      </c>
      <c r="D48" s="2">
        <v>26669.1</v>
      </c>
      <c r="E48" s="2">
        <v>26906.3</v>
      </c>
      <c r="F48" s="2">
        <v>27128.100000000002</v>
      </c>
      <c r="G48" s="2">
        <v>27344.3</v>
      </c>
      <c r="H48" s="2">
        <v>27702.600000000002</v>
      </c>
      <c r="I48" s="2">
        <v>28079.3</v>
      </c>
      <c r="J48" s="2">
        <v>28462.100000000002</v>
      </c>
      <c r="K48" s="2">
        <v>28856</v>
      </c>
      <c r="L48" s="2">
        <v>29257.899999999998</v>
      </c>
      <c r="M48" s="2">
        <v>29668.1</v>
      </c>
      <c r="N48">
        <v>0.21059999999999998</v>
      </c>
      <c r="O48">
        <v>0.23400000000000001</v>
      </c>
      <c r="P48">
        <v>0.25730000000000003</v>
      </c>
      <c r="Q48">
        <v>0.2823</v>
      </c>
      <c r="R48">
        <v>0.30980000000000002</v>
      </c>
      <c r="S48">
        <v>0.3352</v>
      </c>
      <c r="T48">
        <v>0.36499999999999999</v>
      </c>
      <c r="U48">
        <v>0.39829999999999993</v>
      </c>
    </row>
    <row r="49" spans="1:21" x14ac:dyDescent="0.3">
      <c r="A49" t="s">
        <v>86</v>
      </c>
      <c r="B49" s="2">
        <v>5065</v>
      </c>
      <c r="C49" s="2">
        <v>4622</v>
      </c>
      <c r="D49" s="2">
        <v>4617</v>
      </c>
      <c r="E49" s="2">
        <v>4647</v>
      </c>
      <c r="F49" s="2">
        <v>4686.7999999999993</v>
      </c>
      <c r="G49" s="2">
        <v>4726.5</v>
      </c>
      <c r="H49" s="2">
        <v>4796.2</v>
      </c>
      <c r="I49" s="2">
        <v>4868.0000000000009</v>
      </c>
      <c r="J49" s="2">
        <v>4940.7</v>
      </c>
      <c r="K49" s="2">
        <v>5015.2</v>
      </c>
      <c r="L49" s="2">
        <v>5090.7</v>
      </c>
      <c r="M49" s="2">
        <v>5167.8</v>
      </c>
      <c r="N49">
        <v>7.7200000000000005E-2</v>
      </c>
      <c r="O49">
        <v>7.1400000000000005E-2</v>
      </c>
      <c r="P49">
        <v>6.3499999999999987E-2</v>
      </c>
      <c r="Q49">
        <v>5.1900000000000002E-2</v>
      </c>
      <c r="R49">
        <v>2.7600000000000003E-2</v>
      </c>
      <c r="S49">
        <v>2.8999999999999998E-3</v>
      </c>
      <c r="T49">
        <v>4.3E-3</v>
      </c>
      <c r="U49">
        <v>5.6999999999999993E-3</v>
      </c>
    </row>
    <row r="50" spans="1:21" x14ac:dyDescent="0.3">
      <c r="A50" t="s">
        <v>88</v>
      </c>
      <c r="B50" s="2">
        <v>2109</v>
      </c>
      <c r="C50" s="2">
        <v>3909</v>
      </c>
      <c r="D50" s="2">
        <v>3911</v>
      </c>
      <c r="E50" s="2">
        <v>4009.4</v>
      </c>
      <c r="F50" s="2">
        <v>4110.8</v>
      </c>
      <c r="G50" s="2">
        <v>4218.1000000000004</v>
      </c>
      <c r="H50" s="2">
        <v>4342.3</v>
      </c>
      <c r="I50" s="2">
        <v>4464.9000000000005</v>
      </c>
      <c r="J50" s="2">
        <v>4589.5999999999995</v>
      </c>
      <c r="K50" s="2">
        <v>4698</v>
      </c>
      <c r="L50" s="2">
        <v>4807.6000000000004</v>
      </c>
      <c r="M50" s="2">
        <v>4917.8</v>
      </c>
      <c r="N50">
        <v>3.2100000000000004E-2</v>
      </c>
      <c r="O50">
        <v>3.7400000000000003E-2</v>
      </c>
      <c r="P50">
        <v>3.6899999999999995E-2</v>
      </c>
      <c r="Q50">
        <v>3.1E-2</v>
      </c>
      <c r="R50">
        <v>2.5899999999999999E-2</v>
      </c>
      <c r="S50">
        <v>2.1099999999999997E-2</v>
      </c>
      <c r="T50">
        <v>1.7000000000000001E-2</v>
      </c>
      <c r="U50">
        <v>1.3599999999999999E-2</v>
      </c>
    </row>
    <row r="51" spans="1:21" x14ac:dyDescent="0.3">
      <c r="A51" t="s">
        <v>89</v>
      </c>
      <c r="B51" s="2">
        <v>32671</v>
      </c>
      <c r="C51" s="2">
        <v>48611</v>
      </c>
      <c r="D51" s="2">
        <v>46393.1</v>
      </c>
      <c r="E51" s="2">
        <v>46771.4</v>
      </c>
      <c r="F51" s="2">
        <v>47335.600000000006</v>
      </c>
      <c r="G51" s="2">
        <v>47871.8</v>
      </c>
      <c r="H51" s="2">
        <v>48383.8</v>
      </c>
      <c r="I51" s="2">
        <v>48819.799999999996</v>
      </c>
      <c r="J51" s="2">
        <v>49106.700000000004</v>
      </c>
      <c r="K51" s="2">
        <v>49006.899999999994</v>
      </c>
      <c r="L51" s="2">
        <v>46280.5</v>
      </c>
      <c r="M51" s="2">
        <v>15192.3</v>
      </c>
      <c r="N51">
        <v>2.7320000000000002</v>
      </c>
      <c r="O51">
        <v>2.3749000000000002</v>
      </c>
      <c r="P51">
        <v>1.6482999999999999</v>
      </c>
      <c r="Q51">
        <v>0</v>
      </c>
      <c r="R51">
        <v>0</v>
      </c>
      <c r="S51">
        <v>1E-4</v>
      </c>
      <c r="T51">
        <v>2.0000000000000001E-4</v>
      </c>
      <c r="U51">
        <v>2.9999999999999997E-4</v>
      </c>
    </row>
    <row r="52" spans="1:21" x14ac:dyDescent="0.3">
      <c r="A52" t="s">
        <v>13</v>
      </c>
      <c r="B52" s="2">
        <v>52832</v>
      </c>
      <c r="C52" s="2">
        <v>89122</v>
      </c>
      <c r="D52" s="2">
        <v>88761</v>
      </c>
      <c r="E52" s="2">
        <v>89991</v>
      </c>
      <c r="F52" s="2">
        <v>91881.7</v>
      </c>
      <c r="G52" s="2">
        <v>93853.3</v>
      </c>
      <c r="H52" s="2">
        <v>95429.2</v>
      </c>
      <c r="I52" s="2">
        <v>97054.1</v>
      </c>
      <c r="J52" s="2">
        <v>98734</v>
      </c>
      <c r="K52" s="2">
        <v>100098.9</v>
      </c>
      <c r="L52" s="2">
        <v>101492.09999999999</v>
      </c>
      <c r="M52" s="2">
        <v>102914.4</v>
      </c>
      <c r="N52">
        <v>1.0943000000000001</v>
      </c>
      <c r="O52">
        <v>1.1338999999999999</v>
      </c>
      <c r="P52">
        <v>1.1733</v>
      </c>
      <c r="Q52">
        <v>1.2121</v>
      </c>
      <c r="R52">
        <v>1.25</v>
      </c>
      <c r="S52">
        <v>1.2932999999999999</v>
      </c>
      <c r="T52">
        <v>1.3405</v>
      </c>
      <c r="U52">
        <v>1.3868</v>
      </c>
    </row>
    <row r="53" spans="1:21" x14ac:dyDescent="0.3">
      <c r="A53" t="s">
        <v>92</v>
      </c>
      <c r="B53" s="2">
        <v>7515</v>
      </c>
      <c r="C53" s="2">
        <v>24437</v>
      </c>
      <c r="D53" s="2">
        <v>24456</v>
      </c>
      <c r="E53" s="2">
        <v>24694.5</v>
      </c>
      <c r="F53" s="2">
        <v>25041.600000000002</v>
      </c>
      <c r="G53" s="2">
        <v>25393.399999999998</v>
      </c>
      <c r="H53" s="2">
        <v>25804</v>
      </c>
      <c r="I53" s="2">
        <v>26223.3</v>
      </c>
      <c r="J53" s="2">
        <v>26652.2</v>
      </c>
      <c r="K53" s="2">
        <v>27078.299999999996</v>
      </c>
      <c r="L53" s="2">
        <v>27514.399999999998</v>
      </c>
      <c r="M53" s="2">
        <v>27961.5</v>
      </c>
      <c r="N53">
        <v>0.63900000000000001</v>
      </c>
      <c r="O53">
        <v>0.65779999999999994</v>
      </c>
      <c r="P53">
        <v>0.67559999999999987</v>
      </c>
      <c r="Q53">
        <v>0.69199999999999995</v>
      </c>
      <c r="R53">
        <v>0.70599999999999996</v>
      </c>
      <c r="S53">
        <v>0.71610000000000007</v>
      </c>
      <c r="T53">
        <v>0.72109999999999996</v>
      </c>
      <c r="U53">
        <v>0.71839999999999993</v>
      </c>
    </row>
    <row r="54" spans="1:21" x14ac:dyDescent="0.3">
      <c r="A54" t="s">
        <v>93</v>
      </c>
      <c r="B54" s="2">
        <v>6981</v>
      </c>
      <c r="C54" s="2">
        <v>9871</v>
      </c>
      <c r="D54" s="2">
        <v>9849</v>
      </c>
      <c r="E54" s="2">
        <v>9975.2999999999993</v>
      </c>
      <c r="F54" s="2">
        <v>10165.5</v>
      </c>
      <c r="G54" s="2">
        <v>10361.5</v>
      </c>
      <c r="H54" s="2">
        <v>10616.800000000001</v>
      </c>
      <c r="I54" s="2">
        <v>10889.300000000001</v>
      </c>
      <c r="J54" s="2">
        <v>11179.9</v>
      </c>
      <c r="K54" s="2">
        <v>11426.900000000001</v>
      </c>
      <c r="L54" s="2">
        <v>11685</v>
      </c>
      <c r="M54" s="2">
        <v>11954.4</v>
      </c>
      <c r="N54">
        <v>1.24E-2</v>
      </c>
      <c r="O54">
        <v>1.52E-2</v>
      </c>
      <c r="P54">
        <v>1.8499999999999999E-2</v>
      </c>
      <c r="Q54">
        <v>2.24E-2</v>
      </c>
      <c r="R54">
        <v>2.7100000000000003E-2</v>
      </c>
      <c r="S54">
        <v>3.3000000000000002E-2</v>
      </c>
      <c r="T54">
        <v>4.0100000000000004E-2</v>
      </c>
      <c r="U54">
        <v>4.8799999999999996E-2</v>
      </c>
    </row>
    <row r="55" spans="1:21" x14ac:dyDescent="0.3">
      <c r="A55" s="1" t="s">
        <v>94</v>
      </c>
    </row>
    <row r="56" spans="1:21" x14ac:dyDescent="0.3">
      <c r="B56" s="2" t="s">
        <v>1</v>
      </c>
      <c r="D56" s="2" t="s">
        <v>2</v>
      </c>
    </row>
    <row r="57" spans="1:21" x14ac:dyDescent="0.3">
      <c r="A57" s="5" t="s">
        <v>4</v>
      </c>
      <c r="B57" s="6">
        <v>1992</v>
      </c>
      <c r="C57" s="6">
        <v>2017</v>
      </c>
      <c r="D57" s="7">
        <v>2017</v>
      </c>
      <c r="E57" s="7">
        <v>2020</v>
      </c>
      <c r="F57" s="7">
        <v>2025</v>
      </c>
      <c r="G57" s="7">
        <v>2030</v>
      </c>
      <c r="H57" s="7">
        <v>2035</v>
      </c>
      <c r="I57" s="7">
        <v>2040</v>
      </c>
      <c r="J57" s="7">
        <v>2045</v>
      </c>
      <c r="K57" s="7">
        <v>2050</v>
      </c>
      <c r="L57" s="7">
        <v>2055</v>
      </c>
      <c r="M57" s="7">
        <v>2060</v>
      </c>
      <c r="N57" s="8">
        <v>2065</v>
      </c>
      <c r="O57" s="8">
        <v>2070</v>
      </c>
      <c r="P57" s="8">
        <v>2075</v>
      </c>
      <c r="Q57" s="8">
        <v>2080</v>
      </c>
      <c r="R57" s="8">
        <v>2085</v>
      </c>
      <c r="S57" s="8">
        <v>2090</v>
      </c>
      <c r="T57" s="8">
        <v>2095</v>
      </c>
      <c r="U57" s="8">
        <v>2100</v>
      </c>
    </row>
    <row r="58" spans="1:21" x14ac:dyDescent="0.3">
      <c r="A58" s="9" t="s">
        <v>24</v>
      </c>
      <c r="B58" s="10">
        <f>SUM(B59:B80)</f>
        <v>717124</v>
      </c>
      <c r="C58" s="10">
        <f>SUM(C59:C80)</f>
        <v>657487</v>
      </c>
      <c r="D58" s="10">
        <f>SUM(D59:D80)</f>
        <v>661713.80000000005</v>
      </c>
      <c r="E58" s="10">
        <f>SUM(E59:E80)</f>
        <v>672821.79999999993</v>
      </c>
      <c r="F58" s="10">
        <f t="shared" ref="F58:U58" si="1">SUM(F59:F80)</f>
        <v>703222.3</v>
      </c>
      <c r="G58" s="10">
        <f t="shared" si="1"/>
        <v>733779.8</v>
      </c>
      <c r="H58" s="10">
        <f t="shared" si="1"/>
        <v>735182.3</v>
      </c>
      <c r="I58" s="10">
        <f t="shared" si="1"/>
        <v>729170.5</v>
      </c>
      <c r="J58" s="10">
        <f t="shared" si="1"/>
        <v>721281.89999999991</v>
      </c>
      <c r="K58" s="10">
        <f t="shared" si="1"/>
        <v>703068.7</v>
      </c>
      <c r="L58" s="10">
        <f t="shared" si="1"/>
        <v>677482.20000000007</v>
      </c>
      <c r="M58" s="10">
        <f t="shared" si="1"/>
        <v>650303.30000000005</v>
      </c>
      <c r="N58" s="10">
        <f t="shared" si="1"/>
        <v>630.92540000000008</v>
      </c>
      <c r="O58" s="10">
        <f t="shared" si="1"/>
        <v>605.70849999999996</v>
      </c>
      <c r="P58" s="10">
        <f t="shared" si="1"/>
        <v>577.12480000000005</v>
      </c>
      <c r="Q58" s="10">
        <f t="shared" si="1"/>
        <v>545.77620000000002</v>
      </c>
      <c r="R58" s="10">
        <f t="shared" si="1"/>
        <v>509.13949999999994</v>
      </c>
      <c r="S58" s="10">
        <f t="shared" si="1"/>
        <v>466.83140000000009</v>
      </c>
      <c r="T58" s="10">
        <f t="shared" si="1"/>
        <v>419.11839999999995</v>
      </c>
      <c r="U58" s="10">
        <f t="shared" si="1"/>
        <v>363.67719999999997</v>
      </c>
    </row>
    <row r="59" spans="1:21" x14ac:dyDescent="0.3">
      <c r="A59" t="s">
        <v>95</v>
      </c>
      <c r="B59" s="2">
        <v>167</v>
      </c>
      <c r="C59" s="2">
        <v>75</v>
      </c>
      <c r="D59" s="2">
        <v>58.1</v>
      </c>
      <c r="E59" s="2">
        <v>60</v>
      </c>
      <c r="F59" s="2">
        <v>60.900000000000006</v>
      </c>
      <c r="G59" s="2">
        <v>61.7</v>
      </c>
      <c r="H59" s="2">
        <v>63.199999999999996</v>
      </c>
      <c r="I59" s="2">
        <v>65.399999999999991</v>
      </c>
      <c r="J59" s="2">
        <v>67.8</v>
      </c>
      <c r="K59" s="2">
        <v>69.799999999999983</v>
      </c>
      <c r="L59" s="2">
        <v>71.799999999999983</v>
      </c>
      <c r="M59" s="2">
        <v>74</v>
      </c>
      <c r="N59">
        <v>2.46E-2</v>
      </c>
      <c r="O59">
        <v>2.4399999999999998E-2</v>
      </c>
      <c r="P59">
        <v>2.3399999999999997E-2</v>
      </c>
      <c r="Q59">
        <v>2.24E-2</v>
      </c>
      <c r="R59">
        <v>2.1700000000000001E-2</v>
      </c>
      <c r="S59">
        <v>1.9899999999999998E-2</v>
      </c>
      <c r="T59">
        <v>1.8100000000000002E-2</v>
      </c>
      <c r="U59">
        <v>1.5700000000000002E-2</v>
      </c>
    </row>
    <row r="60" spans="1:21" x14ac:dyDescent="0.3">
      <c r="A60" t="s">
        <v>96</v>
      </c>
      <c r="B60" s="2">
        <v>7</v>
      </c>
      <c r="C60" s="2">
        <v>11</v>
      </c>
      <c r="D60" s="2">
        <v>12</v>
      </c>
      <c r="E60" s="2">
        <v>12.2</v>
      </c>
      <c r="F60" s="2">
        <v>12.5</v>
      </c>
      <c r="G60" s="2">
        <v>12.7</v>
      </c>
      <c r="H60" s="2">
        <v>12.899999999999999</v>
      </c>
      <c r="I60" s="2">
        <v>13</v>
      </c>
      <c r="J60" s="2">
        <v>13.499999999999998</v>
      </c>
      <c r="K60" s="2">
        <v>13.7</v>
      </c>
      <c r="L60" s="2">
        <v>13.9</v>
      </c>
      <c r="M60" s="2">
        <v>14.200000000000001</v>
      </c>
      <c r="N60">
        <v>2.0000000000000001E-4</v>
      </c>
      <c r="O60">
        <v>2.0000000000000001E-4</v>
      </c>
      <c r="P60">
        <v>2.0000000000000001E-4</v>
      </c>
      <c r="Q60">
        <v>2.0000000000000001E-4</v>
      </c>
      <c r="R60">
        <v>2.0000000000000001E-4</v>
      </c>
      <c r="S60">
        <v>2.0000000000000001E-4</v>
      </c>
      <c r="T60">
        <v>2.0000000000000001E-4</v>
      </c>
      <c r="U60">
        <v>2.0000000000000001E-4</v>
      </c>
    </row>
    <row r="61" spans="1:21" x14ac:dyDescent="0.3">
      <c r="A61" t="s">
        <v>97</v>
      </c>
      <c r="B61" s="2">
        <v>189</v>
      </c>
      <c r="C61" s="2">
        <v>165</v>
      </c>
      <c r="D61" s="2">
        <v>166</v>
      </c>
      <c r="E61" s="2">
        <v>167.3</v>
      </c>
      <c r="F61" s="2">
        <v>166.8</v>
      </c>
      <c r="G61" s="2">
        <v>166.3</v>
      </c>
      <c r="H61" s="2">
        <v>165.5</v>
      </c>
      <c r="I61" s="2">
        <v>164.6</v>
      </c>
      <c r="J61" s="2">
        <v>163.19999999999999</v>
      </c>
      <c r="K61" s="2">
        <v>160.4</v>
      </c>
      <c r="L61" s="2">
        <v>166.6</v>
      </c>
      <c r="M61" s="2">
        <v>171.7</v>
      </c>
      <c r="N61">
        <v>0</v>
      </c>
      <c r="O61">
        <v>0</v>
      </c>
      <c r="P61">
        <v>-9.9999999999997863E-5</v>
      </c>
      <c r="Q61">
        <v>0</v>
      </c>
      <c r="R61">
        <v>9.0000000000000214E-4</v>
      </c>
      <c r="S61">
        <v>0</v>
      </c>
      <c r="T61">
        <v>0</v>
      </c>
      <c r="U61">
        <v>-9.9999999999997863E-5</v>
      </c>
    </row>
    <row r="62" spans="1:21" x14ac:dyDescent="0.3">
      <c r="A62" t="s">
        <v>25</v>
      </c>
      <c r="B62" s="2">
        <v>172096</v>
      </c>
      <c r="C62" s="2">
        <v>156213</v>
      </c>
      <c r="D62" s="2">
        <v>155252.30000000002</v>
      </c>
      <c r="E62" s="2">
        <v>159940.80000000002</v>
      </c>
      <c r="F62" s="2">
        <v>165445.59999999998</v>
      </c>
      <c r="G62" s="2">
        <v>171250.99999999997</v>
      </c>
      <c r="H62" s="2">
        <v>173390.6</v>
      </c>
      <c r="I62" s="2">
        <v>178040.4</v>
      </c>
      <c r="J62" s="2">
        <v>183652.50000000003</v>
      </c>
      <c r="K62" s="2">
        <v>183332.1</v>
      </c>
      <c r="L62" s="2">
        <v>181611.5</v>
      </c>
      <c r="M62" s="2">
        <v>178060.2</v>
      </c>
      <c r="N62">
        <v>243.94120000000001</v>
      </c>
      <c r="O62">
        <v>239.0735</v>
      </c>
      <c r="P62">
        <v>232.6713</v>
      </c>
      <c r="Q62">
        <v>225.11620000000002</v>
      </c>
      <c r="R62">
        <v>216.73920000000001</v>
      </c>
      <c r="S62">
        <v>206.70270000000002</v>
      </c>
      <c r="T62">
        <v>195.2525</v>
      </c>
      <c r="U62">
        <v>183.00759999999997</v>
      </c>
    </row>
    <row r="63" spans="1:21" x14ac:dyDescent="0.3">
      <c r="A63" t="s">
        <v>98</v>
      </c>
      <c r="B63" s="2">
        <v>9</v>
      </c>
      <c r="C63" s="2">
        <v>11</v>
      </c>
      <c r="D63" s="2">
        <v>11.1</v>
      </c>
      <c r="E63" s="2">
        <v>11.5</v>
      </c>
      <c r="F63" s="2">
        <v>11.799999999999999</v>
      </c>
      <c r="G63" s="2">
        <v>12.1</v>
      </c>
      <c r="H63" s="2">
        <v>12.299999999999999</v>
      </c>
      <c r="I63" s="2">
        <v>12.2</v>
      </c>
      <c r="J63" s="2">
        <v>12.399999999999999</v>
      </c>
      <c r="K63" s="2">
        <v>12.8</v>
      </c>
      <c r="L63" s="2">
        <v>13.299999999999999</v>
      </c>
      <c r="M63" s="2">
        <v>13.799999999999999</v>
      </c>
      <c r="N63">
        <v>1.5999999999999999E-3</v>
      </c>
      <c r="O63">
        <v>1.5999999999999999E-3</v>
      </c>
      <c r="P63">
        <v>1.6999999999999999E-3</v>
      </c>
      <c r="Q63">
        <v>1.8E-3</v>
      </c>
      <c r="R63">
        <v>2.2000000000000001E-3</v>
      </c>
      <c r="S63">
        <v>2.1000000000000003E-3</v>
      </c>
      <c r="T63">
        <v>2.2000000000000001E-3</v>
      </c>
      <c r="U63">
        <v>2.2000000000000001E-3</v>
      </c>
    </row>
    <row r="64" spans="1:21" x14ac:dyDescent="0.3">
      <c r="A64" t="s">
        <v>27</v>
      </c>
      <c r="B64" s="2">
        <v>4601</v>
      </c>
      <c r="C64" s="2">
        <v>4463</v>
      </c>
      <c r="D64" s="2">
        <v>4482</v>
      </c>
      <c r="E64" s="2">
        <v>4533.8999999999996</v>
      </c>
      <c r="F64" s="2">
        <v>4604.8999999999996</v>
      </c>
      <c r="G64" s="2">
        <v>4686.8</v>
      </c>
      <c r="H64" s="2">
        <v>4690.5999999999995</v>
      </c>
      <c r="I64" s="2">
        <v>4810.3999999999996</v>
      </c>
      <c r="J64" s="2">
        <v>4915.8</v>
      </c>
      <c r="K64" s="2">
        <v>4996.0999999999995</v>
      </c>
      <c r="L64" s="2">
        <v>5066.8</v>
      </c>
      <c r="M64" s="2">
        <v>5130.5</v>
      </c>
      <c r="N64">
        <v>1.5749000000000002</v>
      </c>
      <c r="O64">
        <v>1.5817000000000003</v>
      </c>
      <c r="P64">
        <v>1.5841999999999998</v>
      </c>
      <c r="Q64">
        <v>1.5834999999999999</v>
      </c>
      <c r="R64">
        <v>1.5804000000000005</v>
      </c>
      <c r="S64">
        <v>1.5762000000000007</v>
      </c>
      <c r="T64">
        <v>1.5725</v>
      </c>
      <c r="U64">
        <v>1.5700999999999985</v>
      </c>
    </row>
    <row r="65" spans="1:21" x14ac:dyDescent="0.3">
      <c r="A65" t="s">
        <v>99</v>
      </c>
      <c r="B65" s="2">
        <v>3406</v>
      </c>
      <c r="C65" s="2">
        <v>1759</v>
      </c>
      <c r="D65" s="2">
        <v>1784.5</v>
      </c>
      <c r="E65" s="2">
        <v>1807.3000000000002</v>
      </c>
      <c r="F65" s="2">
        <v>1839.1999999999998</v>
      </c>
      <c r="G65" s="2">
        <v>1874.8000000000002</v>
      </c>
      <c r="H65" s="2">
        <v>1897.6999999999998</v>
      </c>
      <c r="I65" s="2">
        <v>1917.7</v>
      </c>
      <c r="J65" s="2">
        <v>1936.4</v>
      </c>
      <c r="K65" s="2">
        <v>1944.9</v>
      </c>
      <c r="L65" s="2">
        <v>1952.5</v>
      </c>
      <c r="M65" s="2">
        <v>1959.6</v>
      </c>
      <c r="N65">
        <v>0.17870000000000003</v>
      </c>
      <c r="O65">
        <v>0.16880000000000001</v>
      </c>
      <c r="P65">
        <v>0.15919999999999998</v>
      </c>
      <c r="Q65">
        <v>0.14839999999999998</v>
      </c>
      <c r="R65">
        <v>0.13860000000000003</v>
      </c>
      <c r="S65">
        <v>0.12959999999999999</v>
      </c>
      <c r="T65">
        <v>0.121</v>
      </c>
      <c r="U65">
        <v>0.11320000000000001</v>
      </c>
    </row>
    <row r="66" spans="1:21" x14ac:dyDescent="0.3">
      <c r="A66" t="s">
        <v>100</v>
      </c>
      <c r="B66" s="2">
        <v>9</v>
      </c>
      <c r="C66" s="2">
        <v>8</v>
      </c>
      <c r="D66" s="2">
        <v>8.1</v>
      </c>
      <c r="E66" s="2">
        <v>8.2999999999999989</v>
      </c>
      <c r="F66" s="2">
        <v>8.1999999999999993</v>
      </c>
      <c r="G66" s="2">
        <v>8.4</v>
      </c>
      <c r="H66" s="2">
        <v>8.4</v>
      </c>
      <c r="I66" s="2">
        <v>8.4</v>
      </c>
      <c r="J66" s="2">
        <v>8.5</v>
      </c>
      <c r="K66" s="2">
        <v>8.6</v>
      </c>
      <c r="L66" s="2">
        <v>8.6999999999999993</v>
      </c>
      <c r="M66" s="2">
        <v>8.7999999999999989</v>
      </c>
      <c r="N66">
        <v>1E-3</v>
      </c>
      <c r="O66">
        <v>1E-3</v>
      </c>
      <c r="P66">
        <v>8.9999999999999998E-4</v>
      </c>
      <c r="Q66">
        <v>1E-3</v>
      </c>
      <c r="R66">
        <v>1.2999999999999999E-3</v>
      </c>
      <c r="S66">
        <v>1.1000000000000001E-3</v>
      </c>
      <c r="T66">
        <v>1.1000000000000001E-3</v>
      </c>
      <c r="U66">
        <v>1.1000000000000001E-3</v>
      </c>
    </row>
    <row r="67" spans="1:21" x14ac:dyDescent="0.3">
      <c r="A67" t="s">
        <v>101</v>
      </c>
      <c r="B67" s="2">
        <v>565</v>
      </c>
      <c r="C67" s="2">
        <v>1110</v>
      </c>
      <c r="D67" s="2">
        <v>1122</v>
      </c>
      <c r="E67" s="2">
        <v>1120.9000000000001</v>
      </c>
      <c r="F67" s="2">
        <v>1113.6000000000001</v>
      </c>
      <c r="G67" s="2">
        <v>1109.6999999999998</v>
      </c>
      <c r="H67" s="2">
        <v>1138.5999999999999</v>
      </c>
      <c r="I67" s="2">
        <v>1169.0999999999999</v>
      </c>
      <c r="J67" s="2">
        <v>1187.0999999999999</v>
      </c>
      <c r="K67" s="2">
        <v>1200.2</v>
      </c>
      <c r="L67" s="2">
        <v>1233.3999999999999</v>
      </c>
      <c r="M67" s="2">
        <v>1273.0999999999999</v>
      </c>
      <c r="N67">
        <v>0.1527</v>
      </c>
      <c r="O67">
        <v>0.15640000000000001</v>
      </c>
      <c r="P67">
        <v>0.15860000000000002</v>
      </c>
      <c r="Q67">
        <v>0.1603</v>
      </c>
      <c r="R67">
        <v>0.16290000000000002</v>
      </c>
      <c r="S67">
        <v>0.16760000000000003</v>
      </c>
      <c r="T67">
        <v>0.17499999999999999</v>
      </c>
      <c r="U67">
        <v>0.18309999999999998</v>
      </c>
    </row>
    <row r="68" spans="1:21" x14ac:dyDescent="0.3">
      <c r="A68" t="s">
        <v>102</v>
      </c>
      <c r="B68" s="2">
        <v>3827</v>
      </c>
      <c r="C68" s="2">
        <v>4813</v>
      </c>
      <c r="D68" s="2">
        <v>4398.6000000000004</v>
      </c>
      <c r="E68" s="2">
        <v>4433.2</v>
      </c>
      <c r="F68" s="2">
        <v>4492.1000000000004</v>
      </c>
      <c r="G68" s="2">
        <v>4542.3</v>
      </c>
      <c r="H68" s="2">
        <v>4603.7000000000007</v>
      </c>
      <c r="I68" s="2">
        <v>4680.8</v>
      </c>
      <c r="J68" s="2">
        <v>4762.3</v>
      </c>
      <c r="K68" s="2">
        <v>4839.3</v>
      </c>
      <c r="L68" s="2">
        <v>4906.7000000000007</v>
      </c>
      <c r="M68" s="2">
        <v>4975.0000000000009</v>
      </c>
      <c r="N68">
        <v>1.52E-2</v>
      </c>
      <c r="O68">
        <v>1.66E-2</v>
      </c>
      <c r="P68">
        <v>2.07E-2</v>
      </c>
      <c r="Q68">
        <v>2.6499999999999999E-2</v>
      </c>
      <c r="R68">
        <v>3.2199999999999993E-2</v>
      </c>
      <c r="S68">
        <v>3.6700000000000003E-2</v>
      </c>
      <c r="T68">
        <v>4.1300000000000003E-2</v>
      </c>
      <c r="U68">
        <v>4.6600000000000003E-2</v>
      </c>
    </row>
    <row r="69" spans="1:21" x14ac:dyDescent="0.3">
      <c r="A69" t="s">
        <v>103</v>
      </c>
      <c r="B69" s="2">
        <v>12157</v>
      </c>
      <c r="C69" s="2">
        <v>21190</v>
      </c>
      <c r="D69" s="2">
        <v>21076</v>
      </c>
      <c r="E69" s="2">
        <v>21250.5</v>
      </c>
      <c r="F69" s="2">
        <v>21566.600000000002</v>
      </c>
      <c r="G69" s="2">
        <v>21895.5</v>
      </c>
      <c r="H69" s="2">
        <v>22170.799999999999</v>
      </c>
      <c r="I69" s="2">
        <v>22426</v>
      </c>
      <c r="J69" s="2">
        <v>22678.5</v>
      </c>
      <c r="K69" s="2">
        <v>22921.699999999997</v>
      </c>
      <c r="L69" s="2">
        <v>23164.600000000002</v>
      </c>
      <c r="M69" s="2">
        <v>23443.1</v>
      </c>
      <c r="N69">
        <v>1.2860999999999998</v>
      </c>
      <c r="O69">
        <v>1.2725</v>
      </c>
      <c r="P69">
        <v>1.2470000000000001</v>
      </c>
      <c r="Q69">
        <v>1.2070999999999998</v>
      </c>
      <c r="R69">
        <v>1.1422000000000001</v>
      </c>
      <c r="S69">
        <v>1.0380999999999998</v>
      </c>
      <c r="T69">
        <v>0.93510000000000004</v>
      </c>
      <c r="U69">
        <v>0.97929999999999995</v>
      </c>
    </row>
    <row r="70" spans="1:21" x14ac:dyDescent="0.3">
      <c r="A70" t="s">
        <v>104</v>
      </c>
      <c r="B70" s="2">
        <v>1980</v>
      </c>
      <c r="C70" s="2">
        <v>2350</v>
      </c>
      <c r="D70" s="2">
        <v>2154.8000000000002</v>
      </c>
      <c r="E70" s="2">
        <v>2174.4</v>
      </c>
      <c r="F70" s="2">
        <v>2202.6000000000004</v>
      </c>
      <c r="G70" s="2">
        <v>2231.3000000000002</v>
      </c>
      <c r="H70" s="2">
        <v>2261.6999999999998</v>
      </c>
      <c r="I70" s="2">
        <v>2293.2000000000003</v>
      </c>
      <c r="J70" s="2">
        <v>2325.6</v>
      </c>
      <c r="K70" s="2">
        <v>2356.4</v>
      </c>
      <c r="L70" s="2">
        <v>2387.6999999999998</v>
      </c>
      <c r="M70" s="2">
        <v>2419.2000000000003</v>
      </c>
      <c r="N70">
        <v>0.40440000000000004</v>
      </c>
      <c r="O70">
        <v>0.42860000000000004</v>
      </c>
      <c r="P70">
        <v>0.44350000000000001</v>
      </c>
      <c r="Q70">
        <v>0.45959999999999995</v>
      </c>
      <c r="R70">
        <v>0.47149999999999997</v>
      </c>
      <c r="S70">
        <v>0.47420000000000001</v>
      </c>
      <c r="T70">
        <v>0.4698</v>
      </c>
      <c r="U70">
        <v>0.45559999999999995</v>
      </c>
    </row>
    <row r="71" spans="1:21" x14ac:dyDescent="0.3">
      <c r="A71" t="s">
        <v>105</v>
      </c>
      <c r="B71" s="2">
        <v>9052</v>
      </c>
      <c r="C71" s="2">
        <v>8765</v>
      </c>
      <c r="D71" s="2">
        <v>8802</v>
      </c>
      <c r="E71" s="2">
        <v>8883.7999999999993</v>
      </c>
      <c r="F71" s="2">
        <v>9005.6</v>
      </c>
      <c r="G71" s="2">
        <v>9133.5</v>
      </c>
      <c r="H71" s="2">
        <v>9241.8000000000011</v>
      </c>
      <c r="I71" s="2">
        <v>9361.6999999999989</v>
      </c>
      <c r="J71" s="2">
        <v>9487.6</v>
      </c>
      <c r="K71" s="2">
        <v>9602.0999999999985</v>
      </c>
      <c r="L71" s="2">
        <v>9720.1</v>
      </c>
      <c r="M71" s="2">
        <v>9834.2000000000007</v>
      </c>
      <c r="N71">
        <v>0.27129999999999999</v>
      </c>
      <c r="O71">
        <v>0.21859999999999999</v>
      </c>
      <c r="P71">
        <v>6.9199999999999998E-2</v>
      </c>
      <c r="Q71">
        <v>1.0600000000000002E-2</v>
      </c>
      <c r="R71">
        <v>1.1100000000000002E-2</v>
      </c>
      <c r="S71">
        <v>1.26E-2</v>
      </c>
      <c r="T71">
        <v>1.5299999999999999E-2</v>
      </c>
      <c r="U71">
        <v>1.72E-2</v>
      </c>
    </row>
    <row r="72" spans="1:21" x14ac:dyDescent="0.3">
      <c r="A72" t="s">
        <v>106</v>
      </c>
      <c r="B72" s="2">
        <v>697</v>
      </c>
      <c r="C72" s="2">
        <v>666</v>
      </c>
      <c r="D72" s="2">
        <v>736.3</v>
      </c>
      <c r="E72" s="2">
        <v>760.4</v>
      </c>
      <c r="F72" s="2">
        <v>792</v>
      </c>
      <c r="G72" s="2">
        <v>822.30000000000007</v>
      </c>
      <c r="H72" s="2">
        <v>838.2</v>
      </c>
      <c r="I72" s="2">
        <v>852.3</v>
      </c>
      <c r="J72" s="2">
        <v>867.10000000000014</v>
      </c>
      <c r="K72" s="2">
        <v>878.7</v>
      </c>
      <c r="L72" s="2">
        <v>890.40000000000009</v>
      </c>
      <c r="M72" s="2">
        <v>900.8</v>
      </c>
      <c r="N72">
        <v>0.1963</v>
      </c>
      <c r="O72">
        <v>0.19570000000000001</v>
      </c>
      <c r="P72">
        <v>0.19479999999999997</v>
      </c>
      <c r="Q72">
        <v>0.19369999999999998</v>
      </c>
      <c r="R72">
        <v>0.19259999999999999</v>
      </c>
      <c r="S72">
        <v>0.19109999999999999</v>
      </c>
      <c r="T72">
        <v>0.18969999999999998</v>
      </c>
      <c r="U72">
        <v>0.18819999999999998</v>
      </c>
    </row>
    <row r="73" spans="1:21" x14ac:dyDescent="0.3">
      <c r="A73" t="s">
        <v>107</v>
      </c>
      <c r="B73" s="2">
        <v>14</v>
      </c>
      <c r="C73" s="2">
        <v>13</v>
      </c>
      <c r="D73" s="2">
        <v>13.1</v>
      </c>
      <c r="E73" s="2">
        <v>13.3</v>
      </c>
      <c r="F73" s="2">
        <v>12.5</v>
      </c>
      <c r="G73" s="2">
        <v>11.700000000000001</v>
      </c>
      <c r="H73" s="2">
        <v>11.5</v>
      </c>
      <c r="I73" s="2">
        <v>11.399999999999999</v>
      </c>
      <c r="J73" s="2">
        <v>11.3</v>
      </c>
      <c r="K73" s="2">
        <v>11.2</v>
      </c>
      <c r="L73" s="2">
        <v>11.4</v>
      </c>
      <c r="M73" s="2">
        <v>11.7</v>
      </c>
      <c r="N73">
        <v>8.9999999999999987E-4</v>
      </c>
      <c r="O73">
        <v>6.9999999999999999E-4</v>
      </c>
      <c r="P73">
        <v>5.0000000000000001E-4</v>
      </c>
      <c r="Q73">
        <v>6.0000000000000006E-4</v>
      </c>
      <c r="R73">
        <v>1E-3</v>
      </c>
      <c r="S73">
        <v>2.9999999999999997E-4</v>
      </c>
      <c r="T73">
        <v>2.9999999999999997E-4</v>
      </c>
      <c r="U73">
        <v>2.0000000000000001E-4</v>
      </c>
    </row>
    <row r="74" spans="1:21" x14ac:dyDescent="0.3">
      <c r="A74" t="s">
        <v>29</v>
      </c>
      <c r="B74" s="2">
        <v>41936</v>
      </c>
      <c r="C74" s="2">
        <v>46611</v>
      </c>
      <c r="D74" s="2">
        <v>46012.1</v>
      </c>
      <c r="E74" s="2">
        <v>46792.299999999996</v>
      </c>
      <c r="F74" s="2">
        <v>48337.4</v>
      </c>
      <c r="G74" s="2">
        <v>50141.100000000006</v>
      </c>
      <c r="H74" s="2">
        <v>50885.9</v>
      </c>
      <c r="I74" s="2">
        <v>51584.299999999996</v>
      </c>
      <c r="J74" s="2">
        <v>52335.9</v>
      </c>
      <c r="K74" s="2">
        <v>52846.1</v>
      </c>
      <c r="L74" s="2">
        <v>53373.3</v>
      </c>
      <c r="M74" s="2">
        <v>53797.999999999993</v>
      </c>
      <c r="N74">
        <v>13.519200000000001</v>
      </c>
      <c r="O74">
        <v>12.972200000000001</v>
      </c>
      <c r="P74">
        <v>12.208800000000002</v>
      </c>
      <c r="Q74">
        <v>11.698499999999999</v>
      </c>
      <c r="R74">
        <v>11.4939</v>
      </c>
      <c r="S74">
        <v>11.301600000000001</v>
      </c>
      <c r="T74">
        <v>10.824399999999999</v>
      </c>
      <c r="U74">
        <v>10.0504</v>
      </c>
    </row>
    <row r="75" spans="1:21" x14ac:dyDescent="0.3">
      <c r="A75" t="s">
        <v>108</v>
      </c>
      <c r="B75" s="2">
        <v>4</v>
      </c>
      <c r="C75" s="2">
        <v>0</v>
      </c>
      <c r="D75" s="2">
        <v>0</v>
      </c>
      <c r="E75" s="2">
        <v>0.1</v>
      </c>
      <c r="F75" s="2">
        <v>0.1</v>
      </c>
      <c r="G75" s="2">
        <v>0.1</v>
      </c>
      <c r="H75" s="2">
        <v>0.1</v>
      </c>
      <c r="I75" s="2">
        <v>0.1</v>
      </c>
      <c r="J75" s="2">
        <v>0.1</v>
      </c>
      <c r="K75" s="2">
        <v>0.2</v>
      </c>
      <c r="L75" s="2">
        <v>0.2</v>
      </c>
      <c r="M75" s="2">
        <v>0.2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">
      <c r="A76" t="s">
        <v>109</v>
      </c>
      <c r="B76" s="2">
        <v>5765</v>
      </c>
      <c r="C76" s="2">
        <v>6281</v>
      </c>
      <c r="D76" s="2">
        <v>6281</v>
      </c>
      <c r="E76" s="2">
        <v>6332.9000000000005</v>
      </c>
      <c r="F76" s="2">
        <v>6386.3</v>
      </c>
      <c r="G76" s="2">
        <v>6436.3</v>
      </c>
      <c r="H76" s="2">
        <v>6503.8</v>
      </c>
      <c r="I76" s="2">
        <v>6573.5000000000009</v>
      </c>
      <c r="J76" s="2">
        <v>6646</v>
      </c>
      <c r="K76" s="2">
        <v>6716.9000000000005</v>
      </c>
      <c r="L76" s="2">
        <v>6789.9</v>
      </c>
      <c r="M76" s="2">
        <v>6864.3</v>
      </c>
      <c r="N76">
        <v>0.1293</v>
      </c>
      <c r="O76">
        <v>0.12929999999999997</v>
      </c>
      <c r="P76">
        <v>0.1273</v>
      </c>
      <c r="Q76">
        <v>0.12920000000000001</v>
      </c>
      <c r="R76">
        <v>0.13240000000000002</v>
      </c>
      <c r="S76">
        <v>0.1351</v>
      </c>
      <c r="T76">
        <v>0.1368</v>
      </c>
      <c r="U76">
        <v>0.1336</v>
      </c>
    </row>
    <row r="77" spans="1:21" x14ac:dyDescent="0.3">
      <c r="A77" t="s">
        <v>110</v>
      </c>
      <c r="B77" s="2">
        <v>1484</v>
      </c>
      <c r="C77" s="2">
        <v>1152</v>
      </c>
      <c r="D77" s="2">
        <v>1109.7</v>
      </c>
      <c r="E77" s="2">
        <v>1149</v>
      </c>
      <c r="F77" s="2">
        <v>1180</v>
      </c>
      <c r="G77" s="2">
        <v>1202.5999999999999</v>
      </c>
      <c r="H77" s="2">
        <v>1240.9000000000001</v>
      </c>
      <c r="I77" s="2">
        <v>1274.8999999999999</v>
      </c>
      <c r="J77" s="2">
        <v>1305.0999999999999</v>
      </c>
      <c r="K77" s="2">
        <v>1333.1</v>
      </c>
      <c r="L77" s="2">
        <v>1361.5</v>
      </c>
      <c r="M77" s="2">
        <v>1387.7999999999997</v>
      </c>
      <c r="N77">
        <v>1.0399999999999998E-2</v>
      </c>
      <c r="O77">
        <v>1.2399999999999998E-2</v>
      </c>
      <c r="P77">
        <v>1.35E-2</v>
      </c>
      <c r="Q77">
        <v>1.3899999999999999E-2</v>
      </c>
      <c r="R77">
        <v>1.35E-2</v>
      </c>
      <c r="S77">
        <v>1.32E-2</v>
      </c>
      <c r="T77">
        <v>1.3299999999999999E-2</v>
      </c>
      <c r="U77">
        <v>1.3099999999999999E-2</v>
      </c>
    </row>
    <row r="78" spans="1:21" x14ac:dyDescent="0.3">
      <c r="A78" t="s">
        <v>111</v>
      </c>
      <c r="B78" s="2">
        <v>9</v>
      </c>
      <c r="C78" s="2">
        <v>8</v>
      </c>
      <c r="D78" s="2">
        <v>8.1</v>
      </c>
      <c r="E78" s="2">
        <v>8.5</v>
      </c>
      <c r="F78" s="2">
        <v>8.6999999999999993</v>
      </c>
      <c r="G78" s="2">
        <v>8.9</v>
      </c>
      <c r="H78" s="2">
        <v>8.9</v>
      </c>
      <c r="I78" s="2">
        <v>8.9</v>
      </c>
      <c r="J78" s="2">
        <v>9.1</v>
      </c>
      <c r="K78" s="2">
        <v>9.3999999999999986</v>
      </c>
      <c r="L78" s="2">
        <v>9.6999999999999993</v>
      </c>
      <c r="M78" s="2">
        <v>10.199999999999999</v>
      </c>
      <c r="N78">
        <v>6.9999999999999999E-4</v>
      </c>
      <c r="O78">
        <v>6.0000000000000006E-4</v>
      </c>
      <c r="P78">
        <v>6.0000000000000006E-4</v>
      </c>
      <c r="Q78">
        <v>6.9999999999999999E-4</v>
      </c>
      <c r="R78">
        <v>1E-3</v>
      </c>
      <c r="S78">
        <v>6.9999999999999999E-4</v>
      </c>
      <c r="T78">
        <v>6.9999999999999999E-4</v>
      </c>
      <c r="U78">
        <v>5.9999999999999995E-4</v>
      </c>
    </row>
    <row r="79" spans="1:21" x14ac:dyDescent="0.3">
      <c r="A79" t="s">
        <v>112</v>
      </c>
      <c r="B79" s="2">
        <v>95</v>
      </c>
      <c r="C79" s="2">
        <v>198</v>
      </c>
      <c r="D79" s="2">
        <v>116.7</v>
      </c>
      <c r="E79" s="2">
        <v>119.30000000000001</v>
      </c>
      <c r="F79" s="2">
        <v>116.19999999999999</v>
      </c>
      <c r="G79" s="2">
        <v>111.19999999999999</v>
      </c>
      <c r="H79" s="2">
        <v>116.3</v>
      </c>
      <c r="I79" s="2">
        <v>117.6</v>
      </c>
      <c r="J79" s="2">
        <v>119.29999999999998</v>
      </c>
      <c r="K79" s="2">
        <v>120.29999999999998</v>
      </c>
      <c r="L79" s="2">
        <v>121.79999999999998</v>
      </c>
      <c r="M79" s="2">
        <v>123</v>
      </c>
      <c r="N79">
        <v>2.7800000000000002E-2</v>
      </c>
      <c r="O79">
        <v>2.8799999999999996E-2</v>
      </c>
      <c r="P79">
        <v>2.9899999999999999E-2</v>
      </c>
      <c r="Q79">
        <v>3.0600000000000002E-2</v>
      </c>
      <c r="R79">
        <v>3.0799999999999998E-2</v>
      </c>
      <c r="S79">
        <v>3.1100000000000003E-2</v>
      </c>
      <c r="T79">
        <v>3.1899999999999998E-2</v>
      </c>
      <c r="U79">
        <v>3.2500000000000001E-2</v>
      </c>
    </row>
    <row r="80" spans="1:21" x14ac:dyDescent="0.3">
      <c r="A80" t="s">
        <v>31</v>
      </c>
      <c r="B80" s="2">
        <v>459055</v>
      </c>
      <c r="C80" s="2">
        <v>401625</v>
      </c>
      <c r="D80" s="2">
        <v>408109.3</v>
      </c>
      <c r="E80" s="2">
        <v>413241.89999999997</v>
      </c>
      <c r="F80" s="2">
        <v>435858.7</v>
      </c>
      <c r="G80" s="2">
        <v>458059.50000000006</v>
      </c>
      <c r="H80" s="2">
        <v>455918.9</v>
      </c>
      <c r="I80" s="2">
        <v>443784.60000000003</v>
      </c>
      <c r="J80" s="2">
        <v>428776.8</v>
      </c>
      <c r="K80" s="2">
        <v>409694.7</v>
      </c>
      <c r="L80" s="2">
        <v>384606.4</v>
      </c>
      <c r="M80" s="2">
        <v>359829.89999999997</v>
      </c>
      <c r="N80">
        <v>369.18890000000005</v>
      </c>
      <c r="O80">
        <v>349.42489999999992</v>
      </c>
      <c r="P80">
        <v>328.16960000000006</v>
      </c>
      <c r="Q80">
        <v>304.97140000000002</v>
      </c>
      <c r="R80">
        <v>276.9699</v>
      </c>
      <c r="S80">
        <v>244.99730000000002</v>
      </c>
      <c r="T80">
        <v>209.31719999999996</v>
      </c>
      <c r="U80">
        <v>166.86679999999998</v>
      </c>
    </row>
    <row r="81" spans="1:25" x14ac:dyDescent="0.3">
      <c r="A81" s="9" t="s">
        <v>33</v>
      </c>
      <c r="B81" s="10">
        <f>SUM(B82:B94)</f>
        <v>282215</v>
      </c>
      <c r="C81" s="10">
        <f>SUM(C82:C94)</f>
        <v>387918</v>
      </c>
      <c r="D81" s="10">
        <f>SUM(D82:D94)</f>
        <v>386766.6</v>
      </c>
      <c r="E81" s="10">
        <f>SUM(E82:E94)</f>
        <v>389469.10000000003</v>
      </c>
      <c r="F81" s="10">
        <f t="shared" ref="F81:U81" si="2">SUM(F82:F94)</f>
        <v>376810.89999999997</v>
      </c>
      <c r="G81" s="10">
        <f t="shared" si="2"/>
        <v>366443.89999999997</v>
      </c>
      <c r="H81" s="10">
        <f t="shared" si="2"/>
        <v>362469.10000000003</v>
      </c>
      <c r="I81" s="10">
        <f t="shared" si="2"/>
        <v>361413.60000000003</v>
      </c>
      <c r="J81" s="10">
        <f t="shared" si="2"/>
        <v>361357.60000000003</v>
      </c>
      <c r="K81" s="10">
        <f t="shared" si="2"/>
        <v>362098.19999999995</v>
      </c>
      <c r="L81" s="10">
        <f t="shared" si="2"/>
        <v>363625</v>
      </c>
      <c r="M81" s="10">
        <f t="shared" si="2"/>
        <v>366651.30000000005</v>
      </c>
      <c r="N81" s="10">
        <f t="shared" si="2"/>
        <v>118.44759999999999</v>
      </c>
      <c r="O81" s="10">
        <f t="shared" si="2"/>
        <v>114.08110000000001</v>
      </c>
      <c r="P81" s="10">
        <f t="shared" si="2"/>
        <v>109.25880000000001</v>
      </c>
      <c r="Q81" s="10">
        <f t="shared" si="2"/>
        <v>103.49999999999999</v>
      </c>
      <c r="R81" s="10">
        <f t="shared" si="2"/>
        <v>99.989399999999975</v>
      </c>
      <c r="S81" s="10">
        <f t="shared" si="2"/>
        <v>98.600700000000018</v>
      </c>
      <c r="T81" s="10">
        <f t="shared" si="2"/>
        <v>99.268900000000002</v>
      </c>
      <c r="U81" s="10">
        <f t="shared" si="2"/>
        <v>100.21689999999998</v>
      </c>
    </row>
    <row r="82" spans="1:25" x14ac:dyDescent="0.3">
      <c r="A82" t="s">
        <v>34</v>
      </c>
      <c r="B82" s="2">
        <v>11159</v>
      </c>
      <c r="C82" s="2">
        <v>16970</v>
      </c>
      <c r="D82" s="2">
        <v>16967.5</v>
      </c>
      <c r="E82" s="2">
        <v>17321.3</v>
      </c>
      <c r="F82" s="2">
        <v>17943.2</v>
      </c>
      <c r="G82" s="2">
        <v>18740.5</v>
      </c>
      <c r="H82" s="2">
        <v>19067.7</v>
      </c>
      <c r="I82" s="2">
        <v>19374.600000000002</v>
      </c>
      <c r="J82" s="2">
        <v>19657.399999999998</v>
      </c>
      <c r="K82" s="2">
        <v>19729.5</v>
      </c>
      <c r="L82" s="2">
        <v>19783.2</v>
      </c>
      <c r="M82" s="2">
        <v>19859.599999999999</v>
      </c>
      <c r="N82">
        <v>20.959699999999998</v>
      </c>
      <c r="O82">
        <v>21.692600000000002</v>
      </c>
      <c r="P82">
        <v>22.5061</v>
      </c>
      <c r="Q82">
        <v>22.887700000000002</v>
      </c>
      <c r="R82">
        <v>23.143900000000002</v>
      </c>
      <c r="S82">
        <v>23.379300000000001</v>
      </c>
      <c r="T82">
        <v>23.979599999999998</v>
      </c>
      <c r="U82">
        <v>23.984599999999997</v>
      </c>
    </row>
    <row r="83" spans="1:25" s="9" customFormat="1" x14ac:dyDescent="0.3">
      <c r="A83" t="s">
        <v>113</v>
      </c>
      <c r="B83" s="2">
        <v>2557</v>
      </c>
      <c r="C83" s="2">
        <v>3417</v>
      </c>
      <c r="D83" s="2">
        <v>3413</v>
      </c>
      <c r="E83" s="2">
        <v>3447</v>
      </c>
      <c r="F83" s="2">
        <v>3454</v>
      </c>
      <c r="G83" s="2">
        <v>3459.7</v>
      </c>
      <c r="H83" s="2">
        <v>3530.3</v>
      </c>
      <c r="I83" s="2">
        <v>3607.7999999999997</v>
      </c>
      <c r="J83" s="2">
        <v>3690.7000000000003</v>
      </c>
      <c r="K83" s="2">
        <v>3762.6</v>
      </c>
      <c r="L83" s="2">
        <v>3835.6</v>
      </c>
      <c r="M83" s="2">
        <v>3921.6</v>
      </c>
      <c r="N83">
        <v>0.9927999999999999</v>
      </c>
      <c r="O83">
        <v>0.98360000000000003</v>
      </c>
      <c r="P83">
        <v>0.96859999999999991</v>
      </c>
      <c r="Q83">
        <v>0.94589999999999996</v>
      </c>
      <c r="R83">
        <v>0.91270000000000007</v>
      </c>
      <c r="S83">
        <v>0.86429999999999996</v>
      </c>
      <c r="T83">
        <v>0.79710000000000003</v>
      </c>
      <c r="U83">
        <v>0.6986</v>
      </c>
      <c r="V83"/>
      <c r="W83"/>
      <c r="X83"/>
      <c r="Y83"/>
    </row>
    <row r="84" spans="1:25" s="9" customFormat="1" x14ac:dyDescent="0.3">
      <c r="A84" t="s">
        <v>36</v>
      </c>
      <c r="B84" s="2">
        <v>202160</v>
      </c>
      <c r="C84" s="2">
        <v>253768</v>
      </c>
      <c r="D84" s="2">
        <v>253891.19999999998</v>
      </c>
      <c r="E84" s="2">
        <v>256638.1</v>
      </c>
      <c r="F84" s="2">
        <v>247977.7</v>
      </c>
      <c r="G84" s="2">
        <v>240810</v>
      </c>
      <c r="H84" s="2">
        <v>239487.80000000002</v>
      </c>
      <c r="I84" s="2">
        <v>240222.80000000002</v>
      </c>
      <c r="J84" s="2">
        <v>241541.9</v>
      </c>
      <c r="K84" s="2">
        <v>244434.59999999998</v>
      </c>
      <c r="L84" s="2">
        <v>248106.1</v>
      </c>
      <c r="M84" s="2">
        <v>253213.5</v>
      </c>
      <c r="N84">
        <v>75.291899999999998</v>
      </c>
      <c r="O84">
        <v>71.668899999999994</v>
      </c>
      <c r="P84">
        <v>67.582700000000003</v>
      </c>
      <c r="Q84">
        <v>63.050800000000002</v>
      </c>
      <c r="R84">
        <v>60.927900000000001</v>
      </c>
      <c r="S84">
        <v>61.028700000000001</v>
      </c>
      <c r="T84">
        <v>60.520499999999998</v>
      </c>
      <c r="U84">
        <v>60.791599999999995</v>
      </c>
      <c r="V84"/>
      <c r="W84"/>
      <c r="X84"/>
      <c r="Y84"/>
    </row>
    <row r="85" spans="1:25" s="9" customFormat="1" x14ac:dyDescent="0.3">
      <c r="A85" t="s">
        <v>38</v>
      </c>
      <c r="B85" s="2">
        <v>23378</v>
      </c>
      <c r="C85" s="2">
        <v>56128</v>
      </c>
      <c r="D85" s="2">
        <v>55862.9</v>
      </c>
      <c r="E85" s="2">
        <v>55284.500000000007</v>
      </c>
      <c r="F85" s="2">
        <v>51312.5</v>
      </c>
      <c r="G85" s="2">
        <v>47929.1</v>
      </c>
      <c r="H85" s="2">
        <v>45398.5</v>
      </c>
      <c r="I85" s="2">
        <v>43457.1</v>
      </c>
      <c r="J85" s="2">
        <v>41769.399999999994</v>
      </c>
      <c r="K85" s="2">
        <v>39637.100000000006</v>
      </c>
      <c r="L85" s="2">
        <v>37452.500000000007</v>
      </c>
      <c r="M85" s="2">
        <v>35250</v>
      </c>
      <c r="N85">
        <v>9.4593000000000007</v>
      </c>
      <c r="O85">
        <v>7.78</v>
      </c>
      <c r="P85">
        <v>5.9798</v>
      </c>
      <c r="Q85">
        <v>4.0974000000000004</v>
      </c>
      <c r="R85">
        <v>2.1271</v>
      </c>
      <c r="S85">
        <v>6.0000000000002272E-4</v>
      </c>
      <c r="T85">
        <v>0</v>
      </c>
      <c r="U85">
        <v>-9.9999999999965893E-5</v>
      </c>
      <c r="V85"/>
      <c r="W85"/>
      <c r="X85"/>
      <c r="Y85"/>
    </row>
    <row r="86" spans="1:25" x14ac:dyDescent="0.3">
      <c r="A86" t="s">
        <v>40</v>
      </c>
      <c r="B86" s="2">
        <v>9754</v>
      </c>
      <c r="C86" s="2">
        <v>9738</v>
      </c>
      <c r="D86" s="2">
        <v>9934.9</v>
      </c>
      <c r="E86" s="2">
        <v>10011</v>
      </c>
      <c r="F86" s="2">
        <v>10222.6</v>
      </c>
      <c r="G86" s="2">
        <v>10476.300000000001</v>
      </c>
      <c r="H86" s="2">
        <v>10573.4</v>
      </c>
      <c r="I86" s="2">
        <v>10675.5</v>
      </c>
      <c r="J86" s="2">
        <v>10713</v>
      </c>
      <c r="K86" s="2">
        <v>10699.5</v>
      </c>
      <c r="L86" s="2">
        <v>10672.5</v>
      </c>
      <c r="M86" s="2">
        <v>10639.5</v>
      </c>
      <c r="N86">
        <v>3.2875999999999999</v>
      </c>
      <c r="O86">
        <v>3.1783999999999999</v>
      </c>
      <c r="P86">
        <v>3.0566</v>
      </c>
      <c r="Q86">
        <v>2.9007000000000001</v>
      </c>
      <c r="R86">
        <v>2.7015000000000002</v>
      </c>
      <c r="S86">
        <v>2.4785000000000004</v>
      </c>
      <c r="T86">
        <v>2.3069000000000002</v>
      </c>
      <c r="U86">
        <v>2.0345</v>
      </c>
    </row>
    <row r="87" spans="1:25" x14ac:dyDescent="0.3">
      <c r="A87" t="s">
        <v>114</v>
      </c>
      <c r="B87" s="2">
        <v>6975</v>
      </c>
      <c r="C87" s="2">
        <v>7063</v>
      </c>
      <c r="D87" s="2">
        <v>7328.1</v>
      </c>
      <c r="E87" s="2">
        <v>7400.8</v>
      </c>
      <c r="F87" s="2">
        <v>7512.7000000000007</v>
      </c>
      <c r="G87" s="2">
        <v>7640.3</v>
      </c>
      <c r="H87" s="2">
        <v>7773</v>
      </c>
      <c r="I87" s="2">
        <v>7906.6</v>
      </c>
      <c r="J87" s="2">
        <v>8062.5</v>
      </c>
      <c r="K87" s="2">
        <v>8160.4999999999991</v>
      </c>
      <c r="L87" s="2">
        <v>8218.1</v>
      </c>
      <c r="M87" s="2">
        <v>8232.7000000000007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5" x14ac:dyDescent="0.3">
      <c r="A88" t="s">
        <v>115</v>
      </c>
      <c r="B88" s="2">
        <v>233</v>
      </c>
      <c r="C88" s="2">
        <v>234</v>
      </c>
      <c r="D88" s="2">
        <v>223</v>
      </c>
      <c r="E88" s="2">
        <v>224.99999999999997</v>
      </c>
      <c r="F88" s="2">
        <v>224.1</v>
      </c>
      <c r="G88" s="2">
        <v>223.4</v>
      </c>
      <c r="H88" s="2">
        <v>224.59999999999997</v>
      </c>
      <c r="I88" s="2">
        <v>225.9</v>
      </c>
      <c r="J88" s="2">
        <v>227.5</v>
      </c>
      <c r="K88" s="2">
        <v>228.70000000000002</v>
      </c>
      <c r="L88" s="2">
        <v>229.79999999999998</v>
      </c>
      <c r="M88" s="2">
        <v>231.20000000000002</v>
      </c>
      <c r="N88">
        <v>1.5099999999999999E-2</v>
      </c>
      <c r="O88">
        <v>1.3800000000000002E-2</v>
      </c>
      <c r="P88">
        <v>1.26E-2</v>
      </c>
      <c r="Q88">
        <v>1.1900000000000001E-2</v>
      </c>
      <c r="R88">
        <v>1.1800000000000001E-2</v>
      </c>
      <c r="S88">
        <v>1.11E-2</v>
      </c>
      <c r="T88">
        <v>1.0299999999999998E-2</v>
      </c>
      <c r="U88">
        <v>9.2999999999999992E-3</v>
      </c>
    </row>
    <row r="89" spans="1:25" s="1" customFormat="1" x14ac:dyDescent="0.3">
      <c r="A89" t="s">
        <v>116</v>
      </c>
      <c r="B89" s="2">
        <v>1059</v>
      </c>
      <c r="C89" s="2">
        <v>1077</v>
      </c>
      <c r="D89" s="2">
        <v>1054</v>
      </c>
      <c r="E89" s="2">
        <v>1067.1999999999998</v>
      </c>
      <c r="F89" s="2">
        <v>1067</v>
      </c>
      <c r="G89" s="2">
        <v>1067.8999999999999</v>
      </c>
      <c r="H89" s="2">
        <v>1077.1000000000001</v>
      </c>
      <c r="I89" s="2">
        <v>1089.9999999999998</v>
      </c>
      <c r="J89" s="2">
        <v>1103.7</v>
      </c>
      <c r="K89" s="2">
        <v>1115.5999999999999</v>
      </c>
      <c r="L89" s="2">
        <v>1134.7</v>
      </c>
      <c r="M89" s="2">
        <v>1155.3999999999999</v>
      </c>
      <c r="N89">
        <v>0.19660000000000014</v>
      </c>
      <c r="O89">
        <v>0.18760000000000002</v>
      </c>
      <c r="P89">
        <v>0.17910000000000001</v>
      </c>
      <c r="Q89">
        <v>0.17080000000000006</v>
      </c>
      <c r="R89">
        <v>0.16250000000000001</v>
      </c>
      <c r="S89">
        <v>0.15200000000000011</v>
      </c>
      <c r="T89">
        <v>0.13990000000000008</v>
      </c>
      <c r="U89">
        <v>0.12539999999999998</v>
      </c>
      <c r="V89"/>
      <c r="W89"/>
      <c r="X89"/>
      <c r="Y89"/>
    </row>
    <row r="90" spans="1:25" s="9" customFormat="1" x14ac:dyDescent="0.3">
      <c r="A90" t="s">
        <v>117</v>
      </c>
      <c r="B90" s="2">
        <v>8630</v>
      </c>
      <c r="C90" s="2">
        <v>11389</v>
      </c>
      <c r="D90" s="2">
        <v>9809.7000000000007</v>
      </c>
      <c r="E90" s="2">
        <v>9919.4</v>
      </c>
      <c r="F90" s="2">
        <v>10048</v>
      </c>
      <c r="G90" s="2">
        <v>10179.200000000001</v>
      </c>
      <c r="H90" s="2">
        <v>10401</v>
      </c>
      <c r="I90" s="2">
        <v>10636</v>
      </c>
      <c r="J90" s="2">
        <v>10885.8</v>
      </c>
      <c r="K90" s="2">
        <v>11081.5</v>
      </c>
      <c r="L90" s="2">
        <v>11283.7</v>
      </c>
      <c r="M90" s="2">
        <v>11492.8</v>
      </c>
      <c r="N90">
        <v>2.8132000000000001</v>
      </c>
      <c r="O90">
        <v>2.8639999999999999</v>
      </c>
      <c r="P90">
        <v>2.9131000000000005</v>
      </c>
      <c r="Q90">
        <v>2.9582999999999999</v>
      </c>
      <c r="R90">
        <v>2.9975999999999998</v>
      </c>
      <c r="S90">
        <v>3.0258999999999996</v>
      </c>
      <c r="T90">
        <v>3.0274000000000001</v>
      </c>
      <c r="U90">
        <v>3.0249999999999999</v>
      </c>
      <c r="V90"/>
      <c r="W90"/>
      <c r="X90"/>
      <c r="Y90"/>
    </row>
    <row r="91" spans="1:25" x14ac:dyDescent="0.3">
      <c r="A91" t="s">
        <v>42</v>
      </c>
      <c r="B91" s="2">
        <v>7823</v>
      </c>
      <c r="C91" s="2">
        <v>8444</v>
      </c>
      <c r="D91" s="2">
        <v>8468.1</v>
      </c>
      <c r="E91" s="2">
        <v>8588</v>
      </c>
      <c r="F91" s="2">
        <v>8774.6999999999989</v>
      </c>
      <c r="G91" s="2">
        <v>8955.0999999999985</v>
      </c>
      <c r="H91" s="2">
        <v>9081.7000000000007</v>
      </c>
      <c r="I91" s="2">
        <v>9203.7000000000007</v>
      </c>
      <c r="J91" s="2">
        <v>9323.2000000000007</v>
      </c>
      <c r="K91" s="2">
        <v>9415.1999999999989</v>
      </c>
      <c r="L91" s="2">
        <v>9505.7000000000007</v>
      </c>
      <c r="M91" s="2">
        <v>9595.7999999999993</v>
      </c>
      <c r="N91">
        <v>2.8346999999999998</v>
      </c>
      <c r="O91">
        <v>3.1301000000000001</v>
      </c>
      <c r="P91">
        <v>3.4932000000000003</v>
      </c>
      <c r="Q91">
        <v>3.9263000000000003</v>
      </c>
      <c r="R91">
        <v>4.4699</v>
      </c>
      <c r="S91">
        <v>5.15</v>
      </c>
      <c r="T91">
        <v>6.0026999999999999</v>
      </c>
      <c r="U91">
        <v>7.0648999999999997</v>
      </c>
    </row>
    <row r="92" spans="1:25" x14ac:dyDescent="0.3">
      <c r="A92" t="s">
        <v>118</v>
      </c>
      <c r="B92" s="2">
        <v>148</v>
      </c>
      <c r="C92" s="2">
        <v>463</v>
      </c>
      <c r="D92" s="2">
        <v>442</v>
      </c>
      <c r="E92" s="2">
        <v>457.09999999999997</v>
      </c>
      <c r="F92" s="2">
        <v>467.79999999999995</v>
      </c>
      <c r="G92" s="2">
        <v>480.5</v>
      </c>
      <c r="H92" s="2">
        <v>485.5</v>
      </c>
      <c r="I92" s="2">
        <v>493.4</v>
      </c>
      <c r="J92" s="2">
        <v>500.79999999999995</v>
      </c>
      <c r="K92" s="2">
        <v>511.7</v>
      </c>
      <c r="L92" s="2">
        <v>523.5</v>
      </c>
      <c r="M92" s="2">
        <v>535.69999999999993</v>
      </c>
      <c r="N92">
        <v>0.33030000000000004</v>
      </c>
      <c r="O92">
        <v>0.32619999999999999</v>
      </c>
      <c r="P92">
        <v>0.32320000000000004</v>
      </c>
      <c r="Q92">
        <v>0.3206</v>
      </c>
      <c r="R92">
        <v>0.31859999999999994</v>
      </c>
      <c r="S92">
        <v>0.3165</v>
      </c>
      <c r="T92">
        <v>0.31589999999999996</v>
      </c>
      <c r="U92">
        <v>0.31510000000000005</v>
      </c>
    </row>
    <row r="93" spans="1:25" x14ac:dyDescent="0.3">
      <c r="A93" t="s">
        <v>119</v>
      </c>
      <c r="B93" s="2">
        <v>4038</v>
      </c>
      <c r="C93" s="2">
        <v>13690</v>
      </c>
      <c r="D93" s="2">
        <v>13267.9</v>
      </c>
      <c r="E93" s="2">
        <v>12853.3</v>
      </c>
      <c r="F93" s="2">
        <v>11315.300000000001</v>
      </c>
      <c r="G93" s="2">
        <v>9728.5999999999985</v>
      </c>
      <c r="H93" s="2">
        <v>8469</v>
      </c>
      <c r="I93" s="2">
        <v>7480.7000000000007</v>
      </c>
      <c r="J93" s="2">
        <v>6699.9999999999991</v>
      </c>
      <c r="K93" s="2">
        <v>6064.4000000000005</v>
      </c>
      <c r="L93" s="2">
        <v>5542.0000000000009</v>
      </c>
      <c r="M93" s="2">
        <v>5089.3999999999996</v>
      </c>
      <c r="N93">
        <v>8.9999999999999987E-4</v>
      </c>
      <c r="O93">
        <v>8.0000000000000004E-4</v>
      </c>
      <c r="P93">
        <v>7.000000000000001E-4</v>
      </c>
      <c r="Q93">
        <v>5.9999999999999995E-4</v>
      </c>
      <c r="R93">
        <v>7.000000000000001E-4</v>
      </c>
      <c r="S93">
        <v>1.9999999999999996E-4</v>
      </c>
      <c r="T93">
        <v>0</v>
      </c>
      <c r="U93">
        <v>0</v>
      </c>
    </row>
    <row r="94" spans="1:25" x14ac:dyDescent="0.3">
      <c r="A94" t="s">
        <v>120</v>
      </c>
      <c r="B94" s="2">
        <v>4301</v>
      </c>
      <c r="C94" s="2">
        <v>5537</v>
      </c>
      <c r="D94" s="2">
        <v>6104.3</v>
      </c>
      <c r="E94" s="2">
        <v>6256.4</v>
      </c>
      <c r="F94" s="2">
        <v>6491.3</v>
      </c>
      <c r="G94" s="2">
        <v>6753.2999999999993</v>
      </c>
      <c r="H94" s="2">
        <v>6899.5</v>
      </c>
      <c r="I94" s="2">
        <v>7039.5</v>
      </c>
      <c r="J94" s="2">
        <v>7181.7</v>
      </c>
      <c r="K94" s="2">
        <v>7257.2999999999993</v>
      </c>
      <c r="L94" s="2">
        <v>7337.6</v>
      </c>
      <c r="M94" s="2">
        <v>7434.1</v>
      </c>
      <c r="N94">
        <v>2.2654999999999998</v>
      </c>
      <c r="O94">
        <v>2.2551000000000001</v>
      </c>
      <c r="P94">
        <v>2.2431000000000001</v>
      </c>
      <c r="Q94">
        <v>2.2290000000000001</v>
      </c>
      <c r="R94">
        <v>2.2152000000000003</v>
      </c>
      <c r="S94">
        <v>2.1936</v>
      </c>
      <c r="T94">
        <v>2.1686000000000001</v>
      </c>
      <c r="U94">
        <v>2.1680000000000001</v>
      </c>
    </row>
    <row r="95" spans="1:25" x14ac:dyDescent="0.3">
      <c r="A95" s="1" t="s">
        <v>94</v>
      </c>
    </row>
    <row r="96" spans="1:25" x14ac:dyDescent="0.3">
      <c r="B96" s="2" t="s">
        <v>1</v>
      </c>
      <c r="D96" s="2" t="s">
        <v>2</v>
      </c>
    </row>
    <row r="97" spans="1:21" x14ac:dyDescent="0.3">
      <c r="A97" s="5" t="s">
        <v>4</v>
      </c>
      <c r="B97" s="6">
        <v>1992</v>
      </c>
      <c r="C97" s="6">
        <v>2017</v>
      </c>
      <c r="D97" s="7">
        <v>2017</v>
      </c>
      <c r="E97" s="7">
        <v>2020</v>
      </c>
      <c r="F97" s="7">
        <v>2025</v>
      </c>
      <c r="G97" s="7">
        <v>2030</v>
      </c>
      <c r="H97" s="7">
        <v>2035</v>
      </c>
      <c r="I97" s="7">
        <v>2040</v>
      </c>
      <c r="J97" s="7">
        <v>2045</v>
      </c>
      <c r="K97" s="7">
        <v>2050</v>
      </c>
      <c r="L97" s="7">
        <v>2055</v>
      </c>
      <c r="M97" s="7">
        <v>2060</v>
      </c>
      <c r="N97" s="8">
        <v>2065</v>
      </c>
      <c r="O97" s="8">
        <v>2070</v>
      </c>
      <c r="P97" s="8">
        <v>2075</v>
      </c>
      <c r="Q97" s="8">
        <v>2080</v>
      </c>
      <c r="R97" s="8">
        <v>2085</v>
      </c>
      <c r="S97" s="8">
        <v>2090</v>
      </c>
      <c r="T97" s="8">
        <v>2095</v>
      </c>
      <c r="U97" s="8">
        <v>2100</v>
      </c>
    </row>
    <row r="98" spans="1:21" x14ac:dyDescent="0.3">
      <c r="A98" s="9" t="s">
        <v>44</v>
      </c>
      <c r="B98" s="10">
        <f>SUM(B99:B137)+B185+B186+B189+B190+B191+B196+B197+B199</f>
        <v>1199732</v>
      </c>
      <c r="C98" s="10">
        <f>SUM(C99:C137)+C185+C186+C189+C190+C191+C196+C197+C199</f>
        <v>1225987</v>
      </c>
      <c r="D98" s="10">
        <f>SUM(D99:D137)+D185+D186+D189+D190+D191+D196+D197+D199</f>
        <v>1342457.2000000009</v>
      </c>
      <c r="E98" s="10">
        <f>SUM(E99:E137)+E185+E186+E189+E190+E191+E196+E197+E199</f>
        <v>1384116.6999999993</v>
      </c>
      <c r="F98" s="10">
        <f t="shared" ref="F98:U98" si="3">SUM(F99:F137)+F185+F186+F189+F190+F191+F196+F197+F199</f>
        <v>1464611.6999999997</v>
      </c>
      <c r="G98" s="10">
        <f t="shared" si="3"/>
        <v>1562309.5</v>
      </c>
      <c r="H98" s="10">
        <f t="shared" si="3"/>
        <v>1608145.4999999998</v>
      </c>
      <c r="I98" s="10">
        <f t="shared" si="3"/>
        <v>1647100.4</v>
      </c>
      <c r="J98" s="10">
        <f t="shared" si="3"/>
        <v>1682762.2</v>
      </c>
      <c r="K98" s="10">
        <f t="shared" si="3"/>
        <v>1683164.6000000003</v>
      </c>
      <c r="L98" s="10">
        <f t="shared" si="3"/>
        <v>1679413.8999999997</v>
      </c>
      <c r="M98" s="10">
        <f t="shared" si="3"/>
        <v>1678645.1000000008</v>
      </c>
      <c r="N98" s="10">
        <f t="shared" si="3"/>
        <v>517.44090000000006</v>
      </c>
      <c r="O98" s="10">
        <f t="shared" si="3"/>
        <v>497.14179999999982</v>
      </c>
      <c r="P98" s="10">
        <f t="shared" si="3"/>
        <v>477.06100000000004</v>
      </c>
      <c r="Q98" s="10">
        <f t="shared" si="3"/>
        <v>447.81119999999993</v>
      </c>
      <c r="R98" s="10">
        <f t="shared" si="3"/>
        <v>413.82809999999984</v>
      </c>
      <c r="S98" s="10">
        <f t="shared" si="3"/>
        <v>371.71020000000004</v>
      </c>
      <c r="T98" s="10">
        <f t="shared" si="3"/>
        <v>335.90879999999999</v>
      </c>
      <c r="U98" s="10">
        <f t="shared" si="3"/>
        <v>309.99310000000003</v>
      </c>
    </row>
    <row r="99" spans="1:21" x14ac:dyDescent="0.3">
      <c r="A99" t="s">
        <v>121</v>
      </c>
      <c r="B99" s="2">
        <v>2295</v>
      </c>
      <c r="C99" s="2">
        <v>3612</v>
      </c>
      <c r="D99" s="2">
        <v>3601</v>
      </c>
      <c r="E99" s="2">
        <v>3648</v>
      </c>
      <c r="F99" s="2">
        <v>3586.5</v>
      </c>
      <c r="G99" s="2">
        <v>3456.7000000000003</v>
      </c>
      <c r="H99" s="2">
        <v>3413.3</v>
      </c>
      <c r="I99" s="2">
        <v>3310.4</v>
      </c>
      <c r="J99" s="2">
        <v>3127.3</v>
      </c>
      <c r="K99" s="2">
        <v>2464.9</v>
      </c>
      <c r="L99" s="2">
        <v>623</v>
      </c>
      <c r="M99" s="2">
        <v>632.4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3">
      <c r="A100" t="s">
        <v>122</v>
      </c>
      <c r="B100" s="2">
        <v>5</v>
      </c>
      <c r="C100" s="2">
        <v>15</v>
      </c>
      <c r="D100" s="2">
        <v>14</v>
      </c>
      <c r="E100" s="2">
        <v>14.3</v>
      </c>
      <c r="F100" s="2">
        <v>14.6</v>
      </c>
      <c r="G100" s="2">
        <v>15</v>
      </c>
      <c r="H100" s="2">
        <v>15.200000000000001</v>
      </c>
      <c r="I100" s="2">
        <v>15.100000000000001</v>
      </c>
      <c r="J100" s="2">
        <v>15.299999999999999</v>
      </c>
      <c r="K100" s="2">
        <v>15.200000000000001</v>
      </c>
      <c r="L100" s="2">
        <v>15.1</v>
      </c>
      <c r="M100" s="2">
        <v>14.899999999999999</v>
      </c>
      <c r="N100">
        <v>2.6999999999999997E-3</v>
      </c>
      <c r="O100">
        <v>2.0999999999999994E-3</v>
      </c>
      <c r="P100">
        <v>1.6000000000000001E-3</v>
      </c>
      <c r="Q100">
        <v>1.1999999999999999E-3</v>
      </c>
      <c r="R100">
        <v>1E-3</v>
      </c>
      <c r="S100">
        <v>5.9999999999999995E-4</v>
      </c>
      <c r="T100">
        <v>3.0000000000000003E-4</v>
      </c>
      <c r="U100">
        <v>0</v>
      </c>
    </row>
    <row r="101" spans="1:21" x14ac:dyDescent="0.3">
      <c r="A101" t="s">
        <v>124</v>
      </c>
      <c r="B101" s="2">
        <v>28588</v>
      </c>
      <c r="C101" s="2">
        <v>26493</v>
      </c>
      <c r="D101" s="2">
        <v>26593.200000000001</v>
      </c>
      <c r="E101" s="2">
        <v>26835.5</v>
      </c>
      <c r="F101" s="2">
        <v>27213.100000000002</v>
      </c>
      <c r="G101" s="2">
        <v>27594.7</v>
      </c>
      <c r="H101" s="2">
        <v>28009.5</v>
      </c>
      <c r="I101" s="2">
        <v>28429.300000000003</v>
      </c>
      <c r="J101" s="2">
        <v>28855.3</v>
      </c>
      <c r="K101" s="2">
        <v>29283.599999999999</v>
      </c>
      <c r="L101" s="2">
        <v>29719</v>
      </c>
      <c r="M101" s="2">
        <v>30162.000000000004</v>
      </c>
      <c r="N101">
        <v>0.64249999999999996</v>
      </c>
      <c r="O101">
        <v>0.67170000000000007</v>
      </c>
      <c r="P101">
        <v>0.70269999999999988</v>
      </c>
      <c r="Q101">
        <v>0.73509999999999998</v>
      </c>
      <c r="R101">
        <v>0.76970000000000005</v>
      </c>
      <c r="S101">
        <v>0.80479999999999996</v>
      </c>
      <c r="T101">
        <v>0.84220000000000006</v>
      </c>
      <c r="U101">
        <v>0.88129999999999997</v>
      </c>
    </row>
    <row r="102" spans="1:21" x14ac:dyDescent="0.3">
      <c r="A102" t="s">
        <v>125</v>
      </c>
      <c r="B102" s="2">
        <v>3954</v>
      </c>
      <c r="C102" s="2">
        <v>5320</v>
      </c>
      <c r="D102" s="2">
        <v>5320.9</v>
      </c>
      <c r="E102" s="2">
        <v>5383.6</v>
      </c>
      <c r="F102" s="2">
        <v>5475</v>
      </c>
      <c r="G102" s="2">
        <v>5568.5000000000009</v>
      </c>
      <c r="H102" s="2">
        <v>5652.6</v>
      </c>
      <c r="I102" s="2">
        <v>5737.5</v>
      </c>
      <c r="J102" s="2">
        <v>5823.5</v>
      </c>
      <c r="K102" s="2">
        <v>5910.7</v>
      </c>
      <c r="L102" s="2">
        <v>5998.8</v>
      </c>
      <c r="M102" s="2">
        <v>6088.1</v>
      </c>
      <c r="N102">
        <v>5.3399999999999996E-2</v>
      </c>
      <c r="O102">
        <v>4.2999999999999997E-2</v>
      </c>
      <c r="P102">
        <v>1.43E-2</v>
      </c>
      <c r="Q102">
        <v>1.7399999999999999E-2</v>
      </c>
      <c r="R102">
        <v>2.1099999999999997E-2</v>
      </c>
      <c r="S102">
        <v>2.47E-2</v>
      </c>
      <c r="T102">
        <v>2.4799999999999996E-2</v>
      </c>
      <c r="U102">
        <v>2.4799999999999999E-2</v>
      </c>
    </row>
    <row r="103" spans="1:21" x14ac:dyDescent="0.3">
      <c r="A103" t="s">
        <v>126</v>
      </c>
      <c r="B103" s="2">
        <v>107</v>
      </c>
      <c r="C103" s="2">
        <v>96</v>
      </c>
      <c r="D103" s="2">
        <v>95.9</v>
      </c>
      <c r="E103" s="2">
        <v>90.6</v>
      </c>
      <c r="F103" s="2">
        <v>81.099999999999994</v>
      </c>
      <c r="G103" s="2">
        <v>72.899999999999991</v>
      </c>
      <c r="H103" s="2">
        <v>72.8</v>
      </c>
      <c r="I103" s="2">
        <v>72.600000000000009</v>
      </c>
      <c r="J103" s="2">
        <v>72.400000000000006</v>
      </c>
      <c r="K103" s="2">
        <v>73.8</v>
      </c>
      <c r="L103" s="2">
        <v>75.5</v>
      </c>
      <c r="M103" s="2">
        <v>77.099999999999994</v>
      </c>
      <c r="N103">
        <v>3.49E-2</v>
      </c>
      <c r="O103">
        <v>3.3500000000000002E-2</v>
      </c>
      <c r="P103">
        <v>3.1699999999999999E-2</v>
      </c>
      <c r="Q103">
        <v>2.9600000000000001E-2</v>
      </c>
      <c r="R103">
        <v>2.8899999999999999E-2</v>
      </c>
      <c r="S103">
        <v>2.6199999999999998E-2</v>
      </c>
      <c r="T103">
        <v>2.3799999999999998E-2</v>
      </c>
      <c r="U103">
        <v>2.1299999999999996E-2</v>
      </c>
    </row>
    <row r="104" spans="1:21" x14ac:dyDescent="0.3">
      <c r="A104" t="s">
        <v>127</v>
      </c>
      <c r="B104" s="2">
        <v>11337</v>
      </c>
      <c r="C104" s="2">
        <v>7816</v>
      </c>
      <c r="D104" s="2">
        <v>7941.3</v>
      </c>
      <c r="E104" s="2">
        <v>8021.5</v>
      </c>
      <c r="F104" s="2">
        <v>8166.1</v>
      </c>
      <c r="G104" s="2">
        <v>8322.8999999999978</v>
      </c>
      <c r="H104" s="2">
        <v>8420.6</v>
      </c>
      <c r="I104" s="2">
        <v>8520.6999999999989</v>
      </c>
      <c r="J104" s="2">
        <v>8627.2000000000007</v>
      </c>
      <c r="K104" s="2">
        <v>8711.2000000000007</v>
      </c>
      <c r="L104" s="2">
        <v>8797.5</v>
      </c>
      <c r="M104" s="2">
        <v>8879.0000000000018</v>
      </c>
      <c r="N104">
        <v>4.4700000000000004E-2</v>
      </c>
      <c r="O104">
        <v>4.7300000000000002E-2</v>
      </c>
      <c r="P104">
        <v>4.8199999999999993E-2</v>
      </c>
      <c r="Q104">
        <v>4.87E-2</v>
      </c>
      <c r="R104">
        <v>5.0799999999999998E-2</v>
      </c>
      <c r="S104">
        <v>5.0099999999999999E-2</v>
      </c>
      <c r="T104">
        <v>4.9599999999999998E-2</v>
      </c>
      <c r="U104">
        <v>4.9099999999999991E-2</v>
      </c>
    </row>
    <row r="105" spans="1:21" x14ac:dyDescent="0.3">
      <c r="A105" t="s">
        <v>46</v>
      </c>
      <c r="B105" s="2">
        <v>374164</v>
      </c>
      <c r="C105" s="2">
        <v>404717</v>
      </c>
      <c r="D105" s="2">
        <v>518375.7</v>
      </c>
      <c r="E105" s="2">
        <v>545216.69999999995</v>
      </c>
      <c r="F105" s="2">
        <v>601673.20000000007</v>
      </c>
      <c r="G105" s="2">
        <v>671854.39999999991</v>
      </c>
      <c r="H105" s="2">
        <v>705019.4</v>
      </c>
      <c r="I105" s="2">
        <v>728527.29999999993</v>
      </c>
      <c r="J105" s="2">
        <v>746346.70000000007</v>
      </c>
      <c r="K105" s="2">
        <v>736387.6</v>
      </c>
      <c r="L105" s="2">
        <v>724401.4</v>
      </c>
      <c r="M105" s="2">
        <v>709856.60000000009</v>
      </c>
      <c r="N105">
        <v>384.37829999999997</v>
      </c>
      <c r="O105">
        <v>370.86809999999997</v>
      </c>
      <c r="P105">
        <v>351.41759999999999</v>
      </c>
      <c r="Q105">
        <v>319.7509</v>
      </c>
      <c r="R105">
        <v>281.50479999999999</v>
      </c>
      <c r="S105">
        <v>233.71439999999998</v>
      </c>
      <c r="T105">
        <v>190.57089999999999</v>
      </c>
      <c r="U105">
        <v>155.39160000000001</v>
      </c>
    </row>
    <row r="106" spans="1:21" x14ac:dyDescent="0.3">
      <c r="A106" t="s">
        <v>128</v>
      </c>
      <c r="B106" s="2">
        <v>48</v>
      </c>
      <c r="C106" s="2">
        <v>19</v>
      </c>
      <c r="D106" s="2">
        <v>22.5</v>
      </c>
      <c r="E106" s="2">
        <v>22.7</v>
      </c>
      <c r="F106" s="2">
        <v>22.1</v>
      </c>
      <c r="G106" s="2">
        <v>21.800000000000004</v>
      </c>
      <c r="H106" s="2">
        <v>21.1</v>
      </c>
      <c r="I106" s="2">
        <v>21.1</v>
      </c>
      <c r="J106" s="2">
        <v>21.5</v>
      </c>
      <c r="K106" s="2">
        <v>21.8</v>
      </c>
      <c r="L106" s="2">
        <v>22.3</v>
      </c>
      <c r="M106" s="2">
        <v>22.200000000000003</v>
      </c>
      <c r="N106">
        <v>1.3099999999999999E-2</v>
      </c>
      <c r="O106">
        <v>1.55E-2</v>
      </c>
      <c r="P106">
        <v>1.8499999999999999E-2</v>
      </c>
      <c r="Q106">
        <v>2.1600000000000001E-2</v>
      </c>
      <c r="R106">
        <v>2.35E-2</v>
      </c>
      <c r="S106">
        <v>2.76E-2</v>
      </c>
      <c r="T106">
        <v>3.0699999999999998E-2</v>
      </c>
      <c r="U106">
        <v>2.69E-2</v>
      </c>
    </row>
    <row r="107" spans="1:21" x14ac:dyDescent="0.3">
      <c r="A107" t="s">
        <v>129</v>
      </c>
      <c r="B107" s="2">
        <v>11</v>
      </c>
      <c r="C107" s="2">
        <v>17</v>
      </c>
      <c r="D107" s="2">
        <v>17.100000000000001</v>
      </c>
      <c r="E107" s="2">
        <v>17.3</v>
      </c>
      <c r="F107" s="2">
        <v>17.5</v>
      </c>
      <c r="G107" s="2">
        <v>17.800000000000004</v>
      </c>
      <c r="H107" s="2">
        <v>17.900000000000002</v>
      </c>
      <c r="I107" s="2">
        <v>18.100000000000001</v>
      </c>
      <c r="J107" s="2">
        <v>18.400000000000002</v>
      </c>
      <c r="K107" s="2">
        <v>18.5</v>
      </c>
      <c r="L107" s="2">
        <v>18.8</v>
      </c>
      <c r="M107" s="2">
        <v>19.100000000000001</v>
      </c>
      <c r="N107">
        <v>2.0000000000000001E-4</v>
      </c>
      <c r="O107">
        <v>2.0000000000000001E-4</v>
      </c>
      <c r="P107">
        <v>2.0000000000000001E-4</v>
      </c>
      <c r="Q107">
        <v>2.0000000000000001E-4</v>
      </c>
      <c r="R107">
        <v>2.0000000000000001E-4</v>
      </c>
      <c r="S107">
        <v>1E-4</v>
      </c>
      <c r="T107">
        <v>1E-4</v>
      </c>
      <c r="U107">
        <v>1E-4</v>
      </c>
    </row>
    <row r="108" spans="1:21" x14ac:dyDescent="0.3">
      <c r="A108" t="s">
        <v>48</v>
      </c>
      <c r="B108" s="2">
        <v>320866</v>
      </c>
      <c r="C108" s="2">
        <v>358576</v>
      </c>
      <c r="D108" s="2">
        <v>353955.7</v>
      </c>
      <c r="E108" s="2">
        <v>362844.6</v>
      </c>
      <c r="F108" s="2">
        <v>376314.89999999997</v>
      </c>
      <c r="G108" s="2">
        <v>390539.2</v>
      </c>
      <c r="H108" s="2">
        <v>396393.39999999997</v>
      </c>
      <c r="I108" s="2">
        <v>403554.10000000003</v>
      </c>
      <c r="J108" s="2">
        <v>413778.7</v>
      </c>
      <c r="K108" s="2">
        <v>423086.70000000007</v>
      </c>
      <c r="L108" s="2">
        <v>430778.6</v>
      </c>
      <c r="M108" s="2">
        <v>442880</v>
      </c>
      <c r="N108">
        <v>20.558600000000002</v>
      </c>
      <c r="O108">
        <v>24.549100000000003</v>
      </c>
      <c r="P108">
        <v>29.869199999999996</v>
      </c>
      <c r="Q108">
        <v>36.207900000000002</v>
      </c>
      <c r="R108">
        <v>43.916899999999998</v>
      </c>
      <c r="S108">
        <v>53.433999999999997</v>
      </c>
      <c r="T108">
        <v>65.013199999999998</v>
      </c>
      <c r="U108">
        <v>76.618400000000008</v>
      </c>
    </row>
    <row r="109" spans="1:21" x14ac:dyDescent="0.3">
      <c r="A109" t="s">
        <v>50</v>
      </c>
      <c r="B109" s="2">
        <v>158281</v>
      </c>
      <c r="C109" s="2">
        <v>117421</v>
      </c>
      <c r="D109" s="2">
        <v>114547.29999999999</v>
      </c>
      <c r="E109" s="2">
        <v>117664.2</v>
      </c>
      <c r="F109" s="2">
        <v>123414.8</v>
      </c>
      <c r="G109" s="2">
        <v>129466.8</v>
      </c>
      <c r="H109" s="2">
        <v>131490.9</v>
      </c>
      <c r="I109" s="2">
        <v>134229.70000000001</v>
      </c>
      <c r="J109" s="2">
        <v>136651.69999999998</v>
      </c>
      <c r="K109" s="2">
        <v>136287</v>
      </c>
      <c r="L109" s="2">
        <v>137204.6</v>
      </c>
      <c r="M109" s="2">
        <v>139011.20000000001</v>
      </c>
      <c r="N109">
        <v>40.956600000000009</v>
      </c>
      <c r="O109">
        <v>33.1511</v>
      </c>
      <c r="P109">
        <v>29.902999999999999</v>
      </c>
      <c r="Q109">
        <v>27.561100000000003</v>
      </c>
      <c r="R109">
        <v>24.817299999999999</v>
      </c>
      <c r="S109">
        <v>21.178399999999996</v>
      </c>
      <c r="T109">
        <v>16.839500000000001</v>
      </c>
      <c r="U109">
        <v>13.746499999999999</v>
      </c>
    </row>
    <row r="110" spans="1:21" x14ac:dyDescent="0.3">
      <c r="A110" t="s">
        <v>130</v>
      </c>
      <c r="B110" s="2">
        <v>1421</v>
      </c>
      <c r="C110" s="2">
        <v>456</v>
      </c>
      <c r="D110" s="2">
        <v>2287.1</v>
      </c>
      <c r="E110" s="2">
        <v>2352.4</v>
      </c>
      <c r="F110" s="2">
        <v>2561.2999999999997</v>
      </c>
      <c r="G110" s="2">
        <v>2872.9</v>
      </c>
      <c r="H110" s="2">
        <v>3033.4</v>
      </c>
      <c r="I110" s="2">
        <v>3112</v>
      </c>
      <c r="J110" s="2">
        <v>3126.3000000000006</v>
      </c>
      <c r="K110" s="2">
        <v>3101.2000000000003</v>
      </c>
      <c r="L110" s="2">
        <v>3132.9</v>
      </c>
      <c r="M110" s="2">
        <v>3124.6</v>
      </c>
      <c r="N110">
        <v>0.11550000000000001</v>
      </c>
      <c r="O110">
        <v>0.1011</v>
      </c>
      <c r="P110">
        <v>8.9400000000000007E-2</v>
      </c>
      <c r="Q110">
        <v>7.9899999999999999E-2</v>
      </c>
      <c r="R110">
        <v>7.3999999999999996E-2</v>
      </c>
      <c r="S110">
        <v>7.0800000000000002E-2</v>
      </c>
      <c r="T110">
        <v>6.9099999999999995E-2</v>
      </c>
      <c r="U110">
        <v>6.4899999999999999E-2</v>
      </c>
    </row>
    <row r="111" spans="1:21" x14ac:dyDescent="0.3">
      <c r="A111" t="s">
        <v>131</v>
      </c>
      <c r="B111" s="2">
        <v>97</v>
      </c>
      <c r="C111" s="2">
        <v>179</v>
      </c>
      <c r="D111" s="2">
        <v>338.8</v>
      </c>
      <c r="E111" s="2">
        <v>358.5</v>
      </c>
      <c r="F111" s="2">
        <v>371.5</v>
      </c>
      <c r="G111" s="2">
        <v>391.6</v>
      </c>
      <c r="H111" s="2">
        <v>401.1</v>
      </c>
      <c r="I111" s="2">
        <v>410.3</v>
      </c>
      <c r="J111" s="2">
        <v>419.9</v>
      </c>
      <c r="K111" s="2">
        <v>419.1</v>
      </c>
      <c r="L111" s="2">
        <v>418.3</v>
      </c>
      <c r="M111" s="2">
        <v>417.5</v>
      </c>
      <c r="N111">
        <v>1.3099999999999999E-2</v>
      </c>
      <c r="O111">
        <v>1.6E-2</v>
      </c>
      <c r="P111">
        <v>1.9399999999999997E-2</v>
      </c>
      <c r="Q111">
        <v>2.3600000000000003E-2</v>
      </c>
      <c r="R111">
        <v>2.8799999999999999E-2</v>
      </c>
      <c r="S111">
        <v>3.5000000000000003E-2</v>
      </c>
      <c r="T111">
        <v>4.2599999999999999E-2</v>
      </c>
      <c r="U111">
        <v>5.1799999999999999E-2</v>
      </c>
    </row>
    <row r="112" spans="1:21" x14ac:dyDescent="0.3">
      <c r="A112" t="s">
        <v>132</v>
      </c>
      <c r="B112" s="2">
        <v>411</v>
      </c>
      <c r="C112" s="2">
        <v>38</v>
      </c>
      <c r="D112" s="2">
        <v>137.69999999999999</v>
      </c>
      <c r="E112" s="2">
        <v>134.69999999999999</v>
      </c>
      <c r="F112" s="2">
        <v>126.49999999999999</v>
      </c>
      <c r="G112" s="2">
        <v>118.69999999999999</v>
      </c>
      <c r="H112" s="2">
        <v>106.39999999999999</v>
      </c>
      <c r="I112" s="2">
        <v>96.6</v>
      </c>
      <c r="J112" s="2">
        <v>84</v>
      </c>
      <c r="K112" s="2">
        <v>72.8</v>
      </c>
      <c r="L112" s="2">
        <v>64.5</v>
      </c>
      <c r="M112" s="2">
        <v>57.8</v>
      </c>
      <c r="N112">
        <v>1.4800000000000001E-2</v>
      </c>
      <c r="O112">
        <v>1.21E-2</v>
      </c>
      <c r="P112">
        <v>9.8000000000000014E-3</v>
      </c>
      <c r="Q112">
        <v>8.0000000000000002E-3</v>
      </c>
      <c r="R112">
        <v>6.7000000000000002E-3</v>
      </c>
      <c r="S112">
        <v>5.4000000000000003E-3</v>
      </c>
      <c r="T112">
        <v>4.4000000000000003E-3</v>
      </c>
      <c r="U112">
        <v>3.5999999999999999E-3</v>
      </c>
    </row>
    <row r="113" spans="1:21" x14ac:dyDescent="0.3">
      <c r="A113" t="s">
        <v>51</v>
      </c>
      <c r="B113" s="2">
        <v>66155</v>
      </c>
      <c r="C113" s="2">
        <v>52542</v>
      </c>
      <c r="D113" s="2">
        <v>51899.4</v>
      </c>
      <c r="E113" s="2">
        <v>50621.599999999999</v>
      </c>
      <c r="F113" s="2">
        <v>48578.3</v>
      </c>
      <c r="G113" s="2">
        <v>47096.200000000004</v>
      </c>
      <c r="H113" s="2">
        <v>45167.3</v>
      </c>
      <c r="I113" s="2">
        <v>43739.1</v>
      </c>
      <c r="J113" s="2">
        <v>42634.1</v>
      </c>
      <c r="K113" s="2">
        <v>41420</v>
      </c>
      <c r="L113" s="2">
        <v>40291.699999999997</v>
      </c>
      <c r="M113" s="2">
        <v>38927.500000000007</v>
      </c>
      <c r="N113">
        <v>18.081599999999998</v>
      </c>
      <c r="O113">
        <v>16.754900000000003</v>
      </c>
      <c r="P113">
        <v>15.504</v>
      </c>
      <c r="Q113">
        <v>14.4314</v>
      </c>
      <c r="R113">
        <v>13.5999</v>
      </c>
      <c r="S113">
        <v>12.8254</v>
      </c>
      <c r="T113">
        <v>12.0502</v>
      </c>
      <c r="U113">
        <v>11.546899999999999</v>
      </c>
    </row>
    <row r="114" spans="1:21" x14ac:dyDescent="0.3">
      <c r="A114" t="s">
        <v>133</v>
      </c>
      <c r="B114" s="2">
        <v>154</v>
      </c>
      <c r="C114" s="2">
        <v>362</v>
      </c>
      <c r="D114" s="2">
        <v>360.1</v>
      </c>
      <c r="E114" s="2">
        <v>364.4</v>
      </c>
      <c r="F114" s="2">
        <v>368.40000000000003</v>
      </c>
      <c r="G114" s="2">
        <v>372.40000000000003</v>
      </c>
      <c r="H114" s="2">
        <v>378.09999999999997</v>
      </c>
      <c r="I114" s="2">
        <v>383.8</v>
      </c>
      <c r="J114" s="2">
        <v>389.6</v>
      </c>
      <c r="K114" s="2">
        <v>395.09999999999997</v>
      </c>
      <c r="L114" s="2">
        <v>401</v>
      </c>
      <c r="M114" s="2">
        <v>406.6</v>
      </c>
      <c r="N114">
        <v>4.0000000000000002E-4</v>
      </c>
      <c r="O114">
        <v>2.0000000000000001E-4</v>
      </c>
      <c r="P114">
        <v>9.9999999999999978E-5</v>
      </c>
      <c r="Q114">
        <v>2.9999999999999997E-4</v>
      </c>
      <c r="R114">
        <v>6.9999999999999999E-4</v>
      </c>
      <c r="S114">
        <v>3.9999999999999996E-4</v>
      </c>
      <c r="T114">
        <v>4.0000000000000002E-4</v>
      </c>
      <c r="U114">
        <v>4.0000000000000002E-4</v>
      </c>
    </row>
    <row r="115" spans="1:21" x14ac:dyDescent="0.3">
      <c r="A115" t="s">
        <v>134</v>
      </c>
      <c r="B115" s="2">
        <v>5141</v>
      </c>
      <c r="C115" s="2">
        <v>7622</v>
      </c>
      <c r="D115" s="2">
        <v>7568</v>
      </c>
      <c r="E115" s="2">
        <v>7665.9</v>
      </c>
      <c r="F115" s="2">
        <v>7703.3</v>
      </c>
      <c r="G115" s="2">
        <v>7728.8</v>
      </c>
      <c r="H115" s="2">
        <v>7865.2000000000007</v>
      </c>
      <c r="I115" s="2">
        <v>8008.1</v>
      </c>
      <c r="J115" s="2">
        <v>8152.3</v>
      </c>
      <c r="K115" s="2">
        <v>8297</v>
      </c>
      <c r="L115" s="2">
        <v>8447.7999999999993</v>
      </c>
      <c r="M115" s="2">
        <v>8600.2000000000007</v>
      </c>
      <c r="N115">
        <v>1.5042</v>
      </c>
      <c r="O115">
        <v>1.4400999999999999</v>
      </c>
      <c r="P115">
        <v>1.3806999999999998</v>
      </c>
      <c r="Q115">
        <v>1.3725000000000001</v>
      </c>
      <c r="R115">
        <v>1.373</v>
      </c>
      <c r="S115">
        <v>1.3755000000000004</v>
      </c>
      <c r="T115">
        <v>1.3779999999999999</v>
      </c>
      <c r="U115">
        <v>1.3735000000000004</v>
      </c>
    </row>
    <row r="116" spans="1:21" x14ac:dyDescent="0.3">
      <c r="A116" t="s">
        <v>135</v>
      </c>
      <c r="B116" s="2">
        <v>12041</v>
      </c>
      <c r="C116" s="2">
        <v>10170</v>
      </c>
      <c r="D116" s="2">
        <v>10600.8</v>
      </c>
      <c r="E116" s="2">
        <v>10846.300000000001</v>
      </c>
      <c r="F116" s="2">
        <v>11251.299999999997</v>
      </c>
      <c r="G116" s="2">
        <v>11612.4</v>
      </c>
      <c r="H116" s="2">
        <v>11915.2</v>
      </c>
      <c r="I116" s="2">
        <v>12514.5</v>
      </c>
      <c r="J116" s="2">
        <v>12831.900000000001</v>
      </c>
      <c r="K116" s="2">
        <v>12880.099999999999</v>
      </c>
      <c r="L116" s="2">
        <v>12879.199999999999</v>
      </c>
      <c r="M116" s="2">
        <v>12822.9</v>
      </c>
      <c r="N116">
        <v>7.1219000000000001</v>
      </c>
      <c r="O116">
        <v>6.9297000000000004</v>
      </c>
      <c r="P116">
        <v>6.7314999999999996</v>
      </c>
      <c r="Q116">
        <v>6.5497000000000005</v>
      </c>
      <c r="R116">
        <v>6.3859000000000004</v>
      </c>
      <c r="S116">
        <v>6.2288000000000006</v>
      </c>
      <c r="T116">
        <v>6.0581000000000005</v>
      </c>
      <c r="U116">
        <v>5.8871000000000002</v>
      </c>
    </row>
    <row r="117" spans="1:21" x14ac:dyDescent="0.3">
      <c r="A117" t="s">
        <v>136</v>
      </c>
      <c r="B117" s="2">
        <v>28</v>
      </c>
      <c r="C117" s="2">
        <v>46</v>
      </c>
      <c r="D117" s="2">
        <v>40.1</v>
      </c>
      <c r="E117" s="2">
        <v>38.799999999999997</v>
      </c>
      <c r="F117" s="2">
        <v>35.700000000000003</v>
      </c>
      <c r="G117" s="2">
        <v>33.400000000000006</v>
      </c>
      <c r="H117" s="2">
        <v>31.4</v>
      </c>
      <c r="I117" s="2">
        <v>29.9</v>
      </c>
      <c r="J117" s="2">
        <v>28.8</v>
      </c>
      <c r="K117" s="2">
        <v>27.900000000000002</v>
      </c>
      <c r="L117" s="2">
        <v>29.300000000000004</v>
      </c>
      <c r="M117" s="2">
        <v>31</v>
      </c>
      <c r="N117">
        <v>3.8999999999999998E-3</v>
      </c>
      <c r="O117">
        <v>3.3999999999999998E-3</v>
      </c>
      <c r="P117">
        <v>2.8999999999999998E-3</v>
      </c>
      <c r="Q117">
        <v>2.8E-3</v>
      </c>
      <c r="R117">
        <v>3.0000000000000001E-3</v>
      </c>
      <c r="S117">
        <v>2.7000000000000001E-3</v>
      </c>
      <c r="T117">
        <v>2.4000000000000002E-3</v>
      </c>
      <c r="U117">
        <v>2.2000000000000001E-3</v>
      </c>
    </row>
    <row r="118" spans="1:21" x14ac:dyDescent="0.3">
      <c r="A118" t="s">
        <v>137</v>
      </c>
      <c r="B118" s="2">
        <v>5957</v>
      </c>
      <c r="C118" s="2">
        <v>9519</v>
      </c>
      <c r="D118" s="2">
        <v>8038.2</v>
      </c>
      <c r="E118" s="2">
        <v>8176</v>
      </c>
      <c r="F118" s="2">
        <v>8510.3000000000011</v>
      </c>
      <c r="G118" s="2">
        <v>8884.7000000000007</v>
      </c>
      <c r="H118" s="2">
        <v>9041.7999999999993</v>
      </c>
      <c r="I118" s="2">
        <v>9102.6999999999989</v>
      </c>
      <c r="J118" s="2">
        <v>9118.4</v>
      </c>
      <c r="K118" s="2">
        <v>9108.9</v>
      </c>
      <c r="L118" s="2">
        <v>9156.9</v>
      </c>
      <c r="M118" s="2">
        <v>9454.5999999999985</v>
      </c>
      <c r="N118">
        <v>1.4487999999999999</v>
      </c>
      <c r="O118">
        <v>1.4242999999999999</v>
      </c>
      <c r="P118">
        <v>1.3918000000000001</v>
      </c>
      <c r="Q118">
        <v>1.3477999999999999</v>
      </c>
      <c r="R118">
        <v>1.2966999999999997</v>
      </c>
      <c r="S118">
        <v>1.2604000000000002</v>
      </c>
      <c r="T118">
        <v>1.2077</v>
      </c>
      <c r="U118">
        <v>1.1277999999999999</v>
      </c>
    </row>
    <row r="119" spans="1:21" x14ac:dyDescent="0.3">
      <c r="A119" t="s">
        <v>138</v>
      </c>
      <c r="B119" s="2">
        <v>81</v>
      </c>
      <c r="C119" s="2">
        <v>27</v>
      </c>
      <c r="D119" s="2">
        <v>75.5</v>
      </c>
      <c r="E119" s="2">
        <v>77.099999999999994</v>
      </c>
      <c r="F119" s="2">
        <v>79.3</v>
      </c>
      <c r="G119" s="2">
        <v>83.199999999999989</v>
      </c>
      <c r="H119" s="2">
        <v>85.2</v>
      </c>
      <c r="I119" s="2">
        <v>87.7</v>
      </c>
      <c r="J119" s="2">
        <v>90.699999999999989</v>
      </c>
      <c r="K119" s="2">
        <v>92.799999999999983</v>
      </c>
      <c r="L119" s="2">
        <v>94.8</v>
      </c>
      <c r="M119" s="2">
        <v>94.9</v>
      </c>
      <c r="N119">
        <v>1.1800000000000001E-2</v>
      </c>
      <c r="O119">
        <v>1.44E-2</v>
      </c>
      <c r="P119">
        <v>1.41E-2</v>
      </c>
      <c r="Q119">
        <v>1.35E-2</v>
      </c>
      <c r="R119">
        <v>1.4E-2</v>
      </c>
      <c r="S119">
        <v>1.1599999999999999E-2</v>
      </c>
      <c r="T119">
        <v>9.4999999999999998E-3</v>
      </c>
      <c r="U119">
        <v>7.7999999999999996E-3</v>
      </c>
    </row>
    <row r="120" spans="1:21" x14ac:dyDescent="0.3">
      <c r="A120" t="s">
        <v>139</v>
      </c>
      <c r="B120" s="2">
        <v>0</v>
      </c>
      <c r="C120" s="2">
        <v>90</v>
      </c>
      <c r="D120" s="2">
        <v>91</v>
      </c>
      <c r="E120" s="2">
        <v>92.4</v>
      </c>
      <c r="F120" s="2">
        <v>94.699999999999989</v>
      </c>
      <c r="G120" s="2">
        <v>97.199999999999989</v>
      </c>
      <c r="H120" s="2">
        <v>99.3</v>
      </c>
      <c r="I120" s="2">
        <v>101.39999999999999</v>
      </c>
      <c r="J120" s="2">
        <v>103.5</v>
      </c>
      <c r="K120" s="2">
        <v>105.5</v>
      </c>
      <c r="L120" s="2">
        <v>107.3</v>
      </c>
      <c r="M120" s="2">
        <v>109.1</v>
      </c>
      <c r="N120">
        <v>3.5999999999999995E-3</v>
      </c>
      <c r="O120">
        <v>3.7000000000000002E-3</v>
      </c>
      <c r="P120">
        <v>3.8E-3</v>
      </c>
      <c r="Q120">
        <v>4.0000000000000001E-3</v>
      </c>
      <c r="R120">
        <v>4.3E-3</v>
      </c>
      <c r="S120">
        <v>4.2000000000000006E-3</v>
      </c>
      <c r="T120">
        <v>4.4000000000000003E-3</v>
      </c>
      <c r="U120">
        <v>4.5999999999999999E-3</v>
      </c>
    </row>
    <row r="121" spans="1:21" x14ac:dyDescent="0.3">
      <c r="A121" t="s">
        <v>53</v>
      </c>
      <c r="B121" s="2">
        <v>30960</v>
      </c>
      <c r="C121" s="2">
        <v>13137</v>
      </c>
      <c r="D121" s="2">
        <v>13216</v>
      </c>
      <c r="E121" s="2">
        <v>13313.300000000001</v>
      </c>
      <c r="F121" s="2">
        <v>13808.9</v>
      </c>
      <c r="G121" s="2">
        <v>14506.1</v>
      </c>
      <c r="H121" s="2">
        <v>15220.599999999999</v>
      </c>
      <c r="I121" s="2">
        <v>16188.500000000002</v>
      </c>
      <c r="J121" s="2">
        <v>17325.400000000001</v>
      </c>
      <c r="K121" s="2">
        <v>18498.800000000003</v>
      </c>
      <c r="L121" s="2">
        <v>19986.699999999997</v>
      </c>
      <c r="M121" s="2">
        <v>21193.800000000003</v>
      </c>
      <c r="N121">
        <v>4.6981999999999999</v>
      </c>
      <c r="O121">
        <v>4.4641000000000002</v>
      </c>
      <c r="P121">
        <v>4.4018999999999995</v>
      </c>
      <c r="Q121">
        <v>4.6081000000000003</v>
      </c>
      <c r="R121">
        <v>5.1006999999999998</v>
      </c>
      <c r="S121">
        <v>5.8003</v>
      </c>
      <c r="T121">
        <v>6.678700000000001</v>
      </c>
      <c r="U121">
        <v>7.7490999999999994</v>
      </c>
    </row>
    <row r="122" spans="1:21" x14ac:dyDescent="0.3">
      <c r="A122" t="s">
        <v>140</v>
      </c>
      <c r="B122" s="2">
        <v>951</v>
      </c>
      <c r="C122" s="2">
        <v>763</v>
      </c>
      <c r="D122" s="2">
        <v>763</v>
      </c>
      <c r="E122" s="2">
        <v>773.90000000000009</v>
      </c>
      <c r="F122" s="2">
        <v>786.8</v>
      </c>
      <c r="G122" s="2">
        <v>799.69999999999993</v>
      </c>
      <c r="H122" s="2">
        <v>814.6</v>
      </c>
      <c r="I122" s="2">
        <v>830.4</v>
      </c>
      <c r="J122" s="2">
        <v>846.69999999999993</v>
      </c>
      <c r="K122" s="2">
        <v>862.09999999999991</v>
      </c>
      <c r="L122" s="2">
        <v>877.2</v>
      </c>
      <c r="M122" s="2">
        <v>892.19999999999993</v>
      </c>
      <c r="N122">
        <v>3.9E-2</v>
      </c>
      <c r="O122">
        <v>4.1100000000000005E-2</v>
      </c>
      <c r="P122">
        <v>4.2900000000000001E-2</v>
      </c>
      <c r="Q122">
        <v>4.5999999999999999E-2</v>
      </c>
      <c r="R122">
        <v>4.8899999999999999E-2</v>
      </c>
      <c r="S122">
        <v>5.3599999999999995E-2</v>
      </c>
      <c r="T122">
        <v>5.7099999999999991E-2</v>
      </c>
      <c r="U122">
        <v>5.9499999999999997E-2</v>
      </c>
    </row>
    <row r="123" spans="1:21" x14ac:dyDescent="0.3">
      <c r="A123" t="s">
        <v>141</v>
      </c>
      <c r="B123" s="2">
        <v>35072</v>
      </c>
      <c r="C123" s="2">
        <v>42602</v>
      </c>
      <c r="D123" s="2">
        <v>42600.1</v>
      </c>
      <c r="E123" s="2">
        <v>43093.4</v>
      </c>
      <c r="F123" s="2">
        <v>43891.200000000004</v>
      </c>
      <c r="G123" s="2">
        <v>44730.6</v>
      </c>
      <c r="H123" s="2">
        <v>45442.9</v>
      </c>
      <c r="I123" s="2">
        <v>46141.000000000007</v>
      </c>
      <c r="J123" s="2">
        <v>46799.8</v>
      </c>
      <c r="K123" s="2">
        <v>47357.9</v>
      </c>
      <c r="L123" s="2">
        <v>47931.600000000006</v>
      </c>
      <c r="M123" s="2">
        <v>48520.9</v>
      </c>
      <c r="N123">
        <v>1.7990999999999999</v>
      </c>
      <c r="O123">
        <v>1.7934000000000001</v>
      </c>
      <c r="P123">
        <v>1.7864</v>
      </c>
      <c r="Q123">
        <v>1.7773000000000001</v>
      </c>
      <c r="R123">
        <v>1.7652999999999999</v>
      </c>
      <c r="S123">
        <v>1.7488999999999999</v>
      </c>
      <c r="T123">
        <v>1.7268999999999999</v>
      </c>
      <c r="U123">
        <v>1.6970000000000001</v>
      </c>
    </row>
    <row r="124" spans="1:21" x14ac:dyDescent="0.3">
      <c r="A124" t="s">
        <v>142</v>
      </c>
      <c r="B124" s="2">
        <v>13010</v>
      </c>
      <c r="C124" s="2">
        <v>13309</v>
      </c>
      <c r="D124" s="2">
        <v>13343</v>
      </c>
      <c r="E124" s="2">
        <v>13516.8</v>
      </c>
      <c r="F124" s="2">
        <v>13801.4</v>
      </c>
      <c r="G124" s="2">
        <v>14094.6</v>
      </c>
      <c r="H124" s="2">
        <v>14424</v>
      </c>
      <c r="I124" s="2">
        <v>14765.9</v>
      </c>
      <c r="J124" s="2">
        <v>15121.300000000001</v>
      </c>
      <c r="K124" s="2">
        <v>15512</v>
      </c>
      <c r="L124" s="2">
        <v>15922.900000000001</v>
      </c>
      <c r="M124" s="2">
        <v>16354.800000000001</v>
      </c>
      <c r="N124">
        <v>2.9172999999999996</v>
      </c>
      <c r="O124">
        <v>3.0507000000000004</v>
      </c>
      <c r="P124">
        <v>3.1901999999999999</v>
      </c>
      <c r="Q124">
        <v>3.3359000000000001</v>
      </c>
      <c r="R124">
        <v>3.4883000000000002</v>
      </c>
      <c r="S124">
        <v>3.6473999999999998</v>
      </c>
      <c r="T124">
        <v>3.8137999999999996</v>
      </c>
      <c r="U124">
        <v>3.9873000000000003</v>
      </c>
    </row>
    <row r="125" spans="1:21" x14ac:dyDescent="0.3">
      <c r="A125" t="s">
        <v>143</v>
      </c>
      <c r="B125" s="2">
        <v>18</v>
      </c>
      <c r="C125" s="2">
        <v>76</v>
      </c>
      <c r="D125" s="2">
        <v>76.099999999999994</v>
      </c>
      <c r="E125" s="2">
        <v>73.900000000000006</v>
      </c>
      <c r="F125" s="2">
        <v>69.599999999999994</v>
      </c>
      <c r="G125" s="2">
        <v>66.099999999999994</v>
      </c>
      <c r="H125" s="2">
        <v>63.699999999999996</v>
      </c>
      <c r="I125" s="2">
        <v>61.6</v>
      </c>
      <c r="J125" s="2">
        <v>60.2</v>
      </c>
      <c r="K125" s="2">
        <v>59.1</v>
      </c>
      <c r="L125" s="2">
        <v>61.400000000000006</v>
      </c>
      <c r="M125" s="2">
        <v>64</v>
      </c>
      <c r="N125">
        <v>3.2000000000000002E-3</v>
      </c>
      <c r="O125">
        <v>2.5000000000000001E-3</v>
      </c>
      <c r="P125">
        <v>1.6999999999999997E-3</v>
      </c>
      <c r="Q125">
        <v>1.0999999999999998E-3</v>
      </c>
      <c r="R125">
        <v>1.1999999999999999E-3</v>
      </c>
      <c r="S125">
        <v>1.1000000000000001E-3</v>
      </c>
      <c r="T125">
        <v>9.0000000000000008E-4</v>
      </c>
      <c r="U125">
        <v>8.0000000000000004E-4</v>
      </c>
    </row>
    <row r="126" spans="1:21" x14ac:dyDescent="0.3">
      <c r="A126" t="s">
        <v>144</v>
      </c>
      <c r="B126" s="2">
        <v>24291</v>
      </c>
      <c r="C126" s="2">
        <v>33797</v>
      </c>
      <c r="D126" s="2">
        <v>33790.9</v>
      </c>
      <c r="E126" s="2">
        <v>34113.799999999996</v>
      </c>
      <c r="F126" s="2">
        <v>34646.9</v>
      </c>
      <c r="G126" s="2">
        <v>35199.600000000006</v>
      </c>
      <c r="H126" s="2">
        <v>35803.000000000007</v>
      </c>
      <c r="I126" s="2">
        <v>36373.300000000003</v>
      </c>
      <c r="J126" s="2">
        <v>36910</v>
      </c>
      <c r="K126" s="2">
        <v>37400.6</v>
      </c>
      <c r="L126" s="2">
        <v>37870.199999999997</v>
      </c>
      <c r="M126" s="2">
        <v>38267.100000000006</v>
      </c>
      <c r="N126">
        <v>0.68559999999999999</v>
      </c>
      <c r="O126">
        <v>0.83419999999999994</v>
      </c>
      <c r="P126">
        <v>0.91659999999999997</v>
      </c>
      <c r="Q126">
        <v>0.95599999999999996</v>
      </c>
      <c r="R126">
        <v>0.98669999999999991</v>
      </c>
      <c r="S126">
        <v>1.0036</v>
      </c>
      <c r="T126">
        <v>1.0077</v>
      </c>
      <c r="U126">
        <v>0.98820000000000008</v>
      </c>
    </row>
    <row r="127" spans="1:21" x14ac:dyDescent="0.3">
      <c r="A127" t="s">
        <v>55</v>
      </c>
      <c r="B127" s="2">
        <v>18694</v>
      </c>
      <c r="C127" s="2">
        <v>15469</v>
      </c>
      <c r="D127" s="2">
        <v>15533.8</v>
      </c>
      <c r="E127" s="2">
        <v>15697.199999999999</v>
      </c>
      <c r="F127" s="2">
        <v>16026.5</v>
      </c>
      <c r="G127" s="2">
        <v>16412.3</v>
      </c>
      <c r="H127" s="2">
        <v>16694.599999999999</v>
      </c>
      <c r="I127" s="2">
        <v>16974.599999999999</v>
      </c>
      <c r="J127" s="2">
        <v>17254.099999999999</v>
      </c>
      <c r="K127" s="2">
        <v>17499.899999999998</v>
      </c>
      <c r="L127" s="2">
        <v>17749.3</v>
      </c>
      <c r="M127" s="2">
        <v>17983.899999999998</v>
      </c>
      <c r="N127">
        <v>4.2119000000000009</v>
      </c>
      <c r="O127">
        <v>4.4687999999999999</v>
      </c>
      <c r="P127">
        <v>4.7231999999999994</v>
      </c>
      <c r="Q127">
        <v>4.9555999999999996</v>
      </c>
      <c r="R127">
        <v>5.1758000000000006</v>
      </c>
      <c r="S127">
        <v>5.4436999999999998</v>
      </c>
      <c r="T127">
        <v>5.8233999999999995</v>
      </c>
      <c r="U127">
        <v>6.1405000000000003</v>
      </c>
    </row>
    <row r="128" spans="1:21" x14ac:dyDescent="0.3">
      <c r="A128" t="s">
        <v>145</v>
      </c>
      <c r="B128" s="2">
        <v>4</v>
      </c>
      <c r="C128" s="2">
        <v>16</v>
      </c>
      <c r="D128" s="2">
        <v>21.1</v>
      </c>
      <c r="E128" s="2">
        <v>20.7</v>
      </c>
      <c r="F128" s="2">
        <v>18.399999999999999</v>
      </c>
      <c r="G128" s="2">
        <v>16.8</v>
      </c>
      <c r="H128" s="2">
        <v>15.5</v>
      </c>
      <c r="I128" s="2">
        <v>14.4</v>
      </c>
      <c r="J128" s="2">
        <v>13.4</v>
      </c>
      <c r="K128" s="2">
        <v>12.7</v>
      </c>
      <c r="L128" s="2">
        <v>13.6</v>
      </c>
      <c r="M128" s="2">
        <v>14.6</v>
      </c>
      <c r="N128">
        <v>1.9E-3</v>
      </c>
      <c r="O128">
        <v>1.6000000000000001E-3</v>
      </c>
      <c r="P128">
        <v>1.2999999999999999E-3</v>
      </c>
      <c r="Q128">
        <v>1.1999999999999999E-3</v>
      </c>
      <c r="R128">
        <v>1.1999999999999999E-3</v>
      </c>
      <c r="S128">
        <v>1E-3</v>
      </c>
      <c r="T128">
        <v>8.0000000000000004E-4</v>
      </c>
      <c r="U128">
        <v>6.9999999999999999E-4</v>
      </c>
    </row>
    <row r="129" spans="1:21" x14ac:dyDescent="0.3">
      <c r="A129" t="s">
        <v>146</v>
      </c>
      <c r="B129" s="2">
        <v>149</v>
      </c>
      <c r="C129" s="2">
        <v>305</v>
      </c>
      <c r="D129" s="2">
        <v>305</v>
      </c>
      <c r="E129" s="2">
        <v>306.40000000000003</v>
      </c>
      <c r="F129" s="2">
        <v>308.89999999999998</v>
      </c>
      <c r="G129" s="2">
        <v>311.60000000000002</v>
      </c>
      <c r="H129" s="2">
        <v>315.00000000000006</v>
      </c>
      <c r="I129" s="2">
        <v>318</v>
      </c>
      <c r="J129" s="2">
        <v>320.90000000000003</v>
      </c>
      <c r="K129" s="2">
        <v>324</v>
      </c>
      <c r="L129" s="2">
        <v>327.3</v>
      </c>
      <c r="M129" s="2">
        <v>330.6</v>
      </c>
      <c r="N129">
        <v>0</v>
      </c>
      <c r="O129">
        <v>0</v>
      </c>
      <c r="P129">
        <v>0</v>
      </c>
      <c r="Q129">
        <v>0</v>
      </c>
      <c r="R129">
        <v>1.9999999999999996E-4</v>
      </c>
      <c r="S129">
        <v>0</v>
      </c>
      <c r="T129">
        <v>0</v>
      </c>
      <c r="U129">
        <v>0</v>
      </c>
    </row>
    <row r="130" spans="1:21" x14ac:dyDescent="0.3">
      <c r="A130" t="s">
        <v>147</v>
      </c>
      <c r="B130" s="2">
        <v>-84</v>
      </c>
      <c r="C130" s="2">
        <v>-31</v>
      </c>
      <c r="D130" s="2">
        <v>746.3</v>
      </c>
      <c r="E130" s="2">
        <v>12.7</v>
      </c>
      <c r="F130" s="2">
        <v>18.299999999999997</v>
      </c>
      <c r="G130" s="2">
        <v>32.700000000000003</v>
      </c>
      <c r="H130" s="2">
        <v>55.199999999999996</v>
      </c>
      <c r="I130" s="2">
        <v>77.899999999999991</v>
      </c>
      <c r="J130" s="2">
        <v>102</v>
      </c>
      <c r="K130" s="2">
        <v>128.79999999999998</v>
      </c>
      <c r="L130" s="2">
        <v>159.09999999999997</v>
      </c>
      <c r="M130" s="2">
        <v>194.8</v>
      </c>
      <c r="N130">
        <v>0.2545</v>
      </c>
      <c r="O130">
        <v>0.31190000000000001</v>
      </c>
      <c r="P130">
        <v>0.38110000000000005</v>
      </c>
      <c r="Q130">
        <v>0.46489999999999998</v>
      </c>
      <c r="R130">
        <v>0.56640000000000001</v>
      </c>
      <c r="S130">
        <v>0.68989999999999996</v>
      </c>
      <c r="T130">
        <v>0.8398000000000001</v>
      </c>
      <c r="U130">
        <v>1.0221</v>
      </c>
    </row>
    <row r="131" spans="1:21" x14ac:dyDescent="0.3">
      <c r="A131" t="s">
        <v>148</v>
      </c>
      <c r="B131" s="2">
        <v>9664</v>
      </c>
      <c r="C131" s="2">
        <v>5403</v>
      </c>
      <c r="D131" s="2">
        <v>5472.2</v>
      </c>
      <c r="E131" s="2">
        <v>5521.2</v>
      </c>
      <c r="F131" s="2">
        <v>5553.4000000000005</v>
      </c>
      <c r="G131" s="2">
        <v>5585.1</v>
      </c>
      <c r="H131" s="2">
        <v>5663</v>
      </c>
      <c r="I131" s="2">
        <v>5741</v>
      </c>
      <c r="J131" s="2">
        <v>5819.5999999999995</v>
      </c>
      <c r="K131" s="2">
        <v>5902.9000000000005</v>
      </c>
      <c r="L131" s="2">
        <v>5987.2</v>
      </c>
      <c r="M131" s="2">
        <v>6071.0999999999995</v>
      </c>
      <c r="N131">
        <v>1.24E-2</v>
      </c>
      <c r="O131">
        <v>1.1200000000000002E-2</v>
      </c>
      <c r="P131">
        <v>9.4999999999999998E-3</v>
      </c>
      <c r="Q131">
        <v>7.7000000000000002E-3</v>
      </c>
      <c r="R131">
        <v>6.1999999999999998E-3</v>
      </c>
      <c r="S131">
        <v>5.0999999999999995E-3</v>
      </c>
      <c r="T131">
        <v>4.0000000000000001E-3</v>
      </c>
      <c r="U131">
        <v>3.2000000000000002E-3</v>
      </c>
    </row>
    <row r="132" spans="1:21" x14ac:dyDescent="0.3">
      <c r="A132" t="s">
        <v>149</v>
      </c>
      <c r="B132" s="2">
        <v>81</v>
      </c>
      <c r="C132" s="2">
        <v>82</v>
      </c>
      <c r="D132" s="2">
        <v>94.9</v>
      </c>
      <c r="E132" s="2">
        <v>97.2</v>
      </c>
      <c r="F132" s="2">
        <v>101.1</v>
      </c>
      <c r="G132" s="2">
        <v>105.7</v>
      </c>
      <c r="H132" s="2">
        <v>109.30000000000001</v>
      </c>
      <c r="I132" s="2">
        <v>113.4</v>
      </c>
      <c r="J132" s="2">
        <v>116.9</v>
      </c>
      <c r="K132" s="2">
        <v>117.7</v>
      </c>
      <c r="L132" s="2">
        <v>117.89999999999999</v>
      </c>
      <c r="M132" s="2">
        <v>117.3</v>
      </c>
      <c r="N132">
        <v>2.2100000000000002E-2</v>
      </c>
      <c r="O132">
        <v>2.01E-2</v>
      </c>
      <c r="P132">
        <v>1.6399999999999998E-2</v>
      </c>
      <c r="Q132">
        <v>1.5699999999999999E-2</v>
      </c>
      <c r="R132">
        <v>1.6E-2</v>
      </c>
      <c r="S132">
        <v>1.32E-2</v>
      </c>
      <c r="T132">
        <v>1.0800000000000001E-2</v>
      </c>
      <c r="U132">
        <v>8.8000000000000005E-3</v>
      </c>
    </row>
    <row r="133" spans="1:21" x14ac:dyDescent="0.3">
      <c r="A133" t="s">
        <v>150</v>
      </c>
      <c r="B133" s="2">
        <v>26016</v>
      </c>
      <c r="C133" s="2">
        <v>29975</v>
      </c>
      <c r="D133" s="2">
        <v>36599.800000000003</v>
      </c>
      <c r="E133" s="2">
        <v>36791.800000000003</v>
      </c>
      <c r="F133" s="2">
        <v>37503.4</v>
      </c>
      <c r="G133" s="2">
        <v>38265.4</v>
      </c>
      <c r="H133" s="2">
        <v>38758.199999999997</v>
      </c>
      <c r="I133" s="2">
        <v>39314.399999999994</v>
      </c>
      <c r="J133" s="2">
        <v>39847.9</v>
      </c>
      <c r="K133" s="2">
        <v>39604.799999999996</v>
      </c>
      <c r="L133" s="2">
        <v>39213.4</v>
      </c>
      <c r="M133" s="2">
        <v>38505.1</v>
      </c>
      <c r="N133">
        <v>0.64560000000000006</v>
      </c>
      <c r="O133">
        <v>0.58750000000000002</v>
      </c>
      <c r="P133">
        <v>0.53700000000000003</v>
      </c>
      <c r="Q133">
        <v>0.49260000000000004</v>
      </c>
      <c r="R133">
        <v>0.45400000000000001</v>
      </c>
      <c r="S133">
        <v>0.41919999999999996</v>
      </c>
      <c r="T133">
        <v>0.39710000000000001</v>
      </c>
      <c r="U133">
        <v>0.37860000000000005</v>
      </c>
    </row>
    <row r="134" spans="1:21" x14ac:dyDescent="0.3">
      <c r="A134" t="s">
        <v>151</v>
      </c>
      <c r="B134" s="2">
        <v>17949</v>
      </c>
      <c r="C134" s="2">
        <v>28327</v>
      </c>
      <c r="D134" s="2">
        <v>30071.9</v>
      </c>
      <c r="E134" s="2">
        <v>31219.4</v>
      </c>
      <c r="F134" s="2">
        <v>31045.7</v>
      </c>
      <c r="G134" s="2">
        <v>30613.599999999999</v>
      </c>
      <c r="H134" s="2">
        <v>31143.199999999997</v>
      </c>
      <c r="I134" s="2">
        <v>31636.3</v>
      </c>
      <c r="J134" s="2">
        <v>32019.1</v>
      </c>
      <c r="K134" s="2">
        <v>31641.300000000003</v>
      </c>
      <c r="L134" s="2">
        <v>30539.399999999998</v>
      </c>
      <c r="M134" s="2">
        <v>28710.7</v>
      </c>
      <c r="N134">
        <v>22.830300000000001</v>
      </c>
      <c r="O134">
        <v>21.5886</v>
      </c>
      <c r="P134">
        <v>20.401900000000001</v>
      </c>
      <c r="Q134">
        <v>19.7712</v>
      </c>
      <c r="R134">
        <v>19.391899999999996</v>
      </c>
      <c r="S134">
        <v>19.1448</v>
      </c>
      <c r="T134">
        <v>18.7453</v>
      </c>
      <c r="U134">
        <v>18.569400000000002</v>
      </c>
    </row>
    <row r="135" spans="1:21" x14ac:dyDescent="0.3">
      <c r="A135" t="s">
        <v>152</v>
      </c>
      <c r="B135" s="2">
        <v>16</v>
      </c>
      <c r="C135" s="2">
        <v>140</v>
      </c>
      <c r="D135" s="2">
        <v>161.1</v>
      </c>
      <c r="E135" s="2">
        <v>187.09999999999997</v>
      </c>
      <c r="F135" s="2">
        <v>159.19999999999999</v>
      </c>
      <c r="G135" s="2">
        <v>136</v>
      </c>
      <c r="H135" s="2">
        <v>117.1</v>
      </c>
      <c r="I135" s="2">
        <v>101.29999999999998</v>
      </c>
      <c r="J135" s="2">
        <v>88.5</v>
      </c>
      <c r="K135" s="2">
        <v>77.699999999999989</v>
      </c>
      <c r="L135" s="2">
        <v>91.000000000000014</v>
      </c>
      <c r="M135" s="2">
        <v>106.8</v>
      </c>
      <c r="N135">
        <v>2.2600000000000002E-2</v>
      </c>
      <c r="O135">
        <v>1.8699999999999998E-2</v>
      </c>
      <c r="P135">
        <v>1.5300000000000001E-2</v>
      </c>
      <c r="Q135">
        <v>1.26E-2</v>
      </c>
      <c r="R135">
        <v>1.11E-2</v>
      </c>
      <c r="S135">
        <v>9.1000000000000004E-3</v>
      </c>
      <c r="T135">
        <v>7.6000000000000009E-3</v>
      </c>
      <c r="U135">
        <v>6.3999999999999994E-3</v>
      </c>
    </row>
    <row r="136" spans="1:21" x14ac:dyDescent="0.3">
      <c r="A136" t="s">
        <v>153</v>
      </c>
      <c r="B136" s="2">
        <v>31121</v>
      </c>
      <c r="C136" s="2">
        <v>29832</v>
      </c>
      <c r="D136" s="2">
        <v>29737.699999999997</v>
      </c>
      <c r="E136" s="2">
        <v>30729.599999999999</v>
      </c>
      <c r="F136" s="2">
        <v>32829.800000000003</v>
      </c>
      <c r="G136" s="2">
        <v>36598.799999999996</v>
      </c>
      <c r="H136" s="2">
        <v>38201.699999999997</v>
      </c>
      <c r="I136" s="2">
        <v>39586.499999999993</v>
      </c>
      <c r="J136" s="2">
        <v>40774.100000000006</v>
      </c>
      <c r="K136" s="2">
        <v>40865.700000000004</v>
      </c>
      <c r="L136" s="2">
        <v>40683.300000000003</v>
      </c>
      <c r="M136" s="2">
        <v>40338.300000000003</v>
      </c>
      <c r="N136">
        <v>2.6892</v>
      </c>
      <c r="O136">
        <v>2.2485999999999997</v>
      </c>
      <c r="P136">
        <v>1.8745999999999998</v>
      </c>
      <c r="Q136">
        <v>1.5588</v>
      </c>
      <c r="R136">
        <v>1.2928999999999999</v>
      </c>
      <c r="S136">
        <v>1.0709</v>
      </c>
      <c r="T136">
        <v>0.9627</v>
      </c>
      <c r="U136">
        <v>0.90410000000000001</v>
      </c>
    </row>
    <row r="137" spans="1:21" x14ac:dyDescent="0.3">
      <c r="A137" t="s">
        <v>154</v>
      </c>
      <c r="B137" s="2">
        <v>204</v>
      </c>
      <c r="C137" s="2">
        <v>557</v>
      </c>
      <c r="D137" s="2">
        <v>551</v>
      </c>
      <c r="E137" s="2">
        <v>559.4</v>
      </c>
      <c r="F137" s="2">
        <v>566</v>
      </c>
      <c r="G137" s="2">
        <v>573.6</v>
      </c>
      <c r="H137" s="2">
        <v>583.4</v>
      </c>
      <c r="I137" s="2">
        <v>592.6</v>
      </c>
      <c r="J137" s="2">
        <v>602.80000000000007</v>
      </c>
      <c r="K137" s="2">
        <v>611</v>
      </c>
      <c r="L137" s="2">
        <v>619.20000000000005</v>
      </c>
      <c r="M137" s="2">
        <v>627.6</v>
      </c>
      <c r="N137">
        <v>0</v>
      </c>
      <c r="O137">
        <v>0</v>
      </c>
      <c r="P137">
        <v>1E-4</v>
      </c>
      <c r="Q137">
        <v>1.9E-3</v>
      </c>
      <c r="R137">
        <v>8.0000000000000002E-3</v>
      </c>
      <c r="S137">
        <v>1E-4</v>
      </c>
      <c r="T137">
        <v>1E-4</v>
      </c>
      <c r="U137">
        <v>1E-4</v>
      </c>
    </row>
    <row r="138" spans="1:21" x14ac:dyDescent="0.3">
      <c r="A138" s="9" t="s">
        <v>57</v>
      </c>
      <c r="B138" s="10">
        <f>SUM(B139:B149)</f>
        <v>31357</v>
      </c>
      <c r="C138" s="10">
        <f>SUM(C139:C149)</f>
        <v>35956</v>
      </c>
      <c r="D138" s="10">
        <f>SUM(D139:D149)</f>
        <v>33256.100000000006</v>
      </c>
      <c r="E138" s="10">
        <f>SUM(E139:E149)</f>
        <v>33651.899999999994</v>
      </c>
      <c r="F138" s="10">
        <f t="shared" ref="F138:U138" si="4">SUM(F139:F149)</f>
        <v>34730.700000000012</v>
      </c>
      <c r="G138" s="10">
        <f t="shared" si="4"/>
        <v>35808.9</v>
      </c>
      <c r="H138" s="10">
        <f t="shared" si="4"/>
        <v>35849.799999999988</v>
      </c>
      <c r="I138" s="10">
        <f t="shared" si="4"/>
        <v>35699.799999999996</v>
      </c>
      <c r="J138" s="10">
        <f t="shared" si="4"/>
        <v>34598.699999999997</v>
      </c>
      <c r="K138" s="10">
        <f t="shared" si="4"/>
        <v>32072.399999999994</v>
      </c>
      <c r="L138" s="10">
        <f t="shared" si="4"/>
        <v>29870.900000000005</v>
      </c>
      <c r="M138" s="10">
        <f t="shared" si="4"/>
        <v>28072.300000000007</v>
      </c>
      <c r="N138" s="10">
        <f t="shared" si="4"/>
        <v>2.1126999999999998</v>
      </c>
      <c r="O138" s="10">
        <f t="shared" si="4"/>
        <v>1.3803000000000005</v>
      </c>
      <c r="P138" s="10">
        <f t="shared" si="4"/>
        <v>1.0453999999999994</v>
      </c>
      <c r="Q138" s="10">
        <f t="shared" si="4"/>
        <v>0.48090000000000066</v>
      </c>
      <c r="R138" s="10">
        <f t="shared" si="4"/>
        <v>0.4201999999999998</v>
      </c>
      <c r="S138" s="10">
        <f t="shared" si="4"/>
        <v>0.36549999999999938</v>
      </c>
      <c r="T138" s="10">
        <f t="shared" si="4"/>
        <v>0.30990000000000023</v>
      </c>
      <c r="U138" s="10">
        <f t="shared" si="4"/>
        <v>0.24909999999999899</v>
      </c>
    </row>
    <row r="139" spans="1:21" x14ac:dyDescent="0.3">
      <c r="A139" t="s">
        <v>59</v>
      </c>
      <c r="B139" s="2">
        <v>15342</v>
      </c>
      <c r="C139" s="2">
        <v>18897</v>
      </c>
      <c r="D139" s="2">
        <v>18020.3</v>
      </c>
      <c r="E139" s="2">
        <v>18183.399999999998</v>
      </c>
      <c r="F139" s="2">
        <v>18330.000000000004</v>
      </c>
      <c r="G139" s="2">
        <v>18215.000000000004</v>
      </c>
      <c r="H139" s="2">
        <v>17472.3</v>
      </c>
      <c r="I139" s="2">
        <v>16792.7</v>
      </c>
      <c r="J139" s="2">
        <v>15703.999999999996</v>
      </c>
      <c r="K139" s="2">
        <v>14011.699999999995</v>
      </c>
      <c r="L139" s="2">
        <v>12625.4</v>
      </c>
      <c r="M139" s="2">
        <v>11531.500000000004</v>
      </c>
      <c r="N139">
        <v>0.99679999999999969</v>
      </c>
      <c r="O139">
        <v>0.2996999999999998</v>
      </c>
      <c r="P139">
        <v>9.0000000000009094E-4</v>
      </c>
      <c r="Q139">
        <v>1.2000000000002729E-3</v>
      </c>
      <c r="R139">
        <v>3.199999999999818E-3</v>
      </c>
      <c r="S139">
        <v>2.0999999999999092E-3</v>
      </c>
      <c r="T139">
        <v>2.4999999999995451E-3</v>
      </c>
      <c r="U139">
        <v>3.3000000000001817E-3</v>
      </c>
    </row>
    <row r="140" spans="1:21" x14ac:dyDescent="0.3">
      <c r="A140" t="s">
        <v>155</v>
      </c>
      <c r="B140" s="2">
        <v>-2</v>
      </c>
      <c r="C140" s="2">
        <v>4</v>
      </c>
      <c r="D140" s="2">
        <v>0</v>
      </c>
      <c r="E140" s="2">
        <v>0.1</v>
      </c>
      <c r="F140" s="2">
        <v>0.1</v>
      </c>
      <c r="G140" s="2">
        <v>0.2</v>
      </c>
      <c r="H140" s="2">
        <v>0.2</v>
      </c>
      <c r="I140" s="2">
        <v>0.2</v>
      </c>
      <c r="J140" s="2">
        <v>0.2</v>
      </c>
      <c r="K140" s="2">
        <v>0.30000000000000004</v>
      </c>
      <c r="L140" s="2">
        <v>0.30000000000000004</v>
      </c>
      <c r="M140" s="2">
        <v>0.30000000000000004</v>
      </c>
      <c r="N140">
        <v>0</v>
      </c>
      <c r="O140">
        <v>0</v>
      </c>
      <c r="P140">
        <v>0</v>
      </c>
      <c r="Q140">
        <v>0</v>
      </c>
      <c r="R140">
        <v>9.9999999999999869E-5</v>
      </c>
      <c r="S140">
        <v>0</v>
      </c>
      <c r="T140">
        <v>0</v>
      </c>
      <c r="U140">
        <v>0</v>
      </c>
    </row>
    <row r="141" spans="1:21" x14ac:dyDescent="0.3">
      <c r="A141" t="s">
        <v>156</v>
      </c>
      <c r="B141" s="2">
        <v>-58</v>
      </c>
      <c r="C141" s="2">
        <v>708</v>
      </c>
      <c r="D141" s="2">
        <v>475.4</v>
      </c>
      <c r="E141" s="2">
        <v>499.8</v>
      </c>
      <c r="F141" s="2">
        <v>528.50000000000011</v>
      </c>
      <c r="G141" s="2">
        <v>554</v>
      </c>
      <c r="H141" s="2">
        <v>525.69999999999993</v>
      </c>
      <c r="I141" s="2">
        <v>481.6</v>
      </c>
      <c r="J141" s="2">
        <v>411.3</v>
      </c>
      <c r="K141" s="2">
        <v>488.8</v>
      </c>
      <c r="L141" s="2">
        <v>556.69999999999993</v>
      </c>
      <c r="M141" s="2">
        <v>611.59999999999991</v>
      </c>
      <c r="N141">
        <v>0</v>
      </c>
      <c r="O141">
        <v>-1.0000000000002273E-4</v>
      </c>
      <c r="P141">
        <v>1.0000000000002273E-4</v>
      </c>
      <c r="Q141">
        <v>1.9999999999993179E-4</v>
      </c>
      <c r="R141">
        <v>8.9999999999997732E-4</v>
      </c>
      <c r="S141">
        <v>-9.9999999999909054E-5</v>
      </c>
      <c r="T141">
        <v>0</v>
      </c>
      <c r="U141">
        <v>0</v>
      </c>
    </row>
    <row r="142" spans="1:21" x14ac:dyDescent="0.3">
      <c r="A142" t="s">
        <v>157</v>
      </c>
      <c r="B142" s="2">
        <v>4</v>
      </c>
      <c r="C142" s="2">
        <v>9</v>
      </c>
      <c r="D142" s="2">
        <v>8.1</v>
      </c>
      <c r="E142" s="2">
        <v>8.1999999999999993</v>
      </c>
      <c r="F142" s="2">
        <v>8.1</v>
      </c>
      <c r="G142" s="2">
        <v>7.8</v>
      </c>
      <c r="H142" s="2">
        <v>7.7</v>
      </c>
      <c r="I142" s="2">
        <v>7.6999999999999993</v>
      </c>
      <c r="J142" s="2">
        <v>7.6</v>
      </c>
      <c r="K142" s="2">
        <v>7.6</v>
      </c>
      <c r="L142" s="2">
        <v>7.7000000000000011</v>
      </c>
      <c r="M142" s="2">
        <v>7.9</v>
      </c>
      <c r="N142">
        <v>1.1000000000000001E-3</v>
      </c>
      <c r="O142">
        <v>1.1000000000000001E-3</v>
      </c>
      <c r="P142">
        <v>1.1000000000000001E-3</v>
      </c>
      <c r="Q142">
        <v>1.1000000000000001E-3</v>
      </c>
      <c r="R142">
        <v>1.4000000000000002E-3</v>
      </c>
      <c r="S142">
        <v>1.2999999999999999E-3</v>
      </c>
      <c r="T142">
        <v>1.2999999999999999E-3</v>
      </c>
      <c r="U142">
        <v>1.2999999999999999E-3</v>
      </c>
    </row>
    <row r="143" spans="1:21" x14ac:dyDescent="0.3">
      <c r="A143" t="s">
        <v>158</v>
      </c>
      <c r="B143" s="2">
        <v>17</v>
      </c>
      <c r="C143" s="2">
        <v>31</v>
      </c>
      <c r="D143" s="2">
        <v>22.2</v>
      </c>
      <c r="E143" s="2">
        <v>22.8</v>
      </c>
      <c r="F143" s="2">
        <v>22.299999999999997</v>
      </c>
      <c r="G143" s="2">
        <v>21.9</v>
      </c>
      <c r="H143" s="2">
        <v>22.1</v>
      </c>
      <c r="I143" s="2">
        <v>22.1</v>
      </c>
      <c r="J143" s="2">
        <v>22.6</v>
      </c>
      <c r="K143" s="2">
        <v>23.5</v>
      </c>
      <c r="L143" s="2">
        <v>24.2</v>
      </c>
      <c r="M143" s="2">
        <v>24.900000000000002</v>
      </c>
      <c r="N143">
        <v>2.5000000000000001E-3</v>
      </c>
      <c r="O143">
        <v>2.5999999999999999E-3</v>
      </c>
      <c r="P143">
        <v>2.5000000000000001E-3</v>
      </c>
      <c r="Q143">
        <v>2.5999999999999999E-3</v>
      </c>
      <c r="R143">
        <v>2.8999999999999998E-3</v>
      </c>
      <c r="S143">
        <v>2.8000000000000004E-3</v>
      </c>
      <c r="T143">
        <v>2.8999999999999998E-3</v>
      </c>
      <c r="U143">
        <v>3.0000000000000001E-3</v>
      </c>
    </row>
    <row r="144" spans="1:21" x14ac:dyDescent="0.3">
      <c r="A144" t="s">
        <v>61</v>
      </c>
      <c r="B144" s="2">
        <v>9522</v>
      </c>
      <c r="C144" s="2">
        <v>9437</v>
      </c>
      <c r="D144" s="2">
        <v>8281.6000000000022</v>
      </c>
      <c r="E144" s="2">
        <v>8390.7000000000025</v>
      </c>
      <c r="F144" s="2">
        <v>9138.600000000004</v>
      </c>
      <c r="G144" s="2">
        <v>10141.600000000002</v>
      </c>
      <c r="H144" s="2">
        <v>10877.5</v>
      </c>
      <c r="I144" s="2">
        <v>11380.2</v>
      </c>
      <c r="J144" s="2">
        <v>11368.2</v>
      </c>
      <c r="K144" s="2">
        <v>10415.300000000001</v>
      </c>
      <c r="L144" s="2">
        <v>9493.9000000000015</v>
      </c>
      <c r="M144" s="2">
        <v>8698.1</v>
      </c>
      <c r="N144">
        <v>0.50989999999999991</v>
      </c>
      <c r="O144">
        <v>0.52159999999999995</v>
      </c>
      <c r="P144">
        <v>0.53239999999999998</v>
      </c>
      <c r="Q144">
        <v>1.4800000000000011E-2</v>
      </c>
      <c r="R144">
        <v>0</v>
      </c>
      <c r="S144">
        <v>1.299999999999983E-3</v>
      </c>
      <c r="T144">
        <v>2.7999999999999974E-3</v>
      </c>
      <c r="U144">
        <v>5.2999999999999974E-3</v>
      </c>
    </row>
    <row r="145" spans="1:25" s="1" customFormat="1" x14ac:dyDescent="0.3">
      <c r="A145" t="s">
        <v>159</v>
      </c>
      <c r="B145" s="2">
        <v>6068</v>
      </c>
      <c r="C145" s="2">
        <v>6471</v>
      </c>
      <c r="D145" s="2">
        <v>6053</v>
      </c>
      <c r="E145" s="2">
        <v>6140.3000000000011</v>
      </c>
      <c r="F145" s="2">
        <v>6285.3</v>
      </c>
      <c r="G145" s="2">
        <v>6439.6</v>
      </c>
      <c r="H145" s="2">
        <v>6510.6</v>
      </c>
      <c r="I145" s="2">
        <v>6578.1</v>
      </c>
      <c r="J145" s="2">
        <v>6642.1000000000013</v>
      </c>
      <c r="K145" s="2">
        <v>6679.5</v>
      </c>
      <c r="L145" s="2">
        <v>6714.4000000000005</v>
      </c>
      <c r="M145" s="2">
        <v>6747.2</v>
      </c>
      <c r="N145">
        <v>0.48260000000000036</v>
      </c>
      <c r="O145">
        <v>0.43680000000000108</v>
      </c>
      <c r="P145">
        <v>0.39079999999999926</v>
      </c>
      <c r="Q145">
        <v>0.34410000000000035</v>
      </c>
      <c r="R145">
        <v>0.29499999999999998</v>
      </c>
      <c r="S145">
        <v>0.24229999999999927</v>
      </c>
      <c r="T145">
        <v>0.18470000000000072</v>
      </c>
      <c r="U145">
        <v>0.12069999999999891</v>
      </c>
      <c r="V145"/>
      <c r="W145"/>
      <c r="X145"/>
      <c r="Y145"/>
    </row>
    <row r="146" spans="1:25" s="9" customFormat="1" x14ac:dyDescent="0.3">
      <c r="A146" t="s">
        <v>160</v>
      </c>
      <c r="B146" s="2">
        <v>132</v>
      </c>
      <c r="C146" s="2">
        <v>79</v>
      </c>
      <c r="D146" s="2">
        <v>75.400000000000006</v>
      </c>
      <c r="E146" s="2">
        <v>76.099999999999994</v>
      </c>
      <c r="F146" s="2">
        <v>76.8</v>
      </c>
      <c r="G146" s="2">
        <v>77.599999999999994</v>
      </c>
      <c r="H146" s="2">
        <v>78.2</v>
      </c>
      <c r="I146" s="2">
        <v>79.099999999999994</v>
      </c>
      <c r="J146" s="2">
        <v>80.3</v>
      </c>
      <c r="K146" s="2">
        <v>81.5</v>
      </c>
      <c r="L146" s="2">
        <v>82.699999999999989</v>
      </c>
      <c r="M146" s="2">
        <v>84</v>
      </c>
      <c r="N146">
        <v>5.0000000000000001E-4</v>
      </c>
      <c r="O146">
        <v>2.9999999999999997E-4</v>
      </c>
      <c r="P146">
        <v>2.9999999999999997E-4</v>
      </c>
      <c r="Q146">
        <v>2.9999999999999997E-4</v>
      </c>
      <c r="R146">
        <v>2.9999999999999997E-4</v>
      </c>
      <c r="S146">
        <v>2.9999999999999997E-4</v>
      </c>
      <c r="T146">
        <v>4.0000000000000002E-4</v>
      </c>
      <c r="U146">
        <v>5.0000000000000001E-4</v>
      </c>
      <c r="V146"/>
      <c r="W146"/>
      <c r="X146"/>
      <c r="Y146"/>
    </row>
    <row r="147" spans="1:25" x14ac:dyDescent="0.3">
      <c r="A147" t="s">
        <v>161</v>
      </c>
      <c r="B147" s="2">
        <v>263</v>
      </c>
      <c r="C147" s="2">
        <v>179</v>
      </c>
      <c r="D147" s="2">
        <v>179</v>
      </c>
      <c r="E147" s="2">
        <v>179.60000000000008</v>
      </c>
      <c r="F147" s="2">
        <v>180.00000000000009</v>
      </c>
      <c r="G147" s="2">
        <v>180</v>
      </c>
      <c r="H147" s="2">
        <v>177.70000000000036</v>
      </c>
      <c r="I147" s="2">
        <v>175.70000000000007</v>
      </c>
      <c r="J147" s="2">
        <v>175.09999999999991</v>
      </c>
      <c r="K147" s="2">
        <v>174.00000000000017</v>
      </c>
      <c r="L147" s="2">
        <v>173.20000000000019</v>
      </c>
      <c r="M147" s="2">
        <v>172.40000000000018</v>
      </c>
      <c r="N147">
        <v>2.1000000000000001E-2</v>
      </c>
      <c r="O147">
        <v>1.8599999999999908E-2</v>
      </c>
      <c r="P147">
        <v>1.6400000000000092E-2</v>
      </c>
      <c r="Q147">
        <v>1.4400000000000092E-2</v>
      </c>
      <c r="R147">
        <v>1.2799999999999954E-2</v>
      </c>
      <c r="S147">
        <v>1.1100000000000136E-2</v>
      </c>
      <c r="T147">
        <v>9.7999999999999546E-3</v>
      </c>
      <c r="U147">
        <v>8.5999999999999098E-3</v>
      </c>
    </row>
    <row r="148" spans="1:25" x14ac:dyDescent="0.3">
      <c r="A148" t="s">
        <v>162</v>
      </c>
      <c r="B148" s="2">
        <v>6</v>
      </c>
      <c r="C148" s="2">
        <v>14</v>
      </c>
      <c r="D148" s="2">
        <v>14.1</v>
      </c>
      <c r="E148" s="2">
        <v>15.7</v>
      </c>
      <c r="F148" s="2">
        <v>13.3</v>
      </c>
      <c r="G148" s="2">
        <v>11.6</v>
      </c>
      <c r="H148" s="2">
        <v>10.1</v>
      </c>
      <c r="I148" s="2">
        <v>8.8000000000000007</v>
      </c>
      <c r="J148" s="2">
        <v>10.199999999999999</v>
      </c>
      <c r="K148" s="2">
        <v>12.1</v>
      </c>
      <c r="L148" s="2">
        <v>14.1</v>
      </c>
      <c r="M148" s="2">
        <v>16.700000000000003</v>
      </c>
      <c r="N148">
        <v>2.7000000000000001E-3</v>
      </c>
      <c r="O148">
        <v>2.5999999999999999E-3</v>
      </c>
      <c r="P148">
        <v>2.4000000000000002E-3</v>
      </c>
      <c r="Q148">
        <v>2.5000000000000001E-3</v>
      </c>
      <c r="R148">
        <v>2.8E-3</v>
      </c>
      <c r="S148">
        <v>2.8999999999999998E-3</v>
      </c>
      <c r="T148">
        <v>3.3999999999999998E-3</v>
      </c>
      <c r="U148">
        <v>3.8999999999999998E-3</v>
      </c>
    </row>
    <row r="149" spans="1:25" x14ac:dyDescent="0.3">
      <c r="A149" t="s">
        <v>163</v>
      </c>
      <c r="B149" s="2">
        <v>63</v>
      </c>
      <c r="C149" s="2">
        <v>127</v>
      </c>
      <c r="D149" s="2">
        <v>127</v>
      </c>
      <c r="E149" s="2">
        <v>135.19999999999999</v>
      </c>
      <c r="F149" s="2">
        <v>147.69999999999999</v>
      </c>
      <c r="G149" s="2">
        <v>159.6</v>
      </c>
      <c r="H149" s="2">
        <v>167.7</v>
      </c>
      <c r="I149" s="2">
        <v>173.6</v>
      </c>
      <c r="J149" s="2">
        <v>177.10000000000002</v>
      </c>
      <c r="K149" s="2">
        <v>178.1</v>
      </c>
      <c r="L149" s="2">
        <v>178.29999999999998</v>
      </c>
      <c r="M149" s="2">
        <v>177.7</v>
      </c>
      <c r="N149">
        <v>9.5600000000000004E-2</v>
      </c>
      <c r="O149">
        <v>9.7099999999999992E-2</v>
      </c>
      <c r="P149">
        <v>9.8500000000000004E-2</v>
      </c>
      <c r="Q149">
        <v>9.9699999999999983E-2</v>
      </c>
      <c r="R149">
        <v>0.10080000000000001</v>
      </c>
      <c r="S149">
        <v>0.10150000000000001</v>
      </c>
      <c r="T149">
        <v>0.10210000000000001</v>
      </c>
      <c r="U149">
        <v>0.10250000000000001</v>
      </c>
    </row>
    <row r="150" spans="1:25" x14ac:dyDescent="0.3">
      <c r="A150" s="1" t="s">
        <v>94</v>
      </c>
    </row>
    <row r="151" spans="1:25" x14ac:dyDescent="0.3">
      <c r="B151" s="2" t="s">
        <v>1</v>
      </c>
      <c r="D151" s="2" t="s">
        <v>2</v>
      </c>
    </row>
    <row r="152" spans="1:25" x14ac:dyDescent="0.3">
      <c r="A152" s="5" t="s">
        <v>4</v>
      </c>
      <c r="B152" s="6">
        <v>1992</v>
      </c>
      <c r="C152" s="6">
        <v>2017</v>
      </c>
      <c r="D152" s="7">
        <v>2017</v>
      </c>
      <c r="E152" s="7">
        <v>2020</v>
      </c>
      <c r="F152" s="7">
        <v>2025</v>
      </c>
      <c r="G152" s="7">
        <v>2030</v>
      </c>
      <c r="H152" s="7">
        <v>2035</v>
      </c>
      <c r="I152" s="7">
        <v>2040</v>
      </c>
      <c r="J152" s="7">
        <v>2045</v>
      </c>
      <c r="K152" s="7">
        <v>2050</v>
      </c>
      <c r="L152" s="7">
        <v>2055</v>
      </c>
      <c r="M152" s="7">
        <v>2060</v>
      </c>
      <c r="N152" s="8">
        <v>2065</v>
      </c>
      <c r="O152" s="8">
        <v>2070</v>
      </c>
      <c r="P152" s="8">
        <v>2075</v>
      </c>
      <c r="Q152" s="8">
        <v>2080</v>
      </c>
      <c r="R152" s="8">
        <v>2085</v>
      </c>
      <c r="S152" s="8">
        <v>2090</v>
      </c>
      <c r="T152" s="8">
        <v>2095</v>
      </c>
      <c r="U152" s="8">
        <v>2100</v>
      </c>
    </row>
    <row r="153" spans="1:25" x14ac:dyDescent="0.3">
      <c r="A153" s="9" t="s">
        <v>63</v>
      </c>
      <c r="B153" s="10">
        <f>SUM(B154:B183)+B187+B188+B192+B193+B194+B195+B198</f>
        <v>564479</v>
      </c>
      <c r="C153" s="10">
        <f>SUM(C154:C183)+C187+C188+C192+C193+C194+C195+C198</f>
        <v>755410</v>
      </c>
      <c r="D153" s="10">
        <f>SUM(D154:D183)+D187+D188+D192+D193+D194+D195+D198</f>
        <v>771326.99999999977</v>
      </c>
      <c r="E153" s="10">
        <f>SUM(E154:E183)+E187+E188+E192+E193+E194+E195+E198</f>
        <v>799796.4</v>
      </c>
      <c r="F153" s="10">
        <f t="shared" ref="F153:U153" si="5">SUM(F154:F183)+F187+F188+F192+F193+F194+F195+F198</f>
        <v>811140.60000000009</v>
      </c>
      <c r="G153" s="10">
        <f t="shared" si="5"/>
        <v>819534.30000000016</v>
      </c>
      <c r="H153" s="10">
        <f t="shared" si="5"/>
        <v>819572.4</v>
      </c>
      <c r="I153" s="10">
        <f t="shared" si="5"/>
        <v>834542.8</v>
      </c>
      <c r="J153" s="10">
        <f t="shared" si="5"/>
        <v>859400.09999999986</v>
      </c>
      <c r="K153" s="10">
        <f t="shared" si="5"/>
        <v>888454.10000000009</v>
      </c>
      <c r="L153" s="10">
        <f t="shared" si="5"/>
        <v>921854.9</v>
      </c>
      <c r="M153" s="10">
        <f t="shared" si="5"/>
        <v>954988.10000000009</v>
      </c>
      <c r="N153" s="10">
        <f t="shared" si="5"/>
        <v>571.04049999999995</v>
      </c>
      <c r="O153" s="10">
        <f t="shared" si="5"/>
        <v>560.27769999999998</v>
      </c>
      <c r="P153" s="10">
        <f t="shared" si="5"/>
        <v>558.45309999999995</v>
      </c>
      <c r="Q153" s="10">
        <f t="shared" si="5"/>
        <v>574.87429999999995</v>
      </c>
      <c r="R153" s="10">
        <f t="shared" si="5"/>
        <v>606.01699999999994</v>
      </c>
      <c r="S153" s="10">
        <f t="shared" si="5"/>
        <v>659.7681</v>
      </c>
      <c r="T153" s="10">
        <f t="shared" si="5"/>
        <v>716.51420000000007</v>
      </c>
      <c r="U153" s="10">
        <f t="shared" si="5"/>
        <v>765.67240000000004</v>
      </c>
    </row>
    <row r="154" spans="1:25" x14ac:dyDescent="0.3">
      <c r="A154" t="s">
        <v>164</v>
      </c>
      <c r="B154" s="2">
        <v>2554</v>
      </c>
      <c r="C154" s="2">
        <v>1182</v>
      </c>
      <c r="D154" s="2">
        <v>1208</v>
      </c>
      <c r="E154" s="2">
        <v>1217.7</v>
      </c>
      <c r="F154" s="2">
        <v>1231.5</v>
      </c>
      <c r="G154" s="2">
        <v>1247.6999999999998</v>
      </c>
      <c r="H154" s="2">
        <v>1265.7</v>
      </c>
      <c r="I154" s="2">
        <v>1283.8999999999999</v>
      </c>
      <c r="J154" s="2">
        <v>1302.0000000000002</v>
      </c>
      <c r="K154" s="2">
        <v>1318.1</v>
      </c>
      <c r="L154" s="2">
        <v>1333.1999999999998</v>
      </c>
      <c r="M154" s="2">
        <v>1346.2000000000003</v>
      </c>
      <c r="N154">
        <v>6.0000000000000001E-3</v>
      </c>
      <c r="O154">
        <v>5.0999999999999995E-3</v>
      </c>
      <c r="P154">
        <v>4.3000000000000009E-3</v>
      </c>
      <c r="Q154">
        <v>3.3999999999999998E-3</v>
      </c>
      <c r="R154">
        <v>3.3E-3</v>
      </c>
      <c r="S154">
        <v>2.3999999999999998E-3</v>
      </c>
      <c r="T154">
        <v>1.9000000000000002E-3</v>
      </c>
      <c r="U154">
        <v>1E-3</v>
      </c>
    </row>
    <row r="155" spans="1:25" x14ac:dyDescent="0.3">
      <c r="A155" t="s">
        <v>65</v>
      </c>
      <c r="B155" s="2">
        <v>17690</v>
      </c>
      <c r="C155" s="2">
        <v>27294</v>
      </c>
      <c r="D155" s="2">
        <v>28303.800000000003</v>
      </c>
      <c r="E155" s="2">
        <v>29047.300000000003</v>
      </c>
      <c r="F155" s="2">
        <v>31350.800000000003</v>
      </c>
      <c r="G155" s="2">
        <v>33964</v>
      </c>
      <c r="H155" s="2">
        <v>33609.1</v>
      </c>
      <c r="I155" s="2">
        <v>35695.4</v>
      </c>
      <c r="J155" s="2">
        <v>39197.199999999997</v>
      </c>
      <c r="K155" s="2">
        <v>43015.799999999996</v>
      </c>
      <c r="L155" s="2">
        <v>47711.6</v>
      </c>
      <c r="M155" s="2">
        <v>51984.4</v>
      </c>
      <c r="N155">
        <v>27.680400000000002</v>
      </c>
      <c r="O155">
        <v>25.601800000000004</v>
      </c>
      <c r="P155">
        <v>22.006599999999999</v>
      </c>
      <c r="Q155">
        <v>18.973800000000001</v>
      </c>
      <c r="R155">
        <v>16.462699999999998</v>
      </c>
      <c r="S155">
        <v>14.4072</v>
      </c>
      <c r="T155">
        <v>12.774299999999998</v>
      </c>
      <c r="U155">
        <v>11.392200000000001</v>
      </c>
    </row>
    <row r="156" spans="1:25" x14ac:dyDescent="0.3">
      <c r="A156" t="s">
        <v>165</v>
      </c>
      <c r="B156" s="2">
        <v>0</v>
      </c>
      <c r="C156" s="2">
        <v>8506</v>
      </c>
      <c r="D156" s="2">
        <v>8585.7000000000007</v>
      </c>
      <c r="E156" s="2">
        <v>8250.6</v>
      </c>
      <c r="F156" s="2">
        <v>6497.2000000000007</v>
      </c>
      <c r="G156" s="2">
        <v>5407.5000000000009</v>
      </c>
      <c r="H156" s="2">
        <v>5148</v>
      </c>
      <c r="I156" s="2">
        <v>5015.5</v>
      </c>
      <c r="J156" s="2">
        <v>4943.7999999999993</v>
      </c>
      <c r="K156" s="2">
        <v>4690.6000000000004</v>
      </c>
      <c r="L156" s="2">
        <v>4258.8</v>
      </c>
      <c r="M156" s="2">
        <v>3704.7</v>
      </c>
      <c r="N156">
        <v>1.3742999999999999</v>
      </c>
      <c r="O156">
        <v>1.1262999999999999</v>
      </c>
      <c r="P156">
        <v>0.92680000000000007</v>
      </c>
      <c r="Q156">
        <v>0.76849999999999996</v>
      </c>
      <c r="R156">
        <v>0.6704</v>
      </c>
      <c r="S156">
        <v>0.60970000000000002</v>
      </c>
      <c r="T156">
        <v>0.5575</v>
      </c>
      <c r="U156">
        <v>0.50700000000000001</v>
      </c>
    </row>
    <row r="157" spans="1:25" x14ac:dyDescent="0.3">
      <c r="A157" t="s">
        <v>166</v>
      </c>
      <c r="B157" s="2">
        <v>36</v>
      </c>
      <c r="C157" s="2">
        <v>3424</v>
      </c>
      <c r="D157" s="2">
        <v>3601.2000000000003</v>
      </c>
      <c r="E157" s="2">
        <v>3757.3999999999996</v>
      </c>
      <c r="F157" s="2">
        <v>3961.5</v>
      </c>
      <c r="G157" s="2">
        <v>4164.8</v>
      </c>
      <c r="H157" s="2">
        <v>4253.5</v>
      </c>
      <c r="I157" s="2">
        <v>4382.2</v>
      </c>
      <c r="J157" s="2">
        <v>4526.5999999999995</v>
      </c>
      <c r="K157" s="2">
        <v>4639.3</v>
      </c>
      <c r="L157" s="2">
        <v>4790.9000000000005</v>
      </c>
      <c r="M157" s="2">
        <v>4893.2</v>
      </c>
      <c r="N157">
        <v>2.2458</v>
      </c>
      <c r="O157">
        <v>2.1116999999999999</v>
      </c>
      <c r="P157">
        <v>2.0061</v>
      </c>
      <c r="Q157">
        <v>1.9247999999999998</v>
      </c>
      <c r="R157">
        <v>1.8685</v>
      </c>
      <c r="S157">
        <v>1.8326000000000002</v>
      </c>
      <c r="T157">
        <v>1.8234999999999999</v>
      </c>
      <c r="U157">
        <v>1.8452</v>
      </c>
    </row>
    <row r="158" spans="1:25" x14ac:dyDescent="0.3">
      <c r="A158" t="s">
        <v>167</v>
      </c>
      <c r="B158" s="2">
        <v>3553</v>
      </c>
      <c r="C158" s="2">
        <v>5444</v>
      </c>
      <c r="D158" s="2">
        <v>5683.1</v>
      </c>
      <c r="E158" s="2">
        <v>5817</v>
      </c>
      <c r="F158" s="2">
        <v>5975</v>
      </c>
      <c r="G158" s="2">
        <v>6100.7</v>
      </c>
      <c r="H158" s="2">
        <v>6011.4000000000005</v>
      </c>
      <c r="I158" s="2">
        <v>5875.9000000000005</v>
      </c>
      <c r="J158" s="2">
        <v>5711.5</v>
      </c>
      <c r="K158" s="2">
        <v>5525.2999999999993</v>
      </c>
      <c r="L158" s="2">
        <v>5353.2999999999993</v>
      </c>
      <c r="M158" s="2">
        <v>5204.8</v>
      </c>
      <c r="N158">
        <v>1.9521999999999997</v>
      </c>
      <c r="O158">
        <v>1.7669999999999999</v>
      </c>
      <c r="P158">
        <v>1.6072999999999993</v>
      </c>
      <c r="Q158">
        <v>1.4702999999999993</v>
      </c>
      <c r="R158">
        <v>1.3540999999999994</v>
      </c>
      <c r="S158">
        <v>1.2513999999999996</v>
      </c>
      <c r="T158">
        <v>1.1625000000000001</v>
      </c>
      <c r="U158">
        <v>1.0858000000000001</v>
      </c>
    </row>
    <row r="159" spans="1:25" x14ac:dyDescent="0.3">
      <c r="A159" t="s">
        <v>169</v>
      </c>
      <c r="B159" s="2">
        <v>1725</v>
      </c>
      <c r="C159" s="2">
        <v>3622</v>
      </c>
      <c r="D159" s="2">
        <v>3503.1000000000004</v>
      </c>
      <c r="E159" s="2">
        <v>3364.7000000000003</v>
      </c>
      <c r="F159" s="2">
        <v>2782.7</v>
      </c>
      <c r="G159" s="2">
        <v>2175.1</v>
      </c>
      <c r="H159" s="2">
        <v>1597.5000000000002</v>
      </c>
      <c r="I159" s="2">
        <v>1323.2000000000005</v>
      </c>
      <c r="J159" s="2">
        <v>1321.0000000000002</v>
      </c>
      <c r="K159" s="2">
        <v>1324.3</v>
      </c>
      <c r="L159" s="2">
        <v>1331.8999999999996</v>
      </c>
      <c r="M159" s="2">
        <v>1344.2999999999997</v>
      </c>
      <c r="N159">
        <v>9.6500000000000002E-2</v>
      </c>
      <c r="O159">
        <v>9.8000000000000004E-2</v>
      </c>
      <c r="P159">
        <v>0.1</v>
      </c>
      <c r="Q159">
        <v>0.10560000000000014</v>
      </c>
      <c r="R159">
        <v>0.10629999999999995</v>
      </c>
      <c r="S159">
        <v>0.10630000000000007</v>
      </c>
      <c r="T159">
        <v>0.1065</v>
      </c>
      <c r="U159">
        <v>0.10670000000000004</v>
      </c>
    </row>
    <row r="160" spans="1:25" x14ac:dyDescent="0.3">
      <c r="A160" t="s">
        <v>66</v>
      </c>
      <c r="B160" s="2">
        <v>0</v>
      </c>
      <c r="C160" s="2">
        <v>14649</v>
      </c>
      <c r="D160" s="2">
        <v>14436.800000000001</v>
      </c>
      <c r="E160" s="2">
        <v>14418.800000000001</v>
      </c>
      <c r="F160" s="2">
        <v>13764.000000000002</v>
      </c>
      <c r="G160" s="2">
        <v>13117.8</v>
      </c>
      <c r="H160" s="2">
        <v>13414.4</v>
      </c>
      <c r="I160" s="2">
        <v>13816.6</v>
      </c>
      <c r="J160" s="2">
        <v>14182.9</v>
      </c>
      <c r="K160" s="2">
        <v>13709.8</v>
      </c>
      <c r="L160" s="2">
        <v>12722.699999999999</v>
      </c>
      <c r="M160" s="2">
        <v>11245.199999999999</v>
      </c>
      <c r="N160">
        <v>6.3906000000000001</v>
      </c>
      <c r="O160">
        <v>6.2519000000000009</v>
      </c>
      <c r="P160">
        <v>6.1340999999999992</v>
      </c>
      <c r="Q160">
        <v>6.0428000000000006</v>
      </c>
      <c r="R160">
        <v>5.9780999999999995</v>
      </c>
      <c r="S160">
        <v>5.9721000000000002</v>
      </c>
      <c r="T160">
        <v>6.0146999999999995</v>
      </c>
      <c r="U160">
        <v>6.1096000000000004</v>
      </c>
    </row>
    <row r="161" spans="1:21" x14ac:dyDescent="0.3">
      <c r="A161" t="s">
        <v>171</v>
      </c>
      <c r="B161" s="2">
        <v>1836</v>
      </c>
      <c r="C161" s="2">
        <v>3751</v>
      </c>
      <c r="D161" s="2">
        <v>3750.1</v>
      </c>
      <c r="E161" s="2">
        <v>3531.8</v>
      </c>
      <c r="F161" s="2">
        <v>3256.7999999999997</v>
      </c>
      <c r="G161" s="2">
        <v>3191.7000000000003</v>
      </c>
      <c r="H161" s="2">
        <v>3158.2000000000003</v>
      </c>
      <c r="I161" s="2">
        <v>3033.5000000000005</v>
      </c>
      <c r="J161" s="2">
        <v>2900</v>
      </c>
      <c r="K161" s="2">
        <v>2783.0999999999995</v>
      </c>
      <c r="L161" s="2">
        <v>2725.1</v>
      </c>
      <c r="M161" s="2">
        <v>2729.3999999999996</v>
      </c>
      <c r="N161">
        <v>9.5500000000000002E-2</v>
      </c>
      <c r="O161">
        <v>3.9699999999999985E-2</v>
      </c>
      <c r="P161">
        <v>0</v>
      </c>
      <c r="Q161">
        <v>9.9999999999994313E-5</v>
      </c>
      <c r="R161">
        <v>2.9999999999999715E-4</v>
      </c>
      <c r="S161">
        <v>0</v>
      </c>
      <c r="T161">
        <v>0</v>
      </c>
      <c r="U161">
        <v>0</v>
      </c>
    </row>
    <row r="162" spans="1:21" x14ac:dyDescent="0.3">
      <c r="A162" t="s">
        <v>68</v>
      </c>
      <c r="B162" s="2">
        <v>43918</v>
      </c>
      <c r="C162" s="2">
        <v>69788</v>
      </c>
      <c r="D162" s="2">
        <v>71910.200000000012</v>
      </c>
      <c r="E162" s="2">
        <v>76089.100000000006</v>
      </c>
      <c r="F162" s="2">
        <v>81189.499999999985</v>
      </c>
      <c r="G162" s="2">
        <v>86049.60000000002</v>
      </c>
      <c r="H162" s="2">
        <v>86765.5</v>
      </c>
      <c r="I162" s="2">
        <v>90621.400000000009</v>
      </c>
      <c r="J162" s="2">
        <v>95114.500000000015</v>
      </c>
      <c r="K162" s="2">
        <v>99764.1</v>
      </c>
      <c r="L162" s="2">
        <v>104348.3</v>
      </c>
      <c r="M162" s="2">
        <v>108796.1</v>
      </c>
      <c r="N162">
        <v>62.035199999999996</v>
      </c>
      <c r="O162">
        <v>59.385400000000004</v>
      </c>
      <c r="P162">
        <v>56.806699999999999</v>
      </c>
      <c r="Q162">
        <v>56.546500000000002</v>
      </c>
      <c r="R162">
        <v>56.545000000000002</v>
      </c>
      <c r="S162">
        <v>57.100099999999998</v>
      </c>
      <c r="T162">
        <v>58.984999999999999</v>
      </c>
      <c r="U162">
        <v>61.928899999999992</v>
      </c>
    </row>
    <row r="163" spans="1:21" x14ac:dyDescent="0.3">
      <c r="A163" t="s">
        <v>70</v>
      </c>
      <c r="B163" s="2">
        <v>66140</v>
      </c>
      <c r="C163" s="2">
        <v>47021</v>
      </c>
      <c r="D163" s="2">
        <v>47640.899999999994</v>
      </c>
      <c r="E163" s="2">
        <v>49236</v>
      </c>
      <c r="F163" s="2">
        <v>50128.7</v>
      </c>
      <c r="G163" s="2">
        <v>50213.1</v>
      </c>
      <c r="H163" s="2">
        <v>50145.500000000007</v>
      </c>
      <c r="I163" s="2">
        <v>50916.200000000004</v>
      </c>
      <c r="J163" s="2">
        <v>51911.5</v>
      </c>
      <c r="K163" s="2">
        <v>52503.099999999991</v>
      </c>
      <c r="L163" s="2">
        <v>53184.7</v>
      </c>
      <c r="M163" s="2">
        <v>53153.4</v>
      </c>
      <c r="N163">
        <v>12.5984</v>
      </c>
      <c r="O163">
        <v>12.211499999999999</v>
      </c>
      <c r="P163">
        <v>11.7631</v>
      </c>
      <c r="Q163">
        <v>11.689500000000001</v>
      </c>
      <c r="R163">
        <v>11.766099999999998</v>
      </c>
      <c r="S163">
        <v>11.726699999999999</v>
      </c>
      <c r="T163">
        <v>11.275499999999999</v>
      </c>
      <c r="U163">
        <v>10.281300000000002</v>
      </c>
    </row>
    <row r="164" spans="1:21" x14ac:dyDescent="0.3">
      <c r="A164" t="s">
        <v>72</v>
      </c>
      <c r="B164" s="2">
        <v>27101</v>
      </c>
      <c r="C164" s="2">
        <v>70134</v>
      </c>
      <c r="D164" s="2">
        <v>67655.899999999994</v>
      </c>
      <c r="E164" s="2">
        <v>69821.5</v>
      </c>
      <c r="F164" s="2">
        <v>73451.3</v>
      </c>
      <c r="G164" s="2">
        <v>77173.100000000006</v>
      </c>
      <c r="H164" s="2">
        <v>81154.599999999991</v>
      </c>
      <c r="I164" s="2">
        <v>84445</v>
      </c>
      <c r="J164" s="2">
        <v>88453.8</v>
      </c>
      <c r="K164" s="2">
        <v>92537.4</v>
      </c>
      <c r="L164" s="2">
        <v>98120.7</v>
      </c>
      <c r="M164" s="2">
        <v>104951.4</v>
      </c>
      <c r="N164">
        <v>63.665200000000006</v>
      </c>
      <c r="O164">
        <v>68.669899999999998</v>
      </c>
      <c r="P164">
        <v>75.17580000000001</v>
      </c>
      <c r="Q164">
        <v>84.881199999999993</v>
      </c>
      <c r="R164">
        <v>97.203500000000005</v>
      </c>
      <c r="S164">
        <v>112.3061</v>
      </c>
      <c r="T164">
        <v>130.36920000000001</v>
      </c>
      <c r="U164">
        <v>152.1652</v>
      </c>
    </row>
    <row r="165" spans="1:21" x14ac:dyDescent="0.3">
      <c r="A165" t="s">
        <v>172</v>
      </c>
      <c r="B165" s="2">
        <v>2390</v>
      </c>
      <c r="C165" s="2">
        <v>1751</v>
      </c>
      <c r="D165" s="2">
        <v>1779.7</v>
      </c>
      <c r="E165" s="2">
        <v>1836.3999999999999</v>
      </c>
      <c r="F165" s="2">
        <v>1892.5</v>
      </c>
      <c r="G165" s="2">
        <v>1946.6999999999998</v>
      </c>
      <c r="H165" s="2">
        <v>1973.5</v>
      </c>
      <c r="I165" s="2">
        <v>1972.3000000000002</v>
      </c>
      <c r="J165" s="2">
        <v>1967.3999999999999</v>
      </c>
      <c r="K165" s="2">
        <v>1947.1</v>
      </c>
      <c r="L165" s="2">
        <v>1928.8</v>
      </c>
      <c r="M165" s="2">
        <v>1907.3</v>
      </c>
      <c r="N165">
        <v>0.42249999999999999</v>
      </c>
      <c r="O165">
        <v>0.36419999999999997</v>
      </c>
      <c r="P165">
        <v>0.30059999999999998</v>
      </c>
      <c r="Q165">
        <v>0.24609999999999999</v>
      </c>
      <c r="R165">
        <v>0.20419999999999999</v>
      </c>
      <c r="S165">
        <v>0.16879999999999998</v>
      </c>
      <c r="T165">
        <v>0.13850000000000001</v>
      </c>
      <c r="U165">
        <v>0.112</v>
      </c>
    </row>
    <row r="166" spans="1:21" x14ac:dyDescent="0.3">
      <c r="A166" t="s">
        <v>173</v>
      </c>
      <c r="B166" s="2">
        <v>3614</v>
      </c>
      <c r="C166" s="2">
        <v>5350</v>
      </c>
      <c r="D166" s="2">
        <v>5378.1</v>
      </c>
      <c r="E166" s="2">
        <v>5603.6</v>
      </c>
      <c r="F166" s="2">
        <v>5716.7</v>
      </c>
      <c r="G166" s="2">
        <v>5682.7999999999993</v>
      </c>
      <c r="H166" s="2">
        <v>5518.1</v>
      </c>
      <c r="I166" s="2">
        <v>5336.9000000000005</v>
      </c>
      <c r="J166" s="2">
        <v>5202.6000000000004</v>
      </c>
      <c r="K166" s="2">
        <v>5090.7</v>
      </c>
      <c r="L166" s="2">
        <v>4993.7</v>
      </c>
      <c r="M166" s="2">
        <v>4888.7000000000007</v>
      </c>
      <c r="N166">
        <v>0.80779999999999996</v>
      </c>
      <c r="O166">
        <v>0.70660000000000001</v>
      </c>
      <c r="P166">
        <v>0.58779999999999999</v>
      </c>
      <c r="Q166">
        <v>0.55589999999999995</v>
      </c>
      <c r="R166">
        <v>0.52159999999999995</v>
      </c>
      <c r="S166">
        <v>0.48149999999999998</v>
      </c>
      <c r="T166">
        <v>0.438</v>
      </c>
      <c r="U166">
        <v>0.40600000000000003</v>
      </c>
    </row>
    <row r="167" spans="1:21" x14ac:dyDescent="0.3">
      <c r="A167" t="s">
        <v>174</v>
      </c>
      <c r="B167" s="2">
        <v>0</v>
      </c>
      <c r="C167" s="2">
        <v>959</v>
      </c>
      <c r="D167" s="2">
        <v>846.1</v>
      </c>
      <c r="E167" s="2">
        <v>916.90000000000009</v>
      </c>
      <c r="F167" s="2">
        <v>865.19999999999993</v>
      </c>
      <c r="G167" s="2">
        <v>787.9</v>
      </c>
      <c r="H167" s="2">
        <v>811.9</v>
      </c>
      <c r="I167" s="2">
        <v>982.90000000000009</v>
      </c>
      <c r="J167" s="2">
        <v>1199.8000000000002</v>
      </c>
      <c r="K167" s="2">
        <v>1436.2</v>
      </c>
      <c r="L167" s="2">
        <v>1711.4</v>
      </c>
      <c r="M167" s="2">
        <v>2036.5</v>
      </c>
      <c r="N167">
        <v>0.15790000000000001</v>
      </c>
      <c r="O167">
        <v>0.14329999999999998</v>
      </c>
      <c r="P167">
        <v>0.1326</v>
      </c>
      <c r="Q167">
        <v>0.12459999999999997</v>
      </c>
      <c r="R167">
        <v>0.1191</v>
      </c>
      <c r="S167">
        <v>0.11370000000000001</v>
      </c>
      <c r="T167">
        <v>0.10969999999999999</v>
      </c>
      <c r="U167">
        <v>0.10610000000000001</v>
      </c>
    </row>
    <row r="168" spans="1:21" x14ac:dyDescent="0.3">
      <c r="A168" t="s">
        <v>175</v>
      </c>
      <c r="B168" s="2">
        <v>1335</v>
      </c>
      <c r="C168" s="2">
        <v>3237</v>
      </c>
      <c r="D168" s="2">
        <v>3364.6000000000004</v>
      </c>
      <c r="E168" s="2">
        <v>3530</v>
      </c>
      <c r="F168" s="2">
        <v>3463.3</v>
      </c>
      <c r="G168" s="2">
        <v>3336</v>
      </c>
      <c r="H168" s="2">
        <v>3401.7000000000003</v>
      </c>
      <c r="I168" s="2">
        <v>3532.7999999999997</v>
      </c>
      <c r="J168" s="2">
        <v>3693.1</v>
      </c>
      <c r="K168" s="2">
        <v>3846.3</v>
      </c>
      <c r="L168" s="2">
        <v>4038</v>
      </c>
      <c r="M168" s="2">
        <v>4220.7000000000007</v>
      </c>
      <c r="N168">
        <v>2.9383000000000004</v>
      </c>
      <c r="O168">
        <v>3.2997000000000001</v>
      </c>
      <c r="P168">
        <v>3.66</v>
      </c>
      <c r="Q168">
        <v>4.1271000000000004</v>
      </c>
      <c r="R168">
        <v>4.6760999999999999</v>
      </c>
      <c r="S168">
        <v>5.3061999999999996</v>
      </c>
      <c r="T168">
        <v>5.9808999999999992</v>
      </c>
      <c r="U168">
        <v>6.6779999999999999</v>
      </c>
    </row>
    <row r="169" spans="1:21" x14ac:dyDescent="0.3">
      <c r="A169" t="s">
        <v>74</v>
      </c>
      <c r="B169" s="2">
        <v>14778</v>
      </c>
      <c r="C169" s="2">
        <v>17048</v>
      </c>
      <c r="D169" s="2">
        <v>18263.3</v>
      </c>
      <c r="E169" s="2">
        <v>19104.7</v>
      </c>
      <c r="F169" s="2">
        <v>20365.999999999996</v>
      </c>
      <c r="G169" s="2">
        <v>21810.6</v>
      </c>
      <c r="H169" s="2">
        <v>22692.100000000002</v>
      </c>
      <c r="I169" s="2">
        <v>23187.700000000004</v>
      </c>
      <c r="J169" s="2">
        <v>23364.6</v>
      </c>
      <c r="K169" s="2">
        <v>22577.5</v>
      </c>
      <c r="L169" s="2">
        <v>21765.9</v>
      </c>
      <c r="M169" s="2">
        <v>21029.5</v>
      </c>
      <c r="N169">
        <v>10.537300000000002</v>
      </c>
      <c r="O169">
        <v>9.7621000000000002</v>
      </c>
      <c r="P169">
        <v>8.9838000000000005</v>
      </c>
      <c r="Q169">
        <v>8.1452000000000009</v>
      </c>
      <c r="R169">
        <v>7.2118000000000002</v>
      </c>
      <c r="S169">
        <v>6.2186000000000003</v>
      </c>
      <c r="T169">
        <v>5.2830000000000004</v>
      </c>
      <c r="U169">
        <v>4.2096</v>
      </c>
    </row>
    <row r="170" spans="1:21" x14ac:dyDescent="0.3">
      <c r="A170" t="s">
        <v>176</v>
      </c>
      <c r="B170" s="2">
        <v>0</v>
      </c>
      <c r="C170" s="2">
        <v>880</v>
      </c>
      <c r="D170" s="2">
        <v>856</v>
      </c>
      <c r="E170" s="2">
        <v>873.30000000000007</v>
      </c>
      <c r="F170" s="2">
        <v>880.99999999999989</v>
      </c>
      <c r="G170" s="2">
        <v>890.5</v>
      </c>
      <c r="H170" s="2">
        <v>902.89999999999986</v>
      </c>
      <c r="I170" s="2">
        <v>917.39999999999986</v>
      </c>
      <c r="J170" s="2">
        <v>934.2</v>
      </c>
      <c r="K170" s="2">
        <v>955.6</v>
      </c>
      <c r="L170" s="2">
        <v>978</v>
      </c>
      <c r="M170" s="2">
        <v>1000.0999999999999</v>
      </c>
      <c r="N170">
        <v>5.4000000000000003E-3</v>
      </c>
      <c r="O170">
        <v>4.3E-3</v>
      </c>
      <c r="P170">
        <v>3.3E-3</v>
      </c>
      <c r="Q170">
        <v>2.5000000000000001E-3</v>
      </c>
      <c r="R170">
        <v>2.7000000000000001E-3</v>
      </c>
      <c r="S170">
        <v>1.9E-3</v>
      </c>
      <c r="T170">
        <v>1.5999999999999999E-3</v>
      </c>
      <c r="U170">
        <v>1.2999999999999999E-3</v>
      </c>
    </row>
    <row r="171" spans="1:21" x14ac:dyDescent="0.3">
      <c r="A171" t="s">
        <v>177</v>
      </c>
      <c r="B171" s="2">
        <v>0</v>
      </c>
      <c r="C171" s="2">
        <v>977</v>
      </c>
      <c r="D171" s="2">
        <v>1029.5999999999999</v>
      </c>
      <c r="E171" s="2">
        <v>1003.7</v>
      </c>
      <c r="F171" s="2">
        <v>965.59999999999991</v>
      </c>
      <c r="G171" s="2">
        <v>936.4</v>
      </c>
      <c r="H171" s="2">
        <v>913.3</v>
      </c>
      <c r="I171" s="2">
        <v>894.80000000000007</v>
      </c>
      <c r="J171" s="2">
        <v>879.5</v>
      </c>
      <c r="K171" s="2">
        <v>865.1</v>
      </c>
      <c r="L171" s="2">
        <v>851.1</v>
      </c>
      <c r="M171" s="2">
        <v>846.40000000000009</v>
      </c>
      <c r="N171">
        <v>2.2200000000000001E-2</v>
      </c>
      <c r="O171">
        <v>1.7899999999999999E-2</v>
      </c>
      <c r="P171">
        <v>1.4299999999999998E-2</v>
      </c>
      <c r="Q171">
        <v>1.1200000000000002E-2</v>
      </c>
      <c r="R171">
        <v>8.6999999999999994E-3</v>
      </c>
      <c r="S171">
        <v>6.2999999999999992E-3</v>
      </c>
      <c r="T171">
        <v>4.2000000000000006E-3</v>
      </c>
      <c r="U171">
        <v>2.2000000000000001E-3</v>
      </c>
    </row>
    <row r="172" spans="1:21" x14ac:dyDescent="0.3">
      <c r="A172" t="s">
        <v>178</v>
      </c>
      <c r="B172" s="2">
        <v>1165</v>
      </c>
      <c r="C172" s="2">
        <v>2658</v>
      </c>
      <c r="D172" s="2">
        <v>2812.9</v>
      </c>
      <c r="E172" s="2">
        <v>2939.7</v>
      </c>
      <c r="F172" s="2">
        <v>2298.4</v>
      </c>
      <c r="G172" s="2">
        <v>2067.9</v>
      </c>
      <c r="H172" s="2">
        <v>2065.6999999999998</v>
      </c>
      <c r="I172" s="2">
        <v>2079.9</v>
      </c>
      <c r="J172" s="2">
        <v>2076.1</v>
      </c>
      <c r="K172" s="2">
        <v>2025.8999999999999</v>
      </c>
      <c r="L172" s="2">
        <v>950.2</v>
      </c>
      <c r="M172" s="2">
        <v>960</v>
      </c>
      <c r="N172">
        <v>0</v>
      </c>
      <c r="O172">
        <v>0</v>
      </c>
      <c r="P172">
        <v>0</v>
      </c>
      <c r="Q172">
        <v>0</v>
      </c>
      <c r="R172">
        <v>3.9999999999999856E-4</v>
      </c>
      <c r="S172">
        <v>0</v>
      </c>
      <c r="T172">
        <v>0</v>
      </c>
      <c r="U172">
        <v>0</v>
      </c>
    </row>
    <row r="173" spans="1:21" x14ac:dyDescent="0.3">
      <c r="A173" t="s">
        <v>76</v>
      </c>
      <c r="B173" s="2">
        <v>10714</v>
      </c>
      <c r="C173" s="2">
        <v>9008</v>
      </c>
      <c r="D173" s="2">
        <v>9387.4</v>
      </c>
      <c r="E173" s="2">
        <v>9109.5</v>
      </c>
      <c r="F173" s="2">
        <v>8428.6999999999989</v>
      </c>
      <c r="G173" s="2">
        <v>7463.9</v>
      </c>
      <c r="H173" s="2">
        <v>5964.1999999999989</v>
      </c>
      <c r="I173" s="2">
        <v>4831.5</v>
      </c>
      <c r="J173" s="2">
        <v>4540.3999999999987</v>
      </c>
      <c r="K173" s="2">
        <v>4256.5999999999995</v>
      </c>
      <c r="L173" s="2">
        <v>3966.4000000000005</v>
      </c>
      <c r="M173" s="2">
        <v>3657.699999999998</v>
      </c>
      <c r="N173">
        <v>2.7928999999999977</v>
      </c>
      <c r="O173">
        <v>1.4932000000000007</v>
      </c>
      <c r="P173">
        <v>0.33690000000000148</v>
      </c>
      <c r="Q173">
        <v>0.32300000000000001</v>
      </c>
      <c r="R173">
        <v>0.30559999999999854</v>
      </c>
      <c r="S173">
        <v>0.28629999999999928</v>
      </c>
      <c r="T173">
        <v>0.27200000000000002</v>
      </c>
      <c r="U173">
        <v>0.2646999999999971</v>
      </c>
    </row>
    <row r="174" spans="1:21" x14ac:dyDescent="0.3">
      <c r="A174" t="s">
        <v>78</v>
      </c>
      <c r="B174" s="2">
        <v>20955</v>
      </c>
      <c r="C174" s="2">
        <v>44851</v>
      </c>
      <c r="D174" s="2">
        <v>43833.1</v>
      </c>
      <c r="E174" s="2">
        <v>44888.3</v>
      </c>
      <c r="F174" s="2">
        <v>41771.1</v>
      </c>
      <c r="G174" s="2">
        <v>36975.699999999997</v>
      </c>
      <c r="H174" s="2">
        <v>32948.699999999997</v>
      </c>
      <c r="I174" s="2">
        <v>29664.799999999999</v>
      </c>
      <c r="J174" s="2">
        <v>26113.5</v>
      </c>
      <c r="K174" s="2">
        <v>23271.699999999997</v>
      </c>
      <c r="L174" s="2">
        <v>22229.699999999997</v>
      </c>
      <c r="M174" s="2">
        <v>21043.200000000001</v>
      </c>
      <c r="N174">
        <v>7.319799999999999</v>
      </c>
      <c r="O174">
        <v>6.8926000000000007</v>
      </c>
      <c r="P174">
        <v>6.5001999999999986</v>
      </c>
      <c r="Q174">
        <v>6.3033999999999981</v>
      </c>
      <c r="R174">
        <v>6.1367000000000012</v>
      </c>
      <c r="S174">
        <v>6.0099000000000018</v>
      </c>
      <c r="T174">
        <v>5.6793000000000013</v>
      </c>
      <c r="U174">
        <v>5.36</v>
      </c>
    </row>
    <row r="175" spans="1:21" x14ac:dyDescent="0.3">
      <c r="A175" t="s">
        <v>179</v>
      </c>
      <c r="B175" s="2">
        <v>10160</v>
      </c>
      <c r="C175" s="2">
        <v>16768</v>
      </c>
      <c r="D175" s="2">
        <v>16788.099999999999</v>
      </c>
      <c r="E175" s="2">
        <v>17876.3</v>
      </c>
      <c r="F175" s="2">
        <v>18866</v>
      </c>
      <c r="G175" s="2">
        <v>19843.699999999997</v>
      </c>
      <c r="H175" s="2">
        <v>21495.7</v>
      </c>
      <c r="I175" s="2">
        <v>23590.1</v>
      </c>
      <c r="J175" s="2">
        <v>25396.2</v>
      </c>
      <c r="K175" s="2">
        <v>27287.3</v>
      </c>
      <c r="L175" s="2">
        <v>29577</v>
      </c>
      <c r="M175" s="2">
        <v>32346.399999999998</v>
      </c>
      <c r="N175">
        <v>7.930200000000001</v>
      </c>
      <c r="O175">
        <v>8.8394999999999992</v>
      </c>
      <c r="P175">
        <v>10.082000000000001</v>
      </c>
      <c r="Q175">
        <v>11.812700000000001</v>
      </c>
      <c r="R175">
        <v>14.1212</v>
      </c>
      <c r="S175">
        <v>16.948499999999999</v>
      </c>
      <c r="T175">
        <v>20.0427</v>
      </c>
      <c r="U175">
        <v>23.7684</v>
      </c>
    </row>
    <row r="176" spans="1:21" x14ac:dyDescent="0.3">
      <c r="A176" t="s">
        <v>180</v>
      </c>
      <c r="B176" s="2">
        <v>12572</v>
      </c>
      <c r="C176" s="2">
        <v>16256</v>
      </c>
      <c r="D176" s="2">
        <v>17395.099999999999</v>
      </c>
      <c r="E176" s="2">
        <v>18034.400000000001</v>
      </c>
      <c r="F176" s="2">
        <v>18775.5</v>
      </c>
      <c r="G176" s="2">
        <v>19578.7</v>
      </c>
      <c r="H176" s="2">
        <v>20657.900000000001</v>
      </c>
      <c r="I176" s="2">
        <v>22000.2</v>
      </c>
      <c r="J176" s="2">
        <v>23568.3</v>
      </c>
      <c r="K176" s="2">
        <v>25020.3</v>
      </c>
      <c r="L176" s="2">
        <v>26518.100000000002</v>
      </c>
      <c r="M176" s="2">
        <v>27873.4</v>
      </c>
      <c r="N176">
        <v>40.276299999999999</v>
      </c>
      <c r="O176">
        <v>43.206900000000005</v>
      </c>
      <c r="P176">
        <v>45.536200000000001</v>
      </c>
      <c r="Q176">
        <v>47.241899999999994</v>
      </c>
      <c r="R176">
        <v>49.006500000000003</v>
      </c>
      <c r="S176">
        <v>51.457599999999999</v>
      </c>
      <c r="T176">
        <v>54.948999999999998</v>
      </c>
      <c r="U176">
        <v>60.703000000000003</v>
      </c>
    </row>
    <row r="177" spans="1:25" x14ac:dyDescent="0.3">
      <c r="A177" t="s">
        <v>181</v>
      </c>
      <c r="B177" s="2">
        <v>0</v>
      </c>
      <c r="C177" s="2">
        <v>7804</v>
      </c>
      <c r="D177" s="2">
        <v>7854.0999999999995</v>
      </c>
      <c r="E177" s="2">
        <v>7906.0999999999995</v>
      </c>
      <c r="F177" s="2">
        <v>7311.5</v>
      </c>
      <c r="G177" s="2">
        <v>6406</v>
      </c>
      <c r="H177" s="2">
        <v>5840.8000000000011</v>
      </c>
      <c r="I177" s="2">
        <v>5445.1</v>
      </c>
      <c r="J177" s="2">
        <v>5097.3999999999996</v>
      </c>
      <c r="K177" s="2">
        <v>4700.8999999999996</v>
      </c>
      <c r="L177" s="2">
        <v>4307.3</v>
      </c>
      <c r="M177" s="2">
        <v>3924.5</v>
      </c>
      <c r="N177">
        <v>2.7856999999999998</v>
      </c>
      <c r="O177">
        <v>2.6898999999999997</v>
      </c>
      <c r="P177">
        <v>2.6416999999999997</v>
      </c>
      <c r="Q177">
        <v>2.6250999999999998</v>
      </c>
      <c r="R177">
        <v>2.6326000000000005</v>
      </c>
      <c r="S177">
        <v>2.6730999999999998</v>
      </c>
      <c r="T177">
        <v>2.7435</v>
      </c>
      <c r="U177">
        <v>2.8531999999999997</v>
      </c>
    </row>
    <row r="178" spans="1:25" x14ac:dyDescent="0.3">
      <c r="A178" t="s">
        <v>182</v>
      </c>
      <c r="B178" s="2">
        <v>1556</v>
      </c>
      <c r="C178" s="2">
        <v>1865</v>
      </c>
      <c r="D178" s="2">
        <v>2193.7999999999997</v>
      </c>
      <c r="E178" s="2">
        <v>2248.7999999999997</v>
      </c>
      <c r="F178" s="2">
        <v>2464.4</v>
      </c>
      <c r="G178" s="2">
        <v>2604.1999999999998</v>
      </c>
      <c r="H178" s="2">
        <v>2762.2999999999997</v>
      </c>
      <c r="I178" s="2">
        <v>2920.7000000000003</v>
      </c>
      <c r="J178" s="2">
        <v>3041.1000000000004</v>
      </c>
      <c r="K178" s="2">
        <v>3043.2</v>
      </c>
      <c r="L178" s="2">
        <v>2996.5</v>
      </c>
      <c r="M178" s="2">
        <v>2895.8</v>
      </c>
      <c r="N178">
        <v>1.857</v>
      </c>
      <c r="O178">
        <v>2.1008</v>
      </c>
      <c r="P178">
        <v>2.3746999999999998</v>
      </c>
      <c r="Q178">
        <v>2.6909000000000001</v>
      </c>
      <c r="R178">
        <v>3.0598000000000001</v>
      </c>
      <c r="S178">
        <v>3.5038</v>
      </c>
      <c r="T178">
        <v>4.0460000000000003</v>
      </c>
      <c r="U178">
        <v>4.7351000000000001</v>
      </c>
    </row>
    <row r="179" spans="1:25" x14ac:dyDescent="0.3">
      <c r="A179" t="s">
        <v>81</v>
      </c>
      <c r="B179" s="2">
        <v>16357</v>
      </c>
      <c r="C179" s="2">
        <v>15760</v>
      </c>
      <c r="D179" s="2">
        <v>15486.4</v>
      </c>
      <c r="E179" s="2">
        <v>15824.199999999999</v>
      </c>
      <c r="F179" s="2">
        <v>15919.199999999999</v>
      </c>
      <c r="G179" s="2">
        <v>15756.800000000001</v>
      </c>
      <c r="H179" s="2">
        <v>14957.5</v>
      </c>
      <c r="I179" s="2">
        <v>13765.6</v>
      </c>
      <c r="J179" s="2">
        <v>11897.400000000001</v>
      </c>
      <c r="K179" s="2">
        <v>10646.000000000004</v>
      </c>
      <c r="L179" s="2">
        <v>9531.7000000000007</v>
      </c>
      <c r="M179" s="2">
        <v>8714.6000000000022</v>
      </c>
      <c r="N179">
        <v>4.1798000000000002</v>
      </c>
      <c r="O179">
        <v>3.9565000000000001</v>
      </c>
      <c r="P179">
        <v>3.6994000000000002</v>
      </c>
      <c r="Q179">
        <v>3.3992</v>
      </c>
      <c r="R179">
        <v>3.1170999999999998</v>
      </c>
      <c r="S179">
        <v>3.0057000000000005</v>
      </c>
      <c r="T179">
        <v>2.8900999999999999</v>
      </c>
      <c r="U179">
        <v>2.7707000000000002</v>
      </c>
    </row>
    <row r="180" spans="1:25" x14ac:dyDescent="0.3">
      <c r="A180" t="s">
        <v>83</v>
      </c>
      <c r="B180" s="2">
        <v>58212</v>
      </c>
      <c r="C180" s="2">
        <v>81181</v>
      </c>
      <c r="D180" s="2">
        <v>82980.3</v>
      </c>
      <c r="E180" s="2">
        <v>87050.299999999988</v>
      </c>
      <c r="F180" s="2">
        <v>91578.900000000009</v>
      </c>
      <c r="G180" s="2">
        <v>96139.3</v>
      </c>
      <c r="H180" s="2">
        <v>97090.8</v>
      </c>
      <c r="I180" s="2">
        <v>101820.79999999999</v>
      </c>
      <c r="J180" s="2">
        <v>107205.09999999999</v>
      </c>
      <c r="K180" s="2">
        <v>111649.5</v>
      </c>
      <c r="L180" s="2">
        <v>116792.40000000001</v>
      </c>
      <c r="M180" s="2">
        <v>121753</v>
      </c>
      <c r="N180">
        <v>64.95</v>
      </c>
      <c r="O180">
        <v>62.672200000000004</v>
      </c>
      <c r="P180">
        <v>60.243700000000004</v>
      </c>
      <c r="Q180">
        <v>59.965400000000002</v>
      </c>
      <c r="R180">
        <v>59.808200000000006</v>
      </c>
      <c r="S180">
        <v>59.4223</v>
      </c>
      <c r="T180">
        <v>58.263799999999996</v>
      </c>
      <c r="U180">
        <v>56.518300000000004</v>
      </c>
    </row>
    <row r="181" spans="1:25" x14ac:dyDescent="0.3">
      <c r="A181" t="s">
        <v>183</v>
      </c>
      <c r="B181" s="2">
        <v>4353</v>
      </c>
      <c r="C181" s="2">
        <v>4730</v>
      </c>
      <c r="D181" s="2">
        <v>4636.8999999999996</v>
      </c>
      <c r="E181" s="2">
        <v>4797.2000000000007</v>
      </c>
      <c r="F181" s="2">
        <v>5128.7</v>
      </c>
      <c r="G181" s="2">
        <v>5415.4000000000005</v>
      </c>
      <c r="H181" s="2">
        <v>5796.3</v>
      </c>
      <c r="I181" s="2">
        <v>6192.8</v>
      </c>
      <c r="J181" s="2">
        <v>6630.6000000000013</v>
      </c>
      <c r="K181" s="2">
        <v>7058.9</v>
      </c>
      <c r="L181" s="2">
        <v>7513.4000000000005</v>
      </c>
      <c r="M181" s="2">
        <v>7950.1999999999989</v>
      </c>
      <c r="N181">
        <v>5.1553999999999993</v>
      </c>
      <c r="O181">
        <v>5.9790000000000001</v>
      </c>
      <c r="P181">
        <v>7.0616000000000003</v>
      </c>
      <c r="Q181">
        <v>8.2257000000000016</v>
      </c>
      <c r="R181">
        <v>9.6712000000000007</v>
      </c>
      <c r="S181">
        <v>11.4528</v>
      </c>
      <c r="T181">
        <v>13.5664</v>
      </c>
      <c r="U181">
        <v>16.1587</v>
      </c>
    </row>
    <row r="182" spans="1:25" x14ac:dyDescent="0.3">
      <c r="A182" t="s">
        <v>85</v>
      </c>
      <c r="B182" s="2">
        <v>6479</v>
      </c>
      <c r="C182" s="2">
        <v>11025</v>
      </c>
      <c r="D182" s="2">
        <v>11142</v>
      </c>
      <c r="E182" s="2">
        <v>11990</v>
      </c>
      <c r="F182" s="2">
        <v>12342.499999999998</v>
      </c>
      <c r="G182" s="2">
        <v>12427.6</v>
      </c>
      <c r="H182" s="2">
        <v>12574.999999999998</v>
      </c>
      <c r="I182" s="2">
        <v>12908.8</v>
      </c>
      <c r="J182" s="2">
        <v>13344.7</v>
      </c>
      <c r="K182" s="2">
        <v>13656.999999999998</v>
      </c>
      <c r="L182" s="2">
        <v>14086.499999999998</v>
      </c>
      <c r="M182" s="2">
        <v>14586.899999999998</v>
      </c>
      <c r="N182">
        <v>7.3887</v>
      </c>
      <c r="O182">
        <v>8.4375</v>
      </c>
      <c r="P182">
        <v>9.6752000000000002</v>
      </c>
      <c r="Q182">
        <v>11.244199999999999</v>
      </c>
      <c r="R182">
        <v>12.4755</v>
      </c>
      <c r="S182">
        <v>13.179</v>
      </c>
      <c r="T182">
        <v>13.616199999999999</v>
      </c>
      <c r="U182">
        <v>13.849600000000001</v>
      </c>
    </row>
    <row r="183" spans="1:25" x14ac:dyDescent="0.3">
      <c r="A183" t="s">
        <v>184</v>
      </c>
      <c r="B183" s="2">
        <v>0</v>
      </c>
      <c r="C183" s="2">
        <v>7801</v>
      </c>
      <c r="D183" s="2">
        <v>7897.7</v>
      </c>
      <c r="E183" s="2">
        <v>8043.2</v>
      </c>
      <c r="F183" s="2">
        <v>8290.4</v>
      </c>
      <c r="G183" s="2">
        <v>8558.9</v>
      </c>
      <c r="H183" s="2">
        <v>8743.2000000000007</v>
      </c>
      <c r="I183" s="2">
        <v>8950.7000000000007</v>
      </c>
      <c r="J183" s="2">
        <v>9151</v>
      </c>
      <c r="K183" s="2">
        <v>9273.6999999999989</v>
      </c>
      <c r="L183" s="2">
        <v>9370.4999999999982</v>
      </c>
      <c r="M183" s="2">
        <v>9431.6</v>
      </c>
      <c r="N183">
        <v>0.77449999999999997</v>
      </c>
      <c r="O183">
        <v>0.63109999999999988</v>
      </c>
      <c r="P183">
        <v>0.48580000000000001</v>
      </c>
      <c r="Q183">
        <v>0.3785</v>
      </c>
      <c r="R183">
        <v>0.26929999999999998</v>
      </c>
      <c r="S183">
        <v>0.16460000000000002</v>
      </c>
      <c r="T183">
        <v>0.11899999999999999</v>
      </c>
      <c r="U183">
        <v>0.1125</v>
      </c>
    </row>
    <row r="184" spans="1:25" x14ac:dyDescent="0.3">
      <c r="A184" s="9" t="s">
        <v>185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</row>
    <row r="185" spans="1:25" x14ac:dyDescent="0.3">
      <c r="A185" t="s">
        <v>186</v>
      </c>
      <c r="B185" s="2">
        <v>0</v>
      </c>
      <c r="C185" s="2">
        <v>1550</v>
      </c>
      <c r="D185" s="2">
        <v>1551.1</v>
      </c>
      <c r="E185" s="2">
        <v>1567.7</v>
      </c>
      <c r="F185" s="2">
        <v>1590.8999999999999</v>
      </c>
      <c r="G185" s="2">
        <v>1614.3</v>
      </c>
      <c r="H185" s="2">
        <v>1635.5</v>
      </c>
      <c r="I185" s="2">
        <v>1657.1</v>
      </c>
      <c r="J185" s="2">
        <v>1678.8000000000002</v>
      </c>
      <c r="K185" s="2">
        <v>1698.5</v>
      </c>
      <c r="L185" s="2">
        <v>1718.1000000000001</v>
      </c>
      <c r="M185" s="2">
        <v>1737.6000000000001</v>
      </c>
      <c r="N185">
        <v>1.14E-2</v>
      </c>
      <c r="O185">
        <v>1.3699999999999999E-2</v>
      </c>
      <c r="P185">
        <v>1.3099999999999999E-2</v>
      </c>
      <c r="Q185">
        <v>1.24E-2</v>
      </c>
      <c r="R185">
        <v>1.2299999999999998E-2</v>
      </c>
      <c r="S185">
        <v>1.04E-2</v>
      </c>
      <c r="T185">
        <v>8.7000000000000011E-3</v>
      </c>
      <c r="U185">
        <v>7.3999999999999995E-3</v>
      </c>
    </row>
    <row r="186" spans="1:25" s="1" customFormat="1" x14ac:dyDescent="0.3">
      <c r="A186" t="s">
        <v>187</v>
      </c>
      <c r="B186" s="2">
        <v>0</v>
      </c>
      <c r="C186" s="2">
        <v>429</v>
      </c>
      <c r="D186" s="2">
        <v>429</v>
      </c>
      <c r="E186" s="2">
        <v>433.8</v>
      </c>
      <c r="F186" s="2">
        <v>439.5</v>
      </c>
      <c r="G186" s="2">
        <v>445.4</v>
      </c>
      <c r="H186" s="2">
        <v>452.90000000000003</v>
      </c>
      <c r="I186" s="2">
        <v>461.1</v>
      </c>
      <c r="J186" s="2">
        <v>469.7</v>
      </c>
      <c r="K186" s="2">
        <v>479</v>
      </c>
      <c r="L186" s="2">
        <v>489</v>
      </c>
      <c r="M186" s="2">
        <v>499.90000000000003</v>
      </c>
      <c r="N186">
        <v>2.5000000000000001E-2</v>
      </c>
      <c r="O186">
        <v>3.04E-2</v>
      </c>
      <c r="P186">
        <v>3.6799999999999999E-2</v>
      </c>
      <c r="Q186">
        <v>4.48E-2</v>
      </c>
      <c r="R186">
        <v>5.4399999999999997E-2</v>
      </c>
      <c r="S186">
        <v>6.6200000000000009E-2</v>
      </c>
      <c r="T186">
        <v>8.0500000000000002E-2</v>
      </c>
      <c r="U186">
        <v>9.7899999999999987E-2</v>
      </c>
      <c r="V186"/>
      <c r="W186"/>
      <c r="X186"/>
      <c r="Y186"/>
    </row>
    <row r="187" spans="1:25" s="9" customFormat="1" x14ac:dyDescent="0.3">
      <c r="A187" t="s">
        <v>188</v>
      </c>
      <c r="B187" s="2">
        <v>11268</v>
      </c>
      <c r="C187" s="2">
        <v>19972</v>
      </c>
      <c r="D187" s="2">
        <v>21203.1</v>
      </c>
      <c r="E187" s="2">
        <v>21657.799999999996</v>
      </c>
      <c r="F187" s="2">
        <v>23038.5</v>
      </c>
      <c r="G187" s="2">
        <v>24885</v>
      </c>
      <c r="H187" s="2">
        <v>27120.799999999999</v>
      </c>
      <c r="I187" s="2">
        <v>29056.7</v>
      </c>
      <c r="J187" s="2">
        <v>30915.599999999999</v>
      </c>
      <c r="K187" s="2">
        <v>33698.9</v>
      </c>
      <c r="L187" s="2">
        <v>38467.599999999999</v>
      </c>
      <c r="M187" s="2">
        <v>46001</v>
      </c>
      <c r="N187">
        <v>27.451400000000003</v>
      </c>
      <c r="O187">
        <v>18.946099999999998</v>
      </c>
      <c r="P187">
        <v>13.045999999999999</v>
      </c>
      <c r="Q187">
        <v>8.0609999999999999</v>
      </c>
      <c r="R187">
        <v>4.4050000000000002</v>
      </c>
      <c r="S187">
        <v>5.3597999999999999</v>
      </c>
      <c r="T187">
        <v>6.5214000000000008</v>
      </c>
      <c r="U187">
        <v>7.9346000000000005</v>
      </c>
      <c r="V187"/>
      <c r="W187"/>
      <c r="X187"/>
      <c r="Y187"/>
    </row>
    <row r="188" spans="1:25" x14ac:dyDescent="0.3">
      <c r="A188" t="s">
        <v>189</v>
      </c>
      <c r="B188" s="2">
        <v>1614</v>
      </c>
      <c r="C188" s="2">
        <v>6709</v>
      </c>
      <c r="D188" s="2">
        <v>7346.4</v>
      </c>
      <c r="E188" s="2">
        <v>7587.5999999999985</v>
      </c>
      <c r="F188" s="2">
        <v>7856.8</v>
      </c>
      <c r="G188" s="2">
        <v>8020.9000000000015</v>
      </c>
      <c r="H188" s="2">
        <v>7422.4</v>
      </c>
      <c r="I188" s="2">
        <v>6917.3</v>
      </c>
      <c r="J188" s="2">
        <v>6557.3000000000011</v>
      </c>
      <c r="K188" s="2">
        <v>6246.4999999999991</v>
      </c>
      <c r="L188" s="2">
        <v>6086.2999999999993</v>
      </c>
      <c r="M188" s="2">
        <v>5857.3</v>
      </c>
      <c r="N188">
        <v>0.67870000000000008</v>
      </c>
      <c r="O188">
        <v>0.67140000000000011</v>
      </c>
      <c r="P188">
        <v>0.67100000000000015</v>
      </c>
      <c r="Q188">
        <v>0.6339999999999999</v>
      </c>
      <c r="R188">
        <v>0.56479999999999997</v>
      </c>
      <c r="S188">
        <v>0.46659999999999996</v>
      </c>
      <c r="T188">
        <v>0.38180000000000008</v>
      </c>
      <c r="U188">
        <v>0.3155</v>
      </c>
    </row>
    <row r="189" spans="1:25" x14ac:dyDescent="0.3">
      <c r="A189" t="s">
        <v>190</v>
      </c>
      <c r="B189" s="2">
        <v>-5</v>
      </c>
      <c r="C189" s="2">
        <v>603</v>
      </c>
      <c r="D189" s="2">
        <v>593.9</v>
      </c>
      <c r="E189" s="2">
        <v>604.4</v>
      </c>
      <c r="F189" s="2">
        <v>630.40000000000009</v>
      </c>
      <c r="G189" s="2">
        <v>680.40000000000009</v>
      </c>
      <c r="H189" s="2">
        <v>690.1</v>
      </c>
      <c r="I189" s="2">
        <v>698.30000000000007</v>
      </c>
      <c r="J189" s="2">
        <v>707.6</v>
      </c>
      <c r="K189" s="2">
        <v>715.1</v>
      </c>
      <c r="L189" s="2">
        <v>724</v>
      </c>
      <c r="M189" s="2">
        <v>733.50000000000011</v>
      </c>
      <c r="N189">
        <v>0.14580000000000001</v>
      </c>
      <c r="O189">
        <v>0.15259999999999999</v>
      </c>
      <c r="P189">
        <v>0.16040000000000001</v>
      </c>
      <c r="Q189">
        <v>0.16939999999999997</v>
      </c>
      <c r="R189">
        <v>0.18120000000000003</v>
      </c>
      <c r="S189">
        <v>0.19560000000000002</v>
      </c>
      <c r="T189">
        <v>0.21729999999999999</v>
      </c>
      <c r="U189">
        <v>0.24659999999999999</v>
      </c>
    </row>
    <row r="190" spans="1:25" x14ac:dyDescent="0.3">
      <c r="A190" t="s">
        <v>191</v>
      </c>
      <c r="B190" s="2">
        <v>479</v>
      </c>
      <c r="C190" s="2">
        <v>479</v>
      </c>
      <c r="D190" s="2">
        <v>742.1</v>
      </c>
      <c r="E190" s="2">
        <v>749.8</v>
      </c>
      <c r="F190" s="2">
        <v>779.4</v>
      </c>
      <c r="G190" s="2">
        <v>819.6</v>
      </c>
      <c r="H190" s="2">
        <v>867.90000000000009</v>
      </c>
      <c r="I190" s="2">
        <v>910.90000000000009</v>
      </c>
      <c r="J190" s="2">
        <v>942.49999999999989</v>
      </c>
      <c r="K190" s="2">
        <v>933.5</v>
      </c>
      <c r="L190" s="2">
        <v>915.5</v>
      </c>
      <c r="M190" s="2">
        <v>895.7</v>
      </c>
      <c r="N190">
        <v>0.80719999999999992</v>
      </c>
      <c r="O190">
        <v>0.79159999999999986</v>
      </c>
      <c r="P190">
        <v>0.77090000000000003</v>
      </c>
      <c r="Q190">
        <v>0.74290000000000012</v>
      </c>
      <c r="R190">
        <v>0.70650000000000002</v>
      </c>
      <c r="S190">
        <v>0.66120000000000001</v>
      </c>
      <c r="T190">
        <v>0.65800000000000003</v>
      </c>
      <c r="U190">
        <v>0.65439999999999998</v>
      </c>
    </row>
    <row r="191" spans="1:25" x14ac:dyDescent="0.3">
      <c r="A191" t="s">
        <v>192</v>
      </c>
      <c r="B191" s="2">
        <v>0</v>
      </c>
      <c r="C191" s="2">
        <v>59</v>
      </c>
      <c r="D191" s="2">
        <v>181.6</v>
      </c>
      <c r="E191" s="2">
        <v>211.6</v>
      </c>
      <c r="F191" s="2">
        <v>266.09999999999997</v>
      </c>
      <c r="G191" s="2">
        <v>335.3</v>
      </c>
      <c r="H191" s="2">
        <v>224.5</v>
      </c>
      <c r="I191" s="2">
        <v>226</v>
      </c>
      <c r="J191" s="2">
        <v>238.7</v>
      </c>
      <c r="K191" s="2">
        <v>240.79999999999998</v>
      </c>
      <c r="L191" s="2">
        <v>242.4</v>
      </c>
      <c r="M191" s="2">
        <v>242.09999999999997</v>
      </c>
      <c r="N191">
        <v>0.3488</v>
      </c>
      <c r="O191">
        <v>0.35289999999999999</v>
      </c>
      <c r="P191">
        <v>0.33929999999999993</v>
      </c>
      <c r="Q191">
        <v>0.33229999999999993</v>
      </c>
      <c r="R191">
        <v>0.33229999999999998</v>
      </c>
      <c r="S191">
        <v>0.32950000000000002</v>
      </c>
      <c r="T191">
        <v>0.32119999999999999</v>
      </c>
      <c r="U191">
        <v>0.30559999999999998</v>
      </c>
    </row>
    <row r="192" spans="1:25" x14ac:dyDescent="0.3">
      <c r="A192" t="s">
        <v>193</v>
      </c>
      <c r="B192" s="2">
        <v>1939</v>
      </c>
      <c r="C192" s="2">
        <v>9499</v>
      </c>
      <c r="D192" s="2">
        <v>9668.6</v>
      </c>
      <c r="E192" s="2">
        <v>9673.4</v>
      </c>
      <c r="F192" s="2">
        <v>10092.700000000001</v>
      </c>
      <c r="G192" s="2">
        <v>10909.900000000001</v>
      </c>
      <c r="H192" s="2">
        <v>9942.5</v>
      </c>
      <c r="I192" s="2">
        <v>9145.9</v>
      </c>
      <c r="J192" s="2">
        <v>8566.5</v>
      </c>
      <c r="K192" s="2">
        <v>7942.4999999999991</v>
      </c>
      <c r="L192" s="2">
        <v>7530.0000000000009</v>
      </c>
      <c r="M192" s="2">
        <v>7065.8000000000011</v>
      </c>
      <c r="N192">
        <v>3.6920000000000002</v>
      </c>
      <c r="O192">
        <v>3.3931</v>
      </c>
      <c r="P192">
        <v>3.1501000000000006</v>
      </c>
      <c r="Q192">
        <v>2.9543000000000004</v>
      </c>
      <c r="R192">
        <v>2.7971000000000004</v>
      </c>
      <c r="S192">
        <v>2.6779000000000002</v>
      </c>
      <c r="T192">
        <v>2.5859999999999999</v>
      </c>
      <c r="U192">
        <v>2.5193000000000003</v>
      </c>
    </row>
    <row r="193" spans="1:21" x14ac:dyDescent="0.3">
      <c r="A193" t="s">
        <v>194</v>
      </c>
      <c r="B193" s="2">
        <v>2871</v>
      </c>
      <c r="C193" s="2">
        <v>6257</v>
      </c>
      <c r="D193" s="2">
        <v>6237.5999999999995</v>
      </c>
      <c r="E193" s="2">
        <v>6559.0999999999995</v>
      </c>
      <c r="F193" s="2">
        <v>6825.2000000000007</v>
      </c>
      <c r="G193" s="2">
        <v>6927.5</v>
      </c>
      <c r="H193" s="2">
        <v>6779.1</v>
      </c>
      <c r="I193" s="2">
        <v>6597.1</v>
      </c>
      <c r="J193" s="2">
        <v>6362.2000000000007</v>
      </c>
      <c r="K193" s="2">
        <v>6111.5</v>
      </c>
      <c r="L193" s="2">
        <v>6068.7000000000007</v>
      </c>
      <c r="M193" s="2">
        <v>6015.5</v>
      </c>
      <c r="N193">
        <v>0.32640000000000008</v>
      </c>
      <c r="O193">
        <v>0.27100000000000002</v>
      </c>
      <c r="P193">
        <v>0.18279999999999974</v>
      </c>
      <c r="Q193">
        <v>9.8500000000000004E-2</v>
      </c>
      <c r="R193">
        <v>3.4800000000000185E-2</v>
      </c>
      <c r="S193">
        <v>1.0999999999999999E-2</v>
      </c>
      <c r="T193">
        <v>6.5999999999999089E-3</v>
      </c>
      <c r="U193">
        <v>6.6999999999998181E-3</v>
      </c>
    </row>
    <row r="194" spans="1:21" x14ac:dyDescent="0.3">
      <c r="A194" t="s">
        <v>195</v>
      </c>
      <c r="B194" s="2">
        <v>190</v>
      </c>
      <c r="C194" s="2">
        <v>1272</v>
      </c>
      <c r="D194" s="2">
        <v>1300</v>
      </c>
      <c r="E194" s="2">
        <v>1319.8</v>
      </c>
      <c r="F194" s="2">
        <v>1347.3000000000002</v>
      </c>
      <c r="G194" s="2">
        <v>1376.2</v>
      </c>
      <c r="H194" s="2">
        <v>1397.8</v>
      </c>
      <c r="I194" s="2">
        <v>1422.6</v>
      </c>
      <c r="J194" s="2">
        <v>1448.4</v>
      </c>
      <c r="K194" s="2">
        <v>1471.3</v>
      </c>
      <c r="L194" s="2">
        <v>1495.2</v>
      </c>
      <c r="M194" s="2">
        <v>1519.1</v>
      </c>
      <c r="N194">
        <v>1.2999999999999997E-3</v>
      </c>
      <c r="O194">
        <v>1E-3</v>
      </c>
      <c r="P194">
        <v>8.0000000000000004E-4</v>
      </c>
      <c r="Q194">
        <v>8.9999999999999998E-4</v>
      </c>
      <c r="R194">
        <v>1E-3</v>
      </c>
      <c r="S194">
        <v>1.1999999999999999E-3</v>
      </c>
      <c r="T194">
        <v>1.5E-3</v>
      </c>
      <c r="U194">
        <v>1.9E-3</v>
      </c>
    </row>
    <row r="195" spans="1:21" x14ac:dyDescent="0.3">
      <c r="A195" t="s">
        <v>80</v>
      </c>
      <c r="B195" s="2">
        <v>217405</v>
      </c>
      <c r="C195" s="2">
        <v>190585</v>
      </c>
      <c r="D195" s="2">
        <v>198839.69999999998</v>
      </c>
      <c r="E195" s="2">
        <v>208049.8</v>
      </c>
      <c r="F195" s="2">
        <v>203116.7</v>
      </c>
      <c r="G195" s="2">
        <v>196660.1</v>
      </c>
      <c r="H195" s="2">
        <v>192861.59999999998</v>
      </c>
      <c r="I195" s="2">
        <v>192620.5</v>
      </c>
      <c r="J195" s="2">
        <v>198519.59999999998</v>
      </c>
      <c r="K195" s="2">
        <v>210444.00000000003</v>
      </c>
      <c r="L195" s="2">
        <v>220448.30000000002</v>
      </c>
      <c r="M195" s="2">
        <v>227122.60000000003</v>
      </c>
      <c r="N195">
        <v>189.36339999999998</v>
      </c>
      <c r="O195">
        <v>187.9975</v>
      </c>
      <c r="P195">
        <v>192.60329999999999</v>
      </c>
      <c r="Q195">
        <v>203.51030000000003</v>
      </c>
      <c r="R195">
        <v>223.09309999999996</v>
      </c>
      <c r="S195">
        <v>255.70660000000004</v>
      </c>
      <c r="T195">
        <v>286.23760000000004</v>
      </c>
      <c r="U195">
        <v>301.93060000000003</v>
      </c>
    </row>
    <row r="196" spans="1:21" x14ac:dyDescent="0.3">
      <c r="A196" t="s">
        <v>196</v>
      </c>
      <c r="B196" s="2">
        <v>0</v>
      </c>
      <c r="C196" s="2">
        <v>3690</v>
      </c>
      <c r="D196" s="2">
        <v>3690.1</v>
      </c>
      <c r="E196" s="2">
        <v>3744.2000000000003</v>
      </c>
      <c r="F196" s="2">
        <v>3814.3</v>
      </c>
      <c r="G196" s="2">
        <v>3885.8999999999996</v>
      </c>
      <c r="H196" s="2">
        <v>3939.7</v>
      </c>
      <c r="I196" s="2">
        <v>3995.3999999999996</v>
      </c>
      <c r="J196" s="2">
        <v>4052.6</v>
      </c>
      <c r="K196" s="2">
        <v>4101.8</v>
      </c>
      <c r="L196" s="2">
        <v>4156.7</v>
      </c>
      <c r="M196" s="2">
        <v>4212.6000000000004</v>
      </c>
      <c r="N196">
        <v>3.5000000000000001E-3</v>
      </c>
      <c r="O196">
        <v>3.0000000000000001E-3</v>
      </c>
      <c r="P196">
        <v>2.5999999999999999E-3</v>
      </c>
      <c r="Q196">
        <v>2.5000000000000001E-3</v>
      </c>
      <c r="R196">
        <v>2.7000000000000001E-3</v>
      </c>
      <c r="S196">
        <v>2.4000000000000002E-3</v>
      </c>
      <c r="T196">
        <v>2.2000000000000001E-3</v>
      </c>
      <c r="U196">
        <v>2E-3</v>
      </c>
    </row>
    <row r="197" spans="1:21" x14ac:dyDescent="0.3">
      <c r="A197" t="s">
        <v>197</v>
      </c>
      <c r="B197" s="2">
        <v>0</v>
      </c>
      <c r="C197" s="2">
        <v>13</v>
      </c>
      <c r="D197" s="2">
        <v>13.1</v>
      </c>
      <c r="E197" s="2">
        <v>12.899999999999999</v>
      </c>
      <c r="F197" s="2">
        <v>10.6</v>
      </c>
      <c r="G197" s="2">
        <v>8.9</v>
      </c>
      <c r="H197" s="2">
        <v>7.2999999999999989</v>
      </c>
      <c r="I197" s="2">
        <v>6.0999999999999988</v>
      </c>
      <c r="J197" s="2">
        <v>5.1999999999999993</v>
      </c>
      <c r="K197" s="2">
        <v>4.5</v>
      </c>
      <c r="L197" s="2">
        <v>5.3</v>
      </c>
      <c r="M197" s="2">
        <v>6.3</v>
      </c>
      <c r="N197">
        <v>2.3E-3</v>
      </c>
      <c r="O197">
        <v>2E-3</v>
      </c>
      <c r="P197">
        <v>1.7000000000000001E-3</v>
      </c>
      <c r="Q197">
        <v>1.6000000000000001E-3</v>
      </c>
      <c r="R197">
        <v>1.9E-3</v>
      </c>
      <c r="S197">
        <v>1.5E-3</v>
      </c>
      <c r="T197">
        <v>1.2000000000000001E-3</v>
      </c>
      <c r="U197">
        <v>1.1000000000000001E-3</v>
      </c>
    </row>
    <row r="198" spans="1:21" x14ac:dyDescent="0.3">
      <c r="A198" t="s">
        <v>198</v>
      </c>
      <c r="B198" s="2">
        <v>-1</v>
      </c>
      <c r="C198" s="2">
        <v>16392</v>
      </c>
      <c r="D198" s="2">
        <v>16527.599999999999</v>
      </c>
      <c r="E198" s="2">
        <v>16820.400000000001</v>
      </c>
      <c r="F198" s="2">
        <v>17948.800000000003</v>
      </c>
      <c r="G198" s="2">
        <v>19320.600000000002</v>
      </c>
      <c r="H198" s="2">
        <v>20413.2</v>
      </c>
      <c r="I198" s="2">
        <v>21378.100000000002</v>
      </c>
      <c r="J198" s="2">
        <v>22162.7</v>
      </c>
      <c r="K198" s="2">
        <v>22119.000000000004</v>
      </c>
      <c r="L198" s="2">
        <v>21771.000000000004</v>
      </c>
      <c r="M198" s="2">
        <v>20987.200000000001</v>
      </c>
      <c r="N198">
        <v>11.0855</v>
      </c>
      <c r="O198">
        <v>10.532</v>
      </c>
      <c r="P198">
        <v>9.9484999999999992</v>
      </c>
      <c r="Q198">
        <v>9.7862000000000009</v>
      </c>
      <c r="R198">
        <v>9.8146000000000004</v>
      </c>
      <c r="S198">
        <v>9.8298000000000005</v>
      </c>
      <c r="T198">
        <v>9.5648</v>
      </c>
      <c r="U198">
        <v>8.9314999999999998</v>
      </c>
    </row>
    <row r="199" spans="1:21" x14ac:dyDescent="0.3">
      <c r="A199" t="s">
        <v>199</v>
      </c>
      <c r="B199" s="2">
        <v>0</v>
      </c>
      <c r="C199" s="2">
        <v>252</v>
      </c>
      <c r="D199" s="2">
        <v>251.1</v>
      </c>
      <c r="E199" s="2">
        <v>277.40000000000003</v>
      </c>
      <c r="F199" s="2">
        <v>285.50000000000006</v>
      </c>
      <c r="G199" s="2">
        <v>249.20000000000002</v>
      </c>
      <c r="H199" s="2">
        <v>251.50000000000003</v>
      </c>
      <c r="I199" s="2">
        <v>292.39999999999998</v>
      </c>
      <c r="J199" s="2">
        <v>326.89999999999998</v>
      </c>
      <c r="K199" s="2">
        <v>333</v>
      </c>
      <c r="L199" s="2">
        <v>333.90000000000003</v>
      </c>
      <c r="M199" s="2">
        <v>334.50000000000006</v>
      </c>
      <c r="N199">
        <v>0.25939999999999996</v>
      </c>
      <c r="O199">
        <v>0.27110000000000001</v>
      </c>
      <c r="P199">
        <v>0.28159999999999996</v>
      </c>
      <c r="Q199">
        <v>0.29149999999999998</v>
      </c>
      <c r="R199">
        <v>0.30080000000000001</v>
      </c>
      <c r="S199">
        <v>0.31040000000000001</v>
      </c>
      <c r="T199">
        <v>0.3211</v>
      </c>
      <c r="U199">
        <v>0.33169999999999999</v>
      </c>
    </row>
    <row r="200" spans="1:21" x14ac:dyDescent="0.3">
      <c r="A200" s="9" t="s">
        <v>200</v>
      </c>
      <c r="B200" s="10">
        <f>B45+B62+B80+B113+B112+B139+B144+B153+B185+B186+B189+B190+B191+B196+B197+B199</f>
        <v>1314595</v>
      </c>
      <c r="C200" s="10">
        <f>C45+C62+C80+C113+C112+C139+C144+C153+C185+C186+C189+C190+C191+C196+C197+C199</f>
        <v>1424660</v>
      </c>
      <c r="D200" s="10">
        <f>D45+D62+D80+D113+D112+D139+D144+D153+D185+D186+D189+D190+D191+D196+D197+D199</f>
        <v>1444142.0000000002</v>
      </c>
      <c r="E200" s="10">
        <f t="shared" ref="E200:U200" si="6">E45+E62+E80+E113+E112+E139+E144+E153+E185+E186+E189+E190+E191+E196+E197+E199</f>
        <v>1481880.6999999997</v>
      </c>
      <c r="F200" s="10">
        <f t="shared" si="6"/>
        <v>1520477.9000000001</v>
      </c>
      <c r="G200" s="10">
        <f t="shared" si="6"/>
        <v>1556467.7999999998</v>
      </c>
      <c r="H200" s="10">
        <f t="shared" si="6"/>
        <v>1554518.3</v>
      </c>
      <c r="I200" s="10">
        <f t="shared" si="6"/>
        <v>1560336.2</v>
      </c>
      <c r="J200" s="10">
        <f t="shared" si="6"/>
        <v>1573284.1999999997</v>
      </c>
      <c r="K200" s="10">
        <f t="shared" si="6"/>
        <v>1578061.3000000003</v>
      </c>
      <c r="L200" s="10">
        <f t="shared" si="6"/>
        <v>1580433.6</v>
      </c>
      <c r="M200" s="10">
        <f t="shared" si="6"/>
        <v>1581936.4000000004</v>
      </c>
      <c r="N200" s="10">
        <f t="shared" si="6"/>
        <v>1205.4960000000003</v>
      </c>
      <c r="O200" s="10">
        <f t="shared" si="6"/>
        <v>1168.136</v>
      </c>
      <c r="P200" s="10">
        <f t="shared" si="6"/>
        <v>1137.1424000000002</v>
      </c>
      <c r="Q200" s="10">
        <f t="shared" si="6"/>
        <v>1121.2569000000003</v>
      </c>
      <c r="R200" s="10">
        <f t="shared" si="6"/>
        <v>1115.2076999999999</v>
      </c>
      <c r="S200" s="10">
        <f t="shared" si="6"/>
        <v>1126.1041000000002</v>
      </c>
      <c r="T200" s="10">
        <f t="shared" si="6"/>
        <v>1134.9324999999999</v>
      </c>
      <c r="U200" s="10">
        <f t="shared" si="6"/>
        <v>1128.8918999999996</v>
      </c>
    </row>
    <row r="201" spans="1:21" x14ac:dyDescent="0.3">
      <c r="A201" s="9" t="s">
        <v>201</v>
      </c>
      <c r="B201" s="10">
        <f>B202-B200</f>
        <v>1908073</v>
      </c>
      <c r="C201" s="10">
        <f>C202-C200</f>
        <v>2388009</v>
      </c>
      <c r="D201" s="10">
        <f>D202-D200</f>
        <v>2494155.6000000006</v>
      </c>
      <c r="E201" s="10">
        <f t="shared" ref="E201:U201" si="7">E202-E200</f>
        <v>2547864.4999999995</v>
      </c>
      <c r="F201" s="10">
        <f t="shared" si="7"/>
        <v>2618798.5</v>
      </c>
      <c r="G201" s="10">
        <f t="shared" si="7"/>
        <v>2720446.4000000004</v>
      </c>
      <c r="H201" s="10">
        <f t="shared" si="7"/>
        <v>2777313.9000000004</v>
      </c>
      <c r="I201" s="10">
        <f t="shared" si="7"/>
        <v>2829881.6999999993</v>
      </c>
      <c r="J201" s="10">
        <f t="shared" si="7"/>
        <v>2880131.8000000003</v>
      </c>
      <c r="K201" s="10">
        <f t="shared" si="7"/>
        <v>2894703.1999999997</v>
      </c>
      <c r="L201" s="10">
        <f t="shared" si="7"/>
        <v>2903275.4</v>
      </c>
      <c r="M201" s="10">
        <f t="shared" si="7"/>
        <v>2884344.6000000006</v>
      </c>
      <c r="N201" s="10">
        <f t="shared" si="7"/>
        <v>671.29899999999975</v>
      </c>
      <c r="O201" s="10">
        <f t="shared" si="7"/>
        <v>648.28739999999971</v>
      </c>
      <c r="P201" s="10">
        <f t="shared" si="7"/>
        <v>624.32770000000005</v>
      </c>
      <c r="Q201" s="10">
        <f t="shared" si="7"/>
        <v>589.6256999999996</v>
      </c>
      <c r="R201" s="10">
        <f t="shared" si="7"/>
        <v>554.35769999999957</v>
      </c>
      <c r="S201" s="10">
        <f t="shared" si="7"/>
        <v>513.32590000000005</v>
      </c>
      <c r="T201" s="10">
        <f t="shared" si="7"/>
        <v>480.23450000000003</v>
      </c>
      <c r="U201" s="10">
        <f t="shared" si="7"/>
        <v>456.29330000000027</v>
      </c>
    </row>
    <row r="202" spans="1:21" x14ac:dyDescent="0.3">
      <c r="A202" s="9" t="s">
        <v>87</v>
      </c>
      <c r="B202" s="36">
        <f>SUM(B4,B58,B81,B98,B138,B153,B184)</f>
        <v>3222668</v>
      </c>
      <c r="C202" s="36">
        <f>SUM(C4,C58,C81,C98,C138,C153,C184)</f>
        <v>3812669</v>
      </c>
      <c r="D202" s="36">
        <f>SUM(D4,D58,D81,D98,D138,D153,D184)</f>
        <v>3938297.6000000006</v>
      </c>
      <c r="E202" s="36">
        <f t="shared" ref="E202:U202" si="8">SUM(E4,E58,E81,E98,E138,E153,E184)</f>
        <v>4029745.1999999993</v>
      </c>
      <c r="F202" s="36">
        <f t="shared" si="8"/>
        <v>4139276.4</v>
      </c>
      <c r="G202" s="36">
        <f t="shared" si="8"/>
        <v>4276914.2</v>
      </c>
      <c r="H202" s="36">
        <f t="shared" si="8"/>
        <v>4331832.2</v>
      </c>
      <c r="I202" s="36">
        <f t="shared" si="8"/>
        <v>4390217.8999999994</v>
      </c>
      <c r="J202" s="36">
        <f t="shared" si="8"/>
        <v>4453416</v>
      </c>
      <c r="K202" s="36">
        <f t="shared" si="8"/>
        <v>4472764.5</v>
      </c>
      <c r="L202" s="36">
        <f t="shared" si="8"/>
        <v>4483709</v>
      </c>
      <c r="M202" s="36">
        <f t="shared" si="8"/>
        <v>4466281.0000000009</v>
      </c>
      <c r="N202" s="10">
        <f t="shared" si="8"/>
        <v>1876.7950000000001</v>
      </c>
      <c r="O202" s="10">
        <f t="shared" si="8"/>
        <v>1816.4233999999997</v>
      </c>
      <c r="P202" s="10">
        <f t="shared" si="8"/>
        <v>1761.4701000000002</v>
      </c>
      <c r="Q202" s="10">
        <f t="shared" si="8"/>
        <v>1710.8825999999999</v>
      </c>
      <c r="R202" s="10">
        <f t="shared" si="8"/>
        <v>1669.5653999999995</v>
      </c>
      <c r="S202" s="10">
        <f t="shared" si="8"/>
        <v>1639.4300000000003</v>
      </c>
      <c r="T202" s="10">
        <f t="shared" si="8"/>
        <v>1615.1669999999999</v>
      </c>
      <c r="U202" s="10">
        <f t="shared" si="8"/>
        <v>1585.1851999999999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062DA-45CD-4543-8C9E-A62AA120ECFF}">
  <dimension ref="A1:Y202"/>
  <sheetViews>
    <sheetView topLeftCell="A172" workbookViewId="0">
      <selection activeCell="Y262" sqref="Y262"/>
    </sheetView>
  </sheetViews>
  <sheetFormatPr defaultRowHeight="14.4" x14ac:dyDescent="0.3"/>
  <cols>
    <col min="2" max="4" width="9.21875" style="2" customWidth="1"/>
    <col min="5" max="5" width="9.21875" style="2" bestFit="1" customWidth="1"/>
    <col min="6" max="6" width="10" style="2" bestFit="1" customWidth="1"/>
    <col min="7" max="13" width="9.21875" style="2" bestFit="1" customWidth="1"/>
    <col min="14" max="21" width="0" hidden="1" customWidth="1"/>
  </cols>
  <sheetData>
    <row r="1" spans="1:23" x14ac:dyDescent="0.3">
      <c r="A1" s="1" t="s">
        <v>0</v>
      </c>
    </row>
    <row r="2" spans="1:23" x14ac:dyDescent="0.3">
      <c r="B2" s="2" t="s">
        <v>1</v>
      </c>
      <c r="D2" s="2" t="s">
        <v>2</v>
      </c>
    </row>
    <row r="3" spans="1:23" x14ac:dyDescent="0.3">
      <c r="A3" s="5" t="s">
        <v>4</v>
      </c>
      <c r="B3" s="6">
        <v>1992</v>
      </c>
      <c r="C3" s="6">
        <v>2017</v>
      </c>
      <c r="D3" s="7">
        <v>2017</v>
      </c>
      <c r="E3" s="7">
        <v>2020</v>
      </c>
      <c r="F3" s="7">
        <v>2025</v>
      </c>
      <c r="G3" s="7">
        <v>2030</v>
      </c>
      <c r="H3" s="7">
        <v>2035</v>
      </c>
      <c r="I3" s="7">
        <v>2040</v>
      </c>
      <c r="J3" s="7">
        <v>2045</v>
      </c>
      <c r="K3" s="7">
        <v>2050</v>
      </c>
      <c r="L3" s="7">
        <v>2055</v>
      </c>
      <c r="M3" s="7">
        <v>2060</v>
      </c>
      <c r="N3" s="8">
        <v>2065</v>
      </c>
      <c r="O3" s="8">
        <v>2070</v>
      </c>
      <c r="P3" s="8">
        <v>2075</v>
      </c>
      <c r="Q3" s="8">
        <v>2080</v>
      </c>
      <c r="R3" s="8">
        <v>2085</v>
      </c>
      <c r="S3" s="8">
        <v>2090</v>
      </c>
      <c r="T3" s="8">
        <v>2095</v>
      </c>
      <c r="U3" s="8">
        <v>2100</v>
      </c>
    </row>
    <row r="4" spans="1:23" x14ac:dyDescent="0.3">
      <c r="A4" s="9" t="s">
        <v>6</v>
      </c>
      <c r="B4" s="10">
        <f>SUM(B5:B54)</f>
        <v>427761</v>
      </c>
      <c r="C4" s="10">
        <f>SUM(C5:C54)</f>
        <v>749911</v>
      </c>
      <c r="D4" s="10">
        <f>SUM(D5:D54)</f>
        <v>742776.9</v>
      </c>
      <c r="E4" s="10">
        <f>SUM(E5:E54)</f>
        <v>749889.30000000016</v>
      </c>
      <c r="F4" s="10">
        <f t="shared" ref="F4:U4" si="0">SUM(F5:F54)</f>
        <v>745961.99999999988</v>
      </c>
      <c r="G4" s="10">
        <f t="shared" si="0"/>
        <v>750057.60000000033</v>
      </c>
      <c r="H4" s="10">
        <f t="shared" si="0"/>
        <v>760841.40000000014</v>
      </c>
      <c r="I4" s="10">
        <f t="shared" si="0"/>
        <v>771670.60000000009</v>
      </c>
      <c r="J4" s="10">
        <f t="shared" si="0"/>
        <v>777039.1</v>
      </c>
      <c r="K4" s="10">
        <f t="shared" si="0"/>
        <v>777304</v>
      </c>
      <c r="L4" s="10">
        <f t="shared" si="0"/>
        <v>762184.39999999979</v>
      </c>
      <c r="M4" s="10">
        <f t="shared" si="0"/>
        <v>773262.89999999991</v>
      </c>
      <c r="N4" s="10">
        <f t="shared" si="0"/>
        <v>36.8279</v>
      </c>
      <c r="O4" s="10">
        <f t="shared" si="0"/>
        <v>37.834000000000003</v>
      </c>
      <c r="P4" s="10">
        <f t="shared" si="0"/>
        <v>38.527000000000001</v>
      </c>
      <c r="Q4" s="10">
        <f t="shared" si="0"/>
        <v>38.440000000000005</v>
      </c>
      <c r="R4" s="10">
        <f t="shared" si="0"/>
        <v>40.171199999999999</v>
      </c>
      <c r="S4" s="10">
        <f t="shared" si="0"/>
        <v>42.154100000000007</v>
      </c>
      <c r="T4" s="10">
        <f t="shared" si="0"/>
        <v>44.046800000000012</v>
      </c>
      <c r="U4" s="10">
        <f t="shared" si="0"/>
        <v>45.3765</v>
      </c>
      <c r="W4" s="10"/>
    </row>
    <row r="5" spans="1:23" x14ac:dyDescent="0.3">
      <c r="A5" t="s">
        <v>7</v>
      </c>
      <c r="B5" s="2">
        <v>6371</v>
      </c>
      <c r="C5" s="2">
        <v>8799</v>
      </c>
      <c r="D5" s="2">
        <v>8780</v>
      </c>
      <c r="E5" s="2">
        <v>8905.2000000000007</v>
      </c>
      <c r="F5" s="2">
        <v>8877.5</v>
      </c>
      <c r="G5" s="2">
        <v>8807.8000000000011</v>
      </c>
      <c r="H5" s="2">
        <v>8957.1</v>
      </c>
      <c r="I5" s="2">
        <v>9109.7000000000007</v>
      </c>
      <c r="J5" s="2">
        <v>9268</v>
      </c>
      <c r="K5" s="2">
        <v>9414.5999999999985</v>
      </c>
      <c r="L5" s="2">
        <v>9568.2000000000007</v>
      </c>
      <c r="M5" s="2">
        <v>9729</v>
      </c>
      <c r="N5">
        <v>0.157</v>
      </c>
      <c r="O5">
        <v>0.18940000000000001</v>
      </c>
      <c r="P5">
        <v>0.20789999999999997</v>
      </c>
      <c r="Q5">
        <v>0.20200000000000001</v>
      </c>
      <c r="R5">
        <v>0.18590000000000001</v>
      </c>
      <c r="S5">
        <v>0.1651</v>
      </c>
      <c r="T5">
        <v>0.16519999999999999</v>
      </c>
      <c r="U5">
        <v>0.16029999999999997</v>
      </c>
      <c r="W5" s="10"/>
    </row>
    <row r="6" spans="1:23" x14ac:dyDescent="0.3">
      <c r="A6" t="s">
        <v>8</v>
      </c>
      <c r="B6" s="2">
        <v>3379</v>
      </c>
      <c r="C6" s="2">
        <v>5808</v>
      </c>
      <c r="D6" s="2">
        <v>5767.5</v>
      </c>
      <c r="E6" s="2">
        <v>5824.3</v>
      </c>
      <c r="F6" s="2">
        <v>5900</v>
      </c>
      <c r="G6" s="2">
        <v>5975.7</v>
      </c>
      <c r="H6" s="2">
        <v>6045.2</v>
      </c>
      <c r="I6" s="2">
        <v>6114.7</v>
      </c>
      <c r="J6" s="2">
        <v>6187.9</v>
      </c>
      <c r="K6" s="2">
        <v>6283.8</v>
      </c>
      <c r="L6" s="2">
        <v>6383</v>
      </c>
      <c r="M6" s="2">
        <v>6484.4</v>
      </c>
      <c r="N6">
        <v>0.13400000000000001</v>
      </c>
      <c r="O6">
        <v>0.14599999999999996</v>
      </c>
      <c r="P6">
        <v>0.15909999999999996</v>
      </c>
      <c r="Q6">
        <v>0.17349999999999999</v>
      </c>
      <c r="R6">
        <v>0.18940000000000004</v>
      </c>
      <c r="S6">
        <v>0.20680000000000001</v>
      </c>
      <c r="T6">
        <v>0.22519999999999998</v>
      </c>
      <c r="U6">
        <v>0.2442</v>
      </c>
    </row>
    <row r="7" spans="1:23" x14ac:dyDescent="0.3">
      <c r="A7" t="s">
        <v>10</v>
      </c>
      <c r="B7" s="2">
        <v>5972</v>
      </c>
      <c r="C7" s="2">
        <v>6913</v>
      </c>
      <c r="D7" s="2">
        <v>6951.8</v>
      </c>
      <c r="E7" s="2">
        <v>7004.9000000000005</v>
      </c>
      <c r="F7" s="2">
        <v>7105.3</v>
      </c>
      <c r="G7" s="2">
        <v>7209.4</v>
      </c>
      <c r="H7" s="2">
        <v>7307.7</v>
      </c>
      <c r="I7" s="2">
        <v>7398.9</v>
      </c>
      <c r="J7" s="2">
        <v>7493.8</v>
      </c>
      <c r="K7" s="2">
        <v>7589.6</v>
      </c>
      <c r="L7" s="2">
        <v>7688.7</v>
      </c>
      <c r="M7" s="2">
        <v>7791.2</v>
      </c>
      <c r="N7">
        <v>0.51280000000000003</v>
      </c>
      <c r="O7">
        <v>0.59220000000000006</v>
      </c>
      <c r="P7">
        <v>0.57910000000000006</v>
      </c>
      <c r="Q7">
        <v>0.54459999999999986</v>
      </c>
      <c r="R7">
        <v>0.52450000000000008</v>
      </c>
      <c r="S7">
        <v>0.51009999999999989</v>
      </c>
      <c r="T7">
        <v>0.50549999999999995</v>
      </c>
      <c r="U7">
        <v>0.50849999999999995</v>
      </c>
    </row>
    <row r="8" spans="1:23" x14ac:dyDescent="0.3">
      <c r="A8" t="s">
        <v>12</v>
      </c>
      <c r="B8" s="2">
        <v>692</v>
      </c>
      <c r="C8" s="2">
        <v>811</v>
      </c>
      <c r="D8" s="2">
        <v>811.1</v>
      </c>
      <c r="E8" s="2">
        <v>818.1</v>
      </c>
      <c r="F8" s="2">
        <v>822.80000000000007</v>
      </c>
      <c r="G8" s="2">
        <v>827.5</v>
      </c>
      <c r="H8" s="2">
        <v>838</v>
      </c>
      <c r="I8" s="2">
        <v>848.9</v>
      </c>
      <c r="J8" s="2">
        <v>860.09999999999991</v>
      </c>
      <c r="K8" s="2">
        <v>870.69999999999993</v>
      </c>
      <c r="L8" s="2">
        <v>881.5</v>
      </c>
      <c r="M8" s="2">
        <v>892.9</v>
      </c>
      <c r="N8">
        <v>1.8E-3</v>
      </c>
      <c r="O8">
        <v>1.6000000000000001E-3</v>
      </c>
      <c r="P8">
        <v>1.4E-3</v>
      </c>
      <c r="Q8">
        <v>1.5E-3</v>
      </c>
      <c r="R8">
        <v>1.8E-3</v>
      </c>
      <c r="S8">
        <v>1.6000000000000001E-3</v>
      </c>
      <c r="T8">
        <v>1.5E-3</v>
      </c>
      <c r="U8">
        <v>1.4E-3</v>
      </c>
    </row>
    <row r="9" spans="1:23" x14ac:dyDescent="0.3">
      <c r="A9" t="s">
        <v>14</v>
      </c>
      <c r="B9" s="2">
        <v>10046</v>
      </c>
      <c r="C9" s="2">
        <v>15204</v>
      </c>
      <c r="D9" s="2">
        <v>15092.6</v>
      </c>
      <c r="E9" s="2">
        <v>15201.199999999999</v>
      </c>
      <c r="F9" s="2">
        <v>15281.099999999999</v>
      </c>
      <c r="G9" s="2">
        <v>15360.100000000002</v>
      </c>
      <c r="H9" s="2">
        <v>15551.500000000002</v>
      </c>
      <c r="I9" s="2">
        <v>15744.7</v>
      </c>
      <c r="J9" s="2">
        <v>15939.9</v>
      </c>
      <c r="K9" s="2">
        <v>16143.4</v>
      </c>
      <c r="L9" s="2">
        <v>16349.800000000001</v>
      </c>
      <c r="M9" s="2">
        <v>16558.8</v>
      </c>
      <c r="N9">
        <v>5.4999999999999997E-3</v>
      </c>
      <c r="O9">
        <v>6.0999999999999995E-3</v>
      </c>
      <c r="P9">
        <v>6.7999999999999996E-3</v>
      </c>
      <c r="Q9">
        <v>7.7000000000000002E-3</v>
      </c>
      <c r="R9">
        <v>8.8000000000000005E-3</v>
      </c>
      <c r="S9">
        <v>1.01E-2</v>
      </c>
      <c r="T9">
        <v>1.18E-2</v>
      </c>
      <c r="U9">
        <v>1.4199999999999999E-2</v>
      </c>
    </row>
    <row r="10" spans="1:23" x14ac:dyDescent="0.3">
      <c r="A10" t="s">
        <v>16</v>
      </c>
      <c r="B10" s="2">
        <v>6613</v>
      </c>
      <c r="C10" s="2">
        <v>6621</v>
      </c>
      <c r="D10" s="2">
        <v>6403.2</v>
      </c>
      <c r="E10" s="2">
        <v>6477.7999999999993</v>
      </c>
      <c r="F10" s="2">
        <v>6507.7999999999993</v>
      </c>
      <c r="G10" s="2">
        <v>6530.8</v>
      </c>
      <c r="H10" s="2">
        <v>6632.7</v>
      </c>
      <c r="I10" s="2">
        <v>6737.2</v>
      </c>
      <c r="J10" s="2">
        <v>6844.7000000000007</v>
      </c>
      <c r="K10" s="2">
        <v>6955.7</v>
      </c>
      <c r="L10" s="2">
        <v>7069.2999999999993</v>
      </c>
      <c r="M10" s="2">
        <v>7185.9999999999991</v>
      </c>
      <c r="N10">
        <v>0.153</v>
      </c>
      <c r="O10">
        <v>0.16839999999999999</v>
      </c>
      <c r="P10">
        <v>0.18469999999999998</v>
      </c>
      <c r="Q10">
        <v>0.2019</v>
      </c>
      <c r="R10">
        <v>0.21959999999999999</v>
      </c>
      <c r="S10">
        <v>0.23619999999999999</v>
      </c>
      <c r="T10">
        <v>0.25120000000000003</v>
      </c>
      <c r="U10">
        <v>0.26340000000000002</v>
      </c>
    </row>
    <row r="11" spans="1:23" x14ac:dyDescent="0.3">
      <c r="A11" t="s">
        <v>9</v>
      </c>
      <c r="B11" s="2">
        <v>10337</v>
      </c>
      <c r="C11" s="2">
        <v>12991</v>
      </c>
      <c r="D11" s="2">
        <v>13011</v>
      </c>
      <c r="E11" s="2">
        <v>13214.4</v>
      </c>
      <c r="F11" s="2">
        <v>13016.800000000001</v>
      </c>
      <c r="G11" s="2">
        <v>12878.199999999999</v>
      </c>
      <c r="H11" s="2">
        <v>12935.2</v>
      </c>
      <c r="I11" s="2">
        <v>13283.199999999999</v>
      </c>
      <c r="J11" s="2">
        <v>13657.500000000002</v>
      </c>
      <c r="K11" s="2">
        <v>13915.4</v>
      </c>
      <c r="L11" s="2">
        <v>14165.3</v>
      </c>
      <c r="M11" s="2">
        <v>14376.500000000002</v>
      </c>
      <c r="N11">
        <v>1.6868000000000001</v>
      </c>
      <c r="O11">
        <v>1.671</v>
      </c>
      <c r="P11">
        <v>1.6739999999999999</v>
      </c>
      <c r="Q11">
        <v>1.6932</v>
      </c>
      <c r="R11">
        <v>1.7267000000000001</v>
      </c>
      <c r="S11">
        <v>1.7726000000000002</v>
      </c>
      <c r="T11">
        <v>1.8697000000000001</v>
      </c>
      <c r="U11">
        <v>1.9761999999999997</v>
      </c>
    </row>
    <row r="12" spans="1:23" x14ac:dyDescent="0.3">
      <c r="A12" t="s">
        <v>19</v>
      </c>
      <c r="B12" s="2">
        <v>109</v>
      </c>
      <c r="C12" s="2">
        <v>186</v>
      </c>
      <c r="D12" s="2">
        <v>186</v>
      </c>
      <c r="E12" s="2">
        <v>187.9</v>
      </c>
      <c r="F12" s="2">
        <v>188.2</v>
      </c>
      <c r="G12" s="2">
        <v>187.79999999999998</v>
      </c>
      <c r="H12" s="2">
        <v>190.3</v>
      </c>
      <c r="I12" s="2">
        <v>192.29999999999998</v>
      </c>
      <c r="J12" s="2">
        <v>194.4</v>
      </c>
      <c r="K12" s="2">
        <v>197.1</v>
      </c>
      <c r="L12" s="2">
        <v>199.29999999999998</v>
      </c>
      <c r="M12" s="2">
        <v>201.9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3" x14ac:dyDescent="0.3">
      <c r="A13" t="s">
        <v>11</v>
      </c>
      <c r="B13" s="2">
        <v>3692</v>
      </c>
      <c r="C13" s="2">
        <v>2515</v>
      </c>
      <c r="D13" s="2">
        <v>2439.3000000000002</v>
      </c>
      <c r="E13" s="2">
        <v>2467.1</v>
      </c>
      <c r="F13" s="2">
        <v>2488.1999999999998</v>
      </c>
      <c r="G13" s="2">
        <v>2511.7999999999997</v>
      </c>
      <c r="H13" s="2">
        <v>2546.6</v>
      </c>
      <c r="I13" s="2">
        <v>2584.3000000000002</v>
      </c>
      <c r="J13" s="2">
        <v>2623.6</v>
      </c>
      <c r="K13" s="2">
        <v>2664.8</v>
      </c>
      <c r="L13" s="2">
        <v>2713.6</v>
      </c>
      <c r="M13" s="2">
        <v>2764.1</v>
      </c>
      <c r="N13">
        <v>0.19130000000000019</v>
      </c>
      <c r="O13">
        <v>0.19269999999999982</v>
      </c>
      <c r="P13">
        <v>0.19600000000000001</v>
      </c>
      <c r="Q13">
        <v>0.20070000000000005</v>
      </c>
      <c r="R13">
        <v>0.20649999999999999</v>
      </c>
      <c r="S13">
        <v>0.21240000000000009</v>
      </c>
      <c r="T13">
        <v>0.21870000000000003</v>
      </c>
      <c r="U13">
        <v>0.22370000000000004</v>
      </c>
    </row>
    <row r="14" spans="1:23" x14ac:dyDescent="0.3">
      <c r="A14" t="s">
        <v>22</v>
      </c>
      <c r="B14" s="2">
        <v>5423</v>
      </c>
      <c r="C14" s="2">
        <v>8633</v>
      </c>
      <c r="D14" s="2">
        <v>8591</v>
      </c>
      <c r="E14" s="2">
        <v>8645.7999999999993</v>
      </c>
      <c r="F14" s="2">
        <v>8739.6</v>
      </c>
      <c r="G14" s="2">
        <v>8834.2999999999993</v>
      </c>
      <c r="H14" s="2">
        <v>8926.7999999999993</v>
      </c>
      <c r="I14" s="2">
        <v>9020.4</v>
      </c>
      <c r="J14" s="2">
        <v>9114.9000000000015</v>
      </c>
      <c r="K14" s="2">
        <v>9211.1999999999989</v>
      </c>
      <c r="L14" s="2">
        <v>9309.1</v>
      </c>
      <c r="M14" s="2">
        <v>9408.2000000000007</v>
      </c>
      <c r="N14">
        <v>3.56E-2</v>
      </c>
      <c r="O14">
        <v>3.5099999999999992E-2</v>
      </c>
      <c r="P14">
        <v>3.3699999999999994E-2</v>
      </c>
      <c r="Q14">
        <v>3.2599999999999997E-2</v>
      </c>
      <c r="R14">
        <v>3.2300000000000002E-2</v>
      </c>
      <c r="S14">
        <v>3.0000000000000002E-2</v>
      </c>
      <c r="T14">
        <v>2.69E-2</v>
      </c>
      <c r="U14">
        <v>2.2299999999999997E-2</v>
      </c>
    </row>
    <row r="15" spans="1:23" x14ac:dyDescent="0.3">
      <c r="A15" t="s">
        <v>15</v>
      </c>
      <c r="B15" s="2">
        <v>1787</v>
      </c>
      <c r="C15" s="2">
        <v>2695</v>
      </c>
      <c r="D15" s="2">
        <v>2757</v>
      </c>
      <c r="E15" s="2">
        <v>2796.3</v>
      </c>
      <c r="F15" s="2">
        <v>2855.2999999999997</v>
      </c>
      <c r="G15" s="2">
        <v>2938.7999999999997</v>
      </c>
      <c r="H15" s="2">
        <v>2987.7</v>
      </c>
      <c r="I15" s="2">
        <v>3034.4</v>
      </c>
      <c r="J15" s="2">
        <v>3080.9</v>
      </c>
      <c r="K15" s="2">
        <v>3087.7</v>
      </c>
      <c r="L15" s="2">
        <v>3092.5</v>
      </c>
      <c r="M15" s="2">
        <v>3096.3</v>
      </c>
      <c r="N15">
        <v>0.95590000000000008</v>
      </c>
      <c r="O15">
        <v>0.91569999999999996</v>
      </c>
      <c r="P15">
        <v>0.87529999999999997</v>
      </c>
      <c r="Q15">
        <v>0.83679999999999999</v>
      </c>
      <c r="R15">
        <v>0.7994</v>
      </c>
      <c r="S15">
        <v>0.76300000000000001</v>
      </c>
      <c r="T15">
        <v>0.72760000000000014</v>
      </c>
      <c r="U15">
        <v>0.69129999999999991</v>
      </c>
    </row>
    <row r="16" spans="1:23" x14ac:dyDescent="0.3">
      <c r="A16" t="s">
        <v>17</v>
      </c>
      <c r="B16" s="2">
        <v>10672</v>
      </c>
      <c r="C16" s="2">
        <v>11584</v>
      </c>
      <c r="D16" s="2">
        <v>11282.2</v>
      </c>
      <c r="E16" s="2">
        <v>11285.7</v>
      </c>
      <c r="F16" s="2">
        <v>11272.699999999999</v>
      </c>
      <c r="G16" s="2">
        <v>11275.300000000001</v>
      </c>
      <c r="H16" s="2">
        <v>11424.000000000002</v>
      </c>
      <c r="I16" s="2">
        <v>11595.1</v>
      </c>
      <c r="J16" s="2">
        <v>11784.4</v>
      </c>
      <c r="K16" s="2">
        <v>11984.1</v>
      </c>
      <c r="L16" s="2">
        <v>12194.199999999999</v>
      </c>
      <c r="M16" s="2">
        <v>12408.300000000001</v>
      </c>
      <c r="N16">
        <v>3.0859999999999999</v>
      </c>
      <c r="O16">
        <v>3.2468000000000004</v>
      </c>
      <c r="P16">
        <v>3.4257</v>
      </c>
      <c r="Q16">
        <v>3.6222999999999996</v>
      </c>
      <c r="R16">
        <v>3.8371</v>
      </c>
      <c r="S16">
        <v>4.0689000000000002</v>
      </c>
      <c r="T16">
        <v>4.3178000000000001</v>
      </c>
      <c r="U16">
        <v>4.5832000000000006</v>
      </c>
    </row>
    <row r="17" spans="1:21" x14ac:dyDescent="0.3">
      <c r="A17" t="s">
        <v>26</v>
      </c>
      <c r="B17" s="2">
        <v>221</v>
      </c>
      <c r="C17" s="2">
        <v>396</v>
      </c>
      <c r="D17" s="2">
        <v>394.1</v>
      </c>
      <c r="E17" s="2">
        <v>396.90000000000003</v>
      </c>
      <c r="F17" s="2">
        <v>401.6</v>
      </c>
      <c r="G17" s="2">
        <v>406.2</v>
      </c>
      <c r="H17" s="2">
        <v>411.40000000000003</v>
      </c>
      <c r="I17" s="2">
        <v>416.50000000000006</v>
      </c>
      <c r="J17" s="2">
        <v>421.90000000000003</v>
      </c>
      <c r="K17" s="2">
        <v>427.30000000000007</v>
      </c>
      <c r="L17" s="2">
        <v>432.8</v>
      </c>
      <c r="M17" s="2">
        <v>438.5</v>
      </c>
      <c r="N17">
        <v>1.6000000000000001E-3</v>
      </c>
      <c r="O17">
        <v>1.5E-3</v>
      </c>
      <c r="P17">
        <v>1.4E-3</v>
      </c>
      <c r="Q17">
        <v>1.5E-3</v>
      </c>
      <c r="R17">
        <v>1.8E-3</v>
      </c>
      <c r="S17">
        <v>1.8E-3</v>
      </c>
      <c r="T17">
        <v>1.8E-3</v>
      </c>
      <c r="U17">
        <v>1.8E-3</v>
      </c>
    </row>
    <row r="18" spans="1:21" x14ac:dyDescent="0.3">
      <c r="A18" t="s">
        <v>28</v>
      </c>
      <c r="B18" s="2">
        <v>14850</v>
      </c>
      <c r="C18" s="2">
        <v>18272</v>
      </c>
      <c r="D18" s="2">
        <v>18239</v>
      </c>
      <c r="E18" s="2">
        <v>17613.599999999999</v>
      </c>
      <c r="F18" s="2">
        <v>6318.3</v>
      </c>
      <c r="G18" s="2">
        <v>6455.7999999999993</v>
      </c>
      <c r="H18" s="2">
        <v>6604.5999999999995</v>
      </c>
      <c r="I18" s="2">
        <v>6769.3</v>
      </c>
      <c r="J18" s="2">
        <v>6952.6</v>
      </c>
      <c r="K18" s="2">
        <v>7154.7</v>
      </c>
      <c r="L18" s="2">
        <v>7384.1</v>
      </c>
      <c r="M18" s="2">
        <v>7647</v>
      </c>
      <c r="N18">
        <v>1.631</v>
      </c>
      <c r="O18">
        <v>1.8243</v>
      </c>
      <c r="P18">
        <v>2.0342000000000002</v>
      </c>
      <c r="Q18">
        <v>2.266</v>
      </c>
      <c r="R18">
        <v>2.5196999999999998</v>
      </c>
      <c r="S18">
        <v>2.7653000000000003</v>
      </c>
      <c r="T18">
        <v>3.0031000000000003</v>
      </c>
      <c r="U18">
        <v>3.5219</v>
      </c>
    </row>
    <row r="19" spans="1:21" x14ac:dyDescent="0.3">
      <c r="A19" t="s">
        <v>30</v>
      </c>
      <c r="B19" s="2">
        <v>480</v>
      </c>
      <c r="C19" s="2">
        <v>490</v>
      </c>
      <c r="D19" s="2">
        <v>492</v>
      </c>
      <c r="E19" s="2">
        <v>494.49999999999994</v>
      </c>
      <c r="F19" s="2">
        <v>493.99999999999994</v>
      </c>
      <c r="G19" s="2">
        <v>493.6</v>
      </c>
      <c r="H19" s="2">
        <v>498.20000000000005</v>
      </c>
      <c r="I19" s="2">
        <v>503.50000000000006</v>
      </c>
      <c r="J19" s="2">
        <v>509.10000000000008</v>
      </c>
      <c r="K19" s="2">
        <v>514.6</v>
      </c>
      <c r="L19" s="2">
        <v>520.30000000000007</v>
      </c>
      <c r="M19" s="2">
        <v>526.1</v>
      </c>
      <c r="N19">
        <v>2.8799999999999954E-2</v>
      </c>
      <c r="O19">
        <v>2.4299999999999954E-2</v>
      </c>
      <c r="P19">
        <v>1.9099999999999909E-2</v>
      </c>
      <c r="Q19">
        <v>1.6400000000000092E-2</v>
      </c>
      <c r="R19">
        <v>1.6600000000000135E-2</v>
      </c>
      <c r="S19">
        <v>1.6200000000000044E-2</v>
      </c>
      <c r="T19">
        <v>1.5899999999999862E-2</v>
      </c>
      <c r="U19">
        <v>1.55E-2</v>
      </c>
    </row>
    <row r="20" spans="1:21" x14ac:dyDescent="0.3">
      <c r="A20" t="s">
        <v>32</v>
      </c>
      <c r="B20" s="2">
        <v>0</v>
      </c>
      <c r="C20" s="2">
        <v>113557</v>
      </c>
      <c r="D20" s="2">
        <v>113250.8</v>
      </c>
      <c r="E20" s="2">
        <v>114206.40000000001</v>
      </c>
      <c r="F20" s="2">
        <v>115487.09999999999</v>
      </c>
      <c r="G20" s="2">
        <v>116776</v>
      </c>
      <c r="H20" s="2">
        <v>118330.7</v>
      </c>
      <c r="I20" s="2">
        <v>119904.2</v>
      </c>
      <c r="J20" s="2">
        <v>121498</v>
      </c>
      <c r="K20" s="2">
        <v>123109.90000000001</v>
      </c>
      <c r="L20" s="2">
        <v>124743.3</v>
      </c>
      <c r="M20" s="2">
        <v>126398.79999999999</v>
      </c>
      <c r="N20">
        <v>0.40570000000000001</v>
      </c>
      <c r="O20">
        <v>0.41599999999999998</v>
      </c>
      <c r="P20">
        <v>0.42029999999999995</v>
      </c>
      <c r="Q20">
        <v>0.41589999999999999</v>
      </c>
      <c r="R20">
        <v>0.39960000000000001</v>
      </c>
      <c r="S20">
        <v>0.36610000000000004</v>
      </c>
      <c r="T20">
        <v>0.3115</v>
      </c>
      <c r="U20">
        <v>0.3039</v>
      </c>
    </row>
    <row r="21" spans="1:21" x14ac:dyDescent="0.3">
      <c r="A21" t="s">
        <v>18</v>
      </c>
      <c r="B21" s="2">
        <v>741</v>
      </c>
      <c r="C21" s="2">
        <v>3341</v>
      </c>
      <c r="D21" s="2">
        <v>3412</v>
      </c>
      <c r="E21" s="2">
        <v>3282.7</v>
      </c>
      <c r="F21" s="2">
        <v>2945.2</v>
      </c>
      <c r="G21" s="2">
        <v>2665.7</v>
      </c>
      <c r="H21" s="2">
        <v>2495.1</v>
      </c>
      <c r="I21" s="2">
        <v>2359.2000000000003</v>
      </c>
      <c r="J21" s="2">
        <v>2249.2999999999997</v>
      </c>
      <c r="K21" s="2">
        <v>2154</v>
      </c>
      <c r="L21" s="2">
        <v>2074.9</v>
      </c>
      <c r="M21" s="2">
        <v>2009.3</v>
      </c>
      <c r="N21">
        <v>0.83750000000000002</v>
      </c>
      <c r="O21">
        <v>0.76070000000000004</v>
      </c>
      <c r="P21">
        <v>0.69370000000000009</v>
      </c>
      <c r="Q21">
        <v>0.63479999999999992</v>
      </c>
      <c r="R21">
        <v>0.58299999999999985</v>
      </c>
      <c r="S21">
        <v>0.53690000000000004</v>
      </c>
      <c r="T21">
        <v>0.49569999999999981</v>
      </c>
      <c r="U21">
        <v>0.45880000000000021</v>
      </c>
    </row>
    <row r="22" spans="1:21" x14ac:dyDescent="0.3">
      <c r="A22" t="s">
        <v>35</v>
      </c>
      <c r="B22" s="2">
        <v>595</v>
      </c>
      <c r="C22" s="2">
        <v>752</v>
      </c>
      <c r="D22" s="2">
        <v>772.1</v>
      </c>
      <c r="E22" s="2">
        <v>777.5</v>
      </c>
      <c r="F22" s="2">
        <v>783.9</v>
      </c>
      <c r="G22" s="2">
        <v>790.10000000000014</v>
      </c>
      <c r="H22" s="2">
        <v>797.69999999999993</v>
      </c>
      <c r="I22" s="2">
        <v>805.80000000000007</v>
      </c>
      <c r="J22" s="2">
        <v>814</v>
      </c>
      <c r="K22" s="2">
        <v>821.7</v>
      </c>
      <c r="L22" s="2">
        <v>829.5</v>
      </c>
      <c r="M22" s="2">
        <v>837.80000000000007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-1.0000000000000853E-4</v>
      </c>
    </row>
    <row r="23" spans="1:21" x14ac:dyDescent="0.3">
      <c r="A23" t="s">
        <v>37</v>
      </c>
      <c r="B23" s="2">
        <v>16131</v>
      </c>
      <c r="C23" s="2">
        <v>48364</v>
      </c>
      <c r="D23" s="2">
        <v>47861</v>
      </c>
      <c r="E23" s="2">
        <v>48288.800000000003</v>
      </c>
      <c r="F23" s="2">
        <v>48888.4</v>
      </c>
      <c r="G23" s="2">
        <v>49509.3</v>
      </c>
      <c r="H23" s="2">
        <v>50371.000000000007</v>
      </c>
      <c r="I23" s="2">
        <v>51203.7</v>
      </c>
      <c r="J23" s="2">
        <v>51997.799999999996</v>
      </c>
      <c r="K23" s="2">
        <v>52732.5</v>
      </c>
      <c r="L23" s="2">
        <v>53515.3</v>
      </c>
      <c r="M23" s="2">
        <v>54343.899999999994</v>
      </c>
      <c r="N23">
        <v>3.8538999999999999</v>
      </c>
      <c r="O23">
        <v>4.4166999999999996</v>
      </c>
      <c r="P23">
        <v>5.0851999999999995</v>
      </c>
      <c r="Q23">
        <v>5.8807999999999998</v>
      </c>
      <c r="R23">
        <v>6.8228</v>
      </c>
      <c r="S23">
        <v>7.9437999999999995</v>
      </c>
      <c r="T23">
        <v>8.9146999999999981</v>
      </c>
      <c r="U23">
        <v>9.1240000000000006</v>
      </c>
    </row>
    <row r="24" spans="1:21" x14ac:dyDescent="0.3">
      <c r="A24" t="s">
        <v>39</v>
      </c>
      <c r="B24" s="2">
        <v>8187</v>
      </c>
      <c r="C24" s="2">
        <v>12952</v>
      </c>
      <c r="D24" s="2">
        <v>12938</v>
      </c>
      <c r="E24" s="2">
        <v>13044.699999999999</v>
      </c>
      <c r="F24" s="2">
        <v>13149.9</v>
      </c>
      <c r="G24" s="2">
        <v>13256.100000000002</v>
      </c>
      <c r="H24" s="2">
        <v>13445.7</v>
      </c>
      <c r="I24" s="2">
        <v>13640.1</v>
      </c>
      <c r="J24" s="2">
        <v>13839.800000000001</v>
      </c>
      <c r="K24" s="2">
        <v>14030.699999999999</v>
      </c>
      <c r="L24" s="2">
        <v>14226</v>
      </c>
      <c r="M24" s="2">
        <v>14426.3</v>
      </c>
      <c r="N24">
        <v>0.42960000000000004</v>
      </c>
      <c r="O24">
        <v>0.46179999999999993</v>
      </c>
      <c r="P24">
        <v>0.499</v>
      </c>
      <c r="Q24">
        <v>0.53730000000000011</v>
      </c>
      <c r="R24">
        <v>0.55200000000000005</v>
      </c>
      <c r="S24">
        <v>0.5575</v>
      </c>
      <c r="T24">
        <v>0.56859999999999999</v>
      </c>
      <c r="U24">
        <v>0.58889999999999998</v>
      </c>
    </row>
    <row r="25" spans="1:21" x14ac:dyDescent="0.3">
      <c r="A25" t="s">
        <v>41</v>
      </c>
      <c r="B25" s="2">
        <v>2018</v>
      </c>
      <c r="C25" s="2">
        <v>2991</v>
      </c>
      <c r="D25" s="2">
        <v>2994.8</v>
      </c>
      <c r="E25" s="2">
        <v>3018.9</v>
      </c>
      <c r="F25" s="2">
        <v>3040.0000000000005</v>
      </c>
      <c r="G25" s="2">
        <v>3061.1</v>
      </c>
      <c r="H25" s="2">
        <v>3101.8</v>
      </c>
      <c r="I25" s="2">
        <v>3143.2999999999997</v>
      </c>
      <c r="J25" s="2">
        <v>3185.3</v>
      </c>
      <c r="K25" s="2">
        <v>3227.9999999999995</v>
      </c>
      <c r="L25" s="2">
        <v>3271.4</v>
      </c>
      <c r="M25" s="2">
        <v>3315.6</v>
      </c>
      <c r="N25">
        <v>3.9700000000000006E-2</v>
      </c>
      <c r="O25">
        <v>4.2599999999999999E-2</v>
      </c>
      <c r="P25">
        <v>4.5700000000000005E-2</v>
      </c>
      <c r="Q25">
        <v>4.9000000000000002E-2</v>
      </c>
      <c r="R25">
        <v>5.2700000000000004E-2</v>
      </c>
      <c r="S25">
        <v>5.6399999999999999E-2</v>
      </c>
      <c r="T25">
        <v>6.0399999999999995E-2</v>
      </c>
      <c r="U25">
        <v>6.4799999999999996E-2</v>
      </c>
    </row>
    <row r="26" spans="1:21" x14ac:dyDescent="0.3">
      <c r="A26" t="s">
        <v>43</v>
      </c>
      <c r="B26" s="2">
        <v>19558</v>
      </c>
      <c r="C26" s="2">
        <v>27431</v>
      </c>
      <c r="D26" s="2">
        <v>27431</v>
      </c>
      <c r="E26" s="2">
        <v>27795.599999999999</v>
      </c>
      <c r="F26" s="2">
        <v>28076.399999999998</v>
      </c>
      <c r="G26" s="2">
        <v>28287.200000000001</v>
      </c>
      <c r="H26" s="2">
        <v>28717.899999999998</v>
      </c>
      <c r="I26" s="2">
        <v>29126.500000000004</v>
      </c>
      <c r="J26" s="2">
        <v>29540.800000000003</v>
      </c>
      <c r="K26" s="2">
        <v>29868.799999999999</v>
      </c>
      <c r="L26" s="2">
        <v>30190.399999999998</v>
      </c>
      <c r="M26" s="2">
        <v>30497.600000000002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">
      <c r="A27" t="s">
        <v>45</v>
      </c>
      <c r="B27" s="2">
        <v>1366</v>
      </c>
      <c r="C27" s="2">
        <v>2143</v>
      </c>
      <c r="D27" s="2">
        <v>2142.1</v>
      </c>
      <c r="E27" s="2">
        <v>2158.3000000000002</v>
      </c>
      <c r="F27" s="2">
        <v>2166.7999999999997</v>
      </c>
      <c r="G27" s="2">
        <v>2175.1999999999998</v>
      </c>
      <c r="H27" s="2">
        <v>2205.5</v>
      </c>
      <c r="I27" s="2">
        <v>2236.1999999999998</v>
      </c>
      <c r="J27" s="2">
        <v>2267.6</v>
      </c>
      <c r="K27" s="2">
        <v>2299.3000000000002</v>
      </c>
      <c r="L27" s="2">
        <v>2331.7000000000003</v>
      </c>
      <c r="M27" s="2">
        <v>2364.9</v>
      </c>
      <c r="N27">
        <v>4.9000000000000007E-3</v>
      </c>
      <c r="O27">
        <v>5.9000000000000007E-3</v>
      </c>
      <c r="P27">
        <v>7.1000000000000004E-3</v>
      </c>
      <c r="Q27">
        <v>8.8000000000000005E-3</v>
      </c>
      <c r="R27">
        <v>1.09E-2</v>
      </c>
      <c r="S27">
        <v>1.3100000000000002E-2</v>
      </c>
      <c r="T27">
        <v>1.5600000000000001E-2</v>
      </c>
      <c r="U27">
        <v>1.7999999999999999E-2</v>
      </c>
    </row>
    <row r="28" spans="1:21" x14ac:dyDescent="0.3">
      <c r="A28" t="s">
        <v>47</v>
      </c>
      <c r="B28" s="2">
        <v>3538</v>
      </c>
      <c r="C28" s="2">
        <v>9172</v>
      </c>
      <c r="D28" s="2">
        <v>8985.1</v>
      </c>
      <c r="E28" s="2">
        <v>9105</v>
      </c>
      <c r="F28" s="2">
        <v>9247.1999999999989</v>
      </c>
      <c r="G28" s="2">
        <v>9396.1</v>
      </c>
      <c r="H28" s="2">
        <v>9590.3000000000011</v>
      </c>
      <c r="I28" s="2">
        <v>9793.5999999999985</v>
      </c>
      <c r="J28" s="2">
        <v>10007.4</v>
      </c>
      <c r="K28" s="2">
        <v>10196.800000000001</v>
      </c>
      <c r="L28" s="2">
        <v>10393.4</v>
      </c>
      <c r="M28" s="2">
        <v>10598.099999999999</v>
      </c>
      <c r="N28">
        <v>2.0000000000000001E-4</v>
      </c>
      <c r="O28">
        <v>1.9999999999999998E-4</v>
      </c>
      <c r="P28">
        <v>1.9999999999999998E-4</v>
      </c>
      <c r="Q28">
        <v>1.9999999999999998E-4</v>
      </c>
      <c r="R28">
        <v>1.9999999999999998E-4</v>
      </c>
      <c r="S28">
        <v>1E-4</v>
      </c>
      <c r="T28">
        <v>1E-4</v>
      </c>
      <c r="U28">
        <v>1E-4</v>
      </c>
    </row>
    <row r="29" spans="1:21" x14ac:dyDescent="0.3">
      <c r="A29" t="s">
        <v>49</v>
      </c>
      <c r="B29" s="2">
        <v>745</v>
      </c>
      <c r="C29" s="2">
        <v>1138</v>
      </c>
      <c r="D29" s="2">
        <v>1131</v>
      </c>
      <c r="E29" s="2">
        <v>1139.5000000000002</v>
      </c>
      <c r="F29" s="2">
        <v>1109.8</v>
      </c>
      <c r="G29" s="2">
        <v>1040.7</v>
      </c>
      <c r="H29" s="2">
        <v>858.4</v>
      </c>
      <c r="I29" s="2">
        <v>871.5</v>
      </c>
      <c r="J29" s="2">
        <v>883.6</v>
      </c>
      <c r="K29" s="2">
        <v>894.5</v>
      </c>
      <c r="L29" s="2">
        <v>905.5</v>
      </c>
      <c r="M29" s="2">
        <v>916.5</v>
      </c>
      <c r="N29">
        <v>8.3000000000000001E-3</v>
      </c>
      <c r="O29">
        <v>7.4999999999999997E-3</v>
      </c>
      <c r="P29">
        <v>7.1999999999999998E-3</v>
      </c>
      <c r="Q29">
        <v>7.3000000000000009E-3</v>
      </c>
      <c r="R29">
        <v>8.0999999999999996E-3</v>
      </c>
      <c r="S29">
        <v>7.3000000000000001E-3</v>
      </c>
      <c r="T29">
        <v>7.3999999999999995E-3</v>
      </c>
      <c r="U29">
        <v>7.6000000000000009E-3</v>
      </c>
    </row>
    <row r="30" spans="1:21" x14ac:dyDescent="0.3">
      <c r="A30" t="s">
        <v>20</v>
      </c>
      <c r="B30" s="2">
        <v>8914</v>
      </c>
      <c r="C30" s="2">
        <v>14592</v>
      </c>
      <c r="D30" s="2">
        <v>14504</v>
      </c>
      <c r="E30" s="2">
        <v>14645.500000000002</v>
      </c>
      <c r="F30" s="2">
        <v>14745.1</v>
      </c>
      <c r="G30" s="2">
        <v>14846.400000000001</v>
      </c>
      <c r="H30" s="2">
        <v>15067.6</v>
      </c>
      <c r="I30" s="2">
        <v>15293.2</v>
      </c>
      <c r="J30" s="2">
        <v>15523</v>
      </c>
      <c r="K30" s="2">
        <v>15744.500000000002</v>
      </c>
      <c r="L30" s="2">
        <v>15969.9</v>
      </c>
      <c r="M30" s="2">
        <v>16199.5</v>
      </c>
      <c r="N30">
        <v>0.1676</v>
      </c>
      <c r="O30">
        <v>0.16529999999999997</v>
      </c>
      <c r="P30">
        <v>0.16210000000000002</v>
      </c>
      <c r="Q30">
        <v>0.1575</v>
      </c>
      <c r="R30">
        <v>0.15010000000000001</v>
      </c>
      <c r="S30">
        <v>0.1371</v>
      </c>
      <c r="T30">
        <v>0.11009999999999999</v>
      </c>
      <c r="U30">
        <v>1.06E-2</v>
      </c>
    </row>
    <row r="31" spans="1:21" x14ac:dyDescent="0.3">
      <c r="A31" t="s">
        <v>52</v>
      </c>
      <c r="B31" s="2">
        <v>6131</v>
      </c>
      <c r="C31" s="2">
        <v>7279</v>
      </c>
      <c r="D31" s="2">
        <v>7259</v>
      </c>
      <c r="E31" s="2">
        <v>7335.5</v>
      </c>
      <c r="F31" s="2">
        <v>7255</v>
      </c>
      <c r="G31" s="2">
        <v>7107.5999999999995</v>
      </c>
      <c r="H31" s="2">
        <v>7114.5</v>
      </c>
      <c r="I31" s="2">
        <v>6827.9000000000005</v>
      </c>
      <c r="J31" s="2">
        <v>1940.4</v>
      </c>
      <c r="K31" s="2">
        <v>1968.7</v>
      </c>
      <c r="L31" s="2">
        <v>1997.4</v>
      </c>
      <c r="M31" s="2">
        <v>2026.5</v>
      </c>
      <c r="N31">
        <v>8.9999999999999998E-4</v>
      </c>
      <c r="O31">
        <v>1E-3</v>
      </c>
      <c r="P31">
        <v>1.2999999999999999E-3</v>
      </c>
      <c r="Q31">
        <v>1.5E-3</v>
      </c>
      <c r="R31">
        <v>1.9E-3</v>
      </c>
      <c r="S31">
        <v>2.3E-3</v>
      </c>
      <c r="T31">
        <v>2.8E-3</v>
      </c>
      <c r="U31">
        <v>3.3999999999999998E-3</v>
      </c>
    </row>
    <row r="32" spans="1:21" x14ac:dyDescent="0.3">
      <c r="A32" t="s">
        <v>54</v>
      </c>
      <c r="B32" s="2">
        <v>4495</v>
      </c>
      <c r="C32" s="2">
        <v>6503</v>
      </c>
      <c r="D32" s="2">
        <v>6477</v>
      </c>
      <c r="E32" s="2">
        <v>6569.1</v>
      </c>
      <c r="F32" s="2">
        <v>6709.9000000000015</v>
      </c>
      <c r="G32" s="2">
        <v>6859.0999999999995</v>
      </c>
      <c r="H32" s="2">
        <v>7021.7</v>
      </c>
      <c r="I32" s="2">
        <v>7194.2</v>
      </c>
      <c r="J32" s="2">
        <v>7378</v>
      </c>
      <c r="K32" s="2">
        <v>7533.2000000000007</v>
      </c>
      <c r="L32" s="2">
        <v>7694.5</v>
      </c>
      <c r="M32" s="2">
        <v>7862.2</v>
      </c>
      <c r="N32">
        <v>0.82</v>
      </c>
      <c r="O32">
        <v>0.83619999999999994</v>
      </c>
      <c r="P32">
        <v>0.84210000000000007</v>
      </c>
      <c r="Q32">
        <v>0.83499999999999996</v>
      </c>
      <c r="R32">
        <v>0.81629999999999991</v>
      </c>
      <c r="S32">
        <v>0.85270000000000001</v>
      </c>
      <c r="T32">
        <v>0.89639999999999997</v>
      </c>
      <c r="U32">
        <v>0.94140000000000013</v>
      </c>
    </row>
    <row r="33" spans="1:25" x14ac:dyDescent="0.3">
      <c r="A33" t="s">
        <v>56</v>
      </c>
      <c r="B33" s="2">
        <v>1211</v>
      </c>
      <c r="C33" s="2">
        <v>2184</v>
      </c>
      <c r="D33" s="2">
        <v>2160.9</v>
      </c>
      <c r="E33" s="2">
        <v>2187.5</v>
      </c>
      <c r="F33" s="2">
        <v>2232.5</v>
      </c>
      <c r="G33" s="2">
        <v>2276.2000000000003</v>
      </c>
      <c r="H33" s="2">
        <v>2314.9</v>
      </c>
      <c r="I33" s="2">
        <v>2353.3999999999996</v>
      </c>
      <c r="J33" s="2">
        <v>2389.8999999999996</v>
      </c>
      <c r="K33" s="2">
        <v>2425.1</v>
      </c>
      <c r="L33" s="2">
        <v>2467</v>
      </c>
      <c r="M33" s="2">
        <v>2509.7000000000003</v>
      </c>
      <c r="N33">
        <v>0.14380000000000001</v>
      </c>
      <c r="O33">
        <v>0.15290000000000001</v>
      </c>
      <c r="P33">
        <v>0.1628</v>
      </c>
      <c r="Q33">
        <v>0.17389999999999997</v>
      </c>
      <c r="R33">
        <v>0.18719999999999998</v>
      </c>
      <c r="S33">
        <v>0.2006</v>
      </c>
      <c r="T33">
        <v>0.215</v>
      </c>
      <c r="U33">
        <v>0.23080000000000001</v>
      </c>
    </row>
    <row r="34" spans="1:25" x14ac:dyDescent="0.3">
      <c r="A34" t="s">
        <v>58</v>
      </c>
      <c r="B34" s="2">
        <v>38</v>
      </c>
      <c r="C34" s="2">
        <v>12</v>
      </c>
      <c r="D34" s="2">
        <v>13.1</v>
      </c>
      <c r="E34" s="2">
        <v>13.7</v>
      </c>
      <c r="F34" s="2">
        <v>12.200000000000001</v>
      </c>
      <c r="G34" s="2">
        <v>10.700000000000001</v>
      </c>
      <c r="H34" s="2">
        <v>9.7999999999999989</v>
      </c>
      <c r="I34" s="2">
        <v>8.9999999999999982</v>
      </c>
      <c r="J34" s="2">
        <v>9.4</v>
      </c>
      <c r="K34" s="2">
        <v>10.199999999999999</v>
      </c>
      <c r="L34" s="2">
        <v>11.299999999999999</v>
      </c>
      <c r="M34" s="2">
        <v>12.6</v>
      </c>
      <c r="N34">
        <v>1.4E-3</v>
      </c>
      <c r="O34">
        <v>1.1000000000000001E-3</v>
      </c>
      <c r="P34">
        <v>8.9999999999999998E-4</v>
      </c>
      <c r="Q34">
        <v>1E-3</v>
      </c>
      <c r="R34">
        <v>1.4E-3</v>
      </c>
      <c r="S34">
        <v>8.0000000000000004E-4</v>
      </c>
      <c r="T34">
        <v>5.9999999999999995E-4</v>
      </c>
      <c r="U34">
        <v>4.0000000000000002E-4</v>
      </c>
    </row>
    <row r="35" spans="1:25" s="1" customFormat="1" x14ac:dyDescent="0.3">
      <c r="A35" t="s">
        <v>60</v>
      </c>
      <c r="B35" s="2">
        <v>7984</v>
      </c>
      <c r="C35" s="2">
        <v>7103</v>
      </c>
      <c r="D35" s="2">
        <v>6981.7</v>
      </c>
      <c r="E35" s="2">
        <v>7117.2</v>
      </c>
      <c r="F35" s="2">
        <v>7076.3000000000011</v>
      </c>
      <c r="G35" s="2">
        <v>6990.1</v>
      </c>
      <c r="H35" s="2">
        <v>7157.4000000000005</v>
      </c>
      <c r="I35" s="2">
        <v>7327.9</v>
      </c>
      <c r="J35" s="2">
        <v>7518.0000000000009</v>
      </c>
      <c r="K35" s="2">
        <v>7722.4000000000005</v>
      </c>
      <c r="L35" s="2">
        <v>7948.9</v>
      </c>
      <c r="M35" s="2">
        <v>8200.4</v>
      </c>
      <c r="N35">
        <v>0.56589999999999996</v>
      </c>
      <c r="O35">
        <v>0.5855999999999999</v>
      </c>
      <c r="P35">
        <v>0.59789999999999999</v>
      </c>
      <c r="Q35">
        <v>0.63660000000000005</v>
      </c>
      <c r="R35">
        <v>0.77029999999999998</v>
      </c>
      <c r="S35">
        <v>0.93679999999999997</v>
      </c>
      <c r="T35">
        <v>1.1393</v>
      </c>
      <c r="U35">
        <v>1.3855</v>
      </c>
      <c r="V35"/>
      <c r="W35"/>
      <c r="X35"/>
      <c r="Y35"/>
    </row>
    <row r="36" spans="1:25" s="9" customFormat="1" x14ac:dyDescent="0.3">
      <c r="A36" t="s">
        <v>62</v>
      </c>
      <c r="B36" s="2">
        <v>16360</v>
      </c>
      <c r="C36" s="2">
        <v>17628</v>
      </c>
      <c r="D36" s="2">
        <v>18636.5</v>
      </c>
      <c r="E36" s="2">
        <v>18818.199999999997</v>
      </c>
      <c r="F36" s="2">
        <v>19086.7</v>
      </c>
      <c r="G36" s="2">
        <v>19371</v>
      </c>
      <c r="H36" s="2">
        <v>19718.599999999999</v>
      </c>
      <c r="I36" s="2">
        <v>20081.599999999999</v>
      </c>
      <c r="J36" s="2">
        <v>20461.2</v>
      </c>
      <c r="K36" s="2">
        <v>20842.099999999999</v>
      </c>
      <c r="L36" s="2">
        <v>21203.8</v>
      </c>
      <c r="M36" s="2">
        <v>21490</v>
      </c>
      <c r="N36">
        <v>1.1994</v>
      </c>
      <c r="O36">
        <v>1.1810999999999998</v>
      </c>
      <c r="P36">
        <v>1.1779999999999999</v>
      </c>
      <c r="Q36">
        <v>1.1858</v>
      </c>
      <c r="R36">
        <v>1.2011000000000001</v>
      </c>
      <c r="S36">
        <v>1.2194</v>
      </c>
      <c r="T36">
        <v>1.2358</v>
      </c>
      <c r="U36">
        <v>1.2421000000000002</v>
      </c>
      <c r="V36"/>
      <c r="W36"/>
      <c r="X36"/>
      <c r="Y36"/>
    </row>
    <row r="37" spans="1:25" x14ac:dyDescent="0.3">
      <c r="A37" t="s">
        <v>64</v>
      </c>
      <c r="B37" s="2">
        <v>6513</v>
      </c>
      <c r="C37" s="2">
        <v>12139</v>
      </c>
      <c r="D37" s="2">
        <v>12067.2</v>
      </c>
      <c r="E37" s="2">
        <v>12172.4</v>
      </c>
      <c r="F37" s="2">
        <v>12347.7</v>
      </c>
      <c r="G37" s="2">
        <v>12525.199999999999</v>
      </c>
      <c r="H37" s="2">
        <v>12699.6</v>
      </c>
      <c r="I37" s="2">
        <v>12876.300000000001</v>
      </c>
      <c r="J37" s="2">
        <v>13055.5</v>
      </c>
      <c r="K37" s="2">
        <v>13228.3</v>
      </c>
      <c r="L37" s="2">
        <v>13403.300000000001</v>
      </c>
      <c r="M37" s="2">
        <v>13580.8</v>
      </c>
      <c r="N37">
        <v>1.89E-2</v>
      </c>
      <c r="O37">
        <v>2.3E-2</v>
      </c>
      <c r="P37">
        <v>2.8000000000000001E-2</v>
      </c>
      <c r="Q37">
        <v>3.39E-2</v>
      </c>
      <c r="R37">
        <v>4.0299999999999996E-2</v>
      </c>
      <c r="S37">
        <v>4.9000000000000002E-2</v>
      </c>
      <c r="T37">
        <v>5.96E-2</v>
      </c>
      <c r="U37">
        <v>7.2599999999999998E-2</v>
      </c>
    </row>
    <row r="38" spans="1:25" x14ac:dyDescent="0.3">
      <c r="A38" t="s">
        <v>21</v>
      </c>
      <c r="B38" s="2">
        <v>61112</v>
      </c>
      <c r="C38" s="2">
        <v>75064</v>
      </c>
      <c r="D38" s="2">
        <v>73647.7</v>
      </c>
      <c r="E38" s="2">
        <v>74797.600000000006</v>
      </c>
      <c r="F38" s="2">
        <v>76259.3</v>
      </c>
      <c r="G38" s="2">
        <v>77727.8</v>
      </c>
      <c r="H38" s="2">
        <v>79419.899999999994</v>
      </c>
      <c r="I38" s="2">
        <v>81173.900000000009</v>
      </c>
      <c r="J38" s="2">
        <v>83040.999999999985</v>
      </c>
      <c r="K38" s="2">
        <v>84766.799999999988</v>
      </c>
      <c r="L38" s="2">
        <v>86538.3</v>
      </c>
      <c r="M38" s="2">
        <v>88348.5</v>
      </c>
      <c r="N38">
        <v>14.418500000000002</v>
      </c>
      <c r="O38">
        <v>14.672499999999999</v>
      </c>
      <c r="P38">
        <v>14.935499999999999</v>
      </c>
      <c r="Q38">
        <v>15.184899999999997</v>
      </c>
      <c r="R38">
        <v>15.379399999999999</v>
      </c>
      <c r="S38">
        <v>15.557</v>
      </c>
      <c r="T38">
        <v>15.643900000000002</v>
      </c>
      <c r="U38">
        <v>15.5923</v>
      </c>
    </row>
    <row r="39" spans="1:25" x14ac:dyDescent="0.3">
      <c r="A39" t="s">
        <v>67</v>
      </c>
      <c r="B39" s="2">
        <v>109</v>
      </c>
      <c r="C39" s="2">
        <v>110</v>
      </c>
      <c r="D39" s="2">
        <v>106.7</v>
      </c>
      <c r="E39" s="2">
        <v>107.5</v>
      </c>
      <c r="F39" s="2">
        <v>101.10000000000001</v>
      </c>
      <c r="G39" s="2">
        <v>96.9</v>
      </c>
      <c r="H39" s="2">
        <v>97.9</v>
      </c>
      <c r="I39" s="2">
        <v>99</v>
      </c>
      <c r="J39" s="2">
        <v>100.1</v>
      </c>
      <c r="K39" s="2">
        <v>101.1</v>
      </c>
      <c r="L39" s="2">
        <v>102.3</v>
      </c>
      <c r="M39" s="2">
        <v>103.5</v>
      </c>
      <c r="N39">
        <v>0</v>
      </c>
      <c r="O39">
        <v>0</v>
      </c>
      <c r="P39">
        <v>0</v>
      </c>
      <c r="Q39">
        <v>1.0000000000000003E-4</v>
      </c>
      <c r="R39">
        <v>1.0000000000000003E-4</v>
      </c>
      <c r="S39">
        <v>0</v>
      </c>
      <c r="T39">
        <v>0</v>
      </c>
      <c r="U39">
        <v>0</v>
      </c>
    </row>
    <row r="40" spans="1:25" x14ac:dyDescent="0.3">
      <c r="A40" t="s">
        <v>69</v>
      </c>
      <c r="B40" s="2">
        <v>6428</v>
      </c>
      <c r="C40" s="2">
        <v>6211</v>
      </c>
      <c r="D40" s="2">
        <v>5655</v>
      </c>
      <c r="E40" s="2">
        <v>5704.8</v>
      </c>
      <c r="F40" s="2">
        <v>5315.6</v>
      </c>
      <c r="G40" s="2">
        <v>1680.3</v>
      </c>
      <c r="H40" s="2">
        <v>1702.4</v>
      </c>
      <c r="I40" s="2">
        <v>1724</v>
      </c>
      <c r="J40" s="2">
        <v>1745.9</v>
      </c>
      <c r="K40" s="2">
        <v>1769.1</v>
      </c>
      <c r="L40" s="2">
        <v>1793</v>
      </c>
      <c r="M40" s="2">
        <v>1817.2</v>
      </c>
      <c r="N40">
        <v>0.21180000000000002</v>
      </c>
      <c r="O40">
        <v>0.19229999999999997</v>
      </c>
      <c r="P40">
        <v>0.15959999999999999</v>
      </c>
      <c r="Q40">
        <v>0.1043</v>
      </c>
      <c r="R40">
        <v>1.2800000000000001E-2</v>
      </c>
      <c r="S40">
        <v>1.5599999999999999E-2</v>
      </c>
      <c r="T40">
        <v>1.2699999999999999E-2</v>
      </c>
      <c r="U40">
        <v>1.04E-2</v>
      </c>
    </row>
    <row r="41" spans="1:25" x14ac:dyDescent="0.3">
      <c r="A41" t="s">
        <v>71</v>
      </c>
      <c r="B41" s="2">
        <v>92</v>
      </c>
      <c r="C41" s="2">
        <v>140</v>
      </c>
      <c r="D41" s="2">
        <v>140</v>
      </c>
      <c r="E41" s="2">
        <v>140.9</v>
      </c>
      <c r="F41" s="2">
        <v>138.19999999999999</v>
      </c>
      <c r="G41" s="2">
        <v>135.19999999999999</v>
      </c>
      <c r="H41" s="2">
        <v>136</v>
      </c>
      <c r="I41" s="2">
        <v>136.9</v>
      </c>
      <c r="J41" s="2">
        <v>137.70000000000002</v>
      </c>
      <c r="K41" s="2">
        <v>138.80000000000001</v>
      </c>
      <c r="L41" s="2">
        <v>139.9</v>
      </c>
      <c r="M41" s="2">
        <v>140.69999999999999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5" x14ac:dyDescent="0.3">
      <c r="A42" t="s">
        <v>73</v>
      </c>
      <c r="B42" s="2">
        <v>5473</v>
      </c>
      <c r="C42" s="2">
        <v>6400</v>
      </c>
      <c r="D42" s="2">
        <v>6395</v>
      </c>
      <c r="E42" s="2">
        <v>6457.4999999999991</v>
      </c>
      <c r="F42" s="2">
        <v>6474.5</v>
      </c>
      <c r="G42" s="2">
        <v>6491.4000000000005</v>
      </c>
      <c r="H42" s="2">
        <v>6571.6999999999989</v>
      </c>
      <c r="I42" s="2">
        <v>6653.4000000000005</v>
      </c>
      <c r="J42" s="2">
        <v>6736.4000000000005</v>
      </c>
      <c r="K42" s="2">
        <v>6818.9000000000005</v>
      </c>
      <c r="L42" s="2">
        <v>6903.1</v>
      </c>
      <c r="M42" s="2">
        <v>6988.7</v>
      </c>
      <c r="N42">
        <v>1E-4</v>
      </c>
      <c r="O42">
        <v>1E-4</v>
      </c>
      <c r="P42">
        <v>1E-4</v>
      </c>
      <c r="Q42">
        <v>1E-4</v>
      </c>
      <c r="R42">
        <v>1E-4</v>
      </c>
      <c r="S42">
        <v>1E-4</v>
      </c>
      <c r="T42">
        <v>0</v>
      </c>
      <c r="U42">
        <v>1E-4</v>
      </c>
    </row>
    <row r="43" spans="1:25" x14ac:dyDescent="0.3">
      <c r="A43" t="s">
        <v>75</v>
      </c>
      <c r="B43" s="2">
        <v>4679</v>
      </c>
      <c r="C43" s="2">
        <v>5939</v>
      </c>
      <c r="D43" s="2">
        <v>6005.9</v>
      </c>
      <c r="E43" s="2">
        <v>6054.1</v>
      </c>
      <c r="F43" s="2">
        <v>6124</v>
      </c>
      <c r="G43" s="2">
        <v>6196.5</v>
      </c>
      <c r="H43" s="2">
        <v>6278.9000000000005</v>
      </c>
      <c r="I43" s="2">
        <v>6363.6</v>
      </c>
      <c r="J43" s="2">
        <v>6451.0999999999995</v>
      </c>
      <c r="K43" s="2">
        <v>6537.2000000000007</v>
      </c>
      <c r="L43" s="2">
        <v>6623.2</v>
      </c>
      <c r="M43" s="2">
        <v>6704.4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5" x14ac:dyDescent="0.3">
      <c r="A44" t="s">
        <v>77</v>
      </c>
      <c r="B44" s="2">
        <v>7061</v>
      </c>
      <c r="C44" s="2">
        <v>15315</v>
      </c>
      <c r="D44" s="2">
        <v>15187</v>
      </c>
      <c r="E44" s="2">
        <v>15325.9</v>
      </c>
      <c r="F44" s="2">
        <v>15402</v>
      </c>
      <c r="G44" s="2">
        <v>15477.2</v>
      </c>
      <c r="H44" s="2">
        <v>15691.7</v>
      </c>
      <c r="I44" s="2">
        <v>15909.3</v>
      </c>
      <c r="J44" s="2">
        <v>16129.7</v>
      </c>
      <c r="K44" s="2">
        <v>16341.8</v>
      </c>
      <c r="L44" s="2">
        <v>16556.7</v>
      </c>
      <c r="M44" s="2">
        <v>16774.400000000001</v>
      </c>
      <c r="N44">
        <v>0</v>
      </c>
      <c r="O44">
        <v>0</v>
      </c>
      <c r="P44">
        <v>0</v>
      </c>
      <c r="Q44">
        <v>0</v>
      </c>
      <c r="R44">
        <v>5.9999999999999962E-4</v>
      </c>
      <c r="S44">
        <v>0</v>
      </c>
      <c r="T44">
        <v>0</v>
      </c>
      <c r="U44">
        <v>0</v>
      </c>
    </row>
    <row r="45" spans="1:25" x14ac:dyDescent="0.3">
      <c r="A45" t="s">
        <v>79</v>
      </c>
      <c r="B45" s="2">
        <v>27061</v>
      </c>
      <c r="C45" s="2">
        <v>23423</v>
      </c>
      <c r="D45" s="2">
        <v>23662.399999999998</v>
      </c>
      <c r="E45" s="2">
        <v>23969.4</v>
      </c>
      <c r="F45" s="2">
        <v>23935.600000000002</v>
      </c>
      <c r="G45" s="2">
        <v>23792.400000000001</v>
      </c>
      <c r="H45" s="2">
        <v>23803.300000000003</v>
      </c>
      <c r="I45" s="2">
        <v>23618.1</v>
      </c>
      <c r="J45" s="2">
        <v>23185.4</v>
      </c>
      <c r="K45" s="2">
        <v>22119.000000000004</v>
      </c>
      <c r="L45" s="2">
        <v>21269</v>
      </c>
      <c r="M45" s="2">
        <v>21107.9</v>
      </c>
      <c r="N45">
        <v>0.11889999999999999</v>
      </c>
      <c r="O45">
        <v>0.15429999999999999</v>
      </c>
      <c r="P45">
        <v>0.19490000000000002</v>
      </c>
      <c r="Q45">
        <v>0.24220000000000003</v>
      </c>
      <c r="R45">
        <v>0.2797</v>
      </c>
      <c r="S45">
        <v>0.22459999999999999</v>
      </c>
      <c r="T45">
        <v>0.17849999999999999</v>
      </c>
      <c r="U45">
        <v>0.13930000000000001</v>
      </c>
    </row>
    <row r="46" spans="1:25" x14ac:dyDescent="0.3">
      <c r="A46" t="s">
        <v>23</v>
      </c>
      <c r="B46" s="2">
        <v>0</v>
      </c>
      <c r="C46" s="2">
        <v>16594</v>
      </c>
      <c r="D46" s="2">
        <v>15938.9</v>
      </c>
      <c r="E46" s="2">
        <v>16124.2</v>
      </c>
      <c r="F46" s="2">
        <v>16429.2</v>
      </c>
      <c r="G46" s="2">
        <v>16734.300000000003</v>
      </c>
      <c r="H46" s="2">
        <v>17021.099999999995</v>
      </c>
      <c r="I46" s="2">
        <v>17309.2</v>
      </c>
      <c r="J46" s="2">
        <v>17599.199999999997</v>
      </c>
      <c r="K46" s="2">
        <v>17874.5</v>
      </c>
      <c r="L46" s="2">
        <v>18152.600000000002</v>
      </c>
      <c r="M46" s="2">
        <v>18432.899999999998</v>
      </c>
      <c r="N46">
        <v>0.1762</v>
      </c>
      <c r="O46">
        <v>0.18509999999999999</v>
      </c>
      <c r="P46">
        <v>0.19369999999999998</v>
      </c>
      <c r="Q46">
        <v>0.20780000000000001</v>
      </c>
      <c r="R46">
        <v>0.22450000000000001</v>
      </c>
      <c r="S46">
        <v>0.24230000000000002</v>
      </c>
      <c r="T46">
        <v>0.25919999999999999</v>
      </c>
      <c r="U46">
        <v>0.27360000000000001</v>
      </c>
    </row>
    <row r="47" spans="1:25" x14ac:dyDescent="0.3">
      <c r="A47" t="s">
        <v>82</v>
      </c>
      <c r="B47" s="2">
        <v>1719</v>
      </c>
      <c r="C47" s="2">
        <v>1498</v>
      </c>
      <c r="D47" s="2">
        <v>1167</v>
      </c>
      <c r="E47" s="2">
        <v>1202.3</v>
      </c>
      <c r="F47" s="2">
        <v>1157.8</v>
      </c>
      <c r="G47" s="2">
        <v>1096.2</v>
      </c>
      <c r="H47" s="2">
        <v>1077.8999999999999</v>
      </c>
      <c r="I47" s="2">
        <v>1032.9000000000001</v>
      </c>
      <c r="J47" s="2">
        <v>433.3</v>
      </c>
      <c r="K47" s="2">
        <v>452.5</v>
      </c>
      <c r="L47" s="2">
        <v>483.2</v>
      </c>
      <c r="M47" s="2">
        <v>494.5</v>
      </c>
      <c r="N47">
        <v>2.5999999999999999E-2</v>
      </c>
      <c r="O47">
        <v>3.2399999999999998E-2</v>
      </c>
      <c r="P47">
        <v>3.9900000000000005E-2</v>
      </c>
      <c r="Q47">
        <v>4.8899999999999999E-2</v>
      </c>
      <c r="R47">
        <v>5.96E-2</v>
      </c>
      <c r="S47">
        <v>7.2800000000000004E-2</v>
      </c>
      <c r="T47">
        <v>8.8800000000000004E-2</v>
      </c>
      <c r="U47">
        <v>0.1082</v>
      </c>
    </row>
    <row r="48" spans="1:25" x14ac:dyDescent="0.3">
      <c r="A48" t="s">
        <v>84</v>
      </c>
      <c r="B48" s="2">
        <v>21685</v>
      </c>
      <c r="C48" s="2">
        <v>27446</v>
      </c>
      <c r="D48" s="2">
        <v>26669.1</v>
      </c>
      <c r="E48" s="2">
        <v>26906.3</v>
      </c>
      <c r="F48" s="2">
        <v>27019.699999999997</v>
      </c>
      <c r="G48" s="2">
        <v>27123.799999999996</v>
      </c>
      <c r="H48" s="2">
        <v>27482</v>
      </c>
      <c r="I48" s="2">
        <v>27853.8</v>
      </c>
      <c r="J48" s="2">
        <v>28232</v>
      </c>
      <c r="K48" s="2">
        <v>28621</v>
      </c>
      <c r="L48" s="2">
        <v>29017.5</v>
      </c>
      <c r="M48" s="2">
        <v>29416.799999999999</v>
      </c>
      <c r="N48">
        <v>0.21059999999999998</v>
      </c>
      <c r="O48">
        <v>0.23400000000000001</v>
      </c>
      <c r="P48">
        <v>0.25730000000000003</v>
      </c>
      <c r="Q48">
        <v>0.2823</v>
      </c>
      <c r="R48">
        <v>0.30980000000000002</v>
      </c>
      <c r="S48">
        <v>0.3352</v>
      </c>
      <c r="T48">
        <v>0.36499999999999999</v>
      </c>
      <c r="U48">
        <v>0.39829999999999993</v>
      </c>
    </row>
    <row r="49" spans="1:21" x14ac:dyDescent="0.3">
      <c r="A49" t="s">
        <v>86</v>
      </c>
      <c r="B49" s="2">
        <v>5065</v>
      </c>
      <c r="C49" s="2">
        <v>4622</v>
      </c>
      <c r="D49" s="2">
        <v>4617</v>
      </c>
      <c r="E49" s="2">
        <v>4647</v>
      </c>
      <c r="F49" s="2">
        <v>4667.2999999999993</v>
      </c>
      <c r="G49" s="2">
        <v>4687.1000000000004</v>
      </c>
      <c r="H49" s="2">
        <v>4756</v>
      </c>
      <c r="I49" s="2">
        <v>4826.1000000000004</v>
      </c>
      <c r="J49" s="2">
        <v>4897.4000000000005</v>
      </c>
      <c r="K49" s="2">
        <v>4969.9000000000005</v>
      </c>
      <c r="L49" s="2">
        <v>5043.7000000000007</v>
      </c>
      <c r="M49" s="2">
        <v>5119.2000000000007</v>
      </c>
      <c r="N49">
        <v>7.7200000000000005E-2</v>
      </c>
      <c r="O49">
        <v>7.1400000000000005E-2</v>
      </c>
      <c r="P49">
        <v>6.3499999999999987E-2</v>
      </c>
      <c r="Q49">
        <v>5.1900000000000002E-2</v>
      </c>
      <c r="R49">
        <v>2.7600000000000003E-2</v>
      </c>
      <c r="S49">
        <v>2.8999999999999998E-3</v>
      </c>
      <c r="T49">
        <v>4.3E-3</v>
      </c>
      <c r="U49">
        <v>5.6999999999999993E-3</v>
      </c>
    </row>
    <row r="50" spans="1:21" x14ac:dyDescent="0.3">
      <c r="A50" t="s">
        <v>88</v>
      </c>
      <c r="B50" s="2">
        <v>2109</v>
      </c>
      <c r="C50" s="2">
        <v>3909</v>
      </c>
      <c r="D50" s="2">
        <v>3911</v>
      </c>
      <c r="E50" s="2">
        <v>4009.4</v>
      </c>
      <c r="F50" s="2">
        <v>4064</v>
      </c>
      <c r="G50" s="2">
        <v>4114.3999999999996</v>
      </c>
      <c r="H50" s="2">
        <v>4207.7</v>
      </c>
      <c r="I50" s="2">
        <v>4285.8</v>
      </c>
      <c r="J50" s="2">
        <v>4359.0999999999995</v>
      </c>
      <c r="K50" s="2">
        <v>4403.8999999999996</v>
      </c>
      <c r="L50" s="2">
        <v>4419.2</v>
      </c>
      <c r="M50" s="2">
        <v>4385</v>
      </c>
      <c r="N50">
        <v>3.2100000000000004E-2</v>
      </c>
      <c r="O50">
        <v>3.7400000000000003E-2</v>
      </c>
      <c r="P50">
        <v>3.6899999999999995E-2</v>
      </c>
      <c r="Q50">
        <v>3.1E-2</v>
      </c>
      <c r="R50">
        <v>2.5899999999999999E-2</v>
      </c>
      <c r="S50">
        <v>2.1099999999999997E-2</v>
      </c>
      <c r="T50">
        <v>1.7000000000000001E-2</v>
      </c>
      <c r="U50">
        <v>1.3599999999999999E-2</v>
      </c>
    </row>
    <row r="51" spans="1:21" x14ac:dyDescent="0.3">
      <c r="A51" t="s">
        <v>89</v>
      </c>
      <c r="B51" s="2">
        <v>32671</v>
      </c>
      <c r="C51" s="2">
        <v>48611</v>
      </c>
      <c r="D51" s="2">
        <v>46393.1</v>
      </c>
      <c r="E51" s="2">
        <v>46771.4</v>
      </c>
      <c r="F51" s="2">
        <v>47162.899999999994</v>
      </c>
      <c r="G51" s="2">
        <v>47474.799999999996</v>
      </c>
      <c r="H51" s="2">
        <v>47887.600000000006</v>
      </c>
      <c r="I51" s="2">
        <v>48140.9</v>
      </c>
      <c r="J51" s="2">
        <v>47960.7</v>
      </c>
      <c r="K51" s="2">
        <v>38594.1</v>
      </c>
      <c r="L51" s="2">
        <v>13363.7</v>
      </c>
      <c r="M51" s="2">
        <v>13550.7</v>
      </c>
      <c r="N51">
        <v>2.7320000000000002</v>
      </c>
      <c r="O51">
        <v>2.3749000000000002</v>
      </c>
      <c r="P51">
        <v>1.6482999999999999</v>
      </c>
      <c r="Q51">
        <v>0</v>
      </c>
      <c r="R51">
        <v>0</v>
      </c>
      <c r="S51">
        <v>1E-4</v>
      </c>
      <c r="T51">
        <v>2.0000000000000001E-4</v>
      </c>
      <c r="U51">
        <v>2.9999999999999997E-4</v>
      </c>
    </row>
    <row r="52" spans="1:21" x14ac:dyDescent="0.3">
      <c r="A52" t="s">
        <v>13</v>
      </c>
      <c r="B52" s="2">
        <v>52832</v>
      </c>
      <c r="C52" s="2">
        <v>89122</v>
      </c>
      <c r="D52" s="2">
        <v>88761</v>
      </c>
      <c r="E52" s="2">
        <v>89991</v>
      </c>
      <c r="F52" s="2">
        <v>91932.2</v>
      </c>
      <c r="G52" s="2">
        <v>93957.3</v>
      </c>
      <c r="H52" s="2">
        <v>95535.8</v>
      </c>
      <c r="I52" s="2">
        <v>97163.4</v>
      </c>
      <c r="J52" s="2">
        <v>98846.399999999994</v>
      </c>
      <c r="K52" s="2">
        <v>100213.80000000002</v>
      </c>
      <c r="L52" s="2">
        <v>101609.40000000001</v>
      </c>
      <c r="M52" s="2">
        <v>103034.2</v>
      </c>
      <c r="N52">
        <v>1.0943000000000001</v>
      </c>
      <c r="O52">
        <v>1.1338999999999999</v>
      </c>
      <c r="P52">
        <v>1.1733</v>
      </c>
      <c r="Q52">
        <v>1.2121</v>
      </c>
      <c r="R52">
        <v>1.25</v>
      </c>
      <c r="S52">
        <v>1.2932999999999999</v>
      </c>
      <c r="T52">
        <v>1.3405</v>
      </c>
      <c r="U52">
        <v>1.3868</v>
      </c>
    </row>
    <row r="53" spans="1:21" x14ac:dyDescent="0.3">
      <c r="A53" t="s">
        <v>92</v>
      </c>
      <c r="B53" s="2">
        <v>7515</v>
      </c>
      <c r="C53" s="2">
        <v>24437</v>
      </c>
      <c r="D53" s="2">
        <v>24456</v>
      </c>
      <c r="E53" s="2">
        <v>24694.5</v>
      </c>
      <c r="F53" s="2">
        <v>25009.200000000001</v>
      </c>
      <c r="G53" s="2">
        <v>25326.799999999999</v>
      </c>
      <c r="H53" s="2">
        <v>25735.8</v>
      </c>
      <c r="I53" s="2">
        <v>26153.4</v>
      </c>
      <c r="J53" s="2">
        <v>26580.600000000002</v>
      </c>
      <c r="K53" s="2">
        <v>27005</v>
      </c>
      <c r="L53" s="2">
        <v>27439.200000000001</v>
      </c>
      <c r="M53" s="2">
        <v>27884.400000000001</v>
      </c>
      <c r="N53">
        <v>0.63900000000000001</v>
      </c>
      <c r="O53">
        <v>0.65779999999999994</v>
      </c>
      <c r="P53">
        <v>0.67559999999999987</v>
      </c>
      <c r="Q53">
        <v>0.69199999999999995</v>
      </c>
      <c r="R53">
        <v>0.70599999999999996</v>
      </c>
      <c r="S53">
        <v>0.71610000000000007</v>
      </c>
      <c r="T53">
        <v>0.72109999999999996</v>
      </c>
      <c r="U53">
        <v>0.71839999999999993</v>
      </c>
    </row>
    <row r="54" spans="1:21" x14ac:dyDescent="0.3">
      <c r="A54" t="s">
        <v>93</v>
      </c>
      <c r="B54" s="2">
        <v>6981</v>
      </c>
      <c r="C54" s="2">
        <v>9871</v>
      </c>
      <c r="D54" s="2">
        <v>9849</v>
      </c>
      <c r="E54" s="2">
        <v>9975.2999999999993</v>
      </c>
      <c r="F54" s="2">
        <v>10140.1</v>
      </c>
      <c r="G54" s="2">
        <v>10308.299999999999</v>
      </c>
      <c r="H54" s="2">
        <v>10560.5</v>
      </c>
      <c r="I54" s="2">
        <v>10826.199999999999</v>
      </c>
      <c r="J54" s="2">
        <v>11110.4</v>
      </c>
      <c r="K54" s="2">
        <v>11351.2</v>
      </c>
      <c r="L54" s="2">
        <v>11601.2</v>
      </c>
      <c r="M54" s="2">
        <v>11860.2</v>
      </c>
      <c r="N54">
        <v>1.24E-2</v>
      </c>
      <c r="O54">
        <v>1.52E-2</v>
      </c>
      <c r="P54">
        <v>1.8499999999999999E-2</v>
      </c>
      <c r="Q54">
        <v>2.24E-2</v>
      </c>
      <c r="R54">
        <v>2.7100000000000003E-2</v>
      </c>
      <c r="S54">
        <v>3.3000000000000002E-2</v>
      </c>
      <c r="T54">
        <v>4.0100000000000004E-2</v>
      </c>
      <c r="U54">
        <v>4.8799999999999996E-2</v>
      </c>
    </row>
    <row r="55" spans="1:21" x14ac:dyDescent="0.3">
      <c r="A55" s="1" t="s">
        <v>94</v>
      </c>
    </row>
    <row r="56" spans="1:21" x14ac:dyDescent="0.3">
      <c r="B56" s="2" t="s">
        <v>1</v>
      </c>
      <c r="D56" s="2" t="s">
        <v>2</v>
      </c>
    </row>
    <row r="57" spans="1:21" x14ac:dyDescent="0.3">
      <c r="A57" s="5" t="s">
        <v>4</v>
      </c>
      <c r="B57" s="6">
        <v>1992</v>
      </c>
      <c r="C57" s="6">
        <v>2017</v>
      </c>
      <c r="D57" s="7">
        <v>2017</v>
      </c>
      <c r="E57" s="7">
        <v>2020</v>
      </c>
      <c r="F57" s="7">
        <v>2025</v>
      </c>
      <c r="G57" s="7">
        <v>2030</v>
      </c>
      <c r="H57" s="7">
        <v>2035</v>
      </c>
      <c r="I57" s="7">
        <v>2040</v>
      </c>
      <c r="J57" s="7">
        <v>2045</v>
      </c>
      <c r="K57" s="7">
        <v>2050</v>
      </c>
      <c r="L57" s="7">
        <v>2055</v>
      </c>
      <c r="M57" s="7">
        <v>2060</v>
      </c>
      <c r="N57" s="8">
        <v>2065</v>
      </c>
      <c r="O57" s="8">
        <v>2070</v>
      </c>
      <c r="P57" s="8">
        <v>2075</v>
      </c>
      <c r="Q57" s="8">
        <v>2080</v>
      </c>
      <c r="R57" s="8">
        <v>2085</v>
      </c>
      <c r="S57" s="8">
        <v>2090</v>
      </c>
      <c r="T57" s="8">
        <v>2095</v>
      </c>
      <c r="U57" s="8">
        <v>2100</v>
      </c>
    </row>
    <row r="58" spans="1:21" x14ac:dyDescent="0.3">
      <c r="A58" s="9" t="s">
        <v>24</v>
      </c>
      <c r="B58" s="10">
        <f>SUM(B59:B80)</f>
        <v>717124</v>
      </c>
      <c r="C58" s="10">
        <f>SUM(C59:C80)</f>
        <v>657487</v>
      </c>
      <c r="D58" s="10">
        <f>SUM(D59:D80)</f>
        <v>661713.80000000005</v>
      </c>
      <c r="E58" s="10">
        <f>SUM(E59:E80)</f>
        <v>672821.79999999993</v>
      </c>
      <c r="F58" s="10">
        <f t="shared" ref="F58:U58" si="1">SUM(F59:F80)</f>
        <v>709330.5</v>
      </c>
      <c r="G58" s="10">
        <f t="shared" si="1"/>
        <v>746911.50000000012</v>
      </c>
      <c r="H58" s="10">
        <f t="shared" si="1"/>
        <v>750633</v>
      </c>
      <c r="I58" s="10">
        <f t="shared" si="1"/>
        <v>746113.6</v>
      </c>
      <c r="J58" s="10">
        <f t="shared" si="1"/>
        <v>741187.5</v>
      </c>
      <c r="K58" s="10">
        <f t="shared" si="1"/>
        <v>724288.7</v>
      </c>
      <c r="L58" s="10">
        <f t="shared" si="1"/>
        <v>697257.7</v>
      </c>
      <c r="M58" s="10">
        <f t="shared" si="1"/>
        <v>669808.70000000007</v>
      </c>
      <c r="N58" s="10">
        <f t="shared" si="1"/>
        <v>630.92540000000008</v>
      </c>
      <c r="O58" s="10">
        <f t="shared" si="1"/>
        <v>605.70849999999996</v>
      </c>
      <c r="P58" s="10">
        <f t="shared" si="1"/>
        <v>577.12480000000005</v>
      </c>
      <c r="Q58" s="10">
        <f t="shared" si="1"/>
        <v>545.77620000000002</v>
      </c>
      <c r="R58" s="10">
        <f t="shared" si="1"/>
        <v>509.13949999999994</v>
      </c>
      <c r="S58" s="10">
        <f t="shared" si="1"/>
        <v>466.83140000000009</v>
      </c>
      <c r="T58" s="10">
        <f t="shared" si="1"/>
        <v>419.11839999999995</v>
      </c>
      <c r="U58" s="10">
        <f t="shared" si="1"/>
        <v>363.67719999999997</v>
      </c>
    </row>
    <row r="59" spans="1:21" x14ac:dyDescent="0.3">
      <c r="A59" t="s">
        <v>95</v>
      </c>
      <c r="B59" s="2">
        <v>167</v>
      </c>
      <c r="C59" s="2">
        <v>75</v>
      </c>
      <c r="D59" s="2">
        <v>58.1</v>
      </c>
      <c r="E59" s="2">
        <v>60</v>
      </c>
      <c r="F59" s="2">
        <v>60.300000000000004</v>
      </c>
      <c r="G59" s="2">
        <v>60.1</v>
      </c>
      <c r="H59" s="2">
        <v>61.699999999999996</v>
      </c>
      <c r="I59" s="2">
        <v>64</v>
      </c>
      <c r="J59" s="2">
        <v>66.399999999999991</v>
      </c>
      <c r="K59" s="2">
        <v>68.399999999999991</v>
      </c>
      <c r="L59" s="2">
        <v>70.299999999999983</v>
      </c>
      <c r="M59" s="2">
        <v>72.399999999999991</v>
      </c>
      <c r="N59">
        <v>2.46E-2</v>
      </c>
      <c r="O59">
        <v>2.4399999999999998E-2</v>
      </c>
      <c r="P59">
        <v>2.3399999999999997E-2</v>
      </c>
      <c r="Q59">
        <v>2.24E-2</v>
      </c>
      <c r="R59">
        <v>2.1700000000000001E-2</v>
      </c>
      <c r="S59">
        <v>1.9899999999999998E-2</v>
      </c>
      <c r="T59">
        <v>1.8100000000000002E-2</v>
      </c>
      <c r="U59">
        <v>1.5700000000000002E-2</v>
      </c>
    </row>
    <row r="60" spans="1:21" x14ac:dyDescent="0.3">
      <c r="A60" t="s">
        <v>96</v>
      </c>
      <c r="B60" s="2">
        <v>7</v>
      </c>
      <c r="C60" s="2">
        <v>11</v>
      </c>
      <c r="D60" s="2">
        <v>12</v>
      </c>
      <c r="E60" s="2">
        <v>12.2</v>
      </c>
      <c r="F60" s="2">
        <v>10.5</v>
      </c>
      <c r="G60" s="2">
        <v>8.8000000000000007</v>
      </c>
      <c r="H60" s="2">
        <v>8.4</v>
      </c>
      <c r="I60" s="2">
        <v>8.1999999999999993</v>
      </c>
      <c r="J60" s="2">
        <v>8.3000000000000007</v>
      </c>
      <c r="K60" s="2">
        <v>8.3000000000000007</v>
      </c>
      <c r="L60" s="2">
        <v>8.5</v>
      </c>
      <c r="M60" s="2">
        <v>8.6999999999999993</v>
      </c>
      <c r="N60">
        <v>2.0000000000000001E-4</v>
      </c>
      <c r="O60">
        <v>2.0000000000000001E-4</v>
      </c>
      <c r="P60">
        <v>2.0000000000000001E-4</v>
      </c>
      <c r="Q60">
        <v>2.0000000000000001E-4</v>
      </c>
      <c r="R60">
        <v>2.0000000000000001E-4</v>
      </c>
      <c r="S60">
        <v>2.0000000000000001E-4</v>
      </c>
      <c r="T60">
        <v>2.0000000000000001E-4</v>
      </c>
      <c r="U60">
        <v>2.0000000000000001E-4</v>
      </c>
    </row>
    <row r="61" spans="1:21" x14ac:dyDescent="0.3">
      <c r="A61" t="s">
        <v>97</v>
      </c>
      <c r="B61" s="2">
        <v>189</v>
      </c>
      <c r="C61" s="2">
        <v>165</v>
      </c>
      <c r="D61" s="2">
        <v>166</v>
      </c>
      <c r="E61" s="2">
        <v>167.3</v>
      </c>
      <c r="F61" s="2">
        <v>159.4</v>
      </c>
      <c r="G61" s="2">
        <v>152.30000000000001</v>
      </c>
      <c r="H61" s="2">
        <v>151.9</v>
      </c>
      <c r="I61" s="2">
        <v>151.1</v>
      </c>
      <c r="J61" s="2">
        <v>149.6</v>
      </c>
      <c r="K61" s="2">
        <v>146.69999999999999</v>
      </c>
      <c r="L61" s="2">
        <v>142.79999999999998</v>
      </c>
      <c r="M61" s="2">
        <v>149.69999999999999</v>
      </c>
      <c r="N61">
        <v>0</v>
      </c>
      <c r="O61">
        <v>0</v>
      </c>
      <c r="P61">
        <v>-9.9999999999997863E-5</v>
      </c>
      <c r="Q61">
        <v>0</v>
      </c>
      <c r="R61">
        <v>9.0000000000000214E-4</v>
      </c>
      <c r="S61">
        <v>0</v>
      </c>
      <c r="T61">
        <v>0</v>
      </c>
      <c r="U61">
        <v>-9.9999999999997863E-5</v>
      </c>
    </row>
    <row r="62" spans="1:21" x14ac:dyDescent="0.3">
      <c r="A62" t="s">
        <v>25</v>
      </c>
      <c r="B62" s="2">
        <v>172096</v>
      </c>
      <c r="C62" s="2">
        <v>156213</v>
      </c>
      <c r="D62" s="2">
        <v>155252.30000000002</v>
      </c>
      <c r="E62" s="2">
        <v>159940.80000000002</v>
      </c>
      <c r="F62" s="2">
        <v>172643.00000000003</v>
      </c>
      <c r="G62" s="2">
        <v>186829.4</v>
      </c>
      <c r="H62" s="2">
        <v>188557.1</v>
      </c>
      <c r="I62" s="2">
        <v>192522.90000000002</v>
      </c>
      <c r="J62" s="2">
        <v>198738.9</v>
      </c>
      <c r="K62" s="2">
        <v>200826.6</v>
      </c>
      <c r="L62" s="2">
        <v>199717.2</v>
      </c>
      <c r="M62" s="2">
        <v>197048.6</v>
      </c>
      <c r="N62">
        <v>243.94120000000001</v>
      </c>
      <c r="O62">
        <v>239.0735</v>
      </c>
      <c r="P62">
        <v>232.6713</v>
      </c>
      <c r="Q62">
        <v>225.11620000000002</v>
      </c>
      <c r="R62">
        <v>216.73920000000001</v>
      </c>
      <c r="S62">
        <v>206.70270000000002</v>
      </c>
      <c r="T62">
        <v>195.2525</v>
      </c>
      <c r="U62">
        <v>183.00759999999997</v>
      </c>
    </row>
    <row r="63" spans="1:21" x14ac:dyDescent="0.3">
      <c r="A63" t="s">
        <v>98</v>
      </c>
      <c r="B63" s="2">
        <v>9</v>
      </c>
      <c r="C63" s="2">
        <v>11</v>
      </c>
      <c r="D63" s="2">
        <v>11.1</v>
      </c>
      <c r="E63" s="2">
        <v>11.5</v>
      </c>
      <c r="F63" s="2">
        <v>11.799999999999999</v>
      </c>
      <c r="G63" s="2">
        <v>11.8</v>
      </c>
      <c r="H63" s="2">
        <v>11.8</v>
      </c>
      <c r="I63" s="2">
        <v>11.899999999999999</v>
      </c>
      <c r="J63" s="2">
        <v>12.2</v>
      </c>
      <c r="K63" s="2">
        <v>12.5</v>
      </c>
      <c r="L63" s="2">
        <v>12.9</v>
      </c>
      <c r="M63" s="2">
        <v>13.2</v>
      </c>
      <c r="N63">
        <v>1.5999999999999999E-3</v>
      </c>
      <c r="O63">
        <v>1.5999999999999999E-3</v>
      </c>
      <c r="P63">
        <v>1.6999999999999999E-3</v>
      </c>
      <c r="Q63">
        <v>1.8E-3</v>
      </c>
      <c r="R63">
        <v>2.2000000000000001E-3</v>
      </c>
      <c r="S63">
        <v>2.1000000000000003E-3</v>
      </c>
      <c r="T63">
        <v>2.2000000000000001E-3</v>
      </c>
      <c r="U63">
        <v>2.2000000000000001E-3</v>
      </c>
    </row>
    <row r="64" spans="1:21" x14ac:dyDescent="0.3">
      <c r="A64" t="s">
        <v>27</v>
      </c>
      <c r="B64" s="2">
        <v>4601</v>
      </c>
      <c r="C64" s="2">
        <v>4463</v>
      </c>
      <c r="D64" s="2">
        <v>4482</v>
      </c>
      <c r="E64" s="2">
        <v>4533.8999999999996</v>
      </c>
      <c r="F64" s="2">
        <v>4438.2</v>
      </c>
      <c r="G64" s="2">
        <v>4315.6000000000004</v>
      </c>
      <c r="H64" s="2">
        <v>4286.9000000000005</v>
      </c>
      <c r="I64" s="2">
        <v>4428.6000000000004</v>
      </c>
      <c r="J64" s="2">
        <v>4581.4000000000005</v>
      </c>
      <c r="K64" s="2">
        <v>4688</v>
      </c>
      <c r="L64" s="2">
        <v>4791.2999999999993</v>
      </c>
      <c r="M64" s="2">
        <v>4878.7000000000007</v>
      </c>
      <c r="N64">
        <v>1.5749000000000002</v>
      </c>
      <c r="O64">
        <v>1.5817000000000003</v>
      </c>
      <c r="P64">
        <v>1.5841999999999998</v>
      </c>
      <c r="Q64">
        <v>1.5834999999999999</v>
      </c>
      <c r="R64">
        <v>1.5804000000000005</v>
      </c>
      <c r="S64">
        <v>1.5762000000000007</v>
      </c>
      <c r="T64">
        <v>1.5725</v>
      </c>
      <c r="U64">
        <v>1.5700999999999985</v>
      </c>
    </row>
    <row r="65" spans="1:21" x14ac:dyDescent="0.3">
      <c r="A65" t="s">
        <v>99</v>
      </c>
      <c r="B65" s="2">
        <v>3406</v>
      </c>
      <c r="C65" s="2">
        <v>1759</v>
      </c>
      <c r="D65" s="2">
        <v>1784.5</v>
      </c>
      <c r="E65" s="2">
        <v>1807.3000000000002</v>
      </c>
      <c r="F65" s="2">
        <v>1797.6000000000001</v>
      </c>
      <c r="G65" s="2">
        <v>1779.5</v>
      </c>
      <c r="H65" s="2">
        <v>1779.4</v>
      </c>
      <c r="I65" s="2">
        <v>1796.2</v>
      </c>
      <c r="J65" s="2">
        <v>1811.1</v>
      </c>
      <c r="K65" s="2">
        <v>1818.1000000000001</v>
      </c>
      <c r="L65" s="2">
        <v>1824.3000000000002</v>
      </c>
      <c r="M65" s="2">
        <v>1829.6</v>
      </c>
      <c r="N65">
        <v>0.17870000000000003</v>
      </c>
      <c r="O65">
        <v>0.16880000000000001</v>
      </c>
      <c r="P65">
        <v>0.15919999999999998</v>
      </c>
      <c r="Q65">
        <v>0.14839999999999998</v>
      </c>
      <c r="R65">
        <v>0.13860000000000003</v>
      </c>
      <c r="S65">
        <v>0.12959999999999999</v>
      </c>
      <c r="T65">
        <v>0.121</v>
      </c>
      <c r="U65">
        <v>0.11320000000000001</v>
      </c>
    </row>
    <row r="66" spans="1:21" x14ac:dyDescent="0.3">
      <c r="A66" t="s">
        <v>100</v>
      </c>
      <c r="B66" s="2">
        <v>9</v>
      </c>
      <c r="C66" s="2">
        <v>8</v>
      </c>
      <c r="D66" s="2">
        <v>8.1</v>
      </c>
      <c r="E66" s="2">
        <v>8.2999999999999989</v>
      </c>
      <c r="F66" s="2">
        <v>8.2999999999999989</v>
      </c>
      <c r="G66" s="2">
        <v>8.1999999999999993</v>
      </c>
      <c r="H66" s="2">
        <v>8.1999999999999993</v>
      </c>
      <c r="I66" s="2">
        <v>8.2999999999999989</v>
      </c>
      <c r="J66" s="2">
        <v>8.3000000000000007</v>
      </c>
      <c r="K66" s="2">
        <v>8.4</v>
      </c>
      <c r="L66" s="2">
        <v>8.5</v>
      </c>
      <c r="M66" s="2">
        <v>8.6</v>
      </c>
      <c r="N66">
        <v>1E-3</v>
      </c>
      <c r="O66">
        <v>1E-3</v>
      </c>
      <c r="P66">
        <v>8.9999999999999998E-4</v>
      </c>
      <c r="Q66">
        <v>1E-3</v>
      </c>
      <c r="R66">
        <v>1.2999999999999999E-3</v>
      </c>
      <c r="S66">
        <v>1.1000000000000001E-3</v>
      </c>
      <c r="T66">
        <v>1.1000000000000001E-3</v>
      </c>
      <c r="U66">
        <v>1.1000000000000001E-3</v>
      </c>
    </row>
    <row r="67" spans="1:21" x14ac:dyDescent="0.3">
      <c r="A67" t="s">
        <v>101</v>
      </c>
      <c r="B67" s="2">
        <v>565</v>
      </c>
      <c r="C67" s="2">
        <v>1110</v>
      </c>
      <c r="D67" s="2">
        <v>1122</v>
      </c>
      <c r="E67" s="2">
        <v>1120.9000000000001</v>
      </c>
      <c r="F67" s="2">
        <v>1098</v>
      </c>
      <c r="G67" s="2">
        <v>1080.5999999999999</v>
      </c>
      <c r="H67" s="2">
        <v>1119.8999999999999</v>
      </c>
      <c r="I67" s="2">
        <v>1148.8999999999999</v>
      </c>
      <c r="J67" s="2">
        <v>1171.0999999999999</v>
      </c>
      <c r="K67" s="2">
        <v>1186.1999999999998</v>
      </c>
      <c r="L67" s="2">
        <v>1202</v>
      </c>
      <c r="M67" s="2">
        <v>1240.6999999999998</v>
      </c>
      <c r="N67">
        <v>0.1527</v>
      </c>
      <c r="O67">
        <v>0.15640000000000001</v>
      </c>
      <c r="P67">
        <v>0.15860000000000002</v>
      </c>
      <c r="Q67">
        <v>0.1603</v>
      </c>
      <c r="R67">
        <v>0.16290000000000002</v>
      </c>
      <c r="S67">
        <v>0.16760000000000003</v>
      </c>
      <c r="T67">
        <v>0.17499999999999999</v>
      </c>
      <c r="U67">
        <v>0.18309999999999998</v>
      </c>
    </row>
    <row r="68" spans="1:21" x14ac:dyDescent="0.3">
      <c r="A68" t="s">
        <v>102</v>
      </c>
      <c r="B68" s="2">
        <v>3827</v>
      </c>
      <c r="C68" s="2">
        <v>4813</v>
      </c>
      <c r="D68" s="2">
        <v>4398.6000000000004</v>
      </c>
      <c r="E68" s="2">
        <v>4433.2</v>
      </c>
      <c r="F68" s="2">
        <v>4313.0000000000009</v>
      </c>
      <c r="G68" s="2">
        <v>4204.7000000000007</v>
      </c>
      <c r="H68" s="2">
        <v>4232.9000000000005</v>
      </c>
      <c r="I68" s="2">
        <v>4271.3</v>
      </c>
      <c r="J68" s="2">
        <v>4323.4000000000005</v>
      </c>
      <c r="K68" s="2">
        <v>4378.3</v>
      </c>
      <c r="L68" s="2">
        <v>4429.3</v>
      </c>
      <c r="M68" s="2">
        <v>4474.7000000000007</v>
      </c>
      <c r="N68">
        <v>1.52E-2</v>
      </c>
      <c r="O68">
        <v>1.66E-2</v>
      </c>
      <c r="P68">
        <v>2.07E-2</v>
      </c>
      <c r="Q68">
        <v>2.6499999999999999E-2</v>
      </c>
      <c r="R68">
        <v>3.2199999999999993E-2</v>
      </c>
      <c r="S68">
        <v>3.6700000000000003E-2</v>
      </c>
      <c r="T68">
        <v>4.1300000000000003E-2</v>
      </c>
      <c r="U68">
        <v>4.6600000000000003E-2</v>
      </c>
    </row>
    <row r="69" spans="1:21" x14ac:dyDescent="0.3">
      <c r="A69" t="s">
        <v>103</v>
      </c>
      <c r="B69" s="2">
        <v>12157</v>
      </c>
      <c r="C69" s="2">
        <v>21190</v>
      </c>
      <c r="D69" s="2">
        <v>21076</v>
      </c>
      <c r="E69" s="2">
        <v>21250.5</v>
      </c>
      <c r="F69" s="2">
        <v>21459</v>
      </c>
      <c r="G69" s="2">
        <v>21669.4</v>
      </c>
      <c r="H69" s="2">
        <v>21930.799999999999</v>
      </c>
      <c r="I69" s="2">
        <v>22195.4</v>
      </c>
      <c r="J69" s="2">
        <v>22461.8</v>
      </c>
      <c r="K69" s="2">
        <v>22701.5</v>
      </c>
      <c r="L69" s="2">
        <v>22948.400000000001</v>
      </c>
      <c r="M69" s="2">
        <v>23267.3</v>
      </c>
      <c r="N69">
        <v>1.2860999999999998</v>
      </c>
      <c r="O69">
        <v>1.2725</v>
      </c>
      <c r="P69">
        <v>1.2470000000000001</v>
      </c>
      <c r="Q69">
        <v>1.2070999999999998</v>
      </c>
      <c r="R69">
        <v>1.1422000000000001</v>
      </c>
      <c r="S69">
        <v>1.0380999999999998</v>
      </c>
      <c r="T69">
        <v>0.93510000000000004</v>
      </c>
      <c r="U69">
        <v>0.97929999999999995</v>
      </c>
    </row>
    <row r="70" spans="1:21" x14ac:dyDescent="0.3">
      <c r="A70" t="s">
        <v>104</v>
      </c>
      <c r="B70" s="2">
        <v>1980</v>
      </c>
      <c r="C70" s="2">
        <v>2350</v>
      </c>
      <c r="D70" s="2">
        <v>2154.8000000000002</v>
      </c>
      <c r="E70" s="2">
        <v>2174.4</v>
      </c>
      <c r="F70" s="2">
        <v>2181.1999999999998</v>
      </c>
      <c r="G70" s="2">
        <v>2188.1000000000004</v>
      </c>
      <c r="H70" s="2">
        <v>2218.1</v>
      </c>
      <c r="I70" s="2">
        <v>2248.6</v>
      </c>
      <c r="J70" s="2">
        <v>2280</v>
      </c>
      <c r="K70" s="2">
        <v>2309.6999999999998</v>
      </c>
      <c r="L70" s="2">
        <v>2340.2000000000003</v>
      </c>
      <c r="M70" s="2">
        <v>2371.1</v>
      </c>
      <c r="N70">
        <v>0.40440000000000004</v>
      </c>
      <c r="O70">
        <v>0.42860000000000004</v>
      </c>
      <c r="P70">
        <v>0.44350000000000001</v>
      </c>
      <c r="Q70">
        <v>0.45959999999999995</v>
      </c>
      <c r="R70">
        <v>0.47149999999999997</v>
      </c>
      <c r="S70">
        <v>0.47420000000000001</v>
      </c>
      <c r="T70">
        <v>0.4698</v>
      </c>
      <c r="U70">
        <v>0.45559999999999995</v>
      </c>
    </row>
    <row r="71" spans="1:21" x14ac:dyDescent="0.3">
      <c r="A71" t="s">
        <v>105</v>
      </c>
      <c r="B71" s="2">
        <v>9052</v>
      </c>
      <c r="C71" s="2">
        <v>8765</v>
      </c>
      <c r="D71" s="2">
        <v>8802</v>
      </c>
      <c r="E71" s="2">
        <v>8883.7999999999993</v>
      </c>
      <c r="F71" s="2">
        <v>8881.3000000000011</v>
      </c>
      <c r="G71" s="2">
        <v>8885.8000000000029</v>
      </c>
      <c r="H71" s="2">
        <v>8983.7000000000007</v>
      </c>
      <c r="I71" s="2">
        <v>9105.5000000000018</v>
      </c>
      <c r="J71" s="2">
        <v>9231.1999999999989</v>
      </c>
      <c r="K71" s="2">
        <v>9343.4</v>
      </c>
      <c r="L71" s="2">
        <v>9461.6999999999989</v>
      </c>
      <c r="M71" s="2">
        <v>9579.2999999999993</v>
      </c>
      <c r="N71">
        <v>0.27129999999999999</v>
      </c>
      <c r="O71">
        <v>0.21859999999999999</v>
      </c>
      <c r="P71">
        <v>6.9199999999999998E-2</v>
      </c>
      <c r="Q71">
        <v>1.0600000000000002E-2</v>
      </c>
      <c r="R71">
        <v>1.1100000000000002E-2</v>
      </c>
      <c r="S71">
        <v>1.26E-2</v>
      </c>
      <c r="T71">
        <v>1.5299999999999999E-2</v>
      </c>
      <c r="U71">
        <v>1.72E-2</v>
      </c>
    </row>
    <row r="72" spans="1:21" x14ac:dyDescent="0.3">
      <c r="A72" t="s">
        <v>106</v>
      </c>
      <c r="B72" s="2">
        <v>697</v>
      </c>
      <c r="C72" s="2">
        <v>666</v>
      </c>
      <c r="D72" s="2">
        <v>736.3</v>
      </c>
      <c r="E72" s="2">
        <v>760.4</v>
      </c>
      <c r="F72" s="2">
        <v>791.2</v>
      </c>
      <c r="G72" s="2">
        <v>820.59999999999991</v>
      </c>
      <c r="H72" s="2">
        <v>839.1</v>
      </c>
      <c r="I72" s="2">
        <v>854.80000000000007</v>
      </c>
      <c r="J72" s="2">
        <v>870.8</v>
      </c>
      <c r="K72" s="2">
        <v>882</v>
      </c>
      <c r="L72" s="2">
        <v>894.2</v>
      </c>
      <c r="M72" s="2">
        <v>906</v>
      </c>
      <c r="N72">
        <v>0.1963</v>
      </c>
      <c r="O72">
        <v>0.19570000000000001</v>
      </c>
      <c r="P72">
        <v>0.19479999999999997</v>
      </c>
      <c r="Q72">
        <v>0.19369999999999998</v>
      </c>
      <c r="R72">
        <v>0.19259999999999999</v>
      </c>
      <c r="S72">
        <v>0.19109999999999999</v>
      </c>
      <c r="T72">
        <v>0.18969999999999998</v>
      </c>
      <c r="U72">
        <v>0.18819999999999998</v>
      </c>
    </row>
    <row r="73" spans="1:21" x14ac:dyDescent="0.3">
      <c r="A73" t="s">
        <v>107</v>
      </c>
      <c r="B73" s="2">
        <v>14</v>
      </c>
      <c r="C73" s="2">
        <v>13</v>
      </c>
      <c r="D73" s="2">
        <v>13.1</v>
      </c>
      <c r="E73" s="2">
        <v>13.3</v>
      </c>
      <c r="F73" s="2">
        <v>12.6</v>
      </c>
      <c r="G73" s="2">
        <v>11.700000000000001</v>
      </c>
      <c r="H73" s="2">
        <v>11.5</v>
      </c>
      <c r="I73" s="2">
        <v>11.399999999999999</v>
      </c>
      <c r="J73" s="2">
        <v>11.200000000000001</v>
      </c>
      <c r="K73" s="2">
        <v>11.3</v>
      </c>
      <c r="L73" s="2">
        <v>11.299999999999999</v>
      </c>
      <c r="M73" s="2">
        <v>11.5</v>
      </c>
      <c r="N73">
        <v>8.9999999999999987E-4</v>
      </c>
      <c r="O73">
        <v>6.9999999999999999E-4</v>
      </c>
      <c r="P73">
        <v>5.0000000000000001E-4</v>
      </c>
      <c r="Q73">
        <v>6.0000000000000006E-4</v>
      </c>
      <c r="R73">
        <v>1E-3</v>
      </c>
      <c r="S73">
        <v>2.9999999999999997E-4</v>
      </c>
      <c r="T73">
        <v>2.9999999999999997E-4</v>
      </c>
      <c r="U73">
        <v>2.0000000000000001E-4</v>
      </c>
    </row>
    <row r="74" spans="1:21" x14ac:dyDescent="0.3">
      <c r="A74" t="s">
        <v>29</v>
      </c>
      <c r="B74" s="2">
        <v>41936</v>
      </c>
      <c r="C74" s="2">
        <v>46611</v>
      </c>
      <c r="D74" s="2">
        <v>46012.1</v>
      </c>
      <c r="E74" s="2">
        <v>46792.299999999996</v>
      </c>
      <c r="F74" s="2">
        <v>48063.3</v>
      </c>
      <c r="G74" s="2">
        <v>49465.4</v>
      </c>
      <c r="H74" s="2">
        <v>50333.3</v>
      </c>
      <c r="I74" s="2">
        <v>51139.899999999994</v>
      </c>
      <c r="J74" s="2">
        <v>51950.799999999988</v>
      </c>
      <c r="K74" s="2">
        <v>52439.600000000006</v>
      </c>
      <c r="L74" s="2">
        <v>53009.600000000006</v>
      </c>
      <c r="M74" s="2">
        <v>53517.600000000006</v>
      </c>
      <c r="N74">
        <v>13.519200000000001</v>
      </c>
      <c r="O74">
        <v>12.972200000000001</v>
      </c>
      <c r="P74">
        <v>12.208800000000002</v>
      </c>
      <c r="Q74">
        <v>11.698499999999999</v>
      </c>
      <c r="R74">
        <v>11.4939</v>
      </c>
      <c r="S74">
        <v>11.301600000000001</v>
      </c>
      <c r="T74">
        <v>10.824399999999999</v>
      </c>
      <c r="U74">
        <v>10.0504</v>
      </c>
    </row>
    <row r="75" spans="1:21" x14ac:dyDescent="0.3">
      <c r="A75" t="s">
        <v>108</v>
      </c>
      <c r="B75" s="2">
        <v>4</v>
      </c>
      <c r="C75" s="2">
        <v>0</v>
      </c>
      <c r="D75" s="2">
        <v>0</v>
      </c>
      <c r="E75" s="2">
        <v>0.1</v>
      </c>
      <c r="F75" s="2">
        <v>0.1</v>
      </c>
      <c r="G75" s="2">
        <v>0.1</v>
      </c>
      <c r="H75" s="2">
        <v>0.1</v>
      </c>
      <c r="I75" s="2">
        <v>0.1</v>
      </c>
      <c r="J75" s="2">
        <v>0.1</v>
      </c>
      <c r="K75" s="2">
        <v>0.1</v>
      </c>
      <c r="L75" s="2">
        <v>0.1</v>
      </c>
      <c r="M75" s="2">
        <v>0.1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">
      <c r="A76" t="s">
        <v>109</v>
      </c>
      <c r="B76" s="2">
        <v>5765</v>
      </c>
      <c r="C76" s="2">
        <v>6281</v>
      </c>
      <c r="D76" s="2">
        <v>6281</v>
      </c>
      <c r="E76" s="2">
        <v>6332.9000000000005</v>
      </c>
      <c r="F76" s="2">
        <v>6303.0000000000009</v>
      </c>
      <c r="G76" s="2">
        <v>6268.9</v>
      </c>
      <c r="H76" s="2">
        <v>6327.6</v>
      </c>
      <c r="I76" s="2">
        <v>6397.3</v>
      </c>
      <c r="J76" s="2">
        <v>6469.5</v>
      </c>
      <c r="K76" s="2">
        <v>6539.9000000000005</v>
      </c>
      <c r="L76" s="2">
        <v>6612.9000000000005</v>
      </c>
      <c r="M76" s="2">
        <v>6687.5</v>
      </c>
      <c r="N76">
        <v>0.1293</v>
      </c>
      <c r="O76">
        <v>0.12929999999999997</v>
      </c>
      <c r="P76">
        <v>0.1273</v>
      </c>
      <c r="Q76">
        <v>0.12920000000000001</v>
      </c>
      <c r="R76">
        <v>0.13240000000000002</v>
      </c>
      <c r="S76">
        <v>0.1351</v>
      </c>
      <c r="T76">
        <v>0.1368</v>
      </c>
      <c r="U76">
        <v>0.1336</v>
      </c>
    </row>
    <row r="77" spans="1:21" x14ac:dyDescent="0.3">
      <c r="A77" t="s">
        <v>110</v>
      </c>
      <c r="B77" s="2">
        <v>1484</v>
      </c>
      <c r="C77" s="2">
        <v>1152</v>
      </c>
      <c r="D77" s="2">
        <v>1109.7</v>
      </c>
      <c r="E77" s="2">
        <v>1149</v>
      </c>
      <c r="F77" s="2">
        <v>1125</v>
      </c>
      <c r="G77" s="2">
        <v>1091.1999999999998</v>
      </c>
      <c r="H77" s="2">
        <v>1120.3999999999999</v>
      </c>
      <c r="I77" s="2">
        <v>1152.3</v>
      </c>
      <c r="J77" s="2">
        <v>1185.5</v>
      </c>
      <c r="K77" s="2">
        <v>1205.5</v>
      </c>
      <c r="L77" s="2">
        <v>1226.7</v>
      </c>
      <c r="M77" s="2">
        <v>1248.0999999999999</v>
      </c>
      <c r="N77">
        <v>1.0399999999999998E-2</v>
      </c>
      <c r="O77">
        <v>1.2399999999999998E-2</v>
      </c>
      <c r="P77">
        <v>1.35E-2</v>
      </c>
      <c r="Q77">
        <v>1.3899999999999999E-2</v>
      </c>
      <c r="R77">
        <v>1.35E-2</v>
      </c>
      <c r="S77">
        <v>1.32E-2</v>
      </c>
      <c r="T77">
        <v>1.3299999999999999E-2</v>
      </c>
      <c r="U77">
        <v>1.3099999999999999E-2</v>
      </c>
    </row>
    <row r="78" spans="1:21" x14ac:dyDescent="0.3">
      <c r="A78" t="s">
        <v>111</v>
      </c>
      <c r="B78" s="2">
        <v>9</v>
      </c>
      <c r="C78" s="2">
        <v>8</v>
      </c>
      <c r="D78" s="2">
        <v>8.1</v>
      </c>
      <c r="E78" s="2">
        <v>8.5</v>
      </c>
      <c r="F78" s="2">
        <v>8.6</v>
      </c>
      <c r="G78" s="2">
        <v>8.3999999999999986</v>
      </c>
      <c r="H78" s="2">
        <v>8.5</v>
      </c>
      <c r="I78" s="2">
        <v>8.5</v>
      </c>
      <c r="J78" s="2">
        <v>8.6</v>
      </c>
      <c r="K78" s="2">
        <v>8.8000000000000007</v>
      </c>
      <c r="L78" s="2">
        <v>9.1</v>
      </c>
      <c r="M78" s="2">
        <v>9.5</v>
      </c>
      <c r="N78">
        <v>6.9999999999999999E-4</v>
      </c>
      <c r="O78">
        <v>6.0000000000000006E-4</v>
      </c>
      <c r="P78">
        <v>6.0000000000000006E-4</v>
      </c>
      <c r="Q78">
        <v>6.9999999999999999E-4</v>
      </c>
      <c r="R78">
        <v>1E-3</v>
      </c>
      <c r="S78">
        <v>6.9999999999999999E-4</v>
      </c>
      <c r="T78">
        <v>6.9999999999999999E-4</v>
      </c>
      <c r="U78">
        <v>5.9999999999999995E-4</v>
      </c>
    </row>
    <row r="79" spans="1:21" x14ac:dyDescent="0.3">
      <c r="A79" t="s">
        <v>112</v>
      </c>
      <c r="B79" s="2">
        <v>95</v>
      </c>
      <c r="C79" s="2">
        <v>198</v>
      </c>
      <c r="D79" s="2">
        <v>116.7</v>
      </c>
      <c r="E79" s="2">
        <v>119.30000000000001</v>
      </c>
      <c r="F79" s="2">
        <v>95.1</v>
      </c>
      <c r="G79" s="2">
        <v>70.099999999999994</v>
      </c>
      <c r="H79" s="2">
        <v>70.3</v>
      </c>
      <c r="I79" s="2">
        <v>70.900000000000006</v>
      </c>
      <c r="J79" s="2">
        <v>71.699999999999989</v>
      </c>
      <c r="K79" s="2">
        <v>72.199999999999989</v>
      </c>
      <c r="L79" s="2">
        <v>72.900000000000006</v>
      </c>
      <c r="M79" s="2">
        <v>74</v>
      </c>
      <c r="N79">
        <v>2.7800000000000002E-2</v>
      </c>
      <c r="O79">
        <v>2.8799999999999996E-2</v>
      </c>
      <c r="P79">
        <v>2.9899999999999999E-2</v>
      </c>
      <c r="Q79">
        <v>3.0600000000000002E-2</v>
      </c>
      <c r="R79">
        <v>3.0799999999999998E-2</v>
      </c>
      <c r="S79">
        <v>3.1100000000000003E-2</v>
      </c>
      <c r="T79">
        <v>3.1899999999999998E-2</v>
      </c>
      <c r="U79">
        <v>3.2500000000000001E-2</v>
      </c>
    </row>
    <row r="80" spans="1:21" x14ac:dyDescent="0.3">
      <c r="A80" t="s">
        <v>31</v>
      </c>
      <c r="B80" s="2">
        <v>459055</v>
      </c>
      <c r="C80" s="2">
        <v>401625</v>
      </c>
      <c r="D80" s="2">
        <v>408109.3</v>
      </c>
      <c r="E80" s="2">
        <v>413241.89999999997</v>
      </c>
      <c r="F80" s="2">
        <v>435870</v>
      </c>
      <c r="G80" s="2">
        <v>457980.80000000005</v>
      </c>
      <c r="H80" s="2">
        <v>458571.39999999997</v>
      </c>
      <c r="I80" s="2">
        <v>448517.5</v>
      </c>
      <c r="J80" s="2">
        <v>435775.6</v>
      </c>
      <c r="K80" s="2">
        <v>415633.2</v>
      </c>
      <c r="L80" s="2">
        <v>388463.5</v>
      </c>
      <c r="M80" s="2">
        <v>362411.80000000005</v>
      </c>
      <c r="N80">
        <v>369.18890000000005</v>
      </c>
      <c r="O80">
        <v>349.42489999999992</v>
      </c>
      <c r="P80">
        <v>328.16960000000006</v>
      </c>
      <c r="Q80">
        <v>304.97140000000002</v>
      </c>
      <c r="R80">
        <v>276.9699</v>
      </c>
      <c r="S80">
        <v>244.99730000000002</v>
      </c>
      <c r="T80">
        <v>209.31719999999996</v>
      </c>
      <c r="U80">
        <v>166.86679999999998</v>
      </c>
    </row>
    <row r="81" spans="1:25" x14ac:dyDescent="0.3">
      <c r="A81" s="9" t="s">
        <v>33</v>
      </c>
      <c r="B81" s="10">
        <f>SUM(B82:B94)</f>
        <v>282215</v>
      </c>
      <c r="C81" s="10">
        <f>SUM(C82:C94)</f>
        <v>387918</v>
      </c>
      <c r="D81" s="10">
        <f>SUM(D82:D94)</f>
        <v>386766.6</v>
      </c>
      <c r="E81" s="10">
        <f>SUM(E82:E94)</f>
        <v>389469.10000000003</v>
      </c>
      <c r="F81" s="10">
        <f t="shared" ref="F81:U81" si="2">SUM(F82:F94)</f>
        <v>376579.6</v>
      </c>
      <c r="G81" s="10">
        <f t="shared" si="2"/>
        <v>366142.90000000008</v>
      </c>
      <c r="H81" s="10">
        <f t="shared" si="2"/>
        <v>362630.10000000003</v>
      </c>
      <c r="I81" s="10">
        <f t="shared" si="2"/>
        <v>362502.69999999995</v>
      </c>
      <c r="J81" s="10">
        <f t="shared" si="2"/>
        <v>363247.1</v>
      </c>
      <c r="K81" s="10">
        <f t="shared" si="2"/>
        <v>363126.7</v>
      </c>
      <c r="L81" s="10">
        <f t="shared" si="2"/>
        <v>364364.89999999997</v>
      </c>
      <c r="M81" s="10">
        <f t="shared" si="2"/>
        <v>367343.30000000005</v>
      </c>
      <c r="N81" s="10">
        <f t="shared" si="2"/>
        <v>118.44759999999999</v>
      </c>
      <c r="O81" s="10">
        <f t="shared" si="2"/>
        <v>114.08110000000001</v>
      </c>
      <c r="P81" s="10">
        <f t="shared" si="2"/>
        <v>109.25880000000001</v>
      </c>
      <c r="Q81" s="10">
        <f t="shared" si="2"/>
        <v>103.49999999999999</v>
      </c>
      <c r="R81" s="10">
        <f t="shared" si="2"/>
        <v>99.989399999999975</v>
      </c>
      <c r="S81" s="10">
        <f t="shared" si="2"/>
        <v>98.600700000000018</v>
      </c>
      <c r="T81" s="10">
        <f t="shared" si="2"/>
        <v>99.268900000000002</v>
      </c>
      <c r="U81" s="10">
        <f t="shared" si="2"/>
        <v>100.21689999999998</v>
      </c>
    </row>
    <row r="82" spans="1:25" x14ac:dyDescent="0.3">
      <c r="A82" t="s">
        <v>34</v>
      </c>
      <c r="B82" s="2">
        <v>11159</v>
      </c>
      <c r="C82" s="2">
        <v>16970</v>
      </c>
      <c r="D82" s="2">
        <v>16967.5</v>
      </c>
      <c r="E82" s="2">
        <v>17321.3</v>
      </c>
      <c r="F82" s="2">
        <v>17848.100000000002</v>
      </c>
      <c r="G82" s="2">
        <v>18478.299999999996</v>
      </c>
      <c r="H82" s="2">
        <v>18820.8</v>
      </c>
      <c r="I82" s="2">
        <v>19111.599999999999</v>
      </c>
      <c r="J82" s="2">
        <v>19417.2</v>
      </c>
      <c r="K82" s="2">
        <v>19462.099999999999</v>
      </c>
      <c r="L82" s="2">
        <v>19473.600000000002</v>
      </c>
      <c r="M82" s="2">
        <v>19442.3</v>
      </c>
      <c r="N82">
        <v>20.959699999999998</v>
      </c>
      <c r="O82">
        <v>21.692600000000002</v>
      </c>
      <c r="P82">
        <v>22.5061</v>
      </c>
      <c r="Q82">
        <v>22.887700000000002</v>
      </c>
      <c r="R82">
        <v>23.143900000000002</v>
      </c>
      <c r="S82">
        <v>23.379300000000001</v>
      </c>
      <c r="T82">
        <v>23.979599999999998</v>
      </c>
      <c r="U82">
        <v>23.984599999999997</v>
      </c>
    </row>
    <row r="83" spans="1:25" s="9" customFormat="1" x14ac:dyDescent="0.3">
      <c r="A83" t="s">
        <v>113</v>
      </c>
      <c r="B83" s="2">
        <v>2557</v>
      </c>
      <c r="C83" s="2">
        <v>3417</v>
      </c>
      <c r="D83" s="2">
        <v>3413</v>
      </c>
      <c r="E83" s="2">
        <v>3447</v>
      </c>
      <c r="F83" s="2">
        <v>3438.7</v>
      </c>
      <c r="G83" s="2">
        <v>3427.2</v>
      </c>
      <c r="H83" s="2">
        <v>3496.7999999999997</v>
      </c>
      <c r="I83" s="2">
        <v>3573.7999999999997</v>
      </c>
      <c r="J83" s="2">
        <v>3655.2000000000003</v>
      </c>
      <c r="K83" s="2">
        <v>3725.3</v>
      </c>
      <c r="L83" s="2">
        <v>3795.8</v>
      </c>
      <c r="M83" s="2">
        <v>3879.6</v>
      </c>
      <c r="N83">
        <v>0.9927999999999999</v>
      </c>
      <c r="O83">
        <v>0.98360000000000003</v>
      </c>
      <c r="P83">
        <v>0.96859999999999991</v>
      </c>
      <c r="Q83">
        <v>0.94589999999999996</v>
      </c>
      <c r="R83">
        <v>0.91270000000000007</v>
      </c>
      <c r="S83">
        <v>0.86429999999999996</v>
      </c>
      <c r="T83">
        <v>0.79710000000000003</v>
      </c>
      <c r="U83">
        <v>0.6986</v>
      </c>
      <c r="V83"/>
      <c r="W83"/>
      <c r="X83"/>
      <c r="Y83"/>
    </row>
    <row r="84" spans="1:25" s="9" customFormat="1" x14ac:dyDescent="0.3">
      <c r="A84" t="s">
        <v>36</v>
      </c>
      <c r="B84" s="2">
        <v>202160</v>
      </c>
      <c r="C84" s="2">
        <v>253768</v>
      </c>
      <c r="D84" s="2">
        <v>253891.19999999998</v>
      </c>
      <c r="E84" s="2">
        <v>256638.1</v>
      </c>
      <c r="F84" s="2">
        <v>248356.5</v>
      </c>
      <c r="G84" s="2">
        <v>242047.8</v>
      </c>
      <c r="H84" s="2">
        <v>241165.19999999998</v>
      </c>
      <c r="I84" s="2">
        <v>242920.80000000002</v>
      </c>
      <c r="J84" s="2">
        <v>245143.5</v>
      </c>
      <c r="K84" s="2">
        <v>247341.59999999998</v>
      </c>
      <c r="L84" s="2">
        <v>250866.90000000002</v>
      </c>
      <c r="M84" s="2">
        <v>255937.5</v>
      </c>
      <c r="N84">
        <v>75.291899999999998</v>
      </c>
      <c r="O84">
        <v>71.668899999999994</v>
      </c>
      <c r="P84">
        <v>67.582700000000003</v>
      </c>
      <c r="Q84">
        <v>63.050800000000002</v>
      </c>
      <c r="R84">
        <v>60.927900000000001</v>
      </c>
      <c r="S84">
        <v>61.028700000000001</v>
      </c>
      <c r="T84">
        <v>60.520499999999998</v>
      </c>
      <c r="U84">
        <v>60.791599999999995</v>
      </c>
      <c r="V84"/>
      <c r="W84"/>
      <c r="X84"/>
      <c r="Y84"/>
    </row>
    <row r="85" spans="1:25" s="9" customFormat="1" x14ac:dyDescent="0.3">
      <c r="A85" t="s">
        <v>38</v>
      </c>
      <c r="B85" s="2">
        <v>23378</v>
      </c>
      <c r="C85" s="2">
        <v>56128</v>
      </c>
      <c r="D85" s="2">
        <v>55862.9</v>
      </c>
      <c r="E85" s="2">
        <v>55284.500000000007</v>
      </c>
      <c r="F85" s="2">
        <v>51082.3</v>
      </c>
      <c r="G85" s="2">
        <v>47397.4</v>
      </c>
      <c r="H85" s="2">
        <v>45001.200000000004</v>
      </c>
      <c r="I85" s="2">
        <v>43070.1</v>
      </c>
      <c r="J85" s="2">
        <v>41321.1</v>
      </c>
      <c r="K85" s="2">
        <v>39101.299999999996</v>
      </c>
      <c r="L85" s="2">
        <v>36828.600000000006</v>
      </c>
      <c r="M85" s="2">
        <v>34726.700000000004</v>
      </c>
      <c r="N85">
        <v>9.4593000000000007</v>
      </c>
      <c r="O85">
        <v>7.78</v>
      </c>
      <c r="P85">
        <v>5.9798</v>
      </c>
      <c r="Q85">
        <v>4.0974000000000004</v>
      </c>
      <c r="R85">
        <v>2.1271</v>
      </c>
      <c r="S85">
        <v>6.0000000000002272E-4</v>
      </c>
      <c r="T85">
        <v>0</v>
      </c>
      <c r="U85">
        <v>-9.9999999999965893E-5</v>
      </c>
      <c r="V85"/>
      <c r="W85"/>
      <c r="X85"/>
      <c r="Y85"/>
    </row>
    <row r="86" spans="1:25" x14ac:dyDescent="0.3">
      <c r="A86" t="s">
        <v>40</v>
      </c>
      <c r="B86" s="2">
        <v>9754</v>
      </c>
      <c r="C86" s="2">
        <v>9738</v>
      </c>
      <c r="D86" s="2">
        <v>9934.9</v>
      </c>
      <c r="E86" s="2">
        <v>10011</v>
      </c>
      <c r="F86" s="2">
        <v>10237.6</v>
      </c>
      <c r="G86" s="2">
        <v>10500.1</v>
      </c>
      <c r="H86" s="2">
        <v>10602.599999999999</v>
      </c>
      <c r="I86" s="2">
        <v>10724.4</v>
      </c>
      <c r="J86" s="2">
        <v>10785.499999999998</v>
      </c>
      <c r="K86" s="2">
        <v>10777.8</v>
      </c>
      <c r="L86" s="2">
        <v>10758.1</v>
      </c>
      <c r="M86" s="2">
        <v>10722.6</v>
      </c>
      <c r="N86">
        <v>3.2875999999999999</v>
      </c>
      <c r="O86">
        <v>3.1783999999999999</v>
      </c>
      <c r="P86">
        <v>3.0566</v>
      </c>
      <c r="Q86">
        <v>2.9007000000000001</v>
      </c>
      <c r="R86">
        <v>2.7015000000000002</v>
      </c>
      <c r="S86">
        <v>2.4785000000000004</v>
      </c>
      <c r="T86">
        <v>2.3069000000000002</v>
      </c>
      <c r="U86">
        <v>2.0345</v>
      </c>
    </row>
    <row r="87" spans="1:25" x14ac:dyDescent="0.3">
      <c r="A87" t="s">
        <v>114</v>
      </c>
      <c r="B87" s="2">
        <v>6975</v>
      </c>
      <c r="C87" s="2">
        <v>7063</v>
      </c>
      <c r="D87" s="2">
        <v>7328.1</v>
      </c>
      <c r="E87" s="2">
        <v>7400.8</v>
      </c>
      <c r="F87" s="2">
        <v>7100.0999999999995</v>
      </c>
      <c r="G87" s="2">
        <v>6817.4000000000005</v>
      </c>
      <c r="H87" s="2">
        <v>6844.4</v>
      </c>
      <c r="I87" s="2">
        <v>6886.5999999999995</v>
      </c>
      <c r="J87" s="2">
        <v>6971.1</v>
      </c>
      <c r="K87" s="2">
        <v>7038.3</v>
      </c>
      <c r="L87" s="2">
        <v>7104.4999999999991</v>
      </c>
      <c r="M87" s="2">
        <v>7168.2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5" x14ac:dyDescent="0.3">
      <c r="A88" t="s">
        <v>115</v>
      </c>
      <c r="B88" s="2">
        <v>233</v>
      </c>
      <c r="C88" s="2">
        <v>234</v>
      </c>
      <c r="D88" s="2">
        <v>223</v>
      </c>
      <c r="E88" s="2">
        <v>224.99999999999997</v>
      </c>
      <c r="F88" s="2">
        <v>218.4</v>
      </c>
      <c r="G88" s="2">
        <v>211.9</v>
      </c>
      <c r="H88" s="2">
        <v>212.1</v>
      </c>
      <c r="I88" s="2">
        <v>212.3</v>
      </c>
      <c r="J88" s="2">
        <v>212.29999999999998</v>
      </c>
      <c r="K88" s="2">
        <v>211.70000000000002</v>
      </c>
      <c r="L88" s="2">
        <v>210.5</v>
      </c>
      <c r="M88" s="2">
        <v>208.9</v>
      </c>
      <c r="N88">
        <v>1.5099999999999999E-2</v>
      </c>
      <c r="O88">
        <v>1.3800000000000002E-2</v>
      </c>
      <c r="P88">
        <v>1.26E-2</v>
      </c>
      <c r="Q88">
        <v>1.1900000000000001E-2</v>
      </c>
      <c r="R88">
        <v>1.1800000000000001E-2</v>
      </c>
      <c r="S88">
        <v>1.11E-2</v>
      </c>
      <c r="T88">
        <v>1.0299999999999998E-2</v>
      </c>
      <c r="U88">
        <v>9.2999999999999992E-3</v>
      </c>
    </row>
    <row r="89" spans="1:25" s="1" customFormat="1" x14ac:dyDescent="0.3">
      <c r="A89" t="s">
        <v>116</v>
      </c>
      <c r="B89" s="2">
        <v>1059</v>
      </c>
      <c r="C89" s="2">
        <v>1077</v>
      </c>
      <c r="D89" s="2">
        <v>1054</v>
      </c>
      <c r="E89" s="2">
        <v>1067.1999999999998</v>
      </c>
      <c r="F89" s="2">
        <v>1068.2</v>
      </c>
      <c r="G89" s="2">
        <v>1068.6999999999998</v>
      </c>
      <c r="H89" s="2">
        <v>1076.5</v>
      </c>
      <c r="I89" s="2">
        <v>1089.4999999999998</v>
      </c>
      <c r="J89" s="2">
        <v>1103.6000000000001</v>
      </c>
      <c r="K89" s="2">
        <v>1115.3999999999999</v>
      </c>
      <c r="L89" s="2">
        <v>1134.7</v>
      </c>
      <c r="M89" s="2">
        <v>1154.8</v>
      </c>
      <c r="N89">
        <v>0.19660000000000014</v>
      </c>
      <c r="O89">
        <v>0.18760000000000002</v>
      </c>
      <c r="P89">
        <v>0.17910000000000001</v>
      </c>
      <c r="Q89">
        <v>0.17080000000000006</v>
      </c>
      <c r="R89">
        <v>0.16250000000000001</v>
      </c>
      <c r="S89">
        <v>0.15200000000000011</v>
      </c>
      <c r="T89">
        <v>0.13990000000000008</v>
      </c>
      <c r="U89">
        <v>0.12539999999999998</v>
      </c>
      <c r="V89"/>
      <c r="W89"/>
      <c r="X89"/>
      <c r="Y89"/>
    </row>
    <row r="90" spans="1:25" s="9" customFormat="1" x14ac:dyDescent="0.3">
      <c r="A90" t="s">
        <v>117</v>
      </c>
      <c r="B90" s="2">
        <v>8630</v>
      </c>
      <c r="C90" s="2">
        <v>11389</v>
      </c>
      <c r="D90" s="2">
        <v>9809.7000000000007</v>
      </c>
      <c r="E90" s="2">
        <v>9919.4</v>
      </c>
      <c r="F90" s="2">
        <v>10065.700000000001</v>
      </c>
      <c r="G90" s="2">
        <v>10215.5</v>
      </c>
      <c r="H90" s="2">
        <v>10438.900000000001</v>
      </c>
      <c r="I90" s="2">
        <v>10676.7</v>
      </c>
      <c r="J90" s="2">
        <v>10928.4</v>
      </c>
      <c r="K90" s="2">
        <v>11125.800000000001</v>
      </c>
      <c r="L90" s="2">
        <v>11330.099999999999</v>
      </c>
      <c r="M90" s="2">
        <v>11541.5</v>
      </c>
      <c r="N90">
        <v>2.8132000000000001</v>
      </c>
      <c r="O90">
        <v>2.8639999999999999</v>
      </c>
      <c r="P90">
        <v>2.9131000000000005</v>
      </c>
      <c r="Q90">
        <v>2.9582999999999999</v>
      </c>
      <c r="R90">
        <v>2.9975999999999998</v>
      </c>
      <c r="S90">
        <v>3.0258999999999996</v>
      </c>
      <c r="T90">
        <v>3.0274000000000001</v>
      </c>
      <c r="U90">
        <v>3.0249999999999999</v>
      </c>
      <c r="V90"/>
      <c r="W90"/>
      <c r="X90"/>
      <c r="Y90"/>
    </row>
    <row r="91" spans="1:25" x14ac:dyDescent="0.3">
      <c r="A91" t="s">
        <v>42</v>
      </c>
      <c r="B91" s="2">
        <v>7823</v>
      </c>
      <c r="C91" s="2">
        <v>8444</v>
      </c>
      <c r="D91" s="2">
        <v>8468.1</v>
      </c>
      <c r="E91" s="2">
        <v>8588</v>
      </c>
      <c r="F91" s="2">
        <v>8766.7999999999993</v>
      </c>
      <c r="G91" s="2">
        <v>8938.5</v>
      </c>
      <c r="H91" s="2">
        <v>9064.9</v>
      </c>
      <c r="I91" s="2">
        <v>9186.8000000000011</v>
      </c>
      <c r="J91" s="2">
        <v>9306.2999999999993</v>
      </c>
      <c r="K91" s="2">
        <v>9398.2000000000007</v>
      </c>
      <c r="L91" s="2">
        <v>9488.6999999999989</v>
      </c>
      <c r="M91" s="2">
        <v>9579</v>
      </c>
      <c r="N91">
        <v>2.8346999999999998</v>
      </c>
      <c r="O91">
        <v>3.1301000000000001</v>
      </c>
      <c r="P91">
        <v>3.4932000000000003</v>
      </c>
      <c r="Q91">
        <v>3.9263000000000003</v>
      </c>
      <c r="R91">
        <v>4.4699</v>
      </c>
      <c r="S91">
        <v>5.15</v>
      </c>
      <c r="T91">
        <v>6.0026999999999999</v>
      </c>
      <c r="U91">
        <v>7.0648999999999997</v>
      </c>
    </row>
    <row r="92" spans="1:25" x14ac:dyDescent="0.3">
      <c r="A92" t="s">
        <v>118</v>
      </c>
      <c r="B92" s="2">
        <v>148</v>
      </c>
      <c r="C92" s="2">
        <v>463</v>
      </c>
      <c r="D92" s="2">
        <v>442</v>
      </c>
      <c r="E92" s="2">
        <v>457.09999999999997</v>
      </c>
      <c r="F92" s="2">
        <v>464.4</v>
      </c>
      <c r="G92" s="2">
        <v>473.29999999999995</v>
      </c>
      <c r="H92" s="2">
        <v>480.1</v>
      </c>
      <c r="I92" s="2">
        <v>488.8</v>
      </c>
      <c r="J92" s="2">
        <v>496.70000000000005</v>
      </c>
      <c r="K92" s="2">
        <v>500.49999999999994</v>
      </c>
      <c r="L92" s="2">
        <v>510.8</v>
      </c>
      <c r="M92" s="2">
        <v>521.20000000000005</v>
      </c>
      <c r="N92">
        <v>0.33030000000000004</v>
      </c>
      <c r="O92">
        <v>0.32619999999999999</v>
      </c>
      <c r="P92">
        <v>0.32320000000000004</v>
      </c>
      <c r="Q92">
        <v>0.3206</v>
      </c>
      <c r="R92">
        <v>0.31859999999999994</v>
      </c>
      <c r="S92">
        <v>0.3165</v>
      </c>
      <c r="T92">
        <v>0.31589999999999996</v>
      </c>
      <c r="U92">
        <v>0.31510000000000005</v>
      </c>
    </row>
    <row r="93" spans="1:25" x14ac:dyDescent="0.3">
      <c r="A93" t="s">
        <v>119</v>
      </c>
      <c r="B93" s="2">
        <v>4038</v>
      </c>
      <c r="C93" s="2">
        <v>13690</v>
      </c>
      <c r="D93" s="2">
        <v>13267.9</v>
      </c>
      <c r="E93" s="2">
        <v>12853.3</v>
      </c>
      <c r="F93" s="2">
        <v>11448.500000000002</v>
      </c>
      <c r="G93" s="2">
        <v>9829.9</v>
      </c>
      <c r="H93" s="2">
        <v>8542.9000000000015</v>
      </c>
      <c r="I93" s="2">
        <v>7537.2</v>
      </c>
      <c r="J93" s="2">
        <v>6739.9000000000015</v>
      </c>
      <c r="K93" s="2">
        <v>6087.2</v>
      </c>
      <c r="L93" s="2">
        <v>5544</v>
      </c>
      <c r="M93" s="2">
        <v>5047</v>
      </c>
      <c r="N93">
        <v>8.9999999999999987E-4</v>
      </c>
      <c r="O93">
        <v>8.0000000000000004E-4</v>
      </c>
      <c r="P93">
        <v>7.000000000000001E-4</v>
      </c>
      <c r="Q93">
        <v>5.9999999999999995E-4</v>
      </c>
      <c r="R93">
        <v>7.000000000000001E-4</v>
      </c>
      <c r="S93">
        <v>1.9999999999999996E-4</v>
      </c>
      <c r="T93">
        <v>0</v>
      </c>
      <c r="U93">
        <v>0</v>
      </c>
    </row>
    <row r="94" spans="1:25" x14ac:dyDescent="0.3">
      <c r="A94" t="s">
        <v>120</v>
      </c>
      <c r="B94" s="2">
        <v>4301</v>
      </c>
      <c r="C94" s="2">
        <v>5537</v>
      </c>
      <c r="D94" s="2">
        <v>6104.3</v>
      </c>
      <c r="E94" s="2">
        <v>6256.4</v>
      </c>
      <c r="F94" s="2">
        <v>6484.3</v>
      </c>
      <c r="G94" s="2">
        <v>6736.9000000000005</v>
      </c>
      <c r="H94" s="2">
        <v>6883.7000000000007</v>
      </c>
      <c r="I94" s="2">
        <v>7024.0999999999995</v>
      </c>
      <c r="J94" s="2">
        <v>7166.2999999999993</v>
      </c>
      <c r="K94" s="2">
        <v>7241.5</v>
      </c>
      <c r="L94" s="2">
        <v>7318.6</v>
      </c>
      <c r="M94" s="2">
        <v>7414.0000000000009</v>
      </c>
      <c r="N94">
        <v>2.2654999999999998</v>
      </c>
      <c r="O94">
        <v>2.2551000000000001</v>
      </c>
      <c r="P94">
        <v>2.2431000000000001</v>
      </c>
      <c r="Q94">
        <v>2.2290000000000001</v>
      </c>
      <c r="R94">
        <v>2.2152000000000003</v>
      </c>
      <c r="S94">
        <v>2.1936</v>
      </c>
      <c r="T94">
        <v>2.1686000000000001</v>
      </c>
      <c r="U94">
        <v>2.1680000000000001</v>
      </c>
    </row>
    <row r="95" spans="1:25" x14ac:dyDescent="0.3">
      <c r="A95" s="1" t="s">
        <v>94</v>
      </c>
    </row>
    <row r="96" spans="1:25" x14ac:dyDescent="0.3">
      <c r="B96" s="2" t="s">
        <v>1</v>
      </c>
      <c r="D96" s="2" t="s">
        <v>2</v>
      </c>
    </row>
    <row r="97" spans="1:21" x14ac:dyDescent="0.3">
      <c r="A97" s="5" t="s">
        <v>4</v>
      </c>
      <c r="B97" s="6">
        <v>1992</v>
      </c>
      <c r="C97" s="6">
        <v>2017</v>
      </c>
      <c r="D97" s="7">
        <v>2017</v>
      </c>
      <c r="E97" s="7">
        <v>2020</v>
      </c>
      <c r="F97" s="7">
        <v>2025</v>
      </c>
      <c r="G97" s="7">
        <v>2030</v>
      </c>
      <c r="H97" s="7">
        <v>2035</v>
      </c>
      <c r="I97" s="7">
        <v>2040</v>
      </c>
      <c r="J97" s="7">
        <v>2045</v>
      </c>
      <c r="K97" s="7">
        <v>2050</v>
      </c>
      <c r="L97" s="7">
        <v>2055</v>
      </c>
      <c r="M97" s="7">
        <v>2060</v>
      </c>
      <c r="N97" s="8">
        <v>2065</v>
      </c>
      <c r="O97" s="8">
        <v>2070</v>
      </c>
      <c r="P97" s="8">
        <v>2075</v>
      </c>
      <c r="Q97" s="8">
        <v>2080</v>
      </c>
      <c r="R97" s="8">
        <v>2085</v>
      </c>
      <c r="S97" s="8">
        <v>2090</v>
      </c>
      <c r="T97" s="8">
        <v>2095</v>
      </c>
      <c r="U97" s="8">
        <v>2100</v>
      </c>
    </row>
    <row r="98" spans="1:21" x14ac:dyDescent="0.3">
      <c r="A98" s="9" t="s">
        <v>44</v>
      </c>
      <c r="B98" s="10">
        <f>SUM(B99:B137)+B185+B186+B189+B190+B191+B196+B197+B199</f>
        <v>1199732</v>
      </c>
      <c r="C98" s="10">
        <f>SUM(C99:C137)+C185+C186+C189+C190+C191+C196+C197+C199</f>
        <v>1225987</v>
      </c>
      <c r="D98" s="10">
        <f>SUM(D99:D137)+D185+D186+D189+D190+D191+D196+D197+D199</f>
        <v>1342457.2000000009</v>
      </c>
      <c r="E98" s="10">
        <f>SUM(E99:E137)+E185+E186+E189+E190+E191+E196+E197+E199</f>
        <v>1384116.6999999993</v>
      </c>
      <c r="F98" s="10">
        <f t="shared" ref="F98:U98" si="3">SUM(F99:F137)+F185+F186+F189+F190+F191+F196+F197+F199</f>
        <v>1448224.6999999997</v>
      </c>
      <c r="G98" s="10">
        <f t="shared" si="3"/>
        <v>1526204.6</v>
      </c>
      <c r="H98" s="10">
        <f t="shared" si="3"/>
        <v>1565648.2999999996</v>
      </c>
      <c r="I98" s="10">
        <f t="shared" si="3"/>
        <v>1600376.5999999999</v>
      </c>
      <c r="J98" s="10">
        <f t="shared" si="3"/>
        <v>1630853.2</v>
      </c>
      <c r="K98" s="10">
        <f t="shared" si="3"/>
        <v>1627516.2</v>
      </c>
      <c r="L98" s="10">
        <f t="shared" si="3"/>
        <v>1625054.9</v>
      </c>
      <c r="M98" s="10">
        <f t="shared" si="3"/>
        <v>1621146.7999999993</v>
      </c>
      <c r="N98" s="10">
        <f t="shared" si="3"/>
        <v>517.44090000000006</v>
      </c>
      <c r="O98" s="10">
        <f t="shared" si="3"/>
        <v>497.14179999999982</v>
      </c>
      <c r="P98" s="10">
        <f t="shared" si="3"/>
        <v>477.06100000000004</v>
      </c>
      <c r="Q98" s="10">
        <f t="shared" si="3"/>
        <v>447.81119999999993</v>
      </c>
      <c r="R98" s="10">
        <f t="shared" si="3"/>
        <v>413.82809999999984</v>
      </c>
      <c r="S98" s="10">
        <f t="shared" si="3"/>
        <v>371.71020000000004</v>
      </c>
      <c r="T98" s="10">
        <f t="shared" si="3"/>
        <v>335.90879999999999</v>
      </c>
      <c r="U98" s="10">
        <f t="shared" si="3"/>
        <v>309.99310000000003</v>
      </c>
    </row>
    <row r="99" spans="1:21" x14ac:dyDescent="0.3">
      <c r="A99" t="s">
        <v>121</v>
      </c>
      <c r="B99" s="2">
        <v>2295</v>
      </c>
      <c r="C99" s="2">
        <v>3612</v>
      </c>
      <c r="D99" s="2">
        <v>3601</v>
      </c>
      <c r="E99" s="2">
        <v>3648</v>
      </c>
      <c r="F99" s="2">
        <v>3353.0999999999995</v>
      </c>
      <c r="G99" s="2">
        <v>635.1</v>
      </c>
      <c r="H99" s="2">
        <v>644.70000000000005</v>
      </c>
      <c r="I99" s="2">
        <v>654.5</v>
      </c>
      <c r="J99" s="2">
        <v>664.4</v>
      </c>
      <c r="K99" s="2">
        <v>674.5</v>
      </c>
      <c r="L99" s="2">
        <v>684.7</v>
      </c>
      <c r="M99" s="2">
        <v>695.1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3">
      <c r="A100" t="s">
        <v>122</v>
      </c>
      <c r="B100" s="2">
        <v>5</v>
      </c>
      <c r="C100" s="2">
        <v>15</v>
      </c>
      <c r="D100" s="2">
        <v>14</v>
      </c>
      <c r="E100" s="2">
        <v>14.3</v>
      </c>
      <c r="F100" s="2">
        <v>14.7</v>
      </c>
      <c r="G100" s="2">
        <v>15</v>
      </c>
      <c r="H100" s="2">
        <v>15.1</v>
      </c>
      <c r="I100" s="2">
        <v>15.1</v>
      </c>
      <c r="J100" s="2">
        <v>15.299999999999999</v>
      </c>
      <c r="K100" s="2">
        <v>15.200000000000001</v>
      </c>
      <c r="L100" s="2">
        <v>15</v>
      </c>
      <c r="M100" s="2">
        <v>14.799999999999999</v>
      </c>
      <c r="N100">
        <v>2.6999999999999997E-3</v>
      </c>
      <c r="O100">
        <v>2.0999999999999994E-3</v>
      </c>
      <c r="P100">
        <v>1.6000000000000001E-3</v>
      </c>
      <c r="Q100">
        <v>1.1999999999999999E-3</v>
      </c>
      <c r="R100">
        <v>1E-3</v>
      </c>
      <c r="S100">
        <v>5.9999999999999995E-4</v>
      </c>
      <c r="T100">
        <v>3.0000000000000003E-4</v>
      </c>
      <c r="U100">
        <v>0</v>
      </c>
    </row>
    <row r="101" spans="1:21" x14ac:dyDescent="0.3">
      <c r="A101" t="s">
        <v>124</v>
      </c>
      <c r="B101" s="2">
        <v>28588</v>
      </c>
      <c r="C101" s="2">
        <v>26493</v>
      </c>
      <c r="D101" s="2">
        <v>26593.200000000001</v>
      </c>
      <c r="E101" s="2">
        <v>26835.5</v>
      </c>
      <c r="F101" s="2">
        <v>27185.100000000002</v>
      </c>
      <c r="G101" s="2">
        <v>27537.300000000003</v>
      </c>
      <c r="H101" s="2">
        <v>27950.1</v>
      </c>
      <c r="I101" s="2">
        <v>28369.8</v>
      </c>
      <c r="J101" s="2">
        <v>28795.600000000002</v>
      </c>
      <c r="K101" s="2">
        <v>29223.7</v>
      </c>
      <c r="L101" s="2">
        <v>29658.799999999999</v>
      </c>
      <c r="M101" s="2">
        <v>30101.8</v>
      </c>
      <c r="N101">
        <v>0.64249999999999996</v>
      </c>
      <c r="O101">
        <v>0.67170000000000007</v>
      </c>
      <c r="P101">
        <v>0.70269999999999988</v>
      </c>
      <c r="Q101">
        <v>0.73509999999999998</v>
      </c>
      <c r="R101">
        <v>0.76970000000000005</v>
      </c>
      <c r="S101">
        <v>0.80479999999999996</v>
      </c>
      <c r="T101">
        <v>0.84220000000000006</v>
      </c>
      <c r="U101">
        <v>0.88129999999999997</v>
      </c>
    </row>
    <row r="102" spans="1:21" x14ac:dyDescent="0.3">
      <c r="A102" t="s">
        <v>125</v>
      </c>
      <c r="B102" s="2">
        <v>3954</v>
      </c>
      <c r="C102" s="2">
        <v>5320</v>
      </c>
      <c r="D102" s="2">
        <v>5320.9</v>
      </c>
      <c r="E102" s="2">
        <v>5383.6</v>
      </c>
      <c r="F102" s="2">
        <v>5458.3</v>
      </c>
      <c r="G102" s="2">
        <v>5534</v>
      </c>
      <c r="H102" s="2">
        <v>5617.4000000000005</v>
      </c>
      <c r="I102" s="2">
        <v>5701.5999999999995</v>
      </c>
      <c r="J102" s="2">
        <v>5786.9</v>
      </c>
      <c r="K102" s="2">
        <v>5873.4</v>
      </c>
      <c r="L102" s="2">
        <v>5961.1</v>
      </c>
      <c r="M102" s="2">
        <v>6049.7</v>
      </c>
      <c r="N102">
        <v>5.3399999999999996E-2</v>
      </c>
      <c r="O102">
        <v>4.2999999999999997E-2</v>
      </c>
      <c r="P102">
        <v>1.43E-2</v>
      </c>
      <c r="Q102">
        <v>1.7399999999999999E-2</v>
      </c>
      <c r="R102">
        <v>2.1099999999999997E-2</v>
      </c>
      <c r="S102">
        <v>2.47E-2</v>
      </c>
      <c r="T102">
        <v>2.4799999999999996E-2</v>
      </c>
      <c r="U102">
        <v>2.4799999999999999E-2</v>
      </c>
    </row>
    <row r="103" spans="1:21" x14ac:dyDescent="0.3">
      <c r="A103" t="s">
        <v>126</v>
      </c>
      <c r="B103" s="2">
        <v>107</v>
      </c>
      <c r="C103" s="2">
        <v>96</v>
      </c>
      <c r="D103" s="2">
        <v>95.9</v>
      </c>
      <c r="E103" s="2">
        <v>90.6</v>
      </c>
      <c r="F103" s="2">
        <v>78.8</v>
      </c>
      <c r="G103" s="2">
        <v>68.2</v>
      </c>
      <c r="H103" s="2">
        <v>67.099999999999994</v>
      </c>
      <c r="I103" s="2">
        <v>66.099999999999994</v>
      </c>
      <c r="J103" s="2">
        <v>64.8</v>
      </c>
      <c r="K103" s="2">
        <v>65.3</v>
      </c>
      <c r="L103" s="2">
        <v>65.8</v>
      </c>
      <c r="M103" s="2">
        <v>67.5</v>
      </c>
      <c r="N103">
        <v>3.49E-2</v>
      </c>
      <c r="O103">
        <v>3.3500000000000002E-2</v>
      </c>
      <c r="P103">
        <v>3.1699999999999999E-2</v>
      </c>
      <c r="Q103">
        <v>2.9600000000000001E-2</v>
      </c>
      <c r="R103">
        <v>2.8899999999999999E-2</v>
      </c>
      <c r="S103">
        <v>2.6199999999999998E-2</v>
      </c>
      <c r="T103">
        <v>2.3799999999999998E-2</v>
      </c>
      <c r="U103">
        <v>2.1299999999999996E-2</v>
      </c>
    </row>
    <row r="104" spans="1:21" x14ac:dyDescent="0.3">
      <c r="A104" t="s">
        <v>127</v>
      </c>
      <c r="B104" s="2">
        <v>11337</v>
      </c>
      <c r="C104" s="2">
        <v>7816</v>
      </c>
      <c r="D104" s="2">
        <v>7941.3</v>
      </c>
      <c r="E104" s="2">
        <v>8021.5</v>
      </c>
      <c r="F104" s="2">
        <v>8101</v>
      </c>
      <c r="G104" s="2">
        <v>8178.3</v>
      </c>
      <c r="H104" s="2">
        <v>8278.6999999999989</v>
      </c>
      <c r="I104" s="2">
        <v>8383.1</v>
      </c>
      <c r="J104" s="2">
        <v>8491.6</v>
      </c>
      <c r="K104" s="2">
        <v>8573.6</v>
      </c>
      <c r="L104" s="2">
        <v>8662.9</v>
      </c>
      <c r="M104" s="2">
        <v>8750.1999999999989</v>
      </c>
      <c r="N104">
        <v>4.4700000000000004E-2</v>
      </c>
      <c r="O104">
        <v>4.7300000000000002E-2</v>
      </c>
      <c r="P104">
        <v>4.8199999999999993E-2</v>
      </c>
      <c r="Q104">
        <v>4.87E-2</v>
      </c>
      <c r="R104">
        <v>5.0799999999999998E-2</v>
      </c>
      <c r="S104">
        <v>5.0099999999999999E-2</v>
      </c>
      <c r="T104">
        <v>4.9599999999999998E-2</v>
      </c>
      <c r="U104">
        <v>4.9099999999999991E-2</v>
      </c>
    </row>
    <row r="105" spans="1:21" x14ac:dyDescent="0.3">
      <c r="A105" t="s">
        <v>46</v>
      </c>
      <c r="B105" s="2">
        <v>374164</v>
      </c>
      <c r="C105" s="2">
        <v>404717</v>
      </c>
      <c r="D105" s="2">
        <v>518375.7</v>
      </c>
      <c r="E105" s="2">
        <v>545216.69999999995</v>
      </c>
      <c r="F105" s="2">
        <v>602337</v>
      </c>
      <c r="G105" s="2">
        <v>675749.9</v>
      </c>
      <c r="H105" s="2">
        <v>706718.39999999991</v>
      </c>
      <c r="I105" s="2">
        <v>730658.8</v>
      </c>
      <c r="J105" s="2">
        <v>748672.70000000007</v>
      </c>
      <c r="K105" s="2">
        <v>738978.9</v>
      </c>
      <c r="L105" s="2">
        <v>727772</v>
      </c>
      <c r="M105" s="2">
        <v>715530.29999999993</v>
      </c>
      <c r="N105">
        <v>384.37829999999997</v>
      </c>
      <c r="O105">
        <v>370.86809999999997</v>
      </c>
      <c r="P105">
        <v>351.41759999999999</v>
      </c>
      <c r="Q105">
        <v>319.7509</v>
      </c>
      <c r="R105">
        <v>281.50479999999999</v>
      </c>
      <c r="S105">
        <v>233.71439999999998</v>
      </c>
      <c r="T105">
        <v>190.57089999999999</v>
      </c>
      <c r="U105">
        <v>155.39160000000001</v>
      </c>
    </row>
    <row r="106" spans="1:21" x14ac:dyDescent="0.3">
      <c r="A106" t="s">
        <v>128</v>
      </c>
      <c r="B106" s="2">
        <v>48</v>
      </c>
      <c r="C106" s="2">
        <v>19</v>
      </c>
      <c r="D106" s="2">
        <v>22.5</v>
      </c>
      <c r="E106" s="2">
        <v>22.7</v>
      </c>
      <c r="F106" s="2">
        <v>22.1</v>
      </c>
      <c r="G106" s="2">
        <v>21.300000000000004</v>
      </c>
      <c r="H106" s="2">
        <v>22</v>
      </c>
      <c r="I106" s="2">
        <v>21.200000000000003</v>
      </c>
      <c r="J106" s="2">
        <v>20.6</v>
      </c>
      <c r="K106" s="2">
        <v>20.800000000000004</v>
      </c>
      <c r="L106" s="2">
        <v>21.6</v>
      </c>
      <c r="M106" s="2">
        <v>22.1</v>
      </c>
      <c r="N106">
        <v>1.3099999999999999E-2</v>
      </c>
      <c r="O106">
        <v>1.55E-2</v>
      </c>
      <c r="P106">
        <v>1.8499999999999999E-2</v>
      </c>
      <c r="Q106">
        <v>2.1600000000000001E-2</v>
      </c>
      <c r="R106">
        <v>2.35E-2</v>
      </c>
      <c r="S106">
        <v>2.76E-2</v>
      </c>
      <c r="T106">
        <v>3.0699999999999998E-2</v>
      </c>
      <c r="U106">
        <v>2.69E-2</v>
      </c>
    </row>
    <row r="107" spans="1:21" x14ac:dyDescent="0.3">
      <c r="A107" t="s">
        <v>129</v>
      </c>
      <c r="B107" s="2">
        <v>11</v>
      </c>
      <c r="C107" s="2">
        <v>17</v>
      </c>
      <c r="D107" s="2">
        <v>17.100000000000001</v>
      </c>
      <c r="E107" s="2">
        <v>17.3</v>
      </c>
      <c r="F107" s="2">
        <v>17.600000000000001</v>
      </c>
      <c r="G107" s="2">
        <v>17.800000000000004</v>
      </c>
      <c r="H107" s="2">
        <v>17.900000000000002</v>
      </c>
      <c r="I107" s="2">
        <v>18.200000000000003</v>
      </c>
      <c r="J107" s="2">
        <v>18.3</v>
      </c>
      <c r="K107" s="2">
        <v>18.5</v>
      </c>
      <c r="L107" s="2">
        <v>18.900000000000002</v>
      </c>
      <c r="M107" s="2">
        <v>19.100000000000001</v>
      </c>
      <c r="N107">
        <v>2.0000000000000001E-4</v>
      </c>
      <c r="O107">
        <v>2.0000000000000001E-4</v>
      </c>
      <c r="P107">
        <v>2.0000000000000001E-4</v>
      </c>
      <c r="Q107">
        <v>2.0000000000000001E-4</v>
      </c>
      <c r="R107">
        <v>2.0000000000000001E-4</v>
      </c>
      <c r="S107">
        <v>1E-4</v>
      </c>
      <c r="T107">
        <v>1E-4</v>
      </c>
      <c r="U107">
        <v>1E-4</v>
      </c>
    </row>
    <row r="108" spans="1:21" x14ac:dyDescent="0.3">
      <c r="A108" t="s">
        <v>48</v>
      </c>
      <c r="B108" s="2">
        <v>320866</v>
      </c>
      <c r="C108" s="2">
        <v>358576</v>
      </c>
      <c r="D108" s="2">
        <v>353955.7</v>
      </c>
      <c r="E108" s="2">
        <v>362844.6</v>
      </c>
      <c r="F108" s="2">
        <v>370338.80000000005</v>
      </c>
      <c r="G108" s="2">
        <v>376443.8</v>
      </c>
      <c r="H108" s="2">
        <v>380252.4</v>
      </c>
      <c r="I108" s="2">
        <v>383452.80000000005</v>
      </c>
      <c r="J108" s="2">
        <v>387172.99999999994</v>
      </c>
      <c r="K108" s="2">
        <v>391863.3</v>
      </c>
      <c r="L108" s="2">
        <v>399553</v>
      </c>
      <c r="M108" s="2">
        <v>408072.3</v>
      </c>
      <c r="N108">
        <v>20.558600000000002</v>
      </c>
      <c r="O108">
        <v>24.549100000000003</v>
      </c>
      <c r="P108">
        <v>29.869199999999996</v>
      </c>
      <c r="Q108">
        <v>36.207900000000002</v>
      </c>
      <c r="R108">
        <v>43.916899999999998</v>
      </c>
      <c r="S108">
        <v>53.433999999999997</v>
      </c>
      <c r="T108">
        <v>65.013199999999998</v>
      </c>
      <c r="U108">
        <v>76.618400000000008</v>
      </c>
    </row>
    <row r="109" spans="1:21" x14ac:dyDescent="0.3">
      <c r="A109" t="s">
        <v>50</v>
      </c>
      <c r="B109" s="2">
        <v>158281</v>
      </c>
      <c r="C109" s="2">
        <v>117421</v>
      </c>
      <c r="D109" s="2">
        <v>114547.29999999999</v>
      </c>
      <c r="E109" s="2">
        <v>117664.2</v>
      </c>
      <c r="F109" s="2">
        <v>118361.1</v>
      </c>
      <c r="G109" s="2">
        <v>120699.49999999999</v>
      </c>
      <c r="H109" s="2">
        <v>121858.09999999999</v>
      </c>
      <c r="I109" s="2">
        <v>124337.60000000001</v>
      </c>
      <c r="J109" s="2">
        <v>127290.4</v>
      </c>
      <c r="K109" s="2">
        <v>128173.1</v>
      </c>
      <c r="L109" s="2">
        <v>128687.7</v>
      </c>
      <c r="M109" s="2">
        <v>129633.60000000001</v>
      </c>
      <c r="N109">
        <v>40.956600000000009</v>
      </c>
      <c r="O109">
        <v>33.1511</v>
      </c>
      <c r="P109">
        <v>29.902999999999999</v>
      </c>
      <c r="Q109">
        <v>27.561100000000003</v>
      </c>
      <c r="R109">
        <v>24.817299999999999</v>
      </c>
      <c r="S109">
        <v>21.178399999999996</v>
      </c>
      <c r="T109">
        <v>16.839500000000001</v>
      </c>
      <c r="U109">
        <v>13.746499999999999</v>
      </c>
    </row>
    <row r="110" spans="1:21" x14ac:dyDescent="0.3">
      <c r="A110" t="s">
        <v>130</v>
      </c>
      <c r="B110" s="2">
        <v>1421</v>
      </c>
      <c r="C110" s="2">
        <v>456</v>
      </c>
      <c r="D110" s="2">
        <v>2287.1</v>
      </c>
      <c r="E110" s="2">
        <v>2352.4</v>
      </c>
      <c r="F110" s="2">
        <v>2447.7000000000003</v>
      </c>
      <c r="G110" s="2">
        <v>2562.9</v>
      </c>
      <c r="H110" s="2">
        <v>2623.9</v>
      </c>
      <c r="I110" s="2">
        <v>2650.9999999999995</v>
      </c>
      <c r="J110" s="2">
        <v>2648.7</v>
      </c>
      <c r="K110" s="2">
        <v>2616.6999999999998</v>
      </c>
      <c r="L110" s="2">
        <v>2635.9</v>
      </c>
      <c r="M110" s="2">
        <v>2678.7</v>
      </c>
      <c r="N110">
        <v>0.11550000000000001</v>
      </c>
      <c r="O110">
        <v>0.1011</v>
      </c>
      <c r="P110">
        <v>8.9400000000000007E-2</v>
      </c>
      <c r="Q110">
        <v>7.9899999999999999E-2</v>
      </c>
      <c r="R110">
        <v>7.3999999999999996E-2</v>
      </c>
      <c r="S110">
        <v>7.0800000000000002E-2</v>
      </c>
      <c r="T110">
        <v>6.9099999999999995E-2</v>
      </c>
      <c r="U110">
        <v>6.4899999999999999E-2</v>
      </c>
    </row>
    <row r="111" spans="1:21" x14ac:dyDescent="0.3">
      <c r="A111" t="s">
        <v>131</v>
      </c>
      <c r="B111" s="2">
        <v>97</v>
      </c>
      <c r="C111" s="2">
        <v>179</v>
      </c>
      <c r="D111" s="2">
        <v>338.8</v>
      </c>
      <c r="E111" s="2">
        <v>358.5</v>
      </c>
      <c r="F111" s="2">
        <v>373.29999999999995</v>
      </c>
      <c r="G111" s="2">
        <v>396.1</v>
      </c>
      <c r="H111" s="2">
        <v>406.40000000000003</v>
      </c>
      <c r="I111" s="2">
        <v>416.1</v>
      </c>
      <c r="J111" s="2">
        <v>426.5</v>
      </c>
      <c r="K111" s="2">
        <v>426.3</v>
      </c>
      <c r="L111" s="2">
        <v>426</v>
      </c>
      <c r="M111" s="2">
        <v>425.9</v>
      </c>
      <c r="N111">
        <v>1.3099999999999999E-2</v>
      </c>
      <c r="O111">
        <v>1.6E-2</v>
      </c>
      <c r="P111">
        <v>1.9399999999999997E-2</v>
      </c>
      <c r="Q111">
        <v>2.3600000000000003E-2</v>
      </c>
      <c r="R111">
        <v>2.8799999999999999E-2</v>
      </c>
      <c r="S111">
        <v>3.5000000000000003E-2</v>
      </c>
      <c r="T111">
        <v>4.2599999999999999E-2</v>
      </c>
      <c r="U111">
        <v>5.1799999999999999E-2</v>
      </c>
    </row>
    <row r="112" spans="1:21" x14ac:dyDescent="0.3">
      <c r="A112" t="s">
        <v>132</v>
      </c>
      <c r="B112" s="2">
        <v>411</v>
      </c>
      <c r="C112" s="2">
        <v>38</v>
      </c>
      <c r="D112" s="2">
        <v>137.69999999999999</v>
      </c>
      <c r="E112" s="2">
        <v>134.69999999999999</v>
      </c>
      <c r="F112" s="2">
        <v>104.3</v>
      </c>
      <c r="G112" s="2">
        <v>74.599999999999994</v>
      </c>
      <c r="H112" s="2">
        <v>63.4</v>
      </c>
      <c r="I112" s="2">
        <v>52.1</v>
      </c>
      <c r="J112" s="2">
        <v>42.4</v>
      </c>
      <c r="K112" s="2">
        <v>31.800000000000004</v>
      </c>
      <c r="L112" s="2">
        <v>24.5</v>
      </c>
      <c r="M112" s="2">
        <v>8.9</v>
      </c>
      <c r="N112">
        <v>1.4800000000000001E-2</v>
      </c>
      <c r="O112">
        <v>1.21E-2</v>
      </c>
      <c r="P112">
        <v>9.8000000000000014E-3</v>
      </c>
      <c r="Q112">
        <v>8.0000000000000002E-3</v>
      </c>
      <c r="R112">
        <v>6.7000000000000002E-3</v>
      </c>
      <c r="S112">
        <v>5.4000000000000003E-3</v>
      </c>
      <c r="T112">
        <v>4.4000000000000003E-3</v>
      </c>
      <c r="U112">
        <v>3.5999999999999999E-3</v>
      </c>
    </row>
    <row r="113" spans="1:21" x14ac:dyDescent="0.3">
      <c r="A113" t="s">
        <v>51</v>
      </c>
      <c r="B113" s="2">
        <v>66155</v>
      </c>
      <c r="C113" s="2">
        <v>52542</v>
      </c>
      <c r="D113" s="2">
        <v>51899.4</v>
      </c>
      <c r="E113" s="2">
        <v>50621.599999999999</v>
      </c>
      <c r="F113" s="2">
        <v>46731.000000000007</v>
      </c>
      <c r="G113" s="2">
        <v>43156.9</v>
      </c>
      <c r="H113" s="2">
        <v>41129.899999999994</v>
      </c>
      <c r="I113" s="2">
        <v>39819.5</v>
      </c>
      <c r="J113" s="2">
        <v>38798.399999999994</v>
      </c>
      <c r="K113" s="2">
        <v>37440.9</v>
      </c>
      <c r="L113" s="2">
        <v>36074.799999999996</v>
      </c>
      <c r="M113" s="2">
        <v>34655.800000000003</v>
      </c>
      <c r="N113">
        <v>18.081599999999998</v>
      </c>
      <c r="O113">
        <v>16.754900000000003</v>
      </c>
      <c r="P113">
        <v>15.504</v>
      </c>
      <c r="Q113">
        <v>14.4314</v>
      </c>
      <c r="R113">
        <v>13.5999</v>
      </c>
      <c r="S113">
        <v>12.8254</v>
      </c>
      <c r="T113">
        <v>12.0502</v>
      </c>
      <c r="U113">
        <v>11.546899999999999</v>
      </c>
    </row>
    <row r="114" spans="1:21" x14ac:dyDescent="0.3">
      <c r="A114" t="s">
        <v>133</v>
      </c>
      <c r="B114" s="2">
        <v>154</v>
      </c>
      <c r="C114" s="2">
        <v>362</v>
      </c>
      <c r="D114" s="2">
        <v>360.1</v>
      </c>
      <c r="E114" s="2">
        <v>364.4</v>
      </c>
      <c r="F114" s="2">
        <v>370.9</v>
      </c>
      <c r="G114" s="2">
        <v>377.4</v>
      </c>
      <c r="H114" s="2">
        <v>383.2</v>
      </c>
      <c r="I114" s="2">
        <v>389.00000000000006</v>
      </c>
      <c r="J114" s="2">
        <v>395</v>
      </c>
      <c r="K114" s="2">
        <v>400.70000000000005</v>
      </c>
      <c r="L114" s="2">
        <v>406.4</v>
      </c>
      <c r="M114" s="2">
        <v>412.2</v>
      </c>
      <c r="N114">
        <v>4.0000000000000002E-4</v>
      </c>
      <c r="O114">
        <v>2.0000000000000001E-4</v>
      </c>
      <c r="P114">
        <v>9.9999999999999978E-5</v>
      </c>
      <c r="Q114">
        <v>2.9999999999999997E-4</v>
      </c>
      <c r="R114">
        <v>6.9999999999999999E-4</v>
      </c>
      <c r="S114">
        <v>3.9999999999999996E-4</v>
      </c>
      <c r="T114">
        <v>4.0000000000000002E-4</v>
      </c>
      <c r="U114">
        <v>4.0000000000000002E-4</v>
      </c>
    </row>
    <row r="115" spans="1:21" x14ac:dyDescent="0.3">
      <c r="A115" t="s">
        <v>134</v>
      </c>
      <c r="B115" s="2">
        <v>5141</v>
      </c>
      <c r="C115" s="2">
        <v>7622</v>
      </c>
      <c r="D115" s="2">
        <v>7568</v>
      </c>
      <c r="E115" s="2">
        <v>7665.9</v>
      </c>
      <c r="F115" s="2">
        <v>7832.4</v>
      </c>
      <c r="G115" s="2">
        <v>8000.7</v>
      </c>
      <c r="H115" s="2">
        <v>8153.9</v>
      </c>
      <c r="I115" s="2">
        <v>8314.6</v>
      </c>
      <c r="J115" s="2">
        <v>8478.5</v>
      </c>
      <c r="K115" s="2">
        <v>8643.7999999999993</v>
      </c>
      <c r="L115" s="2">
        <v>8833.1999999999989</v>
      </c>
      <c r="M115" s="2">
        <v>9038.1</v>
      </c>
      <c r="N115">
        <v>1.5042</v>
      </c>
      <c r="O115">
        <v>1.4400999999999999</v>
      </c>
      <c r="P115">
        <v>1.3806999999999998</v>
      </c>
      <c r="Q115">
        <v>1.3725000000000001</v>
      </c>
      <c r="R115">
        <v>1.373</v>
      </c>
      <c r="S115">
        <v>1.3755000000000004</v>
      </c>
      <c r="T115">
        <v>1.3779999999999999</v>
      </c>
      <c r="U115">
        <v>1.3735000000000004</v>
      </c>
    </row>
    <row r="116" spans="1:21" x14ac:dyDescent="0.3">
      <c r="A116" t="s">
        <v>135</v>
      </c>
      <c r="B116" s="2">
        <v>12041</v>
      </c>
      <c r="C116" s="2">
        <v>10170</v>
      </c>
      <c r="D116" s="2">
        <v>10600.8</v>
      </c>
      <c r="E116" s="2">
        <v>10846.300000000001</v>
      </c>
      <c r="F116" s="2">
        <v>11045.4</v>
      </c>
      <c r="G116" s="2">
        <v>10944.500000000002</v>
      </c>
      <c r="H116" s="2">
        <v>11252.199999999999</v>
      </c>
      <c r="I116" s="2">
        <v>11921.1</v>
      </c>
      <c r="J116" s="2">
        <v>12426.800000000001</v>
      </c>
      <c r="K116" s="2">
        <v>12505.400000000001</v>
      </c>
      <c r="L116" s="2">
        <v>12429.800000000001</v>
      </c>
      <c r="M116" s="2">
        <v>12198.8</v>
      </c>
      <c r="N116">
        <v>7.1219000000000001</v>
      </c>
      <c r="O116">
        <v>6.9297000000000004</v>
      </c>
      <c r="P116">
        <v>6.7314999999999996</v>
      </c>
      <c r="Q116">
        <v>6.5497000000000005</v>
      </c>
      <c r="R116">
        <v>6.3859000000000004</v>
      </c>
      <c r="S116">
        <v>6.2288000000000006</v>
      </c>
      <c r="T116">
        <v>6.0581000000000005</v>
      </c>
      <c r="U116">
        <v>5.8871000000000002</v>
      </c>
    </row>
    <row r="117" spans="1:21" x14ac:dyDescent="0.3">
      <c r="A117" t="s">
        <v>136</v>
      </c>
      <c r="B117" s="2">
        <v>28</v>
      </c>
      <c r="C117" s="2">
        <v>46</v>
      </c>
      <c r="D117" s="2">
        <v>40.1</v>
      </c>
      <c r="E117" s="2">
        <v>38.799999999999997</v>
      </c>
      <c r="F117" s="2">
        <v>35.9</v>
      </c>
      <c r="G117" s="2">
        <v>33.400000000000006</v>
      </c>
      <c r="H117" s="2">
        <v>31.4</v>
      </c>
      <c r="I117" s="2">
        <v>30</v>
      </c>
      <c r="J117" s="2">
        <v>28.8</v>
      </c>
      <c r="K117" s="2">
        <v>27.900000000000002</v>
      </c>
      <c r="L117" s="2">
        <v>27.200000000000003</v>
      </c>
      <c r="M117" s="2">
        <v>28.4</v>
      </c>
      <c r="N117">
        <v>3.8999999999999998E-3</v>
      </c>
      <c r="O117">
        <v>3.3999999999999998E-3</v>
      </c>
      <c r="P117">
        <v>2.8999999999999998E-3</v>
      </c>
      <c r="Q117">
        <v>2.8E-3</v>
      </c>
      <c r="R117">
        <v>3.0000000000000001E-3</v>
      </c>
      <c r="S117">
        <v>2.7000000000000001E-3</v>
      </c>
      <c r="T117">
        <v>2.4000000000000002E-3</v>
      </c>
      <c r="U117">
        <v>2.2000000000000001E-3</v>
      </c>
    </row>
    <row r="118" spans="1:21" x14ac:dyDescent="0.3">
      <c r="A118" t="s">
        <v>137</v>
      </c>
      <c r="B118" s="2">
        <v>5957</v>
      </c>
      <c r="C118" s="2">
        <v>9519</v>
      </c>
      <c r="D118" s="2">
        <v>8038.2</v>
      </c>
      <c r="E118" s="2">
        <v>8176</v>
      </c>
      <c r="F118" s="2">
        <v>8510.2000000000007</v>
      </c>
      <c r="G118" s="2">
        <v>8884.6</v>
      </c>
      <c r="H118" s="2">
        <v>9127.7999999999993</v>
      </c>
      <c r="I118" s="2">
        <v>9215.9</v>
      </c>
      <c r="J118" s="2">
        <v>9247.1</v>
      </c>
      <c r="K118" s="2">
        <v>9211.9</v>
      </c>
      <c r="L118" s="2">
        <v>9226.7999999999993</v>
      </c>
      <c r="M118" s="2">
        <v>9286.9</v>
      </c>
      <c r="N118">
        <v>1.4487999999999999</v>
      </c>
      <c r="O118">
        <v>1.4242999999999999</v>
      </c>
      <c r="P118">
        <v>1.3918000000000001</v>
      </c>
      <c r="Q118">
        <v>1.3477999999999999</v>
      </c>
      <c r="R118">
        <v>1.2966999999999997</v>
      </c>
      <c r="S118">
        <v>1.2604000000000002</v>
      </c>
      <c r="T118">
        <v>1.2077</v>
      </c>
      <c r="U118">
        <v>1.1277999999999999</v>
      </c>
    </row>
    <row r="119" spans="1:21" x14ac:dyDescent="0.3">
      <c r="A119" t="s">
        <v>138</v>
      </c>
      <c r="B119" s="2">
        <v>81</v>
      </c>
      <c r="C119" s="2">
        <v>27</v>
      </c>
      <c r="D119" s="2">
        <v>75.5</v>
      </c>
      <c r="E119" s="2">
        <v>77.099999999999994</v>
      </c>
      <c r="F119" s="2">
        <v>63</v>
      </c>
      <c r="G119" s="2">
        <v>49.800000000000004</v>
      </c>
      <c r="H119" s="2">
        <v>47.7</v>
      </c>
      <c r="I119" s="2">
        <v>47.2</v>
      </c>
      <c r="J119" s="2">
        <v>47.9</v>
      </c>
      <c r="K119" s="2">
        <v>47.5</v>
      </c>
      <c r="L119" s="2">
        <v>48.2</v>
      </c>
      <c r="M119" s="2">
        <v>48.7</v>
      </c>
      <c r="N119">
        <v>1.1800000000000001E-2</v>
      </c>
      <c r="O119">
        <v>1.44E-2</v>
      </c>
      <c r="P119">
        <v>1.41E-2</v>
      </c>
      <c r="Q119">
        <v>1.35E-2</v>
      </c>
      <c r="R119">
        <v>1.4E-2</v>
      </c>
      <c r="S119">
        <v>1.1599999999999999E-2</v>
      </c>
      <c r="T119">
        <v>9.4999999999999998E-3</v>
      </c>
      <c r="U119">
        <v>7.7999999999999996E-3</v>
      </c>
    </row>
    <row r="120" spans="1:21" x14ac:dyDescent="0.3">
      <c r="A120" t="s">
        <v>139</v>
      </c>
      <c r="B120" s="2">
        <v>0</v>
      </c>
      <c r="C120" s="2">
        <v>90</v>
      </c>
      <c r="D120" s="2">
        <v>91</v>
      </c>
      <c r="E120" s="2">
        <v>92.4</v>
      </c>
      <c r="F120" s="2">
        <v>94.699999999999989</v>
      </c>
      <c r="G120" s="2">
        <v>97.199999999999989</v>
      </c>
      <c r="H120" s="2">
        <v>99.3</v>
      </c>
      <c r="I120" s="2">
        <v>101.3</v>
      </c>
      <c r="J120" s="2">
        <v>103.6</v>
      </c>
      <c r="K120" s="2">
        <v>105.39999999999999</v>
      </c>
      <c r="L120" s="2">
        <v>107.2</v>
      </c>
      <c r="M120" s="2">
        <v>109</v>
      </c>
      <c r="N120">
        <v>3.5999999999999995E-3</v>
      </c>
      <c r="O120">
        <v>3.7000000000000002E-3</v>
      </c>
      <c r="P120">
        <v>3.8E-3</v>
      </c>
      <c r="Q120">
        <v>4.0000000000000001E-3</v>
      </c>
      <c r="R120">
        <v>4.3E-3</v>
      </c>
      <c r="S120">
        <v>4.2000000000000006E-3</v>
      </c>
      <c r="T120">
        <v>4.4000000000000003E-3</v>
      </c>
      <c r="U120">
        <v>4.5999999999999999E-3</v>
      </c>
    </row>
    <row r="121" spans="1:21" x14ac:dyDescent="0.3">
      <c r="A121" t="s">
        <v>53</v>
      </c>
      <c r="B121" s="2">
        <v>30960</v>
      </c>
      <c r="C121" s="2">
        <v>13137</v>
      </c>
      <c r="D121" s="2">
        <v>13216</v>
      </c>
      <c r="E121" s="2">
        <v>13313.300000000001</v>
      </c>
      <c r="F121" s="2">
        <v>12453.300000000001</v>
      </c>
      <c r="G121" s="2">
        <v>11335.4</v>
      </c>
      <c r="H121" s="2">
        <v>10810.3</v>
      </c>
      <c r="I121" s="2">
        <v>10432.299999999999</v>
      </c>
      <c r="J121" s="2">
        <v>10356.799999999999</v>
      </c>
      <c r="K121" s="2">
        <v>10064.700000000001</v>
      </c>
      <c r="L121" s="2">
        <v>9747.4</v>
      </c>
      <c r="M121" s="2">
        <v>9370.4</v>
      </c>
      <c r="N121">
        <v>4.6981999999999999</v>
      </c>
      <c r="O121">
        <v>4.4641000000000002</v>
      </c>
      <c r="P121">
        <v>4.4018999999999995</v>
      </c>
      <c r="Q121">
        <v>4.6081000000000003</v>
      </c>
      <c r="R121">
        <v>5.1006999999999998</v>
      </c>
      <c r="S121">
        <v>5.8003</v>
      </c>
      <c r="T121">
        <v>6.678700000000001</v>
      </c>
      <c r="U121">
        <v>7.7490999999999994</v>
      </c>
    </row>
    <row r="122" spans="1:21" x14ac:dyDescent="0.3">
      <c r="A122" t="s">
        <v>140</v>
      </c>
      <c r="B122" s="2">
        <v>951</v>
      </c>
      <c r="C122" s="2">
        <v>763</v>
      </c>
      <c r="D122" s="2">
        <v>763</v>
      </c>
      <c r="E122" s="2">
        <v>773.90000000000009</v>
      </c>
      <c r="F122" s="2">
        <v>788.5</v>
      </c>
      <c r="G122" s="2">
        <v>803.30000000000007</v>
      </c>
      <c r="H122" s="2">
        <v>819.5</v>
      </c>
      <c r="I122" s="2">
        <v>835.9</v>
      </c>
      <c r="J122" s="2">
        <v>852.9</v>
      </c>
      <c r="K122" s="2">
        <v>867.6</v>
      </c>
      <c r="L122" s="2">
        <v>882.2</v>
      </c>
      <c r="M122" s="2">
        <v>896.69999999999993</v>
      </c>
      <c r="N122">
        <v>3.9E-2</v>
      </c>
      <c r="O122">
        <v>4.1100000000000005E-2</v>
      </c>
      <c r="P122">
        <v>4.2900000000000001E-2</v>
      </c>
      <c r="Q122">
        <v>4.5999999999999999E-2</v>
      </c>
      <c r="R122">
        <v>4.8899999999999999E-2</v>
      </c>
      <c r="S122">
        <v>5.3599999999999995E-2</v>
      </c>
      <c r="T122">
        <v>5.7099999999999991E-2</v>
      </c>
      <c r="U122">
        <v>5.9499999999999997E-2</v>
      </c>
    </row>
    <row r="123" spans="1:21" x14ac:dyDescent="0.3">
      <c r="A123" t="s">
        <v>141</v>
      </c>
      <c r="B123" s="2">
        <v>35072</v>
      </c>
      <c r="C123" s="2">
        <v>42602</v>
      </c>
      <c r="D123" s="2">
        <v>42600.1</v>
      </c>
      <c r="E123" s="2">
        <v>43093.4</v>
      </c>
      <c r="F123" s="2">
        <v>43281.700000000004</v>
      </c>
      <c r="G123" s="2">
        <v>43447.799999999996</v>
      </c>
      <c r="H123" s="2">
        <v>43987.200000000004</v>
      </c>
      <c r="I123" s="2">
        <v>44523.200000000004</v>
      </c>
      <c r="J123" s="2">
        <v>45053.799999999996</v>
      </c>
      <c r="K123" s="2">
        <v>45476.800000000003</v>
      </c>
      <c r="L123" s="2">
        <v>45869.2</v>
      </c>
      <c r="M123" s="2">
        <v>46375.9</v>
      </c>
      <c r="N123">
        <v>1.7990999999999999</v>
      </c>
      <c r="O123">
        <v>1.7934000000000001</v>
      </c>
      <c r="P123">
        <v>1.7864</v>
      </c>
      <c r="Q123">
        <v>1.7773000000000001</v>
      </c>
      <c r="R123">
        <v>1.7652999999999999</v>
      </c>
      <c r="S123">
        <v>1.7488999999999999</v>
      </c>
      <c r="T123">
        <v>1.7268999999999999</v>
      </c>
      <c r="U123">
        <v>1.6970000000000001</v>
      </c>
    </row>
    <row r="124" spans="1:21" x14ac:dyDescent="0.3">
      <c r="A124" t="s">
        <v>142</v>
      </c>
      <c r="B124" s="2">
        <v>13010</v>
      </c>
      <c r="C124" s="2">
        <v>13309</v>
      </c>
      <c r="D124" s="2">
        <v>13343</v>
      </c>
      <c r="E124" s="2">
        <v>13516.8</v>
      </c>
      <c r="F124" s="2">
        <v>13748.3</v>
      </c>
      <c r="G124" s="2">
        <v>13989.5</v>
      </c>
      <c r="H124" s="2">
        <v>14313.1</v>
      </c>
      <c r="I124" s="2">
        <v>14648.4</v>
      </c>
      <c r="J124" s="2">
        <v>14996.3</v>
      </c>
      <c r="K124" s="2">
        <v>15376.9</v>
      </c>
      <c r="L124" s="2">
        <v>15775.4</v>
      </c>
      <c r="M124" s="2">
        <v>16193</v>
      </c>
      <c r="N124">
        <v>2.9172999999999996</v>
      </c>
      <c r="O124">
        <v>3.0507000000000004</v>
      </c>
      <c r="P124">
        <v>3.1901999999999999</v>
      </c>
      <c r="Q124">
        <v>3.3359000000000001</v>
      </c>
      <c r="R124">
        <v>3.4883000000000002</v>
      </c>
      <c r="S124">
        <v>3.6473999999999998</v>
      </c>
      <c r="T124">
        <v>3.8137999999999996</v>
      </c>
      <c r="U124">
        <v>3.9873000000000003</v>
      </c>
    </row>
    <row r="125" spans="1:21" x14ac:dyDescent="0.3">
      <c r="A125" t="s">
        <v>143</v>
      </c>
      <c r="B125" s="2">
        <v>18</v>
      </c>
      <c r="C125" s="2">
        <v>76</v>
      </c>
      <c r="D125" s="2">
        <v>76.099999999999994</v>
      </c>
      <c r="E125" s="2">
        <v>73.900000000000006</v>
      </c>
      <c r="F125" s="2">
        <v>69.099999999999994</v>
      </c>
      <c r="G125" s="2">
        <v>64.499999999999986</v>
      </c>
      <c r="H125" s="2">
        <v>62.1</v>
      </c>
      <c r="I125" s="2">
        <v>60.1</v>
      </c>
      <c r="J125" s="2">
        <v>58.5</v>
      </c>
      <c r="K125" s="2">
        <v>57.5</v>
      </c>
      <c r="L125" s="2">
        <v>56.800000000000004</v>
      </c>
      <c r="M125" s="2">
        <v>58.5</v>
      </c>
      <c r="N125">
        <v>3.2000000000000002E-3</v>
      </c>
      <c r="O125">
        <v>2.5000000000000001E-3</v>
      </c>
      <c r="P125">
        <v>1.6999999999999997E-3</v>
      </c>
      <c r="Q125">
        <v>1.0999999999999998E-3</v>
      </c>
      <c r="R125">
        <v>1.1999999999999999E-3</v>
      </c>
      <c r="S125">
        <v>1.1000000000000001E-3</v>
      </c>
      <c r="T125">
        <v>9.0000000000000008E-4</v>
      </c>
      <c r="U125">
        <v>8.0000000000000004E-4</v>
      </c>
    </row>
    <row r="126" spans="1:21" x14ac:dyDescent="0.3">
      <c r="A126" t="s">
        <v>144</v>
      </c>
      <c r="B126" s="2">
        <v>24291</v>
      </c>
      <c r="C126" s="2">
        <v>33797</v>
      </c>
      <c r="D126" s="2">
        <v>33790.9</v>
      </c>
      <c r="E126" s="2">
        <v>34113.799999999996</v>
      </c>
      <c r="F126" s="2">
        <v>33891.699999999997</v>
      </c>
      <c r="G126" s="2">
        <v>33572.200000000004</v>
      </c>
      <c r="H126" s="2">
        <v>33988</v>
      </c>
      <c r="I126" s="2">
        <v>34363.199999999997</v>
      </c>
      <c r="J126" s="2">
        <v>34666</v>
      </c>
      <c r="K126" s="2">
        <v>34865.799999999996</v>
      </c>
      <c r="L126" s="2">
        <v>34975.300000000003</v>
      </c>
      <c r="M126" s="2">
        <v>35154.1</v>
      </c>
      <c r="N126">
        <v>0.68559999999999999</v>
      </c>
      <c r="O126">
        <v>0.83419999999999994</v>
      </c>
      <c r="P126">
        <v>0.91659999999999997</v>
      </c>
      <c r="Q126">
        <v>0.95599999999999996</v>
      </c>
      <c r="R126">
        <v>0.98669999999999991</v>
      </c>
      <c r="S126">
        <v>1.0036</v>
      </c>
      <c r="T126">
        <v>1.0077</v>
      </c>
      <c r="U126">
        <v>0.98820000000000008</v>
      </c>
    </row>
    <row r="127" spans="1:21" x14ac:dyDescent="0.3">
      <c r="A127" t="s">
        <v>55</v>
      </c>
      <c r="B127" s="2">
        <v>18694</v>
      </c>
      <c r="C127" s="2">
        <v>15469</v>
      </c>
      <c r="D127" s="2">
        <v>15533.8</v>
      </c>
      <c r="E127" s="2">
        <v>15697.199999999999</v>
      </c>
      <c r="F127" s="2">
        <v>15996</v>
      </c>
      <c r="G127" s="2">
        <v>16341.7</v>
      </c>
      <c r="H127" s="2">
        <v>16636</v>
      </c>
      <c r="I127" s="2">
        <v>16939.7</v>
      </c>
      <c r="J127" s="2">
        <v>17255.3</v>
      </c>
      <c r="K127" s="2">
        <v>17482.600000000002</v>
      </c>
      <c r="L127" s="2">
        <v>17729.699999999997</v>
      </c>
      <c r="M127" s="2">
        <v>17973.2</v>
      </c>
      <c r="N127">
        <v>4.2119000000000009</v>
      </c>
      <c r="O127">
        <v>4.4687999999999999</v>
      </c>
      <c r="P127">
        <v>4.7231999999999994</v>
      </c>
      <c r="Q127">
        <v>4.9555999999999996</v>
      </c>
      <c r="R127">
        <v>5.1758000000000006</v>
      </c>
      <c r="S127">
        <v>5.4436999999999998</v>
      </c>
      <c r="T127">
        <v>5.8233999999999995</v>
      </c>
      <c r="U127">
        <v>6.1405000000000003</v>
      </c>
    </row>
    <row r="128" spans="1:21" x14ac:dyDescent="0.3">
      <c r="A128" t="s">
        <v>145</v>
      </c>
      <c r="B128" s="2">
        <v>4</v>
      </c>
      <c r="C128" s="2">
        <v>16</v>
      </c>
      <c r="D128" s="2">
        <v>21.1</v>
      </c>
      <c r="E128" s="2">
        <v>20.7</v>
      </c>
      <c r="F128" s="2">
        <v>18.700000000000003</v>
      </c>
      <c r="G128" s="2">
        <v>16.899999999999999</v>
      </c>
      <c r="H128" s="2">
        <v>15.6</v>
      </c>
      <c r="I128" s="2">
        <v>14.6</v>
      </c>
      <c r="J128" s="2">
        <v>13.6</v>
      </c>
      <c r="K128" s="2">
        <v>12.9</v>
      </c>
      <c r="L128" s="2">
        <v>12.3</v>
      </c>
      <c r="M128" s="2">
        <v>12.999999999999998</v>
      </c>
      <c r="N128">
        <v>1.9E-3</v>
      </c>
      <c r="O128">
        <v>1.6000000000000001E-3</v>
      </c>
      <c r="P128">
        <v>1.2999999999999999E-3</v>
      </c>
      <c r="Q128">
        <v>1.1999999999999999E-3</v>
      </c>
      <c r="R128">
        <v>1.1999999999999999E-3</v>
      </c>
      <c r="S128">
        <v>1E-3</v>
      </c>
      <c r="T128">
        <v>8.0000000000000004E-4</v>
      </c>
      <c r="U128">
        <v>6.9999999999999999E-4</v>
      </c>
    </row>
    <row r="129" spans="1:21" x14ac:dyDescent="0.3">
      <c r="A129" t="s">
        <v>146</v>
      </c>
      <c r="B129" s="2">
        <v>149</v>
      </c>
      <c r="C129" s="2">
        <v>305</v>
      </c>
      <c r="D129" s="2">
        <v>305</v>
      </c>
      <c r="E129" s="2">
        <v>306.40000000000003</v>
      </c>
      <c r="F129" s="2">
        <v>309.3</v>
      </c>
      <c r="G129" s="2">
        <v>312.3</v>
      </c>
      <c r="H129" s="2">
        <v>316.00000000000006</v>
      </c>
      <c r="I129" s="2">
        <v>318.70000000000005</v>
      </c>
      <c r="J129" s="2">
        <v>321.40000000000003</v>
      </c>
      <c r="K129" s="2">
        <v>324.60000000000002</v>
      </c>
      <c r="L129" s="2">
        <v>327.50000000000006</v>
      </c>
      <c r="M129" s="2">
        <v>331.3</v>
      </c>
      <c r="N129">
        <v>0</v>
      </c>
      <c r="O129">
        <v>0</v>
      </c>
      <c r="P129">
        <v>0</v>
      </c>
      <c r="Q129">
        <v>0</v>
      </c>
      <c r="R129">
        <v>1.9999999999999996E-4</v>
      </c>
      <c r="S129">
        <v>0</v>
      </c>
      <c r="T129">
        <v>0</v>
      </c>
      <c r="U129">
        <v>0</v>
      </c>
    </row>
    <row r="130" spans="1:21" x14ac:dyDescent="0.3">
      <c r="A130" t="s">
        <v>147</v>
      </c>
      <c r="B130" s="2">
        <v>-84</v>
      </c>
      <c r="C130" s="2">
        <v>-31</v>
      </c>
      <c r="D130" s="2">
        <v>746.3</v>
      </c>
      <c r="E130" s="2">
        <v>12.7</v>
      </c>
      <c r="F130" s="2">
        <v>18.299999999999997</v>
      </c>
      <c r="G130" s="2">
        <v>34.1</v>
      </c>
      <c r="H130" s="2">
        <v>56.800000000000004</v>
      </c>
      <c r="I130" s="2">
        <v>79.899999999999991</v>
      </c>
      <c r="J130" s="2">
        <v>104.4</v>
      </c>
      <c r="K130" s="2">
        <v>131.69999999999999</v>
      </c>
      <c r="L130" s="2">
        <v>162.59999999999997</v>
      </c>
      <c r="M130" s="2">
        <v>199</v>
      </c>
      <c r="N130">
        <v>0.2545</v>
      </c>
      <c r="O130">
        <v>0.31190000000000001</v>
      </c>
      <c r="P130">
        <v>0.38110000000000005</v>
      </c>
      <c r="Q130">
        <v>0.46489999999999998</v>
      </c>
      <c r="R130">
        <v>0.56640000000000001</v>
      </c>
      <c r="S130">
        <v>0.68989999999999996</v>
      </c>
      <c r="T130">
        <v>0.8398000000000001</v>
      </c>
      <c r="U130">
        <v>1.0221</v>
      </c>
    </row>
    <row r="131" spans="1:21" x14ac:dyDescent="0.3">
      <c r="A131" t="s">
        <v>148</v>
      </c>
      <c r="B131" s="2">
        <v>9664</v>
      </c>
      <c r="C131" s="2">
        <v>5403</v>
      </c>
      <c r="D131" s="2">
        <v>5472.2</v>
      </c>
      <c r="E131" s="2">
        <v>5521.2</v>
      </c>
      <c r="F131" s="2">
        <v>5398</v>
      </c>
      <c r="G131" s="2">
        <v>5253.1</v>
      </c>
      <c r="H131" s="2">
        <v>5289.7999999999993</v>
      </c>
      <c r="I131" s="2">
        <v>5336.9000000000005</v>
      </c>
      <c r="J131" s="2">
        <v>5387.7999999999993</v>
      </c>
      <c r="K131" s="2">
        <v>5442.1999999999989</v>
      </c>
      <c r="L131" s="2">
        <v>5497.5999999999995</v>
      </c>
      <c r="M131" s="2">
        <v>5553.4</v>
      </c>
      <c r="N131">
        <v>1.24E-2</v>
      </c>
      <c r="O131">
        <v>1.1200000000000002E-2</v>
      </c>
      <c r="P131">
        <v>9.4999999999999998E-3</v>
      </c>
      <c r="Q131">
        <v>7.7000000000000002E-3</v>
      </c>
      <c r="R131">
        <v>6.1999999999999998E-3</v>
      </c>
      <c r="S131">
        <v>5.0999999999999995E-3</v>
      </c>
      <c r="T131">
        <v>4.0000000000000001E-3</v>
      </c>
      <c r="U131">
        <v>3.2000000000000002E-3</v>
      </c>
    </row>
    <row r="132" spans="1:21" x14ac:dyDescent="0.3">
      <c r="A132" t="s">
        <v>149</v>
      </c>
      <c r="B132" s="2">
        <v>81</v>
      </c>
      <c r="C132" s="2">
        <v>82</v>
      </c>
      <c r="D132" s="2">
        <v>94.9</v>
      </c>
      <c r="E132" s="2">
        <v>97.2</v>
      </c>
      <c r="F132" s="2">
        <v>93.199999999999989</v>
      </c>
      <c r="G132" s="2">
        <v>89.1</v>
      </c>
      <c r="H132" s="2">
        <v>90.7</v>
      </c>
      <c r="I132" s="2">
        <v>92.3</v>
      </c>
      <c r="J132" s="2">
        <v>94.800000000000011</v>
      </c>
      <c r="K132" s="2">
        <v>95.199999999999989</v>
      </c>
      <c r="L132" s="2">
        <v>94.7</v>
      </c>
      <c r="M132" s="2">
        <v>93.300000000000011</v>
      </c>
      <c r="N132">
        <v>2.2100000000000002E-2</v>
      </c>
      <c r="O132">
        <v>2.01E-2</v>
      </c>
      <c r="P132">
        <v>1.6399999999999998E-2</v>
      </c>
      <c r="Q132">
        <v>1.5699999999999999E-2</v>
      </c>
      <c r="R132">
        <v>1.6E-2</v>
      </c>
      <c r="S132">
        <v>1.32E-2</v>
      </c>
      <c r="T132">
        <v>1.0800000000000001E-2</v>
      </c>
      <c r="U132">
        <v>8.8000000000000005E-3</v>
      </c>
    </row>
    <row r="133" spans="1:21" x14ac:dyDescent="0.3">
      <c r="A133" t="s">
        <v>150</v>
      </c>
      <c r="B133" s="2">
        <v>26016</v>
      </c>
      <c r="C133" s="2">
        <v>29975</v>
      </c>
      <c r="D133" s="2">
        <v>36599.800000000003</v>
      </c>
      <c r="E133" s="2">
        <v>36791.800000000003</v>
      </c>
      <c r="F133" s="2">
        <v>36862.399999999994</v>
      </c>
      <c r="G133" s="2">
        <v>36720.199999999997</v>
      </c>
      <c r="H133" s="2">
        <v>37113.299999999996</v>
      </c>
      <c r="I133" s="2">
        <v>37688.9</v>
      </c>
      <c r="J133" s="2">
        <v>38354.699999999997</v>
      </c>
      <c r="K133" s="2">
        <v>38490.1</v>
      </c>
      <c r="L133" s="2">
        <v>38703.299999999996</v>
      </c>
      <c r="M133" s="2">
        <v>38678.5</v>
      </c>
      <c r="N133">
        <v>0.64560000000000006</v>
      </c>
      <c r="O133">
        <v>0.58750000000000002</v>
      </c>
      <c r="P133">
        <v>0.53700000000000003</v>
      </c>
      <c r="Q133">
        <v>0.49260000000000004</v>
      </c>
      <c r="R133">
        <v>0.45400000000000001</v>
      </c>
      <c r="S133">
        <v>0.41919999999999996</v>
      </c>
      <c r="T133">
        <v>0.39710000000000001</v>
      </c>
      <c r="U133">
        <v>0.37860000000000005</v>
      </c>
    </row>
    <row r="134" spans="1:21" x14ac:dyDescent="0.3">
      <c r="A134" t="s">
        <v>151</v>
      </c>
      <c r="B134" s="2">
        <v>17949</v>
      </c>
      <c r="C134" s="2">
        <v>28327</v>
      </c>
      <c r="D134" s="2">
        <v>30071.9</v>
      </c>
      <c r="E134" s="2">
        <v>31219.4</v>
      </c>
      <c r="F134" s="2">
        <v>31785.7</v>
      </c>
      <c r="G134" s="2">
        <v>32510.6</v>
      </c>
      <c r="H134" s="2">
        <v>33583.600000000006</v>
      </c>
      <c r="I134" s="2">
        <v>34828</v>
      </c>
      <c r="J134" s="2">
        <v>36539</v>
      </c>
      <c r="K134" s="2">
        <v>36072.6</v>
      </c>
      <c r="L134" s="2">
        <v>35440.399999999994</v>
      </c>
      <c r="M134" s="2">
        <v>34146.400000000001</v>
      </c>
      <c r="N134">
        <v>22.830300000000001</v>
      </c>
      <c r="O134">
        <v>21.5886</v>
      </c>
      <c r="P134">
        <v>20.401900000000001</v>
      </c>
      <c r="Q134">
        <v>19.7712</v>
      </c>
      <c r="R134">
        <v>19.391899999999996</v>
      </c>
      <c r="S134">
        <v>19.1448</v>
      </c>
      <c r="T134">
        <v>18.7453</v>
      </c>
      <c r="U134">
        <v>18.569400000000002</v>
      </c>
    </row>
    <row r="135" spans="1:21" x14ac:dyDescent="0.3">
      <c r="A135" t="s">
        <v>152</v>
      </c>
      <c r="B135" s="2">
        <v>16</v>
      </c>
      <c r="C135" s="2">
        <v>140</v>
      </c>
      <c r="D135" s="2">
        <v>161.1</v>
      </c>
      <c r="E135" s="2">
        <v>187.09999999999997</v>
      </c>
      <c r="F135" s="2">
        <v>159.6</v>
      </c>
      <c r="G135" s="2">
        <v>136.5</v>
      </c>
      <c r="H135" s="2">
        <v>117.49999999999999</v>
      </c>
      <c r="I135" s="2">
        <v>101.69999999999999</v>
      </c>
      <c r="J135" s="2">
        <v>88.8</v>
      </c>
      <c r="K135" s="2">
        <v>78</v>
      </c>
      <c r="L135" s="2">
        <v>69.3</v>
      </c>
      <c r="M135" s="2">
        <v>80.099999999999994</v>
      </c>
      <c r="N135">
        <v>2.2600000000000002E-2</v>
      </c>
      <c r="O135">
        <v>1.8699999999999998E-2</v>
      </c>
      <c r="P135">
        <v>1.5300000000000001E-2</v>
      </c>
      <c r="Q135">
        <v>1.26E-2</v>
      </c>
      <c r="R135">
        <v>1.11E-2</v>
      </c>
      <c r="S135">
        <v>9.1000000000000004E-3</v>
      </c>
      <c r="T135">
        <v>7.6000000000000009E-3</v>
      </c>
      <c r="U135">
        <v>6.3999999999999994E-3</v>
      </c>
    </row>
    <row r="136" spans="1:21" x14ac:dyDescent="0.3">
      <c r="A136" t="s">
        <v>153</v>
      </c>
      <c r="B136" s="2">
        <v>31121</v>
      </c>
      <c r="C136" s="2">
        <v>29832</v>
      </c>
      <c r="D136" s="2">
        <v>29737.699999999997</v>
      </c>
      <c r="E136" s="2">
        <v>30729.599999999999</v>
      </c>
      <c r="F136" s="2">
        <v>32162.300000000003</v>
      </c>
      <c r="G136" s="2">
        <v>33609.1</v>
      </c>
      <c r="H136" s="2">
        <v>35142.699999999997</v>
      </c>
      <c r="I136" s="2">
        <v>36710.000000000007</v>
      </c>
      <c r="J136" s="2">
        <v>38085</v>
      </c>
      <c r="K136" s="2">
        <v>38603.1</v>
      </c>
      <c r="L136" s="2">
        <v>39084.100000000006</v>
      </c>
      <c r="M136" s="2">
        <v>38776.199999999997</v>
      </c>
      <c r="N136">
        <v>2.6892</v>
      </c>
      <c r="O136">
        <v>2.2485999999999997</v>
      </c>
      <c r="P136">
        <v>1.8745999999999998</v>
      </c>
      <c r="Q136">
        <v>1.5588</v>
      </c>
      <c r="R136">
        <v>1.2928999999999999</v>
      </c>
      <c r="S136">
        <v>1.0709</v>
      </c>
      <c r="T136">
        <v>0.9627</v>
      </c>
      <c r="U136">
        <v>0.90410000000000001</v>
      </c>
    </row>
    <row r="137" spans="1:21" x14ac:dyDescent="0.3">
      <c r="A137" t="s">
        <v>154</v>
      </c>
      <c r="B137" s="2">
        <v>204</v>
      </c>
      <c r="C137" s="2">
        <v>557</v>
      </c>
      <c r="D137" s="2">
        <v>551</v>
      </c>
      <c r="E137" s="2">
        <v>559.4</v>
      </c>
      <c r="F137" s="2">
        <v>568.80000000000007</v>
      </c>
      <c r="G137" s="2">
        <v>577.70000000000005</v>
      </c>
      <c r="H137" s="2">
        <v>587.6</v>
      </c>
      <c r="I137" s="2">
        <v>597.20000000000005</v>
      </c>
      <c r="J137" s="2">
        <v>607.1</v>
      </c>
      <c r="K137" s="2">
        <v>615.79999999999995</v>
      </c>
      <c r="L137" s="2">
        <v>624.1</v>
      </c>
      <c r="M137" s="2">
        <v>632.9</v>
      </c>
      <c r="N137">
        <v>0</v>
      </c>
      <c r="O137">
        <v>0</v>
      </c>
      <c r="P137">
        <v>1E-4</v>
      </c>
      <c r="Q137">
        <v>1.9E-3</v>
      </c>
      <c r="R137">
        <v>8.0000000000000002E-3</v>
      </c>
      <c r="S137">
        <v>1E-4</v>
      </c>
      <c r="T137">
        <v>1E-4</v>
      </c>
      <c r="U137">
        <v>1E-4</v>
      </c>
    </row>
    <row r="138" spans="1:21" x14ac:dyDescent="0.3">
      <c r="A138" s="9" t="s">
        <v>57</v>
      </c>
      <c r="B138" s="10">
        <f>SUM(B139:B149)</f>
        <v>31357</v>
      </c>
      <c r="C138" s="10">
        <f>SUM(C139:C149)</f>
        <v>35956</v>
      </c>
      <c r="D138" s="10">
        <f>SUM(D139:D149)</f>
        <v>33256.100000000006</v>
      </c>
      <c r="E138" s="10">
        <f>SUM(E139:E149)</f>
        <v>33651.899999999994</v>
      </c>
      <c r="F138" s="10">
        <f t="shared" ref="F138:U138" si="4">SUM(F139:F149)</f>
        <v>34493.4</v>
      </c>
      <c r="G138" s="10">
        <f t="shared" si="4"/>
        <v>34981.500000000007</v>
      </c>
      <c r="H138" s="10">
        <f t="shared" si="4"/>
        <v>34962.699999999997</v>
      </c>
      <c r="I138" s="10">
        <f t="shared" si="4"/>
        <v>34390.9</v>
      </c>
      <c r="J138" s="10">
        <f t="shared" si="4"/>
        <v>32589.9</v>
      </c>
      <c r="K138" s="10">
        <f t="shared" si="4"/>
        <v>29810.500000000004</v>
      </c>
      <c r="L138" s="10">
        <f t="shared" si="4"/>
        <v>27852.400000000001</v>
      </c>
      <c r="M138" s="10">
        <f t="shared" si="4"/>
        <v>25846.000000000004</v>
      </c>
      <c r="N138" s="10">
        <f t="shared" si="4"/>
        <v>2.1126999999999998</v>
      </c>
      <c r="O138" s="10">
        <f t="shared" si="4"/>
        <v>1.3803000000000005</v>
      </c>
      <c r="P138" s="10">
        <f t="shared" si="4"/>
        <v>1.0453999999999994</v>
      </c>
      <c r="Q138" s="10">
        <f t="shared" si="4"/>
        <v>0.48090000000000066</v>
      </c>
      <c r="R138" s="10">
        <f t="shared" si="4"/>
        <v>0.4201999999999998</v>
      </c>
      <c r="S138" s="10">
        <f t="shared" si="4"/>
        <v>0.36549999999999938</v>
      </c>
      <c r="T138" s="10">
        <f t="shared" si="4"/>
        <v>0.30990000000000023</v>
      </c>
      <c r="U138" s="10">
        <f t="shared" si="4"/>
        <v>0.24909999999999899</v>
      </c>
    </row>
    <row r="139" spans="1:21" x14ac:dyDescent="0.3">
      <c r="A139" t="s">
        <v>59</v>
      </c>
      <c r="B139" s="2">
        <v>15342</v>
      </c>
      <c r="C139" s="2">
        <v>18897</v>
      </c>
      <c r="D139" s="2">
        <v>18020.3</v>
      </c>
      <c r="E139" s="2">
        <v>18183.399999999998</v>
      </c>
      <c r="F139" s="2">
        <v>18098.400000000001</v>
      </c>
      <c r="G139" s="2">
        <v>17476.5</v>
      </c>
      <c r="H139" s="2">
        <v>16698.3</v>
      </c>
      <c r="I139" s="2">
        <v>16067.8</v>
      </c>
      <c r="J139" s="2">
        <v>15019.6</v>
      </c>
      <c r="K139" s="2">
        <v>13172.800000000001</v>
      </c>
      <c r="L139" s="2">
        <v>11901.9</v>
      </c>
      <c r="M139" s="2">
        <v>10651.8</v>
      </c>
      <c r="N139">
        <v>0.99679999999999969</v>
      </c>
      <c r="O139">
        <v>0.2996999999999998</v>
      </c>
      <c r="P139">
        <v>9.0000000000009094E-4</v>
      </c>
      <c r="Q139">
        <v>1.2000000000002729E-3</v>
      </c>
      <c r="R139">
        <v>3.199999999999818E-3</v>
      </c>
      <c r="S139">
        <v>2.0999999999999092E-3</v>
      </c>
      <c r="T139">
        <v>2.4999999999995451E-3</v>
      </c>
      <c r="U139">
        <v>3.3000000000001817E-3</v>
      </c>
    </row>
    <row r="140" spans="1:21" x14ac:dyDescent="0.3">
      <c r="A140" t="s">
        <v>155</v>
      </c>
      <c r="B140" s="2">
        <v>-2</v>
      </c>
      <c r="C140" s="2">
        <v>4</v>
      </c>
      <c r="D140" s="2">
        <v>0</v>
      </c>
      <c r="E140" s="2">
        <v>0.1</v>
      </c>
      <c r="F140" s="2">
        <v>0.2</v>
      </c>
      <c r="G140" s="2">
        <v>0.2</v>
      </c>
      <c r="H140" s="2">
        <v>0.2</v>
      </c>
      <c r="I140" s="2">
        <v>0.2</v>
      </c>
      <c r="J140" s="2">
        <v>0.2</v>
      </c>
      <c r="K140" s="2">
        <v>0.2</v>
      </c>
      <c r="L140" s="2">
        <v>0.2</v>
      </c>
      <c r="M140" s="2">
        <v>0.2</v>
      </c>
      <c r="N140">
        <v>0</v>
      </c>
      <c r="O140">
        <v>0</v>
      </c>
      <c r="P140">
        <v>0</v>
      </c>
      <c r="Q140">
        <v>0</v>
      </c>
      <c r="R140">
        <v>9.9999999999999869E-5</v>
      </c>
      <c r="S140">
        <v>0</v>
      </c>
      <c r="T140">
        <v>0</v>
      </c>
      <c r="U140">
        <v>0</v>
      </c>
    </row>
    <row r="141" spans="1:21" x14ac:dyDescent="0.3">
      <c r="A141" t="s">
        <v>156</v>
      </c>
      <c r="B141" s="2">
        <v>-58</v>
      </c>
      <c r="C141" s="2">
        <v>708</v>
      </c>
      <c r="D141" s="2">
        <v>475.4</v>
      </c>
      <c r="E141" s="2">
        <v>499.8</v>
      </c>
      <c r="F141" s="2">
        <v>523.1</v>
      </c>
      <c r="G141" s="2">
        <v>542.1</v>
      </c>
      <c r="H141" s="2">
        <v>516.99999999999989</v>
      </c>
      <c r="I141" s="2">
        <v>474.39999999999992</v>
      </c>
      <c r="J141" s="2">
        <v>411.4</v>
      </c>
      <c r="K141" s="2">
        <v>335.40000000000003</v>
      </c>
      <c r="L141" s="2">
        <v>414</v>
      </c>
      <c r="M141" s="2">
        <v>471.00000000000006</v>
      </c>
      <c r="N141">
        <v>0</v>
      </c>
      <c r="O141">
        <v>-1.0000000000002273E-4</v>
      </c>
      <c r="P141">
        <v>1.0000000000002273E-4</v>
      </c>
      <c r="Q141">
        <v>1.9999999999993179E-4</v>
      </c>
      <c r="R141">
        <v>8.9999999999997732E-4</v>
      </c>
      <c r="S141">
        <v>-9.9999999999909054E-5</v>
      </c>
      <c r="T141">
        <v>0</v>
      </c>
      <c r="U141">
        <v>0</v>
      </c>
    </row>
    <row r="142" spans="1:21" x14ac:dyDescent="0.3">
      <c r="A142" t="s">
        <v>157</v>
      </c>
      <c r="B142" s="2">
        <v>4</v>
      </c>
      <c r="C142" s="2">
        <v>9</v>
      </c>
      <c r="D142" s="2">
        <v>8.1</v>
      </c>
      <c r="E142" s="2">
        <v>8.1999999999999993</v>
      </c>
      <c r="F142" s="2">
        <v>7.9</v>
      </c>
      <c r="G142" s="2">
        <v>7.7</v>
      </c>
      <c r="H142" s="2">
        <v>7.4</v>
      </c>
      <c r="I142" s="2">
        <v>7.3</v>
      </c>
      <c r="J142" s="2">
        <v>7.3000000000000007</v>
      </c>
      <c r="K142" s="2">
        <v>7.3000000000000007</v>
      </c>
      <c r="L142" s="2">
        <v>7.4</v>
      </c>
      <c r="M142" s="2">
        <v>7.5</v>
      </c>
      <c r="N142">
        <v>1.1000000000000001E-3</v>
      </c>
      <c r="O142">
        <v>1.1000000000000001E-3</v>
      </c>
      <c r="P142">
        <v>1.1000000000000001E-3</v>
      </c>
      <c r="Q142">
        <v>1.1000000000000001E-3</v>
      </c>
      <c r="R142">
        <v>1.4000000000000002E-3</v>
      </c>
      <c r="S142">
        <v>1.2999999999999999E-3</v>
      </c>
      <c r="T142">
        <v>1.2999999999999999E-3</v>
      </c>
      <c r="U142">
        <v>1.2999999999999999E-3</v>
      </c>
    </row>
    <row r="143" spans="1:21" x14ac:dyDescent="0.3">
      <c r="A143" t="s">
        <v>158</v>
      </c>
      <c r="B143" s="2">
        <v>17</v>
      </c>
      <c r="C143" s="2">
        <v>31</v>
      </c>
      <c r="D143" s="2">
        <v>22.2</v>
      </c>
      <c r="E143" s="2">
        <v>22.8</v>
      </c>
      <c r="F143" s="2">
        <v>21.1</v>
      </c>
      <c r="G143" s="2">
        <v>19.5</v>
      </c>
      <c r="H143" s="2">
        <v>19.600000000000001</v>
      </c>
      <c r="I143" s="2">
        <v>19.600000000000001</v>
      </c>
      <c r="J143" s="2">
        <v>20.400000000000002</v>
      </c>
      <c r="K143" s="2">
        <v>21</v>
      </c>
      <c r="L143" s="2">
        <v>21.6</v>
      </c>
      <c r="M143" s="2">
        <v>22.599999999999998</v>
      </c>
      <c r="N143">
        <v>2.5000000000000001E-3</v>
      </c>
      <c r="O143">
        <v>2.5999999999999999E-3</v>
      </c>
      <c r="P143">
        <v>2.5000000000000001E-3</v>
      </c>
      <c r="Q143">
        <v>2.5999999999999999E-3</v>
      </c>
      <c r="R143">
        <v>2.8999999999999998E-3</v>
      </c>
      <c r="S143">
        <v>2.8000000000000004E-3</v>
      </c>
      <c r="T143">
        <v>2.8999999999999998E-3</v>
      </c>
      <c r="U143">
        <v>3.0000000000000001E-3</v>
      </c>
    </row>
    <row r="144" spans="1:21" x14ac:dyDescent="0.3">
      <c r="A144" t="s">
        <v>61</v>
      </c>
      <c r="B144" s="2">
        <v>9522</v>
      </c>
      <c r="C144" s="2">
        <v>9437</v>
      </c>
      <c r="D144" s="2">
        <v>8281.6000000000022</v>
      </c>
      <c r="E144" s="2">
        <v>8390.7000000000025</v>
      </c>
      <c r="F144" s="2">
        <v>9146.4000000000015</v>
      </c>
      <c r="G144" s="2">
        <v>10080.400000000001</v>
      </c>
      <c r="H144" s="2">
        <v>10787.8</v>
      </c>
      <c r="I144" s="2">
        <v>10818.900000000001</v>
      </c>
      <c r="J144" s="2">
        <v>10060.300000000001</v>
      </c>
      <c r="K144" s="2">
        <v>9164.9000000000015</v>
      </c>
      <c r="L144" s="2">
        <v>8362.9000000000015</v>
      </c>
      <c r="M144" s="2">
        <v>7514.7000000000016</v>
      </c>
      <c r="N144">
        <v>0.50989999999999991</v>
      </c>
      <c r="O144">
        <v>0.52159999999999995</v>
      </c>
      <c r="P144">
        <v>0.53239999999999998</v>
      </c>
      <c r="Q144">
        <v>1.4800000000000011E-2</v>
      </c>
      <c r="R144">
        <v>0</v>
      </c>
      <c r="S144">
        <v>1.299999999999983E-3</v>
      </c>
      <c r="T144">
        <v>2.7999999999999974E-3</v>
      </c>
      <c r="U144">
        <v>5.2999999999999974E-3</v>
      </c>
    </row>
    <row r="145" spans="1:25" s="1" customFormat="1" x14ac:dyDescent="0.3">
      <c r="A145" t="s">
        <v>159</v>
      </c>
      <c r="B145" s="2">
        <v>6068</v>
      </c>
      <c r="C145" s="2">
        <v>6471</v>
      </c>
      <c r="D145" s="2">
        <v>6053</v>
      </c>
      <c r="E145" s="2">
        <v>6140.3000000000011</v>
      </c>
      <c r="F145" s="2">
        <v>6280.7000000000007</v>
      </c>
      <c r="G145" s="2">
        <v>6431.0999999999995</v>
      </c>
      <c r="H145" s="2">
        <v>6503.4</v>
      </c>
      <c r="I145" s="2">
        <v>6570.8</v>
      </c>
      <c r="J145" s="2">
        <v>6633.5000000000009</v>
      </c>
      <c r="K145" s="2">
        <v>6669.1</v>
      </c>
      <c r="L145" s="2">
        <v>6701.5</v>
      </c>
      <c r="M145" s="2">
        <v>6731.2</v>
      </c>
      <c r="N145">
        <v>0.48260000000000036</v>
      </c>
      <c r="O145">
        <v>0.43680000000000108</v>
      </c>
      <c r="P145">
        <v>0.39079999999999926</v>
      </c>
      <c r="Q145">
        <v>0.34410000000000035</v>
      </c>
      <c r="R145">
        <v>0.29499999999999998</v>
      </c>
      <c r="S145">
        <v>0.24229999999999927</v>
      </c>
      <c r="T145">
        <v>0.18470000000000072</v>
      </c>
      <c r="U145">
        <v>0.12069999999999891</v>
      </c>
      <c r="V145"/>
      <c r="W145"/>
      <c r="X145"/>
      <c r="Y145"/>
    </row>
    <row r="146" spans="1:25" s="9" customFormat="1" x14ac:dyDescent="0.3">
      <c r="A146" t="s">
        <v>160</v>
      </c>
      <c r="B146" s="2">
        <v>132</v>
      </c>
      <c r="C146" s="2">
        <v>79</v>
      </c>
      <c r="D146" s="2">
        <v>75.400000000000006</v>
      </c>
      <c r="E146" s="2">
        <v>76.099999999999994</v>
      </c>
      <c r="F146" s="2">
        <v>75.5</v>
      </c>
      <c r="G146" s="2">
        <v>75</v>
      </c>
      <c r="H146" s="2">
        <v>75.599999999999994</v>
      </c>
      <c r="I146" s="2">
        <v>76.7</v>
      </c>
      <c r="J146" s="2">
        <v>77.899999999999991</v>
      </c>
      <c r="K146" s="2">
        <v>79</v>
      </c>
      <c r="L146" s="2">
        <v>80.3</v>
      </c>
      <c r="M146" s="2">
        <v>81.599999999999994</v>
      </c>
      <c r="N146">
        <v>5.0000000000000001E-4</v>
      </c>
      <c r="O146">
        <v>2.9999999999999997E-4</v>
      </c>
      <c r="P146">
        <v>2.9999999999999997E-4</v>
      </c>
      <c r="Q146">
        <v>2.9999999999999997E-4</v>
      </c>
      <c r="R146">
        <v>2.9999999999999997E-4</v>
      </c>
      <c r="S146">
        <v>2.9999999999999997E-4</v>
      </c>
      <c r="T146">
        <v>4.0000000000000002E-4</v>
      </c>
      <c r="U146">
        <v>5.0000000000000001E-4</v>
      </c>
      <c r="V146"/>
      <c r="W146"/>
      <c r="X146"/>
      <c r="Y146"/>
    </row>
    <row r="147" spans="1:25" x14ac:dyDescent="0.3">
      <c r="A147" t="s">
        <v>161</v>
      </c>
      <c r="B147" s="2">
        <v>263</v>
      </c>
      <c r="C147" s="2">
        <v>179</v>
      </c>
      <c r="D147" s="2">
        <v>179</v>
      </c>
      <c r="E147" s="2">
        <v>179.60000000000008</v>
      </c>
      <c r="F147" s="2">
        <v>179.40000000000035</v>
      </c>
      <c r="G147" s="2">
        <v>178.79999999999998</v>
      </c>
      <c r="H147" s="2">
        <v>176.49999999999991</v>
      </c>
      <c r="I147" s="2">
        <v>174.80000000000018</v>
      </c>
      <c r="J147" s="2">
        <v>174.2</v>
      </c>
      <c r="K147" s="2">
        <v>173.09999999999971</v>
      </c>
      <c r="L147" s="2">
        <v>172.19999999999982</v>
      </c>
      <c r="M147" s="2">
        <v>171.39999999999972</v>
      </c>
      <c r="N147">
        <v>2.1000000000000001E-2</v>
      </c>
      <c r="O147">
        <v>1.8599999999999908E-2</v>
      </c>
      <c r="P147">
        <v>1.6400000000000092E-2</v>
      </c>
      <c r="Q147">
        <v>1.4400000000000092E-2</v>
      </c>
      <c r="R147">
        <v>1.2799999999999954E-2</v>
      </c>
      <c r="S147">
        <v>1.1100000000000136E-2</v>
      </c>
      <c r="T147">
        <v>9.7999999999999546E-3</v>
      </c>
      <c r="U147">
        <v>8.5999999999999098E-3</v>
      </c>
    </row>
    <row r="148" spans="1:25" x14ac:dyDescent="0.3">
      <c r="A148" t="s">
        <v>162</v>
      </c>
      <c r="B148" s="2">
        <v>6</v>
      </c>
      <c r="C148" s="2">
        <v>14</v>
      </c>
      <c r="D148" s="2">
        <v>14.1</v>
      </c>
      <c r="E148" s="2">
        <v>15.7</v>
      </c>
      <c r="F148" s="2">
        <v>13.5</v>
      </c>
      <c r="G148" s="2">
        <v>11.4</v>
      </c>
      <c r="H148" s="2">
        <v>10.1</v>
      </c>
      <c r="I148" s="2">
        <v>9.3000000000000007</v>
      </c>
      <c r="J148" s="2">
        <v>11</v>
      </c>
      <c r="K148" s="2">
        <v>12.9</v>
      </c>
      <c r="L148" s="2">
        <v>15.200000000000001</v>
      </c>
      <c r="M148" s="2">
        <v>18.100000000000001</v>
      </c>
      <c r="N148">
        <v>2.7000000000000001E-3</v>
      </c>
      <c r="O148">
        <v>2.5999999999999999E-3</v>
      </c>
      <c r="P148">
        <v>2.4000000000000002E-3</v>
      </c>
      <c r="Q148">
        <v>2.5000000000000001E-3</v>
      </c>
      <c r="R148">
        <v>2.8E-3</v>
      </c>
      <c r="S148">
        <v>2.8999999999999998E-3</v>
      </c>
      <c r="T148">
        <v>3.3999999999999998E-3</v>
      </c>
      <c r="U148">
        <v>3.8999999999999998E-3</v>
      </c>
    </row>
    <row r="149" spans="1:25" x14ac:dyDescent="0.3">
      <c r="A149" t="s">
        <v>163</v>
      </c>
      <c r="B149" s="2">
        <v>63</v>
      </c>
      <c r="C149" s="2">
        <v>127</v>
      </c>
      <c r="D149" s="2">
        <v>127</v>
      </c>
      <c r="E149" s="2">
        <v>135.19999999999999</v>
      </c>
      <c r="F149" s="2">
        <v>147.19999999999999</v>
      </c>
      <c r="G149" s="2">
        <v>158.79999999999998</v>
      </c>
      <c r="H149" s="2">
        <v>166.8</v>
      </c>
      <c r="I149" s="2">
        <v>171.1</v>
      </c>
      <c r="J149" s="2">
        <v>174.10000000000002</v>
      </c>
      <c r="K149" s="2">
        <v>174.8</v>
      </c>
      <c r="L149" s="2">
        <v>175.20000000000002</v>
      </c>
      <c r="M149" s="2">
        <v>175.9</v>
      </c>
      <c r="N149">
        <v>9.5600000000000004E-2</v>
      </c>
      <c r="O149">
        <v>9.7099999999999992E-2</v>
      </c>
      <c r="P149">
        <v>9.8500000000000004E-2</v>
      </c>
      <c r="Q149">
        <v>9.9699999999999983E-2</v>
      </c>
      <c r="R149">
        <v>0.10080000000000001</v>
      </c>
      <c r="S149">
        <v>0.10150000000000001</v>
      </c>
      <c r="T149">
        <v>0.10210000000000001</v>
      </c>
      <c r="U149">
        <v>0.10250000000000001</v>
      </c>
    </row>
    <row r="150" spans="1:25" x14ac:dyDescent="0.3">
      <c r="A150" s="1" t="s">
        <v>94</v>
      </c>
    </row>
    <row r="151" spans="1:25" x14ac:dyDescent="0.3">
      <c r="B151" s="2" t="s">
        <v>1</v>
      </c>
      <c r="D151" s="2" t="s">
        <v>2</v>
      </c>
    </row>
    <row r="152" spans="1:25" x14ac:dyDescent="0.3">
      <c r="A152" s="5" t="s">
        <v>4</v>
      </c>
      <c r="B152" s="6">
        <v>1992</v>
      </c>
      <c r="C152" s="6">
        <v>2017</v>
      </c>
      <c r="D152" s="7">
        <v>2017</v>
      </c>
      <c r="E152" s="7">
        <v>2020</v>
      </c>
      <c r="F152" s="7">
        <v>2025</v>
      </c>
      <c r="G152" s="7">
        <v>2030</v>
      </c>
      <c r="H152" s="7">
        <v>2035</v>
      </c>
      <c r="I152" s="7">
        <v>2040</v>
      </c>
      <c r="J152" s="7">
        <v>2045</v>
      </c>
      <c r="K152" s="7">
        <v>2050</v>
      </c>
      <c r="L152" s="7">
        <v>2055</v>
      </c>
      <c r="M152" s="7">
        <v>2060</v>
      </c>
      <c r="N152" s="8">
        <v>2065</v>
      </c>
      <c r="O152" s="8">
        <v>2070</v>
      </c>
      <c r="P152" s="8">
        <v>2075</v>
      </c>
      <c r="Q152" s="8">
        <v>2080</v>
      </c>
      <c r="R152" s="8">
        <v>2085</v>
      </c>
      <c r="S152" s="8">
        <v>2090</v>
      </c>
      <c r="T152" s="8">
        <v>2095</v>
      </c>
      <c r="U152" s="8">
        <v>2100</v>
      </c>
    </row>
    <row r="153" spans="1:25" x14ac:dyDescent="0.3">
      <c r="A153" s="9" t="s">
        <v>63</v>
      </c>
      <c r="B153" s="10">
        <f>SUM(B154:B183)+B187+B188+B192+B193+B194+B195+B198</f>
        <v>564479</v>
      </c>
      <c r="C153" s="10">
        <f>SUM(C154:C183)+C187+C188+C192+C193+C194+C195+C198</f>
        <v>755410</v>
      </c>
      <c r="D153" s="10">
        <f>SUM(D154:D183)+D187+D188+D192+D193+D194+D195+D198</f>
        <v>771326.99999999977</v>
      </c>
      <c r="E153" s="10">
        <f>SUM(E154:E183)+E187+E188+E192+E193+E194+E195+E198</f>
        <v>799796.4</v>
      </c>
      <c r="F153" s="10">
        <f t="shared" ref="F153:U153" si="5">SUM(F154:F183)+F187+F188+F192+F193+F194+F195+F198</f>
        <v>815537.60000000033</v>
      </c>
      <c r="G153" s="10">
        <f t="shared" si="5"/>
        <v>827195.99999999988</v>
      </c>
      <c r="H153" s="10">
        <f t="shared" si="5"/>
        <v>827407.70000000007</v>
      </c>
      <c r="I153" s="10">
        <f t="shared" si="5"/>
        <v>840957.40000000037</v>
      </c>
      <c r="J153" s="10">
        <f t="shared" si="5"/>
        <v>863335.4</v>
      </c>
      <c r="K153" s="10">
        <f t="shared" si="5"/>
        <v>893977.7</v>
      </c>
      <c r="L153" s="10">
        <f t="shared" si="5"/>
        <v>930905.9</v>
      </c>
      <c r="M153" s="10">
        <f t="shared" si="5"/>
        <v>967444.1</v>
      </c>
      <c r="N153" s="10">
        <f t="shared" si="5"/>
        <v>571.04049999999995</v>
      </c>
      <c r="O153" s="10">
        <f t="shared" si="5"/>
        <v>560.27769999999998</v>
      </c>
      <c r="P153" s="10">
        <f t="shared" si="5"/>
        <v>558.45309999999995</v>
      </c>
      <c r="Q153" s="10">
        <f t="shared" si="5"/>
        <v>574.87429999999995</v>
      </c>
      <c r="R153" s="10">
        <f t="shared" si="5"/>
        <v>606.01699999999994</v>
      </c>
      <c r="S153" s="10">
        <f t="shared" si="5"/>
        <v>659.7681</v>
      </c>
      <c r="T153" s="10">
        <f t="shared" si="5"/>
        <v>716.51420000000007</v>
      </c>
      <c r="U153" s="10">
        <f t="shared" si="5"/>
        <v>765.67240000000004</v>
      </c>
    </row>
    <row r="154" spans="1:25" x14ac:dyDescent="0.3">
      <c r="A154" t="s">
        <v>164</v>
      </c>
      <c r="B154" s="2">
        <v>2554</v>
      </c>
      <c r="C154" s="2">
        <v>1182</v>
      </c>
      <c r="D154" s="2">
        <v>1208</v>
      </c>
      <c r="E154" s="2">
        <v>1217.7</v>
      </c>
      <c r="F154" s="2">
        <v>1221.0000000000002</v>
      </c>
      <c r="G154" s="2">
        <v>1225</v>
      </c>
      <c r="H154" s="2">
        <v>1245.8</v>
      </c>
      <c r="I154" s="2">
        <v>1267.8</v>
      </c>
      <c r="J154" s="2">
        <v>1287.5</v>
      </c>
      <c r="K154" s="2">
        <v>1304.8</v>
      </c>
      <c r="L154" s="2">
        <v>1321.6</v>
      </c>
      <c r="M154" s="2">
        <v>1335.5</v>
      </c>
      <c r="N154">
        <v>6.0000000000000001E-3</v>
      </c>
      <c r="O154">
        <v>5.0999999999999995E-3</v>
      </c>
      <c r="P154">
        <v>4.3000000000000009E-3</v>
      </c>
      <c r="Q154">
        <v>3.3999999999999998E-3</v>
      </c>
      <c r="R154">
        <v>3.3E-3</v>
      </c>
      <c r="S154">
        <v>2.3999999999999998E-3</v>
      </c>
      <c r="T154">
        <v>1.9000000000000002E-3</v>
      </c>
      <c r="U154">
        <v>1E-3</v>
      </c>
    </row>
    <row r="155" spans="1:25" x14ac:dyDescent="0.3">
      <c r="A155" t="s">
        <v>65</v>
      </c>
      <c r="B155" s="2">
        <v>17690</v>
      </c>
      <c r="C155" s="2">
        <v>27294</v>
      </c>
      <c r="D155" s="2">
        <v>28303.800000000003</v>
      </c>
      <c r="E155" s="2">
        <v>29047.300000000003</v>
      </c>
      <c r="F155" s="2">
        <v>27695.5</v>
      </c>
      <c r="G155" s="2">
        <v>25940.1</v>
      </c>
      <c r="H155" s="2">
        <v>25934.9</v>
      </c>
      <c r="I155" s="2">
        <v>27741.5</v>
      </c>
      <c r="J155" s="2">
        <v>29703.7</v>
      </c>
      <c r="K155" s="2">
        <v>31589.4</v>
      </c>
      <c r="L155" s="2">
        <v>33804</v>
      </c>
      <c r="M155" s="2">
        <v>36752.799999999996</v>
      </c>
      <c r="N155">
        <v>27.680400000000002</v>
      </c>
      <c r="O155">
        <v>25.601800000000004</v>
      </c>
      <c r="P155">
        <v>22.006599999999999</v>
      </c>
      <c r="Q155">
        <v>18.973800000000001</v>
      </c>
      <c r="R155">
        <v>16.462699999999998</v>
      </c>
      <c r="S155">
        <v>14.4072</v>
      </c>
      <c r="T155">
        <v>12.774299999999998</v>
      </c>
      <c r="U155">
        <v>11.392200000000001</v>
      </c>
    </row>
    <row r="156" spans="1:25" x14ac:dyDescent="0.3">
      <c r="A156" t="s">
        <v>165</v>
      </c>
      <c r="B156" s="2">
        <v>0</v>
      </c>
      <c r="C156" s="2">
        <v>8506</v>
      </c>
      <c r="D156" s="2">
        <v>8585.7000000000007</v>
      </c>
      <c r="E156" s="2">
        <v>8250.6</v>
      </c>
      <c r="F156" s="2">
        <v>6527.4000000000005</v>
      </c>
      <c r="G156" s="2">
        <v>5382.4</v>
      </c>
      <c r="H156" s="2">
        <v>5009.6000000000004</v>
      </c>
      <c r="I156" s="2">
        <v>4823.2</v>
      </c>
      <c r="J156" s="2">
        <v>4726.8</v>
      </c>
      <c r="K156" s="2">
        <v>4277.2</v>
      </c>
      <c r="L156" s="2">
        <v>3742.2000000000007</v>
      </c>
      <c r="M156" s="2">
        <v>3282.8</v>
      </c>
      <c r="N156">
        <v>1.3742999999999999</v>
      </c>
      <c r="O156">
        <v>1.1262999999999999</v>
      </c>
      <c r="P156">
        <v>0.92680000000000007</v>
      </c>
      <c r="Q156">
        <v>0.76849999999999996</v>
      </c>
      <c r="R156">
        <v>0.6704</v>
      </c>
      <c r="S156">
        <v>0.60970000000000002</v>
      </c>
      <c r="T156">
        <v>0.5575</v>
      </c>
      <c r="U156">
        <v>0.50700000000000001</v>
      </c>
    </row>
    <row r="157" spans="1:25" x14ac:dyDescent="0.3">
      <c r="A157" t="s">
        <v>166</v>
      </c>
      <c r="B157" s="2">
        <v>36</v>
      </c>
      <c r="C157" s="2">
        <v>3424</v>
      </c>
      <c r="D157" s="2">
        <v>3601.2000000000003</v>
      </c>
      <c r="E157" s="2">
        <v>3757.3999999999996</v>
      </c>
      <c r="F157" s="2">
        <v>3972</v>
      </c>
      <c r="G157" s="2">
        <v>4193.3999999999996</v>
      </c>
      <c r="H157" s="2">
        <v>4329.7</v>
      </c>
      <c r="I157" s="2">
        <v>4604.1000000000004</v>
      </c>
      <c r="J157" s="2">
        <v>4883.3</v>
      </c>
      <c r="K157" s="2">
        <v>5030.4000000000005</v>
      </c>
      <c r="L157" s="2">
        <v>5213.2000000000007</v>
      </c>
      <c r="M157" s="2">
        <v>5357.4000000000005</v>
      </c>
      <c r="N157">
        <v>2.2458</v>
      </c>
      <c r="O157">
        <v>2.1116999999999999</v>
      </c>
      <c r="P157">
        <v>2.0061</v>
      </c>
      <c r="Q157">
        <v>1.9247999999999998</v>
      </c>
      <c r="R157">
        <v>1.8685</v>
      </c>
      <c r="S157">
        <v>1.8326000000000002</v>
      </c>
      <c r="T157">
        <v>1.8234999999999999</v>
      </c>
      <c r="U157">
        <v>1.8452</v>
      </c>
    </row>
    <row r="158" spans="1:25" x14ac:dyDescent="0.3">
      <c r="A158" t="s">
        <v>167</v>
      </c>
      <c r="B158" s="2">
        <v>3553</v>
      </c>
      <c r="C158" s="2">
        <v>5444</v>
      </c>
      <c r="D158" s="2">
        <v>5683.1</v>
      </c>
      <c r="E158" s="2">
        <v>5817</v>
      </c>
      <c r="F158" s="2">
        <v>5894.9000000000005</v>
      </c>
      <c r="G158" s="2">
        <v>5909.5000000000009</v>
      </c>
      <c r="H158" s="2">
        <v>5845.9000000000005</v>
      </c>
      <c r="I158" s="2">
        <v>5742.8</v>
      </c>
      <c r="J158" s="2">
        <v>5604.4000000000005</v>
      </c>
      <c r="K158" s="2">
        <v>5413</v>
      </c>
      <c r="L158" s="2">
        <v>5244.9</v>
      </c>
      <c r="M158" s="2">
        <v>5089.6000000000004</v>
      </c>
      <c r="N158">
        <v>1.9521999999999997</v>
      </c>
      <c r="O158">
        <v>1.7669999999999999</v>
      </c>
      <c r="P158">
        <v>1.6072999999999993</v>
      </c>
      <c r="Q158">
        <v>1.4702999999999993</v>
      </c>
      <c r="R158">
        <v>1.3540999999999994</v>
      </c>
      <c r="S158">
        <v>1.2513999999999996</v>
      </c>
      <c r="T158">
        <v>1.1625000000000001</v>
      </c>
      <c r="U158">
        <v>1.0858000000000001</v>
      </c>
    </row>
    <row r="159" spans="1:25" x14ac:dyDescent="0.3">
      <c r="A159" t="s">
        <v>169</v>
      </c>
      <c r="B159" s="2">
        <v>1725</v>
      </c>
      <c r="C159" s="2">
        <v>3622</v>
      </c>
      <c r="D159" s="2">
        <v>3503.1000000000004</v>
      </c>
      <c r="E159" s="2">
        <v>3364.7000000000003</v>
      </c>
      <c r="F159" s="2">
        <v>2748.2000000000003</v>
      </c>
      <c r="G159" s="2">
        <v>2122.2999999999997</v>
      </c>
      <c r="H159" s="2">
        <v>1561.1000000000001</v>
      </c>
      <c r="I159" s="2">
        <v>1301.2000000000005</v>
      </c>
      <c r="J159" s="2">
        <v>1306.3000000000002</v>
      </c>
      <c r="K159" s="2">
        <v>1314.9999999999998</v>
      </c>
      <c r="L159" s="2">
        <v>1327</v>
      </c>
      <c r="M159" s="2">
        <v>1340.6</v>
      </c>
      <c r="N159">
        <v>9.6500000000000002E-2</v>
      </c>
      <c r="O159">
        <v>9.8000000000000004E-2</v>
      </c>
      <c r="P159">
        <v>0.1</v>
      </c>
      <c r="Q159">
        <v>0.10560000000000014</v>
      </c>
      <c r="R159">
        <v>0.10629999999999995</v>
      </c>
      <c r="S159">
        <v>0.10630000000000007</v>
      </c>
      <c r="T159">
        <v>0.1065</v>
      </c>
      <c r="U159">
        <v>0.10670000000000004</v>
      </c>
    </row>
    <row r="160" spans="1:25" x14ac:dyDescent="0.3">
      <c r="A160" t="s">
        <v>66</v>
      </c>
      <c r="B160" s="2">
        <v>0</v>
      </c>
      <c r="C160" s="2">
        <v>14649</v>
      </c>
      <c r="D160" s="2">
        <v>14436.800000000001</v>
      </c>
      <c r="E160" s="2">
        <v>14418.800000000001</v>
      </c>
      <c r="F160" s="2">
        <v>13347.9</v>
      </c>
      <c r="G160" s="2">
        <v>12152.199999999999</v>
      </c>
      <c r="H160" s="2">
        <v>12164.699999999999</v>
      </c>
      <c r="I160" s="2">
        <v>12369.800000000001</v>
      </c>
      <c r="J160" s="2">
        <v>12685.4</v>
      </c>
      <c r="K160" s="2">
        <v>12735.500000000002</v>
      </c>
      <c r="L160" s="2">
        <v>12048</v>
      </c>
      <c r="M160" s="2">
        <v>10864.1</v>
      </c>
      <c r="N160">
        <v>6.3906000000000001</v>
      </c>
      <c r="O160">
        <v>6.2519000000000009</v>
      </c>
      <c r="P160">
        <v>6.1340999999999992</v>
      </c>
      <c r="Q160">
        <v>6.0428000000000006</v>
      </c>
      <c r="R160">
        <v>5.9780999999999995</v>
      </c>
      <c r="S160">
        <v>5.9721000000000002</v>
      </c>
      <c r="T160">
        <v>6.0146999999999995</v>
      </c>
      <c r="U160">
        <v>6.1096000000000004</v>
      </c>
    </row>
    <row r="161" spans="1:21" x14ac:dyDescent="0.3">
      <c r="A161" t="s">
        <v>171</v>
      </c>
      <c r="B161" s="2">
        <v>1836</v>
      </c>
      <c r="C161" s="2">
        <v>3751</v>
      </c>
      <c r="D161" s="2">
        <v>3750.1</v>
      </c>
      <c r="E161" s="2">
        <v>3531.8</v>
      </c>
      <c r="F161" s="2">
        <v>3240.7</v>
      </c>
      <c r="G161" s="2">
        <v>3179.5</v>
      </c>
      <c r="H161" s="2">
        <v>3125.2000000000003</v>
      </c>
      <c r="I161" s="2">
        <v>2997.7</v>
      </c>
      <c r="J161" s="2">
        <v>2858.9</v>
      </c>
      <c r="K161" s="2">
        <v>2760.9</v>
      </c>
      <c r="L161" s="2">
        <v>2733.5000000000005</v>
      </c>
      <c r="M161" s="2">
        <v>2747.4</v>
      </c>
      <c r="N161">
        <v>9.5500000000000002E-2</v>
      </c>
      <c r="O161">
        <v>3.9699999999999985E-2</v>
      </c>
      <c r="P161">
        <v>0</v>
      </c>
      <c r="Q161">
        <v>9.9999999999994313E-5</v>
      </c>
      <c r="R161">
        <v>2.9999999999999715E-4</v>
      </c>
      <c r="S161">
        <v>0</v>
      </c>
      <c r="T161">
        <v>0</v>
      </c>
      <c r="U161">
        <v>0</v>
      </c>
    </row>
    <row r="162" spans="1:21" x14ac:dyDescent="0.3">
      <c r="A162" t="s">
        <v>68</v>
      </c>
      <c r="B162" s="2">
        <v>43918</v>
      </c>
      <c r="C162" s="2">
        <v>69788</v>
      </c>
      <c r="D162" s="2">
        <v>71910.200000000012</v>
      </c>
      <c r="E162" s="2">
        <v>76089.100000000006</v>
      </c>
      <c r="F162" s="2">
        <v>80911.500000000015</v>
      </c>
      <c r="G162" s="2">
        <v>86195.400000000009</v>
      </c>
      <c r="H162" s="2">
        <v>88139.60000000002</v>
      </c>
      <c r="I162" s="2">
        <v>92107.700000000012</v>
      </c>
      <c r="J162" s="2">
        <v>97330.3</v>
      </c>
      <c r="K162" s="2">
        <v>101047.9</v>
      </c>
      <c r="L162" s="2">
        <v>105655.90000000001</v>
      </c>
      <c r="M162" s="2">
        <v>110248.8</v>
      </c>
      <c r="N162">
        <v>62.035199999999996</v>
      </c>
      <c r="O162">
        <v>59.385400000000004</v>
      </c>
      <c r="P162">
        <v>56.806699999999999</v>
      </c>
      <c r="Q162">
        <v>56.546500000000002</v>
      </c>
      <c r="R162">
        <v>56.545000000000002</v>
      </c>
      <c r="S162">
        <v>57.100099999999998</v>
      </c>
      <c r="T162">
        <v>58.984999999999999</v>
      </c>
      <c r="U162">
        <v>61.928899999999992</v>
      </c>
    </row>
    <row r="163" spans="1:21" x14ac:dyDescent="0.3">
      <c r="A163" t="s">
        <v>70</v>
      </c>
      <c r="B163" s="2">
        <v>66140</v>
      </c>
      <c r="C163" s="2">
        <v>47021</v>
      </c>
      <c r="D163" s="2">
        <v>47640.899999999994</v>
      </c>
      <c r="E163" s="2">
        <v>49236</v>
      </c>
      <c r="F163" s="2">
        <v>49798.1</v>
      </c>
      <c r="G163" s="2">
        <v>48624.399999999994</v>
      </c>
      <c r="H163" s="2">
        <v>48443.799999999996</v>
      </c>
      <c r="I163" s="2">
        <v>49993.200000000004</v>
      </c>
      <c r="J163" s="2">
        <v>51634.9</v>
      </c>
      <c r="K163" s="2">
        <v>52412.1</v>
      </c>
      <c r="L163" s="2">
        <v>52998.7</v>
      </c>
      <c r="M163" s="2">
        <v>53387.7</v>
      </c>
      <c r="N163">
        <v>12.5984</v>
      </c>
      <c r="O163">
        <v>12.211499999999999</v>
      </c>
      <c r="P163">
        <v>11.7631</v>
      </c>
      <c r="Q163">
        <v>11.689500000000001</v>
      </c>
      <c r="R163">
        <v>11.766099999999998</v>
      </c>
      <c r="S163">
        <v>11.726699999999999</v>
      </c>
      <c r="T163">
        <v>11.275499999999999</v>
      </c>
      <c r="U163">
        <v>10.281300000000002</v>
      </c>
    </row>
    <row r="164" spans="1:21" x14ac:dyDescent="0.3">
      <c r="A164" t="s">
        <v>72</v>
      </c>
      <c r="B164" s="2">
        <v>27101</v>
      </c>
      <c r="C164" s="2">
        <v>70134</v>
      </c>
      <c r="D164" s="2">
        <v>67655.899999999994</v>
      </c>
      <c r="E164" s="2">
        <v>69821.5</v>
      </c>
      <c r="F164" s="2">
        <v>73113.900000000009</v>
      </c>
      <c r="G164" s="2">
        <v>76404.2</v>
      </c>
      <c r="H164" s="2">
        <v>80106.999999999985</v>
      </c>
      <c r="I164" s="2">
        <v>83108.800000000003</v>
      </c>
      <c r="J164" s="2">
        <v>86393.2</v>
      </c>
      <c r="K164" s="2">
        <v>89082.7</v>
      </c>
      <c r="L164" s="2">
        <v>93477.900000000009</v>
      </c>
      <c r="M164" s="2">
        <v>99049.299999999988</v>
      </c>
      <c r="N164">
        <v>63.665200000000006</v>
      </c>
      <c r="O164">
        <v>68.669899999999998</v>
      </c>
      <c r="P164">
        <v>75.17580000000001</v>
      </c>
      <c r="Q164">
        <v>84.881199999999993</v>
      </c>
      <c r="R164">
        <v>97.203500000000005</v>
      </c>
      <c r="S164">
        <v>112.3061</v>
      </c>
      <c r="T164">
        <v>130.36920000000001</v>
      </c>
      <c r="U164">
        <v>152.1652</v>
      </c>
    </row>
    <row r="165" spans="1:21" x14ac:dyDescent="0.3">
      <c r="A165" t="s">
        <v>172</v>
      </c>
      <c r="B165" s="2">
        <v>2390</v>
      </c>
      <c r="C165" s="2">
        <v>1751</v>
      </c>
      <c r="D165" s="2">
        <v>1779.7</v>
      </c>
      <c r="E165" s="2">
        <v>1836.3999999999999</v>
      </c>
      <c r="F165" s="2">
        <v>1835.2999999999997</v>
      </c>
      <c r="G165" s="2">
        <v>1828.1</v>
      </c>
      <c r="H165" s="2">
        <v>1881</v>
      </c>
      <c r="I165" s="2">
        <v>1907.3999999999999</v>
      </c>
      <c r="J165" s="2">
        <v>1918.3</v>
      </c>
      <c r="K165" s="2">
        <v>1899.5000000000002</v>
      </c>
      <c r="L165" s="2">
        <v>1879.8000000000002</v>
      </c>
      <c r="M165" s="2">
        <v>1861.4</v>
      </c>
      <c r="N165">
        <v>0.42249999999999999</v>
      </c>
      <c r="O165">
        <v>0.36419999999999997</v>
      </c>
      <c r="P165">
        <v>0.30059999999999998</v>
      </c>
      <c r="Q165">
        <v>0.24609999999999999</v>
      </c>
      <c r="R165">
        <v>0.20419999999999999</v>
      </c>
      <c r="S165">
        <v>0.16879999999999998</v>
      </c>
      <c r="T165">
        <v>0.13850000000000001</v>
      </c>
      <c r="U165">
        <v>0.112</v>
      </c>
    </row>
    <row r="166" spans="1:21" x14ac:dyDescent="0.3">
      <c r="A166" t="s">
        <v>173</v>
      </c>
      <c r="B166" s="2">
        <v>3614</v>
      </c>
      <c r="C166" s="2">
        <v>5350</v>
      </c>
      <c r="D166" s="2">
        <v>5378.1</v>
      </c>
      <c r="E166" s="2">
        <v>5603.6</v>
      </c>
      <c r="F166" s="2">
        <v>5514.2999999999993</v>
      </c>
      <c r="G166" s="2">
        <v>5200.5999999999995</v>
      </c>
      <c r="H166" s="2">
        <v>5034.1000000000004</v>
      </c>
      <c r="I166" s="2">
        <v>5013.3</v>
      </c>
      <c r="J166" s="2">
        <v>4998.2</v>
      </c>
      <c r="K166" s="2">
        <v>4948</v>
      </c>
      <c r="L166" s="2">
        <v>4897.1000000000004</v>
      </c>
      <c r="M166" s="2">
        <v>4834.2999999999993</v>
      </c>
      <c r="N166">
        <v>0.80779999999999996</v>
      </c>
      <c r="O166">
        <v>0.70660000000000001</v>
      </c>
      <c r="P166">
        <v>0.58779999999999999</v>
      </c>
      <c r="Q166">
        <v>0.55589999999999995</v>
      </c>
      <c r="R166">
        <v>0.52159999999999995</v>
      </c>
      <c r="S166">
        <v>0.48149999999999998</v>
      </c>
      <c r="T166">
        <v>0.438</v>
      </c>
      <c r="U166">
        <v>0.40600000000000003</v>
      </c>
    </row>
    <row r="167" spans="1:21" x14ac:dyDescent="0.3">
      <c r="A167" t="s">
        <v>174</v>
      </c>
      <c r="B167" s="2">
        <v>0</v>
      </c>
      <c r="C167" s="2">
        <v>959</v>
      </c>
      <c r="D167" s="2">
        <v>846.1</v>
      </c>
      <c r="E167" s="2">
        <v>916.90000000000009</v>
      </c>
      <c r="F167" s="2">
        <v>802.09999999999991</v>
      </c>
      <c r="G167" s="2">
        <v>689.5</v>
      </c>
      <c r="H167" s="2">
        <v>667.00000000000011</v>
      </c>
      <c r="I167" s="2">
        <v>784.5</v>
      </c>
      <c r="J167" s="2">
        <v>951.90000000000009</v>
      </c>
      <c r="K167" s="2">
        <v>1141.7999999999997</v>
      </c>
      <c r="L167" s="2">
        <v>1352.7</v>
      </c>
      <c r="M167" s="2">
        <v>1599.9000000000003</v>
      </c>
      <c r="N167">
        <v>0.15790000000000001</v>
      </c>
      <c r="O167">
        <v>0.14329999999999998</v>
      </c>
      <c r="P167">
        <v>0.1326</v>
      </c>
      <c r="Q167">
        <v>0.12459999999999997</v>
      </c>
      <c r="R167">
        <v>0.1191</v>
      </c>
      <c r="S167">
        <v>0.11370000000000001</v>
      </c>
      <c r="T167">
        <v>0.10969999999999999</v>
      </c>
      <c r="U167">
        <v>0.10610000000000001</v>
      </c>
    </row>
    <row r="168" spans="1:21" x14ac:dyDescent="0.3">
      <c r="A168" t="s">
        <v>175</v>
      </c>
      <c r="B168" s="2">
        <v>1335</v>
      </c>
      <c r="C168" s="2">
        <v>3237</v>
      </c>
      <c r="D168" s="2">
        <v>3364.6000000000004</v>
      </c>
      <c r="E168" s="2">
        <v>3530</v>
      </c>
      <c r="F168" s="2">
        <v>3468.1000000000004</v>
      </c>
      <c r="G168" s="2">
        <v>3370.9</v>
      </c>
      <c r="H168" s="2">
        <v>3441.3</v>
      </c>
      <c r="I168" s="2">
        <v>3574.9</v>
      </c>
      <c r="J168" s="2">
        <v>3726.3</v>
      </c>
      <c r="K168" s="2">
        <v>3853.9</v>
      </c>
      <c r="L168" s="2">
        <v>4029.4</v>
      </c>
      <c r="M168" s="2">
        <v>4204.3</v>
      </c>
      <c r="N168">
        <v>2.9383000000000004</v>
      </c>
      <c r="O168">
        <v>3.2997000000000001</v>
      </c>
      <c r="P168">
        <v>3.66</v>
      </c>
      <c r="Q168">
        <v>4.1271000000000004</v>
      </c>
      <c r="R168">
        <v>4.6760999999999999</v>
      </c>
      <c r="S168">
        <v>5.3061999999999996</v>
      </c>
      <c r="T168">
        <v>5.9808999999999992</v>
      </c>
      <c r="U168">
        <v>6.6779999999999999</v>
      </c>
    </row>
    <row r="169" spans="1:21" x14ac:dyDescent="0.3">
      <c r="A169" t="s">
        <v>74</v>
      </c>
      <c r="B169" s="2">
        <v>14778</v>
      </c>
      <c r="C169" s="2">
        <v>17048</v>
      </c>
      <c r="D169" s="2">
        <v>18263.3</v>
      </c>
      <c r="E169" s="2">
        <v>19104.7</v>
      </c>
      <c r="F169" s="2">
        <v>19832.599999999999</v>
      </c>
      <c r="G169" s="2">
        <v>20618</v>
      </c>
      <c r="H169" s="2">
        <v>21603.5</v>
      </c>
      <c r="I169" s="2">
        <v>22461.5</v>
      </c>
      <c r="J169" s="2">
        <v>23079</v>
      </c>
      <c r="K169" s="2">
        <v>22781</v>
      </c>
      <c r="L169" s="2">
        <v>21916.100000000002</v>
      </c>
      <c r="M169" s="2">
        <v>20995.899999999998</v>
      </c>
      <c r="N169">
        <v>10.537300000000002</v>
      </c>
      <c r="O169">
        <v>9.7621000000000002</v>
      </c>
      <c r="P169">
        <v>8.9838000000000005</v>
      </c>
      <c r="Q169">
        <v>8.1452000000000009</v>
      </c>
      <c r="R169">
        <v>7.2118000000000002</v>
      </c>
      <c r="S169">
        <v>6.2186000000000003</v>
      </c>
      <c r="T169">
        <v>5.2830000000000004</v>
      </c>
      <c r="U169">
        <v>4.2096</v>
      </c>
    </row>
    <row r="170" spans="1:21" x14ac:dyDescent="0.3">
      <c r="A170" t="s">
        <v>176</v>
      </c>
      <c r="B170" s="2">
        <v>0</v>
      </c>
      <c r="C170" s="2">
        <v>880</v>
      </c>
      <c r="D170" s="2">
        <v>856</v>
      </c>
      <c r="E170" s="2">
        <v>873.30000000000007</v>
      </c>
      <c r="F170" s="2">
        <v>851.49999999999989</v>
      </c>
      <c r="G170" s="2">
        <v>833.50000000000011</v>
      </c>
      <c r="H170" s="2">
        <v>841.99999999999989</v>
      </c>
      <c r="I170" s="2">
        <v>853.5</v>
      </c>
      <c r="J170" s="2">
        <v>866.8</v>
      </c>
      <c r="K170" s="2">
        <v>885.69999999999993</v>
      </c>
      <c r="L170" s="2">
        <v>905.8</v>
      </c>
      <c r="M170" s="2">
        <v>923.5</v>
      </c>
      <c r="N170">
        <v>5.4000000000000003E-3</v>
      </c>
      <c r="O170">
        <v>4.3E-3</v>
      </c>
      <c r="P170">
        <v>3.3E-3</v>
      </c>
      <c r="Q170">
        <v>2.5000000000000001E-3</v>
      </c>
      <c r="R170">
        <v>2.7000000000000001E-3</v>
      </c>
      <c r="S170">
        <v>1.9E-3</v>
      </c>
      <c r="T170">
        <v>1.5999999999999999E-3</v>
      </c>
      <c r="U170">
        <v>1.2999999999999999E-3</v>
      </c>
    </row>
    <row r="171" spans="1:21" x14ac:dyDescent="0.3">
      <c r="A171" t="s">
        <v>177</v>
      </c>
      <c r="B171" s="2">
        <v>0</v>
      </c>
      <c r="C171" s="2">
        <v>977</v>
      </c>
      <c r="D171" s="2">
        <v>1029.5999999999999</v>
      </c>
      <c r="E171" s="2">
        <v>1003.7</v>
      </c>
      <c r="F171" s="2">
        <v>953.50000000000011</v>
      </c>
      <c r="G171" s="2">
        <v>911.6</v>
      </c>
      <c r="H171" s="2">
        <v>889</v>
      </c>
      <c r="I171" s="2">
        <v>870.90000000000009</v>
      </c>
      <c r="J171" s="2">
        <v>856.5</v>
      </c>
      <c r="K171" s="2">
        <v>843.2</v>
      </c>
      <c r="L171" s="2">
        <v>830.8</v>
      </c>
      <c r="M171" s="2">
        <v>828.4</v>
      </c>
      <c r="N171">
        <v>2.2200000000000001E-2</v>
      </c>
      <c r="O171">
        <v>1.7899999999999999E-2</v>
      </c>
      <c r="P171">
        <v>1.4299999999999998E-2</v>
      </c>
      <c r="Q171">
        <v>1.1200000000000002E-2</v>
      </c>
      <c r="R171">
        <v>8.6999999999999994E-3</v>
      </c>
      <c r="S171">
        <v>6.2999999999999992E-3</v>
      </c>
      <c r="T171">
        <v>4.2000000000000006E-3</v>
      </c>
      <c r="U171">
        <v>2.2000000000000001E-3</v>
      </c>
    </row>
    <row r="172" spans="1:21" x14ac:dyDescent="0.3">
      <c r="A172" t="s">
        <v>178</v>
      </c>
      <c r="B172" s="2">
        <v>1165</v>
      </c>
      <c r="C172" s="2">
        <v>2658</v>
      </c>
      <c r="D172" s="2">
        <v>2812.9</v>
      </c>
      <c r="E172" s="2">
        <v>2939.7</v>
      </c>
      <c r="F172" s="2">
        <v>2294.5</v>
      </c>
      <c r="G172" s="2">
        <v>2055.6999999999998</v>
      </c>
      <c r="H172" s="2">
        <v>2050.7999999999997</v>
      </c>
      <c r="I172" s="2">
        <v>2058.3000000000002</v>
      </c>
      <c r="J172" s="2">
        <v>2009.4</v>
      </c>
      <c r="K172" s="2">
        <v>865.5</v>
      </c>
      <c r="L172" s="2">
        <v>869.7</v>
      </c>
      <c r="M172" s="2">
        <v>884.6</v>
      </c>
      <c r="N172">
        <v>0</v>
      </c>
      <c r="O172">
        <v>0</v>
      </c>
      <c r="P172">
        <v>0</v>
      </c>
      <c r="Q172">
        <v>0</v>
      </c>
      <c r="R172">
        <v>3.9999999999999856E-4</v>
      </c>
      <c r="S172">
        <v>0</v>
      </c>
      <c r="T172">
        <v>0</v>
      </c>
      <c r="U172">
        <v>0</v>
      </c>
    </row>
    <row r="173" spans="1:21" x14ac:dyDescent="0.3">
      <c r="A173" t="s">
        <v>76</v>
      </c>
      <c r="B173" s="2">
        <v>10714</v>
      </c>
      <c r="C173" s="2">
        <v>9008</v>
      </c>
      <c r="D173" s="2">
        <v>9387.4</v>
      </c>
      <c r="E173" s="2">
        <v>9109.5</v>
      </c>
      <c r="F173" s="2">
        <v>8688.8000000000011</v>
      </c>
      <c r="G173" s="2">
        <v>8124.2000000000007</v>
      </c>
      <c r="H173" s="2">
        <v>6761.9999999999982</v>
      </c>
      <c r="I173" s="2">
        <v>5229.5000000000009</v>
      </c>
      <c r="J173" s="2">
        <v>4780.8999999999996</v>
      </c>
      <c r="K173" s="2">
        <v>4501.2999999999993</v>
      </c>
      <c r="L173" s="2">
        <v>4237.0000000000018</v>
      </c>
      <c r="M173" s="2">
        <v>3974.1999999999994</v>
      </c>
      <c r="N173">
        <v>2.7928999999999977</v>
      </c>
      <c r="O173">
        <v>1.4932000000000007</v>
      </c>
      <c r="P173">
        <v>0.33690000000000148</v>
      </c>
      <c r="Q173">
        <v>0.32300000000000001</v>
      </c>
      <c r="R173">
        <v>0.30559999999999854</v>
      </c>
      <c r="S173">
        <v>0.28629999999999928</v>
      </c>
      <c r="T173">
        <v>0.27200000000000002</v>
      </c>
      <c r="U173">
        <v>0.2646999999999971</v>
      </c>
    </row>
    <row r="174" spans="1:21" x14ac:dyDescent="0.3">
      <c r="A174" t="s">
        <v>78</v>
      </c>
      <c r="B174" s="2">
        <v>20955</v>
      </c>
      <c r="C174" s="2">
        <v>44851</v>
      </c>
      <c r="D174" s="2">
        <v>43833.1</v>
      </c>
      <c r="E174" s="2">
        <v>44888.3</v>
      </c>
      <c r="F174" s="2">
        <v>41839.799999999996</v>
      </c>
      <c r="G174" s="2">
        <v>36976</v>
      </c>
      <c r="H174" s="2">
        <v>33240.1</v>
      </c>
      <c r="I174" s="2">
        <v>30075.800000000003</v>
      </c>
      <c r="J174" s="2">
        <v>26620.3</v>
      </c>
      <c r="K174" s="2">
        <v>23541.999999999996</v>
      </c>
      <c r="L174" s="2">
        <v>21154</v>
      </c>
      <c r="M174" s="2">
        <v>18468.8</v>
      </c>
      <c r="N174">
        <v>7.319799999999999</v>
      </c>
      <c r="O174">
        <v>6.8926000000000007</v>
      </c>
      <c r="P174">
        <v>6.5001999999999986</v>
      </c>
      <c r="Q174">
        <v>6.3033999999999981</v>
      </c>
      <c r="R174">
        <v>6.1367000000000012</v>
      </c>
      <c r="S174">
        <v>6.0099000000000018</v>
      </c>
      <c r="T174">
        <v>5.6793000000000013</v>
      </c>
      <c r="U174">
        <v>5.36</v>
      </c>
    </row>
    <row r="175" spans="1:21" x14ac:dyDescent="0.3">
      <c r="A175" t="s">
        <v>179</v>
      </c>
      <c r="B175" s="2">
        <v>10160</v>
      </c>
      <c r="C175" s="2">
        <v>16768</v>
      </c>
      <c r="D175" s="2">
        <v>16788.099999999999</v>
      </c>
      <c r="E175" s="2">
        <v>17876.3</v>
      </c>
      <c r="F175" s="2">
        <v>18032.2</v>
      </c>
      <c r="G175" s="2">
        <v>18090.099999999995</v>
      </c>
      <c r="H175" s="2">
        <v>19402.7</v>
      </c>
      <c r="I175" s="2">
        <v>21029.700000000004</v>
      </c>
      <c r="J175" s="2">
        <v>22772.799999999999</v>
      </c>
      <c r="K175" s="2">
        <v>24703.1</v>
      </c>
      <c r="L175" s="2">
        <v>27119.899999999998</v>
      </c>
      <c r="M175" s="2">
        <v>30074.600000000002</v>
      </c>
      <c r="N175">
        <v>7.930200000000001</v>
      </c>
      <c r="O175">
        <v>8.8394999999999992</v>
      </c>
      <c r="P175">
        <v>10.082000000000001</v>
      </c>
      <c r="Q175">
        <v>11.812700000000001</v>
      </c>
      <c r="R175">
        <v>14.1212</v>
      </c>
      <c r="S175">
        <v>16.948499999999999</v>
      </c>
      <c r="T175">
        <v>20.0427</v>
      </c>
      <c r="U175">
        <v>23.7684</v>
      </c>
    </row>
    <row r="176" spans="1:21" x14ac:dyDescent="0.3">
      <c r="A176" t="s">
        <v>180</v>
      </c>
      <c r="B176" s="2">
        <v>12572</v>
      </c>
      <c r="C176" s="2">
        <v>16256</v>
      </c>
      <c r="D176" s="2">
        <v>17395.099999999999</v>
      </c>
      <c r="E176" s="2">
        <v>18034.400000000001</v>
      </c>
      <c r="F176" s="2">
        <v>18845.400000000001</v>
      </c>
      <c r="G176" s="2">
        <v>19749.8</v>
      </c>
      <c r="H176" s="2">
        <v>20902.399999999998</v>
      </c>
      <c r="I176" s="2">
        <v>22266.5</v>
      </c>
      <c r="J176" s="2">
        <v>23882.3</v>
      </c>
      <c r="K176" s="2">
        <v>25351.9</v>
      </c>
      <c r="L176" s="2">
        <v>26843.100000000002</v>
      </c>
      <c r="M176" s="2">
        <v>28293.399999999998</v>
      </c>
      <c r="N176">
        <v>40.276299999999999</v>
      </c>
      <c r="O176">
        <v>43.206900000000005</v>
      </c>
      <c r="P176">
        <v>45.536200000000001</v>
      </c>
      <c r="Q176">
        <v>47.241899999999994</v>
      </c>
      <c r="R176">
        <v>49.006500000000003</v>
      </c>
      <c r="S176">
        <v>51.457599999999999</v>
      </c>
      <c r="T176">
        <v>54.948999999999998</v>
      </c>
      <c r="U176">
        <v>60.703000000000003</v>
      </c>
    </row>
    <row r="177" spans="1:25" x14ac:dyDescent="0.3">
      <c r="A177" t="s">
        <v>181</v>
      </c>
      <c r="B177" s="2">
        <v>0</v>
      </c>
      <c r="C177" s="2">
        <v>7804</v>
      </c>
      <c r="D177" s="2">
        <v>7854.0999999999995</v>
      </c>
      <c r="E177" s="2">
        <v>7906.0999999999995</v>
      </c>
      <c r="F177" s="2">
        <v>7328.9999999999991</v>
      </c>
      <c r="G177" s="2">
        <v>6453.6</v>
      </c>
      <c r="H177" s="2">
        <v>5942.8</v>
      </c>
      <c r="I177" s="2">
        <v>5539.1</v>
      </c>
      <c r="J177" s="2">
        <v>5154.7999999999993</v>
      </c>
      <c r="K177" s="2">
        <v>4735.3999999999987</v>
      </c>
      <c r="L177" s="2">
        <v>4331.8</v>
      </c>
      <c r="M177" s="2">
        <v>3921.7</v>
      </c>
      <c r="N177">
        <v>2.7856999999999998</v>
      </c>
      <c r="O177">
        <v>2.6898999999999997</v>
      </c>
      <c r="P177">
        <v>2.6416999999999997</v>
      </c>
      <c r="Q177">
        <v>2.6250999999999998</v>
      </c>
      <c r="R177">
        <v>2.6326000000000005</v>
      </c>
      <c r="S177">
        <v>2.6730999999999998</v>
      </c>
      <c r="T177">
        <v>2.7435</v>
      </c>
      <c r="U177">
        <v>2.8531999999999997</v>
      </c>
    </row>
    <row r="178" spans="1:25" x14ac:dyDescent="0.3">
      <c r="A178" t="s">
        <v>182</v>
      </c>
      <c r="B178" s="2">
        <v>1556</v>
      </c>
      <c r="C178" s="2">
        <v>1865</v>
      </c>
      <c r="D178" s="2">
        <v>2193.7999999999997</v>
      </c>
      <c r="E178" s="2">
        <v>2248.7999999999997</v>
      </c>
      <c r="F178" s="2">
        <v>2279.4</v>
      </c>
      <c r="G178" s="2">
        <v>2219.5</v>
      </c>
      <c r="H178" s="2">
        <v>2234.6</v>
      </c>
      <c r="I178" s="2">
        <v>2275.1</v>
      </c>
      <c r="J178" s="2">
        <v>2319.6999999999998</v>
      </c>
      <c r="K178" s="2">
        <v>2278.3000000000002</v>
      </c>
      <c r="L178" s="2">
        <v>2246.4</v>
      </c>
      <c r="M178" s="2">
        <v>2206.6</v>
      </c>
      <c r="N178">
        <v>1.857</v>
      </c>
      <c r="O178">
        <v>2.1008</v>
      </c>
      <c r="P178">
        <v>2.3746999999999998</v>
      </c>
      <c r="Q178">
        <v>2.6909000000000001</v>
      </c>
      <c r="R178">
        <v>3.0598000000000001</v>
      </c>
      <c r="S178">
        <v>3.5038</v>
      </c>
      <c r="T178">
        <v>4.0460000000000003</v>
      </c>
      <c r="U178">
        <v>4.7351000000000001</v>
      </c>
    </row>
    <row r="179" spans="1:25" x14ac:dyDescent="0.3">
      <c r="A179" t="s">
        <v>81</v>
      </c>
      <c r="B179" s="2">
        <v>16357</v>
      </c>
      <c r="C179" s="2">
        <v>15760</v>
      </c>
      <c r="D179" s="2">
        <v>15486.4</v>
      </c>
      <c r="E179" s="2">
        <v>15824.199999999999</v>
      </c>
      <c r="F179" s="2">
        <v>15231.899999999998</v>
      </c>
      <c r="G179" s="2">
        <v>14040.3</v>
      </c>
      <c r="H179" s="2">
        <v>12774.7</v>
      </c>
      <c r="I179" s="2">
        <v>11387.399999999998</v>
      </c>
      <c r="J179" s="2">
        <v>10583.200000000003</v>
      </c>
      <c r="K179" s="2">
        <v>9877.3000000000011</v>
      </c>
      <c r="L179" s="2">
        <v>9291.6</v>
      </c>
      <c r="M179" s="2">
        <v>8785.6999999999989</v>
      </c>
      <c r="N179">
        <v>4.1798000000000002</v>
      </c>
      <c r="O179">
        <v>3.9565000000000001</v>
      </c>
      <c r="P179">
        <v>3.6994000000000002</v>
      </c>
      <c r="Q179">
        <v>3.3992</v>
      </c>
      <c r="R179">
        <v>3.1170999999999998</v>
      </c>
      <c r="S179">
        <v>3.0057000000000005</v>
      </c>
      <c r="T179">
        <v>2.8900999999999999</v>
      </c>
      <c r="U179">
        <v>2.7707000000000002</v>
      </c>
    </row>
    <row r="180" spans="1:25" x14ac:dyDescent="0.3">
      <c r="A180" t="s">
        <v>83</v>
      </c>
      <c r="B180" s="2">
        <v>58212</v>
      </c>
      <c r="C180" s="2">
        <v>81181</v>
      </c>
      <c r="D180" s="2">
        <v>82980.3</v>
      </c>
      <c r="E180" s="2">
        <v>87050.299999999988</v>
      </c>
      <c r="F180" s="2">
        <v>91919.900000000009</v>
      </c>
      <c r="G180" s="2">
        <v>96876.400000000009</v>
      </c>
      <c r="H180" s="2">
        <v>99125.7</v>
      </c>
      <c r="I180" s="2">
        <v>104381.20000000001</v>
      </c>
      <c r="J180" s="2">
        <v>109952.8</v>
      </c>
      <c r="K180" s="2">
        <v>113984.10000000002</v>
      </c>
      <c r="L180" s="2">
        <v>119338.90000000001</v>
      </c>
      <c r="M180" s="2">
        <v>124691.5</v>
      </c>
      <c r="N180">
        <v>64.95</v>
      </c>
      <c r="O180">
        <v>62.672200000000004</v>
      </c>
      <c r="P180">
        <v>60.243700000000004</v>
      </c>
      <c r="Q180">
        <v>59.965400000000002</v>
      </c>
      <c r="R180">
        <v>59.808200000000006</v>
      </c>
      <c r="S180">
        <v>59.4223</v>
      </c>
      <c r="T180">
        <v>58.263799999999996</v>
      </c>
      <c r="U180">
        <v>56.518300000000004</v>
      </c>
    </row>
    <row r="181" spans="1:25" x14ac:dyDescent="0.3">
      <c r="A181" t="s">
        <v>183</v>
      </c>
      <c r="B181" s="2">
        <v>4353</v>
      </c>
      <c r="C181" s="2">
        <v>4730</v>
      </c>
      <c r="D181" s="2">
        <v>4636.8999999999996</v>
      </c>
      <c r="E181" s="2">
        <v>4797.2000000000007</v>
      </c>
      <c r="F181" s="2">
        <v>5086.2</v>
      </c>
      <c r="G181" s="2">
        <v>5315.5</v>
      </c>
      <c r="H181" s="2">
        <v>5660.4</v>
      </c>
      <c r="I181" s="2">
        <v>6043.9</v>
      </c>
      <c r="J181" s="2">
        <v>6453.5</v>
      </c>
      <c r="K181" s="2">
        <v>6890.0999999999995</v>
      </c>
      <c r="L181" s="2">
        <v>7371.5</v>
      </c>
      <c r="M181" s="2">
        <v>7876.4000000000005</v>
      </c>
      <c r="N181">
        <v>5.1553999999999993</v>
      </c>
      <c r="O181">
        <v>5.9790000000000001</v>
      </c>
      <c r="P181">
        <v>7.0616000000000003</v>
      </c>
      <c r="Q181">
        <v>8.2257000000000016</v>
      </c>
      <c r="R181">
        <v>9.6712000000000007</v>
      </c>
      <c r="S181">
        <v>11.4528</v>
      </c>
      <c r="T181">
        <v>13.5664</v>
      </c>
      <c r="U181">
        <v>16.1587</v>
      </c>
    </row>
    <row r="182" spans="1:25" x14ac:dyDescent="0.3">
      <c r="A182" t="s">
        <v>85</v>
      </c>
      <c r="B182" s="2">
        <v>6479</v>
      </c>
      <c r="C182" s="2">
        <v>11025</v>
      </c>
      <c r="D182" s="2">
        <v>11142</v>
      </c>
      <c r="E182" s="2">
        <v>11990</v>
      </c>
      <c r="F182" s="2">
        <v>12410.1</v>
      </c>
      <c r="G182" s="2">
        <v>12563.1</v>
      </c>
      <c r="H182" s="2">
        <v>12829.699999999999</v>
      </c>
      <c r="I182" s="2">
        <v>13165</v>
      </c>
      <c r="J182" s="2">
        <v>13638.3</v>
      </c>
      <c r="K182" s="2">
        <v>13943.2</v>
      </c>
      <c r="L182" s="2">
        <v>14381</v>
      </c>
      <c r="M182" s="2">
        <v>14910.3</v>
      </c>
      <c r="N182">
        <v>7.3887</v>
      </c>
      <c r="O182">
        <v>8.4375</v>
      </c>
      <c r="P182">
        <v>9.6752000000000002</v>
      </c>
      <c r="Q182">
        <v>11.244199999999999</v>
      </c>
      <c r="R182">
        <v>12.4755</v>
      </c>
      <c r="S182">
        <v>13.179</v>
      </c>
      <c r="T182">
        <v>13.616199999999999</v>
      </c>
      <c r="U182">
        <v>13.849600000000001</v>
      </c>
    </row>
    <row r="183" spans="1:25" x14ac:dyDescent="0.3">
      <c r="A183" t="s">
        <v>184</v>
      </c>
      <c r="B183" s="2">
        <v>0</v>
      </c>
      <c r="C183" s="2">
        <v>7801</v>
      </c>
      <c r="D183" s="2">
        <v>7897.7</v>
      </c>
      <c r="E183" s="2">
        <v>8043.2</v>
      </c>
      <c r="F183" s="2">
        <v>8193.5</v>
      </c>
      <c r="G183" s="2">
        <v>8344.6</v>
      </c>
      <c r="H183" s="2">
        <v>8537.9</v>
      </c>
      <c r="I183" s="2">
        <v>8742.4</v>
      </c>
      <c r="J183" s="2">
        <v>8952.9000000000015</v>
      </c>
      <c r="K183" s="2">
        <v>9100.1</v>
      </c>
      <c r="L183" s="2">
        <v>9209.1</v>
      </c>
      <c r="M183" s="2">
        <v>9287.6999999999989</v>
      </c>
      <c r="N183">
        <v>0.77449999999999997</v>
      </c>
      <c r="O183">
        <v>0.63109999999999988</v>
      </c>
      <c r="P183">
        <v>0.48580000000000001</v>
      </c>
      <c r="Q183">
        <v>0.3785</v>
      </c>
      <c r="R183">
        <v>0.26929999999999998</v>
      </c>
      <c r="S183">
        <v>0.16460000000000002</v>
      </c>
      <c r="T183">
        <v>0.11899999999999999</v>
      </c>
      <c r="U183">
        <v>0.1125</v>
      </c>
    </row>
    <row r="184" spans="1:25" x14ac:dyDescent="0.3">
      <c r="A184" s="9" t="s">
        <v>185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</row>
    <row r="185" spans="1:25" x14ac:dyDescent="0.3">
      <c r="A185" t="s">
        <v>186</v>
      </c>
      <c r="B185" s="2">
        <v>0</v>
      </c>
      <c r="C185" s="2">
        <v>1550</v>
      </c>
      <c r="D185" s="2">
        <v>1551.1</v>
      </c>
      <c r="E185" s="2">
        <v>1567.7</v>
      </c>
      <c r="F185" s="2">
        <v>1570.2</v>
      </c>
      <c r="G185" s="2">
        <v>1572.2</v>
      </c>
      <c r="H185" s="2">
        <v>1592.8999999999999</v>
      </c>
      <c r="I185" s="2">
        <v>1613.8999999999999</v>
      </c>
      <c r="J185" s="2">
        <v>1635.1999999999998</v>
      </c>
      <c r="K185" s="2">
        <v>1654.8999999999999</v>
      </c>
      <c r="L185" s="2">
        <v>1674.7</v>
      </c>
      <c r="M185" s="2">
        <v>1693.9</v>
      </c>
      <c r="N185">
        <v>1.14E-2</v>
      </c>
      <c r="O185">
        <v>1.3699999999999999E-2</v>
      </c>
      <c r="P185">
        <v>1.3099999999999999E-2</v>
      </c>
      <c r="Q185">
        <v>1.24E-2</v>
      </c>
      <c r="R185">
        <v>1.2299999999999998E-2</v>
      </c>
      <c r="S185">
        <v>1.04E-2</v>
      </c>
      <c r="T185">
        <v>8.7000000000000011E-3</v>
      </c>
      <c r="U185">
        <v>7.3999999999999995E-3</v>
      </c>
    </row>
    <row r="186" spans="1:25" s="1" customFormat="1" x14ac:dyDescent="0.3">
      <c r="A186" t="s">
        <v>187</v>
      </c>
      <c r="B186" s="2">
        <v>0</v>
      </c>
      <c r="C186" s="2">
        <v>429</v>
      </c>
      <c r="D186" s="2">
        <v>429</v>
      </c>
      <c r="E186" s="2">
        <v>433.8</v>
      </c>
      <c r="F186" s="2">
        <v>434</v>
      </c>
      <c r="G186" s="2">
        <v>434.1</v>
      </c>
      <c r="H186" s="2">
        <v>441.3</v>
      </c>
      <c r="I186" s="2">
        <v>448.8</v>
      </c>
      <c r="J186" s="2">
        <v>457.00000000000006</v>
      </c>
      <c r="K186" s="2">
        <v>465.8</v>
      </c>
      <c r="L186" s="2">
        <v>475.40000000000003</v>
      </c>
      <c r="M186" s="2">
        <v>485.5</v>
      </c>
      <c r="N186">
        <v>2.5000000000000001E-2</v>
      </c>
      <c r="O186">
        <v>3.04E-2</v>
      </c>
      <c r="P186">
        <v>3.6799999999999999E-2</v>
      </c>
      <c r="Q186">
        <v>4.48E-2</v>
      </c>
      <c r="R186">
        <v>5.4399999999999997E-2</v>
      </c>
      <c r="S186">
        <v>6.6200000000000009E-2</v>
      </c>
      <c r="T186">
        <v>8.0500000000000002E-2</v>
      </c>
      <c r="U186">
        <v>9.7899999999999987E-2</v>
      </c>
      <c r="V186"/>
      <c r="W186"/>
      <c r="X186"/>
      <c r="Y186"/>
    </row>
    <row r="187" spans="1:25" s="9" customFormat="1" x14ac:dyDescent="0.3">
      <c r="A187" t="s">
        <v>188</v>
      </c>
      <c r="B187" s="2">
        <v>11268</v>
      </c>
      <c r="C187" s="2">
        <v>19972</v>
      </c>
      <c r="D187" s="2">
        <v>21203.1</v>
      </c>
      <c r="E187" s="2">
        <v>21657.799999999996</v>
      </c>
      <c r="F187" s="2">
        <v>22860.300000000003</v>
      </c>
      <c r="G187" s="2">
        <v>24504.099999999995</v>
      </c>
      <c r="H187" s="2">
        <v>26780.1</v>
      </c>
      <c r="I187" s="2">
        <v>29167.4</v>
      </c>
      <c r="J187" s="2">
        <v>31402.7</v>
      </c>
      <c r="K187" s="2">
        <v>34125.599999999999</v>
      </c>
      <c r="L187" s="2">
        <v>38837.899999999994</v>
      </c>
      <c r="M187" s="2">
        <v>46319.6</v>
      </c>
      <c r="N187">
        <v>27.451400000000003</v>
      </c>
      <c r="O187">
        <v>18.946099999999998</v>
      </c>
      <c r="P187">
        <v>13.045999999999999</v>
      </c>
      <c r="Q187">
        <v>8.0609999999999999</v>
      </c>
      <c r="R187">
        <v>4.4050000000000002</v>
      </c>
      <c r="S187">
        <v>5.3597999999999999</v>
      </c>
      <c r="T187">
        <v>6.5214000000000008</v>
      </c>
      <c r="U187">
        <v>7.9346000000000005</v>
      </c>
      <c r="V187"/>
      <c r="W187"/>
      <c r="X187"/>
      <c r="Y187"/>
    </row>
    <row r="188" spans="1:25" x14ac:dyDescent="0.3">
      <c r="A188" t="s">
        <v>189</v>
      </c>
      <c r="B188" s="2">
        <v>1614</v>
      </c>
      <c r="C188" s="2">
        <v>6709</v>
      </c>
      <c r="D188" s="2">
        <v>7346.4</v>
      </c>
      <c r="E188" s="2">
        <v>7587.5999999999985</v>
      </c>
      <c r="F188" s="2">
        <v>7447.7999999999993</v>
      </c>
      <c r="G188" s="2">
        <v>6875.1999999999989</v>
      </c>
      <c r="H188" s="2">
        <v>6166.4999999999991</v>
      </c>
      <c r="I188" s="2">
        <v>6156</v>
      </c>
      <c r="J188" s="2">
        <v>6204.2999999999993</v>
      </c>
      <c r="K188" s="2">
        <v>5977.3</v>
      </c>
      <c r="L188" s="2">
        <v>5891.4</v>
      </c>
      <c r="M188" s="2">
        <v>5753.2000000000007</v>
      </c>
      <c r="N188">
        <v>0.67870000000000008</v>
      </c>
      <c r="O188">
        <v>0.67140000000000011</v>
      </c>
      <c r="P188">
        <v>0.67100000000000015</v>
      </c>
      <c r="Q188">
        <v>0.6339999999999999</v>
      </c>
      <c r="R188">
        <v>0.56479999999999997</v>
      </c>
      <c r="S188">
        <v>0.46659999999999996</v>
      </c>
      <c r="T188">
        <v>0.38180000000000008</v>
      </c>
      <c r="U188">
        <v>0.3155</v>
      </c>
    </row>
    <row r="189" spans="1:25" x14ac:dyDescent="0.3">
      <c r="A189" t="s">
        <v>190</v>
      </c>
      <c r="B189" s="2">
        <v>-5</v>
      </c>
      <c r="C189" s="2">
        <v>603</v>
      </c>
      <c r="D189" s="2">
        <v>593.9</v>
      </c>
      <c r="E189" s="2">
        <v>604.4</v>
      </c>
      <c r="F189" s="2">
        <v>589.19999999999993</v>
      </c>
      <c r="G189" s="2">
        <v>575.40000000000009</v>
      </c>
      <c r="H189" s="2">
        <v>568.30000000000007</v>
      </c>
      <c r="I189" s="2">
        <v>588.70000000000005</v>
      </c>
      <c r="J189" s="2">
        <v>609.80000000000007</v>
      </c>
      <c r="K189" s="2">
        <v>629.5</v>
      </c>
      <c r="L189" s="2">
        <v>647.30000000000007</v>
      </c>
      <c r="M189" s="2">
        <v>666.00000000000011</v>
      </c>
      <c r="N189">
        <v>0.14580000000000001</v>
      </c>
      <c r="O189">
        <v>0.15259999999999999</v>
      </c>
      <c r="P189">
        <v>0.16040000000000001</v>
      </c>
      <c r="Q189">
        <v>0.16939999999999997</v>
      </c>
      <c r="R189">
        <v>0.18120000000000003</v>
      </c>
      <c r="S189">
        <v>0.19560000000000002</v>
      </c>
      <c r="T189">
        <v>0.21729999999999999</v>
      </c>
      <c r="U189">
        <v>0.24659999999999999</v>
      </c>
    </row>
    <row r="190" spans="1:25" x14ac:dyDescent="0.3">
      <c r="A190" t="s">
        <v>191</v>
      </c>
      <c r="B190" s="2">
        <v>479</v>
      </c>
      <c r="C190" s="2">
        <v>479</v>
      </c>
      <c r="D190" s="2">
        <v>742.1</v>
      </c>
      <c r="E190" s="2">
        <v>749.8</v>
      </c>
      <c r="F190" s="2">
        <v>778.89999999999986</v>
      </c>
      <c r="G190" s="2">
        <v>845.30000000000007</v>
      </c>
      <c r="H190" s="2">
        <v>902.19999999999993</v>
      </c>
      <c r="I190" s="2">
        <v>961.9</v>
      </c>
      <c r="J190" s="2">
        <v>1010</v>
      </c>
      <c r="K190" s="2">
        <v>1030.8</v>
      </c>
      <c r="L190" s="2">
        <v>1048.8</v>
      </c>
      <c r="M190" s="2">
        <v>1048</v>
      </c>
      <c r="N190">
        <v>0.80719999999999992</v>
      </c>
      <c r="O190">
        <v>0.79159999999999986</v>
      </c>
      <c r="P190">
        <v>0.77090000000000003</v>
      </c>
      <c r="Q190">
        <v>0.74290000000000012</v>
      </c>
      <c r="R190">
        <v>0.70650000000000002</v>
      </c>
      <c r="S190">
        <v>0.66120000000000001</v>
      </c>
      <c r="T190">
        <v>0.65800000000000003</v>
      </c>
      <c r="U190">
        <v>0.65439999999999998</v>
      </c>
    </row>
    <row r="191" spans="1:25" x14ac:dyDescent="0.3">
      <c r="A191" t="s">
        <v>192</v>
      </c>
      <c r="B191" s="2">
        <v>0</v>
      </c>
      <c r="C191" s="2">
        <v>59</v>
      </c>
      <c r="D191" s="2">
        <v>181.6</v>
      </c>
      <c r="E191" s="2">
        <v>211.6</v>
      </c>
      <c r="F191" s="2">
        <v>271.09999999999997</v>
      </c>
      <c r="G191" s="2">
        <v>350.20000000000005</v>
      </c>
      <c r="H191" s="2">
        <v>261.49999999999994</v>
      </c>
      <c r="I191" s="2">
        <v>267.59999999999997</v>
      </c>
      <c r="J191" s="2">
        <v>284.8</v>
      </c>
      <c r="K191" s="2">
        <v>297.40000000000003</v>
      </c>
      <c r="L191" s="2">
        <v>313.7</v>
      </c>
      <c r="M191" s="2">
        <v>315</v>
      </c>
      <c r="N191">
        <v>0.3488</v>
      </c>
      <c r="O191">
        <v>0.35289999999999999</v>
      </c>
      <c r="P191">
        <v>0.33929999999999993</v>
      </c>
      <c r="Q191">
        <v>0.33229999999999993</v>
      </c>
      <c r="R191">
        <v>0.33229999999999998</v>
      </c>
      <c r="S191">
        <v>0.32950000000000002</v>
      </c>
      <c r="T191">
        <v>0.32119999999999999</v>
      </c>
      <c r="U191">
        <v>0.30559999999999998</v>
      </c>
    </row>
    <row r="192" spans="1:25" x14ac:dyDescent="0.3">
      <c r="A192" t="s">
        <v>193</v>
      </c>
      <c r="B192" s="2">
        <v>1939</v>
      </c>
      <c r="C192" s="2">
        <v>9499</v>
      </c>
      <c r="D192" s="2">
        <v>9668.6</v>
      </c>
      <c r="E192" s="2">
        <v>9673.4</v>
      </c>
      <c r="F192" s="2">
        <v>9047.4000000000015</v>
      </c>
      <c r="G192" s="2">
        <v>8449.6</v>
      </c>
      <c r="H192" s="2">
        <v>7934.1</v>
      </c>
      <c r="I192" s="2">
        <v>8187.4000000000015</v>
      </c>
      <c r="J192" s="2">
        <v>8617.2000000000007</v>
      </c>
      <c r="K192" s="2">
        <v>8385.7999999999993</v>
      </c>
      <c r="L192" s="2">
        <v>8422.1999999999989</v>
      </c>
      <c r="M192" s="2">
        <v>8206.3999999999978</v>
      </c>
      <c r="N192">
        <v>3.6920000000000002</v>
      </c>
      <c r="O192">
        <v>3.3931</v>
      </c>
      <c r="P192">
        <v>3.1501000000000006</v>
      </c>
      <c r="Q192">
        <v>2.9543000000000004</v>
      </c>
      <c r="R192">
        <v>2.7971000000000004</v>
      </c>
      <c r="S192">
        <v>2.6779000000000002</v>
      </c>
      <c r="T192">
        <v>2.5859999999999999</v>
      </c>
      <c r="U192">
        <v>2.5193000000000003</v>
      </c>
    </row>
    <row r="193" spans="1:21" x14ac:dyDescent="0.3">
      <c r="A193" t="s">
        <v>194</v>
      </c>
      <c r="B193" s="2">
        <v>2871</v>
      </c>
      <c r="C193" s="2">
        <v>6257</v>
      </c>
      <c r="D193" s="2">
        <v>6237.5999999999995</v>
      </c>
      <c r="E193" s="2">
        <v>6559.0999999999995</v>
      </c>
      <c r="F193" s="2">
        <v>6786.3000000000011</v>
      </c>
      <c r="G193" s="2">
        <v>6847.8000000000011</v>
      </c>
      <c r="H193" s="2">
        <v>6719.4</v>
      </c>
      <c r="I193" s="2">
        <v>6552.8000000000011</v>
      </c>
      <c r="J193" s="2">
        <v>6344.3</v>
      </c>
      <c r="K193" s="2">
        <v>6100.5000000000009</v>
      </c>
      <c r="L193" s="2">
        <v>5862.3</v>
      </c>
      <c r="M193" s="2">
        <v>5772</v>
      </c>
      <c r="N193">
        <v>0.32640000000000008</v>
      </c>
      <c r="O193">
        <v>0.27100000000000002</v>
      </c>
      <c r="P193">
        <v>0.18279999999999974</v>
      </c>
      <c r="Q193">
        <v>9.8500000000000004E-2</v>
      </c>
      <c r="R193">
        <v>3.4800000000000185E-2</v>
      </c>
      <c r="S193">
        <v>1.0999999999999999E-2</v>
      </c>
      <c r="T193">
        <v>6.5999999999999089E-3</v>
      </c>
      <c r="U193">
        <v>6.6999999999998181E-3</v>
      </c>
    </row>
    <row r="194" spans="1:21" x14ac:dyDescent="0.3">
      <c r="A194" t="s">
        <v>195</v>
      </c>
      <c r="B194" s="2">
        <v>190</v>
      </c>
      <c r="C194" s="2">
        <v>1272</v>
      </c>
      <c r="D194" s="2">
        <v>1300</v>
      </c>
      <c r="E194" s="2">
        <v>1319.8</v>
      </c>
      <c r="F194" s="2">
        <v>1349.9</v>
      </c>
      <c r="G194" s="2">
        <v>1381.3999999999999</v>
      </c>
      <c r="H194" s="2">
        <v>1404.3999999999999</v>
      </c>
      <c r="I194" s="2">
        <v>1429.9</v>
      </c>
      <c r="J194" s="2">
        <v>1456.6000000000001</v>
      </c>
      <c r="K194" s="2">
        <v>1479.7</v>
      </c>
      <c r="L194" s="2">
        <v>1504.3000000000002</v>
      </c>
      <c r="M194" s="2">
        <v>1529.2</v>
      </c>
      <c r="N194">
        <v>1.2999999999999997E-3</v>
      </c>
      <c r="O194">
        <v>1E-3</v>
      </c>
      <c r="P194">
        <v>8.0000000000000004E-4</v>
      </c>
      <c r="Q194">
        <v>8.9999999999999998E-4</v>
      </c>
      <c r="R194">
        <v>1E-3</v>
      </c>
      <c r="S194">
        <v>1.1999999999999999E-3</v>
      </c>
      <c r="T194">
        <v>1.5E-3</v>
      </c>
      <c r="U194">
        <v>1.9E-3</v>
      </c>
    </row>
    <row r="195" spans="1:21" x14ac:dyDescent="0.3">
      <c r="A195" t="s">
        <v>80</v>
      </c>
      <c r="B195" s="2">
        <v>217405</v>
      </c>
      <c r="C195" s="2">
        <v>190585</v>
      </c>
      <c r="D195" s="2">
        <v>198839.69999999998</v>
      </c>
      <c r="E195" s="2">
        <v>208049.8</v>
      </c>
      <c r="F195" s="2">
        <v>216406.2</v>
      </c>
      <c r="G195" s="2">
        <v>224489.49999999997</v>
      </c>
      <c r="H195" s="2">
        <v>218360.30000000002</v>
      </c>
      <c r="I195" s="2">
        <v>213935.9</v>
      </c>
      <c r="J195" s="2">
        <v>214134.59999999998</v>
      </c>
      <c r="K195" s="2">
        <v>230779.59999999998</v>
      </c>
      <c r="L195" s="2">
        <v>245821.59999999998</v>
      </c>
      <c r="M195" s="2">
        <v>256810.9</v>
      </c>
      <c r="N195">
        <v>189.36339999999998</v>
      </c>
      <c r="O195">
        <v>187.9975</v>
      </c>
      <c r="P195">
        <v>192.60329999999999</v>
      </c>
      <c r="Q195">
        <v>203.51030000000003</v>
      </c>
      <c r="R195">
        <v>223.09309999999996</v>
      </c>
      <c r="S195">
        <v>255.70660000000004</v>
      </c>
      <c r="T195">
        <v>286.23760000000004</v>
      </c>
      <c r="U195">
        <v>301.93060000000003</v>
      </c>
    </row>
    <row r="196" spans="1:21" x14ac:dyDescent="0.3">
      <c r="A196" t="s">
        <v>196</v>
      </c>
      <c r="B196" s="2">
        <v>0</v>
      </c>
      <c r="C196" s="2">
        <v>3690</v>
      </c>
      <c r="D196" s="2">
        <v>3690.1</v>
      </c>
      <c r="E196" s="2">
        <v>3744.2000000000003</v>
      </c>
      <c r="F196" s="2">
        <v>3821.8</v>
      </c>
      <c r="G196" s="2">
        <v>3901</v>
      </c>
      <c r="H196" s="2">
        <v>3955</v>
      </c>
      <c r="I196" s="2">
        <v>4011.1</v>
      </c>
      <c r="J196" s="2">
        <v>4068.5</v>
      </c>
      <c r="K196" s="2">
        <v>4118.0000000000009</v>
      </c>
      <c r="L196" s="2">
        <v>4173</v>
      </c>
      <c r="M196" s="2">
        <v>4229</v>
      </c>
      <c r="N196">
        <v>3.5000000000000001E-3</v>
      </c>
      <c r="O196">
        <v>3.0000000000000001E-3</v>
      </c>
      <c r="P196">
        <v>2.5999999999999999E-3</v>
      </c>
      <c r="Q196">
        <v>2.5000000000000001E-3</v>
      </c>
      <c r="R196">
        <v>2.7000000000000001E-3</v>
      </c>
      <c r="S196">
        <v>2.4000000000000002E-3</v>
      </c>
      <c r="T196">
        <v>2.2000000000000001E-3</v>
      </c>
      <c r="U196">
        <v>2E-3</v>
      </c>
    </row>
    <row r="197" spans="1:21" x14ac:dyDescent="0.3">
      <c r="A197" t="s">
        <v>197</v>
      </c>
      <c r="B197" s="2">
        <v>0</v>
      </c>
      <c r="C197" s="2">
        <v>13</v>
      </c>
      <c r="D197" s="2">
        <v>13.1</v>
      </c>
      <c r="E197" s="2">
        <v>12.899999999999999</v>
      </c>
      <c r="F197" s="2">
        <v>10.8</v>
      </c>
      <c r="G197" s="2">
        <v>8.9</v>
      </c>
      <c r="H197" s="2">
        <v>7.3999999999999995</v>
      </c>
      <c r="I197" s="2">
        <v>6.1999999999999993</v>
      </c>
      <c r="J197" s="2">
        <v>5.1999999999999993</v>
      </c>
      <c r="K197" s="2">
        <v>4.4999999999999991</v>
      </c>
      <c r="L197" s="2">
        <v>4.7999999999999989</v>
      </c>
      <c r="M197" s="2">
        <v>5.6</v>
      </c>
      <c r="N197">
        <v>2.3E-3</v>
      </c>
      <c r="O197">
        <v>2E-3</v>
      </c>
      <c r="P197">
        <v>1.7000000000000001E-3</v>
      </c>
      <c r="Q197">
        <v>1.6000000000000001E-3</v>
      </c>
      <c r="R197">
        <v>1.9E-3</v>
      </c>
      <c r="S197">
        <v>1.5E-3</v>
      </c>
      <c r="T197">
        <v>1.2000000000000001E-3</v>
      </c>
      <c r="U197">
        <v>1.1000000000000001E-3</v>
      </c>
    </row>
    <row r="198" spans="1:21" x14ac:dyDescent="0.3">
      <c r="A198" t="s">
        <v>198</v>
      </c>
      <c r="B198" s="2">
        <v>-1</v>
      </c>
      <c r="C198" s="2">
        <v>16392</v>
      </c>
      <c r="D198" s="2">
        <v>16527.599999999999</v>
      </c>
      <c r="E198" s="2">
        <v>16820.400000000001</v>
      </c>
      <c r="F198" s="2">
        <v>17760.5</v>
      </c>
      <c r="G198" s="2">
        <v>19059</v>
      </c>
      <c r="H198" s="2">
        <v>20313.900000000001</v>
      </c>
      <c r="I198" s="2">
        <v>21810.3</v>
      </c>
      <c r="J198" s="2">
        <v>23243.1</v>
      </c>
      <c r="K198" s="2">
        <v>24034.899999999998</v>
      </c>
      <c r="L198" s="2">
        <v>24793.599999999999</v>
      </c>
      <c r="M198" s="2">
        <v>24973.599999999999</v>
      </c>
      <c r="N198">
        <v>11.0855</v>
      </c>
      <c r="O198">
        <v>10.532</v>
      </c>
      <c r="P198">
        <v>9.9484999999999992</v>
      </c>
      <c r="Q198">
        <v>9.7862000000000009</v>
      </c>
      <c r="R198">
        <v>9.8146000000000004</v>
      </c>
      <c r="S198">
        <v>9.8298000000000005</v>
      </c>
      <c r="T198">
        <v>9.5648</v>
      </c>
      <c r="U198">
        <v>8.9314999999999998</v>
      </c>
    </row>
    <row r="199" spans="1:21" x14ac:dyDescent="0.3">
      <c r="A199" t="s">
        <v>199</v>
      </c>
      <c r="B199" s="2">
        <v>0</v>
      </c>
      <c r="C199" s="2">
        <v>252</v>
      </c>
      <c r="D199" s="2">
        <v>251.1</v>
      </c>
      <c r="E199" s="2">
        <v>277.40000000000003</v>
      </c>
      <c r="F199" s="2">
        <v>267.40000000000003</v>
      </c>
      <c r="G199" s="2">
        <v>225.2</v>
      </c>
      <c r="H199" s="2">
        <v>228.9</v>
      </c>
      <c r="I199" s="2">
        <v>270.8</v>
      </c>
      <c r="J199" s="2">
        <v>309.2</v>
      </c>
      <c r="K199" s="2">
        <v>318.60000000000002</v>
      </c>
      <c r="L199" s="2">
        <v>323.79999999999995</v>
      </c>
      <c r="M199" s="2">
        <v>330</v>
      </c>
      <c r="N199">
        <v>0.25939999999999996</v>
      </c>
      <c r="O199">
        <v>0.27110000000000001</v>
      </c>
      <c r="P199">
        <v>0.28159999999999996</v>
      </c>
      <c r="Q199">
        <v>0.29149999999999998</v>
      </c>
      <c r="R199">
        <v>0.30080000000000001</v>
      </c>
      <c r="S199">
        <v>0.31040000000000001</v>
      </c>
      <c r="T199">
        <v>0.3211</v>
      </c>
      <c r="U199">
        <v>0.33169999999999999</v>
      </c>
    </row>
    <row r="200" spans="1:21" x14ac:dyDescent="0.3">
      <c r="A200" s="9" t="s">
        <v>200</v>
      </c>
      <c r="B200" s="10">
        <f>B45+B62+B80+B113+B112+B139+B144+B153+B185+B186+B189+B190+B191+B196+B197+B199</f>
        <v>1314595</v>
      </c>
      <c r="C200" s="10">
        <f>C45+C62+C80+C113+C112+C139+C144+C153+C185+C186+C189+C190+C191+C196+C197+C199</f>
        <v>1424660</v>
      </c>
      <c r="D200" s="10">
        <f>D45+D62+D80+D113+D112+D139+D144+D153+D185+D186+D189+D190+D191+D196+D197+D199</f>
        <v>1444142.0000000002</v>
      </c>
      <c r="E200" s="10">
        <f t="shared" ref="E200:U200" si="6">E45+E62+E80+E113+E112+E139+E144+E153+E185+E186+E189+E190+E191+E196+E197+E199</f>
        <v>1481880.6999999997</v>
      </c>
      <c r="F200" s="10">
        <f t="shared" si="6"/>
        <v>1529809.7000000004</v>
      </c>
      <c r="G200" s="10">
        <f t="shared" si="6"/>
        <v>1574499.2999999998</v>
      </c>
      <c r="H200" s="10">
        <f t="shared" si="6"/>
        <v>1574976.4000000001</v>
      </c>
      <c r="I200" s="10">
        <f t="shared" si="6"/>
        <v>1580543.2000000004</v>
      </c>
      <c r="J200" s="10">
        <f t="shared" si="6"/>
        <v>1593335.7</v>
      </c>
      <c r="K200" s="10">
        <f t="shared" si="6"/>
        <v>1600886.4000000001</v>
      </c>
      <c r="L200" s="10">
        <f t="shared" si="6"/>
        <v>1605381.2000000002</v>
      </c>
      <c r="M200" s="10">
        <f t="shared" si="6"/>
        <v>1609616.6</v>
      </c>
      <c r="N200" s="10">
        <f t="shared" si="6"/>
        <v>1205.4960000000003</v>
      </c>
      <c r="O200" s="10">
        <f t="shared" si="6"/>
        <v>1168.136</v>
      </c>
      <c r="P200" s="10">
        <f t="shared" si="6"/>
        <v>1137.1424000000002</v>
      </c>
      <c r="Q200" s="10">
        <f t="shared" si="6"/>
        <v>1121.2569000000003</v>
      </c>
      <c r="R200" s="10">
        <f t="shared" si="6"/>
        <v>1115.2076999999999</v>
      </c>
      <c r="S200" s="10">
        <f t="shared" si="6"/>
        <v>1126.1041000000002</v>
      </c>
      <c r="T200" s="10">
        <f t="shared" si="6"/>
        <v>1134.9324999999999</v>
      </c>
      <c r="U200" s="10">
        <f t="shared" si="6"/>
        <v>1128.8918999999996</v>
      </c>
    </row>
    <row r="201" spans="1:21" x14ac:dyDescent="0.3">
      <c r="A201" s="9" t="s">
        <v>201</v>
      </c>
      <c r="B201" s="10">
        <f>B202-B200</f>
        <v>1908073</v>
      </c>
      <c r="C201" s="10">
        <f>C202-C200</f>
        <v>2388009</v>
      </c>
      <c r="D201" s="10">
        <f>D202-D200</f>
        <v>2494155.6000000006</v>
      </c>
      <c r="E201" s="10">
        <f t="shared" ref="E201:U201" si="7">E202-E200</f>
        <v>2547864.4999999995</v>
      </c>
      <c r="F201" s="10">
        <f t="shared" si="7"/>
        <v>2600318.0999999996</v>
      </c>
      <c r="G201" s="10">
        <f t="shared" si="7"/>
        <v>2676994.8000000007</v>
      </c>
      <c r="H201" s="10">
        <f t="shared" si="7"/>
        <v>2727146.8</v>
      </c>
      <c r="I201" s="10">
        <f t="shared" si="7"/>
        <v>2775468.6000000006</v>
      </c>
      <c r="J201" s="10">
        <f t="shared" si="7"/>
        <v>2814916.5</v>
      </c>
      <c r="K201" s="10">
        <f t="shared" si="7"/>
        <v>2815137.3999999994</v>
      </c>
      <c r="L201" s="10">
        <f t="shared" si="7"/>
        <v>2802238.9999999991</v>
      </c>
      <c r="M201" s="10">
        <f t="shared" si="7"/>
        <v>2815235.1999999988</v>
      </c>
      <c r="N201" s="10">
        <f t="shared" si="7"/>
        <v>671.29899999999975</v>
      </c>
      <c r="O201" s="10">
        <f t="shared" si="7"/>
        <v>648.28739999999971</v>
      </c>
      <c r="P201" s="10">
        <f t="shared" si="7"/>
        <v>624.32770000000005</v>
      </c>
      <c r="Q201" s="10">
        <f t="shared" si="7"/>
        <v>589.6256999999996</v>
      </c>
      <c r="R201" s="10">
        <f t="shared" si="7"/>
        <v>554.35769999999957</v>
      </c>
      <c r="S201" s="10">
        <f t="shared" si="7"/>
        <v>513.32590000000005</v>
      </c>
      <c r="T201" s="10">
        <f t="shared" si="7"/>
        <v>480.23450000000003</v>
      </c>
      <c r="U201" s="10">
        <f t="shared" si="7"/>
        <v>456.29330000000027</v>
      </c>
    </row>
    <row r="202" spans="1:21" x14ac:dyDescent="0.3">
      <c r="A202" s="9" t="s">
        <v>87</v>
      </c>
      <c r="B202" s="36">
        <f>SUM(B4,B58,B81,B98,B138,B153,B184)</f>
        <v>3222668</v>
      </c>
      <c r="C202" s="36">
        <f>SUM(C4,C58,C81,C98,C138,C153,C184)</f>
        <v>3812669</v>
      </c>
      <c r="D202" s="36">
        <f>SUM(D4,D58,D81,D98,D138,D153,D184)</f>
        <v>3938297.6000000006</v>
      </c>
      <c r="E202" s="36">
        <f t="shared" ref="E202:U202" si="8">SUM(E4,E58,E81,E98,E138,E153,E184)</f>
        <v>4029745.1999999993</v>
      </c>
      <c r="F202" s="36">
        <f t="shared" si="8"/>
        <v>4130127.8</v>
      </c>
      <c r="G202" s="36">
        <f t="shared" si="8"/>
        <v>4251494.1000000006</v>
      </c>
      <c r="H202" s="36">
        <f t="shared" si="8"/>
        <v>4302123.2</v>
      </c>
      <c r="I202" s="36">
        <f t="shared" si="8"/>
        <v>4356011.8000000007</v>
      </c>
      <c r="J202" s="36">
        <f t="shared" si="8"/>
        <v>4408252.2</v>
      </c>
      <c r="K202" s="36">
        <f t="shared" si="8"/>
        <v>4416023.8</v>
      </c>
      <c r="L202" s="36">
        <f t="shared" si="8"/>
        <v>4407620.1999999993</v>
      </c>
      <c r="M202" s="36">
        <f t="shared" si="8"/>
        <v>4424851.7999999989</v>
      </c>
      <c r="N202" s="10">
        <f t="shared" si="8"/>
        <v>1876.7950000000001</v>
      </c>
      <c r="O202" s="10">
        <f t="shared" si="8"/>
        <v>1816.4233999999997</v>
      </c>
      <c r="P202" s="10">
        <f t="shared" si="8"/>
        <v>1761.4701000000002</v>
      </c>
      <c r="Q202" s="10">
        <f t="shared" si="8"/>
        <v>1710.8825999999999</v>
      </c>
      <c r="R202" s="10">
        <f t="shared" si="8"/>
        <v>1669.5653999999995</v>
      </c>
      <c r="S202" s="10">
        <f t="shared" si="8"/>
        <v>1639.4300000000003</v>
      </c>
      <c r="T202" s="10">
        <f t="shared" si="8"/>
        <v>1615.1669999999999</v>
      </c>
      <c r="U202" s="10">
        <f t="shared" si="8"/>
        <v>1585.1851999999999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9E67A-B356-4B7B-98C8-3D4094257671}">
  <dimension ref="A1:Y202"/>
  <sheetViews>
    <sheetView topLeftCell="A64" workbookViewId="0">
      <selection activeCell="Y262" sqref="Y262"/>
    </sheetView>
  </sheetViews>
  <sheetFormatPr defaultRowHeight="14.4" x14ac:dyDescent="0.3"/>
  <cols>
    <col min="2" max="4" width="9.21875" style="2" customWidth="1"/>
    <col min="5" max="5" width="9.21875" style="2" bestFit="1" customWidth="1"/>
    <col min="6" max="6" width="10" style="2" bestFit="1" customWidth="1"/>
    <col min="7" max="13" width="9.21875" style="2" bestFit="1" customWidth="1"/>
    <col min="14" max="21" width="0" hidden="1" customWidth="1"/>
  </cols>
  <sheetData>
    <row r="1" spans="1:23" x14ac:dyDescent="0.3">
      <c r="A1" s="1" t="s">
        <v>0</v>
      </c>
    </row>
    <row r="2" spans="1:23" x14ac:dyDescent="0.3">
      <c r="B2" s="2" t="s">
        <v>1</v>
      </c>
      <c r="D2" s="2" t="s">
        <v>2</v>
      </c>
    </row>
    <row r="3" spans="1:23" x14ac:dyDescent="0.3">
      <c r="A3" s="5" t="s">
        <v>4</v>
      </c>
      <c r="B3" s="6">
        <v>1992</v>
      </c>
      <c r="C3" s="6">
        <v>2017</v>
      </c>
      <c r="D3" s="7">
        <v>2017</v>
      </c>
      <c r="E3" s="7">
        <v>2020</v>
      </c>
      <c r="F3" s="7">
        <v>2025</v>
      </c>
      <c r="G3" s="7">
        <v>2030</v>
      </c>
      <c r="H3" s="7">
        <v>2035</v>
      </c>
      <c r="I3" s="7">
        <v>2040</v>
      </c>
      <c r="J3" s="7">
        <v>2045</v>
      </c>
      <c r="K3" s="7">
        <v>2050</v>
      </c>
      <c r="L3" s="7">
        <v>2055</v>
      </c>
      <c r="M3" s="7">
        <v>2060</v>
      </c>
      <c r="N3" s="8">
        <v>2065</v>
      </c>
      <c r="O3" s="8">
        <v>2070</v>
      </c>
      <c r="P3" s="8">
        <v>2075</v>
      </c>
      <c r="Q3" s="8">
        <v>2080</v>
      </c>
      <c r="R3" s="8">
        <v>2085</v>
      </c>
      <c r="S3" s="8">
        <v>2090</v>
      </c>
      <c r="T3" s="8">
        <v>2095</v>
      </c>
      <c r="U3" s="8">
        <v>2100</v>
      </c>
    </row>
    <row r="4" spans="1:23" x14ac:dyDescent="0.3">
      <c r="A4" s="9" t="s">
        <v>6</v>
      </c>
      <c r="B4" s="10">
        <f>SUM(B5:B54)</f>
        <v>427761</v>
      </c>
      <c r="C4" s="10">
        <f>SUM(C5:C54)</f>
        <v>749911</v>
      </c>
      <c r="D4" s="10">
        <f>SUM(D5:D54)</f>
        <v>742776.9</v>
      </c>
      <c r="E4" s="10">
        <f>SUM(E5:E54)</f>
        <v>749889.30000000016</v>
      </c>
      <c r="F4" s="10">
        <f t="shared" ref="F4:U4" si="0">SUM(F5:F54)</f>
        <v>749142.5</v>
      </c>
      <c r="G4" s="10">
        <f t="shared" si="0"/>
        <v>759933.20000000007</v>
      </c>
      <c r="H4" s="10">
        <f t="shared" si="0"/>
        <v>771494.49999999988</v>
      </c>
      <c r="I4" s="10">
        <f t="shared" si="0"/>
        <v>783338.79999999993</v>
      </c>
      <c r="J4" s="10">
        <f t="shared" si="0"/>
        <v>795063.2999999997</v>
      </c>
      <c r="K4" s="10">
        <f t="shared" si="0"/>
        <v>804893.7</v>
      </c>
      <c r="L4" s="10">
        <f t="shared" si="0"/>
        <v>812344.80000000016</v>
      </c>
      <c r="M4" s="10">
        <f t="shared" si="0"/>
        <v>788475.4</v>
      </c>
      <c r="N4" s="10">
        <f t="shared" si="0"/>
        <v>41.24910000000002</v>
      </c>
      <c r="O4" s="10">
        <f t="shared" si="0"/>
        <v>42.130200000000002</v>
      </c>
      <c r="P4" s="10">
        <f t="shared" si="0"/>
        <v>43.624399999999994</v>
      </c>
      <c r="Q4" s="10">
        <f t="shared" si="0"/>
        <v>45.181999999999988</v>
      </c>
      <c r="R4" s="10">
        <f t="shared" si="0"/>
        <v>46.453700000000019</v>
      </c>
      <c r="S4" s="10">
        <f t="shared" si="0"/>
        <v>46.095300000000002</v>
      </c>
      <c r="T4" s="10">
        <f t="shared" si="0"/>
        <v>47.907600000000002</v>
      </c>
      <c r="U4" s="10">
        <f t="shared" si="0"/>
        <v>49.960500000000003</v>
      </c>
      <c r="W4" s="10"/>
    </row>
    <row r="5" spans="1:23" x14ac:dyDescent="0.3">
      <c r="A5" t="s">
        <v>7</v>
      </c>
      <c r="B5" s="2">
        <v>6371</v>
      </c>
      <c r="C5" s="2">
        <v>8799</v>
      </c>
      <c r="D5" s="2">
        <v>8780</v>
      </c>
      <c r="E5" s="2">
        <v>8905.2000000000007</v>
      </c>
      <c r="F5" s="2">
        <v>9073.4</v>
      </c>
      <c r="G5" s="2">
        <v>9243.7000000000007</v>
      </c>
      <c r="H5" s="2">
        <v>9439.4000000000015</v>
      </c>
      <c r="I5" s="2">
        <v>9630.2999999999993</v>
      </c>
      <c r="J5" s="2">
        <v>9815.4</v>
      </c>
      <c r="K5" s="2">
        <v>9991</v>
      </c>
      <c r="L5" s="2">
        <v>10170.200000000001</v>
      </c>
      <c r="M5" s="2">
        <v>10353.5</v>
      </c>
      <c r="N5">
        <v>0.25630000000000003</v>
      </c>
      <c r="O5">
        <v>0.27929999999999999</v>
      </c>
      <c r="P5">
        <v>0.29419999999999996</v>
      </c>
      <c r="Q5">
        <v>0.3085</v>
      </c>
      <c r="R5">
        <v>0.32989999999999997</v>
      </c>
      <c r="S5">
        <v>0.36869999999999997</v>
      </c>
      <c r="T5">
        <v>0.41570000000000001</v>
      </c>
      <c r="U5">
        <v>0.4839</v>
      </c>
      <c r="W5" s="10"/>
    </row>
    <row r="6" spans="1:23" x14ac:dyDescent="0.3">
      <c r="A6" t="s">
        <v>8</v>
      </c>
      <c r="B6" s="2">
        <v>3379</v>
      </c>
      <c r="C6" s="2">
        <v>5808</v>
      </c>
      <c r="D6" s="2">
        <v>5767.5</v>
      </c>
      <c r="E6" s="2">
        <v>5824.3</v>
      </c>
      <c r="F6" s="2">
        <v>5909.5</v>
      </c>
      <c r="G6" s="2">
        <v>5995.2000000000007</v>
      </c>
      <c r="H6" s="2">
        <v>6064.7000000000007</v>
      </c>
      <c r="I6" s="2">
        <v>6134.2000000000007</v>
      </c>
      <c r="J6" s="2">
        <v>6207.6999999999989</v>
      </c>
      <c r="K6" s="2">
        <v>6304.3</v>
      </c>
      <c r="L6" s="2">
        <v>6403.8</v>
      </c>
      <c r="M6" s="2">
        <v>6505.9</v>
      </c>
      <c r="N6">
        <v>0.13870000000000002</v>
      </c>
      <c r="O6">
        <v>0.15130000000000002</v>
      </c>
      <c r="P6">
        <v>0.16489999999999999</v>
      </c>
      <c r="Q6">
        <v>0.18030000000000002</v>
      </c>
      <c r="R6">
        <v>0.19739999999999999</v>
      </c>
      <c r="S6">
        <v>0.21589999999999998</v>
      </c>
      <c r="T6">
        <v>0.23569999999999999</v>
      </c>
      <c r="U6">
        <v>0.25530000000000003</v>
      </c>
    </row>
    <row r="7" spans="1:23" x14ac:dyDescent="0.3">
      <c r="A7" t="s">
        <v>10</v>
      </c>
      <c r="B7" s="2">
        <v>5972</v>
      </c>
      <c r="C7" s="2">
        <v>6913</v>
      </c>
      <c r="D7" s="2">
        <v>6951.8</v>
      </c>
      <c r="E7" s="2">
        <v>7004.9000000000005</v>
      </c>
      <c r="F7" s="2">
        <v>7105.7</v>
      </c>
      <c r="G7" s="2">
        <v>7210.1999999999989</v>
      </c>
      <c r="H7" s="2">
        <v>7305.2</v>
      </c>
      <c r="I7" s="2">
        <v>7396.7000000000007</v>
      </c>
      <c r="J7" s="2">
        <v>7491.4</v>
      </c>
      <c r="K7" s="2">
        <v>7587.0999999999995</v>
      </c>
      <c r="L7" s="2">
        <v>7686.2</v>
      </c>
      <c r="M7" s="2">
        <v>7788.6</v>
      </c>
      <c r="N7">
        <v>0.4335</v>
      </c>
      <c r="O7">
        <v>0.41760000000000003</v>
      </c>
      <c r="P7">
        <v>0.40969999999999995</v>
      </c>
      <c r="Q7">
        <v>0.40919999999999995</v>
      </c>
      <c r="R7">
        <v>0.41710000000000014</v>
      </c>
      <c r="S7">
        <v>0.42779999999999996</v>
      </c>
      <c r="T7">
        <v>0.44370000000000004</v>
      </c>
      <c r="U7">
        <v>0.4640999999999999</v>
      </c>
    </row>
    <row r="8" spans="1:23" x14ac:dyDescent="0.3">
      <c r="A8" t="s">
        <v>12</v>
      </c>
      <c r="B8" s="2">
        <v>692</v>
      </c>
      <c r="C8" s="2">
        <v>811</v>
      </c>
      <c r="D8" s="2">
        <v>811.1</v>
      </c>
      <c r="E8" s="2">
        <v>818.1</v>
      </c>
      <c r="F8" s="2">
        <v>823.49999999999989</v>
      </c>
      <c r="G8" s="2">
        <v>829.1</v>
      </c>
      <c r="H8" s="2">
        <v>839.6</v>
      </c>
      <c r="I8" s="2">
        <v>850.5</v>
      </c>
      <c r="J8" s="2">
        <v>861.7</v>
      </c>
      <c r="K8" s="2">
        <v>872.3</v>
      </c>
      <c r="L8" s="2">
        <v>883.9</v>
      </c>
      <c r="M8" s="2">
        <v>895.69999999999993</v>
      </c>
      <c r="N8">
        <v>1.7999999999999997E-3</v>
      </c>
      <c r="O8">
        <v>1.6000000000000001E-3</v>
      </c>
      <c r="P8">
        <v>1.4E-3</v>
      </c>
      <c r="Q8">
        <v>1.2999999999999997E-3</v>
      </c>
      <c r="R8">
        <v>1.8E-3</v>
      </c>
      <c r="S8">
        <v>1.5E-3</v>
      </c>
      <c r="T8">
        <v>1.4E-3</v>
      </c>
      <c r="U8">
        <v>1.2999999999999999E-3</v>
      </c>
    </row>
    <row r="9" spans="1:23" x14ac:dyDescent="0.3">
      <c r="A9" t="s">
        <v>14</v>
      </c>
      <c r="B9" s="2">
        <v>10046</v>
      </c>
      <c r="C9" s="2">
        <v>15204</v>
      </c>
      <c r="D9" s="2">
        <v>15092.6</v>
      </c>
      <c r="E9" s="2">
        <v>15201.199999999999</v>
      </c>
      <c r="F9" s="2">
        <v>15281.099999999999</v>
      </c>
      <c r="G9" s="2">
        <v>15360.1</v>
      </c>
      <c r="H9" s="2">
        <v>15551.5</v>
      </c>
      <c r="I9" s="2">
        <v>15744.5</v>
      </c>
      <c r="J9" s="2">
        <v>15939.6</v>
      </c>
      <c r="K9" s="2">
        <v>16142.900000000001</v>
      </c>
      <c r="L9" s="2">
        <v>16349.099999999999</v>
      </c>
      <c r="M9" s="2">
        <v>16558.400000000001</v>
      </c>
      <c r="N9">
        <v>7.6000000000000009E-3</v>
      </c>
      <c r="O9">
        <v>8.6E-3</v>
      </c>
      <c r="P9">
        <v>9.9000000000000008E-3</v>
      </c>
      <c r="Q9">
        <v>1.15E-2</v>
      </c>
      <c r="R9">
        <v>1.3300000000000001E-2</v>
      </c>
      <c r="S9">
        <v>1.5599999999999999E-2</v>
      </c>
      <c r="T9">
        <v>1.8699999999999998E-2</v>
      </c>
      <c r="U9">
        <v>2.24E-2</v>
      </c>
    </row>
    <row r="10" spans="1:23" x14ac:dyDescent="0.3">
      <c r="A10" t="s">
        <v>16</v>
      </c>
      <c r="B10" s="2">
        <v>6613</v>
      </c>
      <c r="C10" s="2">
        <v>6621</v>
      </c>
      <c r="D10" s="2">
        <v>6403.2</v>
      </c>
      <c r="E10" s="2">
        <v>6477.7999999999993</v>
      </c>
      <c r="F10" s="2">
        <v>6527.1</v>
      </c>
      <c r="G10" s="2">
        <v>6572.2</v>
      </c>
      <c r="H10" s="2">
        <v>6677.7</v>
      </c>
      <c r="I10" s="2">
        <v>6786.0999999999995</v>
      </c>
      <c r="J10" s="2">
        <v>6897.2</v>
      </c>
      <c r="K10" s="2">
        <v>7012</v>
      </c>
      <c r="L10" s="2">
        <v>7129.9</v>
      </c>
      <c r="M10" s="2">
        <v>7250.4000000000005</v>
      </c>
      <c r="N10">
        <v>0.1643</v>
      </c>
      <c r="O10">
        <v>0.18090000000000001</v>
      </c>
      <c r="P10">
        <v>0.1983</v>
      </c>
      <c r="Q10">
        <v>0.21630000000000002</v>
      </c>
      <c r="R10">
        <v>0.2344</v>
      </c>
      <c r="S10">
        <v>0.25060000000000004</v>
      </c>
      <c r="T10">
        <v>0.26480000000000004</v>
      </c>
      <c r="U10">
        <v>0.27489999999999998</v>
      </c>
    </row>
    <row r="11" spans="1:23" x14ac:dyDescent="0.3">
      <c r="A11" t="s">
        <v>9</v>
      </c>
      <c r="B11" s="2">
        <v>10337</v>
      </c>
      <c r="C11" s="2">
        <v>12991</v>
      </c>
      <c r="D11" s="2">
        <v>13011</v>
      </c>
      <c r="E11" s="2">
        <v>13214.4</v>
      </c>
      <c r="F11" s="2">
        <v>13187.5</v>
      </c>
      <c r="G11" s="2">
        <v>13079.5</v>
      </c>
      <c r="H11" s="2">
        <v>13111.199999999999</v>
      </c>
      <c r="I11" s="2">
        <v>13508.7</v>
      </c>
      <c r="J11" s="2">
        <v>13948</v>
      </c>
      <c r="K11" s="2">
        <v>14285.599999999999</v>
      </c>
      <c r="L11" s="2">
        <v>14565.8</v>
      </c>
      <c r="M11" s="2">
        <v>14786.699999999999</v>
      </c>
      <c r="N11">
        <v>2.7034000000000007</v>
      </c>
      <c r="O11">
        <v>2.6035000000000004</v>
      </c>
      <c r="P11">
        <v>2.5596999999999999</v>
      </c>
      <c r="Q11">
        <v>2.6172</v>
      </c>
      <c r="R11">
        <v>2.7049000000000003</v>
      </c>
      <c r="S11">
        <v>2.9951000000000003</v>
      </c>
      <c r="T11">
        <v>3.3339000000000003</v>
      </c>
      <c r="U11">
        <v>3.7232000000000007</v>
      </c>
    </row>
    <row r="12" spans="1:23" x14ac:dyDescent="0.3">
      <c r="A12" t="s">
        <v>19</v>
      </c>
      <c r="B12" s="2">
        <v>109</v>
      </c>
      <c r="C12" s="2">
        <v>186</v>
      </c>
      <c r="D12" s="2">
        <v>186</v>
      </c>
      <c r="E12" s="2">
        <v>187.9</v>
      </c>
      <c r="F12" s="2">
        <v>188.2</v>
      </c>
      <c r="G12" s="2">
        <v>189</v>
      </c>
      <c r="H12" s="2">
        <v>191.29999999999998</v>
      </c>
      <c r="I12" s="2">
        <v>193.6</v>
      </c>
      <c r="J12" s="2">
        <v>196.2</v>
      </c>
      <c r="K12" s="2">
        <v>198.29999999999998</v>
      </c>
      <c r="L12" s="2">
        <v>201</v>
      </c>
      <c r="M12" s="2">
        <v>203.2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3" x14ac:dyDescent="0.3">
      <c r="A13" t="s">
        <v>11</v>
      </c>
      <c r="B13" s="2">
        <v>3692</v>
      </c>
      <c r="C13" s="2">
        <v>2515</v>
      </c>
      <c r="D13" s="2">
        <v>2439.3000000000002</v>
      </c>
      <c r="E13" s="2">
        <v>2467.1</v>
      </c>
      <c r="F13" s="2">
        <v>2487.9000000000005</v>
      </c>
      <c r="G13" s="2">
        <v>2511.2999999999997</v>
      </c>
      <c r="H13" s="2">
        <v>2545.8000000000002</v>
      </c>
      <c r="I13" s="2">
        <v>2583.5000000000005</v>
      </c>
      <c r="J13" s="2">
        <v>2622.9</v>
      </c>
      <c r="K13" s="2">
        <v>2671.5</v>
      </c>
      <c r="L13" s="2">
        <v>2722.3</v>
      </c>
      <c r="M13" s="2">
        <v>2775.5000000000005</v>
      </c>
      <c r="N13">
        <v>0.18809999999999991</v>
      </c>
      <c r="O13">
        <v>0.1919000000000001</v>
      </c>
      <c r="P13">
        <v>0.19730000000000017</v>
      </c>
      <c r="Q13">
        <v>0.20429999999999995</v>
      </c>
      <c r="R13">
        <v>0.21270000000000006</v>
      </c>
      <c r="S13">
        <v>0.22039999999999987</v>
      </c>
      <c r="T13">
        <v>0.2279000000000001</v>
      </c>
      <c r="U13">
        <v>0.23410000000000014</v>
      </c>
    </row>
    <row r="14" spans="1:23" x14ac:dyDescent="0.3">
      <c r="A14" t="s">
        <v>22</v>
      </c>
      <c r="B14" s="2">
        <v>5423</v>
      </c>
      <c r="C14" s="2">
        <v>8633</v>
      </c>
      <c r="D14" s="2">
        <v>8591</v>
      </c>
      <c r="E14" s="2">
        <v>8645.7999999999993</v>
      </c>
      <c r="F14" s="2">
        <v>8731.7999999999993</v>
      </c>
      <c r="G14" s="2">
        <v>8818.4</v>
      </c>
      <c r="H14" s="2">
        <v>8910.5</v>
      </c>
      <c r="I14" s="2">
        <v>9003.7999999999993</v>
      </c>
      <c r="J14" s="2">
        <v>9098</v>
      </c>
      <c r="K14" s="2">
        <v>9194.1</v>
      </c>
      <c r="L14" s="2">
        <v>9291.5</v>
      </c>
      <c r="M14" s="2">
        <v>9390.2000000000007</v>
      </c>
      <c r="N14">
        <v>2.8400000000000002E-2</v>
      </c>
      <c r="O14">
        <v>2.8199999999999999E-2</v>
      </c>
      <c r="P14">
        <v>2.7799999999999998E-2</v>
      </c>
      <c r="Q14">
        <v>2.6799999999999997E-2</v>
      </c>
      <c r="R14">
        <v>2.6400000000000003E-2</v>
      </c>
      <c r="S14">
        <v>2.4E-2</v>
      </c>
      <c r="T14">
        <v>2.1900000000000003E-2</v>
      </c>
      <c r="U14">
        <v>1.9299999999999998E-2</v>
      </c>
    </row>
    <row r="15" spans="1:23" x14ac:dyDescent="0.3">
      <c r="A15" t="s">
        <v>15</v>
      </c>
      <c r="B15" s="2">
        <v>1787</v>
      </c>
      <c r="C15" s="2">
        <v>2695</v>
      </c>
      <c r="D15" s="2">
        <v>2757</v>
      </c>
      <c r="E15" s="2">
        <v>2796.3</v>
      </c>
      <c r="F15" s="2">
        <v>2867.7</v>
      </c>
      <c r="G15" s="2">
        <v>2970.5</v>
      </c>
      <c r="H15" s="2">
        <v>3011.8</v>
      </c>
      <c r="I15" s="2">
        <v>3057.2000000000003</v>
      </c>
      <c r="J15" s="2">
        <v>3103.0999999999995</v>
      </c>
      <c r="K15" s="2">
        <v>3110.6</v>
      </c>
      <c r="L15" s="2">
        <v>3115.0000000000005</v>
      </c>
      <c r="M15" s="2">
        <v>3118.7999999999997</v>
      </c>
      <c r="N15">
        <v>0.9699000000000001</v>
      </c>
      <c r="O15">
        <v>0.92940000000000011</v>
      </c>
      <c r="P15">
        <v>0.88980000000000004</v>
      </c>
      <c r="Q15">
        <v>0.85189999999999988</v>
      </c>
      <c r="R15">
        <v>0.81540000000000012</v>
      </c>
      <c r="S15">
        <v>0.77999999999999992</v>
      </c>
      <c r="T15">
        <v>0.74520000000000008</v>
      </c>
      <c r="U15">
        <v>0.71029999999999993</v>
      </c>
    </row>
    <row r="16" spans="1:23" x14ac:dyDescent="0.3">
      <c r="A16" t="s">
        <v>17</v>
      </c>
      <c r="B16" s="2">
        <v>10672</v>
      </c>
      <c r="C16" s="2">
        <v>11584</v>
      </c>
      <c r="D16" s="2">
        <v>11282.2</v>
      </c>
      <c r="E16" s="2">
        <v>11285.7</v>
      </c>
      <c r="F16" s="2">
        <v>11298.9</v>
      </c>
      <c r="G16" s="2">
        <v>11331.8</v>
      </c>
      <c r="H16" s="2">
        <v>11484.800000000001</v>
      </c>
      <c r="I16" s="2">
        <v>11661.099999999999</v>
      </c>
      <c r="J16" s="2">
        <v>11856.9</v>
      </c>
      <c r="K16" s="2">
        <v>12065.8</v>
      </c>
      <c r="L16" s="2">
        <v>12287.5</v>
      </c>
      <c r="M16" s="2">
        <v>12517.800000000001</v>
      </c>
      <c r="N16">
        <v>3.2814999999999999</v>
      </c>
      <c r="O16">
        <v>3.4445999999999999</v>
      </c>
      <c r="P16">
        <v>3.6292999999999997</v>
      </c>
      <c r="Q16">
        <v>3.8635000000000002</v>
      </c>
      <c r="R16">
        <v>4.1071</v>
      </c>
      <c r="S16">
        <v>4.3468</v>
      </c>
      <c r="T16">
        <v>4.6067999999999998</v>
      </c>
      <c r="U16">
        <v>4.8869999999999996</v>
      </c>
    </row>
    <row r="17" spans="1:21" x14ac:dyDescent="0.3">
      <c r="A17" t="s">
        <v>26</v>
      </c>
      <c r="B17" s="2">
        <v>221</v>
      </c>
      <c r="C17" s="2">
        <v>396</v>
      </c>
      <c r="D17" s="2">
        <v>394.1</v>
      </c>
      <c r="E17" s="2">
        <v>396.90000000000003</v>
      </c>
      <c r="F17" s="2">
        <v>401.5</v>
      </c>
      <c r="G17" s="2">
        <v>406.09999999999997</v>
      </c>
      <c r="H17" s="2">
        <v>411.20000000000005</v>
      </c>
      <c r="I17" s="2">
        <v>416.5</v>
      </c>
      <c r="J17" s="2">
        <v>421.8</v>
      </c>
      <c r="K17" s="2">
        <v>427.2</v>
      </c>
      <c r="L17" s="2">
        <v>432.8</v>
      </c>
      <c r="M17" s="2">
        <v>438.50000000000006</v>
      </c>
      <c r="N17">
        <v>1.4E-3</v>
      </c>
      <c r="O17">
        <v>1.2999999999999999E-3</v>
      </c>
      <c r="P17">
        <v>1.2999999999999999E-3</v>
      </c>
      <c r="Q17">
        <v>1.2999999999999999E-3</v>
      </c>
      <c r="R17">
        <v>1.6999999999999999E-3</v>
      </c>
      <c r="S17">
        <v>1.5999999999999999E-3</v>
      </c>
      <c r="T17">
        <v>1.5999999999999999E-3</v>
      </c>
      <c r="U17">
        <v>1.6000000000000001E-3</v>
      </c>
    </row>
    <row r="18" spans="1:21" x14ac:dyDescent="0.3">
      <c r="A18" t="s">
        <v>28</v>
      </c>
      <c r="B18" s="2">
        <v>14850</v>
      </c>
      <c r="C18" s="2">
        <v>18272</v>
      </c>
      <c r="D18" s="2">
        <v>18239</v>
      </c>
      <c r="E18" s="2">
        <v>17613.599999999999</v>
      </c>
      <c r="F18" s="2">
        <v>6318.3</v>
      </c>
      <c r="G18" s="2">
        <v>6455.7999999999993</v>
      </c>
      <c r="H18" s="2">
        <v>6604.5999999999995</v>
      </c>
      <c r="I18" s="2">
        <v>6769.3</v>
      </c>
      <c r="J18" s="2">
        <v>6952.7000000000007</v>
      </c>
      <c r="K18" s="2">
        <v>7154.7</v>
      </c>
      <c r="L18" s="2">
        <v>7384.2</v>
      </c>
      <c r="M18" s="2">
        <v>7647</v>
      </c>
      <c r="N18">
        <v>1.7801000000000002</v>
      </c>
      <c r="O18">
        <v>2.0350999999999999</v>
      </c>
      <c r="P18">
        <v>2.2429000000000001</v>
      </c>
      <c r="Q18">
        <v>2.4220000000000002</v>
      </c>
      <c r="R18">
        <v>2.5923000000000003</v>
      </c>
      <c r="S18">
        <v>2.7645</v>
      </c>
      <c r="T18">
        <v>3.0771000000000002</v>
      </c>
      <c r="U18">
        <v>3.7857000000000003</v>
      </c>
    </row>
    <row r="19" spans="1:21" x14ac:dyDescent="0.3">
      <c r="A19" t="s">
        <v>30</v>
      </c>
      <c r="B19" s="2">
        <v>480</v>
      </c>
      <c r="C19" s="2">
        <v>490</v>
      </c>
      <c r="D19" s="2">
        <v>492</v>
      </c>
      <c r="E19" s="2">
        <v>494.49999999999994</v>
      </c>
      <c r="F19" s="2">
        <v>496.40000000000009</v>
      </c>
      <c r="G19" s="2">
        <v>498.8</v>
      </c>
      <c r="H19" s="2">
        <v>503.59999999999997</v>
      </c>
      <c r="I19" s="2">
        <v>508.89999999999992</v>
      </c>
      <c r="J19" s="2">
        <v>514.19999999999993</v>
      </c>
      <c r="K19" s="2">
        <v>519.9</v>
      </c>
      <c r="L19" s="2">
        <v>525.70000000000005</v>
      </c>
      <c r="M19" s="2">
        <v>531.70000000000005</v>
      </c>
      <c r="N19">
        <v>2.7299999999999956E-2</v>
      </c>
      <c r="O19">
        <v>2.2700000000000047E-2</v>
      </c>
      <c r="P19">
        <v>1.890000000000009E-2</v>
      </c>
      <c r="Q19">
        <v>1.7400000000000092E-2</v>
      </c>
      <c r="R19">
        <v>1.7999999999999999E-2</v>
      </c>
      <c r="S19">
        <v>1.7000000000000001E-2</v>
      </c>
      <c r="T19">
        <v>1.6700000000000045E-2</v>
      </c>
      <c r="U19">
        <v>1.6399999999999863E-2</v>
      </c>
    </row>
    <row r="20" spans="1:21" x14ac:dyDescent="0.3">
      <c r="A20" t="s">
        <v>32</v>
      </c>
      <c r="B20" s="2">
        <v>0</v>
      </c>
      <c r="C20" s="2">
        <v>113557</v>
      </c>
      <c r="D20" s="2">
        <v>113250.8</v>
      </c>
      <c r="E20" s="2">
        <v>114206.40000000001</v>
      </c>
      <c r="F20" s="2">
        <v>115728.6</v>
      </c>
      <c r="G20" s="2">
        <v>117271.69999999998</v>
      </c>
      <c r="H20" s="2">
        <v>118841.5</v>
      </c>
      <c r="I20" s="2">
        <v>120428.5</v>
      </c>
      <c r="J20" s="2">
        <v>122035.79999999999</v>
      </c>
      <c r="K20" s="2">
        <v>123661.8</v>
      </c>
      <c r="L20" s="2">
        <v>125308.8</v>
      </c>
      <c r="M20" s="2">
        <v>126977.60000000001</v>
      </c>
      <c r="N20">
        <v>0.48359999999999997</v>
      </c>
      <c r="O20">
        <v>0.50470000000000004</v>
      </c>
      <c r="P20">
        <v>0.5220999999999999</v>
      </c>
      <c r="Q20">
        <v>0.53369999999999995</v>
      </c>
      <c r="R20">
        <v>0.53690000000000004</v>
      </c>
      <c r="S20">
        <v>0.52629999999999999</v>
      </c>
      <c r="T20">
        <v>0.50760000000000005</v>
      </c>
      <c r="U20">
        <v>0.47409999999999997</v>
      </c>
    </row>
    <row r="21" spans="1:21" x14ac:dyDescent="0.3">
      <c r="A21" t="s">
        <v>18</v>
      </c>
      <c r="B21" s="2">
        <v>741</v>
      </c>
      <c r="C21" s="2">
        <v>3341</v>
      </c>
      <c r="D21" s="2">
        <v>3412</v>
      </c>
      <c r="E21" s="2">
        <v>3282.7</v>
      </c>
      <c r="F21" s="2">
        <v>3101.9</v>
      </c>
      <c r="G21" s="2">
        <v>2976</v>
      </c>
      <c r="H21" s="2">
        <v>2854.7999999999997</v>
      </c>
      <c r="I21" s="2">
        <v>2688.6</v>
      </c>
      <c r="J21" s="2">
        <v>2523.4</v>
      </c>
      <c r="K21" s="2">
        <v>2381.9</v>
      </c>
      <c r="L21" s="2">
        <v>2265.1</v>
      </c>
      <c r="M21" s="2">
        <v>2168.6999999999998</v>
      </c>
      <c r="N21">
        <v>1.2655999999999998</v>
      </c>
      <c r="O21">
        <v>1.1077000000000001</v>
      </c>
      <c r="P21">
        <v>0.97470000000000001</v>
      </c>
      <c r="Q21">
        <v>0.86230000000000007</v>
      </c>
      <c r="R21">
        <v>0.76729999999999998</v>
      </c>
      <c r="S21">
        <v>0.68579999999999974</v>
      </c>
      <c r="T21">
        <v>0.61629999999999974</v>
      </c>
      <c r="U21">
        <v>0.55630000000000013</v>
      </c>
    </row>
    <row r="22" spans="1:21" x14ac:dyDescent="0.3">
      <c r="A22" t="s">
        <v>35</v>
      </c>
      <c r="B22" s="2">
        <v>595</v>
      </c>
      <c r="C22" s="2">
        <v>752</v>
      </c>
      <c r="D22" s="2">
        <v>772.1</v>
      </c>
      <c r="E22" s="2">
        <v>777.5</v>
      </c>
      <c r="F22" s="2">
        <v>785.5</v>
      </c>
      <c r="G22" s="2">
        <v>793.2</v>
      </c>
      <c r="H22" s="2">
        <v>801</v>
      </c>
      <c r="I22" s="2">
        <v>809.30000000000007</v>
      </c>
      <c r="J22" s="2">
        <v>817.6</v>
      </c>
      <c r="K22" s="2">
        <v>825.7</v>
      </c>
      <c r="L22" s="2">
        <v>833.6</v>
      </c>
      <c r="M22" s="2">
        <v>842.2</v>
      </c>
      <c r="N22">
        <v>0</v>
      </c>
      <c r="O22">
        <v>0</v>
      </c>
      <c r="P22">
        <v>0</v>
      </c>
      <c r="Q22">
        <v>0</v>
      </c>
      <c r="R22">
        <v>1.0000000000000853E-4</v>
      </c>
      <c r="S22">
        <v>0</v>
      </c>
      <c r="T22">
        <v>-9.9999999999994313E-5</v>
      </c>
      <c r="U22">
        <v>0</v>
      </c>
    </row>
    <row r="23" spans="1:21" x14ac:dyDescent="0.3">
      <c r="A23" t="s">
        <v>37</v>
      </c>
      <c r="B23" s="2">
        <v>16131</v>
      </c>
      <c r="C23" s="2">
        <v>48364</v>
      </c>
      <c r="D23" s="2">
        <v>47861</v>
      </c>
      <c r="E23" s="2">
        <v>48288.800000000003</v>
      </c>
      <c r="F23" s="2">
        <v>48931.1</v>
      </c>
      <c r="G23" s="2">
        <v>49596.9</v>
      </c>
      <c r="H23" s="2">
        <v>50461</v>
      </c>
      <c r="I23" s="2">
        <v>51253</v>
      </c>
      <c r="J23" s="2">
        <v>52016.4</v>
      </c>
      <c r="K23" s="2">
        <v>52770.2</v>
      </c>
      <c r="L23" s="2">
        <v>53568.9</v>
      </c>
      <c r="M23" s="2">
        <v>54410.899999999994</v>
      </c>
      <c r="N23">
        <v>3.8791000000000002</v>
      </c>
      <c r="O23">
        <v>4.4492999999999991</v>
      </c>
      <c r="P23">
        <v>5.1280000000000001</v>
      </c>
      <c r="Q23">
        <v>5.9311000000000007</v>
      </c>
      <c r="R23">
        <v>6.5739000000000001</v>
      </c>
      <c r="S23">
        <v>6.9397999999999991</v>
      </c>
      <c r="T23">
        <v>7.1439000000000004</v>
      </c>
      <c r="U23">
        <v>7.2477</v>
      </c>
    </row>
    <row r="24" spans="1:21" x14ac:dyDescent="0.3">
      <c r="A24" t="s">
        <v>39</v>
      </c>
      <c r="B24" s="2">
        <v>8187</v>
      </c>
      <c r="C24" s="2">
        <v>12952</v>
      </c>
      <c r="D24" s="2">
        <v>12938</v>
      </c>
      <c r="E24" s="2">
        <v>13044.699999999999</v>
      </c>
      <c r="F24" s="2">
        <v>13154.2</v>
      </c>
      <c r="G24" s="2">
        <v>13264.7</v>
      </c>
      <c r="H24" s="2">
        <v>13454.5</v>
      </c>
      <c r="I24" s="2">
        <v>13649.300000000001</v>
      </c>
      <c r="J24" s="2">
        <v>13849.2</v>
      </c>
      <c r="K24" s="2">
        <v>14040.2</v>
      </c>
      <c r="L24" s="2">
        <v>14235.900000000001</v>
      </c>
      <c r="M24" s="2">
        <v>14436.3</v>
      </c>
      <c r="N24">
        <v>0.43270000000000003</v>
      </c>
      <c r="O24">
        <v>0.47560000000000002</v>
      </c>
      <c r="P24">
        <v>0.50369999999999993</v>
      </c>
      <c r="Q24">
        <v>0.52370000000000005</v>
      </c>
      <c r="R24">
        <v>0.5512999999999999</v>
      </c>
      <c r="S24">
        <v>0.58690000000000009</v>
      </c>
      <c r="T24">
        <v>0.63120000000000009</v>
      </c>
      <c r="U24">
        <v>0.68230000000000002</v>
      </c>
    </row>
    <row r="25" spans="1:21" x14ac:dyDescent="0.3">
      <c r="A25" t="s">
        <v>41</v>
      </c>
      <c r="B25" s="2">
        <v>2018</v>
      </c>
      <c r="C25" s="2">
        <v>2991</v>
      </c>
      <c r="D25" s="2">
        <v>2994.8</v>
      </c>
      <c r="E25" s="2">
        <v>3018.9</v>
      </c>
      <c r="F25" s="2">
        <v>3055.6</v>
      </c>
      <c r="G25" s="2">
        <v>3092.8</v>
      </c>
      <c r="H25" s="2">
        <v>3134.2</v>
      </c>
      <c r="I25" s="2">
        <v>3176.4999999999995</v>
      </c>
      <c r="J25" s="2">
        <v>3219.2</v>
      </c>
      <c r="K25" s="2">
        <v>3262.8</v>
      </c>
      <c r="L25" s="2">
        <v>3307</v>
      </c>
      <c r="M25" s="2">
        <v>3352.2000000000003</v>
      </c>
      <c r="N25">
        <v>4.1299999999999996E-2</v>
      </c>
      <c r="O25">
        <v>4.4299999999999999E-2</v>
      </c>
      <c r="P25">
        <v>4.7500000000000001E-2</v>
      </c>
      <c r="Q25">
        <v>5.0900000000000001E-2</v>
      </c>
      <c r="R25">
        <v>5.4799999999999995E-2</v>
      </c>
      <c r="S25">
        <v>5.8400000000000001E-2</v>
      </c>
      <c r="T25">
        <v>6.2600000000000003E-2</v>
      </c>
      <c r="U25">
        <v>6.7000000000000004E-2</v>
      </c>
    </row>
    <row r="26" spans="1:21" x14ac:dyDescent="0.3">
      <c r="A26" t="s">
        <v>43</v>
      </c>
      <c r="B26" s="2">
        <v>19558</v>
      </c>
      <c r="C26" s="2">
        <v>27431</v>
      </c>
      <c r="D26" s="2">
        <v>27431</v>
      </c>
      <c r="E26" s="2">
        <v>27795.599999999999</v>
      </c>
      <c r="F26" s="2">
        <v>28308.7</v>
      </c>
      <c r="G26" s="2">
        <v>28819.4</v>
      </c>
      <c r="H26" s="2">
        <v>29329.3</v>
      </c>
      <c r="I26" s="2">
        <v>29824.1</v>
      </c>
      <c r="J26" s="2">
        <v>30308</v>
      </c>
      <c r="K26" s="2">
        <v>30662</v>
      </c>
      <c r="L26" s="2">
        <v>30956.600000000002</v>
      </c>
      <c r="M26" s="2">
        <v>31169.4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">
      <c r="A27" t="s">
        <v>45</v>
      </c>
      <c r="B27" s="2">
        <v>1366</v>
      </c>
      <c r="C27" s="2">
        <v>2143</v>
      </c>
      <c r="D27" s="2">
        <v>2142.1</v>
      </c>
      <c r="E27" s="2">
        <v>2158.3000000000002</v>
      </c>
      <c r="F27" s="2">
        <v>2152.0999999999995</v>
      </c>
      <c r="G27" s="2">
        <v>2145.4999999999995</v>
      </c>
      <c r="H27" s="2">
        <v>2173.3000000000002</v>
      </c>
      <c r="I27" s="2">
        <v>2201.6999999999998</v>
      </c>
      <c r="J27" s="2">
        <v>2230.8000000000002</v>
      </c>
      <c r="K27" s="2">
        <v>2260.1999999999998</v>
      </c>
      <c r="L27" s="2">
        <v>2290.2999999999997</v>
      </c>
      <c r="M27" s="2">
        <v>2321.3000000000002</v>
      </c>
      <c r="N27">
        <v>3.0000000000000001E-3</v>
      </c>
      <c r="O27">
        <v>3.5999999999999999E-3</v>
      </c>
      <c r="P27">
        <v>4.2000000000000006E-3</v>
      </c>
      <c r="Q27">
        <v>5.0000000000000001E-3</v>
      </c>
      <c r="R27">
        <v>6.3999999999999994E-3</v>
      </c>
      <c r="S27">
        <v>7.3000000000000001E-3</v>
      </c>
      <c r="T27">
        <v>8.6000000000000017E-3</v>
      </c>
      <c r="U27">
        <v>9.8999999999999991E-3</v>
      </c>
    </row>
    <row r="28" spans="1:21" x14ac:dyDescent="0.3">
      <c r="A28" t="s">
        <v>47</v>
      </c>
      <c r="B28" s="2">
        <v>3538</v>
      </c>
      <c r="C28" s="2">
        <v>9172</v>
      </c>
      <c r="D28" s="2">
        <v>8985.1</v>
      </c>
      <c r="E28" s="2">
        <v>9105</v>
      </c>
      <c r="F28" s="2">
        <v>9217.7999999999993</v>
      </c>
      <c r="G28" s="2">
        <v>9335.1</v>
      </c>
      <c r="H28" s="2">
        <v>9526.7999999999993</v>
      </c>
      <c r="I28" s="2">
        <v>9727.4</v>
      </c>
      <c r="J28" s="2">
        <v>9938.2000000000007</v>
      </c>
      <c r="K28" s="2">
        <v>10124.9</v>
      </c>
      <c r="L28" s="2">
        <v>10318.800000000001</v>
      </c>
      <c r="M28" s="2">
        <v>10520.400000000001</v>
      </c>
      <c r="N28">
        <v>0</v>
      </c>
      <c r="O28">
        <v>1.0999999999999998E-3</v>
      </c>
      <c r="P28">
        <v>1.4999999999999998E-3</v>
      </c>
      <c r="Q28">
        <v>1.2999999999999997E-3</v>
      </c>
      <c r="R28">
        <v>1.2999999999999997E-3</v>
      </c>
      <c r="S28">
        <v>1.1999999999999999E-3</v>
      </c>
      <c r="T28">
        <v>1E-3</v>
      </c>
      <c r="U28">
        <v>8.0000000000000004E-4</v>
      </c>
    </row>
    <row r="29" spans="1:21" x14ac:dyDescent="0.3">
      <c r="A29" t="s">
        <v>49</v>
      </c>
      <c r="B29" s="2">
        <v>745</v>
      </c>
      <c r="C29" s="2">
        <v>1138</v>
      </c>
      <c r="D29" s="2">
        <v>1131</v>
      </c>
      <c r="E29" s="2">
        <v>1139.5000000000002</v>
      </c>
      <c r="F29" s="2">
        <v>1155.5999999999999</v>
      </c>
      <c r="G29" s="2">
        <v>1170.8999999999999</v>
      </c>
      <c r="H29" s="2">
        <v>1191.6999999999998</v>
      </c>
      <c r="I29" s="2">
        <v>1210.7999999999997</v>
      </c>
      <c r="J29" s="2">
        <v>1227.3000000000002</v>
      </c>
      <c r="K29" s="2">
        <v>1241.5</v>
      </c>
      <c r="L29" s="2">
        <v>1253</v>
      </c>
      <c r="M29" s="2">
        <v>1261.6000000000001</v>
      </c>
      <c r="N29">
        <v>8.6800000000000016E-2</v>
      </c>
      <c r="O29">
        <v>8.649999999999998E-2</v>
      </c>
      <c r="P29">
        <v>8.4100000000000022E-2</v>
      </c>
      <c r="Q29">
        <v>8.0299999999999996E-2</v>
      </c>
      <c r="R29">
        <v>7.6399999999999996E-2</v>
      </c>
      <c r="S29">
        <v>6.8999999999999978E-2</v>
      </c>
      <c r="T29">
        <v>5.9800000000000013E-2</v>
      </c>
      <c r="U29">
        <v>4.8200000000000014E-2</v>
      </c>
    </row>
    <row r="30" spans="1:21" x14ac:dyDescent="0.3">
      <c r="A30" t="s">
        <v>20</v>
      </c>
      <c r="B30" s="2">
        <v>8914</v>
      </c>
      <c r="C30" s="2">
        <v>14592</v>
      </c>
      <c r="D30" s="2">
        <v>14504</v>
      </c>
      <c r="E30" s="2">
        <v>14645.500000000002</v>
      </c>
      <c r="F30" s="2">
        <v>14844.900000000001</v>
      </c>
      <c r="G30" s="2">
        <v>15049</v>
      </c>
      <c r="H30" s="2">
        <v>15273.7</v>
      </c>
      <c r="I30" s="2">
        <v>15502.800000000001</v>
      </c>
      <c r="J30" s="2">
        <v>15736.300000000001</v>
      </c>
      <c r="K30" s="2">
        <v>15961.4</v>
      </c>
      <c r="L30" s="2">
        <v>16190.4</v>
      </c>
      <c r="M30" s="2">
        <v>16424.3</v>
      </c>
      <c r="N30">
        <v>0.25700000000000001</v>
      </c>
      <c r="O30">
        <v>0.26869999999999999</v>
      </c>
      <c r="P30">
        <v>0.28260000000000002</v>
      </c>
      <c r="Q30">
        <v>0.29910000000000003</v>
      </c>
      <c r="R30">
        <v>0.31790000000000002</v>
      </c>
      <c r="S30">
        <v>0.33839999999999998</v>
      </c>
      <c r="T30">
        <v>0.36060000000000003</v>
      </c>
      <c r="U30">
        <v>0.39369999999999999</v>
      </c>
    </row>
    <row r="31" spans="1:21" x14ac:dyDescent="0.3">
      <c r="A31" t="s">
        <v>52</v>
      </c>
      <c r="B31" s="2">
        <v>6131</v>
      </c>
      <c r="C31" s="2">
        <v>7279</v>
      </c>
      <c r="D31" s="2">
        <v>7259</v>
      </c>
      <c r="E31" s="2">
        <v>7335.5</v>
      </c>
      <c r="F31" s="2">
        <v>7436.9</v>
      </c>
      <c r="G31" s="2">
        <v>7541.4</v>
      </c>
      <c r="H31" s="2">
        <v>7674.7999999999993</v>
      </c>
      <c r="I31" s="2">
        <v>7817.7999999999993</v>
      </c>
      <c r="J31" s="2">
        <v>7974.7999999999993</v>
      </c>
      <c r="K31" s="2">
        <v>8104.6</v>
      </c>
      <c r="L31" s="2">
        <v>8199.5</v>
      </c>
      <c r="M31" s="2">
        <v>8252.8000000000011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3">
      <c r="A32" t="s">
        <v>54</v>
      </c>
      <c r="B32" s="2">
        <v>4495</v>
      </c>
      <c r="C32" s="2">
        <v>6503</v>
      </c>
      <c r="D32" s="2">
        <v>6477</v>
      </c>
      <c r="E32" s="2">
        <v>6569.1</v>
      </c>
      <c r="F32" s="2">
        <v>6709.6</v>
      </c>
      <c r="G32" s="2">
        <v>6858.5</v>
      </c>
      <c r="H32" s="2">
        <v>7021.2999999999993</v>
      </c>
      <c r="I32" s="2">
        <v>7193.9</v>
      </c>
      <c r="J32" s="2">
        <v>7377.6</v>
      </c>
      <c r="K32" s="2">
        <v>7533</v>
      </c>
      <c r="L32" s="2">
        <v>7693.8</v>
      </c>
      <c r="M32" s="2">
        <v>7861.2999999999993</v>
      </c>
      <c r="N32">
        <v>0.72870000000000001</v>
      </c>
      <c r="O32">
        <v>0.71850000000000003</v>
      </c>
      <c r="P32">
        <v>0.74770000000000003</v>
      </c>
      <c r="Q32">
        <v>0.7841999999999999</v>
      </c>
      <c r="R32">
        <v>0.82550000000000001</v>
      </c>
      <c r="S32">
        <v>0.86760000000000004</v>
      </c>
      <c r="T32">
        <v>0.9123</v>
      </c>
      <c r="U32">
        <v>0.95940000000000003</v>
      </c>
    </row>
    <row r="33" spans="1:25" x14ac:dyDescent="0.3">
      <c r="A33" t="s">
        <v>56</v>
      </c>
      <c r="B33" s="2">
        <v>1211</v>
      </c>
      <c r="C33" s="2">
        <v>2184</v>
      </c>
      <c r="D33" s="2">
        <v>2160.9</v>
      </c>
      <c r="E33" s="2">
        <v>2187.5</v>
      </c>
      <c r="F33" s="2">
        <v>2233.4</v>
      </c>
      <c r="G33" s="2">
        <v>2277.1</v>
      </c>
      <c r="H33" s="2">
        <v>2316.4</v>
      </c>
      <c r="I33" s="2">
        <v>2355.1999999999998</v>
      </c>
      <c r="J33" s="2">
        <v>2391.9999999999995</v>
      </c>
      <c r="K33" s="2">
        <v>2433.4999999999995</v>
      </c>
      <c r="L33" s="2">
        <v>2477.3000000000002</v>
      </c>
      <c r="M33" s="2">
        <v>2522.3000000000002</v>
      </c>
      <c r="N33">
        <v>0.14120000000000002</v>
      </c>
      <c r="O33">
        <v>0.14940000000000001</v>
      </c>
      <c r="P33">
        <v>0.1575</v>
      </c>
      <c r="Q33">
        <v>0.16589999999999999</v>
      </c>
      <c r="R33">
        <v>0.17789999999999997</v>
      </c>
      <c r="S33">
        <v>0.1865</v>
      </c>
      <c r="T33">
        <v>0.19590000000000002</v>
      </c>
      <c r="U33">
        <v>0.20579999999999998</v>
      </c>
    </row>
    <row r="34" spans="1:25" x14ac:dyDescent="0.3">
      <c r="A34" t="s">
        <v>58</v>
      </c>
      <c r="B34" s="2">
        <v>38</v>
      </c>
      <c r="C34" s="2">
        <v>12</v>
      </c>
      <c r="D34" s="2">
        <v>13.1</v>
      </c>
      <c r="E34" s="2">
        <v>13.7</v>
      </c>
      <c r="F34" s="2">
        <v>12.399999999999999</v>
      </c>
      <c r="G34" s="2">
        <v>11.1</v>
      </c>
      <c r="H34" s="2">
        <v>10.199999999999999</v>
      </c>
      <c r="I34" s="2">
        <v>9.6</v>
      </c>
      <c r="J34" s="2">
        <v>9.9</v>
      </c>
      <c r="K34" s="2">
        <v>10.8</v>
      </c>
      <c r="L34" s="2">
        <v>12</v>
      </c>
      <c r="M34" s="2">
        <v>13.4</v>
      </c>
      <c r="N34">
        <v>2.3E-3</v>
      </c>
      <c r="O34">
        <v>2E-3</v>
      </c>
      <c r="P34">
        <v>1.8E-3</v>
      </c>
      <c r="Q34">
        <v>1.7000000000000001E-3</v>
      </c>
      <c r="R34">
        <v>2.1000000000000003E-3</v>
      </c>
      <c r="S34">
        <v>1.5E-3</v>
      </c>
      <c r="T34">
        <v>1.1999999999999999E-3</v>
      </c>
      <c r="U34">
        <v>8.0000000000000004E-4</v>
      </c>
    </row>
    <row r="35" spans="1:25" s="1" customFormat="1" x14ac:dyDescent="0.3">
      <c r="A35" t="s">
        <v>60</v>
      </c>
      <c r="B35" s="2">
        <v>7984</v>
      </c>
      <c r="C35" s="2">
        <v>7103</v>
      </c>
      <c r="D35" s="2">
        <v>6981.7</v>
      </c>
      <c r="E35" s="2">
        <v>7117.2</v>
      </c>
      <c r="F35" s="2">
        <v>7266.1</v>
      </c>
      <c r="G35" s="2">
        <v>7419.2</v>
      </c>
      <c r="H35" s="2">
        <v>7623.7</v>
      </c>
      <c r="I35" s="2">
        <v>7841.9000000000005</v>
      </c>
      <c r="J35" s="2">
        <v>8079.6</v>
      </c>
      <c r="K35" s="2">
        <v>8334.2000000000007</v>
      </c>
      <c r="L35" s="2">
        <v>8613.4</v>
      </c>
      <c r="M35" s="2">
        <v>8920.5000000000018</v>
      </c>
      <c r="N35">
        <v>0.63419999999999999</v>
      </c>
      <c r="O35">
        <v>0.76769999999999994</v>
      </c>
      <c r="P35">
        <v>0.92989999999999995</v>
      </c>
      <c r="Q35">
        <v>1.1264000000000001</v>
      </c>
      <c r="R35">
        <v>1.3631</v>
      </c>
      <c r="S35">
        <v>1.6523000000000001</v>
      </c>
      <c r="T35">
        <v>2.0037000000000003</v>
      </c>
      <c r="U35">
        <v>2.4306000000000001</v>
      </c>
      <c r="V35"/>
      <c r="W35"/>
      <c r="X35"/>
      <c r="Y35"/>
    </row>
    <row r="36" spans="1:25" s="9" customFormat="1" x14ac:dyDescent="0.3">
      <c r="A36" t="s">
        <v>62</v>
      </c>
      <c r="B36" s="2">
        <v>16360</v>
      </c>
      <c r="C36" s="2">
        <v>17628</v>
      </c>
      <c r="D36" s="2">
        <v>18636.5</v>
      </c>
      <c r="E36" s="2">
        <v>18818.199999999997</v>
      </c>
      <c r="F36" s="2">
        <v>19116.7</v>
      </c>
      <c r="G36" s="2">
        <v>19427.5</v>
      </c>
      <c r="H36" s="2">
        <v>19777.599999999999</v>
      </c>
      <c r="I36" s="2">
        <v>20137.800000000003</v>
      </c>
      <c r="J36" s="2">
        <v>20457</v>
      </c>
      <c r="K36" s="2">
        <v>20749.500000000004</v>
      </c>
      <c r="L36" s="2">
        <v>21057.7</v>
      </c>
      <c r="M36" s="2">
        <v>21381.399999999998</v>
      </c>
      <c r="N36">
        <v>1.246</v>
      </c>
      <c r="O36">
        <v>1.2314000000000001</v>
      </c>
      <c r="P36">
        <v>1.2344999999999999</v>
      </c>
      <c r="Q36">
        <v>1.2516</v>
      </c>
      <c r="R36">
        <v>1.2809999999999999</v>
      </c>
      <c r="S36">
        <v>1.319</v>
      </c>
      <c r="T36">
        <v>1.3643999999999998</v>
      </c>
      <c r="U36">
        <v>1.415</v>
      </c>
      <c r="V36"/>
      <c r="W36"/>
      <c r="X36"/>
      <c r="Y36"/>
    </row>
    <row r="37" spans="1:25" x14ac:dyDescent="0.3">
      <c r="A37" t="s">
        <v>64</v>
      </c>
      <c r="B37" s="2">
        <v>6513</v>
      </c>
      <c r="C37" s="2">
        <v>12139</v>
      </c>
      <c r="D37" s="2">
        <v>12067.2</v>
      </c>
      <c r="E37" s="2">
        <v>12172.4</v>
      </c>
      <c r="F37" s="2">
        <v>12333.300000000001</v>
      </c>
      <c r="G37" s="2">
        <v>12495.8</v>
      </c>
      <c r="H37" s="2">
        <v>12669.1</v>
      </c>
      <c r="I37" s="2">
        <v>12844.5</v>
      </c>
      <c r="J37" s="2">
        <v>13022.2</v>
      </c>
      <c r="K37" s="2">
        <v>13193.6</v>
      </c>
      <c r="L37" s="2">
        <v>13367.1</v>
      </c>
      <c r="M37" s="2">
        <v>13542.7</v>
      </c>
      <c r="N37">
        <v>1.9399999999999997E-2</v>
      </c>
      <c r="O37">
        <v>2.3699999999999999E-2</v>
      </c>
      <c r="P37">
        <v>2.8799999999999999E-2</v>
      </c>
      <c r="Q37">
        <v>3.5000000000000003E-2</v>
      </c>
      <c r="R37">
        <v>3.9700000000000006E-2</v>
      </c>
      <c r="S37">
        <v>4.7600000000000003E-2</v>
      </c>
      <c r="T37">
        <v>5.45E-2</v>
      </c>
      <c r="U37">
        <v>5.8200000000000002E-2</v>
      </c>
    </row>
    <row r="38" spans="1:25" x14ac:dyDescent="0.3">
      <c r="A38" t="s">
        <v>21</v>
      </c>
      <c r="B38" s="2">
        <v>61112</v>
      </c>
      <c r="C38" s="2">
        <v>75064</v>
      </c>
      <c r="D38" s="2">
        <v>73647.7</v>
      </c>
      <c r="E38" s="2">
        <v>74797.600000000006</v>
      </c>
      <c r="F38" s="2">
        <v>76466.699999999983</v>
      </c>
      <c r="G38" s="2">
        <v>78180</v>
      </c>
      <c r="H38" s="2">
        <v>79918.8</v>
      </c>
      <c r="I38" s="2">
        <v>81714.399999999994</v>
      </c>
      <c r="J38" s="2">
        <v>83641.100000000006</v>
      </c>
      <c r="K38" s="2">
        <v>85416.8</v>
      </c>
      <c r="L38" s="2">
        <v>87247.6</v>
      </c>
      <c r="M38" s="2">
        <v>89127.7</v>
      </c>
      <c r="N38">
        <v>15.733500000000001</v>
      </c>
      <c r="O38">
        <v>15.593500000000001</v>
      </c>
      <c r="P38">
        <v>15.883100000000001</v>
      </c>
      <c r="Q38">
        <v>16.209199999999999</v>
      </c>
      <c r="R38">
        <v>16.501300000000001</v>
      </c>
      <c r="S38">
        <v>16.7744</v>
      </c>
      <c r="T38">
        <v>16.968400000000003</v>
      </c>
      <c r="U38">
        <v>16.97</v>
      </c>
    </row>
    <row r="39" spans="1:25" x14ac:dyDescent="0.3">
      <c r="A39" t="s">
        <v>67</v>
      </c>
      <c r="B39" s="2">
        <v>109</v>
      </c>
      <c r="C39" s="2">
        <v>110</v>
      </c>
      <c r="D39" s="2">
        <v>106.7</v>
      </c>
      <c r="E39" s="2">
        <v>107.5</v>
      </c>
      <c r="F39" s="2">
        <v>103.10000000000001</v>
      </c>
      <c r="G39" s="2">
        <v>99.5</v>
      </c>
      <c r="H39" s="2">
        <v>100.8</v>
      </c>
      <c r="I39" s="2">
        <v>101.9</v>
      </c>
      <c r="J39" s="2">
        <v>103.1</v>
      </c>
      <c r="K39" s="2">
        <v>104.39999999999999</v>
      </c>
      <c r="L39" s="2">
        <v>105.8</v>
      </c>
      <c r="M39" s="2">
        <v>107.3</v>
      </c>
      <c r="N39">
        <v>0</v>
      </c>
      <c r="O39">
        <v>1.0000000000000003E-4</v>
      </c>
      <c r="P39">
        <v>0</v>
      </c>
      <c r="Q39">
        <v>0</v>
      </c>
      <c r="R39">
        <v>9.9999999999999978E-5</v>
      </c>
      <c r="S39">
        <v>9.9999999999999978E-5</v>
      </c>
      <c r="T39">
        <v>0</v>
      </c>
      <c r="U39">
        <v>0</v>
      </c>
    </row>
    <row r="40" spans="1:25" x14ac:dyDescent="0.3">
      <c r="A40" t="s">
        <v>69</v>
      </c>
      <c r="B40" s="2">
        <v>6428</v>
      </c>
      <c r="C40" s="2">
        <v>6211</v>
      </c>
      <c r="D40" s="2">
        <v>5655</v>
      </c>
      <c r="E40" s="2">
        <v>5704.8</v>
      </c>
      <c r="F40" s="2">
        <v>5708.3</v>
      </c>
      <c r="G40" s="2">
        <v>5697.4000000000005</v>
      </c>
      <c r="H40" s="2">
        <v>5755.6999999999989</v>
      </c>
      <c r="I40" s="2">
        <v>5804.4999999999991</v>
      </c>
      <c r="J40" s="2">
        <v>5836.7</v>
      </c>
      <c r="K40" s="2">
        <v>5843.3</v>
      </c>
      <c r="L40" s="2">
        <v>5720.2000000000007</v>
      </c>
      <c r="M40" s="2">
        <v>1796.1</v>
      </c>
      <c r="N40">
        <v>0.5222</v>
      </c>
      <c r="O40">
        <v>0.5250999999999999</v>
      </c>
      <c r="P40">
        <v>0.51190000000000002</v>
      </c>
      <c r="Q40">
        <v>0.47849999999999998</v>
      </c>
      <c r="R40">
        <v>0.42169999999999996</v>
      </c>
      <c r="S40">
        <v>0.33789999999999998</v>
      </c>
      <c r="T40">
        <v>0.22479999999999997</v>
      </c>
      <c r="U40">
        <v>8.0599999999999991E-2</v>
      </c>
    </row>
    <row r="41" spans="1:25" x14ac:dyDescent="0.3">
      <c r="A41" t="s">
        <v>71</v>
      </c>
      <c r="B41" s="2">
        <v>92</v>
      </c>
      <c r="C41" s="2">
        <v>140</v>
      </c>
      <c r="D41" s="2">
        <v>140</v>
      </c>
      <c r="E41" s="2">
        <v>140.9</v>
      </c>
      <c r="F41" s="2">
        <v>143.5</v>
      </c>
      <c r="G41" s="2">
        <v>145.9</v>
      </c>
      <c r="H41" s="2">
        <v>147.79999999999998</v>
      </c>
      <c r="I41" s="2">
        <v>148.69999999999999</v>
      </c>
      <c r="J41" s="2">
        <v>149.6</v>
      </c>
      <c r="K41" s="2">
        <v>150.89999999999998</v>
      </c>
      <c r="L41" s="2">
        <v>152.4</v>
      </c>
      <c r="M41" s="2">
        <v>153.9</v>
      </c>
      <c r="N41">
        <v>4.2900000000000001E-2</v>
      </c>
      <c r="O41">
        <v>4.7E-2</v>
      </c>
      <c r="P41">
        <v>5.1799999999999999E-2</v>
      </c>
      <c r="Q41">
        <v>5.7599999999999998E-2</v>
      </c>
      <c r="R41">
        <v>6.2600000000000003E-2</v>
      </c>
      <c r="S41">
        <v>6.7400000000000002E-2</v>
      </c>
      <c r="T41">
        <v>6.5799999999999997E-2</v>
      </c>
      <c r="U41">
        <v>6.3700000000000007E-2</v>
      </c>
    </row>
    <row r="42" spans="1:25" x14ac:dyDescent="0.3">
      <c r="A42" t="s">
        <v>73</v>
      </c>
      <c r="B42" s="2">
        <v>5473</v>
      </c>
      <c r="C42" s="2">
        <v>6400</v>
      </c>
      <c r="D42" s="2">
        <v>6395</v>
      </c>
      <c r="E42" s="2">
        <v>6457.4999999999991</v>
      </c>
      <c r="F42" s="2">
        <v>6524.4000000000005</v>
      </c>
      <c r="G42" s="2">
        <v>6591.6</v>
      </c>
      <c r="H42" s="2">
        <v>6673.4</v>
      </c>
      <c r="I42" s="2">
        <v>6755.7</v>
      </c>
      <c r="J42" s="2">
        <v>6839.8</v>
      </c>
      <c r="K42" s="2">
        <v>6924.1</v>
      </c>
      <c r="L42" s="2">
        <v>7009.3</v>
      </c>
      <c r="M42" s="2">
        <v>7095.7</v>
      </c>
      <c r="N42">
        <v>1E-4</v>
      </c>
      <c r="O42">
        <v>0</v>
      </c>
      <c r="P42">
        <v>0</v>
      </c>
      <c r="Q42">
        <v>0</v>
      </c>
      <c r="R42">
        <v>0</v>
      </c>
      <c r="S42">
        <v>1E-4</v>
      </c>
      <c r="T42">
        <v>0</v>
      </c>
      <c r="U42">
        <v>0</v>
      </c>
    </row>
    <row r="43" spans="1:25" x14ac:dyDescent="0.3">
      <c r="A43" t="s">
        <v>75</v>
      </c>
      <c r="B43" s="2">
        <v>4679</v>
      </c>
      <c r="C43" s="2">
        <v>5939</v>
      </c>
      <c r="D43" s="2">
        <v>6005.9</v>
      </c>
      <c r="E43" s="2">
        <v>6054.1</v>
      </c>
      <c r="F43" s="2">
        <v>6135.7</v>
      </c>
      <c r="G43" s="2">
        <v>6219.7</v>
      </c>
      <c r="H43" s="2">
        <v>6302.1</v>
      </c>
      <c r="I43" s="2">
        <v>6384.7999999999993</v>
      </c>
      <c r="J43" s="2">
        <v>6466.6</v>
      </c>
      <c r="K43" s="2">
        <v>6547.0999999999995</v>
      </c>
      <c r="L43" s="2">
        <v>6625.7000000000007</v>
      </c>
      <c r="M43" s="2">
        <v>6704</v>
      </c>
      <c r="N43">
        <v>2.9999999999999997E-4</v>
      </c>
      <c r="O43">
        <v>4.0000000000000002E-4</v>
      </c>
      <c r="P43">
        <v>5.0000000000000001E-4</v>
      </c>
      <c r="Q43">
        <v>5.9999999999999995E-4</v>
      </c>
      <c r="R43">
        <v>6.9999999999999999E-4</v>
      </c>
      <c r="S43">
        <v>8.9999999999999998E-4</v>
      </c>
      <c r="T43">
        <v>1.1000000000000001E-3</v>
      </c>
      <c r="U43">
        <v>1.2999999999999999E-3</v>
      </c>
    </row>
    <row r="44" spans="1:25" x14ac:dyDescent="0.3">
      <c r="A44" t="s">
        <v>77</v>
      </c>
      <c r="B44" s="2">
        <v>7061</v>
      </c>
      <c r="C44" s="2">
        <v>15315</v>
      </c>
      <c r="D44" s="2">
        <v>15187</v>
      </c>
      <c r="E44" s="2">
        <v>15325.9</v>
      </c>
      <c r="F44" s="2">
        <v>15569.2</v>
      </c>
      <c r="G44" s="2">
        <v>15816.3</v>
      </c>
      <c r="H44" s="2">
        <v>16036.199999999999</v>
      </c>
      <c r="I44" s="2">
        <v>16258.899999999998</v>
      </c>
      <c r="J44" s="2">
        <v>16484.599999999999</v>
      </c>
      <c r="K44" s="2">
        <v>16701.8</v>
      </c>
      <c r="L44" s="2">
        <v>16921.7</v>
      </c>
      <c r="M44" s="2">
        <v>17144.099999999995</v>
      </c>
      <c r="N44">
        <v>4.6999999999999993E-3</v>
      </c>
      <c r="O44">
        <v>1.5999999999999979E-3</v>
      </c>
      <c r="P44">
        <v>0</v>
      </c>
      <c r="Q44">
        <v>0</v>
      </c>
      <c r="R44">
        <v>1.1999999999999992E-3</v>
      </c>
      <c r="S44">
        <v>0</v>
      </c>
      <c r="T44">
        <v>0</v>
      </c>
      <c r="U44">
        <v>0</v>
      </c>
    </row>
    <row r="45" spans="1:25" x14ac:dyDescent="0.3">
      <c r="A45" t="s">
        <v>79</v>
      </c>
      <c r="B45" s="2">
        <v>27061</v>
      </c>
      <c r="C45" s="2">
        <v>23423</v>
      </c>
      <c r="D45" s="2">
        <v>23662.399999999998</v>
      </c>
      <c r="E45" s="2">
        <v>23969.4</v>
      </c>
      <c r="F45" s="2">
        <v>24051.9</v>
      </c>
      <c r="G45" s="2">
        <v>24026.7</v>
      </c>
      <c r="H45" s="2">
        <v>23963.7</v>
      </c>
      <c r="I45" s="2">
        <v>23742.9</v>
      </c>
      <c r="J45" s="2">
        <v>23260.200000000004</v>
      </c>
      <c r="K45" s="2">
        <v>22171.7</v>
      </c>
      <c r="L45" s="2">
        <v>21315.1</v>
      </c>
      <c r="M45" s="2">
        <v>21201.399999999998</v>
      </c>
      <c r="N45">
        <v>6.4299999999999996E-2</v>
      </c>
      <c r="O45">
        <v>0.128</v>
      </c>
      <c r="P45">
        <v>0.19260000000000002</v>
      </c>
      <c r="Q45">
        <v>0.23829999999999998</v>
      </c>
      <c r="R45">
        <v>0.25709999999999994</v>
      </c>
      <c r="S45">
        <v>0.26109999999999994</v>
      </c>
      <c r="T45">
        <v>0.25800000000000001</v>
      </c>
      <c r="U45">
        <v>0.25030000000000002</v>
      </c>
    </row>
    <row r="46" spans="1:25" x14ac:dyDescent="0.3">
      <c r="A46" t="s">
        <v>23</v>
      </c>
      <c r="B46" s="2">
        <v>0</v>
      </c>
      <c r="C46" s="2">
        <v>16594</v>
      </c>
      <c r="D46" s="2">
        <v>15938.9</v>
      </c>
      <c r="E46" s="2">
        <v>16124.2</v>
      </c>
      <c r="F46" s="2">
        <v>16427.3</v>
      </c>
      <c r="G46" s="2">
        <v>16730.3</v>
      </c>
      <c r="H46" s="2">
        <v>17016.3</v>
      </c>
      <c r="I46" s="2">
        <v>17303.399999999998</v>
      </c>
      <c r="J46" s="2">
        <v>17592.7</v>
      </c>
      <c r="K46" s="2">
        <v>17867.899999999998</v>
      </c>
      <c r="L46" s="2">
        <v>18145.399999999998</v>
      </c>
      <c r="M46" s="2">
        <v>18424.8</v>
      </c>
      <c r="N46">
        <v>0.15590000000000001</v>
      </c>
      <c r="O46">
        <v>0.1646</v>
      </c>
      <c r="P46">
        <v>0.17499999999999999</v>
      </c>
      <c r="Q46">
        <v>0.18519999999999998</v>
      </c>
      <c r="R46">
        <v>0.19409999999999999</v>
      </c>
      <c r="S46">
        <v>0.20480000000000001</v>
      </c>
      <c r="T46">
        <v>0.21659999999999999</v>
      </c>
      <c r="U46">
        <v>0.22950000000000001</v>
      </c>
    </row>
    <row r="47" spans="1:25" x14ac:dyDescent="0.3">
      <c r="A47" t="s">
        <v>82</v>
      </c>
      <c r="B47" s="2">
        <v>1719</v>
      </c>
      <c r="C47" s="2">
        <v>1498</v>
      </c>
      <c r="D47" s="2">
        <v>1167</v>
      </c>
      <c r="E47" s="2">
        <v>1202.3</v>
      </c>
      <c r="F47" s="2">
        <v>1258.6000000000001</v>
      </c>
      <c r="G47" s="2">
        <v>1306.5000000000002</v>
      </c>
      <c r="H47" s="2">
        <v>1376.6</v>
      </c>
      <c r="I47" s="2">
        <v>1458.2999999999997</v>
      </c>
      <c r="J47" s="2">
        <v>1523.9</v>
      </c>
      <c r="K47" s="2">
        <v>1532.1</v>
      </c>
      <c r="L47" s="2">
        <v>1502.9</v>
      </c>
      <c r="M47" s="2">
        <v>1424.6</v>
      </c>
      <c r="N47">
        <v>1.6500000000000001E-2</v>
      </c>
      <c r="O47">
        <v>2.1299999999999999E-2</v>
      </c>
      <c r="P47">
        <v>2.6800000000000001E-2</v>
      </c>
      <c r="Q47">
        <v>3.3199999999999993E-2</v>
      </c>
      <c r="R47">
        <v>4.0600000000000004E-2</v>
      </c>
      <c r="S47">
        <v>4.9799999999999997E-2</v>
      </c>
      <c r="T47">
        <v>6.0899999999999996E-2</v>
      </c>
      <c r="U47">
        <v>7.4299999999999991E-2</v>
      </c>
    </row>
    <row r="48" spans="1:25" x14ac:dyDescent="0.3">
      <c r="A48" t="s">
        <v>84</v>
      </c>
      <c r="B48" s="2">
        <v>21685</v>
      </c>
      <c r="C48" s="2">
        <v>27446</v>
      </c>
      <c r="D48" s="2">
        <v>26669.1</v>
      </c>
      <c r="E48" s="2">
        <v>26906.3</v>
      </c>
      <c r="F48" s="2">
        <v>27128.9</v>
      </c>
      <c r="G48" s="2">
        <v>27345.599999999999</v>
      </c>
      <c r="H48" s="2">
        <v>27704</v>
      </c>
      <c r="I48" s="2">
        <v>28080.6</v>
      </c>
      <c r="J48" s="2">
        <v>28463.599999999999</v>
      </c>
      <c r="K48" s="2">
        <v>28857.4</v>
      </c>
      <c r="L48" s="2">
        <v>29259.4</v>
      </c>
      <c r="M48" s="2">
        <v>29669.599999999999</v>
      </c>
      <c r="N48">
        <v>0.26730000000000004</v>
      </c>
      <c r="O48">
        <v>0.29270000000000002</v>
      </c>
      <c r="P48">
        <v>0.29339999999999999</v>
      </c>
      <c r="Q48">
        <v>0.29680000000000001</v>
      </c>
      <c r="R48">
        <v>0.32300000000000001</v>
      </c>
      <c r="S48">
        <v>0.34890000000000004</v>
      </c>
      <c r="T48">
        <v>0.38159999999999994</v>
      </c>
      <c r="U48">
        <v>0.41809999999999997</v>
      </c>
    </row>
    <row r="49" spans="1:21" x14ac:dyDescent="0.3">
      <c r="A49" t="s">
        <v>86</v>
      </c>
      <c r="B49" s="2">
        <v>5065</v>
      </c>
      <c r="C49" s="2">
        <v>4622</v>
      </c>
      <c r="D49" s="2">
        <v>4617</v>
      </c>
      <c r="E49" s="2">
        <v>4647</v>
      </c>
      <c r="F49" s="2">
        <v>4686.8999999999996</v>
      </c>
      <c r="G49" s="2">
        <v>4726.7999999999993</v>
      </c>
      <c r="H49" s="2">
        <v>4796.5999999999995</v>
      </c>
      <c r="I49" s="2">
        <v>4868.2000000000007</v>
      </c>
      <c r="J49" s="2">
        <v>4941.1000000000004</v>
      </c>
      <c r="K49" s="2">
        <v>5015.4000000000005</v>
      </c>
      <c r="L49" s="2">
        <v>5090.8999999999996</v>
      </c>
      <c r="M49" s="2">
        <v>5168.0999999999995</v>
      </c>
      <c r="N49">
        <v>0.12470000000000001</v>
      </c>
      <c r="O49">
        <v>0.1215</v>
      </c>
      <c r="P49">
        <v>0.1166</v>
      </c>
      <c r="Q49">
        <v>0.10970000000000001</v>
      </c>
      <c r="R49">
        <v>0.10059999999999999</v>
      </c>
      <c r="S49">
        <v>0.09</v>
      </c>
      <c r="T49">
        <v>7.4700000000000003E-2</v>
      </c>
      <c r="U49">
        <v>4.5499999999999999E-2</v>
      </c>
    </row>
    <row r="50" spans="1:21" x14ac:dyDescent="0.3">
      <c r="A50" t="s">
        <v>88</v>
      </c>
      <c r="B50" s="2">
        <v>2109</v>
      </c>
      <c r="C50" s="2">
        <v>3909</v>
      </c>
      <c r="D50" s="2">
        <v>3911</v>
      </c>
      <c r="E50" s="2">
        <v>4009.4</v>
      </c>
      <c r="F50" s="2">
        <v>4109.5</v>
      </c>
      <c r="G50" s="2">
        <v>4218.5999999999995</v>
      </c>
      <c r="H50" s="2">
        <v>4342.7</v>
      </c>
      <c r="I50" s="2">
        <v>4465.5</v>
      </c>
      <c r="J50" s="2">
        <v>4589.7</v>
      </c>
      <c r="K50" s="2">
        <v>4697.7</v>
      </c>
      <c r="L50" s="2">
        <v>4806.7999999999993</v>
      </c>
      <c r="M50" s="2">
        <v>4916.3</v>
      </c>
      <c r="N50">
        <v>3.2300000000000002E-2</v>
      </c>
      <c r="O50">
        <v>3.9400000000000004E-2</v>
      </c>
      <c r="P50">
        <v>4.7400000000000005E-2</v>
      </c>
      <c r="Q50">
        <v>5.5699999999999993E-2</v>
      </c>
      <c r="R50">
        <v>0.06</v>
      </c>
      <c r="S50">
        <v>5.74E-2</v>
      </c>
      <c r="T50">
        <v>5.4299999999999994E-2</v>
      </c>
      <c r="U50">
        <v>5.1199999999999996E-2</v>
      </c>
    </row>
    <row r="51" spans="1:21" x14ac:dyDescent="0.3">
      <c r="A51" t="s">
        <v>89</v>
      </c>
      <c r="B51" s="2">
        <v>32671</v>
      </c>
      <c r="C51" s="2">
        <v>48611</v>
      </c>
      <c r="D51" s="2">
        <v>46393.1</v>
      </c>
      <c r="E51" s="2">
        <v>46771.4</v>
      </c>
      <c r="F51" s="2">
        <v>47335.4</v>
      </c>
      <c r="G51" s="2">
        <v>47871.000000000007</v>
      </c>
      <c r="H51" s="2">
        <v>48382.700000000004</v>
      </c>
      <c r="I51" s="2">
        <v>48819.3</v>
      </c>
      <c r="J51" s="2">
        <v>49106.400000000001</v>
      </c>
      <c r="K51" s="2">
        <v>49006.799999999996</v>
      </c>
      <c r="L51" s="2">
        <v>46282.000000000007</v>
      </c>
      <c r="M51" s="2">
        <v>15192.8</v>
      </c>
      <c r="N51">
        <v>3.2674000000000003</v>
      </c>
      <c r="O51">
        <v>3.1849000000000003</v>
      </c>
      <c r="P51">
        <v>3.0831</v>
      </c>
      <c r="Q51">
        <v>2.7093000000000003</v>
      </c>
      <c r="R51">
        <v>2.1376999999999997</v>
      </c>
      <c r="S51">
        <v>0</v>
      </c>
      <c r="T51">
        <v>0</v>
      </c>
      <c r="U51">
        <v>0</v>
      </c>
    </row>
    <row r="52" spans="1:21" x14ac:dyDescent="0.3">
      <c r="A52" t="s">
        <v>13</v>
      </c>
      <c r="B52" s="2">
        <v>52832</v>
      </c>
      <c r="C52" s="2">
        <v>89122</v>
      </c>
      <c r="D52" s="2">
        <v>88761</v>
      </c>
      <c r="E52" s="2">
        <v>89991</v>
      </c>
      <c r="F52" s="2">
        <v>92042.1</v>
      </c>
      <c r="G52" s="2">
        <v>94183.199999999983</v>
      </c>
      <c r="H52" s="2">
        <v>95766.900000000009</v>
      </c>
      <c r="I52" s="2">
        <v>97400.1</v>
      </c>
      <c r="J52" s="2">
        <v>99089.099999999991</v>
      </c>
      <c r="K52" s="2">
        <v>100461.2</v>
      </c>
      <c r="L52" s="2">
        <v>101861.70000000001</v>
      </c>
      <c r="M52" s="2">
        <v>103291.7</v>
      </c>
      <c r="N52">
        <v>1.1214000000000002</v>
      </c>
      <c r="O52">
        <v>1.1598999999999999</v>
      </c>
      <c r="P52">
        <v>1.1999000000000002</v>
      </c>
      <c r="Q52">
        <v>1.2472000000000001</v>
      </c>
      <c r="R52">
        <v>1.2985</v>
      </c>
      <c r="S52">
        <v>1.3501000000000001</v>
      </c>
      <c r="T52">
        <v>1.403</v>
      </c>
      <c r="U52">
        <v>1.4561000000000002</v>
      </c>
    </row>
    <row r="53" spans="1:21" x14ac:dyDescent="0.3">
      <c r="A53" t="s">
        <v>92</v>
      </c>
      <c r="B53" s="2">
        <v>7515</v>
      </c>
      <c r="C53" s="2">
        <v>24437</v>
      </c>
      <c r="D53" s="2">
        <v>24456</v>
      </c>
      <c r="E53" s="2">
        <v>24694.5</v>
      </c>
      <c r="F53" s="2">
        <v>25042.999999999996</v>
      </c>
      <c r="G53" s="2">
        <v>25395.8</v>
      </c>
      <c r="H53" s="2">
        <v>25806.300000000003</v>
      </c>
      <c r="I53" s="2">
        <v>26225.5</v>
      </c>
      <c r="J53" s="2">
        <v>26654.400000000001</v>
      </c>
      <c r="K53" s="2">
        <v>27080.5</v>
      </c>
      <c r="L53" s="2">
        <v>27516.600000000002</v>
      </c>
      <c r="M53" s="2">
        <v>27963.699999999997</v>
      </c>
      <c r="N53">
        <v>0.67979999999999996</v>
      </c>
      <c r="O53">
        <v>0.7046</v>
      </c>
      <c r="P53">
        <v>0.72950000000000004</v>
      </c>
      <c r="Q53">
        <v>0.75419999999999998</v>
      </c>
      <c r="R53">
        <v>0.77900000000000003</v>
      </c>
      <c r="S53">
        <v>0.80189999999999995</v>
      </c>
      <c r="T53">
        <v>0.82310000000000005</v>
      </c>
      <c r="U53">
        <v>0.84110000000000007</v>
      </c>
    </row>
    <row r="54" spans="1:21" x14ac:dyDescent="0.3">
      <c r="A54" t="s">
        <v>93</v>
      </c>
      <c r="B54" s="2">
        <v>6981</v>
      </c>
      <c r="C54" s="2">
        <v>9871</v>
      </c>
      <c r="D54" s="2">
        <v>9849</v>
      </c>
      <c r="E54" s="2">
        <v>9975.2999999999993</v>
      </c>
      <c r="F54" s="2">
        <v>10165.099999999999</v>
      </c>
      <c r="G54" s="2">
        <v>10360.800000000001</v>
      </c>
      <c r="H54" s="2">
        <v>10616.1</v>
      </c>
      <c r="I54" s="2">
        <v>10888.5</v>
      </c>
      <c r="J54" s="2">
        <v>11178.600000000002</v>
      </c>
      <c r="K54" s="2">
        <v>11425.5</v>
      </c>
      <c r="L54" s="2">
        <v>11683.2</v>
      </c>
      <c r="M54" s="2">
        <v>11952.4</v>
      </c>
      <c r="N54">
        <v>1.26E-2</v>
      </c>
      <c r="O54">
        <v>1.54E-2</v>
      </c>
      <c r="P54">
        <v>1.8800000000000001E-2</v>
      </c>
      <c r="Q54">
        <v>2.2800000000000001E-2</v>
      </c>
      <c r="R54">
        <v>2.75E-2</v>
      </c>
      <c r="S54">
        <v>3.3399999999999999E-2</v>
      </c>
      <c r="T54">
        <v>4.07E-2</v>
      </c>
      <c r="U54">
        <v>4.9500000000000002E-2</v>
      </c>
    </row>
    <row r="55" spans="1:21" x14ac:dyDescent="0.3">
      <c r="A55" s="1" t="s">
        <v>94</v>
      </c>
    </row>
    <row r="56" spans="1:21" x14ac:dyDescent="0.3">
      <c r="B56" s="2" t="s">
        <v>1</v>
      </c>
      <c r="D56" s="2" t="s">
        <v>2</v>
      </c>
    </row>
    <row r="57" spans="1:21" x14ac:dyDescent="0.3">
      <c r="A57" s="5" t="s">
        <v>4</v>
      </c>
      <c r="B57" s="6">
        <v>1992</v>
      </c>
      <c r="C57" s="6">
        <v>2017</v>
      </c>
      <c r="D57" s="7">
        <v>2017</v>
      </c>
      <c r="E57" s="7">
        <v>2020</v>
      </c>
      <c r="F57" s="7">
        <v>2025</v>
      </c>
      <c r="G57" s="7">
        <v>2030</v>
      </c>
      <c r="H57" s="7">
        <v>2035</v>
      </c>
      <c r="I57" s="7">
        <v>2040</v>
      </c>
      <c r="J57" s="7">
        <v>2045</v>
      </c>
      <c r="K57" s="7">
        <v>2050</v>
      </c>
      <c r="L57" s="7">
        <v>2055</v>
      </c>
      <c r="M57" s="7">
        <v>2060</v>
      </c>
      <c r="N57" s="8">
        <v>2065</v>
      </c>
      <c r="O57" s="8">
        <v>2070</v>
      </c>
      <c r="P57" s="8">
        <v>2075</v>
      </c>
      <c r="Q57" s="8">
        <v>2080</v>
      </c>
      <c r="R57" s="8">
        <v>2085</v>
      </c>
      <c r="S57" s="8">
        <v>2090</v>
      </c>
      <c r="T57" s="8">
        <v>2095</v>
      </c>
      <c r="U57" s="8">
        <v>2100</v>
      </c>
    </row>
    <row r="58" spans="1:21" x14ac:dyDescent="0.3">
      <c r="A58" s="9" t="s">
        <v>24</v>
      </c>
      <c r="B58" s="10">
        <f>SUM(B59:B80)</f>
        <v>717124</v>
      </c>
      <c r="C58" s="10">
        <f>SUM(C59:C80)</f>
        <v>657487</v>
      </c>
      <c r="D58" s="10">
        <f>SUM(D59:D80)</f>
        <v>661713.80000000005</v>
      </c>
      <c r="E58" s="10">
        <f>SUM(E59:E80)</f>
        <v>672821.79999999993</v>
      </c>
      <c r="F58" s="10">
        <f t="shared" ref="F58:U58" si="1">SUM(F59:F80)</f>
        <v>707540.5</v>
      </c>
      <c r="G58" s="10">
        <f t="shared" si="1"/>
        <v>743159.8</v>
      </c>
      <c r="H58" s="10">
        <f t="shared" si="1"/>
        <v>741606.5</v>
      </c>
      <c r="I58" s="10">
        <f t="shared" si="1"/>
        <v>733880.6</v>
      </c>
      <c r="J58" s="10">
        <f t="shared" si="1"/>
        <v>725798.9</v>
      </c>
      <c r="K58" s="10">
        <f t="shared" si="1"/>
        <v>705725.7</v>
      </c>
      <c r="L58" s="10">
        <f t="shared" si="1"/>
        <v>681304.8</v>
      </c>
      <c r="M58" s="10">
        <f t="shared" si="1"/>
        <v>654700.5</v>
      </c>
      <c r="N58" s="10">
        <f t="shared" si="1"/>
        <v>622.02780000000007</v>
      </c>
      <c r="O58" s="10">
        <f t="shared" si="1"/>
        <v>596.14339999999993</v>
      </c>
      <c r="P58" s="10">
        <f t="shared" si="1"/>
        <v>569.29230000000007</v>
      </c>
      <c r="Q58" s="10">
        <f t="shared" si="1"/>
        <v>540.10720000000003</v>
      </c>
      <c r="R58" s="10">
        <f t="shared" si="1"/>
        <v>505.34159999999997</v>
      </c>
      <c r="S58" s="10">
        <f t="shared" si="1"/>
        <v>464.36320000000001</v>
      </c>
      <c r="T58" s="10">
        <f t="shared" si="1"/>
        <v>422.50610000000006</v>
      </c>
      <c r="U58" s="10">
        <f t="shared" si="1"/>
        <v>376.84270000000004</v>
      </c>
    </row>
    <row r="59" spans="1:21" x14ac:dyDescent="0.3">
      <c r="A59" t="s">
        <v>95</v>
      </c>
      <c r="B59" s="2">
        <v>167</v>
      </c>
      <c r="C59" s="2">
        <v>75</v>
      </c>
      <c r="D59" s="2">
        <v>58.1</v>
      </c>
      <c r="E59" s="2">
        <v>60</v>
      </c>
      <c r="F59" s="2">
        <v>60.900000000000006</v>
      </c>
      <c r="G59" s="2">
        <v>61.7</v>
      </c>
      <c r="H59" s="2">
        <v>63.1</v>
      </c>
      <c r="I59" s="2">
        <v>65.5</v>
      </c>
      <c r="J59" s="2">
        <v>67.8</v>
      </c>
      <c r="K59" s="2">
        <v>69.799999999999983</v>
      </c>
      <c r="L59" s="2">
        <v>71.799999999999983</v>
      </c>
      <c r="M59" s="2">
        <v>74</v>
      </c>
      <c r="N59">
        <v>2.6499999999999999E-2</v>
      </c>
      <c r="O59">
        <v>2.5999999999999999E-2</v>
      </c>
      <c r="P59">
        <v>2.5299999999999996E-2</v>
      </c>
      <c r="Q59">
        <v>2.4599999999999997E-2</v>
      </c>
      <c r="R59">
        <v>2.4399999999999998E-2</v>
      </c>
      <c r="S59">
        <v>2.3E-2</v>
      </c>
      <c r="T59">
        <v>2.1700000000000001E-2</v>
      </c>
      <c r="U59">
        <v>2.0300000000000002E-2</v>
      </c>
    </row>
    <row r="60" spans="1:21" x14ac:dyDescent="0.3">
      <c r="A60" t="s">
        <v>96</v>
      </c>
      <c r="B60" s="2">
        <v>7</v>
      </c>
      <c r="C60" s="2">
        <v>11</v>
      </c>
      <c r="D60" s="2">
        <v>12</v>
      </c>
      <c r="E60" s="2">
        <v>12.2</v>
      </c>
      <c r="F60" s="2">
        <v>12.6</v>
      </c>
      <c r="G60" s="2">
        <v>12.7</v>
      </c>
      <c r="H60" s="2">
        <v>12.899999999999999</v>
      </c>
      <c r="I60" s="2">
        <v>13</v>
      </c>
      <c r="J60" s="2">
        <v>13.4</v>
      </c>
      <c r="K60" s="2">
        <v>13.499999999999998</v>
      </c>
      <c r="L60" s="2">
        <v>13.799999999999999</v>
      </c>
      <c r="M60" s="2">
        <v>14.200000000000001</v>
      </c>
      <c r="N60">
        <v>1.1000000000000001E-3</v>
      </c>
      <c r="O60">
        <v>8.0000000000000004E-4</v>
      </c>
      <c r="P60">
        <v>6.9999999999999999E-4</v>
      </c>
      <c r="Q60">
        <v>6.0000000000000006E-4</v>
      </c>
      <c r="R60">
        <v>1.5999999999999999E-3</v>
      </c>
      <c r="S60">
        <v>8.0000000000000004E-4</v>
      </c>
      <c r="T60">
        <v>8.0000000000000004E-4</v>
      </c>
      <c r="U60">
        <v>6.9999999999999999E-4</v>
      </c>
    </row>
    <row r="61" spans="1:21" x14ac:dyDescent="0.3">
      <c r="A61" t="s">
        <v>97</v>
      </c>
      <c r="B61" s="2">
        <v>189</v>
      </c>
      <c r="C61" s="2">
        <v>165</v>
      </c>
      <c r="D61" s="2">
        <v>166</v>
      </c>
      <c r="E61" s="2">
        <v>167.3</v>
      </c>
      <c r="F61" s="2">
        <v>166.5</v>
      </c>
      <c r="G61" s="2">
        <v>165.60000000000002</v>
      </c>
      <c r="H61" s="2">
        <v>165.20000000000002</v>
      </c>
      <c r="I61" s="2">
        <v>164.3</v>
      </c>
      <c r="J61" s="2">
        <v>162.9</v>
      </c>
      <c r="K61" s="2">
        <v>160.1</v>
      </c>
      <c r="L61" s="2">
        <v>166.2</v>
      </c>
      <c r="M61" s="2">
        <v>171.39999999999998</v>
      </c>
      <c r="N61">
        <v>0</v>
      </c>
      <c r="O61">
        <v>1.0000000000000143E-4</v>
      </c>
      <c r="P61">
        <v>0</v>
      </c>
      <c r="Q61">
        <v>0</v>
      </c>
      <c r="R61">
        <v>2.7000000000000027E-3</v>
      </c>
      <c r="S61">
        <v>0</v>
      </c>
      <c r="T61">
        <v>1.0000000000000143E-4</v>
      </c>
      <c r="U61">
        <v>4.0000000000000571E-4</v>
      </c>
    </row>
    <row r="62" spans="1:21" x14ac:dyDescent="0.3">
      <c r="A62" t="s">
        <v>25</v>
      </c>
      <c r="B62" s="2">
        <v>172096</v>
      </c>
      <c r="C62" s="2">
        <v>156213</v>
      </c>
      <c r="D62" s="2">
        <v>155252.30000000002</v>
      </c>
      <c r="E62" s="2">
        <v>159940.80000000002</v>
      </c>
      <c r="F62" s="2">
        <v>170407.60000000003</v>
      </c>
      <c r="G62" s="2">
        <v>182239.2</v>
      </c>
      <c r="H62" s="2">
        <v>182911.8</v>
      </c>
      <c r="I62" s="2">
        <v>186775.20000000004</v>
      </c>
      <c r="J62" s="2">
        <v>192114.80000000002</v>
      </c>
      <c r="K62" s="2">
        <v>192572.19999999998</v>
      </c>
      <c r="L62" s="2">
        <v>190981.3</v>
      </c>
      <c r="M62" s="2">
        <v>187873.69999999995</v>
      </c>
      <c r="N62">
        <v>224.90690000000001</v>
      </c>
      <c r="O62">
        <v>217.77260000000001</v>
      </c>
      <c r="P62">
        <v>210.1671</v>
      </c>
      <c r="Q62">
        <v>200.9889</v>
      </c>
      <c r="R62">
        <v>190.678</v>
      </c>
      <c r="S62">
        <v>178.53519999999997</v>
      </c>
      <c r="T62">
        <v>165.62049999999999</v>
      </c>
      <c r="U62">
        <v>151.23319999999998</v>
      </c>
    </row>
    <row r="63" spans="1:21" x14ac:dyDescent="0.3">
      <c r="A63" t="s">
        <v>98</v>
      </c>
      <c r="B63" s="2">
        <v>9</v>
      </c>
      <c r="C63" s="2">
        <v>11</v>
      </c>
      <c r="D63" s="2">
        <v>11.1</v>
      </c>
      <c r="E63" s="2">
        <v>11.5</v>
      </c>
      <c r="F63" s="2">
        <v>11.799999999999999</v>
      </c>
      <c r="G63" s="2">
        <v>11.8</v>
      </c>
      <c r="H63" s="2">
        <v>11.9</v>
      </c>
      <c r="I63" s="2">
        <v>12.2</v>
      </c>
      <c r="J63" s="2">
        <v>12.399999999999999</v>
      </c>
      <c r="K63" s="2">
        <v>12.8</v>
      </c>
      <c r="L63" s="2">
        <v>13.2</v>
      </c>
      <c r="M63" s="2">
        <v>13.7</v>
      </c>
      <c r="N63">
        <v>1.5E-3</v>
      </c>
      <c r="O63">
        <v>1.5E-3</v>
      </c>
      <c r="P63">
        <v>1.5999999999999999E-3</v>
      </c>
      <c r="Q63">
        <v>1.6999999999999999E-3</v>
      </c>
      <c r="R63">
        <v>2.5000000000000001E-3</v>
      </c>
      <c r="S63">
        <v>1.9E-3</v>
      </c>
      <c r="T63">
        <v>2E-3</v>
      </c>
      <c r="U63">
        <v>2.1000000000000003E-3</v>
      </c>
    </row>
    <row r="64" spans="1:21" x14ac:dyDescent="0.3">
      <c r="A64" t="s">
        <v>27</v>
      </c>
      <c r="B64" s="2">
        <v>4601</v>
      </c>
      <c r="C64" s="2">
        <v>4463</v>
      </c>
      <c r="D64" s="2">
        <v>4482</v>
      </c>
      <c r="E64" s="2">
        <v>4533.8999999999996</v>
      </c>
      <c r="F64" s="2">
        <v>4574.5</v>
      </c>
      <c r="G64" s="2">
        <v>4608.6000000000004</v>
      </c>
      <c r="H64" s="2">
        <v>4611.9000000000005</v>
      </c>
      <c r="I64" s="2">
        <v>4759.7000000000007</v>
      </c>
      <c r="J64" s="2">
        <v>4879.7</v>
      </c>
      <c r="K64" s="2">
        <v>4973.7999999999993</v>
      </c>
      <c r="L64" s="2">
        <v>5052.3999999999996</v>
      </c>
      <c r="M64" s="2">
        <v>5120.8</v>
      </c>
      <c r="N64">
        <v>1.6703000000000001</v>
      </c>
      <c r="O64">
        <v>1.6769000000000005</v>
      </c>
      <c r="P64">
        <v>1.6797000000000002</v>
      </c>
      <c r="Q64">
        <v>1.68</v>
      </c>
      <c r="R64">
        <v>1.678500000000001</v>
      </c>
      <c r="S64">
        <v>1.676300000000001</v>
      </c>
      <c r="T64">
        <v>1.6754000000000016</v>
      </c>
      <c r="U64">
        <v>1.6766000000000003</v>
      </c>
    </row>
    <row r="65" spans="1:21" x14ac:dyDescent="0.3">
      <c r="A65" t="s">
        <v>99</v>
      </c>
      <c r="B65" s="2">
        <v>3406</v>
      </c>
      <c r="C65" s="2">
        <v>1759</v>
      </c>
      <c r="D65" s="2">
        <v>1784.5</v>
      </c>
      <c r="E65" s="2">
        <v>1807.3000000000002</v>
      </c>
      <c r="F65" s="2">
        <v>1838.3999999999999</v>
      </c>
      <c r="G65" s="2">
        <v>1874.1999999999998</v>
      </c>
      <c r="H65" s="2">
        <v>1897.1999999999998</v>
      </c>
      <c r="I65" s="2">
        <v>1917.4</v>
      </c>
      <c r="J65" s="2">
        <v>1936</v>
      </c>
      <c r="K65" s="2">
        <v>1944</v>
      </c>
      <c r="L65" s="2">
        <v>1950.8999999999999</v>
      </c>
      <c r="M65" s="2">
        <v>1956.8000000000002</v>
      </c>
      <c r="N65">
        <v>0.29359999999999997</v>
      </c>
      <c r="O65">
        <v>0.27950000000000003</v>
      </c>
      <c r="P65">
        <v>0.2656</v>
      </c>
      <c r="Q65">
        <v>0.252</v>
      </c>
      <c r="R65">
        <v>0.23920000000000002</v>
      </c>
      <c r="S65">
        <v>0.22610000000000002</v>
      </c>
      <c r="T65">
        <v>0.21390000000000001</v>
      </c>
      <c r="U65">
        <v>0.2021</v>
      </c>
    </row>
    <row r="66" spans="1:21" x14ac:dyDescent="0.3">
      <c r="A66" t="s">
        <v>100</v>
      </c>
      <c r="B66" s="2">
        <v>9</v>
      </c>
      <c r="C66" s="2">
        <v>8</v>
      </c>
      <c r="D66" s="2">
        <v>8.1</v>
      </c>
      <c r="E66" s="2">
        <v>8.2999999999999989</v>
      </c>
      <c r="F66" s="2">
        <v>8.1</v>
      </c>
      <c r="G66" s="2">
        <v>8.1999999999999993</v>
      </c>
      <c r="H66" s="2">
        <v>8.1999999999999993</v>
      </c>
      <c r="I66" s="2">
        <v>8.4</v>
      </c>
      <c r="J66" s="2">
        <v>8.4</v>
      </c>
      <c r="K66" s="2">
        <v>8.5</v>
      </c>
      <c r="L66" s="2">
        <v>8.6</v>
      </c>
      <c r="M66" s="2">
        <v>8.6999999999999993</v>
      </c>
      <c r="N66">
        <v>1E-3</v>
      </c>
      <c r="O66">
        <v>1E-3</v>
      </c>
      <c r="P66">
        <v>1E-3</v>
      </c>
      <c r="Q66">
        <v>1E-3</v>
      </c>
      <c r="R66">
        <v>1.5E-3</v>
      </c>
      <c r="S66">
        <v>1.2999999999999999E-3</v>
      </c>
      <c r="T66">
        <v>1.2000000000000001E-3</v>
      </c>
      <c r="U66">
        <v>1.2000000000000001E-3</v>
      </c>
    </row>
    <row r="67" spans="1:21" x14ac:dyDescent="0.3">
      <c r="A67" t="s">
        <v>101</v>
      </c>
      <c r="B67" s="2">
        <v>565</v>
      </c>
      <c r="C67" s="2">
        <v>1110</v>
      </c>
      <c r="D67" s="2">
        <v>1122</v>
      </c>
      <c r="E67" s="2">
        <v>1120.9000000000001</v>
      </c>
      <c r="F67" s="2">
        <v>1113.2</v>
      </c>
      <c r="G67" s="2">
        <v>1108.9000000000001</v>
      </c>
      <c r="H67" s="2">
        <v>1139</v>
      </c>
      <c r="I67" s="2">
        <v>1169.5</v>
      </c>
      <c r="J67" s="2">
        <v>1186.7</v>
      </c>
      <c r="K67" s="2">
        <v>1199.4000000000001</v>
      </c>
      <c r="L67" s="2">
        <v>1233.7999999999997</v>
      </c>
      <c r="M67" s="2">
        <v>1273.5999999999999</v>
      </c>
      <c r="N67">
        <v>0.15780000000000002</v>
      </c>
      <c r="O67">
        <v>0.16269999999999998</v>
      </c>
      <c r="P67">
        <v>0.1678</v>
      </c>
      <c r="Q67">
        <v>0.17279999999999998</v>
      </c>
      <c r="R67">
        <v>0.18010000000000001</v>
      </c>
      <c r="S67">
        <v>0.18320000000000003</v>
      </c>
      <c r="T67">
        <v>0.18869999999999998</v>
      </c>
      <c r="U67">
        <v>0.19469999999999998</v>
      </c>
    </row>
    <row r="68" spans="1:21" x14ac:dyDescent="0.3">
      <c r="A68" t="s">
        <v>102</v>
      </c>
      <c r="B68" s="2">
        <v>3827</v>
      </c>
      <c r="C68" s="2">
        <v>4813</v>
      </c>
      <c r="D68" s="2">
        <v>4398.6000000000004</v>
      </c>
      <c r="E68" s="2">
        <v>4433.2</v>
      </c>
      <c r="F68" s="2">
        <v>4492</v>
      </c>
      <c r="G68" s="2">
        <v>4541.8999999999996</v>
      </c>
      <c r="H68" s="2">
        <v>4612.9000000000005</v>
      </c>
      <c r="I68" s="2">
        <v>4691.4000000000005</v>
      </c>
      <c r="J68" s="2">
        <v>4771.1000000000004</v>
      </c>
      <c r="K68" s="2">
        <v>4843.4000000000005</v>
      </c>
      <c r="L68" s="2">
        <v>4908.6000000000004</v>
      </c>
      <c r="M68" s="2">
        <v>4979.3</v>
      </c>
      <c r="N68">
        <v>0.87579999999999991</v>
      </c>
      <c r="O68">
        <v>0.88120000000000009</v>
      </c>
      <c r="P68">
        <v>0.88679999999999992</v>
      </c>
      <c r="Q68">
        <v>0.89139999999999997</v>
      </c>
      <c r="R68">
        <v>0.89769999999999983</v>
      </c>
      <c r="S68">
        <v>0.92249999999999999</v>
      </c>
      <c r="T68">
        <v>0.95719999999999994</v>
      </c>
      <c r="U68">
        <v>1.0018</v>
      </c>
    </row>
    <row r="69" spans="1:21" x14ac:dyDescent="0.3">
      <c r="A69" t="s">
        <v>103</v>
      </c>
      <c r="B69" s="2">
        <v>12157</v>
      </c>
      <c r="C69" s="2">
        <v>21190</v>
      </c>
      <c r="D69" s="2">
        <v>21076</v>
      </c>
      <c r="E69" s="2">
        <v>21250.5</v>
      </c>
      <c r="F69" s="2">
        <v>21560.7</v>
      </c>
      <c r="G69" s="2">
        <v>21883.5</v>
      </c>
      <c r="H69" s="2">
        <v>22155.000000000004</v>
      </c>
      <c r="I69" s="2">
        <v>22406.400000000001</v>
      </c>
      <c r="J69" s="2">
        <v>22669.5</v>
      </c>
      <c r="K69" s="2">
        <v>22915.5</v>
      </c>
      <c r="L69" s="2">
        <v>23158.1</v>
      </c>
      <c r="M69" s="2">
        <v>23450.7</v>
      </c>
      <c r="N69">
        <v>1.6865000000000001</v>
      </c>
      <c r="O69">
        <v>1.7129000000000001</v>
      </c>
      <c r="P69">
        <v>1.7486000000000002</v>
      </c>
      <c r="Q69">
        <v>1.8066</v>
      </c>
      <c r="R69">
        <v>1.8842999999999999</v>
      </c>
      <c r="S69">
        <v>1.9855999999999998</v>
      </c>
      <c r="T69">
        <v>2.0971000000000002</v>
      </c>
      <c r="U69">
        <v>2.2188000000000003</v>
      </c>
    </row>
    <row r="70" spans="1:21" x14ac:dyDescent="0.3">
      <c r="A70" t="s">
        <v>104</v>
      </c>
      <c r="B70" s="2">
        <v>1980</v>
      </c>
      <c r="C70" s="2">
        <v>2350</v>
      </c>
      <c r="D70" s="2">
        <v>2154.8000000000002</v>
      </c>
      <c r="E70" s="2">
        <v>2174.4</v>
      </c>
      <c r="F70" s="2">
        <v>2200.1</v>
      </c>
      <c r="G70" s="2">
        <v>2226.2999999999997</v>
      </c>
      <c r="H70" s="2">
        <v>2256.7999999999997</v>
      </c>
      <c r="I70" s="2">
        <v>2288.1</v>
      </c>
      <c r="J70" s="2">
        <v>2320.2999999999997</v>
      </c>
      <c r="K70" s="2">
        <v>2351.1999999999998</v>
      </c>
      <c r="L70" s="2">
        <v>2382.4</v>
      </c>
      <c r="M70" s="2">
        <v>2413.7000000000003</v>
      </c>
      <c r="N70">
        <v>0.52010000000000001</v>
      </c>
      <c r="O70">
        <v>0.54519999999999991</v>
      </c>
      <c r="P70">
        <v>0.56809999999999994</v>
      </c>
      <c r="Q70">
        <v>0.58779999999999999</v>
      </c>
      <c r="R70">
        <v>0.60309999999999986</v>
      </c>
      <c r="S70">
        <v>0.61190000000000011</v>
      </c>
      <c r="T70">
        <v>0.61320000000000008</v>
      </c>
      <c r="U70">
        <v>0.60509999999999997</v>
      </c>
    </row>
    <row r="71" spans="1:21" x14ac:dyDescent="0.3">
      <c r="A71" t="s">
        <v>105</v>
      </c>
      <c r="B71" s="2">
        <v>9052</v>
      </c>
      <c r="C71" s="2">
        <v>8765</v>
      </c>
      <c r="D71" s="2">
        <v>8802</v>
      </c>
      <c r="E71" s="2">
        <v>8883.7999999999993</v>
      </c>
      <c r="F71" s="2">
        <v>8999.5</v>
      </c>
      <c r="G71" s="2">
        <v>9117.9</v>
      </c>
      <c r="H71" s="2">
        <v>9229.1</v>
      </c>
      <c r="I71" s="2">
        <v>9349.6999999999989</v>
      </c>
      <c r="J71" s="2">
        <v>9475.8999999999978</v>
      </c>
      <c r="K71" s="2">
        <v>9593</v>
      </c>
      <c r="L71" s="2">
        <v>9710.5999999999985</v>
      </c>
      <c r="M71" s="2">
        <v>9824.7999999999993</v>
      </c>
      <c r="N71">
        <v>0.79010000000000002</v>
      </c>
      <c r="O71">
        <v>0.73209999999999997</v>
      </c>
      <c r="P71">
        <v>0.67889999999999995</v>
      </c>
      <c r="Q71">
        <v>0.64119999999999999</v>
      </c>
      <c r="R71">
        <v>0.61899999999999999</v>
      </c>
      <c r="S71">
        <v>0.60329999999999995</v>
      </c>
      <c r="T71">
        <v>0.59689999999999999</v>
      </c>
      <c r="U71">
        <v>0.59850000000000003</v>
      </c>
    </row>
    <row r="72" spans="1:21" x14ac:dyDescent="0.3">
      <c r="A72" t="s">
        <v>106</v>
      </c>
      <c r="B72" s="2">
        <v>697</v>
      </c>
      <c r="C72" s="2">
        <v>666</v>
      </c>
      <c r="D72" s="2">
        <v>736.3</v>
      </c>
      <c r="E72" s="2">
        <v>760.4</v>
      </c>
      <c r="F72" s="2">
        <v>791</v>
      </c>
      <c r="G72" s="2">
        <v>819.80000000000007</v>
      </c>
      <c r="H72" s="2">
        <v>836.59999999999991</v>
      </c>
      <c r="I72" s="2">
        <v>850.59999999999991</v>
      </c>
      <c r="J72" s="2">
        <v>865.10000000000014</v>
      </c>
      <c r="K72" s="2">
        <v>877</v>
      </c>
      <c r="L72" s="2">
        <v>888.40000000000009</v>
      </c>
      <c r="M72" s="2">
        <v>898.8</v>
      </c>
      <c r="N72">
        <v>0.19760000000000003</v>
      </c>
      <c r="O72">
        <v>0.19700000000000001</v>
      </c>
      <c r="P72">
        <v>0.19600000000000001</v>
      </c>
      <c r="Q72">
        <v>0.19500000000000001</v>
      </c>
      <c r="R72">
        <v>0.19379999999999997</v>
      </c>
      <c r="S72">
        <v>0.19229999999999997</v>
      </c>
      <c r="T72">
        <v>0.19079999999999997</v>
      </c>
      <c r="U72">
        <v>0.1893</v>
      </c>
    </row>
    <row r="73" spans="1:21" x14ac:dyDescent="0.3">
      <c r="A73" t="s">
        <v>107</v>
      </c>
      <c r="B73" s="2">
        <v>14</v>
      </c>
      <c r="C73" s="2">
        <v>13</v>
      </c>
      <c r="D73" s="2">
        <v>13.1</v>
      </c>
      <c r="E73" s="2">
        <v>13.3</v>
      </c>
      <c r="F73" s="2">
        <v>12.5</v>
      </c>
      <c r="G73" s="2">
        <v>11.600000000000001</v>
      </c>
      <c r="H73" s="2">
        <v>11.3</v>
      </c>
      <c r="I73" s="2">
        <v>11.299999999999999</v>
      </c>
      <c r="J73" s="2">
        <v>11.200000000000001</v>
      </c>
      <c r="K73" s="2">
        <v>11.1</v>
      </c>
      <c r="L73" s="2">
        <v>11.299999999999999</v>
      </c>
      <c r="M73" s="2">
        <v>11.6</v>
      </c>
      <c r="N73">
        <v>8.9999999999999987E-4</v>
      </c>
      <c r="O73">
        <v>8.0000000000000004E-4</v>
      </c>
      <c r="P73">
        <v>6.9999999999999999E-4</v>
      </c>
      <c r="Q73">
        <v>5.0000000000000001E-4</v>
      </c>
      <c r="R73">
        <v>1.1999999999999999E-3</v>
      </c>
      <c r="S73">
        <v>5.9999999999999995E-4</v>
      </c>
      <c r="T73">
        <v>2.9999999999999997E-4</v>
      </c>
      <c r="U73">
        <v>2.0000000000000001E-4</v>
      </c>
    </row>
    <row r="74" spans="1:21" x14ac:dyDescent="0.3">
      <c r="A74" t="s">
        <v>29</v>
      </c>
      <c r="B74" s="2">
        <v>41936</v>
      </c>
      <c r="C74" s="2">
        <v>46611</v>
      </c>
      <c r="D74" s="2">
        <v>46012.1</v>
      </c>
      <c r="E74" s="2">
        <v>46792.299999999996</v>
      </c>
      <c r="F74" s="2">
        <v>48245</v>
      </c>
      <c r="G74" s="2">
        <v>49927.000000000007</v>
      </c>
      <c r="H74" s="2">
        <v>50738.1</v>
      </c>
      <c r="I74" s="2">
        <v>51421.9</v>
      </c>
      <c r="J74" s="2">
        <v>52147.799999999996</v>
      </c>
      <c r="K74" s="2">
        <v>52680.200000000004</v>
      </c>
      <c r="L74" s="2">
        <v>53191.100000000006</v>
      </c>
      <c r="M74" s="2">
        <v>53607.6</v>
      </c>
      <c r="N74">
        <v>14.3774</v>
      </c>
      <c r="O74">
        <v>13.927</v>
      </c>
      <c r="P74">
        <v>13.694600000000001</v>
      </c>
      <c r="Q74">
        <v>13.355799999999999</v>
      </c>
      <c r="R74">
        <v>12.9161</v>
      </c>
      <c r="S74">
        <v>12.4468</v>
      </c>
      <c r="T74">
        <v>11.9335</v>
      </c>
      <c r="U74">
        <v>11.349099999999998</v>
      </c>
    </row>
    <row r="75" spans="1:21" x14ac:dyDescent="0.3">
      <c r="A75" t="s">
        <v>108</v>
      </c>
      <c r="B75" s="2">
        <v>4</v>
      </c>
      <c r="C75" s="2">
        <v>0</v>
      </c>
      <c r="D75" s="2">
        <v>0</v>
      </c>
      <c r="E75" s="2">
        <v>0.1</v>
      </c>
      <c r="F75" s="2">
        <v>0.1</v>
      </c>
      <c r="G75" s="2">
        <v>0.1</v>
      </c>
      <c r="H75" s="2">
        <v>0.1</v>
      </c>
      <c r="I75" s="2">
        <v>0.1</v>
      </c>
      <c r="J75" s="2">
        <v>0.1</v>
      </c>
      <c r="K75" s="2">
        <v>0.1</v>
      </c>
      <c r="L75" s="2">
        <v>0.1</v>
      </c>
      <c r="M75" s="2">
        <v>0.1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">
      <c r="A76" t="s">
        <v>109</v>
      </c>
      <c r="B76" s="2">
        <v>5765</v>
      </c>
      <c r="C76" s="2">
        <v>6281</v>
      </c>
      <c r="D76" s="2">
        <v>6281</v>
      </c>
      <c r="E76" s="2">
        <v>6332.9000000000005</v>
      </c>
      <c r="F76" s="2">
        <v>6385</v>
      </c>
      <c r="G76" s="2">
        <v>6433.9000000000005</v>
      </c>
      <c r="H76" s="2">
        <v>6502.3</v>
      </c>
      <c r="I76" s="2">
        <v>6572.1</v>
      </c>
      <c r="J76" s="2">
        <v>6644.4000000000005</v>
      </c>
      <c r="K76" s="2">
        <v>6715.5</v>
      </c>
      <c r="L76" s="2">
        <v>6788.4000000000005</v>
      </c>
      <c r="M76" s="2">
        <v>6862.8</v>
      </c>
      <c r="N76">
        <v>0.26200000000000001</v>
      </c>
      <c r="O76">
        <v>0.26079999999999998</v>
      </c>
      <c r="P76">
        <v>0.2606</v>
      </c>
      <c r="Q76">
        <v>0.26099999999999995</v>
      </c>
      <c r="R76">
        <v>0.26259999999999994</v>
      </c>
      <c r="S76">
        <v>0.26320000000000005</v>
      </c>
      <c r="T76">
        <v>0.26700000000000002</v>
      </c>
      <c r="U76">
        <v>0.27450000000000002</v>
      </c>
    </row>
    <row r="77" spans="1:21" x14ac:dyDescent="0.3">
      <c r="A77" t="s">
        <v>110</v>
      </c>
      <c r="B77" s="2">
        <v>1484</v>
      </c>
      <c r="C77" s="2">
        <v>1152</v>
      </c>
      <c r="D77" s="2">
        <v>1109.7</v>
      </c>
      <c r="E77" s="2">
        <v>1149</v>
      </c>
      <c r="F77" s="2">
        <v>1180</v>
      </c>
      <c r="G77" s="2">
        <v>1201.8</v>
      </c>
      <c r="H77" s="2">
        <v>1240.4999999999998</v>
      </c>
      <c r="I77" s="2">
        <v>1274.2999999999997</v>
      </c>
      <c r="J77" s="2">
        <v>1304.3</v>
      </c>
      <c r="K77" s="2">
        <v>1331.5</v>
      </c>
      <c r="L77" s="2">
        <v>1357.6</v>
      </c>
      <c r="M77" s="2">
        <v>1381.4</v>
      </c>
      <c r="N77">
        <v>0.21690000000000001</v>
      </c>
      <c r="O77">
        <v>0.21990000000000001</v>
      </c>
      <c r="P77">
        <v>0.2213</v>
      </c>
      <c r="Q77">
        <v>0.22130000000000002</v>
      </c>
      <c r="R77">
        <v>0.22130000000000002</v>
      </c>
      <c r="S77">
        <v>0.21820000000000001</v>
      </c>
      <c r="T77">
        <v>0.21590000000000001</v>
      </c>
      <c r="U77">
        <v>0.21309999999999998</v>
      </c>
    </row>
    <row r="78" spans="1:21" x14ac:dyDescent="0.3">
      <c r="A78" t="s">
        <v>111</v>
      </c>
      <c r="B78" s="2">
        <v>9</v>
      </c>
      <c r="C78" s="2">
        <v>8</v>
      </c>
      <c r="D78" s="2">
        <v>8.1</v>
      </c>
      <c r="E78" s="2">
        <v>8.5</v>
      </c>
      <c r="F78" s="2">
        <v>8.6999999999999993</v>
      </c>
      <c r="G78" s="2">
        <v>8.6999999999999993</v>
      </c>
      <c r="H78" s="2">
        <v>8.6</v>
      </c>
      <c r="I78" s="2">
        <v>8.8000000000000007</v>
      </c>
      <c r="J78" s="2">
        <v>9.1</v>
      </c>
      <c r="K78" s="2">
        <v>9.5</v>
      </c>
      <c r="L78" s="2">
        <v>9.7999999999999989</v>
      </c>
      <c r="M78" s="2">
        <v>10.199999999999999</v>
      </c>
      <c r="N78">
        <v>1.1000000000000001E-3</v>
      </c>
      <c r="O78">
        <v>1.1000000000000001E-3</v>
      </c>
      <c r="P78">
        <v>1.1000000000000001E-3</v>
      </c>
      <c r="Q78">
        <v>1.1000000000000001E-3</v>
      </c>
      <c r="R78">
        <v>1.5E-3</v>
      </c>
      <c r="S78">
        <v>1.2999999999999999E-3</v>
      </c>
      <c r="T78">
        <v>1.2999999999999999E-3</v>
      </c>
      <c r="U78">
        <v>1.2999999999999999E-3</v>
      </c>
    </row>
    <row r="79" spans="1:21" x14ac:dyDescent="0.3">
      <c r="A79" t="s">
        <v>112</v>
      </c>
      <c r="B79" s="2">
        <v>95</v>
      </c>
      <c r="C79" s="2">
        <v>198</v>
      </c>
      <c r="D79" s="2">
        <v>116.7</v>
      </c>
      <c r="E79" s="2">
        <v>119.30000000000001</v>
      </c>
      <c r="F79" s="2">
        <v>116.19999999999999</v>
      </c>
      <c r="G79" s="2">
        <v>111.1</v>
      </c>
      <c r="H79" s="2">
        <v>116.1</v>
      </c>
      <c r="I79" s="2">
        <v>117.2</v>
      </c>
      <c r="J79" s="2">
        <v>118.9</v>
      </c>
      <c r="K79" s="2">
        <v>120.1</v>
      </c>
      <c r="L79" s="2">
        <v>121.49999999999999</v>
      </c>
      <c r="M79" s="2">
        <v>122.79999999999998</v>
      </c>
      <c r="N79">
        <v>0.11239999999999999</v>
      </c>
      <c r="O79">
        <v>0.11260000000000001</v>
      </c>
      <c r="P79">
        <v>0.1123</v>
      </c>
      <c r="Q79">
        <v>0.1118</v>
      </c>
      <c r="R79">
        <v>0.11089999999999998</v>
      </c>
      <c r="S79">
        <v>0.10979999999999999</v>
      </c>
      <c r="T79">
        <v>0.10859999999999999</v>
      </c>
      <c r="U79">
        <v>0.1074</v>
      </c>
    </row>
    <row r="80" spans="1:21" x14ac:dyDescent="0.3">
      <c r="A80" t="s">
        <v>31</v>
      </c>
      <c r="B80" s="2">
        <v>459055</v>
      </c>
      <c r="C80" s="2">
        <v>401625</v>
      </c>
      <c r="D80" s="2">
        <v>408109.3</v>
      </c>
      <c r="E80" s="2">
        <v>413241.89999999997</v>
      </c>
      <c r="F80" s="2">
        <v>435356.1</v>
      </c>
      <c r="G80" s="2">
        <v>456785.30000000005</v>
      </c>
      <c r="H80" s="2">
        <v>453077.9</v>
      </c>
      <c r="I80" s="2">
        <v>440003.5</v>
      </c>
      <c r="J80" s="2">
        <v>425079.1</v>
      </c>
      <c r="K80" s="2">
        <v>403323.5</v>
      </c>
      <c r="L80" s="2">
        <v>379284.9</v>
      </c>
      <c r="M80" s="2">
        <v>354629.8</v>
      </c>
      <c r="N80">
        <v>375.92830000000004</v>
      </c>
      <c r="O80">
        <v>357.63169999999997</v>
      </c>
      <c r="P80">
        <v>338.61450000000002</v>
      </c>
      <c r="Q80">
        <v>318.91210000000001</v>
      </c>
      <c r="R80">
        <v>294.82159999999999</v>
      </c>
      <c r="S80">
        <v>266.35990000000004</v>
      </c>
      <c r="T80">
        <v>237.8</v>
      </c>
      <c r="U80">
        <v>206.95230000000001</v>
      </c>
    </row>
    <row r="81" spans="1:25" x14ac:dyDescent="0.3">
      <c r="A81" s="9" t="s">
        <v>33</v>
      </c>
      <c r="B81" s="10">
        <f>SUM(B82:B94)</f>
        <v>282215</v>
      </c>
      <c r="C81" s="10">
        <f>SUM(C82:C94)</f>
        <v>387918</v>
      </c>
      <c r="D81" s="10">
        <f>SUM(D82:D94)</f>
        <v>386766.6</v>
      </c>
      <c r="E81" s="10">
        <f>SUM(E82:E94)</f>
        <v>389469.10000000003</v>
      </c>
      <c r="F81" s="10">
        <f t="shared" ref="F81:U81" si="2">SUM(F82:F94)</f>
        <v>378413.60000000003</v>
      </c>
      <c r="G81" s="10">
        <f t="shared" si="2"/>
        <v>369812.8</v>
      </c>
      <c r="H81" s="10">
        <f t="shared" si="2"/>
        <v>366297.3</v>
      </c>
      <c r="I81" s="10">
        <f t="shared" si="2"/>
        <v>365792</v>
      </c>
      <c r="J81" s="10">
        <f t="shared" si="2"/>
        <v>367020.79999999993</v>
      </c>
      <c r="K81" s="10">
        <f t="shared" si="2"/>
        <v>368185.49999999994</v>
      </c>
      <c r="L81" s="10">
        <f t="shared" si="2"/>
        <v>370259.8000000001</v>
      </c>
      <c r="M81" s="10">
        <f t="shared" si="2"/>
        <v>374393.7</v>
      </c>
      <c r="N81" s="10">
        <f t="shared" si="2"/>
        <v>132.2216</v>
      </c>
      <c r="O81" s="10">
        <f t="shared" si="2"/>
        <v>127.8197</v>
      </c>
      <c r="P81" s="10">
        <f t="shared" si="2"/>
        <v>123.0361</v>
      </c>
      <c r="Q81" s="10">
        <f t="shared" si="2"/>
        <v>117.669</v>
      </c>
      <c r="R81" s="10">
        <f t="shared" si="2"/>
        <v>114.38510000000002</v>
      </c>
      <c r="S81" s="10">
        <f t="shared" si="2"/>
        <v>113.7508</v>
      </c>
      <c r="T81" s="10">
        <f t="shared" si="2"/>
        <v>113.93800000000002</v>
      </c>
      <c r="U81" s="10">
        <f t="shared" si="2"/>
        <v>115.03860000000002</v>
      </c>
    </row>
    <row r="82" spans="1:25" x14ac:dyDescent="0.3">
      <c r="A82" t="s">
        <v>34</v>
      </c>
      <c r="B82" s="2">
        <v>11159</v>
      </c>
      <c r="C82" s="2">
        <v>16970</v>
      </c>
      <c r="D82" s="2">
        <v>16967.5</v>
      </c>
      <c r="E82" s="2">
        <v>17321.3</v>
      </c>
      <c r="F82" s="2">
        <v>18021.400000000001</v>
      </c>
      <c r="G82" s="2">
        <v>18913.8</v>
      </c>
      <c r="H82" s="2">
        <v>19240.600000000002</v>
      </c>
      <c r="I82" s="2">
        <v>19530.8</v>
      </c>
      <c r="J82" s="2">
        <v>19809.400000000001</v>
      </c>
      <c r="K82" s="2">
        <v>19869.8</v>
      </c>
      <c r="L82" s="2">
        <v>19927.000000000004</v>
      </c>
      <c r="M82" s="2">
        <v>20025.3</v>
      </c>
      <c r="N82">
        <v>23.021099999999997</v>
      </c>
      <c r="O82">
        <v>23.906399999999998</v>
      </c>
      <c r="P82">
        <v>24.654499999999999</v>
      </c>
      <c r="Q82">
        <v>25.0809</v>
      </c>
      <c r="R82">
        <v>25.262799999999999</v>
      </c>
      <c r="S82">
        <v>25.307700000000001</v>
      </c>
      <c r="T82">
        <v>25.5047</v>
      </c>
      <c r="U82">
        <v>26.305799999999998</v>
      </c>
    </row>
    <row r="83" spans="1:25" s="9" customFormat="1" x14ac:dyDescent="0.3">
      <c r="A83" t="s">
        <v>113</v>
      </c>
      <c r="B83" s="2">
        <v>2557</v>
      </c>
      <c r="C83" s="2">
        <v>3417</v>
      </c>
      <c r="D83" s="2">
        <v>3413</v>
      </c>
      <c r="E83" s="2">
        <v>3447</v>
      </c>
      <c r="F83" s="2">
        <v>3469.8</v>
      </c>
      <c r="G83" s="2">
        <v>3492.7000000000003</v>
      </c>
      <c r="H83" s="2">
        <v>3565.2</v>
      </c>
      <c r="I83" s="2">
        <v>3642.4</v>
      </c>
      <c r="J83" s="2">
        <v>3725.1</v>
      </c>
      <c r="K83" s="2">
        <v>3798.2000000000003</v>
      </c>
      <c r="L83" s="2">
        <v>3872.8999999999996</v>
      </c>
      <c r="M83" s="2">
        <v>3960.4999999999995</v>
      </c>
      <c r="N83">
        <v>1.1359999999999999</v>
      </c>
      <c r="O83">
        <v>1.1424000000000001</v>
      </c>
      <c r="P83">
        <v>1.1481999999999999</v>
      </c>
      <c r="Q83">
        <v>1.1527000000000001</v>
      </c>
      <c r="R83">
        <v>1.1571</v>
      </c>
      <c r="S83">
        <v>1.1561999999999999</v>
      </c>
      <c r="T83">
        <v>1.1519999999999999</v>
      </c>
      <c r="U83">
        <v>1.1427</v>
      </c>
      <c r="V83"/>
      <c r="W83"/>
      <c r="X83"/>
      <c r="Y83"/>
    </row>
    <row r="84" spans="1:25" s="9" customFormat="1" x14ac:dyDescent="0.3">
      <c r="A84" t="s">
        <v>36</v>
      </c>
      <c r="B84" s="2">
        <v>202160</v>
      </c>
      <c r="C84" s="2">
        <v>253768</v>
      </c>
      <c r="D84" s="2">
        <v>253891.19999999998</v>
      </c>
      <c r="E84" s="2">
        <v>256638.1</v>
      </c>
      <c r="F84" s="2">
        <v>249332.1</v>
      </c>
      <c r="G84" s="2">
        <v>243821.5</v>
      </c>
      <c r="H84" s="2">
        <v>242952.2</v>
      </c>
      <c r="I84" s="2">
        <v>244240.4</v>
      </c>
      <c r="J84" s="2">
        <v>246892.5</v>
      </c>
      <c r="K84" s="2">
        <v>250140</v>
      </c>
      <c r="L84" s="2">
        <v>254385.7</v>
      </c>
      <c r="M84" s="2">
        <v>260584.90000000002</v>
      </c>
      <c r="N84">
        <v>78.930999999999997</v>
      </c>
      <c r="O84">
        <v>75.509900000000002</v>
      </c>
      <c r="P84">
        <v>71.737399999999994</v>
      </c>
      <c r="Q84">
        <v>67.642799999999994</v>
      </c>
      <c r="R84">
        <v>65.956699999999998</v>
      </c>
      <c r="S84">
        <v>66.724299999999999</v>
      </c>
      <c r="T84">
        <v>67.415000000000006</v>
      </c>
      <c r="U84">
        <v>68.111100000000008</v>
      </c>
      <c r="V84"/>
      <c r="W84"/>
      <c r="X84"/>
      <c r="Y84"/>
    </row>
    <row r="85" spans="1:25" s="9" customFormat="1" x14ac:dyDescent="0.3">
      <c r="A85" t="s">
        <v>38</v>
      </c>
      <c r="B85" s="2">
        <v>23378</v>
      </c>
      <c r="C85" s="2">
        <v>56128</v>
      </c>
      <c r="D85" s="2">
        <v>55862.9</v>
      </c>
      <c r="E85" s="2">
        <v>55284.500000000007</v>
      </c>
      <c r="F85" s="2">
        <v>51323.299999999996</v>
      </c>
      <c r="G85" s="2">
        <v>47952.299999999996</v>
      </c>
      <c r="H85" s="2">
        <v>45460.9</v>
      </c>
      <c r="I85" s="2">
        <v>43533.099999999991</v>
      </c>
      <c r="J85" s="2">
        <v>41821.5</v>
      </c>
      <c r="K85" s="2">
        <v>39696.199999999997</v>
      </c>
      <c r="L85" s="2">
        <v>37498.199999999997</v>
      </c>
      <c r="M85" s="2">
        <v>35283.700000000004</v>
      </c>
      <c r="N85">
        <v>14.825499999999993</v>
      </c>
      <c r="O85">
        <v>12.801599999999999</v>
      </c>
      <c r="P85">
        <v>10.853699999999996</v>
      </c>
      <c r="Q85">
        <v>8.927799999999996</v>
      </c>
      <c r="R85">
        <v>6.9805999999999946</v>
      </c>
      <c r="S85">
        <v>5.3462000000000005</v>
      </c>
      <c r="T85">
        <v>4.0206000000000026</v>
      </c>
      <c r="U85">
        <v>2.7770000000000001</v>
      </c>
      <c r="V85"/>
      <c r="W85"/>
      <c r="X85"/>
      <c r="Y85"/>
    </row>
    <row r="86" spans="1:25" x14ac:dyDescent="0.3">
      <c r="A86" t="s">
        <v>40</v>
      </c>
      <c r="B86" s="2">
        <v>9754</v>
      </c>
      <c r="C86" s="2">
        <v>9738</v>
      </c>
      <c r="D86" s="2">
        <v>9934.9</v>
      </c>
      <c r="E86" s="2">
        <v>10011</v>
      </c>
      <c r="F86" s="2">
        <v>10214.900000000001</v>
      </c>
      <c r="G86" s="2">
        <v>10459.799999999999</v>
      </c>
      <c r="H86" s="2">
        <v>10551</v>
      </c>
      <c r="I86" s="2">
        <v>10659.9</v>
      </c>
      <c r="J86" s="2">
        <v>10699.8</v>
      </c>
      <c r="K86" s="2">
        <v>10689.999999999998</v>
      </c>
      <c r="L86" s="2">
        <v>10667.5</v>
      </c>
      <c r="M86" s="2">
        <v>10630.400000000001</v>
      </c>
      <c r="N86">
        <v>3.2793000000000001</v>
      </c>
      <c r="O86">
        <v>3.1412999999999998</v>
      </c>
      <c r="P86">
        <v>2.9729999999999999</v>
      </c>
      <c r="Q86">
        <v>2.8028000000000008</v>
      </c>
      <c r="R86">
        <v>2.5398000000000001</v>
      </c>
      <c r="S86">
        <v>2.1791000000000005</v>
      </c>
      <c r="T86">
        <v>2.0767000000000002</v>
      </c>
      <c r="U86">
        <v>2.0028000000000001</v>
      </c>
    </row>
    <row r="87" spans="1:25" x14ac:dyDescent="0.3">
      <c r="A87" t="s">
        <v>114</v>
      </c>
      <c r="B87" s="2">
        <v>6975</v>
      </c>
      <c r="C87" s="2">
        <v>7063</v>
      </c>
      <c r="D87" s="2">
        <v>7328.1</v>
      </c>
      <c r="E87" s="2">
        <v>7400.8</v>
      </c>
      <c r="F87" s="2">
        <v>7505.7</v>
      </c>
      <c r="G87" s="2">
        <v>7617.1</v>
      </c>
      <c r="H87" s="2">
        <v>7741.5</v>
      </c>
      <c r="I87" s="2">
        <v>7880.5</v>
      </c>
      <c r="J87" s="2">
        <v>8025.3</v>
      </c>
      <c r="K87" s="2">
        <v>8097.5</v>
      </c>
      <c r="L87" s="2">
        <v>8140</v>
      </c>
      <c r="M87" s="2">
        <v>8158.5000000000009</v>
      </c>
      <c r="N87">
        <v>2.4445000000000001</v>
      </c>
      <c r="O87">
        <v>2.4045000000000001</v>
      </c>
      <c r="P87">
        <v>2.3598000000000003</v>
      </c>
      <c r="Q87">
        <v>2.2726999999999999</v>
      </c>
      <c r="R87">
        <v>2.1080000000000001</v>
      </c>
      <c r="S87">
        <v>1.9426999999999999</v>
      </c>
      <c r="T87">
        <v>1.78</v>
      </c>
      <c r="U87">
        <v>1.6217000000000001</v>
      </c>
    </row>
    <row r="88" spans="1:25" x14ac:dyDescent="0.3">
      <c r="A88" t="s">
        <v>115</v>
      </c>
      <c r="B88" s="2">
        <v>233</v>
      </c>
      <c r="C88" s="2">
        <v>234</v>
      </c>
      <c r="D88" s="2">
        <v>223</v>
      </c>
      <c r="E88" s="2">
        <v>224.99999999999997</v>
      </c>
      <c r="F88" s="2">
        <v>224.1</v>
      </c>
      <c r="G88" s="2">
        <v>223.4</v>
      </c>
      <c r="H88" s="2">
        <v>224.59999999999997</v>
      </c>
      <c r="I88" s="2">
        <v>226</v>
      </c>
      <c r="J88" s="2">
        <v>227.5</v>
      </c>
      <c r="K88" s="2">
        <v>228.8</v>
      </c>
      <c r="L88" s="2">
        <v>229.79999999999998</v>
      </c>
      <c r="M88" s="2">
        <v>231.10000000000002</v>
      </c>
      <c r="N88">
        <v>4.4400000000000002E-2</v>
      </c>
      <c r="O88">
        <v>4.2099999999999999E-2</v>
      </c>
      <c r="P88">
        <v>3.9899999999999998E-2</v>
      </c>
      <c r="Q88">
        <v>3.78E-2</v>
      </c>
      <c r="R88">
        <v>3.6599999999999994E-2</v>
      </c>
      <c r="S88">
        <v>3.3599999999999991E-2</v>
      </c>
      <c r="T88">
        <v>3.0700000000000002E-2</v>
      </c>
      <c r="U88">
        <v>2.8000000000000001E-2</v>
      </c>
    </row>
    <row r="89" spans="1:25" s="1" customFormat="1" x14ac:dyDescent="0.3">
      <c r="A89" t="s">
        <v>116</v>
      </c>
      <c r="B89" s="2">
        <v>1059</v>
      </c>
      <c r="C89" s="2">
        <v>1077</v>
      </c>
      <c r="D89" s="2">
        <v>1054</v>
      </c>
      <c r="E89" s="2">
        <v>1067.1999999999998</v>
      </c>
      <c r="F89" s="2">
        <v>1067</v>
      </c>
      <c r="G89" s="2">
        <v>1067.7999999999997</v>
      </c>
      <c r="H89" s="2">
        <v>1077.7</v>
      </c>
      <c r="I89" s="2">
        <v>1090.8999999999999</v>
      </c>
      <c r="J89" s="2">
        <v>1104.6000000000001</v>
      </c>
      <c r="K89" s="2">
        <v>1124.5</v>
      </c>
      <c r="L89" s="2">
        <v>1145.4000000000001</v>
      </c>
      <c r="M89" s="2">
        <v>1168.5999999999999</v>
      </c>
      <c r="N89">
        <v>0.21170000000000005</v>
      </c>
      <c r="O89">
        <v>0.20680000000000007</v>
      </c>
      <c r="P89">
        <v>0.20330000000000006</v>
      </c>
      <c r="Q89">
        <v>0.20180000000000006</v>
      </c>
      <c r="R89">
        <v>0.20589999999999997</v>
      </c>
      <c r="S89">
        <v>0.20649999999999999</v>
      </c>
      <c r="T89">
        <v>0.2080000000000001</v>
      </c>
      <c r="U89">
        <v>0.2107</v>
      </c>
      <c r="V89"/>
      <c r="W89"/>
      <c r="X89"/>
      <c r="Y89"/>
    </row>
    <row r="90" spans="1:25" s="9" customFormat="1" x14ac:dyDescent="0.3">
      <c r="A90" t="s">
        <v>117</v>
      </c>
      <c r="B90" s="2">
        <v>8630</v>
      </c>
      <c r="C90" s="2">
        <v>11389</v>
      </c>
      <c r="D90" s="2">
        <v>9809.7000000000007</v>
      </c>
      <c r="E90" s="2">
        <v>9919.4</v>
      </c>
      <c r="F90" s="2">
        <v>10077.9</v>
      </c>
      <c r="G90" s="2">
        <v>10240.6</v>
      </c>
      <c r="H90" s="2">
        <v>10465.299999999999</v>
      </c>
      <c r="I90" s="2">
        <v>10704</v>
      </c>
      <c r="J90" s="2">
        <v>10957.1</v>
      </c>
      <c r="K90" s="2">
        <v>11155.3</v>
      </c>
      <c r="L90" s="2">
        <v>11360.5</v>
      </c>
      <c r="M90" s="2">
        <v>11572.8</v>
      </c>
      <c r="N90">
        <v>2.8820000000000001</v>
      </c>
      <c r="O90">
        <v>2.9365999999999999</v>
      </c>
      <c r="P90">
        <v>2.9892999999999996</v>
      </c>
      <c r="Q90">
        <v>3.0379</v>
      </c>
      <c r="R90">
        <v>3.0807000000000002</v>
      </c>
      <c r="S90">
        <v>3.1120999999999999</v>
      </c>
      <c r="T90">
        <v>3.1293000000000002</v>
      </c>
      <c r="U90">
        <v>3.1275999999999997</v>
      </c>
      <c r="V90"/>
      <c r="W90"/>
      <c r="X90"/>
      <c r="Y90"/>
    </row>
    <row r="91" spans="1:25" x14ac:dyDescent="0.3">
      <c r="A91" t="s">
        <v>42</v>
      </c>
      <c r="B91" s="2">
        <v>7823</v>
      </c>
      <c r="C91" s="2">
        <v>8444</v>
      </c>
      <c r="D91" s="2">
        <v>8468.1</v>
      </c>
      <c r="E91" s="2">
        <v>8588</v>
      </c>
      <c r="F91" s="2">
        <v>8774.1999999999989</v>
      </c>
      <c r="G91" s="2">
        <v>8953.6999999999989</v>
      </c>
      <c r="H91" s="2">
        <v>9080.5000000000018</v>
      </c>
      <c r="I91" s="2">
        <v>9202.4</v>
      </c>
      <c r="J91" s="2">
        <v>9322</v>
      </c>
      <c r="K91" s="2">
        <v>9413.7999999999993</v>
      </c>
      <c r="L91" s="2">
        <v>9504.2999999999993</v>
      </c>
      <c r="M91" s="2">
        <v>9594.7000000000007</v>
      </c>
      <c r="N91">
        <v>2.8359999999999999</v>
      </c>
      <c r="O91">
        <v>3.1286999999999998</v>
      </c>
      <c r="P91">
        <v>3.4927999999999999</v>
      </c>
      <c r="Q91">
        <v>3.9463999999999997</v>
      </c>
      <c r="R91">
        <v>4.5113000000000003</v>
      </c>
      <c r="S91">
        <v>5.2199000000000009</v>
      </c>
      <c r="T91">
        <v>6.0946999999999996</v>
      </c>
      <c r="U91">
        <v>7.1744000000000003</v>
      </c>
    </row>
    <row r="92" spans="1:25" x14ac:dyDescent="0.3">
      <c r="A92" t="s">
        <v>118</v>
      </c>
      <c r="B92" s="2">
        <v>148</v>
      </c>
      <c r="C92" s="2">
        <v>463</v>
      </c>
      <c r="D92" s="2">
        <v>442</v>
      </c>
      <c r="E92" s="2">
        <v>457.09999999999997</v>
      </c>
      <c r="F92" s="2">
        <v>468</v>
      </c>
      <c r="G92" s="2">
        <v>480.9</v>
      </c>
      <c r="H92" s="2">
        <v>486.50000000000006</v>
      </c>
      <c r="I92" s="2">
        <v>494.49999999999994</v>
      </c>
      <c r="J92" s="2">
        <v>501.49999999999994</v>
      </c>
      <c r="K92" s="2">
        <v>512.79999999999995</v>
      </c>
      <c r="L92" s="2">
        <v>524.39999999999986</v>
      </c>
      <c r="M92" s="2">
        <v>536.69999999999993</v>
      </c>
      <c r="N92">
        <v>0.36329999999999996</v>
      </c>
      <c r="O92">
        <v>0.35799999999999998</v>
      </c>
      <c r="P92">
        <v>0.35219999999999996</v>
      </c>
      <c r="Q92">
        <v>0.34770000000000001</v>
      </c>
      <c r="R92">
        <v>0.34639999999999999</v>
      </c>
      <c r="S92">
        <v>0.34560000000000002</v>
      </c>
      <c r="T92">
        <v>0.34640000000000004</v>
      </c>
      <c r="U92">
        <v>0.34899999999999998</v>
      </c>
    </row>
    <row r="93" spans="1:25" x14ac:dyDescent="0.3">
      <c r="A93" t="s">
        <v>119</v>
      </c>
      <c r="B93" s="2">
        <v>4038</v>
      </c>
      <c r="C93" s="2">
        <v>13690</v>
      </c>
      <c r="D93" s="2">
        <v>13267.9</v>
      </c>
      <c r="E93" s="2">
        <v>12853.3</v>
      </c>
      <c r="F93" s="2">
        <v>11444.400000000001</v>
      </c>
      <c r="G93" s="2">
        <v>9837.7000000000007</v>
      </c>
      <c r="H93" s="2">
        <v>8555.2000000000007</v>
      </c>
      <c r="I93" s="2">
        <v>7552.0000000000009</v>
      </c>
      <c r="J93" s="2">
        <v>6758.4</v>
      </c>
      <c r="K93" s="2">
        <v>6207.7999999999993</v>
      </c>
      <c r="L93" s="2">
        <v>5666.9</v>
      </c>
      <c r="M93" s="2">
        <v>5212.3999999999996</v>
      </c>
      <c r="N93">
        <v>2.2000000000000001E-3</v>
      </c>
      <c r="O93">
        <v>2.7000000000000001E-3</v>
      </c>
      <c r="P93">
        <v>3.3E-3</v>
      </c>
      <c r="Q93">
        <v>3.5999999999999995E-3</v>
      </c>
      <c r="R93">
        <v>4.0000000000000001E-3</v>
      </c>
      <c r="S93">
        <v>3.3000000000000004E-3</v>
      </c>
      <c r="T93">
        <v>3.2000000000000002E-3</v>
      </c>
      <c r="U93">
        <v>3.0000000000000001E-3</v>
      </c>
    </row>
    <row r="94" spans="1:25" x14ac:dyDescent="0.3">
      <c r="A94" t="s">
        <v>120</v>
      </c>
      <c r="B94" s="2">
        <v>4301</v>
      </c>
      <c r="C94" s="2">
        <v>5537</v>
      </c>
      <c r="D94" s="2">
        <v>6104.3</v>
      </c>
      <c r="E94" s="2">
        <v>6256.4</v>
      </c>
      <c r="F94" s="2">
        <v>6490.8</v>
      </c>
      <c r="G94" s="2">
        <v>6751.5</v>
      </c>
      <c r="H94" s="2">
        <v>6896.1</v>
      </c>
      <c r="I94" s="2">
        <v>7035.1</v>
      </c>
      <c r="J94" s="2">
        <v>7176.0999999999995</v>
      </c>
      <c r="K94" s="2">
        <v>7250.7999999999993</v>
      </c>
      <c r="L94" s="2">
        <v>7337.2000000000007</v>
      </c>
      <c r="M94" s="2">
        <v>7434.1</v>
      </c>
      <c r="N94">
        <v>2.2445999999999997</v>
      </c>
      <c r="O94">
        <v>2.2386999999999997</v>
      </c>
      <c r="P94">
        <v>2.2286999999999999</v>
      </c>
      <c r="Q94">
        <v>2.2140999999999997</v>
      </c>
      <c r="R94">
        <v>2.1952000000000003</v>
      </c>
      <c r="S94">
        <v>2.1736000000000004</v>
      </c>
      <c r="T94">
        <v>2.1766999999999999</v>
      </c>
      <c r="U94">
        <v>2.1848000000000001</v>
      </c>
    </row>
    <row r="95" spans="1:25" x14ac:dyDescent="0.3">
      <c r="A95" s="1" t="s">
        <v>94</v>
      </c>
    </row>
    <row r="96" spans="1:25" x14ac:dyDescent="0.3">
      <c r="B96" s="2" t="s">
        <v>1</v>
      </c>
      <c r="D96" s="2" t="s">
        <v>2</v>
      </c>
    </row>
    <row r="97" spans="1:21" x14ac:dyDescent="0.3">
      <c r="A97" s="5" t="s">
        <v>4</v>
      </c>
      <c r="B97" s="6">
        <v>1992</v>
      </c>
      <c r="C97" s="6">
        <v>2017</v>
      </c>
      <c r="D97" s="7">
        <v>2017</v>
      </c>
      <c r="E97" s="7">
        <v>2020</v>
      </c>
      <c r="F97" s="7">
        <v>2025</v>
      </c>
      <c r="G97" s="7">
        <v>2030</v>
      </c>
      <c r="H97" s="7">
        <v>2035</v>
      </c>
      <c r="I97" s="7">
        <v>2040</v>
      </c>
      <c r="J97" s="7">
        <v>2045</v>
      </c>
      <c r="K97" s="7">
        <v>2050</v>
      </c>
      <c r="L97" s="7">
        <v>2055</v>
      </c>
      <c r="M97" s="7">
        <v>2060</v>
      </c>
      <c r="N97" s="8">
        <v>2065</v>
      </c>
      <c r="O97" s="8">
        <v>2070</v>
      </c>
      <c r="P97" s="8">
        <v>2075</v>
      </c>
      <c r="Q97" s="8">
        <v>2080</v>
      </c>
      <c r="R97" s="8">
        <v>2085</v>
      </c>
      <c r="S97" s="8">
        <v>2090</v>
      </c>
      <c r="T97" s="8">
        <v>2095</v>
      </c>
      <c r="U97" s="8">
        <v>2100</v>
      </c>
    </row>
    <row r="98" spans="1:21" x14ac:dyDescent="0.3">
      <c r="A98" s="9" t="s">
        <v>44</v>
      </c>
      <c r="B98" s="10">
        <f>SUM(B99:B137)+B185+B186+B189+B190+B191+B196+B197+B199</f>
        <v>1199732</v>
      </c>
      <c r="C98" s="10">
        <f>SUM(C99:C137)+C185+C186+C189+C190+C191+C196+C197+C199</f>
        <v>1225987</v>
      </c>
      <c r="D98" s="10">
        <f>SUM(D99:D137)+D185+D186+D189+D190+D191+D196+D197+D199</f>
        <v>1342457.2000000009</v>
      </c>
      <c r="E98" s="10">
        <f>SUM(E99:E137)+E185+E186+E189+E190+E191+E196+E197+E199</f>
        <v>1384116.6999999993</v>
      </c>
      <c r="F98" s="10">
        <f t="shared" ref="F98:U98" si="3">SUM(F99:F137)+F185+F186+F189+F190+F191+F196+F197+F199</f>
        <v>1460088.5999999999</v>
      </c>
      <c r="G98" s="10">
        <f t="shared" si="3"/>
        <v>1551990.7999999996</v>
      </c>
      <c r="H98" s="10">
        <f t="shared" si="3"/>
        <v>1598495.4000000001</v>
      </c>
      <c r="I98" s="10">
        <f t="shared" si="3"/>
        <v>1639351.4999999993</v>
      </c>
      <c r="J98" s="10">
        <f t="shared" si="3"/>
        <v>1669859.2999999998</v>
      </c>
      <c r="K98" s="10">
        <f t="shared" si="3"/>
        <v>1671226.6000000003</v>
      </c>
      <c r="L98" s="10">
        <f t="shared" si="3"/>
        <v>1669225.1</v>
      </c>
      <c r="M98" s="10">
        <f t="shared" si="3"/>
        <v>1668688.0999999996</v>
      </c>
      <c r="N98" s="10">
        <f t="shared" si="3"/>
        <v>575.13679999999965</v>
      </c>
      <c r="O98" s="10">
        <f t="shared" si="3"/>
        <v>547.54179999999997</v>
      </c>
      <c r="P98" s="10">
        <f t="shared" si="3"/>
        <v>510.31329999999997</v>
      </c>
      <c r="Q98" s="10">
        <f t="shared" si="3"/>
        <v>466.57640000000004</v>
      </c>
      <c r="R98" s="10">
        <f t="shared" si="3"/>
        <v>430.1728999999998</v>
      </c>
      <c r="S98" s="10">
        <f t="shared" si="3"/>
        <v>396.52299999999997</v>
      </c>
      <c r="T98" s="10">
        <f t="shared" si="3"/>
        <v>365.28330000000005</v>
      </c>
      <c r="U98" s="10">
        <f t="shared" si="3"/>
        <v>345.10419999999999</v>
      </c>
    </row>
    <row r="99" spans="1:21" x14ac:dyDescent="0.3">
      <c r="A99" t="s">
        <v>121</v>
      </c>
      <c r="B99" s="2">
        <v>2295</v>
      </c>
      <c r="C99" s="2">
        <v>3612</v>
      </c>
      <c r="D99" s="2">
        <v>3601</v>
      </c>
      <c r="E99" s="2">
        <v>3648</v>
      </c>
      <c r="F99" s="2">
        <v>3546.3</v>
      </c>
      <c r="G99" s="2">
        <v>3345</v>
      </c>
      <c r="H99" s="2">
        <v>3240.5</v>
      </c>
      <c r="I99" s="2">
        <v>2919.2000000000003</v>
      </c>
      <c r="J99" s="2">
        <v>624.5</v>
      </c>
      <c r="K99" s="2">
        <v>634</v>
      </c>
      <c r="L99" s="2">
        <v>643.6</v>
      </c>
      <c r="M99" s="2">
        <v>653.29999999999995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3">
      <c r="A100" t="s">
        <v>122</v>
      </c>
      <c r="B100" s="2">
        <v>5</v>
      </c>
      <c r="C100" s="2">
        <v>15</v>
      </c>
      <c r="D100" s="2">
        <v>14</v>
      </c>
      <c r="E100" s="2">
        <v>14.3</v>
      </c>
      <c r="F100" s="2">
        <v>14.6</v>
      </c>
      <c r="G100" s="2">
        <v>14.9</v>
      </c>
      <c r="H100" s="2">
        <v>15</v>
      </c>
      <c r="I100" s="2">
        <v>15.299999999999999</v>
      </c>
      <c r="J100" s="2">
        <v>15.299999999999999</v>
      </c>
      <c r="K100" s="2">
        <v>15.200000000000001</v>
      </c>
      <c r="L100" s="2">
        <v>15.1</v>
      </c>
      <c r="M100" s="2">
        <v>14.799999999999999</v>
      </c>
      <c r="N100">
        <v>2.6999999999999997E-3</v>
      </c>
      <c r="O100">
        <v>2E-3</v>
      </c>
      <c r="P100">
        <v>1.6000000000000001E-3</v>
      </c>
      <c r="Q100">
        <v>1.1999999999999999E-3</v>
      </c>
      <c r="R100">
        <v>1.0999999999999998E-3</v>
      </c>
      <c r="S100">
        <v>7.000000000000001E-4</v>
      </c>
      <c r="T100">
        <v>3.0000000000000003E-4</v>
      </c>
      <c r="U100">
        <v>0</v>
      </c>
    </row>
    <row r="101" spans="1:21" x14ac:dyDescent="0.3">
      <c r="A101" t="s">
        <v>124</v>
      </c>
      <c r="B101" s="2">
        <v>28588</v>
      </c>
      <c r="C101" s="2">
        <v>26493</v>
      </c>
      <c r="D101" s="2">
        <v>26593.200000000001</v>
      </c>
      <c r="E101" s="2">
        <v>26835.5</v>
      </c>
      <c r="F101" s="2">
        <v>27217.3</v>
      </c>
      <c r="G101" s="2">
        <v>27603.5</v>
      </c>
      <c r="H101" s="2">
        <v>28018.399999999998</v>
      </c>
      <c r="I101" s="2">
        <v>28438.799999999999</v>
      </c>
      <c r="J101" s="2">
        <v>28864.499999999996</v>
      </c>
      <c r="K101" s="2">
        <v>29292.799999999996</v>
      </c>
      <c r="L101" s="2">
        <v>29728.400000000001</v>
      </c>
      <c r="M101" s="2">
        <v>30171.3</v>
      </c>
      <c r="N101">
        <v>0.65149999999999997</v>
      </c>
      <c r="O101">
        <v>0.68200000000000005</v>
      </c>
      <c r="P101">
        <v>0.71410000000000007</v>
      </c>
      <c r="Q101">
        <v>0.74760000000000004</v>
      </c>
      <c r="R101">
        <v>0.78380000000000005</v>
      </c>
      <c r="S101">
        <v>0.81929999999999992</v>
      </c>
      <c r="T101">
        <v>0.85709999999999997</v>
      </c>
      <c r="U101">
        <v>0.89649999999999996</v>
      </c>
    </row>
    <row r="102" spans="1:21" x14ac:dyDescent="0.3">
      <c r="A102" t="s">
        <v>125</v>
      </c>
      <c r="B102" s="2">
        <v>3954</v>
      </c>
      <c r="C102" s="2">
        <v>5320</v>
      </c>
      <c r="D102" s="2">
        <v>5320.9</v>
      </c>
      <c r="E102" s="2">
        <v>5383.6</v>
      </c>
      <c r="F102" s="2">
        <v>5475</v>
      </c>
      <c r="G102" s="2">
        <v>5568.5000000000009</v>
      </c>
      <c r="H102" s="2">
        <v>5652.5000000000009</v>
      </c>
      <c r="I102" s="2">
        <v>5737.5</v>
      </c>
      <c r="J102" s="2">
        <v>5823.4</v>
      </c>
      <c r="K102" s="2">
        <v>5910.7</v>
      </c>
      <c r="L102" s="2">
        <v>5998.8</v>
      </c>
      <c r="M102" s="2">
        <v>6088.1</v>
      </c>
      <c r="N102">
        <v>7.17E-2</v>
      </c>
      <c r="O102">
        <v>6.9099999999999995E-2</v>
      </c>
      <c r="P102">
        <v>6.6099999999999992E-2</v>
      </c>
      <c r="Q102">
        <v>6.2200000000000005E-2</v>
      </c>
      <c r="R102">
        <v>5.6800000000000003E-2</v>
      </c>
      <c r="S102">
        <v>4.6799999999999994E-2</v>
      </c>
      <c r="T102">
        <v>2.1099999999999997E-2</v>
      </c>
      <c r="U102">
        <v>2.58E-2</v>
      </c>
    </row>
    <row r="103" spans="1:21" x14ac:dyDescent="0.3">
      <c r="A103" t="s">
        <v>126</v>
      </c>
      <c r="B103" s="2">
        <v>107</v>
      </c>
      <c r="C103" s="2">
        <v>96</v>
      </c>
      <c r="D103" s="2">
        <v>95.9</v>
      </c>
      <c r="E103" s="2">
        <v>90.6</v>
      </c>
      <c r="F103" s="2">
        <v>81.099999999999994</v>
      </c>
      <c r="G103" s="2">
        <v>72.899999999999991</v>
      </c>
      <c r="H103" s="2">
        <v>72.8</v>
      </c>
      <c r="I103" s="2">
        <v>72.600000000000009</v>
      </c>
      <c r="J103" s="2">
        <v>72.400000000000006</v>
      </c>
      <c r="K103" s="2">
        <v>73.900000000000006</v>
      </c>
      <c r="L103" s="2">
        <v>75.5</v>
      </c>
      <c r="M103" s="2">
        <v>77.099999999999994</v>
      </c>
      <c r="N103">
        <v>4.4300000000000006E-2</v>
      </c>
      <c r="O103">
        <v>4.2799999999999998E-2</v>
      </c>
      <c r="P103">
        <v>4.2199999999999994E-2</v>
      </c>
      <c r="Q103">
        <v>4.2199999999999994E-2</v>
      </c>
      <c r="R103">
        <v>4.2900000000000001E-2</v>
      </c>
      <c r="S103">
        <v>4.2099999999999992E-2</v>
      </c>
      <c r="T103">
        <v>4.2000000000000003E-2</v>
      </c>
      <c r="U103">
        <v>4.2000000000000003E-2</v>
      </c>
    </row>
    <row r="104" spans="1:21" x14ac:dyDescent="0.3">
      <c r="A104" t="s">
        <v>127</v>
      </c>
      <c r="B104" s="2">
        <v>11337</v>
      </c>
      <c r="C104" s="2">
        <v>7816</v>
      </c>
      <c r="D104" s="2">
        <v>7941.3</v>
      </c>
      <c r="E104" s="2">
        <v>8021.5</v>
      </c>
      <c r="F104" s="2">
        <v>8170.2000000000007</v>
      </c>
      <c r="G104" s="2">
        <v>8333.4</v>
      </c>
      <c r="H104" s="2">
        <v>8438.2999999999993</v>
      </c>
      <c r="I104" s="2">
        <v>8538</v>
      </c>
      <c r="J104" s="2">
        <v>8643.6</v>
      </c>
      <c r="K104" s="2">
        <v>8729.1999999999989</v>
      </c>
      <c r="L104" s="2">
        <v>8814.2999999999993</v>
      </c>
      <c r="M104" s="2">
        <v>8895.1</v>
      </c>
      <c r="N104">
        <v>0.1191</v>
      </c>
      <c r="O104">
        <v>0.10780000000000001</v>
      </c>
      <c r="P104">
        <v>9.7299999999999998E-2</v>
      </c>
      <c r="Q104">
        <v>8.1199999999999994E-2</v>
      </c>
      <c r="R104">
        <v>8.8200000000000001E-2</v>
      </c>
      <c r="S104">
        <v>8.5999999999999993E-2</v>
      </c>
      <c r="T104">
        <v>8.4400000000000003E-2</v>
      </c>
      <c r="U104">
        <v>8.3399999999999988E-2</v>
      </c>
    </row>
    <row r="105" spans="1:21" x14ac:dyDescent="0.3">
      <c r="A105" t="s">
        <v>46</v>
      </c>
      <c r="B105" s="2">
        <v>374164</v>
      </c>
      <c r="C105" s="2">
        <v>404717</v>
      </c>
      <c r="D105" s="2">
        <v>518375.7</v>
      </c>
      <c r="E105" s="2">
        <v>545216.69999999995</v>
      </c>
      <c r="F105" s="2">
        <v>599765.40000000014</v>
      </c>
      <c r="G105" s="2">
        <v>667290.69999999995</v>
      </c>
      <c r="H105" s="2">
        <v>700625.7</v>
      </c>
      <c r="I105" s="2">
        <v>725143.79999999993</v>
      </c>
      <c r="J105" s="2">
        <v>740195.1</v>
      </c>
      <c r="K105" s="2">
        <v>729361.8</v>
      </c>
      <c r="L105" s="2">
        <v>716996.60000000009</v>
      </c>
      <c r="M105" s="2">
        <v>702560.29999999993</v>
      </c>
      <c r="N105">
        <v>349.49399999999991</v>
      </c>
      <c r="O105">
        <v>314.70719999999994</v>
      </c>
      <c r="P105">
        <v>268.13909999999998</v>
      </c>
      <c r="Q105">
        <v>213.50940000000003</v>
      </c>
      <c r="R105">
        <v>167.45719999999997</v>
      </c>
      <c r="S105">
        <v>130.53319999999999</v>
      </c>
      <c r="T105">
        <v>105.13669999999999</v>
      </c>
      <c r="U105">
        <v>85.727500000000006</v>
      </c>
    </row>
    <row r="106" spans="1:21" x14ac:dyDescent="0.3">
      <c r="A106" t="s">
        <v>128</v>
      </c>
      <c r="B106" s="2">
        <v>48</v>
      </c>
      <c r="C106" s="2">
        <v>19</v>
      </c>
      <c r="D106" s="2">
        <v>22.5</v>
      </c>
      <c r="E106" s="2">
        <v>22.7</v>
      </c>
      <c r="F106" s="2">
        <v>22.1</v>
      </c>
      <c r="G106" s="2">
        <v>21.6</v>
      </c>
      <c r="H106" s="2">
        <v>21.1</v>
      </c>
      <c r="I106" s="2">
        <v>21</v>
      </c>
      <c r="J106" s="2">
        <v>21.400000000000002</v>
      </c>
      <c r="K106" s="2">
        <v>21.8</v>
      </c>
      <c r="L106" s="2">
        <v>22</v>
      </c>
      <c r="M106" s="2">
        <v>21.900000000000002</v>
      </c>
      <c r="N106">
        <v>1.41E-2</v>
      </c>
      <c r="O106">
        <v>1.6300000000000002E-2</v>
      </c>
      <c r="P106">
        <v>1.78E-2</v>
      </c>
      <c r="Q106">
        <v>1.7500000000000002E-2</v>
      </c>
      <c r="R106">
        <v>1.7500000000000002E-2</v>
      </c>
      <c r="S106">
        <v>1.4899999999999998E-2</v>
      </c>
      <c r="T106">
        <v>1.2600000000000002E-2</v>
      </c>
      <c r="U106">
        <v>1.0800000000000001E-2</v>
      </c>
    </row>
    <row r="107" spans="1:21" x14ac:dyDescent="0.3">
      <c r="A107" t="s">
        <v>129</v>
      </c>
      <c r="B107" s="2">
        <v>11</v>
      </c>
      <c r="C107" s="2">
        <v>17</v>
      </c>
      <c r="D107" s="2">
        <v>17.100000000000001</v>
      </c>
      <c r="E107" s="2">
        <v>17.3</v>
      </c>
      <c r="F107" s="2">
        <v>17.399999999999999</v>
      </c>
      <c r="G107" s="2">
        <v>17.600000000000001</v>
      </c>
      <c r="H107" s="2">
        <v>17.8</v>
      </c>
      <c r="I107" s="2">
        <v>18.100000000000001</v>
      </c>
      <c r="J107" s="2">
        <v>18.200000000000003</v>
      </c>
      <c r="K107" s="2">
        <v>18.400000000000002</v>
      </c>
      <c r="L107" s="2">
        <v>18.8</v>
      </c>
      <c r="M107" s="2">
        <v>19.100000000000001</v>
      </c>
      <c r="N107">
        <v>2.0000000000000001E-4</v>
      </c>
      <c r="O107">
        <v>2.0000000000000001E-4</v>
      </c>
      <c r="P107">
        <v>2.0000000000000001E-4</v>
      </c>
      <c r="Q107">
        <v>2.0000000000000001E-4</v>
      </c>
      <c r="R107">
        <v>2.0000000000000001E-4</v>
      </c>
      <c r="S107">
        <v>2.0000000000000001E-4</v>
      </c>
      <c r="T107">
        <v>2.0000000000000001E-4</v>
      </c>
      <c r="U107">
        <v>2.0000000000000001E-4</v>
      </c>
    </row>
    <row r="108" spans="1:21" x14ac:dyDescent="0.3">
      <c r="A108" t="s">
        <v>48</v>
      </c>
      <c r="B108" s="2">
        <v>320866</v>
      </c>
      <c r="C108" s="2">
        <v>358576</v>
      </c>
      <c r="D108" s="2">
        <v>353955.7</v>
      </c>
      <c r="E108" s="2">
        <v>362844.6</v>
      </c>
      <c r="F108" s="2">
        <v>376936.80000000005</v>
      </c>
      <c r="G108" s="2">
        <v>392018.6</v>
      </c>
      <c r="H108" s="2">
        <v>398169.1</v>
      </c>
      <c r="I108" s="2">
        <v>406544.8</v>
      </c>
      <c r="J108" s="2">
        <v>417184.2</v>
      </c>
      <c r="K108" s="2">
        <v>426808.2</v>
      </c>
      <c r="L108" s="2">
        <v>434373.1</v>
      </c>
      <c r="M108" s="2">
        <v>447443.3</v>
      </c>
      <c r="N108">
        <v>53.082200000000007</v>
      </c>
      <c r="O108">
        <v>60.9512</v>
      </c>
      <c r="P108">
        <v>68.572500000000005</v>
      </c>
      <c r="Q108">
        <v>76.355900000000005</v>
      </c>
      <c r="R108">
        <v>82.61160000000001</v>
      </c>
      <c r="S108">
        <v>87.842699999999994</v>
      </c>
      <c r="T108">
        <v>93.1648</v>
      </c>
      <c r="U108">
        <v>98.375100000000003</v>
      </c>
    </row>
    <row r="109" spans="1:21" x14ac:dyDescent="0.3">
      <c r="A109" t="s">
        <v>50</v>
      </c>
      <c r="B109" s="2">
        <v>158281</v>
      </c>
      <c r="C109" s="2">
        <v>117421</v>
      </c>
      <c r="D109" s="2">
        <v>114547.29999999999</v>
      </c>
      <c r="E109" s="2">
        <v>117664.2</v>
      </c>
      <c r="F109" s="2">
        <v>121603.4</v>
      </c>
      <c r="G109" s="2">
        <v>125656.99999999999</v>
      </c>
      <c r="H109" s="2">
        <v>127897.80000000002</v>
      </c>
      <c r="I109" s="2">
        <v>130871.19999999998</v>
      </c>
      <c r="J109" s="2">
        <v>133654.5</v>
      </c>
      <c r="K109" s="2">
        <v>134107.9</v>
      </c>
      <c r="L109" s="2">
        <v>135419.30000000002</v>
      </c>
      <c r="M109" s="2">
        <v>137505.80000000002</v>
      </c>
      <c r="N109">
        <v>70.274100000000004</v>
      </c>
      <c r="O109">
        <v>68.484599999999986</v>
      </c>
      <c r="P109">
        <v>67.110699999999994</v>
      </c>
      <c r="Q109">
        <v>65.994599999999991</v>
      </c>
      <c r="R109">
        <v>64.998899999999992</v>
      </c>
      <c r="S109">
        <v>62.202399999999997</v>
      </c>
      <c r="T109">
        <v>56.1693</v>
      </c>
      <c r="U109">
        <v>50.179600000000008</v>
      </c>
    </row>
    <row r="110" spans="1:21" x14ac:dyDescent="0.3">
      <c r="A110" t="s">
        <v>130</v>
      </c>
      <c r="B110" s="2">
        <v>1421</v>
      </c>
      <c r="C110" s="2">
        <v>456</v>
      </c>
      <c r="D110" s="2">
        <v>2287.1</v>
      </c>
      <c r="E110" s="2">
        <v>2352.4</v>
      </c>
      <c r="F110" s="2">
        <v>2549.4</v>
      </c>
      <c r="G110" s="2">
        <v>2839.1000000000004</v>
      </c>
      <c r="H110" s="2">
        <v>2987.6</v>
      </c>
      <c r="I110" s="2">
        <v>3048.2000000000003</v>
      </c>
      <c r="J110" s="2">
        <v>3055.2000000000007</v>
      </c>
      <c r="K110" s="2">
        <v>3032.3</v>
      </c>
      <c r="L110" s="2">
        <v>3062.0000000000005</v>
      </c>
      <c r="M110" s="2">
        <v>3068.1</v>
      </c>
      <c r="N110">
        <v>0.1525</v>
      </c>
      <c r="O110">
        <v>0.13500000000000001</v>
      </c>
      <c r="P110">
        <v>0.12130000000000001</v>
      </c>
      <c r="Q110">
        <v>0.11320000000000001</v>
      </c>
      <c r="R110">
        <v>0.10979999999999999</v>
      </c>
      <c r="S110">
        <v>0.10679999999999999</v>
      </c>
      <c r="T110">
        <v>0.10349999999999999</v>
      </c>
      <c r="U110">
        <v>9.7100000000000006E-2</v>
      </c>
    </row>
    <row r="111" spans="1:21" x14ac:dyDescent="0.3">
      <c r="A111" t="s">
        <v>131</v>
      </c>
      <c r="B111" s="2">
        <v>97</v>
      </c>
      <c r="C111" s="2">
        <v>179</v>
      </c>
      <c r="D111" s="2">
        <v>338.8</v>
      </c>
      <c r="E111" s="2">
        <v>358.5</v>
      </c>
      <c r="F111" s="2">
        <v>369.5</v>
      </c>
      <c r="G111" s="2">
        <v>386</v>
      </c>
      <c r="H111" s="2">
        <v>394.7</v>
      </c>
      <c r="I111" s="2">
        <v>402.90000000000003</v>
      </c>
      <c r="J111" s="2">
        <v>411.40000000000003</v>
      </c>
      <c r="K111" s="2">
        <v>409.5</v>
      </c>
      <c r="L111" s="2">
        <v>407.5</v>
      </c>
      <c r="M111" s="2">
        <v>405.49999999999994</v>
      </c>
      <c r="N111">
        <v>1.3099999999999999E-2</v>
      </c>
      <c r="O111">
        <v>1.6E-2</v>
      </c>
      <c r="P111">
        <v>1.9399999999999997E-2</v>
      </c>
      <c r="Q111">
        <v>2.3600000000000003E-2</v>
      </c>
      <c r="R111">
        <v>2.8799999999999999E-2</v>
      </c>
      <c r="S111">
        <v>3.5000000000000003E-2</v>
      </c>
      <c r="T111">
        <v>4.2599999999999999E-2</v>
      </c>
      <c r="U111">
        <v>5.1799999999999999E-2</v>
      </c>
    </row>
    <row r="112" spans="1:21" x14ac:dyDescent="0.3">
      <c r="A112" t="s">
        <v>132</v>
      </c>
      <c r="B112" s="2">
        <v>411</v>
      </c>
      <c r="C112" s="2">
        <v>38</v>
      </c>
      <c r="D112" s="2">
        <v>137.69999999999999</v>
      </c>
      <c r="E112" s="2">
        <v>134.69999999999999</v>
      </c>
      <c r="F112" s="2">
        <v>125.39999999999999</v>
      </c>
      <c r="G112" s="2">
        <v>116.19999999999999</v>
      </c>
      <c r="H112" s="2">
        <v>104.69999999999999</v>
      </c>
      <c r="I112" s="2">
        <v>94.399999999999991</v>
      </c>
      <c r="J112" s="2">
        <v>82.600000000000009</v>
      </c>
      <c r="K112" s="2">
        <v>72.2</v>
      </c>
      <c r="L112" s="2">
        <v>64.099999999999994</v>
      </c>
      <c r="M112" s="2">
        <v>57.2</v>
      </c>
      <c r="N112">
        <v>9.8000000000000014E-3</v>
      </c>
      <c r="O112">
        <v>8.0000000000000002E-3</v>
      </c>
      <c r="P112">
        <v>6.4999999999999997E-3</v>
      </c>
      <c r="Q112">
        <v>5.3E-3</v>
      </c>
      <c r="R112">
        <v>5.0000000000000001E-3</v>
      </c>
      <c r="S112">
        <v>4.0999999999999995E-3</v>
      </c>
      <c r="T112">
        <v>3.3E-3</v>
      </c>
      <c r="U112">
        <v>2.7000000000000001E-3</v>
      </c>
    </row>
    <row r="113" spans="1:21" x14ac:dyDescent="0.3">
      <c r="A113" t="s">
        <v>51</v>
      </c>
      <c r="B113" s="2">
        <v>66155</v>
      </c>
      <c r="C113" s="2">
        <v>52542</v>
      </c>
      <c r="D113" s="2">
        <v>51899.4</v>
      </c>
      <c r="E113" s="2">
        <v>50621.599999999999</v>
      </c>
      <c r="F113" s="2">
        <v>48381.2</v>
      </c>
      <c r="G113" s="2">
        <v>46689.799999999996</v>
      </c>
      <c r="H113" s="2">
        <v>44961.8</v>
      </c>
      <c r="I113" s="2">
        <v>43553.599999999999</v>
      </c>
      <c r="J113" s="2">
        <v>42496.899999999994</v>
      </c>
      <c r="K113" s="2">
        <v>41469.700000000004</v>
      </c>
      <c r="L113" s="2">
        <v>40369.500000000007</v>
      </c>
      <c r="M113" s="2">
        <v>38641.300000000003</v>
      </c>
      <c r="N113">
        <v>25.065099999999997</v>
      </c>
      <c r="O113">
        <v>23.2803</v>
      </c>
      <c r="P113">
        <v>22.378400000000003</v>
      </c>
      <c r="Q113">
        <v>21.558499999999999</v>
      </c>
      <c r="R113">
        <v>20.642299999999999</v>
      </c>
      <c r="S113">
        <v>19.664600000000004</v>
      </c>
      <c r="T113">
        <v>18.513999999999999</v>
      </c>
      <c r="U113">
        <v>17.281099999999999</v>
      </c>
    </row>
    <row r="114" spans="1:21" x14ac:dyDescent="0.3">
      <c r="A114" t="s">
        <v>133</v>
      </c>
      <c r="B114" s="2">
        <v>154</v>
      </c>
      <c r="C114" s="2">
        <v>362</v>
      </c>
      <c r="D114" s="2">
        <v>360.1</v>
      </c>
      <c r="E114" s="2">
        <v>364.4</v>
      </c>
      <c r="F114" s="2">
        <v>368.40000000000003</v>
      </c>
      <c r="G114" s="2">
        <v>372.40000000000003</v>
      </c>
      <c r="H114" s="2">
        <v>378</v>
      </c>
      <c r="I114" s="2">
        <v>383.7</v>
      </c>
      <c r="J114" s="2">
        <v>389.6</v>
      </c>
      <c r="K114" s="2">
        <v>394.99999999999994</v>
      </c>
      <c r="L114" s="2">
        <v>400.8</v>
      </c>
      <c r="M114" s="2">
        <v>406.5</v>
      </c>
      <c r="N114">
        <v>2.0000000000000004E-4</v>
      </c>
      <c r="O114">
        <v>1.9999999999999998E-4</v>
      </c>
      <c r="P114">
        <v>2.9999999999999997E-4</v>
      </c>
      <c r="Q114">
        <v>2.9999999999999997E-4</v>
      </c>
      <c r="R114">
        <v>1E-3</v>
      </c>
      <c r="S114">
        <v>3.9999999999999996E-4</v>
      </c>
      <c r="T114">
        <v>3.0000000000000003E-4</v>
      </c>
      <c r="U114">
        <v>3.0000000000000003E-4</v>
      </c>
    </row>
    <row r="115" spans="1:21" x14ac:dyDescent="0.3">
      <c r="A115" t="s">
        <v>134</v>
      </c>
      <c r="B115" s="2">
        <v>5141</v>
      </c>
      <c r="C115" s="2">
        <v>7622</v>
      </c>
      <c r="D115" s="2">
        <v>7568</v>
      </c>
      <c r="E115" s="2">
        <v>7665.9</v>
      </c>
      <c r="F115" s="2">
        <v>7834.6</v>
      </c>
      <c r="G115" s="2">
        <v>8005.5</v>
      </c>
      <c r="H115" s="2">
        <v>8158.5999999999995</v>
      </c>
      <c r="I115" s="2">
        <v>8319.5</v>
      </c>
      <c r="J115" s="2">
        <v>8483.1</v>
      </c>
      <c r="K115" s="2">
        <v>8651.5</v>
      </c>
      <c r="L115" s="2">
        <v>8848.6</v>
      </c>
      <c r="M115" s="2">
        <v>9057.6999999999989</v>
      </c>
      <c r="N115">
        <v>1.5133000000000001</v>
      </c>
      <c r="O115">
        <v>1.4488999999999996</v>
      </c>
      <c r="P115">
        <v>1.4081000000000004</v>
      </c>
      <c r="Q115">
        <v>1.4074999999999995</v>
      </c>
      <c r="R115">
        <v>1.4127000000000003</v>
      </c>
      <c r="S115">
        <v>1.421</v>
      </c>
      <c r="T115">
        <v>1.4282000000000004</v>
      </c>
      <c r="U115">
        <v>1.4276999999999997</v>
      </c>
    </row>
    <row r="116" spans="1:21" x14ac:dyDescent="0.3">
      <c r="A116" t="s">
        <v>135</v>
      </c>
      <c r="B116" s="2">
        <v>12041</v>
      </c>
      <c r="C116" s="2">
        <v>10170</v>
      </c>
      <c r="D116" s="2">
        <v>10600.8</v>
      </c>
      <c r="E116" s="2">
        <v>10846.300000000001</v>
      </c>
      <c r="F116" s="2">
        <v>11256.999999999998</v>
      </c>
      <c r="G116" s="2">
        <v>11596.6</v>
      </c>
      <c r="H116" s="2">
        <v>11964.7</v>
      </c>
      <c r="I116" s="2">
        <v>12581.699999999999</v>
      </c>
      <c r="J116" s="2">
        <v>12853.8</v>
      </c>
      <c r="K116" s="2">
        <v>12942.3</v>
      </c>
      <c r="L116" s="2">
        <v>12963.6</v>
      </c>
      <c r="M116" s="2">
        <v>12884.699999999999</v>
      </c>
      <c r="N116">
        <v>8.0437000000000012</v>
      </c>
      <c r="O116">
        <v>8.2378999999999998</v>
      </c>
      <c r="P116">
        <v>8.6338999999999988</v>
      </c>
      <c r="Q116">
        <v>9.1262999999999987</v>
      </c>
      <c r="R116">
        <v>9.3834000000000017</v>
      </c>
      <c r="S116">
        <v>9.4689999999999994</v>
      </c>
      <c r="T116">
        <v>9.5204000000000004</v>
      </c>
      <c r="U116">
        <v>9.4870999999999999</v>
      </c>
    </row>
    <row r="117" spans="1:21" x14ac:dyDescent="0.3">
      <c r="A117" t="s">
        <v>136</v>
      </c>
      <c r="B117" s="2">
        <v>28</v>
      </c>
      <c r="C117" s="2">
        <v>46</v>
      </c>
      <c r="D117" s="2">
        <v>40.1</v>
      </c>
      <c r="E117" s="2">
        <v>38.799999999999997</v>
      </c>
      <c r="F117" s="2">
        <v>35.599999999999994</v>
      </c>
      <c r="G117" s="2">
        <v>33.200000000000003</v>
      </c>
      <c r="H117" s="2">
        <v>31.299999999999997</v>
      </c>
      <c r="I117" s="2">
        <v>29.9</v>
      </c>
      <c r="J117" s="2">
        <v>28.700000000000003</v>
      </c>
      <c r="K117" s="2">
        <v>27.800000000000004</v>
      </c>
      <c r="L117" s="2">
        <v>29.200000000000003</v>
      </c>
      <c r="M117" s="2">
        <v>31</v>
      </c>
      <c r="N117">
        <v>3.7000000000000002E-3</v>
      </c>
      <c r="O117">
        <v>3.2000000000000002E-3</v>
      </c>
      <c r="P117">
        <v>2.8E-3</v>
      </c>
      <c r="Q117">
        <v>2.5000000000000001E-3</v>
      </c>
      <c r="R117">
        <v>3.0000000000000001E-3</v>
      </c>
      <c r="S117">
        <v>2.5999999999999994E-3</v>
      </c>
      <c r="T117">
        <v>2.3999999999999998E-3</v>
      </c>
      <c r="U117">
        <v>2.1000000000000003E-3</v>
      </c>
    </row>
    <row r="118" spans="1:21" x14ac:dyDescent="0.3">
      <c r="A118" t="s">
        <v>137</v>
      </c>
      <c r="B118" s="2">
        <v>5957</v>
      </c>
      <c r="C118" s="2">
        <v>9519</v>
      </c>
      <c r="D118" s="2">
        <v>8038.2</v>
      </c>
      <c r="E118" s="2">
        <v>8176</v>
      </c>
      <c r="F118" s="2">
        <v>8510.3000000000011</v>
      </c>
      <c r="G118" s="2">
        <v>8884.7000000000007</v>
      </c>
      <c r="H118" s="2">
        <v>9021.5</v>
      </c>
      <c r="I118" s="2">
        <v>9074.6999999999989</v>
      </c>
      <c r="J118" s="2">
        <v>9084.6</v>
      </c>
      <c r="K118" s="2">
        <v>9082.6</v>
      </c>
      <c r="L118" s="2">
        <v>9139.1</v>
      </c>
      <c r="M118" s="2">
        <v>9431.1999999999989</v>
      </c>
      <c r="N118">
        <v>1.4481000000000002</v>
      </c>
      <c r="O118">
        <v>1.4236</v>
      </c>
      <c r="P118">
        <v>1.3908999999999998</v>
      </c>
      <c r="Q118">
        <v>1.3465</v>
      </c>
      <c r="R118">
        <v>1.2989000000000002</v>
      </c>
      <c r="S118">
        <v>1.2630999999999999</v>
      </c>
      <c r="T118">
        <v>1.2115</v>
      </c>
      <c r="U118">
        <v>1.1328999999999998</v>
      </c>
    </row>
    <row r="119" spans="1:21" x14ac:dyDescent="0.3">
      <c r="A119" t="s">
        <v>138</v>
      </c>
      <c r="B119" s="2">
        <v>81</v>
      </c>
      <c r="C119" s="2">
        <v>27</v>
      </c>
      <c r="D119" s="2">
        <v>75.5</v>
      </c>
      <c r="E119" s="2">
        <v>77.099999999999994</v>
      </c>
      <c r="F119" s="2">
        <v>78.7</v>
      </c>
      <c r="G119" s="2">
        <v>81.7</v>
      </c>
      <c r="H119" s="2">
        <v>84.1</v>
      </c>
      <c r="I119" s="2">
        <v>86.499999999999986</v>
      </c>
      <c r="J119" s="2">
        <v>89.399999999999991</v>
      </c>
      <c r="K119" s="2">
        <v>91.8</v>
      </c>
      <c r="L119" s="2">
        <v>93.399999999999991</v>
      </c>
      <c r="M119" s="2">
        <v>93.4</v>
      </c>
      <c r="N119">
        <v>8.3000000000000001E-3</v>
      </c>
      <c r="O119">
        <v>7.4999999999999997E-3</v>
      </c>
      <c r="P119">
        <v>6.4000000000000003E-3</v>
      </c>
      <c r="Q119">
        <v>5.3000000000000009E-3</v>
      </c>
      <c r="R119">
        <v>5.4999999999999997E-3</v>
      </c>
      <c r="S119">
        <v>4.4999999999999997E-3</v>
      </c>
      <c r="T119">
        <v>3.6999999999999997E-3</v>
      </c>
      <c r="U119">
        <v>3.0000000000000001E-3</v>
      </c>
    </row>
    <row r="120" spans="1:21" x14ac:dyDescent="0.3">
      <c r="A120" t="s">
        <v>139</v>
      </c>
      <c r="B120" s="2">
        <v>0</v>
      </c>
      <c r="C120" s="2">
        <v>90</v>
      </c>
      <c r="D120" s="2">
        <v>91</v>
      </c>
      <c r="E120" s="2">
        <v>92.4</v>
      </c>
      <c r="F120" s="2">
        <v>94.699999999999989</v>
      </c>
      <c r="G120" s="2">
        <v>97.199999999999989</v>
      </c>
      <c r="H120" s="2">
        <v>99.3</v>
      </c>
      <c r="I120" s="2">
        <v>101.3</v>
      </c>
      <c r="J120" s="2">
        <v>103.6</v>
      </c>
      <c r="K120" s="2">
        <v>105.39999999999999</v>
      </c>
      <c r="L120" s="2">
        <v>107.2</v>
      </c>
      <c r="M120" s="2">
        <v>109.1</v>
      </c>
      <c r="N120">
        <v>3.8E-3</v>
      </c>
      <c r="O120">
        <v>3.9000000000000003E-3</v>
      </c>
      <c r="P120">
        <v>4.0999999999999995E-3</v>
      </c>
      <c r="Q120">
        <v>4.0999999999999995E-3</v>
      </c>
      <c r="R120">
        <v>4.7000000000000002E-3</v>
      </c>
      <c r="S120">
        <v>4.5999999999999999E-3</v>
      </c>
      <c r="T120">
        <v>4.7000000000000002E-3</v>
      </c>
      <c r="U120">
        <v>5.0000000000000001E-3</v>
      </c>
    </row>
    <row r="121" spans="1:21" x14ac:dyDescent="0.3">
      <c r="A121" t="s">
        <v>53</v>
      </c>
      <c r="B121" s="2">
        <v>30960</v>
      </c>
      <c r="C121" s="2">
        <v>13137</v>
      </c>
      <c r="D121" s="2">
        <v>13216</v>
      </c>
      <c r="E121" s="2">
        <v>13313.300000000001</v>
      </c>
      <c r="F121" s="2">
        <v>13804.599999999999</v>
      </c>
      <c r="G121" s="2">
        <v>14476.000000000002</v>
      </c>
      <c r="H121" s="2">
        <v>15198.4</v>
      </c>
      <c r="I121" s="2">
        <v>16172.599999999999</v>
      </c>
      <c r="J121" s="2">
        <v>17302.399999999998</v>
      </c>
      <c r="K121" s="2">
        <v>18465.099999999999</v>
      </c>
      <c r="L121" s="2">
        <v>19944.5</v>
      </c>
      <c r="M121" s="2">
        <v>20642.900000000001</v>
      </c>
      <c r="N121">
        <v>24.838999999999999</v>
      </c>
      <c r="O121">
        <v>27.208200000000001</v>
      </c>
      <c r="P121">
        <v>30.457999999999998</v>
      </c>
      <c r="Q121">
        <v>34.648300000000006</v>
      </c>
      <c r="R121">
        <v>39.601099999999995</v>
      </c>
      <c r="S121">
        <v>41.857500000000002</v>
      </c>
      <c r="T121">
        <v>42.651400000000002</v>
      </c>
      <c r="U121">
        <v>42.559699999999999</v>
      </c>
    </row>
    <row r="122" spans="1:21" x14ac:dyDescent="0.3">
      <c r="A122" t="s">
        <v>140</v>
      </c>
      <c r="B122" s="2">
        <v>951</v>
      </c>
      <c r="C122" s="2">
        <v>763</v>
      </c>
      <c r="D122" s="2">
        <v>763</v>
      </c>
      <c r="E122" s="2">
        <v>773.90000000000009</v>
      </c>
      <c r="F122" s="2">
        <v>788</v>
      </c>
      <c r="G122" s="2">
        <v>802.19999999999993</v>
      </c>
      <c r="H122" s="2">
        <v>817.9</v>
      </c>
      <c r="I122" s="2">
        <v>833.80000000000007</v>
      </c>
      <c r="J122" s="2">
        <v>850.1</v>
      </c>
      <c r="K122" s="2">
        <v>865.2</v>
      </c>
      <c r="L122" s="2">
        <v>880.2</v>
      </c>
      <c r="M122" s="2">
        <v>895</v>
      </c>
      <c r="N122">
        <v>3.49E-2</v>
      </c>
      <c r="O122">
        <v>3.6899999999999995E-2</v>
      </c>
      <c r="P122">
        <v>3.9399999999999998E-2</v>
      </c>
      <c r="Q122">
        <v>4.1799999999999997E-2</v>
      </c>
      <c r="R122">
        <v>4.4200000000000003E-2</v>
      </c>
      <c r="S122">
        <v>4.5700000000000005E-2</v>
      </c>
      <c r="T122">
        <v>4.7600000000000003E-2</v>
      </c>
      <c r="U122">
        <v>4.9599999999999991E-2</v>
      </c>
    </row>
    <row r="123" spans="1:21" x14ac:dyDescent="0.3">
      <c r="A123" t="s">
        <v>141</v>
      </c>
      <c r="B123" s="2">
        <v>35072</v>
      </c>
      <c r="C123" s="2">
        <v>42602</v>
      </c>
      <c r="D123" s="2">
        <v>42600.1</v>
      </c>
      <c r="E123" s="2">
        <v>43093.4</v>
      </c>
      <c r="F123" s="2">
        <v>43676.7</v>
      </c>
      <c r="G123" s="2">
        <v>44238.599999999991</v>
      </c>
      <c r="H123" s="2">
        <v>44830.5</v>
      </c>
      <c r="I123" s="2">
        <v>45446.8</v>
      </c>
      <c r="J123" s="2">
        <v>46057.4</v>
      </c>
      <c r="K123" s="2">
        <v>46575.500000000007</v>
      </c>
      <c r="L123" s="2">
        <v>47080.6</v>
      </c>
      <c r="M123" s="2">
        <v>47582.1</v>
      </c>
      <c r="N123">
        <v>2.3981999999999997</v>
      </c>
      <c r="O123">
        <v>2.4218999999999999</v>
      </c>
      <c r="P123">
        <v>2.4489000000000001</v>
      </c>
      <c r="Q123">
        <v>2.4780000000000002</v>
      </c>
      <c r="R123">
        <v>2.5110000000000001</v>
      </c>
      <c r="S123">
        <v>2.5434999999999999</v>
      </c>
      <c r="T123">
        <v>2.5784000000000002</v>
      </c>
      <c r="U123">
        <v>2.6150000000000002</v>
      </c>
    </row>
    <row r="124" spans="1:21" x14ac:dyDescent="0.3">
      <c r="A124" t="s">
        <v>142</v>
      </c>
      <c r="B124" s="2">
        <v>13010</v>
      </c>
      <c r="C124" s="2">
        <v>13309</v>
      </c>
      <c r="D124" s="2">
        <v>13343</v>
      </c>
      <c r="E124" s="2">
        <v>13516.8</v>
      </c>
      <c r="F124" s="2">
        <v>13802.4</v>
      </c>
      <c r="G124" s="2">
        <v>14096.8</v>
      </c>
      <c r="H124" s="2">
        <v>14426.4</v>
      </c>
      <c r="I124" s="2">
        <v>14768</v>
      </c>
      <c r="J124" s="2">
        <v>15123.300000000001</v>
      </c>
      <c r="K124" s="2">
        <v>15514.300000000001</v>
      </c>
      <c r="L124" s="2">
        <v>15924.800000000001</v>
      </c>
      <c r="M124" s="2">
        <v>16356.800000000001</v>
      </c>
      <c r="N124">
        <v>3.1480999999999999</v>
      </c>
      <c r="O124">
        <v>3.2976000000000005</v>
      </c>
      <c r="P124">
        <v>3.4531999999999998</v>
      </c>
      <c r="Q124">
        <v>3.6153000000000004</v>
      </c>
      <c r="R124">
        <v>3.7839</v>
      </c>
      <c r="S124">
        <v>3.9586999999999999</v>
      </c>
      <c r="T124">
        <v>4.1404000000000005</v>
      </c>
      <c r="U124">
        <v>4.3286000000000007</v>
      </c>
    </row>
    <row r="125" spans="1:21" x14ac:dyDescent="0.3">
      <c r="A125" t="s">
        <v>143</v>
      </c>
      <c r="B125" s="2">
        <v>18</v>
      </c>
      <c r="C125" s="2">
        <v>76</v>
      </c>
      <c r="D125" s="2">
        <v>76.099999999999994</v>
      </c>
      <c r="E125" s="2">
        <v>73.900000000000006</v>
      </c>
      <c r="F125" s="2">
        <v>69.5</v>
      </c>
      <c r="G125" s="2">
        <v>65.599999999999994</v>
      </c>
      <c r="H125" s="2">
        <v>63.099999999999994</v>
      </c>
      <c r="I125" s="2">
        <v>61.2</v>
      </c>
      <c r="J125" s="2">
        <v>59.7</v>
      </c>
      <c r="K125" s="2">
        <v>58.7</v>
      </c>
      <c r="L125" s="2">
        <v>60.9</v>
      </c>
      <c r="M125" s="2">
        <v>63.5</v>
      </c>
      <c r="N125">
        <v>3.9000000000000003E-3</v>
      </c>
      <c r="O125">
        <v>3.0999999999999999E-3</v>
      </c>
      <c r="P125">
        <v>2.5000000000000001E-3</v>
      </c>
      <c r="Q125">
        <v>2.0999999999999994E-3</v>
      </c>
      <c r="R125">
        <v>2.1999999999999997E-3</v>
      </c>
      <c r="S125">
        <v>1.8E-3</v>
      </c>
      <c r="T125">
        <v>1.4000000000000002E-3</v>
      </c>
      <c r="U125">
        <v>1.1999999999999999E-3</v>
      </c>
    </row>
    <row r="126" spans="1:21" x14ac:dyDescent="0.3">
      <c r="A126" t="s">
        <v>144</v>
      </c>
      <c r="B126" s="2">
        <v>24291</v>
      </c>
      <c r="C126" s="2">
        <v>33797</v>
      </c>
      <c r="D126" s="2">
        <v>33790.9</v>
      </c>
      <c r="E126" s="2">
        <v>34113.799999999996</v>
      </c>
      <c r="F126" s="2">
        <v>34513.4</v>
      </c>
      <c r="G126" s="2">
        <v>34867.300000000003</v>
      </c>
      <c r="H126" s="2">
        <v>35392.800000000003</v>
      </c>
      <c r="I126" s="2">
        <v>35865.4</v>
      </c>
      <c r="J126" s="2">
        <v>36276.700000000004</v>
      </c>
      <c r="K126" s="2">
        <v>36632.699999999997</v>
      </c>
      <c r="L126" s="2">
        <v>37097.899999999994</v>
      </c>
      <c r="M126" s="2">
        <v>37580.699999999997</v>
      </c>
      <c r="N126">
        <v>9.2007999999999992</v>
      </c>
      <c r="O126">
        <v>9.2111999999999981</v>
      </c>
      <c r="P126">
        <v>9.1218000000000004</v>
      </c>
      <c r="Q126">
        <v>8.8309000000000015</v>
      </c>
      <c r="R126">
        <v>8.1136999999999997</v>
      </c>
      <c r="S126">
        <v>6.3087999999999997</v>
      </c>
      <c r="T126">
        <v>0.13439999999999996</v>
      </c>
      <c r="U126">
        <v>0.16390000000000002</v>
      </c>
    </row>
    <row r="127" spans="1:21" x14ac:dyDescent="0.3">
      <c r="A127" t="s">
        <v>55</v>
      </c>
      <c r="B127" s="2">
        <v>18694</v>
      </c>
      <c r="C127" s="2">
        <v>15469</v>
      </c>
      <c r="D127" s="2">
        <v>15533.8</v>
      </c>
      <c r="E127" s="2">
        <v>15697.199999999999</v>
      </c>
      <c r="F127" s="2">
        <v>16016.599999999999</v>
      </c>
      <c r="G127" s="2">
        <v>16387.5</v>
      </c>
      <c r="H127" s="2">
        <v>16677.099999999999</v>
      </c>
      <c r="I127" s="2">
        <v>16953.800000000003</v>
      </c>
      <c r="J127" s="2">
        <v>17231.099999999999</v>
      </c>
      <c r="K127" s="2">
        <v>17479.899999999998</v>
      </c>
      <c r="L127" s="2">
        <v>17725.8</v>
      </c>
      <c r="M127" s="2">
        <v>17957.599999999999</v>
      </c>
      <c r="N127">
        <v>4.7431000000000001</v>
      </c>
      <c r="O127">
        <v>5.2173999999999996</v>
      </c>
      <c r="P127">
        <v>5.5916999999999994</v>
      </c>
      <c r="Q127">
        <v>5.9344000000000001</v>
      </c>
      <c r="R127">
        <v>6.2317</v>
      </c>
      <c r="S127">
        <v>6.4885000000000002</v>
      </c>
      <c r="T127">
        <v>6.7146999999999997</v>
      </c>
      <c r="U127">
        <v>6.9168000000000003</v>
      </c>
    </row>
    <row r="128" spans="1:21" x14ac:dyDescent="0.3">
      <c r="A128" t="s">
        <v>145</v>
      </c>
      <c r="B128" s="2">
        <v>4</v>
      </c>
      <c r="C128" s="2">
        <v>16</v>
      </c>
      <c r="D128" s="2">
        <v>21.1</v>
      </c>
      <c r="E128" s="2">
        <v>20.7</v>
      </c>
      <c r="F128" s="2">
        <v>18.5</v>
      </c>
      <c r="G128" s="2">
        <v>16.7</v>
      </c>
      <c r="H128" s="2">
        <v>15.400000000000002</v>
      </c>
      <c r="I128" s="2">
        <v>14.4</v>
      </c>
      <c r="J128" s="2">
        <v>13.6</v>
      </c>
      <c r="K128" s="2">
        <v>12.799999999999999</v>
      </c>
      <c r="L128" s="2">
        <v>13.7</v>
      </c>
      <c r="M128" s="2">
        <v>14.700000000000001</v>
      </c>
      <c r="N128">
        <v>2E-3</v>
      </c>
      <c r="O128">
        <v>1.6000000000000001E-3</v>
      </c>
      <c r="P128">
        <v>1.2999999999999999E-3</v>
      </c>
      <c r="Q128">
        <v>1.1000000000000001E-3</v>
      </c>
      <c r="R128">
        <v>1.1999999999999999E-3</v>
      </c>
      <c r="S128">
        <v>1E-3</v>
      </c>
      <c r="T128">
        <v>8.0000000000000004E-4</v>
      </c>
      <c r="U128">
        <v>6.9999999999999999E-4</v>
      </c>
    </row>
    <row r="129" spans="1:21" x14ac:dyDescent="0.3">
      <c r="A129" t="s">
        <v>146</v>
      </c>
      <c r="B129" s="2">
        <v>149</v>
      </c>
      <c r="C129" s="2">
        <v>305</v>
      </c>
      <c r="D129" s="2">
        <v>305</v>
      </c>
      <c r="E129" s="2">
        <v>306.40000000000003</v>
      </c>
      <c r="F129" s="2">
        <v>309.3</v>
      </c>
      <c r="G129" s="2">
        <v>312.19999999999993</v>
      </c>
      <c r="H129" s="2">
        <v>315.80000000000007</v>
      </c>
      <c r="I129" s="2">
        <v>319</v>
      </c>
      <c r="J129" s="2">
        <v>321.90000000000003</v>
      </c>
      <c r="K129" s="2">
        <v>325.20000000000005</v>
      </c>
      <c r="L129" s="2">
        <v>328.50000000000006</v>
      </c>
      <c r="M129" s="2">
        <v>331.70000000000005</v>
      </c>
      <c r="N129">
        <v>0</v>
      </c>
      <c r="O129">
        <v>0</v>
      </c>
      <c r="P129">
        <v>0</v>
      </c>
      <c r="Q129">
        <v>0</v>
      </c>
      <c r="R129">
        <v>3.0000000000000003E-4</v>
      </c>
      <c r="S129">
        <v>0</v>
      </c>
      <c r="T129">
        <v>0</v>
      </c>
      <c r="U129">
        <v>0</v>
      </c>
    </row>
    <row r="130" spans="1:21" x14ac:dyDescent="0.3">
      <c r="A130" t="s">
        <v>147</v>
      </c>
      <c r="B130" s="2">
        <v>-84</v>
      </c>
      <c r="C130" s="2">
        <v>-31</v>
      </c>
      <c r="D130" s="2">
        <v>746.3</v>
      </c>
      <c r="E130" s="2">
        <v>12.7</v>
      </c>
      <c r="F130" s="2">
        <v>18.299999999999997</v>
      </c>
      <c r="G130" s="2">
        <v>32.700000000000003</v>
      </c>
      <c r="H130" s="2">
        <v>55.199999999999996</v>
      </c>
      <c r="I130" s="2">
        <v>77.899999999999991</v>
      </c>
      <c r="J130" s="2">
        <v>101.9</v>
      </c>
      <c r="K130" s="2">
        <v>128.69999999999999</v>
      </c>
      <c r="L130" s="2">
        <v>158.89999999999998</v>
      </c>
      <c r="M130" s="2">
        <v>194.60000000000002</v>
      </c>
      <c r="N130">
        <v>0.25219999999999998</v>
      </c>
      <c r="O130">
        <v>0.309</v>
      </c>
      <c r="P130">
        <v>0.3775</v>
      </c>
      <c r="Q130">
        <v>0.46059999999999995</v>
      </c>
      <c r="R130">
        <v>0.56110000000000004</v>
      </c>
      <c r="S130">
        <v>0.68340000000000001</v>
      </c>
      <c r="T130">
        <v>0.83199999999999996</v>
      </c>
      <c r="U130">
        <v>1.0125999999999999</v>
      </c>
    </row>
    <row r="131" spans="1:21" x14ac:dyDescent="0.3">
      <c r="A131" t="s">
        <v>148</v>
      </c>
      <c r="B131" s="2">
        <v>9664</v>
      </c>
      <c r="C131" s="2">
        <v>5403</v>
      </c>
      <c r="D131" s="2">
        <v>5472.2</v>
      </c>
      <c r="E131" s="2">
        <v>5521.2</v>
      </c>
      <c r="F131" s="2">
        <v>5552.1</v>
      </c>
      <c r="G131" s="2">
        <v>5581.5</v>
      </c>
      <c r="H131" s="2">
        <v>5659.9</v>
      </c>
      <c r="I131" s="2">
        <v>5737.9000000000005</v>
      </c>
      <c r="J131" s="2">
        <v>5815.9</v>
      </c>
      <c r="K131" s="2">
        <v>5899.8</v>
      </c>
      <c r="L131" s="2">
        <v>5983.9</v>
      </c>
      <c r="M131" s="2">
        <v>6067.9000000000005</v>
      </c>
      <c r="N131">
        <v>0.27350000000000002</v>
      </c>
      <c r="O131">
        <v>0.27760000000000001</v>
      </c>
      <c r="P131">
        <v>0.2848</v>
      </c>
      <c r="Q131">
        <v>0.29170000000000001</v>
      </c>
      <c r="R131">
        <v>0.2908</v>
      </c>
      <c r="S131">
        <v>0.28749999999999998</v>
      </c>
      <c r="T131">
        <v>0.28050000000000003</v>
      </c>
      <c r="U131">
        <v>0.27010000000000001</v>
      </c>
    </row>
    <row r="132" spans="1:21" x14ac:dyDescent="0.3">
      <c r="A132" t="s">
        <v>149</v>
      </c>
      <c r="B132" s="2">
        <v>81</v>
      </c>
      <c r="C132" s="2">
        <v>82</v>
      </c>
      <c r="D132" s="2">
        <v>94.9</v>
      </c>
      <c r="E132" s="2">
        <v>97.2</v>
      </c>
      <c r="F132" s="2">
        <v>94</v>
      </c>
      <c r="G132" s="2">
        <v>90.5</v>
      </c>
      <c r="H132" s="2">
        <v>92</v>
      </c>
      <c r="I132" s="2">
        <v>93.8</v>
      </c>
      <c r="J132" s="2">
        <v>95.7</v>
      </c>
      <c r="K132" s="2">
        <v>96</v>
      </c>
      <c r="L132" s="2">
        <v>95.200000000000017</v>
      </c>
      <c r="M132" s="2">
        <v>93.8</v>
      </c>
      <c r="N132">
        <v>1.47E-2</v>
      </c>
      <c r="O132">
        <v>1.2E-2</v>
      </c>
      <c r="P132">
        <v>9.8000000000000014E-3</v>
      </c>
      <c r="Q132">
        <v>8.0999999999999996E-3</v>
      </c>
      <c r="R132">
        <v>8.0000000000000002E-3</v>
      </c>
      <c r="S132">
        <v>6.4999999999999997E-3</v>
      </c>
      <c r="T132">
        <v>5.3E-3</v>
      </c>
      <c r="U132">
        <v>4.4000000000000003E-3</v>
      </c>
    </row>
    <row r="133" spans="1:21" x14ac:dyDescent="0.3">
      <c r="A133" t="s">
        <v>150</v>
      </c>
      <c r="B133" s="2">
        <v>26016</v>
      </c>
      <c r="C133" s="2">
        <v>29975</v>
      </c>
      <c r="D133" s="2">
        <v>36599.800000000003</v>
      </c>
      <c r="E133" s="2">
        <v>36791.800000000003</v>
      </c>
      <c r="F133" s="2">
        <v>37409.1</v>
      </c>
      <c r="G133" s="2">
        <v>38037.599999999999</v>
      </c>
      <c r="H133" s="2">
        <v>38646.5</v>
      </c>
      <c r="I133" s="2">
        <v>39198.400000000001</v>
      </c>
      <c r="J133" s="2">
        <v>39353.699999999997</v>
      </c>
      <c r="K133" s="2">
        <v>38961.9</v>
      </c>
      <c r="L133" s="2">
        <v>38340.9</v>
      </c>
      <c r="M133" s="2">
        <v>37391.4</v>
      </c>
      <c r="N133">
        <v>0.41370000000000001</v>
      </c>
      <c r="O133">
        <v>0.50349999999999995</v>
      </c>
      <c r="P133">
        <v>0.61260000000000003</v>
      </c>
      <c r="Q133">
        <v>0.74539999999999995</v>
      </c>
      <c r="R133">
        <v>0.87939999999999996</v>
      </c>
      <c r="S133">
        <v>0.96110000000000007</v>
      </c>
      <c r="T133">
        <v>1.0145</v>
      </c>
      <c r="U133">
        <v>1.0486</v>
      </c>
    </row>
    <row r="134" spans="1:21" x14ac:dyDescent="0.3">
      <c r="A134" t="s">
        <v>151</v>
      </c>
      <c r="B134" s="2">
        <v>17949</v>
      </c>
      <c r="C134" s="2">
        <v>28327</v>
      </c>
      <c r="D134" s="2">
        <v>30071.9</v>
      </c>
      <c r="E134" s="2">
        <v>31219.4</v>
      </c>
      <c r="F134" s="2">
        <v>30459.9</v>
      </c>
      <c r="G134" s="2">
        <v>29308.399999999998</v>
      </c>
      <c r="H134" s="2">
        <v>29488.399999999998</v>
      </c>
      <c r="I134" s="2">
        <v>29632.300000000003</v>
      </c>
      <c r="J134" s="2">
        <v>29776.600000000002</v>
      </c>
      <c r="K134" s="2">
        <v>29541.700000000004</v>
      </c>
      <c r="L134" s="2">
        <v>28900.599999999995</v>
      </c>
      <c r="M134" s="2">
        <v>27334.100000000002</v>
      </c>
      <c r="N134">
        <v>13.385299999999999</v>
      </c>
      <c r="O134">
        <v>13.816600000000001</v>
      </c>
      <c r="P134">
        <v>14.2454</v>
      </c>
      <c r="Q134">
        <v>14.711199999999998</v>
      </c>
      <c r="R134">
        <v>15.174800000000001</v>
      </c>
      <c r="S134">
        <v>15.7403</v>
      </c>
      <c r="T134">
        <v>16.375299999999999</v>
      </c>
      <c r="U134">
        <v>16.952000000000002</v>
      </c>
    </row>
    <row r="135" spans="1:21" x14ac:dyDescent="0.3">
      <c r="A135" t="s">
        <v>152</v>
      </c>
      <c r="B135" s="2">
        <v>16</v>
      </c>
      <c r="C135" s="2">
        <v>140</v>
      </c>
      <c r="D135" s="2">
        <v>161.1</v>
      </c>
      <c r="E135" s="2">
        <v>187.09999999999997</v>
      </c>
      <c r="F135" s="2">
        <v>159.19999999999999</v>
      </c>
      <c r="G135" s="2">
        <v>135.9</v>
      </c>
      <c r="H135" s="2">
        <v>117.1</v>
      </c>
      <c r="I135" s="2">
        <v>101.3</v>
      </c>
      <c r="J135" s="2">
        <v>88.399999999999991</v>
      </c>
      <c r="K135" s="2">
        <v>77.499999999999986</v>
      </c>
      <c r="L135" s="2">
        <v>90.9</v>
      </c>
      <c r="M135" s="2">
        <v>106.7</v>
      </c>
      <c r="N135">
        <v>2.2400000000000003E-2</v>
      </c>
      <c r="O135">
        <v>1.84E-2</v>
      </c>
      <c r="P135">
        <v>1.5100000000000001E-2</v>
      </c>
      <c r="Q135">
        <v>1.2500000000000002E-2</v>
      </c>
      <c r="R135">
        <v>1.2199999999999999E-2</v>
      </c>
      <c r="S135">
        <v>9.9000000000000008E-3</v>
      </c>
      <c r="T135">
        <v>8.2999999999999984E-3</v>
      </c>
      <c r="U135">
        <v>6.8000000000000005E-3</v>
      </c>
    </row>
    <row r="136" spans="1:21" x14ac:dyDescent="0.3">
      <c r="A136" t="s">
        <v>153</v>
      </c>
      <c r="B136" s="2">
        <v>31121</v>
      </c>
      <c r="C136" s="2">
        <v>29832</v>
      </c>
      <c r="D136" s="2">
        <v>29737.699999999997</v>
      </c>
      <c r="E136" s="2">
        <v>30729.599999999999</v>
      </c>
      <c r="F136" s="2">
        <v>32548.400000000001</v>
      </c>
      <c r="G136" s="2">
        <v>35832</v>
      </c>
      <c r="H136" s="2">
        <v>37634.700000000004</v>
      </c>
      <c r="I136" s="2">
        <v>39179.30000000001</v>
      </c>
      <c r="J136" s="2">
        <v>40132</v>
      </c>
      <c r="K136" s="2">
        <v>40176.600000000006</v>
      </c>
      <c r="L136" s="2">
        <v>39747.299999999996</v>
      </c>
      <c r="M136" s="2">
        <v>39081.199999999997</v>
      </c>
      <c r="N136">
        <v>4.7887000000000004</v>
      </c>
      <c r="O136">
        <v>3.9605000000000001</v>
      </c>
      <c r="P136">
        <v>3.2704</v>
      </c>
      <c r="Q136">
        <v>2.6970000000000001</v>
      </c>
      <c r="R136">
        <v>2.2394000000000003</v>
      </c>
      <c r="S136">
        <v>2.2193000000000001</v>
      </c>
      <c r="T136">
        <v>2.2082999999999999</v>
      </c>
      <c r="U136">
        <v>2.1987999999999999</v>
      </c>
    </row>
    <row r="137" spans="1:21" x14ac:dyDescent="0.3">
      <c r="A137" t="s">
        <v>154</v>
      </c>
      <c r="B137" s="2">
        <v>204</v>
      </c>
      <c r="C137" s="2">
        <v>557</v>
      </c>
      <c r="D137" s="2">
        <v>551</v>
      </c>
      <c r="E137" s="2">
        <v>559.4</v>
      </c>
      <c r="F137" s="2">
        <v>572.4</v>
      </c>
      <c r="G137" s="2">
        <v>586</v>
      </c>
      <c r="H137" s="2">
        <v>596</v>
      </c>
      <c r="I137" s="2">
        <v>606</v>
      </c>
      <c r="J137" s="2">
        <v>616.5</v>
      </c>
      <c r="K137" s="2">
        <v>624.80000000000007</v>
      </c>
      <c r="L137" s="2">
        <v>633.69999999999993</v>
      </c>
      <c r="M137" s="2">
        <v>642.30000000000007</v>
      </c>
      <c r="N137">
        <v>2.9999999999999997E-4</v>
      </c>
      <c r="O137">
        <v>4.0000000000000002E-4</v>
      </c>
      <c r="P137">
        <v>6.9999999999999999E-4</v>
      </c>
      <c r="Q137">
        <v>5.9999999999999995E-4</v>
      </c>
      <c r="R137">
        <v>7.3000000000000001E-3</v>
      </c>
      <c r="S137">
        <v>2.2000000000000001E-3</v>
      </c>
      <c r="T137">
        <v>4.0000000000000002E-4</v>
      </c>
      <c r="U137">
        <v>1E-4</v>
      </c>
    </row>
    <row r="138" spans="1:21" x14ac:dyDescent="0.3">
      <c r="A138" s="9" t="s">
        <v>57</v>
      </c>
      <c r="B138" s="10">
        <f>SUM(B139:B149)</f>
        <v>31357</v>
      </c>
      <c r="C138" s="10">
        <f>SUM(C139:C149)</f>
        <v>35956</v>
      </c>
      <c r="D138" s="10">
        <f>SUM(D139:D149)</f>
        <v>33256.100000000006</v>
      </c>
      <c r="E138" s="10">
        <f>SUM(E139:E149)</f>
        <v>33651.899999999994</v>
      </c>
      <c r="F138" s="10">
        <f t="shared" ref="F138:U138" si="4">SUM(F139:F149)</f>
        <v>34748.099999999991</v>
      </c>
      <c r="G138" s="10">
        <f t="shared" si="4"/>
        <v>35773</v>
      </c>
      <c r="H138" s="10">
        <f t="shared" si="4"/>
        <v>35852.300000000003</v>
      </c>
      <c r="I138" s="10">
        <f t="shared" si="4"/>
        <v>35697.200000000004</v>
      </c>
      <c r="J138" s="10">
        <f t="shared" si="4"/>
        <v>34596.300000000003</v>
      </c>
      <c r="K138" s="10">
        <f t="shared" si="4"/>
        <v>32214.9</v>
      </c>
      <c r="L138" s="10">
        <f t="shared" si="4"/>
        <v>30001.400000000005</v>
      </c>
      <c r="M138" s="10">
        <f t="shared" si="4"/>
        <v>28288</v>
      </c>
      <c r="N138" s="10">
        <f t="shared" si="4"/>
        <v>9.3701000000000008</v>
      </c>
      <c r="O138" s="10">
        <f t="shared" si="4"/>
        <v>8.3294999999999995</v>
      </c>
      <c r="P138" s="10">
        <f t="shared" si="4"/>
        <v>7.0454999999999997</v>
      </c>
      <c r="Q138" s="10">
        <f t="shared" si="4"/>
        <v>5.4705000000000013</v>
      </c>
      <c r="R138" s="10">
        <f t="shared" si="4"/>
        <v>3.4394999999999984</v>
      </c>
      <c r="S138" s="10">
        <f t="shared" si="4"/>
        <v>3.5310000000000001</v>
      </c>
      <c r="T138" s="10">
        <f t="shared" si="4"/>
        <v>3.7775000000000007</v>
      </c>
      <c r="U138" s="10">
        <f t="shared" si="4"/>
        <v>4.1495000000000006</v>
      </c>
    </row>
    <row r="139" spans="1:21" x14ac:dyDescent="0.3">
      <c r="A139" t="s">
        <v>59</v>
      </c>
      <c r="B139" s="2">
        <v>15342</v>
      </c>
      <c r="C139" s="2">
        <v>18897</v>
      </c>
      <c r="D139" s="2">
        <v>18020.3</v>
      </c>
      <c r="E139" s="2">
        <v>18183.399999999998</v>
      </c>
      <c r="F139" s="2">
        <v>18348.7</v>
      </c>
      <c r="G139" s="2">
        <v>18204.300000000007</v>
      </c>
      <c r="H139" s="2">
        <v>17510.7</v>
      </c>
      <c r="I139" s="2">
        <v>16846.200000000004</v>
      </c>
      <c r="J139" s="2">
        <v>15760.699999999997</v>
      </c>
      <c r="K139" s="2">
        <v>14102.3</v>
      </c>
      <c r="L139" s="2">
        <v>12710.1</v>
      </c>
      <c r="M139" s="2">
        <v>11705.2</v>
      </c>
      <c r="N139">
        <v>7.1550000000000002</v>
      </c>
      <c r="O139">
        <v>6.0796000000000001</v>
      </c>
      <c r="P139">
        <v>4.7513000000000005</v>
      </c>
      <c r="Q139">
        <v>3.1003999999999996</v>
      </c>
      <c r="R139">
        <v>1.0389999999999999</v>
      </c>
      <c r="S139">
        <v>1.1401000000000003</v>
      </c>
      <c r="T139">
        <v>1.4486000000000003</v>
      </c>
      <c r="U139">
        <v>1.8034000000000014</v>
      </c>
    </row>
    <row r="140" spans="1:21" x14ac:dyDescent="0.3">
      <c r="A140" t="s">
        <v>155</v>
      </c>
      <c r="B140" s="2">
        <v>-2</v>
      </c>
      <c r="C140" s="2">
        <v>4</v>
      </c>
      <c r="D140" s="2">
        <v>0</v>
      </c>
      <c r="E140" s="2">
        <v>0.1</v>
      </c>
      <c r="F140" s="2">
        <v>0.1</v>
      </c>
      <c r="G140" s="2">
        <v>0.1</v>
      </c>
      <c r="H140" s="2">
        <v>0.1</v>
      </c>
      <c r="I140" s="2">
        <v>0.2</v>
      </c>
      <c r="J140" s="2">
        <v>0.2</v>
      </c>
      <c r="K140" s="2">
        <v>0.2</v>
      </c>
      <c r="L140" s="2">
        <v>0.2</v>
      </c>
      <c r="M140" s="2">
        <v>0.2</v>
      </c>
      <c r="N140">
        <v>0</v>
      </c>
      <c r="O140">
        <v>0</v>
      </c>
      <c r="P140">
        <v>0</v>
      </c>
      <c r="Q140">
        <v>0</v>
      </c>
      <c r="R140">
        <v>1.9999999999999996E-4</v>
      </c>
      <c r="S140">
        <v>0</v>
      </c>
      <c r="T140">
        <v>0</v>
      </c>
      <c r="U140">
        <v>0</v>
      </c>
    </row>
    <row r="141" spans="1:21" x14ac:dyDescent="0.3">
      <c r="A141" t="s">
        <v>156</v>
      </c>
      <c r="B141" s="2">
        <v>-58</v>
      </c>
      <c r="C141" s="2">
        <v>708</v>
      </c>
      <c r="D141" s="2">
        <v>475.4</v>
      </c>
      <c r="E141" s="2">
        <v>499.8</v>
      </c>
      <c r="F141" s="2">
        <v>529.5</v>
      </c>
      <c r="G141" s="2">
        <v>555.79999999999995</v>
      </c>
      <c r="H141" s="2">
        <v>528.19999999999993</v>
      </c>
      <c r="I141" s="2">
        <v>484.8</v>
      </c>
      <c r="J141" s="2">
        <v>413.40000000000003</v>
      </c>
      <c r="K141" s="2">
        <v>495.1</v>
      </c>
      <c r="L141" s="2">
        <v>561.5</v>
      </c>
      <c r="M141" s="2">
        <v>614.79999999999995</v>
      </c>
      <c r="N141">
        <v>0.27669999999999995</v>
      </c>
      <c r="O141">
        <v>0.1240999999999999</v>
      </c>
      <c r="P141">
        <v>2.409999999999991E-2</v>
      </c>
      <c r="Q141">
        <v>1.5200000000000045E-2</v>
      </c>
      <c r="R141">
        <v>1.3800000000000182E-2</v>
      </c>
      <c r="S141">
        <v>5.6000000000000225E-3</v>
      </c>
      <c r="T141">
        <v>6.0000000000000001E-3</v>
      </c>
      <c r="U141">
        <v>6.0399999999999975E-2</v>
      </c>
    </row>
    <row r="142" spans="1:21" x14ac:dyDescent="0.3">
      <c r="A142" t="s">
        <v>157</v>
      </c>
      <c r="B142" s="2">
        <v>4</v>
      </c>
      <c r="C142" s="2">
        <v>9</v>
      </c>
      <c r="D142" s="2">
        <v>8.1</v>
      </c>
      <c r="E142" s="2">
        <v>8.1999999999999993</v>
      </c>
      <c r="F142" s="2">
        <v>8</v>
      </c>
      <c r="G142" s="2">
        <v>7.8</v>
      </c>
      <c r="H142" s="2">
        <v>7.6000000000000005</v>
      </c>
      <c r="I142" s="2">
        <v>7.6</v>
      </c>
      <c r="J142" s="2">
        <v>7.6</v>
      </c>
      <c r="K142" s="2">
        <v>7.5</v>
      </c>
      <c r="L142" s="2">
        <v>7.6</v>
      </c>
      <c r="M142" s="2">
        <v>7.8000000000000007</v>
      </c>
      <c r="N142">
        <v>1.2000000000000001E-3</v>
      </c>
      <c r="O142">
        <v>1.1000000000000001E-3</v>
      </c>
      <c r="P142">
        <v>1.1000000000000001E-3</v>
      </c>
      <c r="Q142">
        <v>1E-3</v>
      </c>
      <c r="R142">
        <v>1.6999999999999999E-3</v>
      </c>
      <c r="S142">
        <v>1.4000000000000002E-3</v>
      </c>
      <c r="T142">
        <v>1.2999999999999999E-3</v>
      </c>
      <c r="U142">
        <v>1.4E-3</v>
      </c>
    </row>
    <row r="143" spans="1:21" x14ac:dyDescent="0.3">
      <c r="A143" t="s">
        <v>158</v>
      </c>
      <c r="B143" s="2">
        <v>17</v>
      </c>
      <c r="C143" s="2">
        <v>31</v>
      </c>
      <c r="D143" s="2">
        <v>22.2</v>
      </c>
      <c r="E143" s="2">
        <v>22.8</v>
      </c>
      <c r="F143" s="2">
        <v>22.299999999999997</v>
      </c>
      <c r="G143" s="2">
        <v>21.8</v>
      </c>
      <c r="H143" s="2">
        <v>22</v>
      </c>
      <c r="I143" s="2">
        <v>22.200000000000003</v>
      </c>
      <c r="J143" s="2">
        <v>22.6</v>
      </c>
      <c r="K143" s="2">
        <v>23.5</v>
      </c>
      <c r="L143" s="2">
        <v>24.2</v>
      </c>
      <c r="M143" s="2">
        <v>24.900000000000002</v>
      </c>
      <c r="N143">
        <v>7.6000000000000009E-3</v>
      </c>
      <c r="O143">
        <v>7.8000000000000005E-3</v>
      </c>
      <c r="P143">
        <v>7.9000000000000008E-3</v>
      </c>
      <c r="Q143">
        <v>8.0000000000000002E-3</v>
      </c>
      <c r="R143">
        <v>8.4000000000000012E-3</v>
      </c>
      <c r="S143">
        <v>8.3000000000000001E-3</v>
      </c>
      <c r="T143">
        <v>8.5000000000000006E-3</v>
      </c>
      <c r="U143">
        <v>8.6E-3</v>
      </c>
    </row>
    <row r="144" spans="1:21" x14ac:dyDescent="0.3">
      <c r="A144" t="s">
        <v>61</v>
      </c>
      <c r="B144" s="2">
        <v>9522</v>
      </c>
      <c r="C144" s="2">
        <v>9437</v>
      </c>
      <c r="D144" s="2">
        <v>8281.6000000000022</v>
      </c>
      <c r="E144" s="2">
        <v>8390.7000000000025</v>
      </c>
      <c r="F144" s="2">
        <v>9137.9</v>
      </c>
      <c r="G144" s="2">
        <v>10116.699999999999</v>
      </c>
      <c r="H144" s="2">
        <v>10841.900000000001</v>
      </c>
      <c r="I144" s="2">
        <v>11321.3</v>
      </c>
      <c r="J144" s="2">
        <v>11308.800000000003</v>
      </c>
      <c r="K144" s="2">
        <v>10463.9</v>
      </c>
      <c r="L144" s="2">
        <v>9539.8000000000011</v>
      </c>
      <c r="M144" s="2">
        <v>8743.5</v>
      </c>
      <c r="N144">
        <v>1.3393999999999999</v>
      </c>
      <c r="O144">
        <v>1.5794999999999999</v>
      </c>
      <c r="P144">
        <v>1.7778999999999998</v>
      </c>
      <c r="Q144">
        <v>1.9195</v>
      </c>
      <c r="R144">
        <v>2.0105999999999997</v>
      </c>
      <c r="S144">
        <v>2.0785</v>
      </c>
      <c r="T144">
        <v>2.0886999999999998</v>
      </c>
      <c r="U144">
        <v>2.0651999999999999</v>
      </c>
    </row>
    <row r="145" spans="1:25" s="1" customFormat="1" x14ac:dyDescent="0.3">
      <c r="A145" t="s">
        <v>159</v>
      </c>
      <c r="B145" s="2">
        <v>6068</v>
      </c>
      <c r="C145" s="2">
        <v>6471</v>
      </c>
      <c r="D145" s="2">
        <v>6053</v>
      </c>
      <c r="E145" s="2">
        <v>6140.3000000000011</v>
      </c>
      <c r="F145" s="2">
        <v>6284</v>
      </c>
      <c r="G145" s="2">
        <v>6438.1</v>
      </c>
      <c r="H145" s="2">
        <v>6508.6</v>
      </c>
      <c r="I145" s="2">
        <v>6575</v>
      </c>
      <c r="J145" s="2">
        <v>6637.1</v>
      </c>
      <c r="K145" s="2">
        <v>6672.8000000000011</v>
      </c>
      <c r="L145" s="2">
        <v>6704.9000000000005</v>
      </c>
      <c r="M145" s="2">
        <v>6734.5</v>
      </c>
      <c r="N145">
        <v>0.46739999999999965</v>
      </c>
      <c r="O145">
        <v>0.41579999999999928</v>
      </c>
      <c r="P145">
        <v>0.36229999999999929</v>
      </c>
      <c r="Q145">
        <v>0.30580000000000107</v>
      </c>
      <c r="R145">
        <v>0.24469999999999892</v>
      </c>
      <c r="S145">
        <v>0.17689999999999964</v>
      </c>
      <c r="T145">
        <v>0.10420000000000072</v>
      </c>
      <c r="U145">
        <v>8.8699999999999821E-2</v>
      </c>
      <c r="V145"/>
      <c r="W145"/>
      <c r="X145"/>
      <c r="Y145"/>
    </row>
    <row r="146" spans="1:25" s="9" customFormat="1" x14ac:dyDescent="0.3">
      <c r="A146" t="s">
        <v>160</v>
      </c>
      <c r="B146" s="2">
        <v>132</v>
      </c>
      <c r="C146" s="2">
        <v>79</v>
      </c>
      <c r="D146" s="2">
        <v>75.400000000000006</v>
      </c>
      <c r="E146" s="2">
        <v>76.099999999999994</v>
      </c>
      <c r="F146" s="2">
        <v>76.7</v>
      </c>
      <c r="G146" s="2">
        <v>77.5</v>
      </c>
      <c r="H146" s="2">
        <v>78.099999999999994</v>
      </c>
      <c r="I146" s="2">
        <v>79.3</v>
      </c>
      <c r="J146" s="2">
        <v>80.599999999999994</v>
      </c>
      <c r="K146" s="2">
        <v>81.8</v>
      </c>
      <c r="L146" s="2">
        <v>83.199999999999989</v>
      </c>
      <c r="M146" s="2">
        <v>84.6</v>
      </c>
      <c r="N146">
        <v>1.2000000000000001E-3</v>
      </c>
      <c r="O146">
        <v>1.2000000000000001E-3</v>
      </c>
      <c r="P146">
        <v>1.2000000000000001E-3</v>
      </c>
      <c r="Q146">
        <v>1.2000000000000001E-3</v>
      </c>
      <c r="R146">
        <v>1.8E-3</v>
      </c>
      <c r="S146">
        <v>1.6000000000000001E-3</v>
      </c>
      <c r="T146">
        <v>1.7000000000000001E-3</v>
      </c>
      <c r="U146">
        <v>1.8E-3</v>
      </c>
      <c r="V146"/>
      <c r="W146"/>
      <c r="X146"/>
      <c r="Y146"/>
    </row>
    <row r="147" spans="1:25" x14ac:dyDescent="0.3">
      <c r="A147" t="s">
        <v>161</v>
      </c>
      <c r="B147" s="2">
        <v>263</v>
      </c>
      <c r="C147" s="2">
        <v>179</v>
      </c>
      <c r="D147" s="2">
        <v>179</v>
      </c>
      <c r="E147" s="2">
        <v>179.60000000000008</v>
      </c>
      <c r="F147" s="2">
        <v>179.99999999999963</v>
      </c>
      <c r="G147" s="2">
        <v>179.79999999999964</v>
      </c>
      <c r="H147" s="2">
        <v>177.49999999999972</v>
      </c>
      <c r="I147" s="2">
        <v>175.69999999999962</v>
      </c>
      <c r="J147" s="2">
        <v>175.09999999999991</v>
      </c>
      <c r="K147" s="2">
        <v>174.10000000000008</v>
      </c>
      <c r="L147" s="2">
        <v>173.20000000000019</v>
      </c>
      <c r="M147" s="2">
        <v>172.50000000000017</v>
      </c>
      <c r="N147">
        <v>2.109999999999991E-2</v>
      </c>
      <c r="O147">
        <v>1.8600000000000137E-2</v>
      </c>
      <c r="P147">
        <v>1.6500000000000001E-2</v>
      </c>
      <c r="Q147">
        <v>1.4500000000000001E-2</v>
      </c>
      <c r="R147">
        <v>1.290000000000009E-2</v>
      </c>
      <c r="S147">
        <v>1.1099999999999909E-2</v>
      </c>
      <c r="T147">
        <v>9.7999999999999546E-3</v>
      </c>
      <c r="U147">
        <v>8.5999999999999098E-3</v>
      </c>
    </row>
    <row r="148" spans="1:25" x14ac:dyDescent="0.3">
      <c r="A148" t="s">
        <v>162</v>
      </c>
      <c r="B148" s="2">
        <v>6</v>
      </c>
      <c r="C148" s="2">
        <v>14</v>
      </c>
      <c r="D148" s="2">
        <v>14.1</v>
      </c>
      <c r="E148" s="2">
        <v>15.7</v>
      </c>
      <c r="F148" s="2">
        <v>13.2</v>
      </c>
      <c r="G148" s="2">
        <v>11.4</v>
      </c>
      <c r="H148" s="2">
        <v>9.8000000000000007</v>
      </c>
      <c r="I148" s="2">
        <v>11.8</v>
      </c>
      <c r="J148" s="2">
        <v>13.8</v>
      </c>
      <c r="K148" s="2">
        <v>16.500000000000004</v>
      </c>
      <c r="L148" s="2">
        <v>19.499999999999996</v>
      </c>
      <c r="M148" s="2">
        <v>23.099999999999998</v>
      </c>
      <c r="N148">
        <v>3.0999999999999999E-3</v>
      </c>
      <c r="O148">
        <v>2.8999999999999998E-3</v>
      </c>
      <c r="P148">
        <v>2.8999999999999998E-3</v>
      </c>
      <c r="Q148">
        <v>3.3E-3</v>
      </c>
      <c r="R148">
        <v>3.7000000000000002E-3</v>
      </c>
      <c r="S148">
        <v>4.0999999999999995E-3</v>
      </c>
      <c r="T148">
        <v>4.7000000000000002E-3</v>
      </c>
      <c r="U148">
        <v>5.4999999999999997E-3</v>
      </c>
    </row>
    <row r="149" spans="1:25" x14ac:dyDescent="0.3">
      <c r="A149" t="s">
        <v>163</v>
      </c>
      <c r="B149" s="2">
        <v>63</v>
      </c>
      <c r="C149" s="2">
        <v>127</v>
      </c>
      <c r="D149" s="2">
        <v>127</v>
      </c>
      <c r="E149" s="2">
        <v>135.19999999999999</v>
      </c>
      <c r="F149" s="2">
        <v>147.69999999999999</v>
      </c>
      <c r="G149" s="2">
        <v>159.70000000000002</v>
      </c>
      <c r="H149" s="2">
        <v>167.8</v>
      </c>
      <c r="I149" s="2">
        <v>173.09999999999997</v>
      </c>
      <c r="J149" s="2">
        <v>176.4</v>
      </c>
      <c r="K149" s="2">
        <v>177.20000000000002</v>
      </c>
      <c r="L149" s="2">
        <v>177.20000000000002</v>
      </c>
      <c r="M149" s="2">
        <v>176.89999999999998</v>
      </c>
      <c r="N149">
        <v>9.74E-2</v>
      </c>
      <c r="O149">
        <v>9.8900000000000002E-2</v>
      </c>
      <c r="P149">
        <v>0.1003</v>
      </c>
      <c r="Q149">
        <v>0.10160000000000001</v>
      </c>
      <c r="R149">
        <v>0.1027</v>
      </c>
      <c r="S149">
        <v>0.10340000000000001</v>
      </c>
      <c r="T149">
        <v>0.10399999999999998</v>
      </c>
      <c r="U149">
        <v>0.10589999999999999</v>
      </c>
    </row>
    <row r="150" spans="1:25" x14ac:dyDescent="0.3">
      <c r="A150" s="1" t="s">
        <v>94</v>
      </c>
    </row>
    <row r="151" spans="1:25" x14ac:dyDescent="0.3">
      <c r="B151" s="2" t="s">
        <v>1</v>
      </c>
      <c r="D151" s="2" t="s">
        <v>2</v>
      </c>
    </row>
    <row r="152" spans="1:25" x14ac:dyDescent="0.3">
      <c r="A152" s="5" t="s">
        <v>4</v>
      </c>
      <c r="B152" s="6">
        <v>1992</v>
      </c>
      <c r="C152" s="6">
        <v>2017</v>
      </c>
      <c r="D152" s="7">
        <v>2017</v>
      </c>
      <c r="E152" s="7">
        <v>2020</v>
      </c>
      <c r="F152" s="7">
        <v>2025</v>
      </c>
      <c r="G152" s="7">
        <v>2030</v>
      </c>
      <c r="H152" s="7">
        <v>2035</v>
      </c>
      <c r="I152" s="7">
        <v>2040</v>
      </c>
      <c r="J152" s="7">
        <v>2045</v>
      </c>
      <c r="K152" s="7">
        <v>2050</v>
      </c>
      <c r="L152" s="7">
        <v>2055</v>
      </c>
      <c r="M152" s="7">
        <v>2060</v>
      </c>
      <c r="N152" s="8">
        <v>2065</v>
      </c>
      <c r="O152" s="8">
        <v>2070</v>
      </c>
      <c r="P152" s="8">
        <v>2075</v>
      </c>
      <c r="Q152" s="8">
        <v>2080</v>
      </c>
      <c r="R152" s="8">
        <v>2085</v>
      </c>
      <c r="S152" s="8">
        <v>2090</v>
      </c>
      <c r="T152" s="8">
        <v>2095</v>
      </c>
      <c r="U152" s="8">
        <v>2100</v>
      </c>
    </row>
    <row r="153" spans="1:25" x14ac:dyDescent="0.3">
      <c r="A153" s="9" t="s">
        <v>63</v>
      </c>
      <c r="B153" s="10">
        <f>SUM(B154:B183)+B187+B188+B192+B193+B194+B195+B198</f>
        <v>564479</v>
      </c>
      <c r="C153" s="10">
        <f>SUM(C154:C183)+C187+C188+C192+C193+C194+C195+C198</f>
        <v>755410</v>
      </c>
      <c r="D153" s="10">
        <f>SUM(D154:D183)+D187+D188+D192+D193+D194+D195+D198</f>
        <v>771326.99999999977</v>
      </c>
      <c r="E153" s="10">
        <f>SUM(E154:E183)+E187+E188+E192+E193+E194+E195+E198</f>
        <v>799796.4</v>
      </c>
      <c r="F153" s="10">
        <f t="shared" ref="F153:U153" si="5">SUM(F154:F183)+F187+F188+F192+F193+F194+F195+F198</f>
        <v>817538.29999999981</v>
      </c>
      <c r="G153" s="10">
        <f t="shared" si="5"/>
        <v>834295.90000000014</v>
      </c>
      <c r="H153" s="10">
        <f t="shared" si="5"/>
        <v>833921.90000000014</v>
      </c>
      <c r="I153" s="10">
        <f t="shared" si="5"/>
        <v>846955.5</v>
      </c>
      <c r="J153" s="10">
        <f t="shared" si="5"/>
        <v>879318.29999999981</v>
      </c>
      <c r="K153" s="10">
        <f t="shared" si="5"/>
        <v>910894.60000000021</v>
      </c>
      <c r="L153" s="10">
        <f t="shared" si="5"/>
        <v>944160.29999999993</v>
      </c>
      <c r="M153" s="10">
        <f t="shared" si="5"/>
        <v>976595.70000000007</v>
      </c>
      <c r="N153" s="10">
        <f t="shared" si="5"/>
        <v>607.1848</v>
      </c>
      <c r="O153" s="10">
        <f t="shared" si="5"/>
        <v>621.7527</v>
      </c>
      <c r="P153" s="10">
        <f t="shared" si="5"/>
        <v>652.53449999999998</v>
      </c>
      <c r="Q153" s="10">
        <f t="shared" si="5"/>
        <v>695.66129999999987</v>
      </c>
      <c r="R153" s="10">
        <f t="shared" si="5"/>
        <v>736.69539999999995</v>
      </c>
      <c r="S153" s="10">
        <f t="shared" si="5"/>
        <v>776.79989999999998</v>
      </c>
      <c r="T153" s="10">
        <f t="shared" si="5"/>
        <v>809.11789999999985</v>
      </c>
      <c r="U153" s="10">
        <f t="shared" si="5"/>
        <v>837.16859999999997</v>
      </c>
    </row>
    <row r="154" spans="1:25" x14ac:dyDescent="0.3">
      <c r="A154" t="s">
        <v>164</v>
      </c>
      <c r="B154" s="2">
        <v>2554</v>
      </c>
      <c r="C154" s="2">
        <v>1182</v>
      </c>
      <c r="D154" s="2">
        <v>1208</v>
      </c>
      <c r="E154" s="2">
        <v>1217.7</v>
      </c>
      <c r="F154" s="2">
        <v>1231.2</v>
      </c>
      <c r="G154" s="2">
        <v>1246.3999999999999</v>
      </c>
      <c r="H154" s="2">
        <v>1264.2</v>
      </c>
      <c r="I154" s="2">
        <v>1282.0999999999999</v>
      </c>
      <c r="J154" s="2">
        <v>1299.7</v>
      </c>
      <c r="K154" s="2">
        <v>1315.5</v>
      </c>
      <c r="L154" s="2">
        <v>1330.3</v>
      </c>
      <c r="M154" s="2">
        <v>1343.3999999999999</v>
      </c>
      <c r="N154">
        <v>2.3100000000000002E-2</v>
      </c>
      <c r="O154">
        <v>2.0399999999999998E-2</v>
      </c>
      <c r="P154">
        <v>1.7600000000000001E-2</v>
      </c>
      <c r="Q154">
        <v>1.43E-2</v>
      </c>
      <c r="R154">
        <v>1.2799999999999999E-2</v>
      </c>
      <c r="S154">
        <v>9.1999999999999998E-3</v>
      </c>
      <c r="T154">
        <v>5.4999999999999997E-3</v>
      </c>
      <c r="U154">
        <v>1.8000000000000008E-3</v>
      </c>
    </row>
    <row r="155" spans="1:25" x14ac:dyDescent="0.3">
      <c r="A155" t="s">
        <v>65</v>
      </c>
      <c r="B155" s="2">
        <v>17690</v>
      </c>
      <c r="C155" s="2">
        <v>27294</v>
      </c>
      <c r="D155" s="2">
        <v>28303.800000000003</v>
      </c>
      <c r="E155" s="2">
        <v>29047.300000000003</v>
      </c>
      <c r="F155" s="2">
        <v>30855.9</v>
      </c>
      <c r="G155" s="2">
        <v>33330</v>
      </c>
      <c r="H155" s="2">
        <v>34053.299999999996</v>
      </c>
      <c r="I155" s="2">
        <v>37187.799999999996</v>
      </c>
      <c r="J155" s="2">
        <v>40255.299999999996</v>
      </c>
      <c r="K155" s="2">
        <v>44297.799999999996</v>
      </c>
      <c r="L155" s="2">
        <v>49317.1</v>
      </c>
      <c r="M155" s="2">
        <v>52932.9</v>
      </c>
      <c r="N155">
        <v>17.920400000000001</v>
      </c>
      <c r="O155">
        <v>16.200299999999999</v>
      </c>
      <c r="P155">
        <v>14.997099999999998</v>
      </c>
      <c r="Q155">
        <v>14.1922</v>
      </c>
      <c r="R155">
        <v>13.743799999999998</v>
      </c>
      <c r="S155">
        <v>13.684100000000001</v>
      </c>
      <c r="T155">
        <v>13.7942</v>
      </c>
      <c r="U155">
        <v>13.9815</v>
      </c>
    </row>
    <row r="156" spans="1:25" x14ac:dyDescent="0.3">
      <c r="A156" t="s">
        <v>165</v>
      </c>
      <c r="B156" s="2">
        <v>0</v>
      </c>
      <c r="C156" s="2">
        <v>8506</v>
      </c>
      <c r="D156" s="2">
        <v>8585.7000000000007</v>
      </c>
      <c r="E156" s="2">
        <v>8250.6</v>
      </c>
      <c r="F156" s="2">
        <v>6486.7000000000007</v>
      </c>
      <c r="G156" s="2">
        <v>5390.4</v>
      </c>
      <c r="H156" s="2">
        <v>5181.2999999999993</v>
      </c>
      <c r="I156" s="2">
        <v>5099.3</v>
      </c>
      <c r="J156" s="2">
        <v>5045.8999999999996</v>
      </c>
      <c r="K156" s="2">
        <v>4805.1000000000004</v>
      </c>
      <c r="L156" s="2">
        <v>4272.6000000000004</v>
      </c>
      <c r="M156" s="2">
        <v>3716</v>
      </c>
      <c r="N156">
        <v>1.3431999999999999</v>
      </c>
      <c r="O156">
        <v>1.1007</v>
      </c>
      <c r="P156">
        <v>0.9123</v>
      </c>
      <c r="Q156">
        <v>0.77629999999999999</v>
      </c>
      <c r="R156">
        <v>0.70169999999999999</v>
      </c>
      <c r="S156">
        <v>0.64249999999999996</v>
      </c>
      <c r="T156">
        <v>0.58820000000000006</v>
      </c>
      <c r="U156">
        <v>0.5363</v>
      </c>
    </row>
    <row r="157" spans="1:25" x14ac:dyDescent="0.3">
      <c r="A157" t="s">
        <v>166</v>
      </c>
      <c r="B157" s="2">
        <v>36</v>
      </c>
      <c r="C157" s="2">
        <v>3424</v>
      </c>
      <c r="D157" s="2">
        <v>3601.2000000000003</v>
      </c>
      <c r="E157" s="2">
        <v>3757.3999999999996</v>
      </c>
      <c r="F157" s="2">
        <v>3854</v>
      </c>
      <c r="G157" s="2">
        <v>3942.2000000000003</v>
      </c>
      <c r="H157" s="2">
        <v>4042</v>
      </c>
      <c r="I157" s="2">
        <v>4148.1000000000004</v>
      </c>
      <c r="J157" s="2">
        <v>4266</v>
      </c>
      <c r="K157" s="2">
        <v>4407.5</v>
      </c>
      <c r="L157" s="2">
        <v>4541.1999999999989</v>
      </c>
      <c r="M157" s="2">
        <v>4612</v>
      </c>
      <c r="N157">
        <v>1.9753000000000001</v>
      </c>
      <c r="O157">
        <v>1.88</v>
      </c>
      <c r="P157">
        <v>1.8009000000000002</v>
      </c>
      <c r="Q157">
        <v>1.7328999999999999</v>
      </c>
      <c r="R157">
        <v>1.6753</v>
      </c>
      <c r="S157">
        <v>1.6233000000000002</v>
      </c>
      <c r="T157">
        <v>1.5794999999999999</v>
      </c>
      <c r="U157">
        <v>1.5434000000000001</v>
      </c>
    </row>
    <row r="158" spans="1:25" x14ac:dyDescent="0.3">
      <c r="A158" t="s">
        <v>167</v>
      </c>
      <c r="B158" s="2">
        <v>3553</v>
      </c>
      <c r="C158" s="2">
        <v>5444</v>
      </c>
      <c r="D158" s="2">
        <v>5683.1</v>
      </c>
      <c r="E158" s="2">
        <v>5817</v>
      </c>
      <c r="F158" s="2">
        <v>5940</v>
      </c>
      <c r="G158" s="2">
        <v>6026.7999999999993</v>
      </c>
      <c r="H158" s="2">
        <v>5956.5</v>
      </c>
      <c r="I158" s="2">
        <v>5842.9000000000005</v>
      </c>
      <c r="J158" s="2">
        <v>5668.3</v>
      </c>
      <c r="K158" s="2">
        <v>5484.0000000000009</v>
      </c>
      <c r="L158" s="2">
        <v>5316.6</v>
      </c>
      <c r="M158" s="2">
        <v>5173.8</v>
      </c>
      <c r="N158">
        <v>2.1360000000000001</v>
      </c>
      <c r="O158">
        <v>1.9026999999999998</v>
      </c>
      <c r="P158">
        <v>1.7149000000000005</v>
      </c>
      <c r="Q158">
        <v>1.5608999999999997</v>
      </c>
      <c r="R158">
        <v>1.4448000000000001</v>
      </c>
      <c r="S158">
        <v>1.3485</v>
      </c>
      <c r="T158">
        <v>1.2803999999999995</v>
      </c>
      <c r="U158">
        <v>1.2335</v>
      </c>
    </row>
    <row r="159" spans="1:25" x14ac:dyDescent="0.3">
      <c r="A159" t="s">
        <v>169</v>
      </c>
      <c r="B159" s="2">
        <v>1725</v>
      </c>
      <c r="C159" s="2">
        <v>3622</v>
      </c>
      <c r="D159" s="2">
        <v>3503.1000000000004</v>
      </c>
      <c r="E159" s="2">
        <v>3364.7000000000003</v>
      </c>
      <c r="F159" s="2">
        <v>2777.2000000000003</v>
      </c>
      <c r="G159" s="2">
        <v>2173.1</v>
      </c>
      <c r="H159" s="2">
        <v>1598.4</v>
      </c>
      <c r="I159" s="2">
        <v>1324.0000000000002</v>
      </c>
      <c r="J159" s="2">
        <v>1321.5000000000002</v>
      </c>
      <c r="K159" s="2">
        <v>1324.6</v>
      </c>
      <c r="L159" s="2">
        <v>1331.9</v>
      </c>
      <c r="M159" s="2">
        <v>1344.3999999999996</v>
      </c>
      <c r="N159">
        <v>9.4600000000000142E-2</v>
      </c>
      <c r="O159">
        <v>9.6500000000000002E-2</v>
      </c>
      <c r="P159">
        <v>9.7299999999999956E-2</v>
      </c>
      <c r="Q159">
        <v>9.7700000000000051E-2</v>
      </c>
      <c r="R159">
        <v>9.8700000000000052E-2</v>
      </c>
      <c r="S159">
        <v>9.8399999999999863E-2</v>
      </c>
      <c r="T159">
        <v>9.8500000000000004E-2</v>
      </c>
      <c r="U159">
        <v>9.8700000000000052E-2</v>
      </c>
    </row>
    <row r="160" spans="1:25" x14ac:dyDescent="0.3">
      <c r="A160" t="s">
        <v>66</v>
      </c>
      <c r="B160" s="2">
        <v>0</v>
      </c>
      <c r="C160" s="2">
        <v>14649</v>
      </c>
      <c r="D160" s="2">
        <v>14436.800000000001</v>
      </c>
      <c r="E160" s="2">
        <v>14418.800000000001</v>
      </c>
      <c r="F160" s="2">
        <v>13820.1</v>
      </c>
      <c r="G160" s="2">
        <v>13233</v>
      </c>
      <c r="H160" s="2">
        <v>13552.300000000001</v>
      </c>
      <c r="I160" s="2">
        <v>13981.7</v>
      </c>
      <c r="J160" s="2">
        <v>14309.3</v>
      </c>
      <c r="K160" s="2">
        <v>13805.200000000003</v>
      </c>
      <c r="L160" s="2">
        <v>12802</v>
      </c>
      <c r="M160" s="2">
        <v>11319.5</v>
      </c>
      <c r="N160">
        <v>7.2647999999999993</v>
      </c>
      <c r="O160">
        <v>7.2058</v>
      </c>
      <c r="P160">
        <v>7.2345999999999995</v>
      </c>
      <c r="Q160">
        <v>7.4051</v>
      </c>
      <c r="R160">
        <v>7.664299999999999</v>
      </c>
      <c r="S160">
        <v>8.0401000000000007</v>
      </c>
      <c r="T160">
        <v>8.5555000000000003</v>
      </c>
      <c r="U160">
        <v>9.1302000000000003</v>
      </c>
    </row>
    <row r="161" spans="1:21" x14ac:dyDescent="0.3">
      <c r="A161" t="s">
        <v>171</v>
      </c>
      <c r="B161" s="2">
        <v>1836</v>
      </c>
      <c r="C161" s="2">
        <v>3751</v>
      </c>
      <c r="D161" s="2">
        <v>3750.1</v>
      </c>
      <c r="E161" s="2">
        <v>3531.8</v>
      </c>
      <c r="F161" s="2">
        <v>3255.7</v>
      </c>
      <c r="G161" s="2">
        <v>3187</v>
      </c>
      <c r="H161" s="2">
        <v>3166</v>
      </c>
      <c r="I161" s="2">
        <v>3046.5</v>
      </c>
      <c r="J161" s="2">
        <v>2918.7999999999997</v>
      </c>
      <c r="K161" s="2">
        <v>2790.2</v>
      </c>
      <c r="L161" s="2">
        <v>2719.4</v>
      </c>
      <c r="M161" s="2">
        <v>2722.6000000000004</v>
      </c>
      <c r="N161">
        <v>0.10460000000000001</v>
      </c>
      <c r="O161">
        <v>4.9000000000000002E-2</v>
      </c>
      <c r="P161">
        <v>0</v>
      </c>
      <c r="Q161">
        <v>0</v>
      </c>
      <c r="R161">
        <v>3.9999999999999145E-4</v>
      </c>
      <c r="S161">
        <v>0</v>
      </c>
      <c r="T161">
        <v>0</v>
      </c>
      <c r="U161">
        <v>1.0000000000000143E-4</v>
      </c>
    </row>
    <row r="162" spans="1:21" x14ac:dyDescent="0.3">
      <c r="A162" t="s">
        <v>68</v>
      </c>
      <c r="B162" s="2">
        <v>43918</v>
      </c>
      <c r="C162" s="2">
        <v>69788</v>
      </c>
      <c r="D162" s="2">
        <v>71910.200000000012</v>
      </c>
      <c r="E162" s="2">
        <v>76089.100000000006</v>
      </c>
      <c r="F162" s="2">
        <v>80152.7</v>
      </c>
      <c r="G162" s="2">
        <v>84683.099999999991</v>
      </c>
      <c r="H162" s="2">
        <v>86054.200000000012</v>
      </c>
      <c r="I162" s="2">
        <v>89434.300000000017</v>
      </c>
      <c r="J162" s="2">
        <v>93740.6</v>
      </c>
      <c r="K162" s="2">
        <v>98750.300000000017</v>
      </c>
      <c r="L162" s="2">
        <v>103097.00000000001</v>
      </c>
      <c r="M162" s="2">
        <v>107368.1</v>
      </c>
      <c r="N162">
        <v>63.966500000000003</v>
      </c>
      <c r="O162">
        <v>63.534800000000004</v>
      </c>
      <c r="P162">
        <v>63.531199999999998</v>
      </c>
      <c r="Q162">
        <v>63.377499999999998</v>
      </c>
      <c r="R162">
        <v>62.760600000000004</v>
      </c>
      <c r="S162">
        <v>63.228499999999997</v>
      </c>
      <c r="T162">
        <v>64.159300000000002</v>
      </c>
      <c r="U162">
        <v>66.743399999999994</v>
      </c>
    </row>
    <row r="163" spans="1:21" x14ac:dyDescent="0.3">
      <c r="A163" t="s">
        <v>70</v>
      </c>
      <c r="B163" s="2">
        <v>66140</v>
      </c>
      <c r="C163" s="2">
        <v>47021</v>
      </c>
      <c r="D163" s="2">
        <v>47640.899999999994</v>
      </c>
      <c r="E163" s="2">
        <v>49236</v>
      </c>
      <c r="F163" s="2">
        <v>49907.299999999996</v>
      </c>
      <c r="G163" s="2">
        <v>49786.400000000001</v>
      </c>
      <c r="H163" s="2">
        <v>50230.900000000009</v>
      </c>
      <c r="I163" s="2">
        <v>51338.6</v>
      </c>
      <c r="J163" s="2">
        <v>51901.7</v>
      </c>
      <c r="K163" s="2">
        <v>52630.7</v>
      </c>
      <c r="L163" s="2">
        <v>53253.299999999996</v>
      </c>
      <c r="M163" s="2">
        <v>53096.1</v>
      </c>
      <c r="N163">
        <v>12.9788</v>
      </c>
      <c r="O163">
        <v>12.727399999999999</v>
      </c>
      <c r="P163">
        <v>12.521100000000001</v>
      </c>
      <c r="Q163">
        <v>12.118799999999998</v>
      </c>
      <c r="R163">
        <v>11.333800000000002</v>
      </c>
      <c r="S163">
        <v>10.4255</v>
      </c>
      <c r="T163">
        <v>9.3747999999999987</v>
      </c>
      <c r="U163">
        <v>8.3865999999999996</v>
      </c>
    </row>
    <row r="164" spans="1:21" x14ac:dyDescent="0.3">
      <c r="A164" t="s">
        <v>72</v>
      </c>
      <c r="B164" s="2">
        <v>27101</v>
      </c>
      <c r="C164" s="2">
        <v>70134</v>
      </c>
      <c r="D164" s="2">
        <v>67655.899999999994</v>
      </c>
      <c r="E164" s="2">
        <v>69821.5</v>
      </c>
      <c r="F164" s="2">
        <v>73350.400000000009</v>
      </c>
      <c r="G164" s="2">
        <v>76894</v>
      </c>
      <c r="H164" s="2">
        <v>80737.599999999991</v>
      </c>
      <c r="I164" s="2">
        <v>83923.900000000009</v>
      </c>
      <c r="J164" s="2">
        <v>87914.800000000017</v>
      </c>
      <c r="K164" s="2">
        <v>92226.1</v>
      </c>
      <c r="L164" s="2">
        <v>97815.2</v>
      </c>
      <c r="M164" s="2">
        <v>104697.3</v>
      </c>
      <c r="N164">
        <v>84.375600000000006</v>
      </c>
      <c r="O164">
        <v>95.767499999999998</v>
      </c>
      <c r="P164">
        <v>109.5187</v>
      </c>
      <c r="Q164">
        <v>125.7895</v>
      </c>
      <c r="R164">
        <v>138.66650000000001</v>
      </c>
      <c r="S164">
        <v>142.8306</v>
      </c>
      <c r="T164">
        <v>141.40770000000001</v>
      </c>
      <c r="U164">
        <v>137.62479999999999</v>
      </c>
    </row>
    <row r="165" spans="1:21" x14ac:dyDescent="0.3">
      <c r="A165" t="s">
        <v>172</v>
      </c>
      <c r="B165" s="2">
        <v>2390</v>
      </c>
      <c r="C165" s="2">
        <v>1751</v>
      </c>
      <c r="D165" s="2">
        <v>1779.7</v>
      </c>
      <c r="E165" s="2">
        <v>1836.3999999999999</v>
      </c>
      <c r="F165" s="2">
        <v>1889.6</v>
      </c>
      <c r="G165" s="2">
        <v>1940.1</v>
      </c>
      <c r="H165" s="2">
        <v>1966.3</v>
      </c>
      <c r="I165" s="2">
        <v>1965.2</v>
      </c>
      <c r="J165" s="2">
        <v>1959.8999999999999</v>
      </c>
      <c r="K165" s="2">
        <v>1940.6</v>
      </c>
      <c r="L165" s="2">
        <v>1922.3999999999999</v>
      </c>
      <c r="M165" s="2">
        <v>1901.4</v>
      </c>
      <c r="N165">
        <v>0.35039999999999999</v>
      </c>
      <c r="O165">
        <v>0.29660000000000003</v>
      </c>
      <c r="P165">
        <v>0.251</v>
      </c>
      <c r="Q165">
        <v>0.20939999999999998</v>
      </c>
      <c r="R165">
        <v>0.1711</v>
      </c>
      <c r="S165">
        <v>0.13669999999999999</v>
      </c>
      <c r="T165">
        <v>0.10679999999999999</v>
      </c>
      <c r="U165">
        <v>8.14E-2</v>
      </c>
    </row>
    <row r="166" spans="1:21" x14ac:dyDescent="0.3">
      <c r="A166" t="s">
        <v>173</v>
      </c>
      <c r="B166" s="2">
        <v>3614</v>
      </c>
      <c r="C166" s="2">
        <v>5350</v>
      </c>
      <c r="D166" s="2">
        <v>5378.1</v>
      </c>
      <c r="E166" s="2">
        <v>5603.6</v>
      </c>
      <c r="F166" s="2">
        <v>5697.9</v>
      </c>
      <c r="G166" s="2">
        <v>5586.2999999999993</v>
      </c>
      <c r="H166" s="2">
        <v>5411.5</v>
      </c>
      <c r="I166" s="2">
        <v>5274.3</v>
      </c>
      <c r="J166" s="2">
        <v>5152.2</v>
      </c>
      <c r="K166" s="2">
        <v>5063.0999999999995</v>
      </c>
      <c r="L166" s="2">
        <v>4970.2999999999993</v>
      </c>
      <c r="M166" s="2">
        <v>4866.8</v>
      </c>
      <c r="N166">
        <v>0.8425999999999999</v>
      </c>
      <c r="O166">
        <v>0.75690000000000013</v>
      </c>
      <c r="P166">
        <v>0.65270000000000006</v>
      </c>
      <c r="Q166">
        <v>0.61809999999999998</v>
      </c>
      <c r="R166">
        <v>0.60250000000000004</v>
      </c>
      <c r="S166">
        <v>0.58499999999999996</v>
      </c>
      <c r="T166">
        <v>0.56699999999999995</v>
      </c>
      <c r="U166">
        <v>0.54889999999999994</v>
      </c>
    </row>
    <row r="167" spans="1:21" x14ac:dyDescent="0.3">
      <c r="A167" t="s">
        <v>174</v>
      </c>
      <c r="B167" s="2">
        <v>0</v>
      </c>
      <c r="C167" s="2">
        <v>959</v>
      </c>
      <c r="D167" s="2">
        <v>846.1</v>
      </c>
      <c r="E167" s="2">
        <v>916.90000000000009</v>
      </c>
      <c r="F167" s="2">
        <v>875.59999999999991</v>
      </c>
      <c r="G167" s="2">
        <v>810.4</v>
      </c>
      <c r="H167" s="2">
        <v>842.30000000000007</v>
      </c>
      <c r="I167" s="2">
        <v>1027.6000000000001</v>
      </c>
      <c r="J167" s="2">
        <v>1255.4000000000001</v>
      </c>
      <c r="K167" s="2">
        <v>1503.7000000000003</v>
      </c>
      <c r="L167" s="2">
        <v>1793.7</v>
      </c>
      <c r="M167" s="2">
        <v>2136.5</v>
      </c>
      <c r="N167">
        <v>0.19450000000000001</v>
      </c>
      <c r="O167">
        <v>0.1706</v>
      </c>
      <c r="P167">
        <v>0.15319999999999998</v>
      </c>
      <c r="Q167">
        <v>0.14039999999999997</v>
      </c>
      <c r="R167">
        <v>0.13350000000000004</v>
      </c>
      <c r="S167">
        <v>0.12470000000000001</v>
      </c>
      <c r="T167">
        <v>0.1186</v>
      </c>
      <c r="U167">
        <v>0.1135</v>
      </c>
    </row>
    <row r="168" spans="1:21" x14ac:dyDescent="0.3">
      <c r="A168" t="s">
        <v>175</v>
      </c>
      <c r="B168" s="2">
        <v>1335</v>
      </c>
      <c r="C168" s="2">
        <v>3237</v>
      </c>
      <c r="D168" s="2">
        <v>3364.6000000000004</v>
      </c>
      <c r="E168" s="2">
        <v>3530</v>
      </c>
      <c r="F168" s="2">
        <v>3440.8</v>
      </c>
      <c r="G168" s="2">
        <v>3312.7999999999997</v>
      </c>
      <c r="H168" s="2">
        <v>3389.3</v>
      </c>
      <c r="I168" s="2">
        <v>3518.0999999999995</v>
      </c>
      <c r="J168" s="2">
        <v>3678.2999999999997</v>
      </c>
      <c r="K168" s="2">
        <v>3840.8999999999996</v>
      </c>
      <c r="L168" s="2">
        <v>4028.7</v>
      </c>
      <c r="M168" s="2">
        <v>4215.5</v>
      </c>
      <c r="N168">
        <v>4.5854000000000008</v>
      </c>
      <c r="O168">
        <v>5.3266</v>
      </c>
      <c r="P168">
        <v>6.1959999999999997</v>
      </c>
      <c r="Q168">
        <v>7.1932000000000009</v>
      </c>
      <c r="R168">
        <v>8.3346</v>
      </c>
      <c r="S168">
        <v>9.7339000000000002</v>
      </c>
      <c r="T168">
        <v>11.417699999999998</v>
      </c>
      <c r="U168">
        <v>13.452900000000001</v>
      </c>
    </row>
    <row r="169" spans="1:21" x14ac:dyDescent="0.3">
      <c r="A169" t="s">
        <v>74</v>
      </c>
      <c r="B169" s="2">
        <v>14778</v>
      </c>
      <c r="C169" s="2">
        <v>17048</v>
      </c>
      <c r="D169" s="2">
        <v>18263.3</v>
      </c>
      <c r="E169" s="2">
        <v>19104.7</v>
      </c>
      <c r="F169" s="2">
        <v>20334.999999999996</v>
      </c>
      <c r="G169" s="2">
        <v>21735.599999999999</v>
      </c>
      <c r="H169" s="2">
        <v>22589</v>
      </c>
      <c r="I169" s="2">
        <v>23067.9</v>
      </c>
      <c r="J169" s="2">
        <v>23154.6</v>
      </c>
      <c r="K169" s="2">
        <v>22381.699999999997</v>
      </c>
      <c r="L169" s="2">
        <v>21592.5</v>
      </c>
      <c r="M169" s="2">
        <v>20885.399999999998</v>
      </c>
      <c r="N169">
        <v>10.4206</v>
      </c>
      <c r="O169">
        <v>8.8148999999999997</v>
      </c>
      <c r="P169">
        <v>7.2647999999999993</v>
      </c>
      <c r="Q169">
        <v>6.0301</v>
      </c>
      <c r="R169">
        <v>5.0199999999999996</v>
      </c>
      <c r="S169">
        <v>4.1275000000000004</v>
      </c>
      <c r="T169">
        <v>3.3786000000000005</v>
      </c>
      <c r="U169">
        <v>2.7284999999999999</v>
      </c>
    </row>
    <row r="170" spans="1:21" x14ac:dyDescent="0.3">
      <c r="A170" t="s">
        <v>176</v>
      </c>
      <c r="B170" s="2">
        <v>0</v>
      </c>
      <c r="C170" s="2">
        <v>880</v>
      </c>
      <c r="D170" s="2">
        <v>856</v>
      </c>
      <c r="E170" s="2">
        <v>873.30000000000007</v>
      </c>
      <c r="F170" s="2">
        <v>880.49999999999989</v>
      </c>
      <c r="G170" s="2">
        <v>889.59999999999991</v>
      </c>
      <c r="H170" s="2">
        <v>902.39999999999986</v>
      </c>
      <c r="I170" s="2">
        <v>916.7</v>
      </c>
      <c r="J170" s="2">
        <v>935.90000000000009</v>
      </c>
      <c r="K170" s="2">
        <v>958</v>
      </c>
      <c r="L170" s="2">
        <v>980.9</v>
      </c>
      <c r="M170" s="2">
        <v>1003.8</v>
      </c>
      <c r="N170">
        <v>2.6599999999999999E-2</v>
      </c>
      <c r="O170">
        <v>2.1799999999999996E-2</v>
      </c>
      <c r="P170">
        <v>1.77E-2</v>
      </c>
      <c r="Q170">
        <v>1.3800000000000002E-2</v>
      </c>
      <c r="R170">
        <v>1.15E-2</v>
      </c>
      <c r="S170">
        <v>8.5000000000000006E-3</v>
      </c>
      <c r="T170">
        <v>6.4999999999999997E-3</v>
      </c>
      <c r="U170">
        <v>6.7999999999999996E-3</v>
      </c>
    </row>
    <row r="171" spans="1:21" x14ac:dyDescent="0.3">
      <c r="A171" t="s">
        <v>177</v>
      </c>
      <c r="B171" s="2">
        <v>0</v>
      </c>
      <c r="C171" s="2">
        <v>977</v>
      </c>
      <c r="D171" s="2">
        <v>1029.5999999999999</v>
      </c>
      <c r="E171" s="2">
        <v>1003.7</v>
      </c>
      <c r="F171" s="2">
        <v>965.59999999999991</v>
      </c>
      <c r="G171" s="2">
        <v>936.3</v>
      </c>
      <c r="H171" s="2">
        <v>913.3</v>
      </c>
      <c r="I171" s="2">
        <v>894.80000000000007</v>
      </c>
      <c r="J171" s="2">
        <v>879.30000000000007</v>
      </c>
      <c r="K171" s="2">
        <v>865.09999999999991</v>
      </c>
      <c r="L171" s="2">
        <v>851.09999999999991</v>
      </c>
      <c r="M171" s="2">
        <v>846.4</v>
      </c>
      <c r="N171">
        <v>0</v>
      </c>
      <c r="O171">
        <v>0</v>
      </c>
      <c r="P171">
        <v>0</v>
      </c>
      <c r="Q171">
        <v>0</v>
      </c>
      <c r="R171">
        <v>9.9999999999994313E-5</v>
      </c>
      <c r="S171">
        <v>0</v>
      </c>
      <c r="T171">
        <v>0</v>
      </c>
      <c r="U171">
        <v>0</v>
      </c>
    </row>
    <row r="172" spans="1:21" x14ac:dyDescent="0.3">
      <c r="A172" t="s">
        <v>178</v>
      </c>
      <c r="B172" s="2">
        <v>1165</v>
      </c>
      <c r="C172" s="2">
        <v>2658</v>
      </c>
      <c r="D172" s="2">
        <v>2812.9</v>
      </c>
      <c r="E172" s="2">
        <v>2939.7</v>
      </c>
      <c r="F172" s="2">
        <v>2298.9</v>
      </c>
      <c r="G172" s="2">
        <v>2068.4</v>
      </c>
      <c r="H172" s="2">
        <v>2066.1999999999998</v>
      </c>
      <c r="I172" s="2">
        <v>2080.5</v>
      </c>
      <c r="J172" s="2">
        <v>2076.1999999999998</v>
      </c>
      <c r="K172" s="2">
        <v>2027.0000000000002</v>
      </c>
      <c r="L172" s="2">
        <v>950.7</v>
      </c>
      <c r="M172" s="2">
        <v>962.5</v>
      </c>
      <c r="N172">
        <v>0</v>
      </c>
      <c r="O172">
        <v>0</v>
      </c>
      <c r="P172">
        <v>0</v>
      </c>
      <c r="Q172">
        <v>0</v>
      </c>
      <c r="R172">
        <v>8.9999999999999857E-4</v>
      </c>
      <c r="S172">
        <v>9.9999999999994313E-5</v>
      </c>
      <c r="T172">
        <v>0</v>
      </c>
      <c r="U172">
        <v>0</v>
      </c>
    </row>
    <row r="173" spans="1:21" x14ac:dyDescent="0.3">
      <c r="A173" t="s">
        <v>76</v>
      </c>
      <c r="B173" s="2">
        <v>10714</v>
      </c>
      <c r="C173" s="2">
        <v>9008</v>
      </c>
      <c r="D173" s="2">
        <v>9387.4</v>
      </c>
      <c r="E173" s="2">
        <v>9109.5</v>
      </c>
      <c r="F173" s="2">
        <v>8418.0999999999985</v>
      </c>
      <c r="G173" s="2">
        <v>7430</v>
      </c>
      <c r="H173" s="2">
        <v>5954.1999999999989</v>
      </c>
      <c r="I173" s="2">
        <v>4831.4000000000015</v>
      </c>
      <c r="J173" s="2">
        <v>4537.7999999999984</v>
      </c>
      <c r="K173" s="2">
        <v>4255.8</v>
      </c>
      <c r="L173" s="2">
        <v>3963.6999999999994</v>
      </c>
      <c r="M173" s="2">
        <v>3652.5000000000027</v>
      </c>
      <c r="N173">
        <v>0.39530000000000293</v>
      </c>
      <c r="O173">
        <v>0.28189999999999782</v>
      </c>
      <c r="P173">
        <v>0.26490000000000147</v>
      </c>
      <c r="Q173">
        <v>0.25029999999999925</v>
      </c>
      <c r="R173">
        <v>0.24099999999999999</v>
      </c>
      <c r="S173">
        <v>0.22740000000000146</v>
      </c>
      <c r="T173">
        <v>0.21689999999999782</v>
      </c>
      <c r="U173">
        <v>0.21</v>
      </c>
    </row>
    <row r="174" spans="1:21" x14ac:dyDescent="0.3">
      <c r="A174" t="s">
        <v>78</v>
      </c>
      <c r="B174" s="2">
        <v>20955</v>
      </c>
      <c r="C174" s="2">
        <v>44851</v>
      </c>
      <c r="D174" s="2">
        <v>43833.1</v>
      </c>
      <c r="E174" s="2">
        <v>44888.3</v>
      </c>
      <c r="F174" s="2">
        <v>41754.299999999996</v>
      </c>
      <c r="G174" s="2">
        <v>36975.799999999996</v>
      </c>
      <c r="H174" s="2">
        <v>32935</v>
      </c>
      <c r="I174" s="2">
        <v>29483.499999999996</v>
      </c>
      <c r="J174" s="2">
        <v>25929.499999999996</v>
      </c>
      <c r="K174" s="2">
        <v>23218.100000000002</v>
      </c>
      <c r="L174" s="2">
        <v>22194.799999999999</v>
      </c>
      <c r="M174" s="2">
        <v>21041.9</v>
      </c>
      <c r="N174">
        <v>7.1976000000000004</v>
      </c>
      <c r="O174">
        <v>6.8537999999999997</v>
      </c>
      <c r="P174">
        <v>6.5603999999999996</v>
      </c>
      <c r="Q174">
        <v>6.3037999999999972</v>
      </c>
      <c r="R174">
        <v>6.0531999999999986</v>
      </c>
      <c r="S174">
        <v>5.8085000000000004</v>
      </c>
      <c r="T174">
        <v>5.5591999999999988</v>
      </c>
      <c r="U174">
        <v>5.3021999999999991</v>
      </c>
    </row>
    <row r="175" spans="1:21" x14ac:dyDescent="0.3">
      <c r="A175" t="s">
        <v>179</v>
      </c>
      <c r="B175" s="2">
        <v>10160</v>
      </c>
      <c r="C175" s="2">
        <v>16768</v>
      </c>
      <c r="D175" s="2">
        <v>16788.099999999999</v>
      </c>
      <c r="E175" s="2">
        <v>17876.3</v>
      </c>
      <c r="F175" s="2">
        <v>18681.199999999997</v>
      </c>
      <c r="G175" s="2">
        <v>19801.899999999998</v>
      </c>
      <c r="H175" s="2">
        <v>21510.199999999997</v>
      </c>
      <c r="I175" s="2">
        <v>23609.9</v>
      </c>
      <c r="J175" s="2">
        <v>25442.7</v>
      </c>
      <c r="K175" s="2">
        <v>27378.7</v>
      </c>
      <c r="L175" s="2">
        <v>29757.199999999997</v>
      </c>
      <c r="M175" s="2">
        <v>32582.700000000004</v>
      </c>
      <c r="N175">
        <v>9.6255000000000006</v>
      </c>
      <c r="O175">
        <v>10.7475</v>
      </c>
      <c r="P175">
        <v>12.1769</v>
      </c>
      <c r="Q175">
        <v>13.750399999999999</v>
      </c>
      <c r="R175">
        <v>15.607099999999999</v>
      </c>
      <c r="S175">
        <v>17.947700000000001</v>
      </c>
      <c r="T175">
        <v>20.895599999999998</v>
      </c>
      <c r="U175">
        <v>24.598500000000001</v>
      </c>
    </row>
    <row r="176" spans="1:21" x14ac:dyDescent="0.3">
      <c r="A176" t="s">
        <v>180</v>
      </c>
      <c r="B176" s="2">
        <v>12572</v>
      </c>
      <c r="C176" s="2">
        <v>16256</v>
      </c>
      <c r="D176" s="2">
        <v>17395.099999999999</v>
      </c>
      <c r="E176" s="2">
        <v>18034.400000000001</v>
      </c>
      <c r="F176" s="2">
        <v>18737.7</v>
      </c>
      <c r="G176" s="2">
        <v>19496.400000000001</v>
      </c>
      <c r="H176" s="2">
        <v>20543.8</v>
      </c>
      <c r="I176" s="2">
        <v>21842.3</v>
      </c>
      <c r="J176" s="2">
        <v>23401</v>
      </c>
      <c r="K176" s="2">
        <v>24829.4</v>
      </c>
      <c r="L176" s="2">
        <v>26274.7</v>
      </c>
      <c r="M176" s="2">
        <v>27535.299999999996</v>
      </c>
      <c r="N176">
        <v>35.273400000000002</v>
      </c>
      <c r="O176">
        <v>37.831000000000003</v>
      </c>
      <c r="P176">
        <v>40.005700000000004</v>
      </c>
      <c r="Q176">
        <v>42.695399999999999</v>
      </c>
      <c r="R176">
        <v>45.972300000000004</v>
      </c>
      <c r="S176">
        <v>49.877099999999999</v>
      </c>
      <c r="T176">
        <v>54.384800000000006</v>
      </c>
      <c r="U176">
        <v>60.363699999999994</v>
      </c>
    </row>
    <row r="177" spans="1:25" x14ac:dyDescent="0.3">
      <c r="A177" t="s">
        <v>181</v>
      </c>
      <c r="B177" s="2">
        <v>0</v>
      </c>
      <c r="C177" s="2">
        <v>7804</v>
      </c>
      <c r="D177" s="2">
        <v>7854.0999999999995</v>
      </c>
      <c r="E177" s="2">
        <v>7906.0999999999995</v>
      </c>
      <c r="F177" s="2">
        <v>7295.4</v>
      </c>
      <c r="G177" s="2">
        <v>6392.0999999999995</v>
      </c>
      <c r="H177" s="2">
        <v>5809.4</v>
      </c>
      <c r="I177" s="2">
        <v>5397.9</v>
      </c>
      <c r="J177" s="2">
        <v>5069.1000000000004</v>
      </c>
      <c r="K177" s="2">
        <v>4687.3999999999996</v>
      </c>
      <c r="L177" s="2">
        <v>4300.8</v>
      </c>
      <c r="M177" s="2">
        <v>3938.4999999999995</v>
      </c>
      <c r="N177">
        <v>4.0186999999999999</v>
      </c>
      <c r="O177">
        <v>4.1097999999999999</v>
      </c>
      <c r="P177">
        <v>4.2181000000000006</v>
      </c>
      <c r="Q177">
        <v>4.3051000000000004</v>
      </c>
      <c r="R177">
        <v>4.3896000000000006</v>
      </c>
      <c r="S177">
        <v>4.4643999999999995</v>
      </c>
      <c r="T177">
        <v>4.5179999999999998</v>
      </c>
      <c r="U177">
        <v>4.4880999999999993</v>
      </c>
    </row>
    <row r="178" spans="1:25" x14ac:dyDescent="0.3">
      <c r="A178" t="s">
        <v>182</v>
      </c>
      <c r="B178" s="2">
        <v>1556</v>
      </c>
      <c r="C178" s="2">
        <v>1865</v>
      </c>
      <c r="D178" s="2">
        <v>2193.7999999999997</v>
      </c>
      <c r="E178" s="2">
        <v>2248.7999999999997</v>
      </c>
      <c r="F178" s="2">
        <v>2433.8000000000002</v>
      </c>
      <c r="G178" s="2">
        <v>2541.2999999999997</v>
      </c>
      <c r="H178" s="2">
        <v>2722.2000000000003</v>
      </c>
      <c r="I178" s="2">
        <v>2888.6000000000004</v>
      </c>
      <c r="J178" s="2">
        <v>3012.7</v>
      </c>
      <c r="K178" s="2">
        <v>3032.2</v>
      </c>
      <c r="L178" s="2">
        <v>2989.9</v>
      </c>
      <c r="M178" s="2">
        <v>2894.2</v>
      </c>
      <c r="N178">
        <v>2.1204999999999998</v>
      </c>
      <c r="O178">
        <v>2.1299000000000001</v>
      </c>
      <c r="P178">
        <v>2.1386999999999996</v>
      </c>
      <c r="Q178">
        <v>2.0553000000000003</v>
      </c>
      <c r="R178">
        <v>1.8951</v>
      </c>
      <c r="S178">
        <v>1.7490000000000001</v>
      </c>
      <c r="T178">
        <v>1.6122000000000001</v>
      </c>
      <c r="U178">
        <v>1.5047999999999999</v>
      </c>
    </row>
    <row r="179" spans="1:25" x14ac:dyDescent="0.3">
      <c r="A179" t="s">
        <v>81</v>
      </c>
      <c r="B179" s="2">
        <v>16357</v>
      </c>
      <c r="C179" s="2">
        <v>15760</v>
      </c>
      <c r="D179" s="2">
        <v>15486.4</v>
      </c>
      <c r="E179" s="2">
        <v>15824.199999999999</v>
      </c>
      <c r="F179" s="2">
        <v>15811.9</v>
      </c>
      <c r="G179" s="2">
        <v>15511.399999999998</v>
      </c>
      <c r="H179" s="2">
        <v>14640.2</v>
      </c>
      <c r="I179" s="2">
        <v>13381.900000000001</v>
      </c>
      <c r="J179" s="2">
        <v>11838.300000000001</v>
      </c>
      <c r="K179" s="2">
        <v>10562.2</v>
      </c>
      <c r="L179" s="2">
        <v>9474.7999999999993</v>
      </c>
      <c r="M179" s="2">
        <v>8710.0000000000018</v>
      </c>
      <c r="N179">
        <v>4.5516999999999994</v>
      </c>
      <c r="O179">
        <v>4.3264000000000005</v>
      </c>
      <c r="P179">
        <v>4.0918999999999999</v>
      </c>
      <c r="Q179">
        <v>3.8460999999999999</v>
      </c>
      <c r="R179">
        <v>3.5926999999999998</v>
      </c>
      <c r="S179">
        <v>3.3546</v>
      </c>
      <c r="T179">
        <v>3.0945</v>
      </c>
      <c r="U179">
        <v>2.7982999999999998</v>
      </c>
    </row>
    <row r="180" spans="1:25" x14ac:dyDescent="0.3">
      <c r="A180" t="s">
        <v>83</v>
      </c>
      <c r="B180" s="2">
        <v>58212</v>
      </c>
      <c r="C180" s="2">
        <v>81181</v>
      </c>
      <c r="D180" s="2">
        <v>82980.3</v>
      </c>
      <c r="E180" s="2">
        <v>87050.299999999988</v>
      </c>
      <c r="F180" s="2">
        <v>91027.1</v>
      </c>
      <c r="G180" s="2">
        <v>95106.9</v>
      </c>
      <c r="H180" s="2">
        <v>96705.799999999988</v>
      </c>
      <c r="I180" s="2">
        <v>101287.59999999999</v>
      </c>
      <c r="J180" s="2">
        <v>106574.2</v>
      </c>
      <c r="K180" s="2">
        <v>111230.59999999999</v>
      </c>
      <c r="L180" s="2">
        <v>116255.4</v>
      </c>
      <c r="M180" s="2">
        <v>121213.3</v>
      </c>
      <c r="N180">
        <v>66.657899999999998</v>
      </c>
      <c r="O180">
        <v>66.714500000000001</v>
      </c>
      <c r="P180">
        <v>67.104900000000001</v>
      </c>
      <c r="Q180">
        <v>67.085599999999999</v>
      </c>
      <c r="R180">
        <v>66.416699999999992</v>
      </c>
      <c r="S180">
        <v>66.802999999999997</v>
      </c>
      <c r="T180">
        <v>67.6541</v>
      </c>
      <c r="U180">
        <v>69.076999999999998</v>
      </c>
    </row>
    <row r="181" spans="1:25" x14ac:dyDescent="0.3">
      <c r="A181" t="s">
        <v>183</v>
      </c>
      <c r="B181" s="2">
        <v>4353</v>
      </c>
      <c r="C181" s="2">
        <v>4730</v>
      </c>
      <c r="D181" s="2">
        <v>4636.8999999999996</v>
      </c>
      <c r="E181" s="2">
        <v>4797.2000000000007</v>
      </c>
      <c r="F181" s="2">
        <v>5130.0999999999995</v>
      </c>
      <c r="G181" s="2">
        <v>5411.0999999999995</v>
      </c>
      <c r="H181" s="2">
        <v>5791.5</v>
      </c>
      <c r="I181" s="2">
        <v>6183.9000000000005</v>
      </c>
      <c r="J181" s="2">
        <v>6625.3</v>
      </c>
      <c r="K181" s="2">
        <v>7068.7000000000007</v>
      </c>
      <c r="L181" s="2">
        <v>7530.2</v>
      </c>
      <c r="M181" s="2">
        <v>7980.0999999999995</v>
      </c>
      <c r="N181">
        <v>6.0867000000000004</v>
      </c>
      <c r="O181">
        <v>7.0657000000000005</v>
      </c>
      <c r="P181">
        <v>8.2031000000000009</v>
      </c>
      <c r="Q181">
        <v>9.5318000000000005</v>
      </c>
      <c r="R181">
        <v>11.125400000000001</v>
      </c>
      <c r="S181">
        <v>13.075799999999999</v>
      </c>
      <c r="T181">
        <v>15.463499999999998</v>
      </c>
      <c r="U181">
        <v>18.3917</v>
      </c>
    </row>
    <row r="182" spans="1:25" x14ac:dyDescent="0.3">
      <c r="A182" t="s">
        <v>85</v>
      </c>
      <c r="B182" s="2">
        <v>6479</v>
      </c>
      <c r="C182" s="2">
        <v>11025</v>
      </c>
      <c r="D182" s="2">
        <v>11142</v>
      </c>
      <c r="E182" s="2">
        <v>11990</v>
      </c>
      <c r="F182" s="2">
        <v>12262.4</v>
      </c>
      <c r="G182" s="2">
        <v>12280</v>
      </c>
      <c r="H182" s="2">
        <v>12498.199999999999</v>
      </c>
      <c r="I182" s="2">
        <v>12834.5</v>
      </c>
      <c r="J182" s="2">
        <v>13262.199999999999</v>
      </c>
      <c r="K182" s="2">
        <v>13598.9</v>
      </c>
      <c r="L182" s="2">
        <v>14024.699999999999</v>
      </c>
      <c r="M182" s="2">
        <v>14525.999999999998</v>
      </c>
      <c r="N182">
        <v>7.1542999999999992</v>
      </c>
      <c r="O182">
        <v>8.2866</v>
      </c>
      <c r="P182">
        <v>9.6327000000000016</v>
      </c>
      <c r="Q182">
        <v>11.2049</v>
      </c>
      <c r="R182">
        <v>12.673999999999999</v>
      </c>
      <c r="S182">
        <v>13.5572</v>
      </c>
      <c r="T182">
        <v>14.109200000000001</v>
      </c>
      <c r="U182">
        <v>14.429</v>
      </c>
    </row>
    <row r="183" spans="1:25" x14ac:dyDescent="0.3">
      <c r="A183" t="s">
        <v>184</v>
      </c>
      <c r="B183" s="2">
        <v>0</v>
      </c>
      <c r="C183" s="2">
        <v>7801</v>
      </c>
      <c r="D183" s="2">
        <v>7897.7</v>
      </c>
      <c r="E183" s="2">
        <v>8043.2</v>
      </c>
      <c r="F183" s="2">
        <v>8278.7000000000007</v>
      </c>
      <c r="G183" s="2">
        <v>8535.1</v>
      </c>
      <c r="H183" s="2">
        <v>8731.4</v>
      </c>
      <c r="I183" s="2">
        <v>8934.6</v>
      </c>
      <c r="J183" s="2">
        <v>9132.1</v>
      </c>
      <c r="K183" s="2">
        <v>9251.7999999999993</v>
      </c>
      <c r="L183" s="2">
        <v>9344.6999999999989</v>
      </c>
      <c r="M183" s="2">
        <v>9404</v>
      </c>
      <c r="N183">
        <v>1.2025999999999999</v>
      </c>
      <c r="O183">
        <v>1.0940999999999999</v>
      </c>
      <c r="P183">
        <v>1.0043</v>
      </c>
      <c r="Q183">
        <v>0.97120000000000006</v>
      </c>
      <c r="R183">
        <v>0.97110000000000007</v>
      </c>
      <c r="S183">
        <v>1.0487</v>
      </c>
      <c r="T183">
        <v>1.1246999999999998</v>
      </c>
      <c r="U183">
        <v>1.0048999999999999</v>
      </c>
    </row>
    <row r="184" spans="1:25" x14ac:dyDescent="0.3">
      <c r="A184" s="9" t="s">
        <v>185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</row>
    <row r="185" spans="1:25" x14ac:dyDescent="0.3">
      <c r="A185" t="s">
        <v>186</v>
      </c>
      <c r="B185" s="2">
        <v>0</v>
      </c>
      <c r="C185" s="2">
        <v>1550</v>
      </c>
      <c r="D185" s="2">
        <v>1551.1</v>
      </c>
      <c r="E185" s="2">
        <v>1567.7</v>
      </c>
      <c r="F185" s="2">
        <v>1590.8999999999999</v>
      </c>
      <c r="G185" s="2">
        <v>1614.1999999999998</v>
      </c>
      <c r="H185" s="2">
        <v>1635.6</v>
      </c>
      <c r="I185" s="2">
        <v>1657.1</v>
      </c>
      <c r="J185" s="2">
        <v>1678.7</v>
      </c>
      <c r="K185" s="2">
        <v>1698.5</v>
      </c>
      <c r="L185" s="2">
        <v>1717.9</v>
      </c>
      <c r="M185" s="2">
        <v>1737.5</v>
      </c>
      <c r="N185">
        <v>9.7000000000000003E-3</v>
      </c>
      <c r="O185">
        <v>8.6E-3</v>
      </c>
      <c r="P185">
        <v>7.6E-3</v>
      </c>
      <c r="Q185">
        <v>6.6E-3</v>
      </c>
      <c r="R185">
        <v>6.9000000000000008E-3</v>
      </c>
      <c r="S185">
        <v>6.0999999999999995E-3</v>
      </c>
      <c r="T185">
        <v>5.3000000000000009E-3</v>
      </c>
      <c r="U185">
        <v>4.7000000000000002E-3</v>
      </c>
    </row>
    <row r="186" spans="1:25" s="1" customFormat="1" x14ac:dyDescent="0.3">
      <c r="A186" t="s">
        <v>187</v>
      </c>
      <c r="B186" s="2">
        <v>0</v>
      </c>
      <c r="C186" s="2">
        <v>429</v>
      </c>
      <c r="D186" s="2">
        <v>429</v>
      </c>
      <c r="E186" s="2">
        <v>433.8</v>
      </c>
      <c r="F186" s="2">
        <v>439.5</v>
      </c>
      <c r="G186" s="2">
        <v>445.4</v>
      </c>
      <c r="H186" s="2">
        <v>453</v>
      </c>
      <c r="I186" s="2">
        <v>461.00000000000006</v>
      </c>
      <c r="J186" s="2">
        <v>469.6</v>
      </c>
      <c r="K186" s="2">
        <v>479</v>
      </c>
      <c r="L186" s="2">
        <v>489</v>
      </c>
      <c r="M186" s="2">
        <v>499.8</v>
      </c>
      <c r="N186">
        <v>2.87E-2</v>
      </c>
      <c r="O186">
        <v>3.49E-2</v>
      </c>
      <c r="P186">
        <v>4.2599999999999999E-2</v>
      </c>
      <c r="Q186">
        <v>5.2299999999999999E-2</v>
      </c>
      <c r="R186">
        <v>6.4200000000000007E-2</v>
      </c>
      <c r="S186">
        <v>7.909999999999999E-2</v>
      </c>
      <c r="T186">
        <v>9.7299999999999998E-2</v>
      </c>
      <c r="U186">
        <v>0.11650000000000001</v>
      </c>
      <c r="V186"/>
      <c r="W186"/>
      <c r="X186"/>
      <c r="Y186"/>
    </row>
    <row r="187" spans="1:25" s="9" customFormat="1" x14ac:dyDescent="0.3">
      <c r="A187" t="s">
        <v>188</v>
      </c>
      <c r="B187" s="2">
        <v>11268</v>
      </c>
      <c r="C187" s="2">
        <v>19972</v>
      </c>
      <c r="D187" s="2">
        <v>21203.1</v>
      </c>
      <c r="E187" s="2">
        <v>21657.799999999996</v>
      </c>
      <c r="F187" s="2">
        <v>23041.199999999997</v>
      </c>
      <c r="G187" s="2">
        <v>24880</v>
      </c>
      <c r="H187" s="2">
        <v>27059.4</v>
      </c>
      <c r="I187" s="2">
        <v>28909.799999999996</v>
      </c>
      <c r="J187" s="2">
        <v>30708.800000000003</v>
      </c>
      <c r="K187" s="2">
        <v>33537.300000000003</v>
      </c>
      <c r="L187" s="2">
        <v>38341.300000000003</v>
      </c>
      <c r="M187" s="2">
        <v>45902.5</v>
      </c>
      <c r="N187">
        <v>29.892499999999998</v>
      </c>
      <c r="O187">
        <v>20.910799999999998</v>
      </c>
      <c r="P187">
        <v>14.4223</v>
      </c>
      <c r="Q187">
        <v>9.5088000000000008</v>
      </c>
      <c r="R187">
        <v>4.9706000000000001</v>
      </c>
      <c r="S187">
        <v>6.0481000000000007</v>
      </c>
      <c r="T187">
        <v>7.3589000000000002</v>
      </c>
      <c r="U187">
        <v>8.9538000000000011</v>
      </c>
      <c r="V187"/>
      <c r="W187"/>
      <c r="X187"/>
      <c r="Y187"/>
    </row>
    <row r="188" spans="1:25" x14ac:dyDescent="0.3">
      <c r="A188" t="s">
        <v>189</v>
      </c>
      <c r="B188" s="2">
        <v>1614</v>
      </c>
      <c r="C188" s="2">
        <v>6709</v>
      </c>
      <c r="D188" s="2">
        <v>7346.4</v>
      </c>
      <c r="E188" s="2">
        <v>7587.5999999999985</v>
      </c>
      <c r="F188" s="2">
        <v>7870.2</v>
      </c>
      <c r="G188" s="2">
        <v>7782.8000000000011</v>
      </c>
      <c r="H188" s="2">
        <v>7167.4</v>
      </c>
      <c r="I188" s="2">
        <v>6867.9000000000005</v>
      </c>
      <c r="J188" s="2">
        <v>6471.7999999999993</v>
      </c>
      <c r="K188" s="2">
        <v>6239.4999999999991</v>
      </c>
      <c r="L188" s="2">
        <v>6071.7</v>
      </c>
      <c r="M188" s="2">
        <v>5834.2000000000007</v>
      </c>
      <c r="N188">
        <v>0.73929999999999996</v>
      </c>
      <c r="O188">
        <v>0.75329999999999997</v>
      </c>
      <c r="P188">
        <v>0.77870000000000006</v>
      </c>
      <c r="Q188">
        <v>0.79070000000000007</v>
      </c>
      <c r="R188">
        <v>0.77190000000000014</v>
      </c>
      <c r="S188">
        <v>0.72289999999999988</v>
      </c>
      <c r="T188">
        <v>0.64339999999999997</v>
      </c>
      <c r="U188">
        <v>0.54490000000000005</v>
      </c>
    </row>
    <row r="189" spans="1:25" x14ac:dyDescent="0.3">
      <c r="A189" t="s">
        <v>190</v>
      </c>
      <c r="B189" s="2">
        <v>-5</v>
      </c>
      <c r="C189" s="2">
        <v>603</v>
      </c>
      <c r="D189" s="2">
        <v>593.9</v>
      </c>
      <c r="E189" s="2">
        <v>604.4</v>
      </c>
      <c r="F189" s="2">
        <v>627.30000000000007</v>
      </c>
      <c r="G189" s="2">
        <v>675.9</v>
      </c>
      <c r="H189" s="2">
        <v>688.19999999999993</v>
      </c>
      <c r="I189" s="2">
        <v>695.90000000000009</v>
      </c>
      <c r="J189" s="2">
        <v>704.80000000000007</v>
      </c>
      <c r="K189" s="2">
        <v>712.80000000000007</v>
      </c>
      <c r="L189" s="2">
        <v>721.50000000000011</v>
      </c>
      <c r="M189" s="2">
        <v>731.4</v>
      </c>
      <c r="N189">
        <v>0.2853</v>
      </c>
      <c r="O189">
        <v>0.31660000000000005</v>
      </c>
      <c r="P189">
        <v>0.36149999999999999</v>
      </c>
      <c r="Q189">
        <v>0.4148</v>
      </c>
      <c r="R189">
        <v>0.48249999999999998</v>
      </c>
      <c r="S189">
        <v>0.57029999999999992</v>
      </c>
      <c r="T189">
        <v>0.68819999999999992</v>
      </c>
      <c r="U189">
        <v>0.85450000000000004</v>
      </c>
    </row>
    <row r="190" spans="1:25" x14ac:dyDescent="0.3">
      <c r="A190" t="s">
        <v>191</v>
      </c>
      <c r="B190" s="2">
        <v>479</v>
      </c>
      <c r="C190" s="2">
        <v>479</v>
      </c>
      <c r="D190" s="2">
        <v>742.1</v>
      </c>
      <c r="E190" s="2">
        <v>749.8</v>
      </c>
      <c r="F190" s="2">
        <v>783.5</v>
      </c>
      <c r="G190" s="2">
        <v>855.1</v>
      </c>
      <c r="H190" s="2">
        <v>909</v>
      </c>
      <c r="I190" s="2">
        <v>954.2</v>
      </c>
      <c r="J190" s="2">
        <v>969.1</v>
      </c>
      <c r="K190" s="2">
        <v>965.5</v>
      </c>
      <c r="L190" s="2">
        <v>961.80000000000007</v>
      </c>
      <c r="M190" s="2">
        <v>954.2</v>
      </c>
      <c r="N190">
        <v>0.78889999999999993</v>
      </c>
      <c r="O190">
        <v>0.76519999999999999</v>
      </c>
      <c r="P190">
        <v>0.73629999999999995</v>
      </c>
      <c r="Q190">
        <v>0.71550000000000002</v>
      </c>
      <c r="R190">
        <v>0.69680000000000009</v>
      </c>
      <c r="S190">
        <v>0.67900000000000005</v>
      </c>
      <c r="T190">
        <v>0.66270000000000007</v>
      </c>
      <c r="U190">
        <v>0.6492</v>
      </c>
    </row>
    <row r="191" spans="1:25" x14ac:dyDescent="0.3">
      <c r="A191" t="s">
        <v>192</v>
      </c>
      <c r="B191" s="2">
        <v>0</v>
      </c>
      <c r="C191" s="2">
        <v>59</v>
      </c>
      <c r="D191" s="2">
        <v>181.6</v>
      </c>
      <c r="E191" s="2">
        <v>211.6</v>
      </c>
      <c r="F191" s="2">
        <v>266.89999999999998</v>
      </c>
      <c r="G191" s="2">
        <v>337.6</v>
      </c>
      <c r="H191" s="2">
        <v>226.4</v>
      </c>
      <c r="I191" s="2">
        <v>227.4</v>
      </c>
      <c r="J191" s="2">
        <v>237.39999999999998</v>
      </c>
      <c r="K191" s="2">
        <v>239.79999999999998</v>
      </c>
      <c r="L191" s="2">
        <v>241.60000000000002</v>
      </c>
      <c r="M191" s="2">
        <v>241.4</v>
      </c>
      <c r="N191">
        <v>0.21489999999999998</v>
      </c>
      <c r="O191">
        <v>0.20760000000000001</v>
      </c>
      <c r="P191">
        <v>0.2021</v>
      </c>
      <c r="Q191">
        <v>0.1953</v>
      </c>
      <c r="R191">
        <v>0.18590000000000001</v>
      </c>
      <c r="S191">
        <v>0.17710000000000001</v>
      </c>
      <c r="T191">
        <v>0.16879999999999998</v>
      </c>
      <c r="U191">
        <v>0.16120000000000001</v>
      </c>
    </row>
    <row r="192" spans="1:25" x14ac:dyDescent="0.3">
      <c r="A192" t="s">
        <v>193</v>
      </c>
      <c r="B192" s="2">
        <v>1939</v>
      </c>
      <c r="C192" s="2">
        <v>9499</v>
      </c>
      <c r="D192" s="2">
        <v>9668.6</v>
      </c>
      <c r="E192" s="2">
        <v>9673.4</v>
      </c>
      <c r="F192" s="2">
        <v>9813.5</v>
      </c>
      <c r="G192" s="2">
        <v>10007.4</v>
      </c>
      <c r="H192" s="2">
        <v>9218.5</v>
      </c>
      <c r="I192" s="2">
        <v>8689.6999999999989</v>
      </c>
      <c r="J192" s="2">
        <v>8101.6000000000013</v>
      </c>
      <c r="K192" s="2">
        <v>7623.8</v>
      </c>
      <c r="L192" s="2">
        <v>7183.7999999999984</v>
      </c>
      <c r="M192" s="2">
        <v>6790.8999999999987</v>
      </c>
      <c r="N192">
        <v>4.1500000000000004</v>
      </c>
      <c r="O192">
        <v>3.7764999999999995</v>
      </c>
      <c r="P192">
        <v>3.5108999999999999</v>
      </c>
      <c r="Q192">
        <v>3.3116999999999996</v>
      </c>
      <c r="R192">
        <v>3.1602999999999999</v>
      </c>
      <c r="S192">
        <v>3.0536999999999996</v>
      </c>
      <c r="T192">
        <v>2.9868999999999999</v>
      </c>
      <c r="U192">
        <v>2.9525000000000001</v>
      </c>
    </row>
    <row r="193" spans="1:21" x14ac:dyDescent="0.3">
      <c r="A193" t="s">
        <v>194</v>
      </c>
      <c r="B193" s="2">
        <v>2871</v>
      </c>
      <c r="C193" s="2">
        <v>6257</v>
      </c>
      <c r="D193" s="2">
        <v>6237.5999999999995</v>
      </c>
      <c r="E193" s="2">
        <v>6559.0999999999995</v>
      </c>
      <c r="F193" s="2">
        <v>6833.5</v>
      </c>
      <c r="G193" s="2">
        <v>6940.9000000000005</v>
      </c>
      <c r="H193" s="2">
        <v>6795.7999999999993</v>
      </c>
      <c r="I193" s="2">
        <v>6615.9</v>
      </c>
      <c r="J193" s="2">
        <v>6374.7000000000007</v>
      </c>
      <c r="K193" s="2">
        <v>6125.1</v>
      </c>
      <c r="L193" s="2">
        <v>6079.7000000000007</v>
      </c>
      <c r="M193" s="2">
        <v>6025.7000000000007</v>
      </c>
      <c r="N193">
        <v>2.4398</v>
      </c>
      <c r="O193">
        <v>2.1866999999999996</v>
      </c>
      <c r="P193">
        <v>2.0953999999999997</v>
      </c>
      <c r="Q193">
        <v>2.0156999999999998</v>
      </c>
      <c r="R193">
        <v>1.9170999999999998</v>
      </c>
      <c r="S193">
        <v>1.8597000000000001</v>
      </c>
      <c r="T193">
        <v>1.8229</v>
      </c>
      <c r="U193">
        <v>1.7928999999999999</v>
      </c>
    </row>
    <row r="194" spans="1:21" x14ac:dyDescent="0.3">
      <c r="A194" t="s">
        <v>195</v>
      </c>
      <c r="B194" s="2">
        <v>190</v>
      </c>
      <c r="C194" s="2">
        <v>1272</v>
      </c>
      <c r="D194" s="2">
        <v>1300</v>
      </c>
      <c r="E194" s="2">
        <v>1319.8</v>
      </c>
      <c r="F194" s="2">
        <v>1348.0000000000002</v>
      </c>
      <c r="G194" s="2">
        <v>1377.3999999999999</v>
      </c>
      <c r="H194" s="2">
        <v>1399.4999999999998</v>
      </c>
      <c r="I194" s="2">
        <v>1424.5</v>
      </c>
      <c r="J194" s="2">
        <v>1450.2</v>
      </c>
      <c r="K194" s="2">
        <v>1473.4</v>
      </c>
      <c r="L194" s="2">
        <v>1497.2</v>
      </c>
      <c r="M194" s="2">
        <v>1521.1999999999998</v>
      </c>
      <c r="N194">
        <v>1.5E-3</v>
      </c>
      <c r="O194">
        <v>1.1999999999999999E-3</v>
      </c>
      <c r="P194">
        <v>1.4E-3</v>
      </c>
      <c r="Q194">
        <v>1.5999999999999999E-3</v>
      </c>
      <c r="R194">
        <v>1.6999999999999999E-3</v>
      </c>
      <c r="S194">
        <v>2E-3</v>
      </c>
      <c r="T194">
        <v>2.5000000000000001E-3</v>
      </c>
      <c r="U194">
        <v>3.2000000000000002E-3</v>
      </c>
    </row>
    <row r="195" spans="1:21" x14ac:dyDescent="0.3">
      <c r="A195" t="s">
        <v>80</v>
      </c>
      <c r="B195" s="2">
        <v>217405</v>
      </c>
      <c r="C195" s="2">
        <v>190585</v>
      </c>
      <c r="D195" s="2">
        <v>198839.69999999998</v>
      </c>
      <c r="E195" s="2">
        <v>208049.8</v>
      </c>
      <c r="F195" s="2">
        <v>213003.9</v>
      </c>
      <c r="G195" s="2">
        <v>217541.2</v>
      </c>
      <c r="H195" s="2">
        <v>210338.40000000002</v>
      </c>
      <c r="I195" s="2">
        <v>207305.3</v>
      </c>
      <c r="J195" s="2">
        <v>222094.89999999997</v>
      </c>
      <c r="K195" s="2">
        <v>234892.7</v>
      </c>
      <c r="L195" s="2">
        <v>245042.90000000002</v>
      </c>
      <c r="M195" s="2">
        <v>251959.00000000003</v>
      </c>
      <c r="N195">
        <v>207.32180000000002</v>
      </c>
      <c r="O195">
        <v>219.38910000000004</v>
      </c>
      <c r="P195">
        <v>240.25149999999999</v>
      </c>
      <c r="Q195">
        <v>267.91019999999997</v>
      </c>
      <c r="R195">
        <v>296.3</v>
      </c>
      <c r="S195">
        <v>322.84230000000002</v>
      </c>
      <c r="T195">
        <v>344.11260000000004</v>
      </c>
      <c r="U195">
        <v>358.07170000000002</v>
      </c>
    </row>
    <row r="196" spans="1:21" x14ac:dyDescent="0.3">
      <c r="A196" t="s">
        <v>196</v>
      </c>
      <c r="B196" s="2">
        <v>0</v>
      </c>
      <c r="C196" s="2">
        <v>3690</v>
      </c>
      <c r="D196" s="2">
        <v>3690.1</v>
      </c>
      <c r="E196" s="2">
        <v>3744.2000000000003</v>
      </c>
      <c r="F196" s="2">
        <v>3813.6000000000004</v>
      </c>
      <c r="G196" s="2">
        <v>3884.2999999999997</v>
      </c>
      <c r="H196" s="2">
        <v>3938.1</v>
      </c>
      <c r="I196" s="2">
        <v>3993.7999999999997</v>
      </c>
      <c r="J196" s="2">
        <v>4051</v>
      </c>
      <c r="K196" s="2">
        <v>4100.1000000000004</v>
      </c>
      <c r="L196" s="2">
        <v>4154.9000000000005</v>
      </c>
      <c r="M196" s="2">
        <v>4210.8</v>
      </c>
      <c r="N196">
        <v>4.0000000000000001E-3</v>
      </c>
      <c r="O196">
        <v>3.3999999999999998E-3</v>
      </c>
      <c r="P196">
        <v>2.8999999999999998E-3</v>
      </c>
      <c r="Q196">
        <v>2.5000000000000001E-3</v>
      </c>
      <c r="R196">
        <v>3.0000000000000001E-3</v>
      </c>
      <c r="S196">
        <v>2.5999999999999999E-3</v>
      </c>
      <c r="T196">
        <v>2.3999999999999998E-3</v>
      </c>
      <c r="U196">
        <v>2.1000000000000003E-3</v>
      </c>
    </row>
    <row r="197" spans="1:21" x14ac:dyDescent="0.3">
      <c r="A197" t="s">
        <v>197</v>
      </c>
      <c r="B197" s="2">
        <v>0</v>
      </c>
      <c r="C197" s="2">
        <v>13</v>
      </c>
      <c r="D197" s="2">
        <v>13.1</v>
      </c>
      <c r="E197" s="2">
        <v>12.899999999999999</v>
      </c>
      <c r="F197" s="2">
        <v>10.6</v>
      </c>
      <c r="G197" s="2">
        <v>8.8000000000000007</v>
      </c>
      <c r="H197" s="2">
        <v>7.2999999999999989</v>
      </c>
      <c r="I197" s="2">
        <v>6.1999999999999993</v>
      </c>
      <c r="J197" s="2">
        <v>5.1999999999999993</v>
      </c>
      <c r="K197" s="2">
        <v>4.3999999999999995</v>
      </c>
      <c r="L197" s="2">
        <v>5.0999999999999996</v>
      </c>
      <c r="M197" s="2">
        <v>6.1999999999999993</v>
      </c>
      <c r="N197">
        <v>2.3E-3</v>
      </c>
      <c r="O197">
        <v>1.9000000000000002E-3</v>
      </c>
      <c r="P197">
        <v>1.6000000000000001E-3</v>
      </c>
      <c r="Q197">
        <v>1.4000000000000002E-3</v>
      </c>
      <c r="R197">
        <v>2.1000000000000003E-3</v>
      </c>
      <c r="S197">
        <v>1.4E-3</v>
      </c>
      <c r="T197">
        <v>1.1000000000000001E-3</v>
      </c>
      <c r="U197">
        <v>1E-3</v>
      </c>
    </row>
    <row r="198" spans="1:21" x14ac:dyDescent="0.3">
      <c r="A198" t="s">
        <v>198</v>
      </c>
      <c r="B198" s="2">
        <v>-1</v>
      </c>
      <c r="C198" s="2">
        <v>16392</v>
      </c>
      <c r="D198" s="2">
        <v>16527.599999999999</v>
      </c>
      <c r="E198" s="2">
        <v>16820.400000000001</v>
      </c>
      <c r="F198" s="2">
        <v>17782.2</v>
      </c>
      <c r="G198" s="2">
        <v>19112.300000000003</v>
      </c>
      <c r="H198" s="2">
        <v>20184.000000000004</v>
      </c>
      <c r="I198" s="2">
        <v>21112.000000000004</v>
      </c>
      <c r="J198" s="2">
        <v>21557.7</v>
      </c>
      <c r="K198" s="2">
        <v>21471.9</v>
      </c>
      <c r="L198" s="2">
        <v>20945.899999999998</v>
      </c>
      <c r="M198" s="2">
        <v>19939.300000000003</v>
      </c>
      <c r="N198">
        <v>9.752699999999999</v>
      </c>
      <c r="O198">
        <v>9.4214000000000002</v>
      </c>
      <c r="P198">
        <v>9.1916000000000011</v>
      </c>
      <c r="Q198">
        <v>8.8524999999999991</v>
      </c>
      <c r="R198">
        <v>8.2586999999999993</v>
      </c>
      <c r="S198">
        <v>7.710700000000001</v>
      </c>
      <c r="T198">
        <v>7.1192000000000002</v>
      </c>
      <c r="U198">
        <v>6.4690999999999992</v>
      </c>
    </row>
    <row r="199" spans="1:21" x14ac:dyDescent="0.3">
      <c r="A199" t="s">
        <v>199</v>
      </c>
      <c r="B199" s="2">
        <v>0</v>
      </c>
      <c r="C199" s="2">
        <v>252</v>
      </c>
      <c r="D199" s="2">
        <v>251.1</v>
      </c>
      <c r="E199" s="2">
        <v>277.40000000000003</v>
      </c>
      <c r="F199" s="2">
        <v>289.5</v>
      </c>
      <c r="G199" s="2">
        <v>255.9</v>
      </c>
      <c r="H199" s="2">
        <v>255.3</v>
      </c>
      <c r="I199" s="2">
        <v>297.3</v>
      </c>
      <c r="J199" s="2">
        <v>330.59999999999997</v>
      </c>
      <c r="K199" s="2">
        <v>336.1</v>
      </c>
      <c r="L199" s="2">
        <v>334.49999999999994</v>
      </c>
      <c r="M199" s="2">
        <v>334</v>
      </c>
      <c r="N199">
        <v>0.26669999999999999</v>
      </c>
      <c r="O199">
        <v>0.28000000000000003</v>
      </c>
      <c r="P199">
        <v>0.29190000000000005</v>
      </c>
      <c r="Q199">
        <v>0.3039</v>
      </c>
      <c r="R199">
        <v>0.31589999999999996</v>
      </c>
      <c r="S199">
        <v>0.32769999999999999</v>
      </c>
      <c r="T199">
        <v>0.3407</v>
      </c>
      <c r="U199">
        <v>0.35439999999999999</v>
      </c>
    </row>
    <row r="200" spans="1:21" x14ac:dyDescent="0.3">
      <c r="A200" s="9" t="s">
        <v>200</v>
      </c>
      <c r="B200" s="10">
        <f>B45+B62+B80+B113+B112+B139+B144+B153+B185+B186+B189+B190+B191+B196+B197+B199</f>
        <v>1314595</v>
      </c>
      <c r="C200" s="10">
        <f>C45+C62+C80+C113+C112+C139+C144+C153+C185+C186+C189+C190+C191+C196+C197+C199</f>
        <v>1424660</v>
      </c>
      <c r="D200" s="10">
        <f>D45+D62+D80+D113+D112+D139+D144+D153+D185+D186+D189+D190+D191+D196+D197+D199</f>
        <v>1444142.0000000002</v>
      </c>
      <c r="E200" s="10">
        <f t="shared" ref="E200:U200" si="6">E45+E62+E80+E113+E112+E139+E144+E153+E185+E186+E189+E190+E191+E196+E197+E199</f>
        <v>1481880.6999999997</v>
      </c>
      <c r="F200" s="10">
        <f t="shared" si="6"/>
        <v>1531168.8999999997</v>
      </c>
      <c r="G200" s="10">
        <f t="shared" si="6"/>
        <v>1580551.3</v>
      </c>
      <c r="H200" s="10">
        <f t="shared" si="6"/>
        <v>1575407.3000000003</v>
      </c>
      <c r="I200" s="10">
        <f t="shared" si="6"/>
        <v>1577585.5</v>
      </c>
      <c r="J200" s="10">
        <f t="shared" si="6"/>
        <v>1597867.8</v>
      </c>
      <c r="K200" s="10">
        <f t="shared" si="6"/>
        <v>1603606.3000000003</v>
      </c>
      <c r="L200" s="10">
        <f t="shared" si="6"/>
        <v>1607051.4000000001</v>
      </c>
      <c r="M200" s="10">
        <f t="shared" si="6"/>
        <v>1608163.0999999996</v>
      </c>
      <c r="N200" s="10">
        <f t="shared" si="6"/>
        <v>1243.2541000000001</v>
      </c>
      <c r="O200" s="10">
        <f t="shared" si="6"/>
        <v>1229.8506000000002</v>
      </c>
      <c r="P200" s="10">
        <f t="shared" si="6"/>
        <v>1232.0692999999999</v>
      </c>
      <c r="Q200" s="10">
        <f t="shared" si="6"/>
        <v>1244.0766000000003</v>
      </c>
      <c r="R200" s="10">
        <f t="shared" si="6"/>
        <v>1247.9062999999999</v>
      </c>
      <c r="S200" s="10">
        <f t="shared" si="6"/>
        <v>1246.6867000000004</v>
      </c>
      <c r="T200" s="10">
        <f t="shared" si="6"/>
        <v>1236.8174999999999</v>
      </c>
      <c r="U200" s="10">
        <f t="shared" si="6"/>
        <v>1218.9003999999998</v>
      </c>
    </row>
    <row r="201" spans="1:21" x14ac:dyDescent="0.3">
      <c r="A201" s="9" t="s">
        <v>201</v>
      </c>
      <c r="B201" s="10">
        <f>B202-B200</f>
        <v>1908073</v>
      </c>
      <c r="C201" s="10">
        <f>C202-C200</f>
        <v>2388009</v>
      </c>
      <c r="D201" s="10">
        <f>D202-D200</f>
        <v>2494155.6000000006</v>
      </c>
      <c r="E201" s="10">
        <f t="shared" ref="E201:U201" si="7">E202-E200</f>
        <v>2547864.4999999995</v>
      </c>
      <c r="F201" s="10">
        <f t="shared" si="7"/>
        <v>2616302.7000000002</v>
      </c>
      <c r="G201" s="10">
        <f t="shared" si="7"/>
        <v>2714414.2</v>
      </c>
      <c r="H201" s="10">
        <f t="shared" si="7"/>
        <v>2772260.6</v>
      </c>
      <c r="I201" s="10">
        <f t="shared" si="7"/>
        <v>2827430.0999999996</v>
      </c>
      <c r="J201" s="10">
        <f t="shared" si="7"/>
        <v>2873789.0999999987</v>
      </c>
      <c r="K201" s="10">
        <f t="shared" si="7"/>
        <v>2889534.6999999997</v>
      </c>
      <c r="L201" s="10">
        <f t="shared" si="7"/>
        <v>2900244.8</v>
      </c>
      <c r="M201" s="10">
        <f t="shared" si="7"/>
        <v>2882978.3</v>
      </c>
      <c r="N201" s="10">
        <f t="shared" si="7"/>
        <v>743.93609999999967</v>
      </c>
      <c r="O201" s="10">
        <f t="shared" si="7"/>
        <v>713.86669999999981</v>
      </c>
      <c r="P201" s="10">
        <f t="shared" si="7"/>
        <v>673.77680000000009</v>
      </c>
      <c r="Q201" s="10">
        <f t="shared" si="7"/>
        <v>626.58979999999929</v>
      </c>
      <c r="R201" s="10">
        <f t="shared" si="7"/>
        <v>588.58189999999991</v>
      </c>
      <c r="S201" s="10">
        <f t="shared" si="7"/>
        <v>554.3764999999994</v>
      </c>
      <c r="T201" s="10">
        <f t="shared" si="7"/>
        <v>525.71290000000022</v>
      </c>
      <c r="U201" s="10">
        <f t="shared" si="7"/>
        <v>509.36370000000011</v>
      </c>
    </row>
    <row r="202" spans="1:21" x14ac:dyDescent="0.3">
      <c r="A202" s="9" t="s">
        <v>87</v>
      </c>
      <c r="B202" s="36">
        <f>SUM(B4,B58,B81,B98,B138,B153,B184)</f>
        <v>3222668</v>
      </c>
      <c r="C202" s="36">
        <f>SUM(C4,C58,C81,C98,C138,C153,C184)</f>
        <v>3812669</v>
      </c>
      <c r="D202" s="36">
        <f>SUM(D4,D58,D81,D98,D138,D153,D184)</f>
        <v>3938297.6000000006</v>
      </c>
      <c r="E202" s="36">
        <f t="shared" ref="E202:U202" si="8">SUM(E4,E58,E81,E98,E138,E153,E184)</f>
        <v>4029745.1999999993</v>
      </c>
      <c r="F202" s="36">
        <f t="shared" si="8"/>
        <v>4147471.6</v>
      </c>
      <c r="G202" s="36">
        <f t="shared" si="8"/>
        <v>4294965.5</v>
      </c>
      <c r="H202" s="36">
        <f t="shared" si="8"/>
        <v>4347667.9000000004</v>
      </c>
      <c r="I202" s="36">
        <f t="shared" si="8"/>
        <v>4405015.5999999996</v>
      </c>
      <c r="J202" s="36">
        <f t="shared" si="8"/>
        <v>4471656.8999999985</v>
      </c>
      <c r="K202" s="36">
        <f t="shared" si="8"/>
        <v>4493141</v>
      </c>
      <c r="L202" s="36">
        <f t="shared" si="8"/>
        <v>4507296.2</v>
      </c>
      <c r="M202" s="36">
        <f t="shared" si="8"/>
        <v>4491141.3999999994</v>
      </c>
      <c r="N202" s="10">
        <f t="shared" si="8"/>
        <v>1987.1901999999998</v>
      </c>
      <c r="O202" s="10">
        <f t="shared" si="8"/>
        <v>1943.7173</v>
      </c>
      <c r="P202" s="10">
        <f t="shared" si="8"/>
        <v>1905.8461</v>
      </c>
      <c r="Q202" s="10">
        <f t="shared" si="8"/>
        <v>1870.6663999999996</v>
      </c>
      <c r="R202" s="10">
        <f t="shared" si="8"/>
        <v>1836.4881999999998</v>
      </c>
      <c r="S202" s="10">
        <f t="shared" si="8"/>
        <v>1801.0631999999998</v>
      </c>
      <c r="T202" s="10">
        <f t="shared" si="8"/>
        <v>1762.5304000000001</v>
      </c>
      <c r="U202" s="10">
        <f t="shared" si="8"/>
        <v>1728.2640999999999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839F-F783-4468-BD92-A7F18D326DBD}">
  <sheetPr>
    <tabColor theme="7" tint="-0.249977111117893"/>
  </sheetPr>
  <dimension ref="A1:GZ324"/>
  <sheetViews>
    <sheetView topLeftCell="BA116" workbookViewId="0">
      <selection activeCell="AQ106" sqref="AQ106:AZ108"/>
    </sheetView>
  </sheetViews>
  <sheetFormatPr defaultRowHeight="14.4" x14ac:dyDescent="0.3"/>
  <cols>
    <col min="40" max="40" width="10.21875" bestFit="1" customWidth="1"/>
    <col min="43" max="43" width="22.77734375" bestFit="1" customWidth="1"/>
    <col min="44" max="44" width="10" bestFit="1" customWidth="1"/>
    <col min="45" max="46" width="10.5546875" bestFit="1" customWidth="1"/>
    <col min="47" max="49" width="10.77734375" bestFit="1" customWidth="1"/>
    <col min="50" max="52" width="10.77734375" customWidth="1"/>
    <col min="53" max="53" width="14.44140625" customWidth="1"/>
    <col min="54" max="55" width="10.77734375" bestFit="1" customWidth="1"/>
    <col min="57" max="57" width="9.44140625" customWidth="1"/>
    <col min="60" max="60" width="8.77734375" customWidth="1"/>
    <col min="61" max="61" width="10.44140625" bestFit="1" customWidth="1"/>
    <col min="62" max="66" width="8" bestFit="1" customWidth="1"/>
    <col min="67" max="67" width="6.21875" bestFit="1" customWidth="1"/>
    <col min="68" max="68" width="7.5546875" bestFit="1" customWidth="1"/>
    <col min="74" max="74" width="9.77734375" bestFit="1" customWidth="1"/>
    <col min="114" max="120" width="10.77734375" bestFit="1" customWidth="1"/>
    <col min="122" max="128" width="10.77734375" bestFit="1" customWidth="1"/>
    <col min="130" max="136" width="10.77734375" bestFit="1" customWidth="1"/>
    <col min="138" max="144" width="10.77734375" bestFit="1" customWidth="1"/>
  </cols>
  <sheetData>
    <row r="1" spans="1:126" x14ac:dyDescent="0.3">
      <c r="A1" s="1" t="s">
        <v>211</v>
      </c>
      <c r="B1" s="2"/>
      <c r="D1" s="2"/>
      <c r="O1" s="1" t="s">
        <v>212</v>
      </c>
      <c r="P1" s="2"/>
      <c r="R1" s="2"/>
      <c r="AC1" s="1" t="s">
        <v>213</v>
      </c>
      <c r="AD1" s="2"/>
      <c r="AF1" s="2"/>
      <c r="AR1">
        <v>5</v>
      </c>
      <c r="AS1">
        <v>6</v>
      </c>
      <c r="AT1">
        <v>7</v>
      </c>
      <c r="AU1">
        <v>8</v>
      </c>
      <c r="AV1">
        <v>9</v>
      </c>
      <c r="AW1">
        <v>10</v>
      </c>
      <c r="AX1">
        <v>11</v>
      </c>
      <c r="AY1">
        <v>12</v>
      </c>
      <c r="AZ1">
        <v>13</v>
      </c>
      <c r="BB1">
        <v>5</v>
      </c>
      <c r="BC1">
        <v>6</v>
      </c>
      <c r="BD1">
        <v>7</v>
      </c>
      <c r="BE1">
        <v>8</v>
      </c>
      <c r="BF1">
        <v>9</v>
      </c>
      <c r="BG1">
        <v>10</v>
      </c>
      <c r="BH1">
        <v>11</v>
      </c>
      <c r="BI1">
        <v>12</v>
      </c>
      <c r="BJ1">
        <v>13</v>
      </c>
      <c r="BL1">
        <v>5</v>
      </c>
      <c r="BM1">
        <v>6</v>
      </c>
      <c r="BN1">
        <v>7</v>
      </c>
      <c r="BO1">
        <v>8</v>
      </c>
      <c r="BP1">
        <v>9</v>
      </c>
      <c r="BQ1">
        <v>10</v>
      </c>
      <c r="BR1">
        <v>11</v>
      </c>
      <c r="BS1">
        <v>12</v>
      </c>
      <c r="BT1">
        <v>13</v>
      </c>
      <c r="BV1">
        <v>5</v>
      </c>
      <c r="BW1">
        <v>6</v>
      </c>
      <c r="BX1">
        <v>7</v>
      </c>
      <c r="BY1">
        <v>8</v>
      </c>
      <c r="BZ1">
        <v>9</v>
      </c>
      <c r="CA1">
        <v>10</v>
      </c>
      <c r="CB1">
        <v>11</v>
      </c>
      <c r="CC1">
        <v>12</v>
      </c>
      <c r="CD1">
        <v>13</v>
      </c>
    </row>
    <row r="2" spans="1:126" x14ac:dyDescent="0.3">
      <c r="B2" s="2" t="s">
        <v>1</v>
      </c>
      <c r="D2" s="2" t="s">
        <v>2</v>
      </c>
      <c r="P2" s="2" t="s">
        <v>1</v>
      </c>
      <c r="R2" s="2" t="s">
        <v>2</v>
      </c>
      <c r="AD2" s="2" t="s">
        <v>1</v>
      </c>
      <c r="AF2" s="2" t="s">
        <v>2</v>
      </c>
      <c r="AR2" s="80" t="s">
        <v>3</v>
      </c>
      <c r="AS2" s="80"/>
      <c r="AT2" s="80"/>
      <c r="AU2" s="80"/>
      <c r="AV2" s="80"/>
      <c r="AW2" s="80"/>
      <c r="AX2" s="80"/>
      <c r="AY2" s="80"/>
      <c r="AZ2" s="80"/>
      <c r="BB2" s="80" t="s">
        <v>244</v>
      </c>
      <c r="BC2" s="80"/>
      <c r="BD2" s="80"/>
      <c r="BE2" s="80"/>
      <c r="BF2" s="80"/>
      <c r="BG2" s="80"/>
      <c r="BH2" s="80"/>
      <c r="BI2" s="80"/>
      <c r="BJ2" s="80"/>
      <c r="BK2" s="4"/>
      <c r="BL2" s="80" t="s">
        <v>245</v>
      </c>
      <c r="BM2" s="80"/>
      <c r="BN2" s="80"/>
      <c r="BO2" s="80"/>
      <c r="BP2" s="80"/>
      <c r="BQ2" s="80"/>
      <c r="BR2" s="80"/>
      <c r="BS2" s="80"/>
      <c r="BT2" s="80"/>
      <c r="BU2" s="4"/>
      <c r="BV2" s="80" t="s">
        <v>246</v>
      </c>
      <c r="BW2" s="80"/>
      <c r="BX2" s="80"/>
      <c r="BY2" s="80"/>
      <c r="BZ2" s="80"/>
      <c r="CA2" s="80"/>
      <c r="CB2" s="80"/>
      <c r="CC2" s="80"/>
      <c r="CD2" s="80"/>
      <c r="CE2" s="4"/>
      <c r="CF2" s="80"/>
      <c r="CG2" s="80"/>
      <c r="CH2" s="80"/>
      <c r="CI2" s="80"/>
      <c r="CJ2" s="80"/>
      <c r="CK2" s="80"/>
      <c r="CL2" s="80"/>
      <c r="CM2" s="80"/>
      <c r="CN2" s="80"/>
      <c r="CO2" s="4"/>
      <c r="CP2" s="80"/>
      <c r="CQ2" s="80"/>
      <c r="CR2" s="80"/>
      <c r="CS2" s="80"/>
      <c r="CT2" s="80"/>
      <c r="CU2" s="80"/>
      <c r="CV2" s="80"/>
      <c r="CW2" s="80"/>
      <c r="CX2" s="80"/>
      <c r="CY2" s="4"/>
      <c r="CZ2" s="80"/>
      <c r="DA2" s="80"/>
      <c r="DB2" s="80"/>
      <c r="DC2" s="80"/>
      <c r="DD2" s="80"/>
      <c r="DE2" s="80"/>
      <c r="DF2" s="80"/>
      <c r="DG2" s="80"/>
      <c r="DH2" s="80"/>
      <c r="DL2" s="4"/>
      <c r="DM2" s="4"/>
      <c r="DN2" s="4"/>
      <c r="DT2" s="4"/>
      <c r="DU2" s="4"/>
      <c r="DV2" s="4"/>
    </row>
    <row r="3" spans="1:126" x14ac:dyDescent="0.3">
      <c r="A3" s="5" t="s">
        <v>4</v>
      </c>
      <c r="B3" s="5">
        <v>1992</v>
      </c>
      <c r="C3" s="5">
        <v>2017</v>
      </c>
      <c r="D3" s="8">
        <v>2017</v>
      </c>
      <c r="E3" s="8">
        <v>2020</v>
      </c>
      <c r="F3" s="8">
        <v>2025</v>
      </c>
      <c r="G3" s="8">
        <v>2030</v>
      </c>
      <c r="H3" s="8">
        <v>2035</v>
      </c>
      <c r="I3" s="8">
        <v>2040</v>
      </c>
      <c r="J3" s="8">
        <v>2045</v>
      </c>
      <c r="K3" s="8">
        <v>2050</v>
      </c>
      <c r="L3" s="8">
        <v>2055</v>
      </c>
      <c r="M3" s="8">
        <v>2060</v>
      </c>
      <c r="O3" s="5" t="s">
        <v>4</v>
      </c>
      <c r="P3" s="5">
        <v>1992</v>
      </c>
      <c r="Q3" s="5">
        <v>2017</v>
      </c>
      <c r="R3" s="8">
        <v>2017</v>
      </c>
      <c r="S3" s="8">
        <v>2020</v>
      </c>
      <c r="T3" s="8">
        <v>2025</v>
      </c>
      <c r="U3" s="8">
        <v>2030</v>
      </c>
      <c r="V3" s="8">
        <v>2035</v>
      </c>
      <c r="W3" s="8">
        <v>2040</v>
      </c>
      <c r="X3" s="8">
        <v>2045</v>
      </c>
      <c r="Y3" s="8">
        <v>2050</v>
      </c>
      <c r="Z3" s="8">
        <v>2055</v>
      </c>
      <c r="AA3" s="8">
        <v>2060</v>
      </c>
      <c r="AC3" s="5" t="s">
        <v>4</v>
      </c>
      <c r="AD3" s="5">
        <v>1992</v>
      </c>
      <c r="AE3" s="5">
        <v>2017</v>
      </c>
      <c r="AF3" s="8">
        <v>2017</v>
      </c>
      <c r="AG3" s="8">
        <v>2020</v>
      </c>
      <c r="AH3" s="8">
        <v>2025</v>
      </c>
      <c r="AI3" s="8">
        <v>2030</v>
      </c>
      <c r="AJ3" s="8">
        <v>2035</v>
      </c>
      <c r="AK3" s="8">
        <v>2040</v>
      </c>
      <c r="AL3" s="8">
        <v>2045</v>
      </c>
      <c r="AM3" s="8">
        <v>2050</v>
      </c>
      <c r="AN3" s="8">
        <v>2055</v>
      </c>
      <c r="AO3" s="8">
        <v>2060</v>
      </c>
      <c r="AQ3" t="s">
        <v>214</v>
      </c>
      <c r="AR3" s="4">
        <v>2020</v>
      </c>
      <c r="AS3" s="4">
        <v>2025</v>
      </c>
      <c r="AT3" s="4">
        <v>2030</v>
      </c>
      <c r="AU3" s="4">
        <v>2035</v>
      </c>
      <c r="AV3" s="4">
        <v>2040</v>
      </c>
      <c r="AW3" s="4">
        <v>2045</v>
      </c>
      <c r="AX3" s="4">
        <v>2050</v>
      </c>
      <c r="AY3" s="4">
        <v>2055</v>
      </c>
      <c r="AZ3" s="4">
        <v>2060</v>
      </c>
      <c r="BB3" s="4">
        <v>2020</v>
      </c>
      <c r="BC3" s="4">
        <v>2025</v>
      </c>
      <c r="BD3" s="4">
        <v>2030</v>
      </c>
      <c r="BE3" s="4">
        <v>2035</v>
      </c>
      <c r="BF3" s="4">
        <v>2040</v>
      </c>
      <c r="BG3" s="4">
        <v>2045</v>
      </c>
      <c r="BH3" s="4">
        <v>2050</v>
      </c>
      <c r="BI3" s="4">
        <v>2055</v>
      </c>
      <c r="BJ3" s="4">
        <v>2060</v>
      </c>
      <c r="BK3" s="4"/>
      <c r="BL3" s="4">
        <v>2020</v>
      </c>
      <c r="BM3" s="4">
        <v>2025</v>
      </c>
      <c r="BN3" s="4">
        <v>2030</v>
      </c>
      <c r="BO3" s="4">
        <v>2035</v>
      </c>
      <c r="BP3" s="4">
        <v>2040</v>
      </c>
      <c r="BQ3" s="4">
        <v>2045</v>
      </c>
      <c r="BR3" s="4">
        <v>2050</v>
      </c>
      <c r="BS3" s="4">
        <v>2055</v>
      </c>
      <c r="BT3" s="4">
        <v>2060</v>
      </c>
      <c r="BU3" s="4"/>
      <c r="BV3" s="4">
        <v>2020</v>
      </c>
      <c r="BW3" s="4">
        <v>2025</v>
      </c>
      <c r="BX3" s="4">
        <v>2030</v>
      </c>
      <c r="BY3" s="4">
        <v>2035</v>
      </c>
      <c r="BZ3" s="4">
        <v>2040</v>
      </c>
      <c r="CA3" s="4">
        <v>2045</v>
      </c>
      <c r="CB3" s="4">
        <v>2050</v>
      </c>
      <c r="CC3" s="4">
        <v>2055</v>
      </c>
      <c r="CD3" s="4">
        <v>2060</v>
      </c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L3" s="4"/>
      <c r="DM3" s="4"/>
      <c r="DN3" s="4"/>
      <c r="DT3" s="4"/>
      <c r="DU3" s="4"/>
      <c r="DV3" s="4"/>
    </row>
    <row r="4" spans="1:126" x14ac:dyDescent="0.3">
      <c r="A4" s="9" t="s">
        <v>6</v>
      </c>
      <c r="B4" s="10">
        <f>SUM(B5:B54)</f>
        <v>4780</v>
      </c>
      <c r="C4" s="10">
        <f>SUM(C5:C54)</f>
        <v>10058</v>
      </c>
      <c r="D4" s="10">
        <f>SUM(D5:D54)</f>
        <v>9934</v>
      </c>
      <c r="E4" s="10">
        <f>SUM(E5:E54)</f>
        <v>9749.2000000000007</v>
      </c>
      <c r="F4" s="10">
        <f t="shared" ref="F4:M4" si="0">SUM(F5:F54)</f>
        <v>10304.400000000001</v>
      </c>
      <c r="G4" s="10">
        <f t="shared" si="0"/>
        <v>11068.300000000003</v>
      </c>
      <c r="H4" s="10">
        <f t="shared" si="0"/>
        <v>10194.6</v>
      </c>
      <c r="I4" s="10">
        <f t="shared" si="0"/>
        <v>9544.8000000000047</v>
      </c>
      <c r="J4" s="10">
        <f t="shared" si="0"/>
        <v>9226.6999999999989</v>
      </c>
      <c r="K4" s="10">
        <f t="shared" si="0"/>
        <v>9300.4000000000015</v>
      </c>
      <c r="L4" s="10">
        <f t="shared" si="0"/>
        <v>9385.0999999999967</v>
      </c>
      <c r="M4" s="10">
        <f t="shared" si="0"/>
        <v>8829.5000000000018</v>
      </c>
      <c r="O4" s="9" t="s">
        <v>6</v>
      </c>
      <c r="P4" s="10">
        <f>SUM(P5:P54)</f>
        <v>755</v>
      </c>
      <c r="Q4" s="10">
        <f>SUM(Q5:Q54)</f>
        <v>714</v>
      </c>
      <c r="R4" s="10">
        <f>SUM(R5:R54)</f>
        <v>640.79999999999995</v>
      </c>
      <c r="S4" s="10">
        <f>SUM(S5:S54)</f>
        <v>671.29999999999973</v>
      </c>
      <c r="T4" s="10">
        <f t="shared" ref="T4:AA4" si="1">SUM(T5:T54)</f>
        <v>734.80000000000007</v>
      </c>
      <c r="U4" s="10">
        <f t="shared" si="1"/>
        <v>827.50000000000034</v>
      </c>
      <c r="V4" s="10">
        <f t="shared" si="1"/>
        <v>955.50000000000011</v>
      </c>
      <c r="W4" s="10">
        <f t="shared" si="1"/>
        <v>1122.0999999999997</v>
      </c>
      <c r="X4" s="10">
        <f t="shared" si="1"/>
        <v>1334.9999999999995</v>
      </c>
      <c r="Y4" s="10">
        <f t="shared" si="1"/>
        <v>1601.5999999999995</v>
      </c>
      <c r="Z4" s="10">
        <f t="shared" si="1"/>
        <v>1929.8000000000006</v>
      </c>
      <c r="AA4" s="10">
        <f t="shared" si="1"/>
        <v>2334.1</v>
      </c>
      <c r="AC4" s="9" t="s">
        <v>6</v>
      </c>
      <c r="AD4" s="10">
        <f>SUM(AD5:AD54)</f>
        <v>4025</v>
      </c>
      <c r="AE4" s="10">
        <f>SUM(AE5:AE54)</f>
        <v>9344</v>
      </c>
      <c r="AF4" s="10">
        <f>SUM(AF5:AF54)</f>
        <v>9293.2000000000007</v>
      </c>
      <c r="AG4" s="10">
        <f>SUM(AG5:AG54)</f>
        <v>9077.8999999999978</v>
      </c>
      <c r="AH4" s="10">
        <f t="shared" ref="AH4:AO4" si="2">SUM(AH5:AH54)</f>
        <v>9569.6</v>
      </c>
      <c r="AI4" s="10">
        <f t="shared" si="2"/>
        <v>10240.799999999996</v>
      </c>
      <c r="AJ4" s="10">
        <f t="shared" si="2"/>
        <v>9239.1000000000022</v>
      </c>
      <c r="AK4" s="10">
        <f t="shared" si="2"/>
        <v>8422.7000000000007</v>
      </c>
      <c r="AL4" s="10">
        <f t="shared" si="2"/>
        <v>7891.6999999999989</v>
      </c>
      <c r="AM4" s="10">
        <f t="shared" si="2"/>
        <v>7698.8000000000011</v>
      </c>
      <c r="AN4" s="10">
        <f t="shared" si="2"/>
        <v>7455.3000000000011</v>
      </c>
      <c r="AO4" s="10">
        <f t="shared" si="2"/>
        <v>6495.4</v>
      </c>
      <c r="AQ4" s="4" t="s">
        <v>6</v>
      </c>
      <c r="AR4" s="11">
        <f t="shared" ref="AR4:AZ19" si="3">VLOOKUP($AQ4,$AC$4:$AO$202,AR$1,FALSE)/10^3</f>
        <v>9.0778999999999979</v>
      </c>
      <c r="AS4" s="11">
        <f t="shared" si="3"/>
        <v>9.5696000000000012</v>
      </c>
      <c r="AT4" s="11">
        <f t="shared" si="3"/>
        <v>10.240799999999995</v>
      </c>
      <c r="AU4" s="11">
        <f t="shared" si="3"/>
        <v>9.2391000000000023</v>
      </c>
      <c r="AV4" s="11">
        <f t="shared" si="3"/>
        <v>8.4227000000000007</v>
      </c>
      <c r="AW4" s="11">
        <f t="shared" si="3"/>
        <v>7.8916999999999993</v>
      </c>
      <c r="AX4" s="11">
        <f t="shared" si="3"/>
        <v>7.6988000000000012</v>
      </c>
      <c r="AY4" s="11">
        <f t="shared" si="3"/>
        <v>7.4553000000000011</v>
      </c>
      <c r="AZ4" s="11">
        <f t="shared" si="3"/>
        <v>6.4954000000000001</v>
      </c>
      <c r="BA4" s="11"/>
      <c r="BB4" s="11">
        <f>VLOOKUP($AQ4,Total_Rndwood_Trade_AF!$AC$4:$AO$202,BB$1,FALSE)/10^3</f>
        <v>9.0778999999999979</v>
      </c>
      <c r="BC4" s="11">
        <f>VLOOKUP($AQ4,Total_Rndwood_Trade_AF!$AC$4:$AO$202,BC$1,FALSE)/10^3</f>
        <v>9.1750000000000025</v>
      </c>
      <c r="BD4" s="11">
        <f>VLOOKUP($AQ4,Total_Rndwood_Trade_AF!$AC$4:$AO$202,BD$1,FALSE)/10^3</f>
        <v>9.6717999999999975</v>
      </c>
      <c r="BE4" s="11">
        <f>VLOOKUP($AQ4,Total_Rndwood_Trade_AF!$AC$4:$AO$202,BE$1,FALSE)/10^3</f>
        <v>9.1586999999999961</v>
      </c>
      <c r="BF4" s="11">
        <f>VLOOKUP($AQ4,Total_Rndwood_Trade_AF!$AC$4:$AO$202,BF$1,FALSE)/10^3</f>
        <v>8.2757000000000005</v>
      </c>
      <c r="BG4" s="11">
        <f>VLOOKUP($AQ4,Total_Rndwood_Trade_AF!$AC$4:$AO$202,BG$1,FALSE)/10^3</f>
        <v>7.6861999999999977</v>
      </c>
      <c r="BH4" s="11">
        <f>VLOOKUP($AQ4,Total_Rndwood_Trade_AF!$AC$4:$AO$202,BH$1,FALSE)/10^3</f>
        <v>7.5076000000000001</v>
      </c>
      <c r="BI4" s="11">
        <f>VLOOKUP($AQ4,Total_Rndwood_Trade_AF!$AC$4:$AO$202,BI$1,FALSE)/10^3</f>
        <v>7.168700000000003</v>
      </c>
      <c r="BJ4" s="11">
        <f>VLOOKUP($AQ4,Total_Rndwood_Trade_AF!$AC$4:$AO$202,BJ$1,FALSE)/10^3</f>
        <v>6.2454999999999998</v>
      </c>
      <c r="BK4" s="11"/>
      <c r="BL4" s="11">
        <f>VLOOKUP($AQ4,Total_Rndwood_Trade_BF!$AC$4:$AO$202,BL$1,FALSE)/10^3</f>
        <v>9.0778999999999979</v>
      </c>
      <c r="BM4" s="11">
        <f>VLOOKUP($AQ4,Total_Rndwood_Trade_BF!$AC$4:$AO$202,BM$1,FALSE)/10^3</f>
        <v>8.1829000000000001</v>
      </c>
      <c r="BN4" s="11">
        <f>VLOOKUP($AQ4,Total_Rndwood_Trade_BF!$AC$4:$AO$202,BN$1,FALSE)/10^3</f>
        <v>7.4531999999999972</v>
      </c>
      <c r="BO4" s="11">
        <f>VLOOKUP($AQ4,Total_Rndwood_Trade_BF!$AC$4:$AO$202,BO$1,FALSE)/10^3</f>
        <v>6.1853000000000007</v>
      </c>
      <c r="BP4" s="11">
        <f>VLOOKUP($AQ4,Total_Rndwood_Trade_BF!$AC$4:$AO$202,BP$1,FALSE)/10^3</f>
        <v>4.9032000000000009</v>
      </c>
      <c r="BQ4" s="11">
        <f>VLOOKUP($AQ4,Total_Rndwood_Trade_BF!$AC$4:$AO$202,BQ$1,FALSE)/10^3</f>
        <v>4.3868999999999998</v>
      </c>
      <c r="BR4" s="11">
        <f>VLOOKUP($AQ4,Total_Rndwood_Trade_BF!$AC$4:$AO$202,BR$1,FALSE)/10^3</f>
        <v>4.2821999999999996</v>
      </c>
      <c r="BS4" s="11">
        <f>VLOOKUP($AQ4,Total_Rndwood_Trade_BF!$AC$4:$AO$202,BS$1,FALSE)/10^3</f>
        <v>4.159200000000002</v>
      </c>
      <c r="BT4" s="11">
        <f>VLOOKUP($AQ4,Total_Rndwood_Trade_BF!$AC$4:$AO$202,BT$1,FALSE)/10^3</f>
        <v>3.4469999999999996</v>
      </c>
      <c r="BU4" s="11"/>
      <c r="BV4" s="11">
        <f>VLOOKUP($AQ4,Total_Rndwood_Trade_BAC!$AC$4:$AO$202,BV$1,FALSE)/10^3</f>
        <v>9.0778999999999979</v>
      </c>
      <c r="BW4" s="11">
        <f>VLOOKUP($AQ4,Total_Rndwood_Trade_BAC!$AC$4:$AO$202,BW$1,FALSE)/10^3</f>
        <v>8.8694999999999986</v>
      </c>
      <c r="BX4" s="11">
        <f>VLOOKUP($AQ4,Total_Rndwood_Trade_BAC!$AC$4:$AO$202,BX$1,FALSE)/10^3</f>
        <v>9.0074000000000005</v>
      </c>
      <c r="BY4" s="11">
        <f>VLOOKUP($AQ4,Total_Rndwood_Trade_BAC!$AC$4:$AO$202,BY$1,FALSE)/10^3</f>
        <v>8.410400000000001</v>
      </c>
      <c r="BZ4" s="11">
        <f>VLOOKUP($AQ4,Total_Rndwood_Trade_BAC!$AC$4:$AO$202,BZ$1,FALSE)/10^3</f>
        <v>7.2941999999999991</v>
      </c>
      <c r="CA4" s="11">
        <f>VLOOKUP($AQ4,Total_Rndwood_Trade_BAC!$AC$4:$AO$202,CA$1,FALSE)/10^3</f>
        <v>6.9201999999999995</v>
      </c>
      <c r="CB4" s="11">
        <f>VLOOKUP($AQ4,Total_Rndwood_Trade_BAC!$AC$4:$AO$202,CB$1,FALSE)/10^3</f>
        <v>6.8140000000000001</v>
      </c>
      <c r="CC4" s="11">
        <f>VLOOKUP($AQ4,Total_Rndwood_Trade_BAC!$AC$4:$AO$202,CC$1,FALSE)/10^3</f>
        <v>6.6250999999999989</v>
      </c>
      <c r="CD4" s="11">
        <f>VLOOKUP($AQ4,Total_Rndwood_Trade_BAC!$AC$4:$AO$202,CD$1,FALSE)/10^3</f>
        <v>5.7665999999999977</v>
      </c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L4" s="11"/>
      <c r="DM4" s="11"/>
      <c r="DN4" s="11"/>
      <c r="DT4" s="11"/>
      <c r="DU4" s="11"/>
      <c r="DV4" s="11"/>
    </row>
    <row r="5" spans="1:126" x14ac:dyDescent="0.3">
      <c r="A5" t="s">
        <v>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O5" t="s">
        <v>7</v>
      </c>
      <c r="P5">
        <v>71</v>
      </c>
      <c r="Q5">
        <v>25</v>
      </c>
      <c r="R5">
        <v>23</v>
      </c>
      <c r="S5">
        <v>25.9</v>
      </c>
      <c r="T5">
        <v>31.5</v>
      </c>
      <c r="U5">
        <v>38.299999999999997</v>
      </c>
      <c r="V5">
        <v>46.6</v>
      </c>
      <c r="W5">
        <v>56.7</v>
      </c>
      <c r="X5">
        <v>68.900000000000006</v>
      </c>
      <c r="Y5">
        <v>83.9</v>
      </c>
      <c r="Z5">
        <v>102.1</v>
      </c>
      <c r="AA5">
        <v>124.2</v>
      </c>
      <c r="AC5" t="s">
        <v>7</v>
      </c>
      <c r="AD5">
        <f>B5-P5</f>
        <v>-71</v>
      </c>
      <c r="AE5">
        <f t="shared" ref="AE5:AO20" si="4">C5-Q5</f>
        <v>-25</v>
      </c>
      <c r="AF5">
        <f t="shared" si="4"/>
        <v>-23</v>
      </c>
      <c r="AG5">
        <f t="shared" si="4"/>
        <v>-25.9</v>
      </c>
      <c r="AH5">
        <f t="shared" si="4"/>
        <v>-31.5</v>
      </c>
      <c r="AI5">
        <f t="shared" si="4"/>
        <v>-38.299999999999997</v>
      </c>
      <c r="AJ5">
        <f t="shared" si="4"/>
        <v>-46.6</v>
      </c>
      <c r="AK5">
        <f t="shared" si="4"/>
        <v>-56.7</v>
      </c>
      <c r="AL5">
        <f t="shared" si="4"/>
        <v>-68.900000000000006</v>
      </c>
      <c r="AM5">
        <f t="shared" si="4"/>
        <v>-83.9</v>
      </c>
      <c r="AN5">
        <f t="shared" si="4"/>
        <v>-102.1</v>
      </c>
      <c r="AO5">
        <f t="shared" si="4"/>
        <v>-124.2</v>
      </c>
      <c r="AQ5" t="s">
        <v>8</v>
      </c>
      <c r="AR5" s="12">
        <f t="shared" si="3"/>
        <v>7.0999999999999994E-2</v>
      </c>
      <c r="AS5" s="12">
        <f t="shared" si="3"/>
        <v>8.2699999999999982E-2</v>
      </c>
      <c r="AT5" s="12">
        <f t="shared" si="3"/>
        <v>9.7799999999999998E-2</v>
      </c>
      <c r="AU5" s="12">
        <f t="shared" si="3"/>
        <v>9.5400000000000013E-2</v>
      </c>
      <c r="AV5" s="12">
        <f t="shared" si="3"/>
        <v>8.9200000000000002E-2</v>
      </c>
      <c r="AW5" s="12">
        <f t="shared" si="3"/>
        <v>8.2800000000000012E-2</v>
      </c>
      <c r="AX5" s="12">
        <f t="shared" si="3"/>
        <v>6.25E-2</v>
      </c>
      <c r="AY5" s="12">
        <f t="shared" si="3"/>
        <v>4.6100000000000002E-2</v>
      </c>
      <c r="AZ5" s="12">
        <f t="shared" si="3"/>
        <v>3.4000000000000002E-2</v>
      </c>
      <c r="BA5" s="12"/>
      <c r="BB5" s="12">
        <f>VLOOKUP($AQ5,Total_Rndwood_Trade_AF!$AC$4:$AO$202,BB$1,FALSE)/10^3</f>
        <v>7.0999999999999994E-2</v>
      </c>
      <c r="BC5" s="12">
        <f>VLOOKUP($AQ5,Total_Rndwood_Trade_AF!$AC$4:$AO$202,BC$1,FALSE)/10^3</f>
        <v>6.0999999999999999E-2</v>
      </c>
      <c r="BD5" s="12">
        <f>VLOOKUP($AQ5,Total_Rndwood_Trade_AF!$AC$4:$AO$202,BD$1,FALSE)/10^3</f>
        <v>5.2699999999999997E-2</v>
      </c>
      <c r="BE5" s="12">
        <f>VLOOKUP($AQ5,Total_Rndwood_Trade_AF!$AC$4:$AO$202,BE$1,FALSE)/10^3</f>
        <v>5.2200000000000003E-2</v>
      </c>
      <c r="BF5" s="12">
        <f>VLOOKUP($AQ5,Total_Rndwood_Trade_AF!$AC$4:$AO$202,BF$1,FALSE)/10^3</f>
        <v>4.9300000000000004E-2</v>
      </c>
      <c r="BG5" s="12">
        <f>VLOOKUP($AQ5,Total_Rndwood_Trade_AF!$AC$4:$AO$202,BG$1,FALSE)/10^3</f>
        <v>4.5499999999999999E-2</v>
      </c>
      <c r="BH5" s="12">
        <f>VLOOKUP($AQ5,Total_Rndwood_Trade_AF!$AC$4:$AO$202,BH$1,FALSE)/10^3</f>
        <v>3.3500000000000002E-2</v>
      </c>
      <c r="BI5" s="12">
        <f>VLOOKUP($AQ5,Total_Rndwood_Trade_AF!$AC$4:$AO$202,BI$1,FALSE)/10^3</f>
        <v>2.4700000000000003E-2</v>
      </c>
      <c r="BJ5" s="12">
        <f>VLOOKUP($AQ5,Total_Rndwood_Trade_AF!$AC$4:$AO$202,BJ$1,FALSE)/10^3</f>
        <v>1.8200000000000001E-2</v>
      </c>
      <c r="BK5" s="12"/>
      <c r="BL5" s="12">
        <f>VLOOKUP($AQ5,Total_Rndwood_Trade_BF!$AC$4:$AO$202,BL$1,FALSE)/10^3</f>
        <v>7.0999999999999994E-2</v>
      </c>
      <c r="BM5" s="12">
        <f>VLOOKUP($AQ5,Total_Rndwood_Trade_BF!$AC$4:$AO$202,BM$1,FALSE)/10^3</f>
        <v>8.3399999999999988E-2</v>
      </c>
      <c r="BN5" s="12">
        <f>VLOOKUP($AQ5,Total_Rndwood_Trade_BF!$AC$4:$AO$202,BN$1,FALSE)/10^3</f>
        <v>0.10059999999999999</v>
      </c>
      <c r="BO5" s="12">
        <f>VLOOKUP($AQ5,Total_Rndwood_Trade_BF!$AC$4:$AO$202,BO$1,FALSE)/10^3</f>
        <v>9.6099999999999991E-2</v>
      </c>
      <c r="BP5" s="12">
        <f>VLOOKUP($AQ5,Total_Rndwood_Trade_BF!$AC$4:$AO$202,BP$1,FALSE)/10^3</f>
        <v>9.0700000000000003E-2</v>
      </c>
      <c r="BQ5" s="12">
        <f>VLOOKUP($AQ5,Total_Rndwood_Trade_BF!$AC$4:$AO$202,BQ$1,FALSE)/10^3</f>
        <v>8.6400000000000005E-2</v>
      </c>
      <c r="BR5" s="12">
        <f>VLOOKUP($AQ5,Total_Rndwood_Trade_BF!$AC$4:$AO$202,BR$1,FALSE)/10^3</f>
        <v>7.0099999999999996E-2</v>
      </c>
      <c r="BS5" s="12">
        <f>VLOOKUP($AQ5,Total_Rndwood_Trade_BF!$AC$4:$AO$202,BS$1,FALSE)/10^3</f>
        <v>5.1800000000000006E-2</v>
      </c>
      <c r="BT5" s="12">
        <f>VLOOKUP($AQ5,Total_Rndwood_Trade_BF!$AC$4:$AO$202,BT$1,FALSE)/10^3</f>
        <v>3.8300000000000008E-2</v>
      </c>
      <c r="BU5" s="12"/>
      <c r="BV5" s="12">
        <f>VLOOKUP($AQ5,Total_Rndwood_Trade_BAC!$AC$4:$AO$202,BV$1,FALSE)/10^3</f>
        <v>7.0999999999999994E-2</v>
      </c>
      <c r="BW5" s="12">
        <f>VLOOKUP($AQ5,Total_Rndwood_Trade_BAC!$AC$4:$AO$202,BW$1,FALSE)/10^3</f>
        <v>8.4000000000000005E-2</v>
      </c>
      <c r="BX5" s="12">
        <f>VLOOKUP($AQ5,Total_Rndwood_Trade_BAC!$AC$4:$AO$202,BX$1,FALSE)/10^3</f>
        <v>0.10249999999999999</v>
      </c>
      <c r="BY5" s="12">
        <f>VLOOKUP($AQ5,Total_Rndwood_Trade_BAC!$AC$4:$AO$202,BY$1,FALSE)/10^3</f>
        <v>0.10199999999999999</v>
      </c>
      <c r="BZ5" s="12">
        <f>VLOOKUP($AQ5,Total_Rndwood_Trade_BAC!$AC$4:$AO$202,BZ$1,FALSE)/10^3</f>
        <v>9.8000000000000004E-2</v>
      </c>
      <c r="CA5" s="12">
        <f>VLOOKUP($AQ5,Total_Rndwood_Trade_BAC!$AC$4:$AO$202,CA$1,FALSE)/10^3</f>
        <v>9.4200000000000006E-2</v>
      </c>
      <c r="CB5" s="12">
        <f>VLOOKUP($AQ5,Total_Rndwood_Trade_BAC!$AC$4:$AO$202,CB$1,FALSE)/10^3</f>
        <v>7.4999999999999997E-2</v>
      </c>
      <c r="CC5" s="12">
        <f>VLOOKUP($AQ5,Total_Rndwood_Trade_BAC!$AC$4:$AO$202,CC$1,FALSE)/10^3</f>
        <v>5.62E-2</v>
      </c>
      <c r="CD5" s="12">
        <f>VLOOKUP($AQ5,Total_Rndwood_Trade_BAC!$AC$4:$AO$202,CD$1,FALSE)/10^3</f>
        <v>4.1400000000000006E-2</v>
      </c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L5" s="12"/>
      <c r="DM5" s="12"/>
      <c r="DN5" s="12"/>
      <c r="DT5" s="12"/>
      <c r="DU5" s="12"/>
      <c r="DV5" s="12"/>
    </row>
    <row r="6" spans="1:126" x14ac:dyDescent="0.3">
      <c r="A6" t="s">
        <v>8</v>
      </c>
      <c r="B6">
        <v>2</v>
      </c>
      <c r="C6">
        <v>90</v>
      </c>
      <c r="D6">
        <v>80</v>
      </c>
      <c r="E6">
        <v>72.8</v>
      </c>
      <c r="F6">
        <v>84.1</v>
      </c>
      <c r="G6">
        <v>99</v>
      </c>
      <c r="H6">
        <v>96.4</v>
      </c>
      <c r="I6">
        <v>90</v>
      </c>
      <c r="J6">
        <v>83.4</v>
      </c>
      <c r="K6">
        <v>63</v>
      </c>
      <c r="L6">
        <v>46.5</v>
      </c>
      <c r="M6">
        <v>34.299999999999997</v>
      </c>
      <c r="O6" t="s">
        <v>8</v>
      </c>
      <c r="P6">
        <v>0</v>
      </c>
      <c r="Q6">
        <v>1</v>
      </c>
      <c r="R6">
        <v>2</v>
      </c>
      <c r="S6">
        <v>1.8</v>
      </c>
      <c r="T6">
        <v>1.4</v>
      </c>
      <c r="U6">
        <v>1.2</v>
      </c>
      <c r="V6">
        <v>1</v>
      </c>
      <c r="W6">
        <v>0.8</v>
      </c>
      <c r="X6">
        <v>0.6</v>
      </c>
      <c r="Y6">
        <v>0.5</v>
      </c>
      <c r="Z6">
        <v>0.4</v>
      </c>
      <c r="AA6">
        <v>0.3</v>
      </c>
      <c r="AC6" t="s">
        <v>8</v>
      </c>
      <c r="AD6">
        <f t="shared" ref="AD6:AO40" si="5">B6-P6</f>
        <v>2</v>
      </c>
      <c r="AE6">
        <f t="shared" si="4"/>
        <v>89</v>
      </c>
      <c r="AF6">
        <f t="shared" si="4"/>
        <v>78</v>
      </c>
      <c r="AG6">
        <f t="shared" si="4"/>
        <v>71</v>
      </c>
      <c r="AH6">
        <f t="shared" si="4"/>
        <v>82.699999999999989</v>
      </c>
      <c r="AI6">
        <f t="shared" si="4"/>
        <v>97.8</v>
      </c>
      <c r="AJ6">
        <f t="shared" si="4"/>
        <v>95.4</v>
      </c>
      <c r="AK6">
        <f t="shared" si="4"/>
        <v>89.2</v>
      </c>
      <c r="AL6">
        <f t="shared" si="4"/>
        <v>82.800000000000011</v>
      </c>
      <c r="AM6">
        <f t="shared" si="4"/>
        <v>62.5</v>
      </c>
      <c r="AN6">
        <f t="shared" si="4"/>
        <v>46.1</v>
      </c>
      <c r="AO6">
        <f t="shared" si="4"/>
        <v>34</v>
      </c>
      <c r="AQ6" t="s">
        <v>9</v>
      </c>
      <c r="AR6" s="12">
        <f t="shared" si="3"/>
        <v>1.2464000000000002</v>
      </c>
      <c r="AS6" s="12">
        <f t="shared" si="3"/>
        <v>1.5557000000000001</v>
      </c>
      <c r="AT6" s="12">
        <f t="shared" si="3"/>
        <v>1.9867000000000001</v>
      </c>
      <c r="AU6" s="12">
        <f t="shared" si="3"/>
        <v>1.8700999999999999</v>
      </c>
      <c r="AV6" s="12">
        <f t="shared" si="3"/>
        <v>1.5089000000000001</v>
      </c>
      <c r="AW6" s="12">
        <f t="shared" si="3"/>
        <v>1.1127</v>
      </c>
      <c r="AX6" s="12">
        <f t="shared" si="3"/>
        <v>0.8197000000000001</v>
      </c>
      <c r="AY6" s="12">
        <f t="shared" si="3"/>
        <v>0.6038</v>
      </c>
      <c r="AZ6" s="12">
        <f t="shared" si="3"/>
        <v>0.4446</v>
      </c>
      <c r="BB6" s="12">
        <f>VLOOKUP($AQ6,Total_Rndwood_Trade_AF!$AC$4:$AO$202,BB$1,FALSE)/10^3</f>
        <v>1.2464000000000002</v>
      </c>
      <c r="BC6" s="12">
        <f>VLOOKUP($AQ6,Total_Rndwood_Trade_AF!$AC$4:$AO$202,BC$1,FALSE)/10^3</f>
        <v>1.3150999999999999</v>
      </c>
      <c r="BD6" s="12">
        <f>VLOOKUP($AQ6,Total_Rndwood_Trade_AF!$AC$4:$AO$202,BD$1,FALSE)/10^3</f>
        <v>1.6226</v>
      </c>
      <c r="BE6" s="12">
        <f>VLOOKUP($AQ6,Total_Rndwood_Trade_AF!$AC$4:$AO$202,BE$1,FALSE)/10^3</f>
        <v>1.7358999999999998</v>
      </c>
      <c r="BF6" s="12">
        <f>VLOOKUP($AQ6,Total_Rndwood_Trade_AF!$AC$4:$AO$202,BF$1,FALSE)/10^3</f>
        <v>1.5896000000000001</v>
      </c>
      <c r="BG6" s="12">
        <f>VLOOKUP($AQ6,Total_Rndwood_Trade_AF!$AC$4:$AO$202,BG$1,FALSE)/10^3</f>
        <v>1.2669000000000001</v>
      </c>
      <c r="BH6" s="12">
        <f>VLOOKUP($AQ6,Total_Rndwood_Trade_AF!$AC$4:$AO$202,BH$1,FALSE)/10^3</f>
        <v>0.9335</v>
      </c>
      <c r="BI6" s="12">
        <f>VLOOKUP($AQ6,Total_Rndwood_Trade_AF!$AC$4:$AO$202,BI$1,FALSE)/10^3</f>
        <v>0.68770000000000009</v>
      </c>
      <c r="BJ6" s="12">
        <f>VLOOKUP($AQ6,Total_Rndwood_Trade_AF!$AC$4:$AO$202,BJ$1,FALSE)/10^3</f>
        <v>0.50649999999999995</v>
      </c>
      <c r="BK6" s="12"/>
      <c r="BL6" s="12">
        <f>VLOOKUP($AQ6,Total_Rndwood_Trade_BF!$AC$4:$AO$202,BL$1,FALSE)/10^3</f>
        <v>1.2464000000000002</v>
      </c>
      <c r="BM6" s="12">
        <f>VLOOKUP($AQ6,Total_Rndwood_Trade_BF!$AC$4:$AO$202,BM$1,FALSE)/10^3</f>
        <v>1.1497999999999999</v>
      </c>
      <c r="BN6" s="12">
        <f>VLOOKUP($AQ6,Total_Rndwood_Trade_BF!$AC$4:$AO$202,BN$1,FALSE)/10^3</f>
        <v>1.0426000000000002</v>
      </c>
      <c r="BO6" s="12">
        <f>VLOOKUP($AQ6,Total_Rndwood_Trade_BF!$AC$4:$AO$202,BO$1,FALSE)/10^3</f>
        <v>1.05</v>
      </c>
      <c r="BP6" s="12">
        <f>VLOOKUP($AQ6,Total_Rndwood_Trade_BF!$AC$4:$AO$202,BP$1,FALSE)/10^3</f>
        <v>0.77280000000000004</v>
      </c>
      <c r="BQ6" s="12">
        <f>VLOOKUP($AQ6,Total_Rndwood_Trade_BF!$AC$4:$AO$202,BQ$1,FALSE)/10^3</f>
        <v>0.56859999999999999</v>
      </c>
      <c r="BR6" s="12">
        <f>VLOOKUP($AQ6,Total_Rndwood_Trade_BF!$AC$4:$AO$202,BR$1,FALSE)/10^3</f>
        <v>0.41830000000000001</v>
      </c>
      <c r="BS6" s="12">
        <f>VLOOKUP($AQ6,Total_Rndwood_Trade_BF!$AC$4:$AO$202,BS$1,FALSE)/10^3</f>
        <v>0.30760000000000004</v>
      </c>
      <c r="BT6" s="12">
        <f>VLOOKUP($AQ6,Total_Rndwood_Trade_BF!$AC$4:$AO$202,BT$1,FALSE)/10^3</f>
        <v>0.22600000000000001</v>
      </c>
      <c r="BU6" s="12"/>
      <c r="BV6" s="12">
        <f>VLOOKUP($AQ6,Total_Rndwood_Trade_BAC!$AC$4:$AO$202,BV$1,FALSE)/10^3</f>
        <v>1.2464000000000002</v>
      </c>
      <c r="BW6" s="12">
        <f>VLOOKUP($AQ6,Total_Rndwood_Trade_BAC!$AC$4:$AO$202,BW$1,FALSE)/10^3</f>
        <v>1.2209000000000001</v>
      </c>
      <c r="BX6" s="12">
        <f>VLOOKUP($AQ6,Total_Rndwood_Trade_BAC!$AC$4:$AO$202,BX$1,FALSE)/10^3</f>
        <v>1.3128000000000002</v>
      </c>
      <c r="BY6" s="12">
        <f>VLOOKUP($AQ6,Total_Rndwood_Trade_BAC!$AC$4:$AO$202,BY$1,FALSE)/10^3</f>
        <v>1.3956999999999997</v>
      </c>
      <c r="BZ6" s="12">
        <f>VLOOKUP($AQ6,Total_Rndwood_Trade_BAC!$AC$4:$AO$202,BZ$1,FALSE)/10^3</f>
        <v>1.0609999999999999</v>
      </c>
      <c r="CA6" s="12">
        <f>VLOOKUP($AQ6,Total_Rndwood_Trade_BAC!$AC$4:$AO$202,CA$1,FALSE)/10^3</f>
        <v>0.78119999999999989</v>
      </c>
      <c r="CB6" s="12">
        <f>VLOOKUP($AQ6,Total_Rndwood_Trade_BAC!$AC$4:$AO$202,CB$1,FALSE)/10^3</f>
        <v>0.57510000000000006</v>
      </c>
      <c r="CC6" s="12">
        <f>VLOOKUP($AQ6,Total_Rndwood_Trade_BAC!$AC$4:$AO$202,CC$1,FALSE)/10^3</f>
        <v>0.42330000000000001</v>
      </c>
      <c r="CD6" s="12">
        <f>VLOOKUP($AQ6,Total_Rndwood_Trade_BAC!$AC$4:$AO$202,CD$1,FALSE)/10^3</f>
        <v>0.31139999999999995</v>
      </c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L6" s="12"/>
      <c r="DM6" s="12"/>
      <c r="DN6" s="12"/>
      <c r="DT6" s="12"/>
      <c r="DU6" s="12"/>
      <c r="DV6" s="12"/>
    </row>
    <row r="7" spans="1:126" x14ac:dyDescent="0.3">
      <c r="A7" t="s">
        <v>10</v>
      </c>
      <c r="B7">
        <v>0</v>
      </c>
      <c r="C7">
        <v>41</v>
      </c>
      <c r="D7">
        <v>79</v>
      </c>
      <c r="E7">
        <v>73.400000000000006</v>
      </c>
      <c r="F7">
        <v>68.8</v>
      </c>
      <c r="G7">
        <v>62.2</v>
      </c>
      <c r="H7">
        <v>46</v>
      </c>
      <c r="I7">
        <v>33.9</v>
      </c>
      <c r="J7">
        <v>25</v>
      </c>
      <c r="K7">
        <v>18.5</v>
      </c>
      <c r="L7">
        <v>13.6</v>
      </c>
      <c r="M7">
        <v>10.1</v>
      </c>
      <c r="O7" t="s">
        <v>10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 t="s">
        <v>10</v>
      </c>
      <c r="AD7">
        <f t="shared" si="5"/>
        <v>0</v>
      </c>
      <c r="AE7">
        <f t="shared" si="4"/>
        <v>40</v>
      </c>
      <c r="AF7">
        <f t="shared" si="4"/>
        <v>79</v>
      </c>
      <c r="AG7">
        <f t="shared" si="4"/>
        <v>73.400000000000006</v>
      </c>
      <c r="AH7">
        <f t="shared" si="4"/>
        <v>68.8</v>
      </c>
      <c r="AI7">
        <f t="shared" si="4"/>
        <v>62.2</v>
      </c>
      <c r="AJ7">
        <f t="shared" si="4"/>
        <v>46</v>
      </c>
      <c r="AK7">
        <f t="shared" si="4"/>
        <v>33.9</v>
      </c>
      <c r="AL7">
        <f t="shared" si="4"/>
        <v>25</v>
      </c>
      <c r="AM7">
        <f t="shared" si="4"/>
        <v>18.5</v>
      </c>
      <c r="AN7">
        <f t="shared" si="4"/>
        <v>13.6</v>
      </c>
      <c r="AO7">
        <f t="shared" si="4"/>
        <v>10.1</v>
      </c>
      <c r="AQ7" t="s">
        <v>11</v>
      </c>
      <c r="AR7" s="12">
        <f t="shared" si="3"/>
        <v>0.32939999999999997</v>
      </c>
      <c r="AS7" s="12">
        <f t="shared" si="3"/>
        <v>0.35449999999999998</v>
      </c>
      <c r="AT7" s="12">
        <f t="shared" si="3"/>
        <v>0.37919999999999998</v>
      </c>
      <c r="AU7" s="12">
        <f t="shared" si="3"/>
        <v>0.37080000000000002</v>
      </c>
      <c r="AV7" s="12">
        <f t="shared" si="3"/>
        <v>0.3604</v>
      </c>
      <c r="AW7" s="12">
        <f t="shared" si="3"/>
        <v>0.34499999999999997</v>
      </c>
      <c r="AX7" s="12">
        <f t="shared" si="3"/>
        <v>0.3125</v>
      </c>
      <c r="AY7" s="12">
        <f t="shared" si="3"/>
        <v>0.28060000000000002</v>
      </c>
      <c r="AZ7" s="12">
        <f t="shared" si="3"/>
        <v>0.24640000000000001</v>
      </c>
      <c r="BB7" s="12">
        <f>VLOOKUP($AQ7,Total_Rndwood_Trade_AF!$AC$4:$AO$202,BB$1,FALSE)/10^3</f>
        <v>0.32939999999999997</v>
      </c>
      <c r="BC7" s="12">
        <f>VLOOKUP($AQ7,Total_Rndwood_Trade_AF!$AC$4:$AO$202,BC$1,FALSE)/10^3</f>
        <v>0.31139999999999995</v>
      </c>
      <c r="BD7" s="12">
        <f>VLOOKUP($AQ7,Total_Rndwood_Trade_AF!$AC$4:$AO$202,BD$1,FALSE)/10^3</f>
        <v>0.29560000000000003</v>
      </c>
      <c r="BE7" s="12">
        <f>VLOOKUP($AQ7,Total_Rndwood_Trade_AF!$AC$4:$AO$202,BE$1,FALSE)/10^3</f>
        <v>0.29330000000000001</v>
      </c>
      <c r="BF7" s="12">
        <f>VLOOKUP($AQ7,Total_Rndwood_Trade_AF!$AC$4:$AO$202,BF$1,FALSE)/10^3</f>
        <v>0.28060000000000002</v>
      </c>
      <c r="BG7" s="12">
        <f>VLOOKUP($AQ7,Total_Rndwood_Trade_AF!$AC$4:$AO$202,BG$1,FALSE)/10^3</f>
        <v>0.26929999999999998</v>
      </c>
      <c r="BH7" s="12">
        <f>VLOOKUP($AQ7,Total_Rndwood_Trade_AF!$AC$4:$AO$202,BH$1,FALSE)/10^3</f>
        <v>0.24890000000000001</v>
      </c>
      <c r="BI7" s="12">
        <f>VLOOKUP($AQ7,Total_Rndwood_Trade_AF!$AC$4:$AO$202,BI$1,FALSE)/10^3</f>
        <v>0.22040000000000001</v>
      </c>
      <c r="BJ7" s="12">
        <f>VLOOKUP($AQ7,Total_Rndwood_Trade_AF!$AC$4:$AO$202,BJ$1,FALSE)/10^3</f>
        <v>0.1923</v>
      </c>
      <c r="BK7" s="12"/>
      <c r="BL7" s="12">
        <f>VLOOKUP($AQ7,Total_Rndwood_Trade_BF!$AC$4:$AO$202,BL$1,FALSE)/10^3</f>
        <v>0.32939999999999997</v>
      </c>
      <c r="BM7" s="12">
        <f>VLOOKUP($AQ7,Total_Rndwood_Trade_BF!$AC$4:$AO$202,BM$1,FALSE)/10^3</f>
        <v>0.38039999999999996</v>
      </c>
      <c r="BN7" s="12">
        <f>VLOOKUP($AQ7,Total_Rndwood_Trade_BF!$AC$4:$AO$202,BN$1,FALSE)/10^3</f>
        <v>0.43819999999999998</v>
      </c>
      <c r="BO7" s="12">
        <f>VLOOKUP($AQ7,Total_Rndwood_Trade_BF!$AC$4:$AO$202,BO$1,FALSE)/10^3</f>
        <v>0.42369999999999997</v>
      </c>
      <c r="BP7" s="12">
        <f>VLOOKUP($AQ7,Total_Rndwood_Trade_BF!$AC$4:$AO$202,BP$1,FALSE)/10^3</f>
        <v>0.40279999999999999</v>
      </c>
      <c r="BQ7" s="12">
        <f>VLOOKUP($AQ7,Total_Rndwood_Trade_BF!$AC$4:$AO$202,BQ$1,FALSE)/10^3</f>
        <v>0.39280000000000004</v>
      </c>
      <c r="BR7" s="12">
        <f>VLOOKUP($AQ7,Total_Rndwood_Trade_BF!$AC$4:$AO$202,BR$1,FALSE)/10^3</f>
        <v>0.37410000000000004</v>
      </c>
      <c r="BS7" s="12">
        <f>VLOOKUP($AQ7,Total_Rndwood_Trade_BF!$AC$4:$AO$202,BS$1,FALSE)/10^3</f>
        <v>0.34429999999999999</v>
      </c>
      <c r="BT7" s="12">
        <f>VLOOKUP($AQ7,Total_Rndwood_Trade_BF!$AC$4:$AO$202,BT$1,FALSE)/10^3</f>
        <v>0.31689999999999996</v>
      </c>
      <c r="BU7" s="12"/>
      <c r="BV7" s="12">
        <f>VLOOKUP($AQ7,Total_Rndwood_Trade_BAC!$AC$4:$AO$202,BV$1,FALSE)/10^3</f>
        <v>0.32939999999999997</v>
      </c>
      <c r="BW7" s="12">
        <f>VLOOKUP($AQ7,Total_Rndwood_Trade_BAC!$AC$4:$AO$202,BW$1,FALSE)/10^3</f>
        <v>0.35439999999999999</v>
      </c>
      <c r="BX7" s="12">
        <f>VLOOKUP($AQ7,Total_Rndwood_Trade_BAC!$AC$4:$AO$202,BX$1,FALSE)/10^3</f>
        <v>0.3836</v>
      </c>
      <c r="BY7" s="12">
        <f>VLOOKUP($AQ7,Total_Rndwood_Trade_BAC!$AC$4:$AO$202,BY$1,FALSE)/10^3</f>
        <v>0.37960000000000005</v>
      </c>
      <c r="BZ7" s="12">
        <f>VLOOKUP($AQ7,Total_Rndwood_Trade_BAC!$AC$4:$AO$202,BZ$1,FALSE)/10^3</f>
        <v>0.36349999999999999</v>
      </c>
      <c r="CA7" s="12">
        <f>VLOOKUP($AQ7,Total_Rndwood_Trade_BAC!$AC$4:$AO$202,CA$1,FALSE)/10^3</f>
        <v>0.35470000000000002</v>
      </c>
      <c r="CB7" s="12">
        <f>VLOOKUP($AQ7,Total_Rndwood_Trade_BAC!$AC$4:$AO$202,CB$1,FALSE)/10^3</f>
        <v>0.32300000000000001</v>
      </c>
      <c r="CC7" s="12">
        <f>VLOOKUP($AQ7,Total_Rndwood_Trade_BAC!$AC$4:$AO$202,CC$1,FALSE)/10^3</f>
        <v>0.2918</v>
      </c>
      <c r="CD7" s="12">
        <f>VLOOKUP($AQ7,Total_Rndwood_Trade_BAC!$AC$4:$AO$202,CD$1,FALSE)/10^3</f>
        <v>0.25950000000000001</v>
      </c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L7" s="12"/>
      <c r="DM7" s="12"/>
      <c r="DN7" s="12"/>
      <c r="DT7" s="12"/>
      <c r="DU7" s="12"/>
      <c r="DV7" s="12"/>
    </row>
    <row r="8" spans="1:126" x14ac:dyDescent="0.3">
      <c r="A8" t="s">
        <v>12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O8" t="s">
        <v>12</v>
      </c>
      <c r="P8">
        <v>0</v>
      </c>
      <c r="Q8">
        <v>7</v>
      </c>
      <c r="R8">
        <v>7</v>
      </c>
      <c r="S8">
        <v>6.9</v>
      </c>
      <c r="T8">
        <v>5.7</v>
      </c>
      <c r="U8">
        <v>4.5999999999999996</v>
      </c>
      <c r="V8">
        <v>3.8</v>
      </c>
      <c r="W8">
        <v>3.1</v>
      </c>
      <c r="X8">
        <v>2.6</v>
      </c>
      <c r="Y8">
        <v>3</v>
      </c>
      <c r="Z8">
        <v>3.6</v>
      </c>
      <c r="AA8">
        <v>4.4000000000000004</v>
      </c>
      <c r="AC8" t="s">
        <v>12</v>
      </c>
      <c r="AD8">
        <f t="shared" si="5"/>
        <v>0</v>
      </c>
      <c r="AE8">
        <f t="shared" si="4"/>
        <v>-7</v>
      </c>
      <c r="AF8">
        <f t="shared" si="4"/>
        <v>-7</v>
      </c>
      <c r="AG8">
        <f t="shared" si="4"/>
        <v>-6.9</v>
      </c>
      <c r="AH8">
        <f t="shared" si="4"/>
        <v>-5.7</v>
      </c>
      <c r="AI8">
        <f t="shared" si="4"/>
        <v>-4.5999999999999996</v>
      </c>
      <c r="AJ8">
        <f t="shared" si="4"/>
        <v>-3.8</v>
      </c>
      <c r="AK8">
        <f t="shared" si="4"/>
        <v>-3.1</v>
      </c>
      <c r="AL8">
        <f t="shared" si="4"/>
        <v>-2.6</v>
      </c>
      <c r="AM8">
        <f t="shared" si="4"/>
        <v>-3</v>
      </c>
      <c r="AN8">
        <f t="shared" si="4"/>
        <v>-3.6</v>
      </c>
      <c r="AO8">
        <f t="shared" si="4"/>
        <v>-4.4000000000000004</v>
      </c>
      <c r="AQ8" t="s">
        <v>13</v>
      </c>
      <c r="AR8" s="12">
        <f t="shared" si="3"/>
        <v>6.3799999999999996E-2</v>
      </c>
      <c r="AS8" s="12">
        <f t="shared" si="3"/>
        <v>4.6600000000000003E-2</v>
      </c>
      <c r="AT8" s="12">
        <f t="shared" si="3"/>
        <v>3.1900000000000005E-2</v>
      </c>
      <c r="AU8" s="12">
        <f t="shared" si="3"/>
        <v>2.06E-2</v>
      </c>
      <c r="AV8" s="12">
        <f t="shared" si="3"/>
        <v>1.1599999999999999E-2</v>
      </c>
      <c r="AW8" s="12">
        <f t="shared" si="3"/>
        <v>4.2000000000000015E-3</v>
      </c>
      <c r="AX8" s="12">
        <f t="shared" si="3"/>
        <v>-2.1999999999999993E-3</v>
      </c>
      <c r="AY8" s="12">
        <f t="shared" si="3"/>
        <v>-8.0999999999999978E-3</v>
      </c>
      <c r="AZ8" s="12">
        <f t="shared" si="3"/>
        <v>-1.3900000000000001E-2</v>
      </c>
      <c r="BB8" s="12">
        <f>VLOOKUP($AQ8,Total_Rndwood_Trade_AF!$AC$4:$AO$202,BB$1,FALSE)/10^3</f>
        <v>6.3799999999999996E-2</v>
      </c>
      <c r="BC8" s="12">
        <f>VLOOKUP($AQ8,Total_Rndwood_Trade_AF!$AC$4:$AO$202,BC$1,FALSE)/10^3</f>
        <v>4.5999999999999999E-2</v>
      </c>
      <c r="BD8" s="12">
        <f>VLOOKUP($AQ8,Total_Rndwood_Trade_AF!$AC$4:$AO$202,BD$1,FALSE)/10^3</f>
        <v>3.1300000000000001E-2</v>
      </c>
      <c r="BE8" s="12">
        <f>VLOOKUP($AQ8,Total_Rndwood_Trade_AF!$AC$4:$AO$202,BE$1,FALSE)/10^3</f>
        <v>1.9800000000000002E-2</v>
      </c>
      <c r="BF8" s="12">
        <f>VLOOKUP($AQ8,Total_Rndwood_Trade_AF!$AC$4:$AO$202,BF$1,FALSE)/10^3</f>
        <v>1.06E-2</v>
      </c>
      <c r="BG8" s="12">
        <f>VLOOKUP($AQ8,Total_Rndwood_Trade_AF!$AC$4:$AO$202,BG$1,FALSE)/10^3</f>
        <v>3.0000000000000001E-3</v>
      </c>
      <c r="BH8" s="12">
        <f>VLOOKUP($AQ8,Total_Rndwood_Trade_AF!$AC$4:$AO$202,BH$1,FALSE)/10^3</f>
        <v>-3.6999999999999993E-3</v>
      </c>
      <c r="BI8" s="12">
        <f>VLOOKUP($AQ8,Total_Rndwood_Trade_AF!$AC$4:$AO$202,BI$1,FALSE)/10^3</f>
        <v>-9.8999999999999991E-3</v>
      </c>
      <c r="BJ8" s="12">
        <f>VLOOKUP($AQ8,Total_Rndwood_Trade_AF!$AC$4:$AO$202,BJ$1,FALSE)/10^3</f>
        <v>-1.6E-2</v>
      </c>
      <c r="BK8" s="12"/>
      <c r="BL8" s="12">
        <f>VLOOKUP($AQ8,Total_Rndwood_Trade_BF!$AC$4:$AO$202,BL$1,FALSE)/10^3</f>
        <v>6.3799999999999996E-2</v>
      </c>
      <c r="BM8" s="12">
        <f>VLOOKUP($AQ8,Total_Rndwood_Trade_BF!$AC$4:$AO$202,BM$1,FALSE)/10^3</f>
        <v>4.6600000000000003E-2</v>
      </c>
      <c r="BN8" s="12">
        <f>VLOOKUP($AQ8,Total_Rndwood_Trade_BF!$AC$4:$AO$202,BN$1,FALSE)/10^3</f>
        <v>3.1900000000000005E-2</v>
      </c>
      <c r="BO8" s="12">
        <f>VLOOKUP($AQ8,Total_Rndwood_Trade_BF!$AC$4:$AO$202,BO$1,FALSE)/10^3</f>
        <v>2.06E-2</v>
      </c>
      <c r="BP8" s="12">
        <f>VLOOKUP($AQ8,Total_Rndwood_Trade_BF!$AC$4:$AO$202,BP$1,FALSE)/10^3</f>
        <v>1.1599999999999999E-2</v>
      </c>
      <c r="BQ8" s="12">
        <f>VLOOKUP($AQ8,Total_Rndwood_Trade_BF!$AC$4:$AO$202,BQ$1,FALSE)/10^3</f>
        <v>4.2000000000000015E-3</v>
      </c>
      <c r="BR8" s="12">
        <f>VLOOKUP($AQ8,Total_Rndwood_Trade_BF!$AC$4:$AO$202,BR$1,FALSE)/10^3</f>
        <v>-2.1999999999999993E-3</v>
      </c>
      <c r="BS8" s="12">
        <f>VLOOKUP($AQ8,Total_Rndwood_Trade_BF!$AC$4:$AO$202,BS$1,FALSE)/10^3</f>
        <v>-8.199999999999999E-3</v>
      </c>
      <c r="BT8" s="12">
        <f>VLOOKUP($AQ8,Total_Rndwood_Trade_BF!$AC$4:$AO$202,BT$1,FALSE)/10^3</f>
        <v>-1.3900000000000001E-2</v>
      </c>
      <c r="BU8" s="12"/>
      <c r="BV8" s="12">
        <f>VLOOKUP($AQ8,Total_Rndwood_Trade_BAC!$AC$4:$AO$202,BV$1,FALSE)/10^3</f>
        <v>6.3799999999999996E-2</v>
      </c>
      <c r="BW8" s="12">
        <f>VLOOKUP($AQ8,Total_Rndwood_Trade_BAC!$AC$4:$AO$202,BW$1,FALSE)/10^3</f>
        <v>4.65E-2</v>
      </c>
      <c r="BX8" s="12">
        <f>VLOOKUP($AQ8,Total_Rndwood_Trade_BAC!$AC$4:$AO$202,BX$1,FALSE)/10^3</f>
        <v>3.2000000000000001E-2</v>
      </c>
      <c r="BY8" s="12">
        <f>VLOOKUP($AQ8,Total_Rndwood_Trade_BAC!$AC$4:$AO$202,BY$1,FALSE)/10^3</f>
        <v>2.06E-2</v>
      </c>
      <c r="BZ8" s="12">
        <f>VLOOKUP($AQ8,Total_Rndwood_Trade_BAC!$AC$4:$AO$202,BZ$1,FALSE)/10^3</f>
        <v>1.1599999999999999E-2</v>
      </c>
      <c r="CA8" s="12">
        <f>VLOOKUP($AQ8,Total_Rndwood_Trade_BAC!$AC$4:$AO$202,CA$1,FALSE)/10^3</f>
        <v>4.2000000000000015E-3</v>
      </c>
      <c r="CB8" s="12">
        <f>VLOOKUP($AQ8,Total_Rndwood_Trade_BAC!$AC$4:$AO$202,CB$1,FALSE)/10^3</f>
        <v>-2.1999999999999993E-3</v>
      </c>
      <c r="CC8" s="12">
        <f>VLOOKUP($AQ8,Total_Rndwood_Trade_BAC!$AC$4:$AO$202,CC$1,FALSE)/10^3</f>
        <v>-8.0999999999999978E-3</v>
      </c>
      <c r="CD8" s="12">
        <f>VLOOKUP($AQ8,Total_Rndwood_Trade_BAC!$AC$4:$AO$202,CD$1,FALSE)/10^3</f>
        <v>-1.38E-2</v>
      </c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L8" s="12"/>
      <c r="DM8" s="12"/>
      <c r="DN8" s="12"/>
      <c r="DT8" s="12"/>
      <c r="DU8" s="12"/>
      <c r="DV8" s="12"/>
    </row>
    <row r="9" spans="1:126" x14ac:dyDescent="0.3">
      <c r="A9" t="s">
        <v>14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O9" t="s">
        <v>14</v>
      </c>
      <c r="P9">
        <v>0</v>
      </c>
      <c r="Q9">
        <v>1</v>
      </c>
      <c r="R9">
        <v>1</v>
      </c>
      <c r="S9">
        <v>1.1000000000000001</v>
      </c>
      <c r="T9">
        <v>1.3</v>
      </c>
      <c r="U9">
        <v>1.6</v>
      </c>
      <c r="V9">
        <v>2</v>
      </c>
      <c r="W9">
        <v>2.4</v>
      </c>
      <c r="X9">
        <v>2.9</v>
      </c>
      <c r="Y9">
        <v>3.5</v>
      </c>
      <c r="Z9">
        <v>4.3</v>
      </c>
      <c r="AA9">
        <v>5.2</v>
      </c>
      <c r="AC9" t="s">
        <v>14</v>
      </c>
      <c r="AD9">
        <f t="shared" si="5"/>
        <v>0</v>
      </c>
      <c r="AE9">
        <f t="shared" si="4"/>
        <v>-1</v>
      </c>
      <c r="AF9">
        <f t="shared" si="4"/>
        <v>-1</v>
      </c>
      <c r="AG9">
        <f t="shared" si="4"/>
        <v>-1.1000000000000001</v>
      </c>
      <c r="AH9">
        <f t="shared" si="4"/>
        <v>-1.3</v>
      </c>
      <c r="AI9">
        <f t="shared" si="4"/>
        <v>-1.6</v>
      </c>
      <c r="AJ9">
        <f t="shared" si="4"/>
        <v>-2</v>
      </c>
      <c r="AK9">
        <f t="shared" si="4"/>
        <v>-2.4</v>
      </c>
      <c r="AL9">
        <f t="shared" si="4"/>
        <v>-2.9</v>
      </c>
      <c r="AM9">
        <f t="shared" si="4"/>
        <v>-3.5</v>
      </c>
      <c r="AN9">
        <f t="shared" si="4"/>
        <v>-4.3</v>
      </c>
      <c r="AO9">
        <f t="shared" si="4"/>
        <v>-5.2</v>
      </c>
      <c r="AQ9" t="s">
        <v>15</v>
      </c>
      <c r="AR9" s="12">
        <f t="shared" si="3"/>
        <v>0.93300000000000005</v>
      </c>
      <c r="AS9" s="12">
        <f t="shared" si="3"/>
        <v>0.82879999999999998</v>
      </c>
      <c r="AT9" s="12">
        <f t="shared" si="3"/>
        <v>0.69610000000000005</v>
      </c>
      <c r="AU9" s="12">
        <f t="shared" si="3"/>
        <v>0.66839999999999999</v>
      </c>
      <c r="AV9" s="12">
        <f t="shared" si="3"/>
        <v>0.6421</v>
      </c>
      <c r="AW9" s="12">
        <f t="shared" si="3"/>
        <v>0.61829999999999996</v>
      </c>
      <c r="AX9" s="12">
        <f t="shared" si="3"/>
        <v>0.59429999999999994</v>
      </c>
      <c r="AY9" s="12">
        <f t="shared" si="3"/>
        <v>0.58299999999999996</v>
      </c>
      <c r="AZ9" s="12">
        <f t="shared" si="3"/>
        <v>0.57250000000000001</v>
      </c>
      <c r="BB9" s="12">
        <f>VLOOKUP($AQ9,Total_Rndwood_Trade_AF!$AC$4:$AO$202,BB$1,FALSE)/10^3</f>
        <v>0.93300000000000005</v>
      </c>
      <c r="BC9" s="12">
        <f>VLOOKUP($AQ9,Total_Rndwood_Trade_AF!$AC$4:$AO$202,BC$1,FALSE)/10^3</f>
        <v>0.87409999999999999</v>
      </c>
      <c r="BD9" s="12">
        <f>VLOOKUP($AQ9,Total_Rndwood_Trade_AF!$AC$4:$AO$202,BD$1,FALSE)/10^3</f>
        <v>0.79849999999999999</v>
      </c>
      <c r="BE9" s="12">
        <f>VLOOKUP($AQ9,Total_Rndwood_Trade_AF!$AC$4:$AO$202,BE$1,FALSE)/10^3</f>
        <v>0.79279999999999995</v>
      </c>
      <c r="BF9" s="12">
        <f>VLOOKUP($AQ9,Total_Rndwood_Trade_AF!$AC$4:$AO$202,BF$1,FALSE)/10^3</f>
        <v>0.75079999999999991</v>
      </c>
      <c r="BG9" s="12">
        <f>VLOOKUP($AQ9,Total_Rndwood_Trade_AF!$AC$4:$AO$202,BG$1,FALSE)/10^3</f>
        <v>0.72350000000000003</v>
      </c>
      <c r="BH9" s="12">
        <f>VLOOKUP($AQ9,Total_Rndwood_Trade_AF!$AC$4:$AO$202,BH$1,FALSE)/10^3</f>
        <v>0.70220000000000005</v>
      </c>
      <c r="BI9" s="12">
        <f>VLOOKUP($AQ9,Total_Rndwood_Trade_AF!$AC$4:$AO$202,BI$1,FALSE)/10^3</f>
        <v>0.68110000000000004</v>
      </c>
      <c r="BJ9" s="12">
        <f>VLOOKUP($AQ9,Total_Rndwood_Trade_AF!$AC$4:$AO$202,BJ$1,FALSE)/10^3</f>
        <v>0.6694</v>
      </c>
      <c r="BK9" s="12"/>
      <c r="BL9" s="12">
        <f>VLOOKUP($AQ9,Total_Rndwood_Trade_BF!$AC$4:$AO$202,BL$1,FALSE)/10^3</f>
        <v>0.93300000000000005</v>
      </c>
      <c r="BM9" s="12">
        <f>VLOOKUP($AQ9,Total_Rndwood_Trade_BF!$AC$4:$AO$202,BM$1,FALSE)/10^3</f>
        <v>0.69489999999999996</v>
      </c>
      <c r="BN9" s="12">
        <f>VLOOKUP($AQ9,Total_Rndwood_Trade_BF!$AC$4:$AO$202,BN$1,FALSE)/10^3</f>
        <v>0.51270000000000004</v>
      </c>
      <c r="BO9" s="12">
        <f>VLOOKUP($AQ9,Total_Rndwood_Trade_BF!$AC$4:$AO$202,BO$1,FALSE)/10^3</f>
        <v>0.40570000000000001</v>
      </c>
      <c r="BP9" s="12">
        <f>VLOOKUP($AQ9,Total_Rndwood_Trade_BF!$AC$4:$AO$202,BP$1,FALSE)/10^3</f>
        <v>0.35</v>
      </c>
      <c r="BQ9" s="12">
        <f>VLOOKUP($AQ9,Total_Rndwood_Trade_BF!$AC$4:$AO$202,BQ$1,FALSE)/10^3</f>
        <v>0.32889999999999997</v>
      </c>
      <c r="BR9" s="12">
        <f>VLOOKUP($AQ9,Total_Rndwood_Trade_BF!$AC$4:$AO$202,BR$1,FALSE)/10^3</f>
        <v>0.32800000000000001</v>
      </c>
      <c r="BS9" s="12">
        <f>VLOOKUP($AQ9,Total_Rndwood_Trade_BF!$AC$4:$AO$202,BS$1,FALSE)/10^3</f>
        <v>0.32</v>
      </c>
      <c r="BT9" s="12">
        <f>VLOOKUP($AQ9,Total_Rndwood_Trade_BF!$AC$4:$AO$202,BT$1,FALSE)/10^3</f>
        <v>0.32280000000000003</v>
      </c>
      <c r="BU9" s="12"/>
      <c r="BV9" s="12">
        <f>VLOOKUP($AQ9,Total_Rndwood_Trade_BAC!$AC$4:$AO$202,BV$1,FALSE)/10^3</f>
        <v>0.93300000000000005</v>
      </c>
      <c r="BW9" s="12">
        <f>VLOOKUP($AQ9,Total_Rndwood_Trade_BAC!$AC$4:$AO$202,BW$1,FALSE)/10^3</f>
        <v>0.77829999999999999</v>
      </c>
      <c r="BX9" s="12">
        <f>VLOOKUP($AQ9,Total_Rndwood_Trade_BAC!$AC$4:$AO$202,BX$1,FALSE)/10^3</f>
        <v>0.6149</v>
      </c>
      <c r="BY9" s="12">
        <f>VLOOKUP($AQ9,Total_Rndwood_Trade_BAC!$AC$4:$AO$202,BY$1,FALSE)/10^3</f>
        <v>0.60170000000000001</v>
      </c>
      <c r="BZ9" s="12">
        <f>VLOOKUP($AQ9,Total_Rndwood_Trade_BAC!$AC$4:$AO$202,BZ$1,FALSE)/10^3</f>
        <v>0.5552999999999999</v>
      </c>
      <c r="CA9" s="12">
        <f>VLOOKUP($AQ9,Total_Rndwood_Trade_BAC!$AC$4:$AO$202,CA$1,FALSE)/10^3</f>
        <v>0.53939999999999999</v>
      </c>
      <c r="CB9" s="12">
        <f>VLOOKUP($AQ9,Total_Rndwood_Trade_BAC!$AC$4:$AO$202,CB$1,FALSE)/10^3</f>
        <v>0.51600000000000001</v>
      </c>
      <c r="CC9" s="12">
        <f>VLOOKUP($AQ9,Total_Rndwood_Trade_BAC!$AC$4:$AO$202,CC$1,FALSE)/10^3</f>
        <v>0.50380000000000003</v>
      </c>
      <c r="CD9" s="12">
        <f>VLOOKUP($AQ9,Total_Rndwood_Trade_BAC!$AC$4:$AO$202,CD$1,FALSE)/10^3</f>
        <v>0.49519999999999997</v>
      </c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L9" s="12"/>
      <c r="DM9" s="12"/>
      <c r="DN9" s="12"/>
      <c r="DT9" s="12"/>
      <c r="DU9" s="12"/>
      <c r="DV9" s="12"/>
    </row>
    <row r="10" spans="1:126" x14ac:dyDescent="0.3">
      <c r="A10" t="s">
        <v>16</v>
      </c>
      <c r="B10">
        <v>0</v>
      </c>
      <c r="C10">
        <v>3</v>
      </c>
      <c r="D10">
        <v>3</v>
      </c>
      <c r="E10">
        <v>3</v>
      </c>
      <c r="F10">
        <v>2.2000000000000002</v>
      </c>
      <c r="G10">
        <v>1.7</v>
      </c>
      <c r="H10">
        <v>1.2</v>
      </c>
      <c r="I10">
        <v>0.9</v>
      </c>
      <c r="J10">
        <v>0.7</v>
      </c>
      <c r="K10">
        <v>0.5</v>
      </c>
      <c r="L10">
        <v>0.4</v>
      </c>
      <c r="M10">
        <v>0.3</v>
      </c>
      <c r="O10" t="s">
        <v>16</v>
      </c>
      <c r="P10">
        <v>0</v>
      </c>
      <c r="Q10">
        <v>1</v>
      </c>
      <c r="R10">
        <v>1</v>
      </c>
      <c r="S10">
        <v>0.9</v>
      </c>
      <c r="T10">
        <v>0.7</v>
      </c>
      <c r="U10">
        <v>0.9</v>
      </c>
      <c r="V10">
        <v>1</v>
      </c>
      <c r="W10">
        <v>1.3</v>
      </c>
      <c r="X10">
        <v>1.5</v>
      </c>
      <c r="Y10">
        <v>1.9</v>
      </c>
      <c r="Z10">
        <v>2.2999999999999998</v>
      </c>
      <c r="AA10">
        <v>2.8</v>
      </c>
      <c r="AC10" t="s">
        <v>16</v>
      </c>
      <c r="AD10">
        <f t="shared" si="5"/>
        <v>0</v>
      </c>
      <c r="AE10">
        <f t="shared" si="4"/>
        <v>2</v>
      </c>
      <c r="AF10">
        <f t="shared" si="4"/>
        <v>2</v>
      </c>
      <c r="AG10">
        <f t="shared" si="4"/>
        <v>2.1</v>
      </c>
      <c r="AH10">
        <f t="shared" si="4"/>
        <v>1.5000000000000002</v>
      </c>
      <c r="AI10">
        <f t="shared" si="4"/>
        <v>0.79999999999999993</v>
      </c>
      <c r="AJ10">
        <f t="shared" si="4"/>
        <v>0.19999999999999996</v>
      </c>
      <c r="AK10">
        <f t="shared" si="4"/>
        <v>-0.4</v>
      </c>
      <c r="AL10">
        <f t="shared" si="4"/>
        <v>-0.8</v>
      </c>
      <c r="AM10">
        <f t="shared" si="4"/>
        <v>-1.4</v>
      </c>
      <c r="AN10">
        <f t="shared" si="4"/>
        <v>-1.9</v>
      </c>
      <c r="AO10">
        <f t="shared" si="4"/>
        <v>-2.5</v>
      </c>
      <c r="AQ10" t="s">
        <v>17</v>
      </c>
      <c r="AR10" s="12">
        <f t="shared" si="3"/>
        <v>4.0899999999999999E-2</v>
      </c>
      <c r="AS10" s="12">
        <f t="shared" si="3"/>
        <v>4.2599999999999992E-2</v>
      </c>
      <c r="AT10" s="12">
        <f t="shared" si="3"/>
        <v>5.3600000000000002E-2</v>
      </c>
      <c r="AU10" s="12">
        <f t="shared" si="3"/>
        <v>3.95E-2</v>
      </c>
      <c r="AV10" s="12">
        <f t="shared" si="3"/>
        <v>2.9100000000000001E-2</v>
      </c>
      <c r="AW10" s="12">
        <f t="shared" si="3"/>
        <v>2.1299999999999999E-2</v>
      </c>
      <c r="AX10" s="12">
        <f t="shared" si="3"/>
        <v>1.5500000000000002E-2</v>
      </c>
      <c r="AY10" s="12">
        <f t="shared" si="3"/>
        <v>1.1200000000000002E-2</v>
      </c>
      <c r="AZ10" s="12">
        <f t="shared" si="3"/>
        <v>7.7999999999999988E-3</v>
      </c>
      <c r="BB10" s="12">
        <f>VLOOKUP($AQ10,Total_Rndwood_Trade_AF!$AC$4:$AO$202,BB$1,FALSE)/10^3</f>
        <v>4.0899999999999999E-2</v>
      </c>
      <c r="BC10" s="12">
        <f>VLOOKUP($AQ10,Total_Rndwood_Trade_AF!$AC$4:$AO$202,BC$1,FALSE)/10^3</f>
        <v>5.4899999999999997E-2</v>
      </c>
      <c r="BD10" s="12">
        <f>VLOOKUP($AQ10,Total_Rndwood_Trade_AF!$AC$4:$AO$202,BD$1,FALSE)/10^3</f>
        <v>7.3499999999999996E-2</v>
      </c>
      <c r="BE10" s="12">
        <f>VLOOKUP($AQ10,Total_Rndwood_Trade_AF!$AC$4:$AO$202,BE$1,FALSE)/10^3</f>
        <v>5.4200000000000005E-2</v>
      </c>
      <c r="BF10" s="12">
        <f>VLOOKUP($AQ10,Total_Rndwood_Trade_AF!$AC$4:$AO$202,BF$1,FALSE)/10^3</f>
        <v>3.9899999999999998E-2</v>
      </c>
      <c r="BG10" s="12">
        <f>VLOOKUP($AQ10,Total_Rndwood_Trade_AF!$AC$4:$AO$202,BG$1,FALSE)/10^3</f>
        <v>2.93E-2</v>
      </c>
      <c r="BH10" s="12">
        <f>VLOOKUP($AQ10,Total_Rndwood_Trade_AF!$AC$4:$AO$202,BH$1,FALSE)/10^3</f>
        <v>2.1499999999999998E-2</v>
      </c>
      <c r="BI10" s="12">
        <f>VLOOKUP($AQ10,Total_Rndwood_Trade_AF!$AC$4:$AO$202,BI$1,FALSE)/10^3</f>
        <v>1.55E-2</v>
      </c>
      <c r="BJ10" s="12">
        <f>VLOOKUP($AQ10,Total_Rndwood_Trade_AF!$AC$4:$AO$202,BJ$1,FALSE)/10^3</f>
        <v>1.12E-2</v>
      </c>
      <c r="BK10" s="12"/>
      <c r="BL10" s="12">
        <f>VLOOKUP($AQ10,Total_Rndwood_Trade_BF!$AC$4:$AO$202,BL$1,FALSE)/10^3</f>
        <v>4.0899999999999999E-2</v>
      </c>
      <c r="BM10" s="12">
        <f>VLOOKUP($AQ10,Total_Rndwood_Trade_BF!$AC$4:$AO$202,BM$1,FALSE)/10^3</f>
        <v>5.4899999999999997E-2</v>
      </c>
      <c r="BN10" s="12">
        <f>VLOOKUP($AQ10,Total_Rndwood_Trade_BF!$AC$4:$AO$202,BN$1,FALSE)/10^3</f>
        <v>7.3400000000000007E-2</v>
      </c>
      <c r="BO10" s="12">
        <f>VLOOKUP($AQ10,Total_Rndwood_Trade_BF!$AC$4:$AO$202,BO$1,FALSE)/10^3</f>
        <v>5.4100000000000002E-2</v>
      </c>
      <c r="BP10" s="12">
        <f>VLOOKUP($AQ10,Total_Rndwood_Trade_BF!$AC$4:$AO$202,BP$1,FALSE)/10^3</f>
        <v>3.9899999999999998E-2</v>
      </c>
      <c r="BQ10" s="12">
        <f>VLOOKUP($AQ10,Total_Rndwood_Trade_BF!$AC$4:$AO$202,BQ$1,FALSE)/10^3</f>
        <v>2.92E-2</v>
      </c>
      <c r="BR10" s="12">
        <f>VLOOKUP($AQ10,Total_Rndwood_Trade_BF!$AC$4:$AO$202,BR$1,FALSE)/10^3</f>
        <v>2.1299999999999996E-2</v>
      </c>
      <c r="BS10" s="12">
        <f>VLOOKUP($AQ10,Total_Rndwood_Trade_BF!$AC$4:$AO$202,BS$1,FALSE)/10^3</f>
        <v>1.55E-2</v>
      </c>
      <c r="BT10" s="12">
        <f>VLOOKUP($AQ10,Total_Rndwood_Trade_BF!$AC$4:$AO$202,BT$1,FALSE)/10^3</f>
        <v>1.0999999999999999E-2</v>
      </c>
      <c r="BU10" s="12"/>
      <c r="BV10" s="12">
        <f>VLOOKUP($AQ10,Total_Rndwood_Trade_BAC!$AC$4:$AO$202,BV$1,FALSE)/10^3</f>
        <v>4.0899999999999999E-2</v>
      </c>
      <c r="BW10" s="12">
        <f>VLOOKUP($AQ10,Total_Rndwood_Trade_BAC!$AC$4:$AO$202,BW$1,FALSE)/10^3</f>
        <v>5.4899999999999997E-2</v>
      </c>
      <c r="BX10" s="12">
        <f>VLOOKUP($AQ10,Total_Rndwood_Trade_BAC!$AC$4:$AO$202,BX$1,FALSE)/10^3</f>
        <v>7.3499999999999996E-2</v>
      </c>
      <c r="BY10" s="12">
        <f>VLOOKUP($AQ10,Total_Rndwood_Trade_BAC!$AC$4:$AO$202,BY$1,FALSE)/10^3</f>
        <v>5.4200000000000005E-2</v>
      </c>
      <c r="BZ10" s="12">
        <f>VLOOKUP($AQ10,Total_Rndwood_Trade_BAC!$AC$4:$AO$202,BZ$1,FALSE)/10^3</f>
        <v>3.9899999999999998E-2</v>
      </c>
      <c r="CA10" s="12">
        <f>VLOOKUP($AQ10,Total_Rndwood_Trade_BAC!$AC$4:$AO$202,CA$1,FALSE)/10^3</f>
        <v>2.93E-2</v>
      </c>
      <c r="CB10" s="12">
        <f>VLOOKUP($AQ10,Total_Rndwood_Trade_BAC!$AC$4:$AO$202,CB$1,FALSE)/10^3</f>
        <v>2.1399999999999999E-2</v>
      </c>
      <c r="CC10" s="12">
        <f>VLOOKUP($AQ10,Total_Rndwood_Trade_BAC!$AC$4:$AO$202,CC$1,FALSE)/10^3</f>
        <v>1.55E-2</v>
      </c>
      <c r="CD10" s="12">
        <f>VLOOKUP($AQ10,Total_Rndwood_Trade_BAC!$AC$4:$AO$202,CD$1,FALSE)/10^3</f>
        <v>1.12E-2</v>
      </c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L10" s="12"/>
      <c r="DM10" s="12"/>
      <c r="DN10" s="12"/>
      <c r="DT10" s="12"/>
      <c r="DU10" s="12"/>
      <c r="DV10" s="12"/>
    </row>
    <row r="11" spans="1:126" x14ac:dyDescent="0.3">
      <c r="A11" t="s">
        <v>9</v>
      </c>
      <c r="B11">
        <v>681</v>
      </c>
      <c r="C11">
        <v>1419</v>
      </c>
      <c r="D11">
        <v>1347</v>
      </c>
      <c r="E11">
        <v>1292.4000000000001</v>
      </c>
      <c r="F11">
        <v>1593.2</v>
      </c>
      <c r="G11">
        <v>2017.3</v>
      </c>
      <c r="H11">
        <v>1895</v>
      </c>
      <c r="I11">
        <v>1529.2</v>
      </c>
      <c r="J11">
        <v>1129.3</v>
      </c>
      <c r="K11">
        <v>833.2</v>
      </c>
      <c r="L11">
        <v>614.79999999999995</v>
      </c>
      <c r="M11">
        <v>453.6</v>
      </c>
      <c r="O11" t="s">
        <v>9</v>
      </c>
      <c r="P11">
        <v>3</v>
      </c>
      <c r="Q11">
        <v>80</v>
      </c>
      <c r="R11">
        <v>51.9</v>
      </c>
      <c r="S11">
        <v>46</v>
      </c>
      <c r="T11">
        <v>37.5</v>
      </c>
      <c r="U11">
        <v>30.6</v>
      </c>
      <c r="V11">
        <v>24.9</v>
      </c>
      <c r="W11">
        <v>20.3</v>
      </c>
      <c r="X11">
        <v>16.600000000000001</v>
      </c>
      <c r="Y11">
        <v>13.5</v>
      </c>
      <c r="Z11">
        <v>11</v>
      </c>
      <c r="AA11">
        <v>9</v>
      </c>
      <c r="AC11" t="s">
        <v>9</v>
      </c>
      <c r="AD11">
        <f t="shared" si="5"/>
        <v>678</v>
      </c>
      <c r="AE11">
        <f t="shared" si="4"/>
        <v>1339</v>
      </c>
      <c r="AF11">
        <f t="shared" si="4"/>
        <v>1295.0999999999999</v>
      </c>
      <c r="AG11">
        <f t="shared" si="4"/>
        <v>1246.4000000000001</v>
      </c>
      <c r="AH11">
        <f t="shared" si="4"/>
        <v>1555.7</v>
      </c>
      <c r="AI11">
        <f t="shared" si="4"/>
        <v>1986.7</v>
      </c>
      <c r="AJ11">
        <f t="shared" si="4"/>
        <v>1870.1</v>
      </c>
      <c r="AK11">
        <f t="shared" si="4"/>
        <v>1508.9</v>
      </c>
      <c r="AL11">
        <f t="shared" si="4"/>
        <v>1112.7</v>
      </c>
      <c r="AM11">
        <f t="shared" si="4"/>
        <v>819.7</v>
      </c>
      <c r="AN11">
        <f t="shared" si="4"/>
        <v>603.79999999999995</v>
      </c>
      <c r="AO11">
        <f t="shared" si="4"/>
        <v>444.6</v>
      </c>
      <c r="AQ11" t="s">
        <v>18</v>
      </c>
      <c r="AR11" s="12">
        <f t="shared" si="3"/>
        <v>2.8500000000000001E-2</v>
      </c>
      <c r="AS11" s="12">
        <f t="shared" si="3"/>
        <v>3.7899999999999996E-2</v>
      </c>
      <c r="AT11" s="12">
        <f t="shared" si="3"/>
        <v>5.0500000000000003E-2</v>
      </c>
      <c r="AU11" s="12">
        <f t="shared" si="3"/>
        <v>6.7299999999999999E-2</v>
      </c>
      <c r="AV11" s="12">
        <f t="shared" si="3"/>
        <v>8.9599999999999999E-2</v>
      </c>
      <c r="AW11" s="12">
        <f t="shared" si="3"/>
        <v>0.11940000000000001</v>
      </c>
      <c r="AX11" s="12">
        <f t="shared" si="3"/>
        <v>0.159</v>
      </c>
      <c r="AY11" s="12">
        <f t="shared" si="3"/>
        <v>0.21180000000000002</v>
      </c>
      <c r="AZ11" s="12">
        <f t="shared" si="3"/>
        <v>0.28199999999999997</v>
      </c>
      <c r="BB11" s="12">
        <f>VLOOKUP($AQ11,Total_Rndwood_Trade_AF!$AC$4:$AO$202,BB$1,FALSE)/10^3</f>
        <v>2.8500000000000001E-2</v>
      </c>
      <c r="BC11" s="12">
        <f>VLOOKUP($AQ11,Total_Rndwood_Trade_AF!$AC$4:$AO$202,BC$1,FALSE)/10^3</f>
        <v>3.7899999999999996E-2</v>
      </c>
      <c r="BD11" s="12">
        <f>VLOOKUP($AQ11,Total_Rndwood_Trade_AF!$AC$4:$AO$202,BD$1,FALSE)/10^3</f>
        <v>5.0500000000000003E-2</v>
      </c>
      <c r="BE11" s="12">
        <f>VLOOKUP($AQ11,Total_Rndwood_Trade_AF!$AC$4:$AO$202,BE$1,FALSE)/10^3</f>
        <v>6.7299999999999999E-2</v>
      </c>
      <c r="BF11" s="12">
        <f>VLOOKUP($AQ11,Total_Rndwood_Trade_AF!$AC$4:$AO$202,BF$1,FALSE)/10^3</f>
        <v>8.9599999999999999E-2</v>
      </c>
      <c r="BG11" s="12">
        <f>VLOOKUP($AQ11,Total_Rndwood_Trade_AF!$AC$4:$AO$202,BG$1,FALSE)/10^3</f>
        <v>0.11940000000000001</v>
      </c>
      <c r="BH11" s="12">
        <f>VLOOKUP($AQ11,Total_Rndwood_Trade_AF!$AC$4:$AO$202,BH$1,FALSE)/10^3</f>
        <v>0.159</v>
      </c>
      <c r="BI11" s="12">
        <f>VLOOKUP($AQ11,Total_Rndwood_Trade_AF!$AC$4:$AO$202,BI$1,FALSE)/10^3</f>
        <v>0.21180000000000002</v>
      </c>
      <c r="BJ11" s="12">
        <f>VLOOKUP($AQ11,Total_Rndwood_Trade_AF!$AC$4:$AO$202,BJ$1,FALSE)/10^3</f>
        <v>0.28210000000000002</v>
      </c>
      <c r="BK11" s="12"/>
      <c r="BL11" s="12">
        <f>VLOOKUP($AQ11,Total_Rndwood_Trade_BF!$AC$4:$AO$202,BL$1,FALSE)/10^3</f>
        <v>2.8500000000000001E-2</v>
      </c>
      <c r="BM11" s="12">
        <f>VLOOKUP($AQ11,Total_Rndwood_Trade_BF!$AC$4:$AO$202,BM$1,FALSE)/10^3</f>
        <v>3.7899999999999996E-2</v>
      </c>
      <c r="BN11" s="12">
        <f>VLOOKUP($AQ11,Total_Rndwood_Trade_BF!$AC$4:$AO$202,BN$1,FALSE)/10^3</f>
        <v>5.0500000000000003E-2</v>
      </c>
      <c r="BO11" s="12">
        <f>VLOOKUP($AQ11,Total_Rndwood_Trade_BF!$AC$4:$AO$202,BO$1,FALSE)/10^3</f>
        <v>6.7299999999999999E-2</v>
      </c>
      <c r="BP11" s="12">
        <f>VLOOKUP($AQ11,Total_Rndwood_Trade_BF!$AC$4:$AO$202,BP$1,FALSE)/10^3</f>
        <v>8.9599999999999999E-2</v>
      </c>
      <c r="BQ11" s="12">
        <f>VLOOKUP($AQ11,Total_Rndwood_Trade_BF!$AC$4:$AO$202,BQ$1,FALSE)/10^3</f>
        <v>0.11940000000000001</v>
      </c>
      <c r="BR11" s="12">
        <f>VLOOKUP($AQ11,Total_Rndwood_Trade_BF!$AC$4:$AO$202,BR$1,FALSE)/10^3</f>
        <v>0.159</v>
      </c>
      <c r="BS11" s="12">
        <f>VLOOKUP($AQ11,Total_Rndwood_Trade_BF!$AC$4:$AO$202,BS$1,FALSE)/10^3</f>
        <v>0.2117</v>
      </c>
      <c r="BT11" s="12">
        <f>VLOOKUP($AQ11,Total_Rndwood_Trade_BF!$AC$4:$AO$202,BT$1,FALSE)/10^3</f>
        <v>0.28199999999999997</v>
      </c>
      <c r="BU11" s="12"/>
      <c r="BV11" s="12">
        <f>VLOOKUP($AQ11,Total_Rndwood_Trade_BAC!$AC$4:$AO$202,BV$1,FALSE)/10^3</f>
        <v>2.8500000000000001E-2</v>
      </c>
      <c r="BW11" s="12">
        <f>VLOOKUP($AQ11,Total_Rndwood_Trade_BAC!$AC$4:$AO$202,BW$1,FALSE)/10^3</f>
        <v>3.7899999999999996E-2</v>
      </c>
      <c r="BX11" s="12">
        <f>VLOOKUP($AQ11,Total_Rndwood_Trade_BAC!$AC$4:$AO$202,BX$1,FALSE)/10^3</f>
        <v>5.0500000000000003E-2</v>
      </c>
      <c r="BY11" s="12">
        <f>VLOOKUP($AQ11,Total_Rndwood_Trade_BAC!$AC$4:$AO$202,BY$1,FALSE)/10^3</f>
        <v>6.7299999999999999E-2</v>
      </c>
      <c r="BZ11" s="12">
        <f>VLOOKUP($AQ11,Total_Rndwood_Trade_BAC!$AC$4:$AO$202,BZ$1,FALSE)/10^3</f>
        <v>8.9700000000000002E-2</v>
      </c>
      <c r="CA11" s="12">
        <f>VLOOKUP($AQ11,Total_Rndwood_Trade_BAC!$AC$4:$AO$202,CA$1,FALSE)/10^3</f>
        <v>0.11940000000000001</v>
      </c>
      <c r="CB11" s="12">
        <f>VLOOKUP($AQ11,Total_Rndwood_Trade_BAC!$AC$4:$AO$202,CB$1,FALSE)/10^3</f>
        <v>0.159</v>
      </c>
      <c r="CC11" s="12">
        <f>VLOOKUP($AQ11,Total_Rndwood_Trade_BAC!$AC$4:$AO$202,CC$1,FALSE)/10^3</f>
        <v>0.21180000000000002</v>
      </c>
      <c r="CD11" s="12">
        <f>VLOOKUP($AQ11,Total_Rndwood_Trade_BAC!$AC$4:$AO$202,CD$1,FALSE)/10^3</f>
        <v>0.28210000000000002</v>
      </c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L11" s="12"/>
      <c r="DM11" s="12"/>
      <c r="DN11" s="12"/>
      <c r="DT11" s="12"/>
      <c r="DU11" s="12"/>
      <c r="DV11" s="12"/>
    </row>
    <row r="12" spans="1:126" x14ac:dyDescent="0.3">
      <c r="A12" t="s">
        <v>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O12" t="s">
        <v>19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 t="s">
        <v>19</v>
      </c>
      <c r="AD12">
        <f t="shared" si="5"/>
        <v>-1</v>
      </c>
      <c r="AE12">
        <f t="shared" si="4"/>
        <v>0</v>
      </c>
      <c r="AF12">
        <f t="shared" si="4"/>
        <v>0</v>
      </c>
      <c r="AG12">
        <f t="shared" si="4"/>
        <v>0</v>
      </c>
      <c r="AH12">
        <f t="shared" si="4"/>
        <v>0</v>
      </c>
      <c r="AI12">
        <f t="shared" si="4"/>
        <v>0</v>
      </c>
      <c r="AJ12">
        <f t="shared" si="4"/>
        <v>0</v>
      </c>
      <c r="AK12">
        <f t="shared" si="4"/>
        <v>0</v>
      </c>
      <c r="AL12">
        <f t="shared" si="4"/>
        <v>0</v>
      </c>
      <c r="AM12">
        <f t="shared" si="4"/>
        <v>0</v>
      </c>
      <c r="AN12">
        <f t="shared" si="4"/>
        <v>0</v>
      </c>
      <c r="AO12">
        <f t="shared" si="4"/>
        <v>0</v>
      </c>
      <c r="AQ12" t="s">
        <v>20</v>
      </c>
      <c r="AR12" s="12">
        <f t="shared" si="3"/>
        <v>1.3000000000000004E-3</v>
      </c>
      <c r="AS12" s="12">
        <f t="shared" si="3"/>
        <v>2.2000000000000001E-3</v>
      </c>
      <c r="AT12" s="12">
        <f t="shared" si="3"/>
        <v>3.1999999999999997E-3</v>
      </c>
      <c r="AU12" s="12">
        <f t="shared" si="3"/>
        <v>4.5999999999999999E-3</v>
      </c>
      <c r="AV12" s="12">
        <f t="shared" si="3"/>
        <v>5.6999999999999993E-3</v>
      </c>
      <c r="AW12" s="12">
        <f t="shared" si="3"/>
        <v>4.2000000000000006E-3</v>
      </c>
      <c r="AX12" s="12">
        <f t="shared" si="3"/>
        <v>3.0000000000000001E-3</v>
      </c>
      <c r="AY12" s="12">
        <f t="shared" si="3"/>
        <v>2.1999999999999997E-3</v>
      </c>
      <c r="AZ12" s="12">
        <f t="shared" si="3"/>
        <v>1.6000000000000001E-3</v>
      </c>
      <c r="BB12" s="12">
        <f>VLOOKUP($AQ12,Total_Rndwood_Trade_AF!$AC$4:$AO$202,BB$1,FALSE)/10^3</f>
        <v>1.3000000000000004E-3</v>
      </c>
      <c r="BC12" s="12">
        <f>VLOOKUP($AQ12,Total_Rndwood_Trade_AF!$AC$4:$AO$202,BC$1,FALSE)/10^3</f>
        <v>2.2000000000000001E-3</v>
      </c>
      <c r="BD12" s="12">
        <f>VLOOKUP($AQ12,Total_Rndwood_Trade_AF!$AC$4:$AO$202,BD$1,FALSE)/10^3</f>
        <v>3.3E-3</v>
      </c>
      <c r="BE12" s="12">
        <f>VLOOKUP($AQ12,Total_Rndwood_Trade_AF!$AC$4:$AO$202,BE$1,FALSE)/10^3</f>
        <v>4.7000000000000002E-3</v>
      </c>
      <c r="BF12" s="12">
        <f>VLOOKUP($AQ12,Total_Rndwood_Trade_AF!$AC$4:$AO$202,BF$1,FALSE)/10^3</f>
        <v>6.3999999999999994E-3</v>
      </c>
      <c r="BG12" s="12">
        <f>VLOOKUP($AQ12,Total_Rndwood_Trade_AF!$AC$4:$AO$202,BG$1,FALSE)/10^3</f>
        <v>5.7000000000000002E-3</v>
      </c>
      <c r="BH12" s="12">
        <f>VLOOKUP($AQ12,Total_Rndwood_Trade_AF!$AC$4:$AO$202,BH$1,FALSE)/10^3</f>
        <v>4.1000000000000003E-3</v>
      </c>
      <c r="BI12" s="12">
        <f>VLOOKUP($AQ12,Total_Rndwood_Trade_AF!$AC$4:$AO$202,BI$1,FALSE)/10^3</f>
        <v>3.0999999999999995E-3</v>
      </c>
      <c r="BJ12" s="12">
        <f>VLOOKUP($AQ12,Total_Rndwood_Trade_AF!$AC$4:$AO$202,BJ$1,FALSE)/10^3</f>
        <v>2.1999999999999997E-3</v>
      </c>
      <c r="BK12" s="12"/>
      <c r="BL12" s="12">
        <f>VLOOKUP($AQ12,Total_Rndwood_Trade_BF!$AC$4:$AO$202,BL$1,FALSE)/10^3</f>
        <v>1.3000000000000004E-3</v>
      </c>
      <c r="BM12" s="12">
        <f>VLOOKUP($AQ12,Total_Rndwood_Trade_BF!$AC$4:$AO$202,BM$1,FALSE)/10^3</f>
        <v>9.0000000000000008E-4</v>
      </c>
      <c r="BN12" s="12">
        <f>VLOOKUP($AQ12,Total_Rndwood_Trade_BF!$AC$4:$AO$202,BN$1,FALSE)/10^3</f>
        <v>5.9999999999999995E-4</v>
      </c>
      <c r="BO12" s="12">
        <f>VLOOKUP($AQ12,Total_Rndwood_Trade_BF!$AC$4:$AO$202,BO$1,FALSE)/10^3</f>
        <v>4.0000000000000002E-4</v>
      </c>
      <c r="BP12" s="12">
        <f>VLOOKUP($AQ12,Total_Rndwood_Trade_BF!$AC$4:$AO$202,BP$1,FALSE)/10^3</f>
        <v>2.9999999999999992E-4</v>
      </c>
      <c r="BQ12" s="12">
        <f>VLOOKUP($AQ12,Total_Rndwood_Trade_BF!$AC$4:$AO$202,BQ$1,FALSE)/10^3</f>
        <v>2.0000000000000001E-4</v>
      </c>
      <c r="BR12" s="12">
        <f>VLOOKUP($AQ12,Total_Rndwood_Trade_BF!$AC$4:$AO$202,BR$1,FALSE)/10^3</f>
        <v>1.0000000000000003E-4</v>
      </c>
      <c r="BS12" s="12">
        <f>VLOOKUP($AQ12,Total_Rndwood_Trade_BF!$AC$4:$AO$202,BS$1,FALSE)/10^3</f>
        <v>-1.0000000000000003E-4</v>
      </c>
      <c r="BT12" s="12">
        <f>VLOOKUP($AQ12,Total_Rndwood_Trade_BF!$AC$4:$AO$202,BT$1,FALSE)/10^3</f>
        <v>-2.0000000000000001E-4</v>
      </c>
      <c r="BU12" s="12"/>
      <c r="BV12" s="12">
        <f>VLOOKUP($AQ12,Total_Rndwood_Trade_BAC!$AC$4:$AO$202,BV$1,FALSE)/10^3</f>
        <v>1.3000000000000004E-3</v>
      </c>
      <c r="BW12" s="12">
        <f>VLOOKUP($AQ12,Total_Rndwood_Trade_BAC!$AC$4:$AO$202,BW$1,FALSE)/10^3</f>
        <v>2.2000000000000001E-3</v>
      </c>
      <c r="BX12" s="12">
        <f>VLOOKUP($AQ12,Total_Rndwood_Trade_BAC!$AC$4:$AO$202,BX$1,FALSE)/10^3</f>
        <v>3.3E-3</v>
      </c>
      <c r="BY12" s="12">
        <f>VLOOKUP($AQ12,Total_Rndwood_Trade_BAC!$AC$4:$AO$202,BY$1,FALSE)/10^3</f>
        <v>4.4000000000000003E-3</v>
      </c>
      <c r="BZ12" s="12">
        <f>VLOOKUP($AQ12,Total_Rndwood_Trade_BAC!$AC$4:$AO$202,BZ$1,FALSE)/10^3</f>
        <v>3.2000000000000002E-3</v>
      </c>
      <c r="CA12" s="12">
        <f>VLOOKUP($AQ12,Total_Rndwood_Trade_BAC!$AC$4:$AO$202,CA$1,FALSE)/10^3</f>
        <v>2.4000000000000002E-3</v>
      </c>
      <c r="CB12" s="12">
        <f>VLOOKUP($AQ12,Total_Rndwood_Trade_BAC!$AC$4:$AO$202,CB$1,FALSE)/10^3</f>
        <v>1.6999999999999999E-3</v>
      </c>
      <c r="CC12" s="12">
        <f>VLOOKUP($AQ12,Total_Rndwood_Trade_BAC!$AC$4:$AO$202,CC$1,FALSE)/10^3</f>
        <v>1.2999999999999999E-3</v>
      </c>
      <c r="CD12" s="12">
        <f>VLOOKUP($AQ12,Total_Rndwood_Trade_BAC!$AC$4:$AO$202,CD$1,FALSE)/10^3</f>
        <v>9.0000000000000008E-4</v>
      </c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L12" s="12"/>
      <c r="DM12" s="12"/>
      <c r="DN12" s="12"/>
      <c r="DT12" s="12"/>
      <c r="DU12" s="12"/>
      <c r="DV12" s="12"/>
    </row>
    <row r="13" spans="1:126" x14ac:dyDescent="0.3">
      <c r="A13" t="s">
        <v>11</v>
      </c>
      <c r="B13">
        <v>42</v>
      </c>
      <c r="C13">
        <v>330</v>
      </c>
      <c r="D13">
        <v>327</v>
      </c>
      <c r="E13">
        <v>329.4</v>
      </c>
      <c r="F13">
        <v>354.5</v>
      </c>
      <c r="G13">
        <v>379.2</v>
      </c>
      <c r="H13">
        <v>370.8</v>
      </c>
      <c r="I13">
        <v>360.4</v>
      </c>
      <c r="J13">
        <v>345</v>
      </c>
      <c r="K13">
        <v>312.5</v>
      </c>
      <c r="L13">
        <v>280.60000000000002</v>
      </c>
      <c r="M13">
        <v>246.4</v>
      </c>
      <c r="O13" t="s">
        <v>11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 t="s">
        <v>11</v>
      </c>
      <c r="AD13">
        <f t="shared" si="5"/>
        <v>42</v>
      </c>
      <c r="AE13">
        <f t="shared" si="4"/>
        <v>330</v>
      </c>
      <c r="AF13">
        <f t="shared" si="4"/>
        <v>327</v>
      </c>
      <c r="AG13">
        <f t="shared" si="4"/>
        <v>329.4</v>
      </c>
      <c r="AH13">
        <f t="shared" si="4"/>
        <v>354.5</v>
      </c>
      <c r="AI13">
        <f t="shared" si="4"/>
        <v>379.2</v>
      </c>
      <c r="AJ13">
        <f t="shared" si="4"/>
        <v>370.8</v>
      </c>
      <c r="AK13">
        <f t="shared" si="4"/>
        <v>360.4</v>
      </c>
      <c r="AL13">
        <f t="shared" si="4"/>
        <v>345</v>
      </c>
      <c r="AM13">
        <f t="shared" si="4"/>
        <v>312.5</v>
      </c>
      <c r="AN13">
        <f t="shared" si="4"/>
        <v>280.60000000000002</v>
      </c>
      <c r="AO13">
        <f t="shared" si="4"/>
        <v>246.4</v>
      </c>
      <c r="AQ13" t="s">
        <v>21</v>
      </c>
      <c r="AR13" s="12">
        <f t="shared" si="3"/>
        <v>0.74070000000000003</v>
      </c>
      <c r="AS13" s="12">
        <f t="shared" si="3"/>
        <v>0.54649999999999999</v>
      </c>
      <c r="AT13" s="12">
        <f t="shared" si="3"/>
        <v>0.40309999999999996</v>
      </c>
      <c r="AU13" s="12">
        <f t="shared" si="3"/>
        <v>0.2974</v>
      </c>
      <c r="AV13" s="12">
        <f t="shared" si="3"/>
        <v>0.21940000000000001</v>
      </c>
      <c r="AW13" s="12">
        <f t="shared" si="3"/>
        <v>0.16159999999999999</v>
      </c>
      <c r="AX13" s="12">
        <f t="shared" si="3"/>
        <v>0.11899999999999999</v>
      </c>
      <c r="AY13" s="12">
        <f t="shared" si="3"/>
        <v>8.7599999999999997E-2</v>
      </c>
      <c r="AZ13" s="12">
        <f t="shared" si="3"/>
        <v>6.4199999999999993E-2</v>
      </c>
      <c r="BB13" s="12">
        <f>VLOOKUP($AQ13,Total_Rndwood_Trade_AF!$AC$4:$AO$202,BB$1,FALSE)/10^3</f>
        <v>0.74070000000000003</v>
      </c>
      <c r="BC13" s="12">
        <f>VLOOKUP($AQ13,Total_Rndwood_Trade_AF!$AC$4:$AO$202,BC$1,FALSE)/10^3</f>
        <v>0.5464</v>
      </c>
      <c r="BD13" s="12">
        <f>VLOOKUP($AQ13,Total_Rndwood_Trade_AF!$AC$4:$AO$202,BD$1,FALSE)/10^3</f>
        <v>0.40309999999999996</v>
      </c>
      <c r="BE13" s="12">
        <f>VLOOKUP($AQ13,Total_Rndwood_Trade_AF!$AC$4:$AO$202,BE$1,FALSE)/10^3</f>
        <v>0.29730000000000001</v>
      </c>
      <c r="BF13" s="12">
        <f>VLOOKUP($AQ13,Total_Rndwood_Trade_AF!$AC$4:$AO$202,BF$1,FALSE)/10^3</f>
        <v>0.21909999999999999</v>
      </c>
      <c r="BG13" s="12">
        <f>VLOOKUP($AQ13,Total_Rndwood_Trade_AF!$AC$4:$AO$202,BG$1,FALSE)/10^3</f>
        <v>0.16140000000000002</v>
      </c>
      <c r="BH13" s="12">
        <f>VLOOKUP($AQ13,Total_Rndwood_Trade_AF!$AC$4:$AO$202,BH$1,FALSE)/10^3</f>
        <v>0.1188</v>
      </c>
      <c r="BI13" s="12">
        <f>VLOOKUP($AQ13,Total_Rndwood_Trade_AF!$AC$4:$AO$202,BI$1,FALSE)/10^3</f>
        <v>8.7300000000000003E-2</v>
      </c>
      <c r="BJ13" s="12">
        <f>VLOOKUP($AQ13,Total_Rndwood_Trade_AF!$AC$4:$AO$202,BJ$1,FALSE)/10^3</f>
        <v>6.3899999999999985E-2</v>
      </c>
      <c r="BK13" s="12"/>
      <c r="BL13" s="12">
        <f>VLOOKUP($AQ13,Total_Rndwood_Trade_BF!$AC$4:$AO$202,BL$1,FALSE)/10^3</f>
        <v>0.74070000000000003</v>
      </c>
      <c r="BM13" s="12">
        <f>VLOOKUP($AQ13,Total_Rndwood_Trade_BF!$AC$4:$AO$202,BM$1,FALSE)/10^3</f>
        <v>0.5464</v>
      </c>
      <c r="BN13" s="12">
        <f>VLOOKUP($AQ13,Total_Rndwood_Trade_BF!$AC$4:$AO$202,BN$1,FALSE)/10^3</f>
        <v>0.40309999999999996</v>
      </c>
      <c r="BO13" s="12">
        <f>VLOOKUP($AQ13,Total_Rndwood_Trade_BF!$AC$4:$AO$202,BO$1,FALSE)/10^3</f>
        <v>0.29730000000000001</v>
      </c>
      <c r="BP13" s="12">
        <f>VLOOKUP($AQ13,Total_Rndwood_Trade_BF!$AC$4:$AO$202,BP$1,FALSE)/10^3</f>
        <v>0.21909999999999999</v>
      </c>
      <c r="BQ13" s="12">
        <f>VLOOKUP($AQ13,Total_Rndwood_Trade_BF!$AC$4:$AO$202,BQ$1,FALSE)/10^3</f>
        <v>0.16140000000000002</v>
      </c>
      <c r="BR13" s="12">
        <f>VLOOKUP($AQ13,Total_Rndwood_Trade_BF!$AC$4:$AO$202,BR$1,FALSE)/10^3</f>
        <v>0.11869999999999999</v>
      </c>
      <c r="BS13" s="12">
        <f>VLOOKUP($AQ13,Total_Rndwood_Trade_BF!$AC$4:$AO$202,BS$1,FALSE)/10^3</f>
        <v>8.72E-2</v>
      </c>
      <c r="BT13" s="12">
        <f>VLOOKUP($AQ13,Total_Rndwood_Trade_BF!$AC$4:$AO$202,BT$1,FALSE)/10^3</f>
        <v>6.3799999999999996E-2</v>
      </c>
      <c r="BU13" s="12"/>
      <c r="BV13" s="12">
        <f>VLOOKUP($AQ13,Total_Rndwood_Trade_BAC!$AC$4:$AO$202,BV$1,FALSE)/10^3</f>
        <v>0.74070000000000003</v>
      </c>
      <c r="BW13" s="12">
        <f>VLOOKUP($AQ13,Total_Rndwood_Trade_BAC!$AC$4:$AO$202,BW$1,FALSE)/10^3</f>
        <v>0.5464</v>
      </c>
      <c r="BX13" s="12">
        <f>VLOOKUP($AQ13,Total_Rndwood_Trade_BAC!$AC$4:$AO$202,BX$1,FALSE)/10^3</f>
        <v>0.40309999999999996</v>
      </c>
      <c r="BY13" s="12">
        <f>VLOOKUP($AQ13,Total_Rndwood_Trade_BAC!$AC$4:$AO$202,BY$1,FALSE)/10^3</f>
        <v>0.29730000000000001</v>
      </c>
      <c r="BZ13" s="12">
        <f>VLOOKUP($AQ13,Total_Rndwood_Trade_BAC!$AC$4:$AO$202,BZ$1,FALSE)/10^3</f>
        <v>0.21909999999999999</v>
      </c>
      <c r="CA13" s="12">
        <f>VLOOKUP($AQ13,Total_Rndwood_Trade_BAC!$AC$4:$AO$202,CA$1,FALSE)/10^3</f>
        <v>0.16140000000000002</v>
      </c>
      <c r="CB13" s="12">
        <f>VLOOKUP($AQ13,Total_Rndwood_Trade_BAC!$AC$4:$AO$202,CB$1,FALSE)/10^3</f>
        <v>0.1188</v>
      </c>
      <c r="CC13" s="12">
        <f>VLOOKUP($AQ13,Total_Rndwood_Trade_BAC!$AC$4:$AO$202,CC$1,FALSE)/10^3</f>
        <v>8.7300000000000003E-2</v>
      </c>
      <c r="CD13" s="12">
        <f>VLOOKUP($AQ13,Total_Rndwood_Trade_BAC!$AC$4:$AO$202,CD$1,FALSE)/10^3</f>
        <v>6.3799999999999996E-2</v>
      </c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L13" s="12"/>
      <c r="DM13" s="12"/>
      <c r="DN13" s="12"/>
      <c r="DT13" s="12"/>
      <c r="DU13" s="12"/>
      <c r="DV13" s="12"/>
    </row>
    <row r="14" spans="1:126" x14ac:dyDescent="0.3">
      <c r="A14" t="s">
        <v>22</v>
      </c>
      <c r="B14">
        <v>0</v>
      </c>
      <c r="C14">
        <v>3</v>
      </c>
      <c r="D14">
        <v>3</v>
      </c>
      <c r="E14">
        <v>2.5</v>
      </c>
      <c r="F14">
        <v>1.8</v>
      </c>
      <c r="G14">
        <v>1.4</v>
      </c>
      <c r="H14">
        <v>1</v>
      </c>
      <c r="I14">
        <v>0.7</v>
      </c>
      <c r="J14">
        <v>0.6</v>
      </c>
      <c r="K14">
        <v>0.4</v>
      </c>
      <c r="L14">
        <v>0.3</v>
      </c>
      <c r="M14">
        <v>0.2</v>
      </c>
      <c r="O14" t="s">
        <v>22</v>
      </c>
      <c r="P14">
        <v>0</v>
      </c>
      <c r="Q14">
        <v>2</v>
      </c>
      <c r="R14">
        <v>3</v>
      </c>
      <c r="S14">
        <v>2.7</v>
      </c>
      <c r="T14">
        <v>2.2000000000000002</v>
      </c>
      <c r="U14">
        <v>1.8</v>
      </c>
      <c r="V14">
        <v>1.4</v>
      </c>
      <c r="W14">
        <v>1.2</v>
      </c>
      <c r="X14">
        <v>1</v>
      </c>
      <c r="Y14">
        <v>0.8</v>
      </c>
      <c r="Z14">
        <v>0.6</v>
      </c>
      <c r="AA14">
        <v>0.5</v>
      </c>
      <c r="AC14" t="s">
        <v>22</v>
      </c>
      <c r="AD14">
        <f t="shared" si="5"/>
        <v>0</v>
      </c>
      <c r="AE14">
        <f t="shared" si="4"/>
        <v>1</v>
      </c>
      <c r="AF14">
        <f t="shared" si="4"/>
        <v>0</v>
      </c>
      <c r="AG14">
        <f t="shared" si="4"/>
        <v>-0.20000000000000018</v>
      </c>
      <c r="AH14">
        <f t="shared" si="4"/>
        <v>-0.40000000000000013</v>
      </c>
      <c r="AI14">
        <f t="shared" si="4"/>
        <v>-0.40000000000000013</v>
      </c>
      <c r="AJ14">
        <f t="shared" si="4"/>
        <v>-0.39999999999999991</v>
      </c>
      <c r="AK14">
        <f t="shared" si="4"/>
        <v>-0.5</v>
      </c>
      <c r="AL14">
        <f t="shared" si="4"/>
        <v>-0.4</v>
      </c>
      <c r="AM14">
        <f t="shared" si="4"/>
        <v>-0.4</v>
      </c>
      <c r="AN14">
        <f t="shared" si="4"/>
        <v>-0.3</v>
      </c>
      <c r="AO14">
        <f t="shared" si="4"/>
        <v>-0.3</v>
      </c>
      <c r="AQ14" t="s">
        <v>23</v>
      </c>
      <c r="AR14" s="12">
        <f t="shared" si="3"/>
        <v>0</v>
      </c>
      <c r="AS14" s="12">
        <f t="shared" si="3"/>
        <v>0</v>
      </c>
      <c r="AT14" s="12">
        <f t="shared" si="3"/>
        <v>0</v>
      </c>
      <c r="AU14" s="12">
        <f t="shared" si="3"/>
        <v>0</v>
      </c>
      <c r="AV14" s="12">
        <f t="shared" si="3"/>
        <v>0</v>
      </c>
      <c r="AW14" s="12">
        <f t="shared" si="3"/>
        <v>0</v>
      </c>
      <c r="AX14" s="12">
        <f t="shared" si="3"/>
        <v>0</v>
      </c>
      <c r="AY14" s="12">
        <f t="shared" si="3"/>
        <v>0</v>
      </c>
      <c r="AZ14" s="12">
        <f t="shared" si="3"/>
        <v>0</v>
      </c>
      <c r="BB14" s="12">
        <f>VLOOKUP($AQ14,Total_Rndwood_Trade_AF!$AC$4:$AO$202,BB$1,FALSE)/10^3</f>
        <v>0</v>
      </c>
      <c r="BC14" s="12">
        <f>VLOOKUP($AQ14,Total_Rndwood_Trade_AF!$AC$4:$AO$202,BC$1,FALSE)/10^3</f>
        <v>0</v>
      </c>
      <c r="BD14" s="12">
        <f>VLOOKUP($AQ14,Total_Rndwood_Trade_AF!$AC$4:$AO$202,BD$1,FALSE)/10^3</f>
        <v>0</v>
      </c>
      <c r="BE14" s="12">
        <f>VLOOKUP($AQ14,Total_Rndwood_Trade_AF!$AC$4:$AO$202,BE$1,FALSE)/10^3</f>
        <v>0</v>
      </c>
      <c r="BF14" s="12">
        <f>VLOOKUP($AQ14,Total_Rndwood_Trade_AF!$AC$4:$AO$202,BF$1,FALSE)/10^3</f>
        <v>0</v>
      </c>
      <c r="BG14" s="12">
        <f>VLOOKUP($AQ14,Total_Rndwood_Trade_AF!$AC$4:$AO$202,BG$1,FALSE)/10^3</f>
        <v>0</v>
      </c>
      <c r="BH14" s="12">
        <f>VLOOKUP($AQ14,Total_Rndwood_Trade_AF!$AC$4:$AO$202,BH$1,FALSE)/10^3</f>
        <v>0</v>
      </c>
      <c r="BI14" s="12">
        <f>VLOOKUP($AQ14,Total_Rndwood_Trade_AF!$AC$4:$AO$202,BI$1,FALSE)/10^3</f>
        <v>0</v>
      </c>
      <c r="BJ14" s="12">
        <f>VLOOKUP($AQ14,Total_Rndwood_Trade_AF!$AC$4:$AO$202,BJ$1,FALSE)/10^3</f>
        <v>0</v>
      </c>
      <c r="BK14" s="12"/>
      <c r="BL14" s="12">
        <f>VLOOKUP($AQ14,Total_Rndwood_Trade_BF!$AC$4:$AO$202,BL$1,FALSE)/10^3</f>
        <v>0</v>
      </c>
      <c r="BM14" s="12">
        <f>VLOOKUP($AQ14,Total_Rndwood_Trade_BF!$AC$4:$AO$202,BM$1,FALSE)/10^3</f>
        <v>0</v>
      </c>
      <c r="BN14" s="12">
        <f>VLOOKUP($AQ14,Total_Rndwood_Trade_BF!$AC$4:$AO$202,BN$1,FALSE)/10^3</f>
        <v>0</v>
      </c>
      <c r="BO14" s="12">
        <f>VLOOKUP($AQ14,Total_Rndwood_Trade_BF!$AC$4:$AO$202,BO$1,FALSE)/10^3</f>
        <v>0</v>
      </c>
      <c r="BP14" s="12">
        <f>VLOOKUP($AQ14,Total_Rndwood_Trade_BF!$AC$4:$AO$202,BP$1,FALSE)/10^3</f>
        <v>0</v>
      </c>
      <c r="BQ14" s="12">
        <f>VLOOKUP($AQ14,Total_Rndwood_Trade_BF!$AC$4:$AO$202,BQ$1,FALSE)/10^3</f>
        <v>0</v>
      </c>
      <c r="BR14" s="12">
        <f>VLOOKUP($AQ14,Total_Rndwood_Trade_BF!$AC$4:$AO$202,BR$1,FALSE)/10^3</f>
        <v>0</v>
      </c>
      <c r="BS14" s="12">
        <f>VLOOKUP($AQ14,Total_Rndwood_Trade_BF!$AC$4:$AO$202,BS$1,FALSE)/10^3</f>
        <v>0</v>
      </c>
      <c r="BT14" s="12">
        <f>VLOOKUP($AQ14,Total_Rndwood_Trade_BF!$AC$4:$AO$202,BT$1,FALSE)/10^3</f>
        <v>0</v>
      </c>
      <c r="BU14" s="12"/>
      <c r="BV14" s="12">
        <f>VLOOKUP($AQ14,Total_Rndwood_Trade_BAC!$AC$4:$AO$202,BV$1,FALSE)/10^3</f>
        <v>0</v>
      </c>
      <c r="BW14" s="12">
        <f>VLOOKUP($AQ14,Total_Rndwood_Trade_BAC!$AC$4:$AO$202,BW$1,FALSE)/10^3</f>
        <v>0</v>
      </c>
      <c r="BX14" s="12">
        <f>VLOOKUP($AQ14,Total_Rndwood_Trade_BAC!$AC$4:$AO$202,BX$1,FALSE)/10^3</f>
        <v>0</v>
      </c>
      <c r="BY14" s="12">
        <f>VLOOKUP($AQ14,Total_Rndwood_Trade_BAC!$AC$4:$AO$202,BY$1,FALSE)/10^3</f>
        <v>0</v>
      </c>
      <c r="BZ14" s="12">
        <f>VLOOKUP($AQ14,Total_Rndwood_Trade_BAC!$AC$4:$AO$202,BZ$1,FALSE)/10^3</f>
        <v>0</v>
      </c>
      <c r="CA14" s="12">
        <f>VLOOKUP($AQ14,Total_Rndwood_Trade_BAC!$AC$4:$AO$202,CA$1,FALSE)/10^3</f>
        <v>0</v>
      </c>
      <c r="CB14" s="12">
        <f>VLOOKUP($AQ14,Total_Rndwood_Trade_BAC!$AC$4:$AO$202,CB$1,FALSE)/10^3</f>
        <v>0</v>
      </c>
      <c r="CC14" s="12">
        <f>VLOOKUP($AQ14,Total_Rndwood_Trade_BAC!$AC$4:$AO$202,CC$1,FALSE)/10^3</f>
        <v>0</v>
      </c>
      <c r="CD14" s="12">
        <f>VLOOKUP($AQ14,Total_Rndwood_Trade_BAC!$AC$4:$AO$202,CD$1,FALSE)/10^3</f>
        <v>0</v>
      </c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L14" s="12"/>
      <c r="DM14" s="12"/>
      <c r="DN14" s="12"/>
      <c r="DT14" s="12"/>
      <c r="DU14" s="12"/>
      <c r="DV14" s="12"/>
    </row>
    <row r="15" spans="1:126" x14ac:dyDescent="0.3">
      <c r="A15" t="s">
        <v>15</v>
      </c>
      <c r="B15">
        <v>531</v>
      </c>
      <c r="C15">
        <v>977</v>
      </c>
      <c r="D15">
        <v>909</v>
      </c>
      <c r="E15">
        <v>933</v>
      </c>
      <c r="F15">
        <v>828.8</v>
      </c>
      <c r="G15">
        <v>696.1</v>
      </c>
      <c r="H15">
        <v>668.4</v>
      </c>
      <c r="I15">
        <v>642.1</v>
      </c>
      <c r="J15">
        <v>618.29999999999995</v>
      </c>
      <c r="K15">
        <v>594.29999999999995</v>
      </c>
      <c r="L15">
        <v>583</v>
      </c>
      <c r="M15">
        <v>572.5</v>
      </c>
      <c r="O15" t="s">
        <v>15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 t="s">
        <v>15</v>
      </c>
      <c r="AD15">
        <f t="shared" si="5"/>
        <v>531</v>
      </c>
      <c r="AE15">
        <f t="shared" si="4"/>
        <v>977</v>
      </c>
      <c r="AF15">
        <f t="shared" si="4"/>
        <v>909</v>
      </c>
      <c r="AG15">
        <f t="shared" si="4"/>
        <v>933</v>
      </c>
      <c r="AH15">
        <f t="shared" si="4"/>
        <v>828.8</v>
      </c>
      <c r="AI15">
        <f t="shared" si="4"/>
        <v>696.1</v>
      </c>
      <c r="AJ15">
        <f t="shared" si="4"/>
        <v>668.4</v>
      </c>
      <c r="AK15">
        <f t="shared" si="4"/>
        <v>642.1</v>
      </c>
      <c r="AL15">
        <f t="shared" si="4"/>
        <v>618.29999999999995</v>
      </c>
      <c r="AM15">
        <f t="shared" si="4"/>
        <v>594.29999999999995</v>
      </c>
      <c r="AN15">
        <f t="shared" si="4"/>
        <v>583</v>
      </c>
      <c r="AO15">
        <f t="shared" si="4"/>
        <v>572.5</v>
      </c>
      <c r="AQ15" s="9" t="s">
        <v>24</v>
      </c>
      <c r="AR15" s="11">
        <f t="shared" si="3"/>
        <v>20.905200000000001</v>
      </c>
      <c r="AS15" s="11">
        <f t="shared" si="3"/>
        <v>28.289000000000001</v>
      </c>
      <c r="AT15" s="11">
        <f t="shared" si="3"/>
        <v>38.343800000000002</v>
      </c>
      <c r="AU15" s="11">
        <f t="shared" si="3"/>
        <v>51.665500000000002</v>
      </c>
      <c r="AV15" s="11">
        <f t="shared" si="3"/>
        <v>69.450999999999993</v>
      </c>
      <c r="AW15" s="11">
        <f t="shared" si="3"/>
        <v>80.868199999999987</v>
      </c>
      <c r="AX15" s="11">
        <f t="shared" si="3"/>
        <v>91.676000000000002</v>
      </c>
      <c r="AY15" s="11">
        <f t="shared" si="3"/>
        <v>102.8262</v>
      </c>
      <c r="AZ15" s="11">
        <f t="shared" si="3"/>
        <v>117.61079999999998</v>
      </c>
      <c r="BB15" s="11">
        <f>VLOOKUP($AQ15,Total_Rndwood_Trade_AF!$AC$4:$AO$202,BB$1,FALSE)/10^3</f>
        <v>20.905200000000001</v>
      </c>
      <c r="BC15" s="11">
        <f>VLOOKUP($AQ15,Total_Rndwood_Trade_AF!$AC$4:$AO$202,BC$1,FALSE)/10^3</f>
        <v>28.267400000000002</v>
      </c>
      <c r="BD15" s="11">
        <f>VLOOKUP($AQ15,Total_Rndwood_Trade_AF!$AC$4:$AO$202,BD$1,FALSE)/10^3</f>
        <v>38.306400000000004</v>
      </c>
      <c r="BE15" s="11">
        <f>VLOOKUP($AQ15,Total_Rndwood_Trade_AF!$AC$4:$AO$202,BE$1,FALSE)/10^3</f>
        <v>51.7654</v>
      </c>
      <c r="BF15" s="11">
        <f>VLOOKUP($AQ15,Total_Rndwood_Trade_AF!$AC$4:$AO$202,BF$1,FALSE)/10^3</f>
        <v>69.539299999999997</v>
      </c>
      <c r="BG15" s="11">
        <f>VLOOKUP($AQ15,Total_Rndwood_Trade_AF!$AC$4:$AO$202,BG$1,FALSE)/10^3</f>
        <v>89.032800000000009</v>
      </c>
      <c r="BH15" s="11">
        <f>VLOOKUP($AQ15,Total_Rndwood_Trade_AF!$AC$4:$AO$202,BH$1,FALSE)/10^3</f>
        <v>92.175300000000007</v>
      </c>
      <c r="BI15" s="11">
        <f>VLOOKUP($AQ15,Total_Rndwood_Trade_AF!$AC$4:$AO$202,BI$1,FALSE)/10^3</f>
        <v>101.01649999999999</v>
      </c>
      <c r="BJ15" s="11">
        <f>VLOOKUP($AQ15,Total_Rndwood_Trade_AF!$AC$4:$AO$202,BJ$1,FALSE)/10^3</f>
        <v>113.595</v>
      </c>
      <c r="BK15" s="11"/>
      <c r="BL15" s="11">
        <f>VLOOKUP($AQ15,Total_Rndwood_Trade_BF!$AC$4:$AO$202,BL$1,FALSE)/10^3</f>
        <v>20.905200000000001</v>
      </c>
      <c r="BM15" s="11">
        <f>VLOOKUP($AQ15,Total_Rndwood_Trade_BF!$AC$4:$AO$202,BM$1,FALSE)/10^3</f>
        <v>28.251699999999996</v>
      </c>
      <c r="BN15" s="11">
        <f>VLOOKUP($AQ15,Total_Rndwood_Trade_BF!$AC$4:$AO$202,BN$1,FALSE)/10^3</f>
        <v>38.308500000000002</v>
      </c>
      <c r="BO15" s="11">
        <f>VLOOKUP($AQ15,Total_Rndwood_Trade_BF!$AC$4:$AO$202,BO$1,FALSE)/10^3</f>
        <v>51.7654</v>
      </c>
      <c r="BP15" s="11">
        <f>VLOOKUP($AQ15,Total_Rndwood_Trade_BF!$AC$4:$AO$202,BP$1,FALSE)/10^3</f>
        <v>69.509600000000006</v>
      </c>
      <c r="BQ15" s="11">
        <f>VLOOKUP($AQ15,Total_Rndwood_Trade_BF!$AC$4:$AO$202,BQ$1,FALSE)/10^3</f>
        <v>84.338399999999993</v>
      </c>
      <c r="BR15" s="11">
        <f>VLOOKUP($AQ15,Total_Rndwood_Trade_BF!$AC$4:$AO$202,BR$1,FALSE)/10^3</f>
        <v>92.664199999999994</v>
      </c>
      <c r="BS15" s="11">
        <f>VLOOKUP($AQ15,Total_Rndwood_Trade_BF!$AC$4:$AO$202,BS$1,FALSE)/10^3</f>
        <v>105.32059999999998</v>
      </c>
      <c r="BT15" s="11">
        <f>VLOOKUP($AQ15,Total_Rndwood_Trade_BF!$AC$4:$AO$202,BT$1,FALSE)/10^3</f>
        <v>119.88709999999999</v>
      </c>
      <c r="BU15" s="11"/>
      <c r="BV15" s="11">
        <f>VLOOKUP($AQ15,Total_Rndwood_Trade_BAC!$AC$4:$AO$202,BV$1,FALSE)/10^3</f>
        <v>20.905200000000001</v>
      </c>
      <c r="BW15" s="11">
        <f>VLOOKUP($AQ15,Total_Rndwood_Trade_BAC!$AC$4:$AO$202,BW$1,FALSE)/10^3</f>
        <v>28.285100000000003</v>
      </c>
      <c r="BX15" s="11">
        <f>VLOOKUP($AQ15,Total_Rndwood_Trade_BAC!$AC$4:$AO$202,BX$1,FALSE)/10^3</f>
        <v>38.363900000000001</v>
      </c>
      <c r="BY15" s="11">
        <f>VLOOKUP($AQ15,Total_Rndwood_Trade_BAC!$AC$4:$AO$202,BY$1,FALSE)/10^3</f>
        <v>51.813600000000001</v>
      </c>
      <c r="BZ15" s="11">
        <f>VLOOKUP($AQ15,Total_Rndwood_Trade_BAC!$AC$4:$AO$202,BZ$1,FALSE)/10^3</f>
        <v>69.552700000000016</v>
      </c>
      <c r="CA15" s="11">
        <f>VLOOKUP($AQ15,Total_Rndwood_Trade_BAC!$AC$4:$AO$202,CA$1,FALSE)/10^3</f>
        <v>88.852999999999994</v>
      </c>
      <c r="CB15" s="11">
        <f>VLOOKUP($AQ15,Total_Rndwood_Trade_BAC!$AC$4:$AO$202,CB$1,FALSE)/10^3</f>
        <v>94.861100000000008</v>
      </c>
      <c r="CC15" s="11">
        <f>VLOOKUP($AQ15,Total_Rndwood_Trade_BAC!$AC$4:$AO$202,CC$1,FALSE)/10^3</f>
        <v>105.4572</v>
      </c>
      <c r="CD15" s="11">
        <f>VLOOKUP($AQ15,Total_Rndwood_Trade_BAC!$AC$4:$AO$202,CD$1,FALSE)/10^3</f>
        <v>117.53209999999999</v>
      </c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L15" s="11"/>
      <c r="DM15" s="11"/>
      <c r="DN15" s="11"/>
      <c r="DT15" s="11"/>
      <c r="DU15" s="11"/>
      <c r="DV15" s="11"/>
    </row>
    <row r="16" spans="1:126" x14ac:dyDescent="0.3">
      <c r="A16" t="s">
        <v>17</v>
      </c>
      <c r="B16">
        <v>246</v>
      </c>
      <c r="C16">
        <v>28</v>
      </c>
      <c r="D16">
        <v>50</v>
      </c>
      <c r="E16">
        <v>41.8</v>
      </c>
      <c r="F16">
        <v>43.3</v>
      </c>
      <c r="G16">
        <v>54.2</v>
      </c>
      <c r="H16">
        <v>40</v>
      </c>
      <c r="I16">
        <v>29.5</v>
      </c>
      <c r="J16">
        <v>21.8</v>
      </c>
      <c r="K16">
        <v>16.100000000000001</v>
      </c>
      <c r="L16">
        <v>11.9</v>
      </c>
      <c r="M16">
        <v>8.6999999999999993</v>
      </c>
      <c r="O16" t="s">
        <v>17</v>
      </c>
      <c r="P16">
        <v>3</v>
      </c>
      <c r="Q16">
        <v>1</v>
      </c>
      <c r="R16">
        <v>1</v>
      </c>
      <c r="S16">
        <v>0.9</v>
      </c>
      <c r="T16">
        <v>0.7</v>
      </c>
      <c r="U16">
        <v>0.6</v>
      </c>
      <c r="V16">
        <v>0.5</v>
      </c>
      <c r="W16">
        <v>0.4</v>
      </c>
      <c r="X16">
        <v>0.5</v>
      </c>
      <c r="Y16">
        <v>0.6</v>
      </c>
      <c r="Z16">
        <v>0.7</v>
      </c>
      <c r="AA16">
        <v>0.9</v>
      </c>
      <c r="AC16" t="s">
        <v>17</v>
      </c>
      <c r="AD16">
        <f t="shared" si="5"/>
        <v>243</v>
      </c>
      <c r="AE16">
        <f t="shared" si="4"/>
        <v>27</v>
      </c>
      <c r="AF16">
        <f t="shared" si="4"/>
        <v>49</v>
      </c>
      <c r="AG16">
        <f t="shared" si="4"/>
        <v>40.9</v>
      </c>
      <c r="AH16">
        <f t="shared" si="4"/>
        <v>42.599999999999994</v>
      </c>
      <c r="AI16">
        <f t="shared" si="4"/>
        <v>53.6</v>
      </c>
      <c r="AJ16">
        <f t="shared" si="4"/>
        <v>39.5</v>
      </c>
      <c r="AK16">
        <f t="shared" si="4"/>
        <v>29.1</v>
      </c>
      <c r="AL16">
        <f t="shared" si="4"/>
        <v>21.3</v>
      </c>
      <c r="AM16">
        <f t="shared" si="4"/>
        <v>15.500000000000002</v>
      </c>
      <c r="AN16">
        <f t="shared" si="4"/>
        <v>11.200000000000001</v>
      </c>
      <c r="AO16">
        <f t="shared" si="4"/>
        <v>7.7999999999999989</v>
      </c>
      <c r="AQ16" t="s">
        <v>25</v>
      </c>
      <c r="AR16" s="12">
        <f t="shared" si="3"/>
        <v>-0.48110000000000036</v>
      </c>
      <c r="AS16" s="12">
        <f t="shared" si="3"/>
        <v>-0.91820000000000068</v>
      </c>
      <c r="AT16" s="12">
        <f t="shared" si="3"/>
        <v>-1.1366000000000003</v>
      </c>
      <c r="AU16" s="12">
        <f t="shared" si="3"/>
        <v>-1.2130000000000001</v>
      </c>
      <c r="AV16" s="12">
        <f t="shared" si="3"/>
        <v>-1.2002000000000002</v>
      </c>
      <c r="AW16" s="12">
        <f t="shared" si="3"/>
        <v>-1.1345000000000003</v>
      </c>
      <c r="AX16" s="12">
        <f t="shared" si="3"/>
        <v>-1.0407999999999997</v>
      </c>
      <c r="AY16" s="12">
        <f t="shared" si="3"/>
        <v>-0.9336000000000001</v>
      </c>
      <c r="AZ16" s="12">
        <f t="shared" si="3"/>
        <v>-0.82380000000000009</v>
      </c>
      <c r="BB16" s="12">
        <f>VLOOKUP($AQ16,Total_Rndwood_Trade_AF!$AC$4:$AO$202,BB$1,FALSE)/10^3</f>
        <v>-0.48110000000000036</v>
      </c>
      <c r="BC16" s="12">
        <f>VLOOKUP($AQ16,Total_Rndwood_Trade_AF!$AC$4:$AO$202,BC$1,FALSE)/10^3</f>
        <v>-0.91820000000000068</v>
      </c>
      <c r="BD16" s="12">
        <f>VLOOKUP($AQ16,Total_Rndwood_Trade_AF!$AC$4:$AO$202,BD$1,FALSE)/10^3</f>
        <v>-1.1366000000000003</v>
      </c>
      <c r="BE16" s="12">
        <f>VLOOKUP($AQ16,Total_Rndwood_Trade_AF!$AC$4:$AO$202,BE$1,FALSE)/10^3</f>
        <v>-1.2130000000000001</v>
      </c>
      <c r="BF16" s="12">
        <f>VLOOKUP($AQ16,Total_Rndwood_Trade_AF!$AC$4:$AO$202,BF$1,FALSE)/10^3</f>
        <v>-1.2002000000000002</v>
      </c>
      <c r="BG16" s="12">
        <f>VLOOKUP($AQ16,Total_Rndwood_Trade_AF!$AC$4:$AO$202,BG$1,FALSE)/10^3</f>
        <v>-2.0376000000000003</v>
      </c>
      <c r="BH16" s="12">
        <f>VLOOKUP($AQ16,Total_Rndwood_Trade_AF!$AC$4:$AO$202,BH$1,FALSE)/10^3</f>
        <v>-3.1884000000000001</v>
      </c>
      <c r="BI16" s="12">
        <f>VLOOKUP($AQ16,Total_Rndwood_Trade_AF!$AC$4:$AO$202,BI$1,FALSE)/10^3</f>
        <v>-4.3231999999999999</v>
      </c>
      <c r="BJ16" s="12">
        <f>VLOOKUP($AQ16,Total_Rndwood_Trade_AF!$AC$4:$AO$202,BJ$1,FALSE)/10^3</f>
        <v>-3.5877000000000003</v>
      </c>
      <c r="BK16" s="12"/>
      <c r="BL16" s="12">
        <f>VLOOKUP($AQ16,Total_Rndwood_Trade_BF!$AC$4:$AO$202,BL$1,FALSE)/10^3</f>
        <v>-0.48110000000000036</v>
      </c>
      <c r="BM16" s="12">
        <f>VLOOKUP($AQ16,Total_Rndwood_Trade_BF!$AC$4:$AO$202,BM$1,FALSE)/10^3</f>
        <v>-0.91820000000000068</v>
      </c>
      <c r="BN16" s="12">
        <f>VLOOKUP($AQ16,Total_Rndwood_Trade_BF!$AC$4:$AO$202,BN$1,FALSE)/10^3</f>
        <v>-1.1366000000000003</v>
      </c>
      <c r="BO16" s="12">
        <f>VLOOKUP($AQ16,Total_Rndwood_Trade_BF!$AC$4:$AO$202,BO$1,FALSE)/10^3</f>
        <v>-1.2129000000000001</v>
      </c>
      <c r="BP16" s="12">
        <f>VLOOKUP($AQ16,Total_Rndwood_Trade_BF!$AC$4:$AO$202,BP$1,FALSE)/10^3</f>
        <v>-1.2002000000000002</v>
      </c>
      <c r="BQ16" s="12">
        <f>VLOOKUP($AQ16,Total_Rndwood_Trade_BF!$AC$4:$AO$202,BQ$1,FALSE)/10^3</f>
        <v>-1.1343999999999999</v>
      </c>
      <c r="BR16" s="12">
        <f>VLOOKUP($AQ16,Total_Rndwood_Trade_BF!$AC$4:$AO$202,BR$1,FALSE)/10^3</f>
        <v>-1.04</v>
      </c>
      <c r="BS16" s="12">
        <f>VLOOKUP($AQ16,Total_Rndwood_Trade_BF!$AC$4:$AO$202,BS$1,FALSE)/10^3</f>
        <v>-0.93290000000000006</v>
      </c>
      <c r="BT16" s="12">
        <f>VLOOKUP($AQ16,Total_Rndwood_Trade_BF!$AC$4:$AO$202,BT$1,FALSE)/10^3</f>
        <v>-0.82330000000000003</v>
      </c>
      <c r="BU16" s="12"/>
      <c r="BV16" s="12">
        <f>VLOOKUP($AQ16,Total_Rndwood_Trade_BAC!$AC$4:$AO$202,BV$1,FALSE)/10^3</f>
        <v>-0.48110000000000036</v>
      </c>
      <c r="BW16" s="12">
        <f>VLOOKUP($AQ16,Total_Rndwood_Trade_BAC!$AC$4:$AO$202,BW$1,FALSE)/10^3</f>
        <v>-0.91820000000000068</v>
      </c>
      <c r="BX16" s="12">
        <f>VLOOKUP($AQ16,Total_Rndwood_Trade_BAC!$AC$4:$AO$202,BX$1,FALSE)/10^3</f>
        <v>-1.1366000000000003</v>
      </c>
      <c r="BY16" s="12">
        <f>VLOOKUP($AQ16,Total_Rndwood_Trade_BAC!$AC$4:$AO$202,BY$1,FALSE)/10^3</f>
        <v>-1.2129000000000001</v>
      </c>
      <c r="BZ16" s="12">
        <f>VLOOKUP($AQ16,Total_Rndwood_Trade_BAC!$AC$4:$AO$202,BZ$1,FALSE)/10^3</f>
        <v>-1.2002000000000002</v>
      </c>
      <c r="CA16" s="12">
        <f>VLOOKUP($AQ16,Total_Rndwood_Trade_BAC!$AC$4:$AO$202,CA$1,FALSE)/10^3</f>
        <v>-1.1343999999999999</v>
      </c>
      <c r="CB16" s="12">
        <f>VLOOKUP($AQ16,Total_Rndwood_Trade_BAC!$AC$4:$AO$202,CB$1,FALSE)/10^3</f>
        <v>-1.04</v>
      </c>
      <c r="CC16" s="12">
        <f>VLOOKUP($AQ16,Total_Rndwood_Trade_BAC!$AC$4:$AO$202,CC$1,FALSE)/10^3</f>
        <v>-0.93300000000000005</v>
      </c>
      <c r="CD16" s="12">
        <f>VLOOKUP($AQ16,Total_Rndwood_Trade_BAC!$AC$4:$AO$202,CD$1,FALSE)/10^3</f>
        <v>-0.82330000000000003</v>
      </c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L16" s="12"/>
      <c r="DM16" s="12"/>
      <c r="DN16" s="12"/>
      <c r="DT16" s="12"/>
      <c r="DU16" s="12"/>
      <c r="DV16" s="12"/>
    </row>
    <row r="17" spans="1:126" x14ac:dyDescent="0.3">
      <c r="A17" t="s">
        <v>26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O17" t="s">
        <v>26</v>
      </c>
      <c r="P17">
        <v>0</v>
      </c>
      <c r="Q17">
        <v>2</v>
      </c>
      <c r="R17">
        <v>2</v>
      </c>
      <c r="S17">
        <v>1.8</v>
      </c>
      <c r="T17">
        <v>1.5</v>
      </c>
      <c r="U17">
        <v>1.2</v>
      </c>
      <c r="V17">
        <v>1</v>
      </c>
      <c r="W17">
        <v>0.8</v>
      </c>
      <c r="X17">
        <v>0.7</v>
      </c>
      <c r="Y17">
        <v>0.5</v>
      </c>
      <c r="Z17">
        <v>0.4</v>
      </c>
      <c r="AA17">
        <v>0.4</v>
      </c>
      <c r="AC17" t="s">
        <v>26</v>
      </c>
      <c r="AD17">
        <f t="shared" si="5"/>
        <v>0</v>
      </c>
      <c r="AE17">
        <f t="shared" si="4"/>
        <v>-2</v>
      </c>
      <c r="AF17">
        <f t="shared" si="4"/>
        <v>-2</v>
      </c>
      <c r="AG17">
        <f t="shared" si="4"/>
        <v>-1.8</v>
      </c>
      <c r="AH17">
        <f t="shared" si="4"/>
        <v>-1.5</v>
      </c>
      <c r="AI17">
        <f t="shared" si="4"/>
        <v>-1.2</v>
      </c>
      <c r="AJ17">
        <f t="shared" si="4"/>
        <v>-1</v>
      </c>
      <c r="AK17">
        <f t="shared" si="4"/>
        <v>-0.8</v>
      </c>
      <c r="AL17">
        <f t="shared" si="4"/>
        <v>-0.7</v>
      </c>
      <c r="AM17">
        <f t="shared" si="4"/>
        <v>-0.5</v>
      </c>
      <c r="AN17">
        <f t="shared" si="4"/>
        <v>-0.4</v>
      </c>
      <c r="AO17">
        <f t="shared" si="4"/>
        <v>-0.4</v>
      </c>
      <c r="AQ17" t="s">
        <v>27</v>
      </c>
      <c r="AR17" s="12">
        <f t="shared" si="3"/>
        <v>0.15060000000000001</v>
      </c>
      <c r="AS17" s="12">
        <f t="shared" si="3"/>
        <v>0.19059999999999999</v>
      </c>
      <c r="AT17" s="12">
        <f t="shared" si="3"/>
        <v>0.2248</v>
      </c>
      <c r="AU17" s="12">
        <f t="shared" si="3"/>
        <v>0.193</v>
      </c>
      <c r="AV17" s="12">
        <f t="shared" si="3"/>
        <v>0.14199999999999999</v>
      </c>
      <c r="AW17" s="12">
        <f t="shared" si="3"/>
        <v>0.10490000000000001</v>
      </c>
      <c r="AX17" s="12">
        <f t="shared" si="3"/>
        <v>7.7099999999999988E-2</v>
      </c>
      <c r="AY17" s="12">
        <f t="shared" si="3"/>
        <v>5.67E-2</v>
      </c>
      <c r="AZ17" s="12">
        <f t="shared" si="3"/>
        <v>4.1700000000000001E-2</v>
      </c>
      <c r="BB17" s="12">
        <f>VLOOKUP($AQ17,Total_Rndwood_Trade_AF!$AC$4:$AO$202,BB$1,FALSE)/10^3</f>
        <v>0.15060000000000001</v>
      </c>
      <c r="BC17" s="12">
        <f>VLOOKUP($AQ17,Total_Rndwood_Trade_AF!$AC$4:$AO$202,BC$1,FALSE)/10^3</f>
        <v>0.18099999999999999</v>
      </c>
      <c r="BD17" s="12">
        <f>VLOOKUP($AQ17,Total_Rndwood_Trade_AF!$AC$4:$AO$202,BD$1,FALSE)/10^3</f>
        <v>0.2127</v>
      </c>
      <c r="BE17" s="12">
        <f>VLOOKUP($AQ17,Total_Rndwood_Trade_AF!$AC$4:$AO$202,BE$1,FALSE)/10^3</f>
        <v>0.28609999999999997</v>
      </c>
      <c r="BF17" s="12">
        <f>VLOOKUP($AQ17,Total_Rndwood_Trade_AF!$AC$4:$AO$202,BF$1,FALSE)/10^3</f>
        <v>0.2296</v>
      </c>
      <c r="BG17" s="12">
        <f>VLOOKUP($AQ17,Total_Rndwood_Trade_AF!$AC$4:$AO$202,BG$1,FALSE)/10^3</f>
        <v>0.1925</v>
      </c>
      <c r="BH17" s="12">
        <f>VLOOKUP($AQ17,Total_Rndwood_Trade_AF!$AC$4:$AO$202,BH$1,FALSE)/10^3</f>
        <v>0.15429999999999999</v>
      </c>
      <c r="BI17" s="12">
        <f>VLOOKUP($AQ17,Total_Rndwood_Trade_AF!$AC$4:$AO$202,BI$1,FALSE)/10^3</f>
        <v>0.12179999999999999</v>
      </c>
      <c r="BJ17" s="12">
        <f>VLOOKUP($AQ17,Total_Rndwood_Trade_AF!$AC$4:$AO$202,BJ$1,FALSE)/10^3</f>
        <v>0.10009999999999999</v>
      </c>
      <c r="BK17" s="12"/>
      <c r="BL17" s="12">
        <f>VLOOKUP($AQ17,Total_Rndwood_Trade_BF!$AC$4:$AO$202,BL$1,FALSE)/10^3</f>
        <v>0.15060000000000001</v>
      </c>
      <c r="BM17" s="12">
        <f>VLOOKUP($AQ17,Total_Rndwood_Trade_BF!$AC$4:$AO$202,BM$1,FALSE)/10^3</f>
        <v>0.1966</v>
      </c>
      <c r="BN17" s="12">
        <f>VLOOKUP($AQ17,Total_Rndwood_Trade_BF!$AC$4:$AO$202,BN$1,FALSE)/10^3</f>
        <v>0.26589999999999997</v>
      </c>
      <c r="BO17" s="12">
        <f>VLOOKUP($AQ17,Total_Rndwood_Trade_BF!$AC$4:$AO$202,BO$1,FALSE)/10^3</f>
        <v>0.35389999999999999</v>
      </c>
      <c r="BP17" s="12">
        <f>VLOOKUP($AQ17,Total_Rndwood_Trade_BF!$AC$4:$AO$202,BP$1,FALSE)/10^3</f>
        <v>0.26069999999999999</v>
      </c>
      <c r="BQ17" s="12">
        <f>VLOOKUP($AQ17,Total_Rndwood_Trade_BF!$AC$4:$AO$202,BQ$1,FALSE)/10^3</f>
        <v>0.19209999999999999</v>
      </c>
      <c r="BR17" s="12">
        <f>VLOOKUP($AQ17,Total_Rndwood_Trade_BF!$AC$4:$AO$202,BR$1,FALSE)/10^3</f>
        <v>0.1414</v>
      </c>
      <c r="BS17" s="12">
        <f>VLOOKUP($AQ17,Total_Rndwood_Trade_BF!$AC$4:$AO$202,BS$1,FALSE)/10^3</f>
        <v>0.1042</v>
      </c>
      <c r="BT17" s="12">
        <f>VLOOKUP($AQ17,Total_Rndwood_Trade_BF!$AC$4:$AO$202,BT$1,FALSE)/10^3</f>
        <v>7.669999999999999E-2</v>
      </c>
      <c r="BU17" s="12"/>
      <c r="BV17" s="12">
        <f>VLOOKUP($AQ17,Total_Rndwood_Trade_BAC!$AC$4:$AO$202,BV$1,FALSE)/10^3</f>
        <v>0.15060000000000001</v>
      </c>
      <c r="BW17" s="12">
        <f>VLOOKUP($AQ17,Total_Rndwood_Trade_BAC!$AC$4:$AO$202,BW$1,FALSE)/10^3</f>
        <v>0.20329999999999998</v>
      </c>
      <c r="BX17" s="12">
        <f>VLOOKUP($AQ17,Total_Rndwood_Trade_BAC!$AC$4:$AO$202,BX$1,FALSE)/10^3</f>
        <v>0.2747</v>
      </c>
      <c r="BY17" s="12">
        <f>VLOOKUP($AQ17,Total_Rndwood_Trade_BAC!$AC$4:$AO$202,BY$1,FALSE)/10^3</f>
        <v>0.35189999999999999</v>
      </c>
      <c r="BZ17" s="12">
        <f>VLOOKUP($AQ17,Total_Rndwood_Trade_BAC!$AC$4:$AO$202,BZ$1,FALSE)/10^3</f>
        <v>0.25939999999999996</v>
      </c>
      <c r="CA17" s="12">
        <f>VLOOKUP($AQ17,Total_Rndwood_Trade_BAC!$AC$4:$AO$202,CA$1,FALSE)/10^3</f>
        <v>0.21330000000000002</v>
      </c>
      <c r="CB17" s="12">
        <f>VLOOKUP($AQ17,Total_Rndwood_Trade_BAC!$AC$4:$AO$202,CB$1,FALSE)/10^3</f>
        <v>0.15840000000000001</v>
      </c>
      <c r="CC17" s="12">
        <f>VLOOKUP($AQ17,Total_Rndwood_Trade_BAC!$AC$4:$AO$202,CC$1,FALSE)/10^3</f>
        <v>0.1212</v>
      </c>
      <c r="CD17" s="12">
        <f>VLOOKUP($AQ17,Total_Rndwood_Trade_BAC!$AC$4:$AO$202,CD$1,FALSE)/10^3</f>
        <v>9.4399999999999998E-2</v>
      </c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L17" s="12"/>
      <c r="DM17" s="12"/>
      <c r="DN17" s="12"/>
      <c r="DT17" s="12"/>
      <c r="DU17" s="12"/>
      <c r="DV17" s="12"/>
    </row>
    <row r="18" spans="1:126" x14ac:dyDescent="0.3">
      <c r="A18" t="s">
        <v>28</v>
      </c>
      <c r="B18">
        <v>0</v>
      </c>
      <c r="C18">
        <v>5</v>
      </c>
      <c r="D18">
        <v>5</v>
      </c>
      <c r="E18">
        <v>4.2</v>
      </c>
      <c r="F18">
        <v>3.1</v>
      </c>
      <c r="G18">
        <v>2.2999999999999998</v>
      </c>
      <c r="H18">
        <v>1.7</v>
      </c>
      <c r="I18">
        <v>1.2</v>
      </c>
      <c r="J18">
        <v>0.9</v>
      </c>
      <c r="K18">
        <v>0.7</v>
      </c>
      <c r="L18">
        <v>0.5</v>
      </c>
      <c r="M18">
        <v>0.4</v>
      </c>
      <c r="O18" t="s">
        <v>28</v>
      </c>
      <c r="P18">
        <v>98</v>
      </c>
      <c r="Q18">
        <v>212</v>
      </c>
      <c r="R18">
        <v>189</v>
      </c>
      <c r="S18">
        <v>212.6</v>
      </c>
      <c r="T18">
        <v>258.7</v>
      </c>
      <c r="U18">
        <v>314.7</v>
      </c>
      <c r="V18">
        <v>382.9</v>
      </c>
      <c r="W18">
        <v>465.9</v>
      </c>
      <c r="X18">
        <v>566.79999999999995</v>
      </c>
      <c r="Y18">
        <v>689.7</v>
      </c>
      <c r="Z18">
        <v>839.1</v>
      </c>
      <c r="AA18">
        <v>1020.9</v>
      </c>
      <c r="AC18" t="s">
        <v>28</v>
      </c>
      <c r="AD18">
        <f t="shared" si="5"/>
        <v>-98</v>
      </c>
      <c r="AE18">
        <f t="shared" si="4"/>
        <v>-207</v>
      </c>
      <c r="AF18">
        <f t="shared" si="4"/>
        <v>-184</v>
      </c>
      <c r="AG18">
        <f t="shared" si="4"/>
        <v>-208.4</v>
      </c>
      <c r="AH18">
        <f t="shared" si="4"/>
        <v>-255.6</v>
      </c>
      <c r="AI18">
        <f t="shared" si="4"/>
        <v>-312.39999999999998</v>
      </c>
      <c r="AJ18">
        <f t="shared" si="4"/>
        <v>-381.2</v>
      </c>
      <c r="AK18">
        <f t="shared" si="4"/>
        <v>-464.7</v>
      </c>
      <c r="AL18">
        <f t="shared" si="4"/>
        <v>-565.9</v>
      </c>
      <c r="AM18">
        <f t="shared" si="4"/>
        <v>-689</v>
      </c>
      <c r="AN18">
        <f t="shared" si="4"/>
        <v>-838.6</v>
      </c>
      <c r="AO18">
        <f t="shared" si="4"/>
        <v>-1020.5</v>
      </c>
      <c r="AQ18" t="s">
        <v>29</v>
      </c>
      <c r="AR18" s="12">
        <f t="shared" si="3"/>
        <v>1.9900000000000001E-2</v>
      </c>
      <c r="AS18" s="12">
        <f t="shared" si="3"/>
        <v>1.3400000000000002E-2</v>
      </c>
      <c r="AT18" s="12">
        <f t="shared" si="3"/>
        <v>8.9000000000000017E-3</v>
      </c>
      <c r="AU18" s="12">
        <f t="shared" si="3"/>
        <v>5.8000000000000005E-3</v>
      </c>
      <c r="AV18" s="12">
        <f t="shared" si="3"/>
        <v>3.5999999999999995E-3</v>
      </c>
      <c r="AW18" s="12">
        <f t="shared" si="3"/>
        <v>2E-3</v>
      </c>
      <c r="AX18" s="12">
        <f t="shared" si="3"/>
        <v>1.0999999999999996E-3</v>
      </c>
      <c r="AY18" s="12">
        <f t="shared" si="3"/>
        <v>4.0000000000000034E-4</v>
      </c>
      <c r="AZ18" s="12">
        <f t="shared" si="3"/>
        <v>0</v>
      </c>
      <c r="BB18" s="12">
        <f>VLOOKUP($AQ18,Total_Rndwood_Trade_AF!$AC$4:$AO$202,BB$1,FALSE)/10^3</f>
        <v>1.9900000000000001E-2</v>
      </c>
      <c r="BC18" s="12">
        <f>VLOOKUP($AQ18,Total_Rndwood_Trade_AF!$AC$4:$AO$202,BC$1,FALSE)/10^3</f>
        <v>1.3400000000000002E-2</v>
      </c>
      <c r="BD18" s="12">
        <f>VLOOKUP($AQ18,Total_Rndwood_Trade_AF!$AC$4:$AO$202,BD$1,FALSE)/10^3</f>
        <v>8.8000000000000005E-3</v>
      </c>
      <c r="BE18" s="12">
        <f>VLOOKUP($AQ18,Total_Rndwood_Trade_AF!$AC$4:$AO$202,BE$1,FALSE)/10^3</f>
        <v>5.7000000000000011E-3</v>
      </c>
      <c r="BF18" s="12">
        <f>VLOOKUP($AQ18,Total_Rndwood_Trade_AF!$AC$4:$AO$202,BF$1,FALSE)/10^3</f>
        <v>3.5999999999999995E-3</v>
      </c>
      <c r="BG18" s="12">
        <f>VLOOKUP($AQ18,Total_Rndwood_Trade_AF!$AC$4:$AO$202,BG$1,FALSE)/10^3</f>
        <v>2E-3</v>
      </c>
      <c r="BH18" s="12">
        <f>VLOOKUP($AQ18,Total_Rndwood_Trade_AF!$AC$4:$AO$202,BH$1,FALSE)/10^3</f>
        <v>1.0999999999999996E-3</v>
      </c>
      <c r="BI18" s="12">
        <f>VLOOKUP($AQ18,Total_Rndwood_Trade_AF!$AC$4:$AO$202,BI$1,FALSE)/10^3</f>
        <v>4.0000000000000034E-4</v>
      </c>
      <c r="BJ18" s="12">
        <f>VLOOKUP($AQ18,Total_Rndwood_Trade_AF!$AC$4:$AO$202,BJ$1,FALSE)/10^3</f>
        <v>0</v>
      </c>
      <c r="BK18" s="12"/>
      <c r="BL18" s="12">
        <f>VLOOKUP($AQ18,Total_Rndwood_Trade_BF!$AC$4:$AO$202,BL$1,FALSE)/10^3</f>
        <v>1.9900000000000001E-2</v>
      </c>
      <c r="BM18" s="12">
        <f>VLOOKUP($AQ18,Total_Rndwood_Trade_BF!$AC$4:$AO$202,BM$1,FALSE)/10^3</f>
        <v>1.35E-2</v>
      </c>
      <c r="BN18" s="12">
        <f>VLOOKUP($AQ18,Total_Rndwood_Trade_BF!$AC$4:$AO$202,BN$1,FALSE)/10^3</f>
        <v>2.5099999999999997E-2</v>
      </c>
      <c r="BO18" s="12">
        <f>VLOOKUP($AQ18,Total_Rndwood_Trade_BF!$AC$4:$AO$202,BO$1,FALSE)/10^3</f>
        <v>1.7700000000000004E-2</v>
      </c>
      <c r="BP18" s="12">
        <f>VLOOKUP($AQ18,Total_Rndwood_Trade_BF!$AC$4:$AO$202,BP$1,FALSE)/10^3</f>
        <v>1.24E-2</v>
      </c>
      <c r="BQ18" s="12">
        <f>VLOOKUP($AQ18,Total_Rndwood_Trade_BF!$AC$4:$AO$202,BQ$1,FALSE)/10^3</f>
        <v>8.5000000000000006E-3</v>
      </c>
      <c r="BR18" s="12">
        <f>VLOOKUP($AQ18,Total_Rndwood_Trade_BF!$AC$4:$AO$202,BR$1,FALSE)/10^3</f>
        <v>5.9000000000000007E-3</v>
      </c>
      <c r="BS18" s="12">
        <f>VLOOKUP($AQ18,Total_Rndwood_Trade_BF!$AC$4:$AO$202,BS$1,FALSE)/10^3</f>
        <v>4.0000000000000001E-3</v>
      </c>
      <c r="BT18" s="12">
        <f>VLOOKUP($AQ18,Total_Rndwood_Trade_BF!$AC$4:$AO$202,BT$1,FALSE)/10^3</f>
        <v>2.6000000000000007E-3</v>
      </c>
      <c r="BU18" s="12"/>
      <c r="BV18" s="12">
        <f>VLOOKUP($AQ18,Total_Rndwood_Trade_BAC!$AC$4:$AO$202,BV$1,FALSE)/10^3</f>
        <v>1.9900000000000001E-2</v>
      </c>
      <c r="BW18" s="12">
        <f>VLOOKUP($AQ18,Total_Rndwood_Trade_BAC!$AC$4:$AO$202,BW$1,FALSE)/10^3</f>
        <v>1.3400000000000002E-2</v>
      </c>
      <c r="BX18" s="12">
        <f>VLOOKUP($AQ18,Total_Rndwood_Trade_BAC!$AC$4:$AO$202,BX$1,FALSE)/10^3</f>
        <v>8.8000000000000005E-3</v>
      </c>
      <c r="BY18" s="12">
        <f>VLOOKUP($AQ18,Total_Rndwood_Trade_BAC!$AC$4:$AO$202,BY$1,FALSE)/10^3</f>
        <v>5.5999999999999999E-3</v>
      </c>
      <c r="BZ18" s="12">
        <f>VLOOKUP($AQ18,Total_Rndwood_Trade_BAC!$AC$4:$AO$202,BZ$1,FALSE)/10^3</f>
        <v>3.5000000000000001E-3</v>
      </c>
      <c r="CA18" s="12">
        <f>VLOOKUP($AQ18,Total_Rndwood_Trade_BAC!$AC$4:$AO$202,CA$1,FALSE)/10^3</f>
        <v>2E-3</v>
      </c>
      <c r="CB18" s="12">
        <f>VLOOKUP($AQ18,Total_Rndwood_Trade_BAC!$AC$4:$AO$202,CB$1,FALSE)/10^3</f>
        <v>1.0999999999999996E-3</v>
      </c>
      <c r="CC18" s="12">
        <f>VLOOKUP($AQ18,Total_Rndwood_Trade_BAC!$AC$4:$AO$202,CC$1,FALSE)/10^3</f>
        <v>4.0000000000000034E-4</v>
      </c>
      <c r="CD18" s="12">
        <f>VLOOKUP($AQ18,Total_Rndwood_Trade_BAC!$AC$4:$AO$202,CD$1,FALSE)/10^3</f>
        <v>0</v>
      </c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L18" s="12"/>
      <c r="DM18" s="12"/>
      <c r="DN18" s="12"/>
      <c r="DT18" s="12"/>
      <c r="DU18" s="12"/>
      <c r="DV18" s="12"/>
    </row>
    <row r="19" spans="1:126" x14ac:dyDescent="0.3">
      <c r="A19" t="s">
        <v>30</v>
      </c>
      <c r="B19">
        <v>133</v>
      </c>
      <c r="C19">
        <v>947</v>
      </c>
      <c r="D19">
        <v>945</v>
      </c>
      <c r="E19">
        <v>963.7</v>
      </c>
      <c r="F19">
        <v>991</v>
      </c>
      <c r="G19">
        <v>1019.6</v>
      </c>
      <c r="H19">
        <v>995.9</v>
      </c>
      <c r="I19">
        <v>973.7</v>
      </c>
      <c r="J19">
        <v>954.2</v>
      </c>
      <c r="K19">
        <v>913.7</v>
      </c>
      <c r="L19">
        <v>879.6</v>
      </c>
      <c r="M19">
        <v>846.7</v>
      </c>
      <c r="O19" t="s">
        <v>30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 t="s">
        <v>30</v>
      </c>
      <c r="AD19">
        <f t="shared" si="5"/>
        <v>133</v>
      </c>
      <c r="AE19">
        <f t="shared" si="4"/>
        <v>947</v>
      </c>
      <c r="AF19">
        <f t="shared" si="4"/>
        <v>945</v>
      </c>
      <c r="AG19">
        <f t="shared" si="4"/>
        <v>963.7</v>
      </c>
      <c r="AH19">
        <f t="shared" si="4"/>
        <v>991</v>
      </c>
      <c r="AI19">
        <f t="shared" si="4"/>
        <v>1019.6</v>
      </c>
      <c r="AJ19">
        <f t="shared" si="4"/>
        <v>995.9</v>
      </c>
      <c r="AK19">
        <f t="shared" si="4"/>
        <v>973.7</v>
      </c>
      <c r="AL19">
        <f t="shared" si="4"/>
        <v>954.2</v>
      </c>
      <c r="AM19">
        <f t="shared" si="4"/>
        <v>913.7</v>
      </c>
      <c r="AN19">
        <f t="shared" si="4"/>
        <v>879.6</v>
      </c>
      <c r="AO19">
        <f t="shared" si="4"/>
        <v>846.7</v>
      </c>
      <c r="AQ19" t="s">
        <v>31</v>
      </c>
      <c r="AR19" s="12">
        <f t="shared" si="3"/>
        <v>21.1785</v>
      </c>
      <c r="AS19" s="12">
        <f t="shared" si="3"/>
        <v>28.930799999999998</v>
      </c>
      <c r="AT19" s="12">
        <f t="shared" si="3"/>
        <v>39.122500000000002</v>
      </c>
      <c r="AU19" s="12">
        <f t="shared" si="3"/>
        <v>52.587900000000005</v>
      </c>
      <c r="AV19" s="12">
        <f t="shared" si="3"/>
        <v>70.433800000000005</v>
      </c>
      <c r="AW19" s="12">
        <f t="shared" si="3"/>
        <v>81.826299999999989</v>
      </c>
      <c r="AX19" s="12">
        <f t="shared" si="3"/>
        <v>92.573800000000006</v>
      </c>
      <c r="AY19" s="12">
        <f t="shared" si="3"/>
        <v>103.64449999999999</v>
      </c>
      <c r="AZ19" s="12">
        <f t="shared" si="3"/>
        <v>118.41679999999999</v>
      </c>
      <c r="BB19" s="12">
        <f>VLOOKUP($AQ19,Total_Rndwood_Trade_AF!$AC$4:$AO$202,BB$1,FALSE)/10^3</f>
        <v>21.1785</v>
      </c>
      <c r="BC19" s="12">
        <f>VLOOKUP($AQ19,Total_Rndwood_Trade_AF!$AC$4:$AO$202,BC$1,FALSE)/10^3</f>
        <v>28.930900000000001</v>
      </c>
      <c r="BD19" s="12">
        <f>VLOOKUP($AQ19,Total_Rndwood_Trade_AF!$AC$4:$AO$202,BD$1,FALSE)/10^3</f>
        <v>39.122599999999998</v>
      </c>
      <c r="BE19" s="12">
        <f>VLOOKUP($AQ19,Total_Rndwood_Trade_AF!$AC$4:$AO$202,BE$1,FALSE)/10^3</f>
        <v>52.588099999999997</v>
      </c>
      <c r="BF19" s="12">
        <f>VLOOKUP($AQ19,Total_Rndwood_Trade_AF!$AC$4:$AO$202,BF$1,FALSE)/10^3</f>
        <v>70.433999999999997</v>
      </c>
      <c r="BG19" s="12">
        <f>VLOOKUP($AQ19,Total_Rndwood_Trade_AF!$AC$4:$AO$202,BG$1,FALSE)/10^3</f>
        <v>90.8005</v>
      </c>
      <c r="BH19" s="12">
        <f>VLOOKUP($AQ19,Total_Rndwood_Trade_AF!$AC$4:$AO$202,BH$1,FALSE)/10^3</f>
        <v>95.112100000000012</v>
      </c>
      <c r="BI19" s="12">
        <f>VLOOKUP($AQ19,Total_Rndwood_Trade_AF!$AC$4:$AO$202,BI$1,FALSE)/10^3</f>
        <v>105.1127</v>
      </c>
      <c r="BJ19" s="12">
        <f>VLOOKUP($AQ19,Total_Rndwood_Trade_AF!$AC$4:$AO$202,BJ$1,FALSE)/10^3</f>
        <v>117.0067</v>
      </c>
      <c r="BK19" s="12"/>
      <c r="BL19" s="12">
        <f>VLOOKUP($AQ19,Total_Rndwood_Trade_BF!$AC$4:$AO$202,BL$1,FALSE)/10^3</f>
        <v>21.1785</v>
      </c>
      <c r="BM19" s="12">
        <f>VLOOKUP($AQ19,Total_Rndwood_Trade_BF!$AC$4:$AO$202,BM$1,FALSE)/10^3</f>
        <v>28.930799999999998</v>
      </c>
      <c r="BN19" s="12">
        <f>VLOOKUP($AQ19,Total_Rndwood_Trade_BF!$AC$4:$AO$202,BN$1,FALSE)/10^3</f>
        <v>39.122599999999998</v>
      </c>
      <c r="BO19" s="12">
        <f>VLOOKUP($AQ19,Total_Rndwood_Trade_BF!$AC$4:$AO$202,BO$1,FALSE)/10^3</f>
        <v>52.588000000000001</v>
      </c>
      <c r="BP19" s="12">
        <f>VLOOKUP($AQ19,Total_Rndwood_Trade_BF!$AC$4:$AO$202,BP$1,FALSE)/10^3</f>
        <v>70.433999999999997</v>
      </c>
      <c r="BQ19" s="12">
        <f>VLOOKUP($AQ19,Total_Rndwood_Trade_BF!$AC$4:$AO$202,BQ$1,FALSE)/10^3</f>
        <v>85.26509999999999</v>
      </c>
      <c r="BR19" s="12">
        <f>VLOOKUP($AQ19,Total_Rndwood_Trade_BF!$AC$4:$AO$202,BR$1,FALSE)/10^3</f>
        <v>93.520200000000003</v>
      </c>
      <c r="BS19" s="12">
        <f>VLOOKUP($AQ19,Total_Rndwood_Trade_BF!$AC$4:$AO$202,BS$1,FALSE)/10^3</f>
        <v>106.0642</v>
      </c>
      <c r="BT19" s="12">
        <f>VLOOKUP($AQ19,Total_Rndwood_Trade_BF!$AC$4:$AO$202,BT$1,FALSE)/10^3</f>
        <v>120.62029999999999</v>
      </c>
      <c r="BU19" s="12"/>
      <c r="BV19" s="12">
        <f>VLOOKUP($AQ19,Total_Rndwood_Trade_BAC!$AC$4:$AO$202,BV$1,FALSE)/10^3</f>
        <v>21.1785</v>
      </c>
      <c r="BW19" s="12">
        <f>VLOOKUP($AQ19,Total_Rndwood_Trade_BAC!$AC$4:$AO$202,BW$1,FALSE)/10^3</f>
        <v>28.930900000000001</v>
      </c>
      <c r="BX19" s="12">
        <f>VLOOKUP($AQ19,Total_Rndwood_Trade_BAC!$AC$4:$AO$202,BX$1,FALSE)/10^3</f>
        <v>39.122599999999998</v>
      </c>
      <c r="BY19" s="12">
        <f>VLOOKUP($AQ19,Total_Rndwood_Trade_BAC!$AC$4:$AO$202,BY$1,FALSE)/10^3</f>
        <v>52.588099999999997</v>
      </c>
      <c r="BZ19" s="12">
        <f>VLOOKUP($AQ19,Total_Rndwood_Trade_BAC!$AC$4:$AO$202,BZ$1,FALSE)/10^3</f>
        <v>70.434100000000001</v>
      </c>
      <c r="CA19" s="12">
        <f>VLOOKUP($AQ19,Total_Rndwood_Trade_BAC!$AC$4:$AO$202,CA$1,FALSE)/10^3</f>
        <v>89.71</v>
      </c>
      <c r="CB19" s="12">
        <f>VLOOKUP($AQ19,Total_Rndwood_Trade_BAC!$AC$4:$AO$202,CB$1,FALSE)/10^3</f>
        <v>95.655799999999999</v>
      </c>
      <c r="CC19" s="12">
        <f>VLOOKUP($AQ19,Total_Rndwood_Trade_BAC!$AC$4:$AO$202,CC$1,FALSE)/10^3</f>
        <v>106.17189999999999</v>
      </c>
      <c r="CD19" s="12">
        <f>VLOOKUP($AQ19,Total_Rndwood_Trade_BAC!$AC$4:$AO$202,CD$1,FALSE)/10^3</f>
        <v>118.20929999999998</v>
      </c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L19" s="12"/>
      <c r="DM19" s="12"/>
      <c r="DN19" s="12"/>
      <c r="DT19" s="12"/>
      <c r="DU19" s="12"/>
      <c r="DV19" s="12"/>
    </row>
    <row r="20" spans="1:126" x14ac:dyDescent="0.3">
      <c r="A20" t="s">
        <v>32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O20" t="s">
        <v>32</v>
      </c>
      <c r="P20">
        <v>0</v>
      </c>
      <c r="Q20">
        <v>2</v>
      </c>
      <c r="R20">
        <v>2</v>
      </c>
      <c r="S20">
        <v>2.1</v>
      </c>
      <c r="T20">
        <v>1.9</v>
      </c>
      <c r="U20">
        <v>1.8</v>
      </c>
      <c r="V20">
        <v>2.1</v>
      </c>
      <c r="W20">
        <v>2.5</v>
      </c>
      <c r="X20">
        <v>2.1</v>
      </c>
      <c r="Y20">
        <v>1.7</v>
      </c>
      <c r="Z20">
        <v>1.4</v>
      </c>
      <c r="AA20">
        <v>1.2</v>
      </c>
      <c r="AC20" t="s">
        <v>32</v>
      </c>
      <c r="AD20">
        <f t="shared" si="5"/>
        <v>0</v>
      </c>
      <c r="AE20">
        <f t="shared" si="4"/>
        <v>-2</v>
      </c>
      <c r="AF20">
        <f t="shared" si="4"/>
        <v>-2</v>
      </c>
      <c r="AG20">
        <f t="shared" si="4"/>
        <v>-2.1</v>
      </c>
      <c r="AH20">
        <f t="shared" si="4"/>
        <v>-1.9</v>
      </c>
      <c r="AI20">
        <f t="shared" si="4"/>
        <v>-1.8</v>
      </c>
      <c r="AJ20">
        <f t="shared" si="4"/>
        <v>-2.1</v>
      </c>
      <c r="AK20">
        <f t="shared" si="4"/>
        <v>-2.5</v>
      </c>
      <c r="AL20">
        <f t="shared" si="4"/>
        <v>-2.1</v>
      </c>
      <c r="AM20">
        <f t="shared" si="4"/>
        <v>-1.7</v>
      </c>
      <c r="AN20">
        <f t="shared" si="4"/>
        <v>-1.4</v>
      </c>
      <c r="AO20">
        <f t="shared" si="4"/>
        <v>-1.2</v>
      </c>
      <c r="AQ20" s="9" t="s">
        <v>33</v>
      </c>
      <c r="AR20" s="11">
        <f t="shared" ref="AR20:AZ35" si="6">VLOOKUP($AQ20,$AC$4:$AO$202,AR$1,FALSE)/10^3</f>
        <v>14.3293</v>
      </c>
      <c r="AS20" s="11">
        <f t="shared" si="6"/>
        <v>18.802600000000002</v>
      </c>
      <c r="AT20" s="11">
        <f t="shared" si="6"/>
        <v>23.149999999999995</v>
      </c>
      <c r="AU20" s="11">
        <f t="shared" si="6"/>
        <v>23.991000000000003</v>
      </c>
      <c r="AV20" s="11">
        <f t="shared" si="6"/>
        <v>22.475200000000005</v>
      </c>
      <c r="AW20" s="11">
        <f t="shared" si="6"/>
        <v>20.794900000000009</v>
      </c>
      <c r="AX20" s="11">
        <f t="shared" si="6"/>
        <v>18.6051</v>
      </c>
      <c r="AY20" s="11">
        <f t="shared" si="6"/>
        <v>17.117799999999999</v>
      </c>
      <c r="AZ20" s="11">
        <f t="shared" si="6"/>
        <v>16.111999999999998</v>
      </c>
      <c r="BB20" s="11">
        <f>VLOOKUP($AQ20,Total_Rndwood_Trade_AF!$AC$4:$AO$202,BB$1,FALSE)/10^3</f>
        <v>14.3293</v>
      </c>
      <c r="BC20" s="11">
        <f>VLOOKUP($AQ20,Total_Rndwood_Trade_AF!$AC$4:$AO$202,BC$1,FALSE)/10^3</f>
        <v>18.707699999999999</v>
      </c>
      <c r="BD20" s="11">
        <f>VLOOKUP($AQ20,Total_Rndwood_Trade_AF!$AC$4:$AO$202,BD$1,FALSE)/10^3</f>
        <v>24.583699999999997</v>
      </c>
      <c r="BE20" s="11">
        <f>VLOOKUP($AQ20,Total_Rndwood_Trade_AF!$AC$4:$AO$202,BE$1,FALSE)/10^3</f>
        <v>28.773300000000003</v>
      </c>
      <c r="BF20" s="11">
        <f>VLOOKUP($AQ20,Total_Rndwood_Trade_AF!$AC$4:$AO$202,BF$1,FALSE)/10^3</f>
        <v>26.897200000000002</v>
      </c>
      <c r="BG20" s="11">
        <f>VLOOKUP($AQ20,Total_Rndwood_Trade_AF!$AC$4:$AO$202,BG$1,FALSE)/10^3</f>
        <v>24.507500000000004</v>
      </c>
      <c r="BH20" s="11">
        <f>VLOOKUP($AQ20,Total_Rndwood_Trade_AF!$AC$4:$AO$202,BH$1,FALSE)/10^3</f>
        <v>21.597399999999997</v>
      </c>
      <c r="BI20" s="11">
        <f>VLOOKUP($AQ20,Total_Rndwood_Trade_AF!$AC$4:$AO$202,BI$1,FALSE)/10^3</f>
        <v>19.412500000000005</v>
      </c>
      <c r="BJ20" s="11">
        <f>VLOOKUP($AQ20,Total_Rndwood_Trade_AF!$AC$4:$AO$202,BJ$1,FALSE)/10^3</f>
        <v>17.982199999999999</v>
      </c>
      <c r="BK20" s="11"/>
      <c r="BL20" s="11">
        <f>VLOOKUP($AQ20,Total_Rndwood_Trade_BF!$AC$4:$AO$202,BL$1,FALSE)/10^3</f>
        <v>14.3293</v>
      </c>
      <c r="BM20" s="11">
        <f>VLOOKUP($AQ20,Total_Rndwood_Trade_BF!$AC$4:$AO$202,BM$1,FALSE)/10^3</f>
        <v>18.5687</v>
      </c>
      <c r="BN20" s="11">
        <f>VLOOKUP($AQ20,Total_Rndwood_Trade_BF!$AC$4:$AO$202,BN$1,FALSE)/10^3</f>
        <v>23.751600000000003</v>
      </c>
      <c r="BO20" s="11">
        <f>VLOOKUP($AQ20,Total_Rndwood_Trade_BF!$AC$4:$AO$202,BO$1,FALSE)/10^3</f>
        <v>25.930000000000003</v>
      </c>
      <c r="BP20" s="11">
        <f>VLOOKUP($AQ20,Total_Rndwood_Trade_BF!$AC$4:$AO$202,BP$1,FALSE)/10^3</f>
        <v>22.493300000000001</v>
      </c>
      <c r="BQ20" s="11">
        <f>VLOOKUP($AQ20,Total_Rndwood_Trade_BF!$AC$4:$AO$202,BQ$1,FALSE)/10^3</f>
        <v>19.9285</v>
      </c>
      <c r="BR20" s="11">
        <f>VLOOKUP($AQ20,Total_Rndwood_Trade_BF!$AC$4:$AO$202,BR$1,FALSE)/10^3</f>
        <v>17.668900000000001</v>
      </c>
      <c r="BS20" s="11">
        <f>VLOOKUP($AQ20,Total_Rndwood_Trade_BF!$AC$4:$AO$202,BS$1,FALSE)/10^3</f>
        <v>15.864799999999999</v>
      </c>
      <c r="BT20" s="11">
        <f>VLOOKUP($AQ20,Total_Rndwood_Trade_BF!$AC$4:$AO$202,BT$1,FALSE)/10^3</f>
        <v>14.6256</v>
      </c>
      <c r="BU20" s="11"/>
      <c r="BV20" s="11">
        <f>VLOOKUP($AQ20,Total_Rndwood_Trade_BAC!$AC$4:$AO$202,BV$1,FALSE)/10^3</f>
        <v>14.3293</v>
      </c>
      <c r="BW20" s="11">
        <f>VLOOKUP($AQ20,Total_Rndwood_Trade_BAC!$AC$4:$AO$202,BW$1,FALSE)/10^3</f>
        <v>18.628599999999999</v>
      </c>
      <c r="BX20" s="11">
        <f>VLOOKUP($AQ20,Total_Rndwood_Trade_BAC!$AC$4:$AO$202,BX$1,FALSE)/10^3</f>
        <v>24.450400000000002</v>
      </c>
      <c r="BY20" s="11">
        <f>VLOOKUP($AQ20,Total_Rndwood_Trade_BAC!$AC$4:$AO$202,BY$1,FALSE)/10^3</f>
        <v>28.434399999999997</v>
      </c>
      <c r="BZ20" s="11">
        <f>VLOOKUP($AQ20,Total_Rndwood_Trade_BAC!$AC$4:$AO$202,BZ$1,FALSE)/10^3</f>
        <v>25.587400000000002</v>
      </c>
      <c r="CA20" s="11">
        <f>VLOOKUP($AQ20,Total_Rndwood_Trade_BAC!$AC$4:$AO$202,CA$1,FALSE)/10^3</f>
        <v>23.456300000000002</v>
      </c>
      <c r="CB20" s="11">
        <f>VLOOKUP($AQ20,Total_Rndwood_Trade_BAC!$AC$4:$AO$202,CB$1,FALSE)/10^3</f>
        <v>20.637800000000002</v>
      </c>
      <c r="CC20" s="11">
        <f>VLOOKUP($AQ20,Total_Rndwood_Trade_BAC!$AC$4:$AO$202,CC$1,FALSE)/10^3</f>
        <v>18.764299999999999</v>
      </c>
      <c r="CD20" s="11">
        <f>VLOOKUP($AQ20,Total_Rndwood_Trade_BAC!$AC$4:$AO$202,CD$1,FALSE)/10^3</f>
        <v>17.497699999999998</v>
      </c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L20" s="11"/>
      <c r="DM20" s="11"/>
      <c r="DN20" s="11"/>
      <c r="DT20" s="11"/>
      <c r="DU20" s="11"/>
      <c r="DV20" s="11"/>
    </row>
    <row r="21" spans="1:126" x14ac:dyDescent="0.3">
      <c r="A21" t="s">
        <v>18</v>
      </c>
      <c r="B21">
        <v>1252</v>
      </c>
      <c r="C21">
        <v>28</v>
      </c>
      <c r="D21">
        <v>24</v>
      </c>
      <c r="E21">
        <v>28.5</v>
      </c>
      <c r="F21">
        <v>37.9</v>
      </c>
      <c r="G21">
        <v>50.5</v>
      </c>
      <c r="H21">
        <v>67.3</v>
      </c>
      <c r="I21">
        <v>89.6</v>
      </c>
      <c r="J21">
        <v>119.4</v>
      </c>
      <c r="K21">
        <v>159</v>
      </c>
      <c r="L21">
        <v>211.8</v>
      </c>
      <c r="M21">
        <v>282</v>
      </c>
      <c r="O21" t="s">
        <v>18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 t="s">
        <v>18</v>
      </c>
      <c r="AD21">
        <f t="shared" si="5"/>
        <v>1252</v>
      </c>
      <c r="AE21">
        <f t="shared" si="5"/>
        <v>28</v>
      </c>
      <c r="AF21">
        <f t="shared" si="5"/>
        <v>24</v>
      </c>
      <c r="AG21">
        <f t="shared" si="5"/>
        <v>28.5</v>
      </c>
      <c r="AH21">
        <f t="shared" si="5"/>
        <v>37.9</v>
      </c>
      <c r="AI21">
        <f t="shared" si="5"/>
        <v>50.5</v>
      </c>
      <c r="AJ21">
        <f t="shared" si="5"/>
        <v>67.3</v>
      </c>
      <c r="AK21">
        <f t="shared" si="5"/>
        <v>89.6</v>
      </c>
      <c r="AL21">
        <f t="shared" si="5"/>
        <v>119.4</v>
      </c>
      <c r="AM21">
        <f t="shared" si="5"/>
        <v>159</v>
      </c>
      <c r="AN21">
        <f t="shared" si="5"/>
        <v>211.8</v>
      </c>
      <c r="AO21">
        <f t="shared" si="5"/>
        <v>282</v>
      </c>
      <c r="AQ21" t="s">
        <v>34</v>
      </c>
      <c r="AR21" s="12">
        <f t="shared" si="6"/>
        <v>0.01</v>
      </c>
      <c r="AS21" s="12">
        <f t="shared" si="6"/>
        <v>1.4299999999999998E-2</v>
      </c>
      <c r="AT21" s="12">
        <f t="shared" si="6"/>
        <v>1.9699999999999999E-2</v>
      </c>
      <c r="AU21" s="12">
        <f t="shared" si="6"/>
        <v>2.6600000000000002E-2</v>
      </c>
      <c r="AV21" s="12">
        <f t="shared" si="6"/>
        <v>1.95E-2</v>
      </c>
      <c r="AW21" s="12">
        <f t="shared" si="6"/>
        <v>1.44E-2</v>
      </c>
      <c r="AX21" s="12">
        <f t="shared" si="6"/>
        <v>1.06E-2</v>
      </c>
      <c r="AY21" s="12">
        <f t="shared" si="6"/>
        <v>7.7999999999999988E-3</v>
      </c>
      <c r="AZ21" s="12">
        <f t="shared" si="6"/>
        <v>5.5999999999999999E-3</v>
      </c>
      <c r="BB21" s="12">
        <f>VLOOKUP($AQ21,Total_Rndwood_Trade_AF!$AC$4:$AO$202,BB$1,FALSE)/10^3</f>
        <v>0.01</v>
      </c>
      <c r="BC21" s="12">
        <f>VLOOKUP($AQ21,Total_Rndwood_Trade_AF!$AC$4:$AO$202,BC$1,FALSE)/10^3</f>
        <v>1.4299999999999998E-2</v>
      </c>
      <c r="BD21" s="12">
        <f>VLOOKUP($AQ21,Total_Rndwood_Trade_AF!$AC$4:$AO$202,BD$1,FALSE)/10^3</f>
        <v>1.9699999999999999E-2</v>
      </c>
      <c r="BE21" s="12">
        <f>VLOOKUP($AQ21,Total_Rndwood_Trade_AF!$AC$4:$AO$202,BE$1,FALSE)/10^3</f>
        <v>2.6800000000000001E-2</v>
      </c>
      <c r="BF21" s="12">
        <f>VLOOKUP($AQ21,Total_Rndwood_Trade_AF!$AC$4:$AO$202,BF$1,FALSE)/10^3</f>
        <v>1.9699999999999999E-2</v>
      </c>
      <c r="BG21" s="12">
        <f>VLOOKUP($AQ21,Total_Rndwood_Trade_AF!$AC$4:$AO$202,BG$1,FALSE)/10^3</f>
        <v>1.4500000000000001E-2</v>
      </c>
      <c r="BH21" s="12">
        <f>VLOOKUP($AQ21,Total_Rndwood_Trade_AF!$AC$4:$AO$202,BH$1,FALSE)/10^3</f>
        <v>1.0699999999999999E-2</v>
      </c>
      <c r="BI21" s="12">
        <f>VLOOKUP($AQ21,Total_Rndwood_Trade_AF!$AC$4:$AO$202,BI$1,FALSE)/10^3</f>
        <v>7.9000000000000008E-3</v>
      </c>
      <c r="BJ21" s="12">
        <f>VLOOKUP($AQ21,Total_Rndwood_Trade_AF!$AC$4:$AO$202,BJ$1,FALSE)/10^3</f>
        <v>5.6999999999999993E-3</v>
      </c>
      <c r="BK21" s="12"/>
      <c r="BL21" s="12">
        <f>VLOOKUP($AQ21,Total_Rndwood_Trade_BF!$AC$4:$AO$202,BL$1,FALSE)/10^3</f>
        <v>0.01</v>
      </c>
      <c r="BM21" s="12">
        <f>VLOOKUP($AQ21,Total_Rndwood_Trade_BF!$AC$4:$AO$202,BM$1,FALSE)/10^3</f>
        <v>1.4299999999999998E-2</v>
      </c>
      <c r="BN21" s="12">
        <f>VLOOKUP($AQ21,Total_Rndwood_Trade_BF!$AC$4:$AO$202,BN$1,FALSE)/10^3</f>
        <v>1.9699999999999999E-2</v>
      </c>
      <c r="BO21" s="12">
        <f>VLOOKUP($AQ21,Total_Rndwood_Trade_BF!$AC$4:$AO$202,BO$1,FALSE)/10^3</f>
        <v>2.6800000000000001E-2</v>
      </c>
      <c r="BP21" s="12">
        <f>VLOOKUP($AQ21,Total_Rndwood_Trade_BF!$AC$4:$AO$202,BP$1,FALSE)/10^3</f>
        <v>1.9699999999999999E-2</v>
      </c>
      <c r="BQ21" s="12">
        <f>VLOOKUP($AQ21,Total_Rndwood_Trade_BF!$AC$4:$AO$202,BQ$1,FALSE)/10^3</f>
        <v>1.4500000000000001E-2</v>
      </c>
      <c r="BR21" s="12">
        <f>VLOOKUP($AQ21,Total_Rndwood_Trade_BF!$AC$4:$AO$202,BR$1,FALSE)/10^3</f>
        <v>1.0699999999999999E-2</v>
      </c>
      <c r="BS21" s="12">
        <f>VLOOKUP($AQ21,Total_Rndwood_Trade_BF!$AC$4:$AO$202,BS$1,FALSE)/10^3</f>
        <v>7.9000000000000008E-3</v>
      </c>
      <c r="BT21" s="12">
        <f>VLOOKUP($AQ21,Total_Rndwood_Trade_BF!$AC$4:$AO$202,BT$1,FALSE)/10^3</f>
        <v>5.6999999999999993E-3</v>
      </c>
      <c r="BU21" s="12"/>
      <c r="BV21" s="12">
        <f>VLOOKUP($AQ21,Total_Rndwood_Trade_BAC!$AC$4:$AO$202,BV$1,FALSE)/10^3</f>
        <v>0.01</v>
      </c>
      <c r="BW21" s="12">
        <f>VLOOKUP($AQ21,Total_Rndwood_Trade_BAC!$AC$4:$AO$202,BW$1,FALSE)/10^3</f>
        <v>1.4299999999999998E-2</v>
      </c>
      <c r="BX21" s="12">
        <f>VLOOKUP($AQ21,Total_Rndwood_Trade_BAC!$AC$4:$AO$202,BX$1,FALSE)/10^3</f>
        <v>1.9699999999999999E-2</v>
      </c>
      <c r="BY21" s="12">
        <f>VLOOKUP($AQ21,Total_Rndwood_Trade_BAC!$AC$4:$AO$202,BY$1,FALSE)/10^3</f>
        <v>2.69E-2</v>
      </c>
      <c r="BZ21" s="12">
        <f>VLOOKUP($AQ21,Total_Rndwood_Trade_BAC!$AC$4:$AO$202,BZ$1,FALSE)/10^3</f>
        <v>1.9800000000000002E-2</v>
      </c>
      <c r="CA21" s="12">
        <f>VLOOKUP($AQ21,Total_Rndwood_Trade_BAC!$AC$4:$AO$202,CA$1,FALSE)/10^3</f>
        <v>1.46E-2</v>
      </c>
      <c r="CB21" s="12">
        <f>VLOOKUP($AQ21,Total_Rndwood_Trade_BAC!$AC$4:$AO$202,CB$1,FALSE)/10^3</f>
        <v>1.0699999999999999E-2</v>
      </c>
      <c r="CC21" s="12">
        <f>VLOOKUP($AQ21,Total_Rndwood_Trade_BAC!$AC$4:$AO$202,CC$1,FALSE)/10^3</f>
        <v>7.9000000000000008E-3</v>
      </c>
      <c r="CD21" s="12">
        <f>VLOOKUP($AQ21,Total_Rndwood_Trade_BAC!$AC$4:$AO$202,CD$1,FALSE)/10^3</f>
        <v>5.6999999999999993E-3</v>
      </c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L21" s="12"/>
      <c r="DM21" s="12"/>
      <c r="DN21" s="12"/>
      <c r="DT21" s="12"/>
      <c r="DU21" s="12"/>
      <c r="DV21" s="12"/>
    </row>
    <row r="22" spans="1:126" x14ac:dyDescent="0.3">
      <c r="A22" t="s">
        <v>35</v>
      </c>
      <c r="B22">
        <v>0</v>
      </c>
      <c r="C22">
        <v>243</v>
      </c>
      <c r="D22">
        <v>242</v>
      </c>
      <c r="E22">
        <v>237.2</v>
      </c>
      <c r="F22">
        <v>256.89999999999998</v>
      </c>
      <c r="G22">
        <v>278.60000000000002</v>
      </c>
      <c r="H22">
        <v>255.2</v>
      </c>
      <c r="I22">
        <v>233.5</v>
      </c>
      <c r="J22">
        <v>213.8</v>
      </c>
      <c r="K22">
        <v>191.3</v>
      </c>
      <c r="L22">
        <v>172</v>
      </c>
      <c r="M22">
        <v>154.5</v>
      </c>
      <c r="O22" t="s">
        <v>35</v>
      </c>
      <c r="P22">
        <v>0</v>
      </c>
      <c r="Q22">
        <v>1</v>
      </c>
      <c r="R22">
        <v>1</v>
      </c>
      <c r="S22">
        <v>0.9</v>
      </c>
      <c r="T22">
        <v>0.7</v>
      </c>
      <c r="U22">
        <v>0.6</v>
      </c>
      <c r="V22">
        <v>0.5</v>
      </c>
      <c r="W22">
        <v>0.4</v>
      </c>
      <c r="X22">
        <v>0.3</v>
      </c>
      <c r="Y22">
        <v>0.3</v>
      </c>
      <c r="Z22">
        <v>0.2</v>
      </c>
      <c r="AA22">
        <v>0.2</v>
      </c>
      <c r="AC22" t="s">
        <v>35</v>
      </c>
      <c r="AD22">
        <f t="shared" si="5"/>
        <v>0</v>
      </c>
      <c r="AE22">
        <f t="shared" si="5"/>
        <v>242</v>
      </c>
      <c r="AF22">
        <f t="shared" si="5"/>
        <v>241</v>
      </c>
      <c r="AG22">
        <f t="shared" si="5"/>
        <v>236.29999999999998</v>
      </c>
      <c r="AH22">
        <f t="shared" si="5"/>
        <v>256.2</v>
      </c>
      <c r="AI22">
        <f t="shared" si="5"/>
        <v>278</v>
      </c>
      <c r="AJ22">
        <f t="shared" si="5"/>
        <v>254.7</v>
      </c>
      <c r="AK22">
        <f t="shared" si="5"/>
        <v>233.1</v>
      </c>
      <c r="AL22">
        <f t="shared" si="5"/>
        <v>213.5</v>
      </c>
      <c r="AM22">
        <f t="shared" si="5"/>
        <v>191</v>
      </c>
      <c r="AN22">
        <f t="shared" si="5"/>
        <v>171.8</v>
      </c>
      <c r="AO22">
        <f t="shared" si="5"/>
        <v>154.30000000000001</v>
      </c>
      <c r="AQ22" t="s">
        <v>36</v>
      </c>
      <c r="AR22" s="12">
        <f t="shared" si="6"/>
        <v>3.4738000000000002</v>
      </c>
      <c r="AS22" s="12">
        <f t="shared" si="6"/>
        <v>4.6434000000000006</v>
      </c>
      <c r="AT22" s="12">
        <f t="shared" si="6"/>
        <v>5.9817999999999998</v>
      </c>
      <c r="AU22" s="12">
        <f t="shared" si="6"/>
        <v>5.6482000000000001</v>
      </c>
      <c r="AV22" s="12">
        <f t="shared" si="6"/>
        <v>4.1658999999999997</v>
      </c>
      <c r="AW22" s="12">
        <f t="shared" si="6"/>
        <v>3.0724999999999998</v>
      </c>
      <c r="AX22" s="12">
        <f t="shared" si="6"/>
        <v>2.266</v>
      </c>
      <c r="AY22" s="12">
        <f t="shared" si="6"/>
        <v>1.6712</v>
      </c>
      <c r="AZ22" s="12">
        <f t="shared" si="6"/>
        <v>1.2323</v>
      </c>
      <c r="BB22" s="12">
        <f>VLOOKUP($AQ22,Total_Rndwood_Trade_AF!$AC$4:$AO$202,BB$1,FALSE)/10^3</f>
        <v>3.4738000000000002</v>
      </c>
      <c r="BC22" s="12">
        <f>VLOOKUP($AQ22,Total_Rndwood_Trade_AF!$AC$4:$AO$202,BC$1,FALSE)/10^3</f>
        <v>4.6435000000000004</v>
      </c>
      <c r="BD22" s="12">
        <f>VLOOKUP($AQ22,Total_Rndwood_Trade_AF!$AC$4:$AO$202,BD$1,FALSE)/10^3</f>
        <v>6.1985000000000001</v>
      </c>
      <c r="BE22" s="12">
        <f>VLOOKUP($AQ22,Total_Rndwood_Trade_AF!$AC$4:$AO$202,BE$1,FALSE)/10^3</f>
        <v>8.2667999999999999</v>
      </c>
      <c r="BF22" s="12">
        <f>VLOOKUP($AQ22,Total_Rndwood_Trade_AF!$AC$4:$AO$202,BF$1,FALSE)/10^3</f>
        <v>7.2885</v>
      </c>
      <c r="BG22" s="12">
        <f>VLOOKUP($AQ22,Total_Rndwood_Trade_AF!$AC$4:$AO$202,BG$1,FALSE)/10^3</f>
        <v>5.7933999999999992</v>
      </c>
      <c r="BH22" s="12">
        <f>VLOOKUP($AQ22,Total_Rndwood_Trade_AF!$AC$4:$AO$202,BH$1,FALSE)/10^3</f>
        <v>4.2735000000000003</v>
      </c>
      <c r="BI22" s="12">
        <f>VLOOKUP($AQ22,Total_Rndwood_Trade_AF!$AC$4:$AO$202,BI$1,FALSE)/10^3</f>
        <v>3.1522999999999999</v>
      </c>
      <c r="BJ22" s="12">
        <f>VLOOKUP($AQ22,Total_Rndwood_Trade_AF!$AC$4:$AO$202,BJ$1,FALSE)/10^3</f>
        <v>2.3250999999999999</v>
      </c>
      <c r="BK22" s="12"/>
      <c r="BL22" s="12">
        <f>VLOOKUP($AQ22,Total_Rndwood_Trade_BF!$AC$4:$AO$202,BL$1,FALSE)/10^3</f>
        <v>3.4738000000000002</v>
      </c>
      <c r="BM22" s="12">
        <f>VLOOKUP($AQ22,Total_Rndwood_Trade_BF!$AC$4:$AO$202,BM$1,FALSE)/10^3</f>
        <v>4.6435000000000004</v>
      </c>
      <c r="BN22" s="12">
        <f>VLOOKUP($AQ22,Total_Rndwood_Trade_BF!$AC$4:$AO$202,BN$1,FALSE)/10^3</f>
        <v>6.1986000000000008</v>
      </c>
      <c r="BO22" s="12">
        <f>VLOOKUP($AQ22,Total_Rndwood_Trade_BF!$AC$4:$AO$202,BO$1,FALSE)/10^3</f>
        <v>8.2669999999999995</v>
      </c>
      <c r="BP22" s="12">
        <f>VLOOKUP($AQ22,Total_Rndwood_Trade_BF!$AC$4:$AO$202,BP$1,FALSE)/10^3</f>
        <v>6.5217999999999998</v>
      </c>
      <c r="BQ22" s="12">
        <f>VLOOKUP($AQ22,Total_Rndwood_Trade_BF!$AC$4:$AO$202,BQ$1,FALSE)/10^3</f>
        <v>4.8106999999999998</v>
      </c>
      <c r="BR22" s="12">
        <f>VLOOKUP($AQ22,Total_Rndwood_Trade_BF!$AC$4:$AO$202,BR$1,FALSE)/10^3</f>
        <v>3.5485000000000002</v>
      </c>
      <c r="BS22" s="12">
        <f>VLOOKUP($AQ22,Total_Rndwood_Trade_BF!$AC$4:$AO$202,BS$1,FALSE)/10^3</f>
        <v>2.6173999999999995</v>
      </c>
      <c r="BT22" s="12">
        <f>VLOOKUP($AQ22,Total_Rndwood_Trade_BF!$AC$4:$AO$202,BT$1,FALSE)/10^3</f>
        <v>1.9305000000000001</v>
      </c>
      <c r="BU22" s="12"/>
      <c r="BV22" s="12">
        <f>VLOOKUP($AQ22,Total_Rndwood_Trade_BAC!$AC$4:$AO$202,BV$1,FALSE)/10^3</f>
        <v>3.4738000000000002</v>
      </c>
      <c r="BW22" s="12">
        <f>VLOOKUP($AQ22,Total_Rndwood_Trade_BAC!$AC$4:$AO$202,BW$1,FALSE)/10^3</f>
        <v>4.6435000000000004</v>
      </c>
      <c r="BX22" s="12">
        <f>VLOOKUP($AQ22,Total_Rndwood_Trade_BAC!$AC$4:$AO$202,BX$1,FALSE)/10^3</f>
        <v>6.1986000000000008</v>
      </c>
      <c r="BY22" s="12">
        <f>VLOOKUP($AQ22,Total_Rndwood_Trade_BAC!$AC$4:$AO$202,BY$1,FALSE)/10^3</f>
        <v>8.2670999999999992</v>
      </c>
      <c r="BZ22" s="12">
        <f>VLOOKUP($AQ22,Total_Rndwood_Trade_BAC!$AC$4:$AO$202,BZ$1,FALSE)/10^3</f>
        <v>6.4146999999999998</v>
      </c>
      <c r="CA22" s="12">
        <f>VLOOKUP($AQ22,Total_Rndwood_Trade_BAC!$AC$4:$AO$202,CA$1,FALSE)/10^3</f>
        <v>4.7320000000000002</v>
      </c>
      <c r="CB22" s="12">
        <f>VLOOKUP($AQ22,Total_Rndwood_Trade_BAC!$AC$4:$AO$202,CB$1,FALSE)/10^3</f>
        <v>3.4904000000000002</v>
      </c>
      <c r="CC22" s="12">
        <f>VLOOKUP($AQ22,Total_Rndwood_Trade_BAC!$AC$4:$AO$202,CC$1,FALSE)/10^3</f>
        <v>2.5745</v>
      </c>
      <c r="CD22" s="12">
        <f>VLOOKUP($AQ22,Total_Rndwood_Trade_BAC!$AC$4:$AO$202,CD$1,FALSE)/10^3</f>
        <v>1.8988</v>
      </c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L22" s="12"/>
      <c r="DM22" s="12"/>
      <c r="DN22" s="12"/>
      <c r="DT22" s="12"/>
      <c r="DU22" s="12"/>
      <c r="DV22" s="12"/>
    </row>
    <row r="23" spans="1:126" x14ac:dyDescent="0.3">
      <c r="A23" t="s">
        <v>37</v>
      </c>
      <c r="B23">
        <v>169</v>
      </c>
      <c r="C23">
        <v>446</v>
      </c>
      <c r="D23">
        <v>530</v>
      </c>
      <c r="E23">
        <v>516.6</v>
      </c>
      <c r="F23">
        <v>439.2</v>
      </c>
      <c r="G23">
        <v>345.4</v>
      </c>
      <c r="H23">
        <v>254.9</v>
      </c>
      <c r="I23">
        <v>188.1</v>
      </c>
      <c r="J23">
        <v>138.80000000000001</v>
      </c>
      <c r="K23">
        <v>102.4</v>
      </c>
      <c r="L23">
        <v>75.5</v>
      </c>
      <c r="M23">
        <v>55.7</v>
      </c>
      <c r="O23" t="s">
        <v>37</v>
      </c>
      <c r="P23">
        <v>0</v>
      </c>
      <c r="Q23">
        <v>10</v>
      </c>
      <c r="R23">
        <v>10</v>
      </c>
      <c r="S23">
        <v>8.8000000000000007</v>
      </c>
      <c r="T23">
        <v>7.2</v>
      </c>
      <c r="U23">
        <v>5.9</v>
      </c>
      <c r="V23">
        <v>4.8</v>
      </c>
      <c r="W23">
        <v>3.9</v>
      </c>
      <c r="X23">
        <v>3.2</v>
      </c>
      <c r="Y23">
        <v>2.6</v>
      </c>
      <c r="Z23">
        <v>2.1</v>
      </c>
      <c r="AA23">
        <v>2.6</v>
      </c>
      <c r="AC23" t="s">
        <v>37</v>
      </c>
      <c r="AD23">
        <f t="shared" si="5"/>
        <v>169</v>
      </c>
      <c r="AE23">
        <f t="shared" si="5"/>
        <v>436</v>
      </c>
      <c r="AF23">
        <f t="shared" si="5"/>
        <v>520</v>
      </c>
      <c r="AG23">
        <f t="shared" si="5"/>
        <v>507.8</v>
      </c>
      <c r="AH23">
        <f t="shared" si="5"/>
        <v>432</v>
      </c>
      <c r="AI23">
        <f t="shared" si="5"/>
        <v>339.5</v>
      </c>
      <c r="AJ23">
        <f t="shared" si="5"/>
        <v>250.1</v>
      </c>
      <c r="AK23">
        <f t="shared" si="5"/>
        <v>184.2</v>
      </c>
      <c r="AL23">
        <f t="shared" si="5"/>
        <v>135.60000000000002</v>
      </c>
      <c r="AM23">
        <f t="shared" si="5"/>
        <v>99.800000000000011</v>
      </c>
      <c r="AN23">
        <f t="shared" si="5"/>
        <v>73.400000000000006</v>
      </c>
      <c r="AO23">
        <f t="shared" si="5"/>
        <v>53.1</v>
      </c>
      <c r="AQ23" t="s">
        <v>38</v>
      </c>
      <c r="AR23" s="12">
        <f t="shared" si="6"/>
        <v>6.851700000000001</v>
      </c>
      <c r="AS23" s="12">
        <f t="shared" si="6"/>
        <v>9.1260999999999992</v>
      </c>
      <c r="AT23" s="12">
        <f t="shared" si="6"/>
        <v>10.781699999999999</v>
      </c>
      <c r="AU23" s="12">
        <f t="shared" si="6"/>
        <v>11.7136</v>
      </c>
      <c r="AV23" s="12">
        <f t="shared" si="6"/>
        <v>12.146800000000001</v>
      </c>
      <c r="AW23" s="12">
        <f t="shared" si="6"/>
        <v>12.294400000000001</v>
      </c>
      <c r="AX23" s="12">
        <f t="shared" si="6"/>
        <v>11.993900000000002</v>
      </c>
      <c r="AY23" s="12">
        <f t="shared" si="6"/>
        <v>12.008199999999999</v>
      </c>
      <c r="AZ23" s="12">
        <f t="shared" si="6"/>
        <v>12.091599999999998</v>
      </c>
      <c r="BB23" s="12">
        <f>VLOOKUP($AQ23,Total_Rndwood_Trade_AF!$AC$4:$AO$202,BB$1,FALSE)/10^3</f>
        <v>6.851700000000001</v>
      </c>
      <c r="BC23" s="12">
        <f>VLOOKUP($AQ23,Total_Rndwood_Trade_AF!$AC$4:$AO$202,BC$1,FALSE)/10^3</f>
        <v>9.126199999999999</v>
      </c>
      <c r="BD23" s="12">
        <f>VLOOKUP($AQ23,Total_Rndwood_Trade_AF!$AC$4:$AO$202,BD$1,FALSE)/10^3</f>
        <v>12.1555</v>
      </c>
      <c r="BE23" s="12">
        <f>VLOOKUP($AQ23,Total_Rndwood_Trade_AF!$AC$4:$AO$202,BE$1,FALSE)/10^3</f>
        <v>14.363799999999999</v>
      </c>
      <c r="BF23" s="12">
        <f>VLOOKUP($AQ23,Total_Rndwood_Trade_AF!$AC$4:$AO$202,BF$1,FALSE)/10^3</f>
        <v>14.206800000000001</v>
      </c>
      <c r="BG23" s="12">
        <f>VLOOKUP($AQ23,Total_Rndwood_Trade_AF!$AC$4:$AO$202,BG$1,FALSE)/10^3</f>
        <v>14.063400000000001</v>
      </c>
      <c r="BH23" s="12">
        <f>VLOOKUP($AQ23,Total_Rndwood_Trade_AF!$AC$4:$AO$202,BH$1,FALSE)/10^3</f>
        <v>13.616400000000002</v>
      </c>
      <c r="BI23" s="12">
        <f>VLOOKUP($AQ23,Total_Rndwood_Trade_AF!$AC$4:$AO$202,BI$1,FALSE)/10^3</f>
        <v>13.236699999999999</v>
      </c>
      <c r="BJ23" s="12">
        <f>VLOOKUP($AQ23,Total_Rndwood_Trade_AF!$AC$4:$AO$202,BJ$1,FALSE)/10^3</f>
        <v>13.1113</v>
      </c>
      <c r="BK23" s="12"/>
      <c r="BL23" s="12">
        <f>VLOOKUP($AQ23,Total_Rndwood_Trade_BF!$AC$4:$AO$202,BL$1,FALSE)/10^3</f>
        <v>6.851700000000001</v>
      </c>
      <c r="BM23" s="12">
        <f>VLOOKUP($AQ23,Total_Rndwood_Trade_BF!$AC$4:$AO$202,BM$1,FALSE)/10^3</f>
        <v>9.126199999999999</v>
      </c>
      <c r="BN23" s="12">
        <f>VLOOKUP($AQ23,Total_Rndwood_Trade_BF!$AC$4:$AO$202,BN$1,FALSE)/10^3</f>
        <v>11.571199999999999</v>
      </c>
      <c r="BO23" s="12">
        <f>VLOOKUP($AQ23,Total_Rndwood_Trade_BF!$AC$4:$AO$202,BO$1,FALSE)/10^3</f>
        <v>11.618799999999998</v>
      </c>
      <c r="BP23" s="12">
        <f>VLOOKUP($AQ23,Total_Rndwood_Trade_BF!$AC$4:$AO$202,BP$1,FALSE)/10^3</f>
        <v>10.923300000000001</v>
      </c>
      <c r="BQ23" s="12">
        <f>VLOOKUP($AQ23,Total_Rndwood_Trade_BF!$AC$4:$AO$202,BQ$1,FALSE)/10^3</f>
        <v>10.882400000000002</v>
      </c>
      <c r="BR23" s="12">
        <f>VLOOKUP($AQ23,Total_Rndwood_Trade_BF!$AC$4:$AO$202,BR$1,FALSE)/10^3</f>
        <v>10.781700000000001</v>
      </c>
      <c r="BS23" s="12">
        <f>VLOOKUP($AQ23,Total_Rndwood_Trade_BF!$AC$4:$AO$202,BS$1,FALSE)/10^3</f>
        <v>10.559799999999999</v>
      </c>
      <c r="BT23" s="12">
        <f>VLOOKUP($AQ23,Total_Rndwood_Trade_BF!$AC$4:$AO$202,BT$1,FALSE)/10^3</f>
        <v>10.442399999999999</v>
      </c>
      <c r="BU23" s="12"/>
      <c r="BV23" s="12">
        <f>VLOOKUP($AQ23,Total_Rndwood_Trade_BAC!$AC$4:$AO$202,BV$1,FALSE)/10^3</f>
        <v>6.851700000000001</v>
      </c>
      <c r="BW23" s="12">
        <f>VLOOKUP($AQ23,Total_Rndwood_Trade_BAC!$AC$4:$AO$202,BW$1,FALSE)/10^3</f>
        <v>9.126199999999999</v>
      </c>
      <c r="BX23" s="12">
        <f>VLOOKUP($AQ23,Total_Rndwood_Trade_BAC!$AC$4:$AO$202,BX$1,FALSE)/10^3</f>
        <v>12.1556</v>
      </c>
      <c r="BY23" s="12">
        <f>VLOOKUP($AQ23,Total_Rndwood_Trade_BAC!$AC$4:$AO$202,BY$1,FALSE)/10^3</f>
        <v>13.915899999999999</v>
      </c>
      <c r="BZ23" s="12">
        <f>VLOOKUP($AQ23,Total_Rndwood_Trade_BAC!$AC$4:$AO$202,BZ$1,FALSE)/10^3</f>
        <v>13.664300000000001</v>
      </c>
      <c r="CA23" s="12">
        <f>VLOOKUP($AQ23,Total_Rndwood_Trade_BAC!$AC$4:$AO$202,CA$1,FALSE)/10^3</f>
        <v>13.848800000000001</v>
      </c>
      <c r="CB23" s="12">
        <f>VLOOKUP($AQ23,Total_Rndwood_Trade_BAC!$AC$4:$AO$202,CB$1,FALSE)/10^3</f>
        <v>13.3277</v>
      </c>
      <c r="CC23" s="12">
        <f>VLOOKUP($AQ23,Total_Rndwood_Trade_BAC!$AC$4:$AO$202,CC$1,FALSE)/10^3</f>
        <v>13.1183</v>
      </c>
      <c r="CD23" s="12">
        <f>VLOOKUP($AQ23,Total_Rndwood_Trade_BAC!$AC$4:$AO$202,CD$1,FALSE)/10^3</f>
        <v>13.0473</v>
      </c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L23" s="12"/>
      <c r="DM23" s="12"/>
      <c r="DN23" s="12"/>
      <c r="DT23" s="12"/>
      <c r="DU23" s="12"/>
      <c r="DV23" s="12"/>
    </row>
    <row r="24" spans="1:126" x14ac:dyDescent="0.3">
      <c r="A24" t="s">
        <v>39</v>
      </c>
      <c r="B24">
        <v>21</v>
      </c>
      <c r="C24">
        <v>2</v>
      </c>
      <c r="D24">
        <v>4</v>
      </c>
      <c r="E24">
        <v>3.4</v>
      </c>
      <c r="F24">
        <v>2.5</v>
      </c>
      <c r="G24">
        <v>1.9</v>
      </c>
      <c r="H24">
        <v>1.4</v>
      </c>
      <c r="I24">
        <v>1</v>
      </c>
      <c r="J24">
        <v>0.7</v>
      </c>
      <c r="K24">
        <v>0.6</v>
      </c>
      <c r="L24">
        <v>0.4</v>
      </c>
      <c r="M24">
        <v>0.3</v>
      </c>
      <c r="O24" t="s">
        <v>39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 t="s">
        <v>39</v>
      </c>
      <c r="AD24">
        <f t="shared" si="5"/>
        <v>20</v>
      </c>
      <c r="AE24">
        <f t="shared" si="5"/>
        <v>2</v>
      </c>
      <c r="AF24">
        <f t="shared" si="5"/>
        <v>4</v>
      </c>
      <c r="AG24">
        <f t="shared" si="5"/>
        <v>3.4</v>
      </c>
      <c r="AH24">
        <f t="shared" si="5"/>
        <v>2.5</v>
      </c>
      <c r="AI24">
        <f t="shared" si="5"/>
        <v>1.9</v>
      </c>
      <c r="AJ24">
        <f t="shared" si="5"/>
        <v>1.4</v>
      </c>
      <c r="AK24">
        <f t="shared" si="5"/>
        <v>1</v>
      </c>
      <c r="AL24">
        <f t="shared" si="5"/>
        <v>0.7</v>
      </c>
      <c r="AM24">
        <f t="shared" si="5"/>
        <v>0.6</v>
      </c>
      <c r="AN24">
        <f t="shared" si="5"/>
        <v>0.4</v>
      </c>
      <c r="AO24">
        <f t="shared" si="5"/>
        <v>0.3</v>
      </c>
      <c r="AQ24" t="s">
        <v>40</v>
      </c>
      <c r="AR24" s="12">
        <f t="shared" si="6"/>
        <v>7.690000000000001E-2</v>
      </c>
      <c r="AS24" s="12">
        <f t="shared" si="6"/>
        <v>0.1041</v>
      </c>
      <c r="AT24" s="12">
        <f t="shared" si="6"/>
        <v>0.14000000000000001</v>
      </c>
      <c r="AU24" s="12">
        <f t="shared" si="6"/>
        <v>0.13140000000000002</v>
      </c>
      <c r="AV24" s="12">
        <f t="shared" si="6"/>
        <v>0.11630000000000001</v>
      </c>
      <c r="AW24" s="12">
        <f t="shared" si="6"/>
        <v>0.15559999999999999</v>
      </c>
      <c r="AX24" s="12">
        <f t="shared" si="6"/>
        <v>0.2079</v>
      </c>
      <c r="AY24" s="12">
        <f t="shared" si="6"/>
        <v>0.27720000000000006</v>
      </c>
      <c r="AZ24" s="12">
        <f t="shared" si="6"/>
        <v>0.36969999999999997</v>
      </c>
      <c r="BB24" s="12">
        <f>VLOOKUP($AQ24,Total_Rndwood_Trade_AF!$AC$4:$AO$202,BB$1,FALSE)/10^3</f>
        <v>7.690000000000001E-2</v>
      </c>
      <c r="BC24" s="12">
        <f>VLOOKUP($AQ24,Total_Rndwood_Trade_AF!$AC$4:$AO$202,BC$1,FALSE)/10^3</f>
        <v>0.10419999999999999</v>
      </c>
      <c r="BD24" s="12">
        <f>VLOOKUP($AQ24,Total_Rndwood_Trade_AF!$AC$4:$AO$202,BD$1,FALSE)/10^3</f>
        <v>0.14019999999999999</v>
      </c>
      <c r="BE24" s="12">
        <f>VLOOKUP($AQ24,Total_Rndwood_Trade_AF!$AC$4:$AO$202,BE$1,FALSE)/10^3</f>
        <v>0.18779999999999999</v>
      </c>
      <c r="BF24" s="12">
        <f>VLOOKUP($AQ24,Total_Rndwood_Trade_AF!$AC$4:$AO$202,BF$1,FALSE)/10^3</f>
        <v>0.18430000000000002</v>
      </c>
      <c r="BG24" s="12">
        <f>VLOOKUP($AQ24,Total_Rndwood_Trade_AF!$AC$4:$AO$202,BG$1,FALSE)/10^3</f>
        <v>0.24049999999999999</v>
      </c>
      <c r="BH24" s="12">
        <f>VLOOKUP($AQ24,Total_Rndwood_Trade_AF!$AC$4:$AO$202,BH$1,FALSE)/10^3</f>
        <v>0.31850000000000001</v>
      </c>
      <c r="BI24" s="12">
        <f>VLOOKUP($AQ24,Total_Rndwood_Trade_AF!$AC$4:$AO$202,BI$1,FALSE)/10^3</f>
        <v>0.41190000000000004</v>
      </c>
      <c r="BJ24" s="12">
        <f>VLOOKUP($AQ24,Total_Rndwood_Trade_AF!$AC$4:$AO$202,BJ$1,FALSE)/10^3</f>
        <v>0.52049999999999996</v>
      </c>
      <c r="BK24" s="12"/>
      <c r="BL24" s="12">
        <f>VLOOKUP($AQ24,Total_Rndwood_Trade_BF!$AC$4:$AO$202,BL$1,FALSE)/10^3</f>
        <v>7.690000000000001E-2</v>
      </c>
      <c r="BM24" s="12">
        <f>VLOOKUP($AQ24,Total_Rndwood_Trade_BF!$AC$4:$AO$202,BM$1,FALSE)/10^3</f>
        <v>0.1041</v>
      </c>
      <c r="BN24" s="12">
        <f>VLOOKUP($AQ24,Total_Rndwood_Trade_BF!$AC$4:$AO$202,BN$1,FALSE)/10^3</f>
        <v>0.14019999999999999</v>
      </c>
      <c r="BO24" s="12">
        <f>VLOOKUP($AQ24,Total_Rndwood_Trade_BF!$AC$4:$AO$202,BO$1,FALSE)/10^3</f>
        <v>0.18790000000000001</v>
      </c>
      <c r="BP24" s="12">
        <f>VLOOKUP($AQ24,Total_Rndwood_Trade_BF!$AC$4:$AO$202,BP$1,FALSE)/10^3</f>
        <v>0.16040000000000001</v>
      </c>
      <c r="BQ24" s="12">
        <f>VLOOKUP($AQ24,Total_Rndwood_Trade_BF!$AC$4:$AO$202,BQ$1,FALSE)/10^3</f>
        <v>0.20129999999999998</v>
      </c>
      <c r="BR24" s="12">
        <f>VLOOKUP($AQ24,Total_Rndwood_Trade_BF!$AC$4:$AO$202,BR$1,FALSE)/10^3</f>
        <v>0.26869999999999999</v>
      </c>
      <c r="BS24" s="12">
        <f>VLOOKUP($AQ24,Total_Rndwood_Trade_BF!$AC$4:$AO$202,BS$1,FALSE)/10^3</f>
        <v>0.35840000000000005</v>
      </c>
      <c r="BT24" s="12">
        <f>VLOOKUP($AQ24,Total_Rndwood_Trade_BF!$AC$4:$AO$202,BT$1,FALSE)/10^3</f>
        <v>0.47770000000000001</v>
      </c>
      <c r="BU24" s="12"/>
      <c r="BV24" s="12">
        <f>VLOOKUP($AQ24,Total_Rndwood_Trade_BAC!$AC$4:$AO$202,BV$1,FALSE)/10^3</f>
        <v>7.690000000000001E-2</v>
      </c>
      <c r="BW24" s="12">
        <f>VLOOKUP($AQ24,Total_Rndwood_Trade_BAC!$AC$4:$AO$202,BW$1,FALSE)/10^3</f>
        <v>0.10419999999999999</v>
      </c>
      <c r="BX24" s="12">
        <f>VLOOKUP($AQ24,Total_Rndwood_Trade_BAC!$AC$4:$AO$202,BX$1,FALSE)/10^3</f>
        <v>0.14019999999999999</v>
      </c>
      <c r="BY24" s="12">
        <f>VLOOKUP($AQ24,Total_Rndwood_Trade_BAC!$AC$4:$AO$202,BY$1,FALSE)/10^3</f>
        <v>0.188</v>
      </c>
      <c r="BZ24" s="12">
        <f>VLOOKUP($AQ24,Total_Rndwood_Trade_BAC!$AC$4:$AO$202,BZ$1,FALSE)/10^3</f>
        <v>0.1615</v>
      </c>
      <c r="CA24" s="12">
        <f>VLOOKUP($AQ24,Total_Rndwood_Trade_BAC!$AC$4:$AO$202,CA$1,FALSE)/10^3</f>
        <v>0.21569999999999998</v>
      </c>
      <c r="CB24" s="12">
        <f>VLOOKUP($AQ24,Total_Rndwood_Trade_BAC!$AC$4:$AO$202,CB$1,FALSE)/10^3</f>
        <v>0.28799999999999998</v>
      </c>
      <c r="CC24" s="12">
        <f>VLOOKUP($AQ24,Total_Rndwood_Trade_BAC!$AC$4:$AO$202,CC$1,FALSE)/10^3</f>
        <v>0.38370000000000004</v>
      </c>
      <c r="CD24" s="12">
        <f>VLOOKUP($AQ24,Total_Rndwood_Trade_BAC!$AC$4:$AO$202,CD$1,FALSE)/10^3</f>
        <v>0.50280000000000002</v>
      </c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L24" s="12"/>
      <c r="DM24" s="12"/>
      <c r="DN24" s="12"/>
      <c r="DT24" s="12"/>
      <c r="DU24" s="12"/>
      <c r="DV24" s="12"/>
    </row>
    <row r="25" spans="1:126" x14ac:dyDescent="0.3">
      <c r="A25" t="s">
        <v>41</v>
      </c>
      <c r="B25">
        <v>9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O25" t="s">
        <v>41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 t="s">
        <v>41</v>
      </c>
      <c r="AD25">
        <f t="shared" si="5"/>
        <v>9</v>
      </c>
      <c r="AE25">
        <f t="shared" si="5"/>
        <v>0</v>
      </c>
      <c r="AF25">
        <f t="shared" si="5"/>
        <v>0</v>
      </c>
      <c r="AG25">
        <f t="shared" si="5"/>
        <v>0</v>
      </c>
      <c r="AH25">
        <f t="shared" si="5"/>
        <v>0</v>
      </c>
      <c r="AI25">
        <f t="shared" si="5"/>
        <v>0</v>
      </c>
      <c r="AJ25">
        <f t="shared" si="5"/>
        <v>0</v>
      </c>
      <c r="AK25">
        <f t="shared" si="5"/>
        <v>0</v>
      </c>
      <c r="AL25">
        <f t="shared" si="5"/>
        <v>0</v>
      </c>
      <c r="AM25">
        <f t="shared" si="5"/>
        <v>0</v>
      </c>
      <c r="AN25">
        <f t="shared" si="5"/>
        <v>0</v>
      </c>
      <c r="AO25">
        <f t="shared" si="5"/>
        <v>0</v>
      </c>
      <c r="AQ25" t="s">
        <v>42</v>
      </c>
      <c r="AR25" s="12">
        <f t="shared" si="6"/>
        <v>-0.02</v>
      </c>
      <c r="AS25" s="12">
        <f t="shared" si="6"/>
        <v>-1.7100000000000001E-2</v>
      </c>
      <c r="AT25" s="12">
        <f t="shared" si="6"/>
        <v>-1.47E-2</v>
      </c>
      <c r="AU25" s="12">
        <f t="shared" si="6"/>
        <v>-2.0099999999999996E-2</v>
      </c>
      <c r="AV25" s="12">
        <f t="shared" si="6"/>
        <v>-2.5899999999999999E-2</v>
      </c>
      <c r="AW25" s="12">
        <f t="shared" si="6"/>
        <v>-3.2800000000000003E-2</v>
      </c>
      <c r="AX25" s="12">
        <f t="shared" si="6"/>
        <v>-4.0800000000000003E-2</v>
      </c>
      <c r="AY25" s="12">
        <f t="shared" si="6"/>
        <v>-5.0200000000000002E-2</v>
      </c>
      <c r="AZ25" s="12">
        <f t="shared" si="6"/>
        <v>-6.1599999999999995E-2</v>
      </c>
      <c r="BB25" s="12">
        <f>VLOOKUP($AQ25,Total_Rndwood_Trade_AF!$AC$4:$AO$202,BB$1,FALSE)/10^3</f>
        <v>-0.02</v>
      </c>
      <c r="BC25" s="12">
        <f>VLOOKUP($AQ25,Total_Rndwood_Trade_AF!$AC$4:$AO$202,BC$1,FALSE)/10^3</f>
        <v>-1.7000000000000001E-2</v>
      </c>
      <c r="BD25" s="12">
        <f>VLOOKUP($AQ25,Total_Rndwood_Trade_AF!$AC$4:$AO$202,BD$1,FALSE)/10^3</f>
        <v>-1.4399999999999998E-2</v>
      </c>
      <c r="BE25" s="12">
        <f>VLOOKUP($AQ25,Total_Rndwood_Trade_AF!$AC$4:$AO$202,BE$1,FALSE)/10^3</f>
        <v>-1.2100000000000001E-2</v>
      </c>
      <c r="BF25" s="12">
        <f>VLOOKUP($AQ25,Total_Rndwood_Trade_AF!$AC$4:$AO$202,BF$1,FALSE)/10^3</f>
        <v>-1.6300000000000002E-2</v>
      </c>
      <c r="BG25" s="12">
        <f>VLOOKUP($AQ25,Total_Rndwood_Trade_AF!$AC$4:$AO$202,BG$1,FALSE)/10^3</f>
        <v>-2.1000000000000001E-2</v>
      </c>
      <c r="BH25" s="12">
        <f>VLOOKUP($AQ25,Total_Rndwood_Trade_AF!$AC$4:$AO$202,BH$1,FALSE)/10^3</f>
        <v>-2.64E-2</v>
      </c>
      <c r="BI25" s="12">
        <f>VLOOKUP($AQ25,Total_Rndwood_Trade_AF!$AC$4:$AO$202,BI$1,FALSE)/10^3</f>
        <v>-3.2799999999999996E-2</v>
      </c>
      <c r="BJ25" s="12">
        <f>VLOOKUP($AQ25,Total_Rndwood_Trade_AF!$AC$4:$AO$202,BJ$1,FALSE)/10^3</f>
        <v>-4.0399999999999998E-2</v>
      </c>
      <c r="BK25" s="12"/>
      <c r="BL25" s="12">
        <f>VLOOKUP($AQ25,Total_Rndwood_Trade_BF!$AC$4:$AO$202,BL$1,FALSE)/10^3</f>
        <v>-0.02</v>
      </c>
      <c r="BM25" s="12">
        <f>VLOOKUP($AQ25,Total_Rndwood_Trade_BF!$AC$4:$AO$202,BM$1,FALSE)/10^3</f>
        <v>-1.7000000000000001E-2</v>
      </c>
      <c r="BN25" s="12">
        <f>VLOOKUP($AQ25,Total_Rndwood_Trade_BF!$AC$4:$AO$202,BN$1,FALSE)/10^3</f>
        <v>-1.4399999999999998E-2</v>
      </c>
      <c r="BO25" s="12">
        <f>VLOOKUP($AQ25,Total_Rndwood_Trade_BF!$AC$4:$AO$202,BO$1,FALSE)/10^3</f>
        <v>-1.2100000000000001E-2</v>
      </c>
      <c r="BP25" s="12">
        <f>VLOOKUP($AQ25,Total_Rndwood_Trade_BF!$AC$4:$AO$202,BP$1,FALSE)/10^3</f>
        <v>-1.6199999999999999E-2</v>
      </c>
      <c r="BQ25" s="12">
        <f>VLOOKUP($AQ25,Total_Rndwood_Trade_BF!$AC$4:$AO$202,BQ$1,FALSE)/10^3</f>
        <v>-2.1000000000000001E-2</v>
      </c>
      <c r="BR25" s="12">
        <f>VLOOKUP($AQ25,Total_Rndwood_Trade_BF!$AC$4:$AO$202,BR$1,FALSE)/10^3</f>
        <v>-2.64E-2</v>
      </c>
      <c r="BS25" s="12">
        <f>VLOOKUP($AQ25,Total_Rndwood_Trade_BF!$AC$4:$AO$202,BS$1,FALSE)/10^3</f>
        <v>-3.27E-2</v>
      </c>
      <c r="BT25" s="12">
        <f>VLOOKUP($AQ25,Total_Rndwood_Trade_BF!$AC$4:$AO$202,BT$1,FALSE)/10^3</f>
        <v>-4.0299999999999996E-2</v>
      </c>
      <c r="BU25" s="12"/>
      <c r="BV25" s="12">
        <f>VLOOKUP($AQ25,Total_Rndwood_Trade_BAC!$AC$4:$AO$202,BV$1,FALSE)/10^3</f>
        <v>-0.02</v>
      </c>
      <c r="BW25" s="12">
        <f>VLOOKUP($AQ25,Total_Rndwood_Trade_BAC!$AC$4:$AO$202,BW$1,FALSE)/10^3</f>
        <v>-1.7000000000000001E-2</v>
      </c>
      <c r="BX25" s="12">
        <f>VLOOKUP($AQ25,Total_Rndwood_Trade_BAC!$AC$4:$AO$202,BX$1,FALSE)/10^3</f>
        <v>-1.43E-2</v>
      </c>
      <c r="BY25" s="12">
        <f>VLOOKUP($AQ25,Total_Rndwood_Trade_BAC!$AC$4:$AO$202,BY$1,FALSE)/10^3</f>
        <v>-1.2199999999999999E-2</v>
      </c>
      <c r="BZ25" s="12">
        <f>VLOOKUP($AQ25,Total_Rndwood_Trade_BAC!$AC$4:$AO$202,BZ$1,FALSE)/10^3</f>
        <v>-1.6300000000000002E-2</v>
      </c>
      <c r="CA25" s="12">
        <f>VLOOKUP($AQ25,Total_Rndwood_Trade_BAC!$AC$4:$AO$202,CA$1,FALSE)/10^3</f>
        <v>-2.1099999999999997E-2</v>
      </c>
      <c r="CB25" s="12">
        <f>VLOOKUP($AQ25,Total_Rndwood_Trade_BAC!$AC$4:$AO$202,CB$1,FALSE)/10^3</f>
        <v>-2.6499999999999999E-2</v>
      </c>
      <c r="CC25" s="12">
        <f>VLOOKUP($AQ25,Total_Rndwood_Trade_BAC!$AC$4:$AO$202,CC$1,FALSE)/10^3</f>
        <v>-3.2799999999999996E-2</v>
      </c>
      <c r="CD25" s="12">
        <f>VLOOKUP($AQ25,Total_Rndwood_Trade_BAC!$AC$4:$AO$202,CD$1,FALSE)/10^3</f>
        <v>-4.0500000000000001E-2</v>
      </c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L25" s="12"/>
      <c r="DM25" s="12"/>
      <c r="DN25" s="12"/>
      <c r="DT25" s="12"/>
      <c r="DU25" s="12"/>
      <c r="DV25" s="12"/>
    </row>
    <row r="26" spans="1:126" x14ac:dyDescent="0.3">
      <c r="A26" t="s">
        <v>43</v>
      </c>
      <c r="B26">
        <v>0</v>
      </c>
      <c r="C26">
        <v>1</v>
      </c>
      <c r="D26">
        <v>1</v>
      </c>
      <c r="E26">
        <v>0.8</v>
      </c>
      <c r="F26">
        <v>0.6</v>
      </c>
      <c r="G26">
        <v>0.5</v>
      </c>
      <c r="H26">
        <v>0.3</v>
      </c>
      <c r="I26">
        <v>0.3</v>
      </c>
      <c r="J26">
        <v>0.2</v>
      </c>
      <c r="K26">
        <v>0.1</v>
      </c>
      <c r="L26">
        <v>0.1</v>
      </c>
      <c r="M26">
        <v>0.1</v>
      </c>
      <c r="O26" t="s">
        <v>43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 t="s">
        <v>43</v>
      </c>
      <c r="AD26">
        <f t="shared" si="5"/>
        <v>0</v>
      </c>
      <c r="AE26">
        <f t="shared" si="5"/>
        <v>1</v>
      </c>
      <c r="AF26">
        <f t="shared" si="5"/>
        <v>1</v>
      </c>
      <c r="AG26">
        <f t="shared" si="5"/>
        <v>0.8</v>
      </c>
      <c r="AH26">
        <f t="shared" si="5"/>
        <v>0.6</v>
      </c>
      <c r="AI26">
        <f t="shared" si="5"/>
        <v>0.5</v>
      </c>
      <c r="AJ26">
        <f t="shared" si="5"/>
        <v>0.3</v>
      </c>
      <c r="AK26">
        <f t="shared" si="5"/>
        <v>0.3</v>
      </c>
      <c r="AL26">
        <f t="shared" si="5"/>
        <v>0.2</v>
      </c>
      <c r="AM26">
        <f t="shared" si="5"/>
        <v>0.1</v>
      </c>
      <c r="AN26">
        <f t="shared" si="5"/>
        <v>0.1</v>
      </c>
      <c r="AO26">
        <f t="shared" si="5"/>
        <v>0.1</v>
      </c>
      <c r="AQ26" s="4" t="s">
        <v>44</v>
      </c>
      <c r="AR26" s="11">
        <f t="shared" si="6"/>
        <v>-99.874199999999973</v>
      </c>
      <c r="AS26" s="11">
        <f t="shared" si="6"/>
        <v>-107.40990000000001</v>
      </c>
      <c r="AT26" s="11">
        <f t="shared" si="6"/>
        <v>-124.84019999999997</v>
      </c>
      <c r="AU26" s="11">
        <f t="shared" si="6"/>
        <v>-134.47540000000001</v>
      </c>
      <c r="AV26" s="11">
        <f t="shared" si="6"/>
        <v>-125.00190000000003</v>
      </c>
      <c r="AW26" s="11">
        <f t="shared" si="6"/>
        <v>-109.40780000000001</v>
      </c>
      <c r="AX26" s="11">
        <f t="shared" si="6"/>
        <v>-90.636600000000016</v>
      </c>
      <c r="AY26" s="11">
        <f t="shared" si="6"/>
        <v>-74.131800000000013</v>
      </c>
      <c r="AZ26" s="11">
        <f t="shared" si="6"/>
        <v>-61.681700000000021</v>
      </c>
      <c r="BA26" s="4"/>
      <c r="BB26" s="11">
        <f>VLOOKUP($AQ26,Total_Rndwood_Trade_AF!$AC$4:$AO$202,BB$1,FALSE)/10^3</f>
        <v>-99.874199999999973</v>
      </c>
      <c r="BC26" s="11">
        <f>VLOOKUP($AQ26,Total_Rndwood_Trade_AF!$AC$4:$AO$202,BC$1,FALSE)/10^3</f>
        <v>-115.5448</v>
      </c>
      <c r="BD26" s="11">
        <f>VLOOKUP($AQ26,Total_Rndwood_Trade_AF!$AC$4:$AO$202,BD$1,FALSE)/10^3</f>
        <v>-137.21950000000001</v>
      </c>
      <c r="BE26" s="11">
        <f>VLOOKUP($AQ26,Total_Rndwood_Trade_AF!$AC$4:$AO$202,BE$1,FALSE)/10^3</f>
        <v>-163.4331</v>
      </c>
      <c r="BF26" s="11">
        <f>VLOOKUP($AQ26,Total_Rndwood_Trade_AF!$AC$4:$AO$202,BF$1,FALSE)/10^3</f>
        <v>-169.21439999999998</v>
      </c>
      <c r="BG26" s="11">
        <f>VLOOKUP($AQ26,Total_Rndwood_Trade_AF!$AC$4:$AO$202,BG$1,FALSE)/10^3</f>
        <v>-166.5137</v>
      </c>
      <c r="BH26" s="11">
        <f>VLOOKUP($AQ26,Total_Rndwood_Trade_AF!$AC$4:$AO$202,BH$1,FALSE)/10^3</f>
        <v>-142.4819</v>
      </c>
      <c r="BI26" s="11">
        <f>VLOOKUP($AQ26,Total_Rndwood_Trade_AF!$AC$4:$AO$202,BI$1,FALSE)/10^3</f>
        <v>-121.09519999999998</v>
      </c>
      <c r="BJ26" s="11">
        <f>VLOOKUP($AQ26,Total_Rndwood_Trade_AF!$AC$4:$AO$202,BJ$1,FALSE)/10^3</f>
        <v>-104.23599999999999</v>
      </c>
      <c r="BK26" s="11"/>
      <c r="BL26" s="11">
        <f>VLOOKUP($AQ26,Total_Rndwood_Trade_BF!$AC$4:$AO$202,BL$1,FALSE)/10^3</f>
        <v>-99.874199999999973</v>
      </c>
      <c r="BM26" s="11">
        <f>VLOOKUP($AQ26,Total_Rndwood_Trade_BF!$AC$4:$AO$202,BM$1,FALSE)/10^3</f>
        <v>-116.53090000000003</v>
      </c>
      <c r="BN26" s="11">
        <f>VLOOKUP($AQ26,Total_Rndwood_Trade_BF!$AC$4:$AO$202,BN$1,FALSE)/10^3</f>
        <v>-140.32760000000005</v>
      </c>
      <c r="BO26" s="11">
        <f>VLOOKUP($AQ26,Total_Rndwood_Trade_BF!$AC$4:$AO$202,BO$1,FALSE)/10^3</f>
        <v>-159.78790000000001</v>
      </c>
      <c r="BP26" s="11">
        <f>VLOOKUP($AQ26,Total_Rndwood_Trade_BF!$AC$4:$AO$202,BP$1,FALSE)/10^3</f>
        <v>-171.0271000000001</v>
      </c>
      <c r="BQ26" s="11">
        <f>VLOOKUP($AQ26,Total_Rndwood_Trade_BF!$AC$4:$AO$202,BQ$1,FALSE)/10^3</f>
        <v>-169.37520000000006</v>
      </c>
      <c r="BR26" s="11">
        <f>VLOOKUP($AQ26,Total_Rndwood_Trade_BF!$AC$4:$AO$202,BR$1,FALSE)/10^3</f>
        <v>-146.30469999999994</v>
      </c>
      <c r="BS26" s="11">
        <f>VLOOKUP($AQ26,Total_Rndwood_Trade_BF!$AC$4:$AO$202,BS$1,FALSE)/10^3</f>
        <v>-128.55289999999997</v>
      </c>
      <c r="BT26" s="11">
        <f>VLOOKUP($AQ26,Total_Rndwood_Trade_BF!$AC$4:$AO$202,BT$1,FALSE)/10^3</f>
        <v>-113.67070000000002</v>
      </c>
      <c r="BU26" s="11"/>
      <c r="BV26" s="11">
        <f>VLOOKUP($AQ26,Total_Rndwood_Trade_BAC!$AC$4:$AO$202,BV$1,FALSE)/10^3</f>
        <v>-99.874199999999973</v>
      </c>
      <c r="BW26" s="11">
        <f>VLOOKUP($AQ26,Total_Rndwood_Trade_BAC!$AC$4:$AO$202,BW$1,FALSE)/10^3</f>
        <v>-115.76269999999997</v>
      </c>
      <c r="BX26" s="11">
        <f>VLOOKUP($AQ26,Total_Rndwood_Trade_BAC!$AC$4:$AO$202,BX$1,FALSE)/10^3</f>
        <v>-137.33639999999997</v>
      </c>
      <c r="BY26" s="11">
        <f>VLOOKUP($AQ26,Total_Rndwood_Trade_BAC!$AC$4:$AO$202,BY$1,FALSE)/10^3</f>
        <v>-161.05629999999999</v>
      </c>
      <c r="BZ26" s="11">
        <f>VLOOKUP($AQ26,Total_Rndwood_Trade_BAC!$AC$4:$AO$202,BZ$1,FALSE)/10^3</f>
        <v>-169.9730000000001</v>
      </c>
      <c r="CA26" s="11">
        <f>VLOOKUP($AQ26,Total_Rndwood_Trade_BAC!$AC$4:$AO$202,CA$1,FALSE)/10^3</f>
        <v>-163.28060000000008</v>
      </c>
      <c r="CB26" s="11">
        <f>VLOOKUP($AQ26,Total_Rndwood_Trade_BAC!$AC$4:$AO$202,CB$1,FALSE)/10^3</f>
        <v>-141.11360000000005</v>
      </c>
      <c r="CC26" s="11">
        <f>VLOOKUP($AQ26,Total_Rndwood_Trade_BAC!$AC$4:$AO$202,CC$1,FALSE)/10^3</f>
        <v>-122.61669999999999</v>
      </c>
      <c r="CD26" s="11">
        <f>VLOOKUP($AQ26,Total_Rndwood_Trade_BAC!$AC$4:$AO$202,CD$1,FALSE)/10^3</f>
        <v>-106.48509999999997</v>
      </c>
      <c r="CE26" s="12"/>
      <c r="CF26" s="11"/>
      <c r="CG26" s="11"/>
      <c r="CH26" s="11"/>
      <c r="CI26" s="11"/>
      <c r="CJ26" s="11"/>
      <c r="CK26" s="11"/>
      <c r="CL26" s="11"/>
      <c r="CM26" s="11"/>
      <c r="CN26" s="11"/>
      <c r="CO26" s="12"/>
      <c r="CP26" s="11"/>
      <c r="CQ26" s="11"/>
      <c r="CR26" s="11"/>
      <c r="CS26" s="11"/>
      <c r="CT26" s="11"/>
      <c r="CU26" s="11"/>
      <c r="CV26" s="11"/>
      <c r="CW26" s="11"/>
      <c r="CX26" s="11"/>
      <c r="CY26" s="12"/>
      <c r="CZ26" s="11"/>
      <c r="DA26" s="11"/>
      <c r="DB26" s="11"/>
      <c r="DC26" s="11"/>
      <c r="DD26" s="11"/>
      <c r="DE26" s="11"/>
      <c r="DF26" s="11"/>
      <c r="DG26" s="11"/>
      <c r="DH26" s="11"/>
      <c r="DL26" s="12"/>
      <c r="DM26" s="12"/>
      <c r="DN26" s="12"/>
      <c r="DT26" s="12"/>
      <c r="DU26" s="12"/>
      <c r="DV26" s="12"/>
    </row>
    <row r="27" spans="1:126" x14ac:dyDescent="0.3">
      <c r="A27" t="s">
        <v>45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O27" t="s">
        <v>45</v>
      </c>
      <c r="P27">
        <v>0</v>
      </c>
      <c r="Q27">
        <v>3</v>
      </c>
      <c r="R27">
        <v>3</v>
      </c>
      <c r="S27">
        <v>3</v>
      </c>
      <c r="T27">
        <v>2.5</v>
      </c>
      <c r="U27">
        <v>2</v>
      </c>
      <c r="V27">
        <v>1.7</v>
      </c>
      <c r="W27">
        <v>1.4</v>
      </c>
      <c r="X27">
        <v>1.1000000000000001</v>
      </c>
      <c r="Y27">
        <v>1.3</v>
      </c>
      <c r="Z27">
        <v>1.5</v>
      </c>
      <c r="AA27">
        <v>1.9</v>
      </c>
      <c r="AC27" t="s">
        <v>45</v>
      </c>
      <c r="AD27">
        <f t="shared" si="5"/>
        <v>0</v>
      </c>
      <c r="AE27">
        <f t="shared" si="5"/>
        <v>-3</v>
      </c>
      <c r="AF27">
        <f t="shared" si="5"/>
        <v>-3</v>
      </c>
      <c r="AG27">
        <f t="shared" si="5"/>
        <v>-3</v>
      </c>
      <c r="AH27">
        <f t="shared" si="5"/>
        <v>-2.5</v>
      </c>
      <c r="AI27">
        <f t="shared" si="5"/>
        <v>-2</v>
      </c>
      <c r="AJ27">
        <f t="shared" si="5"/>
        <v>-1.7</v>
      </c>
      <c r="AK27">
        <f t="shared" si="5"/>
        <v>-1.4</v>
      </c>
      <c r="AL27">
        <f t="shared" si="5"/>
        <v>-1.1000000000000001</v>
      </c>
      <c r="AM27">
        <f t="shared" si="5"/>
        <v>-1.3</v>
      </c>
      <c r="AN27">
        <f t="shared" si="5"/>
        <v>-1.5</v>
      </c>
      <c r="AO27">
        <f t="shared" si="5"/>
        <v>-1.9</v>
      </c>
      <c r="AQ27" t="s">
        <v>46</v>
      </c>
      <c r="AR27" s="12">
        <f t="shared" si="6"/>
        <v>-82.419200000000004</v>
      </c>
      <c r="AS27" s="12">
        <f t="shared" si="6"/>
        <v>-96.409800000000004</v>
      </c>
      <c r="AT27" s="12">
        <f t="shared" si="6"/>
        <v>-117.34910000000001</v>
      </c>
      <c r="AU27" s="12">
        <f t="shared" si="6"/>
        <v>-127.55409999999999</v>
      </c>
      <c r="AV27" s="12">
        <f t="shared" si="6"/>
        <v>-119.1673</v>
      </c>
      <c r="AW27" s="12">
        <f t="shared" si="6"/>
        <v>-103.89530000000001</v>
      </c>
      <c r="AX27" s="12">
        <f t="shared" si="6"/>
        <v>-84.718500000000006</v>
      </c>
      <c r="AY27" s="12">
        <f t="shared" si="6"/>
        <v>-69.081100000000006</v>
      </c>
      <c r="AZ27" s="12">
        <f t="shared" si="6"/>
        <v>-56.33</v>
      </c>
      <c r="BB27" s="12">
        <f>VLOOKUP($AQ27,Total_Rndwood_Trade_AF!$AC$4:$AO$202,BB$1,FALSE)/10^3</f>
        <v>-82.419200000000004</v>
      </c>
      <c r="BC27" s="12">
        <f>VLOOKUP($AQ27,Total_Rndwood_Trade_AF!$AC$4:$AO$202,BC$1,FALSE)/10^3</f>
        <v>-100.34360000000001</v>
      </c>
      <c r="BD27" s="12">
        <f>VLOOKUP($AQ27,Total_Rndwood_Trade_AF!$AC$4:$AO$202,BD$1,FALSE)/10^3</f>
        <v>-122.13539999999999</v>
      </c>
      <c r="BE27" s="12">
        <f>VLOOKUP($AQ27,Total_Rndwood_Trade_AF!$AC$4:$AO$202,BE$1,FALSE)/10^3</f>
        <v>-148.22620000000001</v>
      </c>
      <c r="BF27" s="12">
        <f>VLOOKUP($AQ27,Total_Rndwood_Trade_AF!$AC$4:$AO$202,BF$1,FALSE)/10^3</f>
        <v>-152.19269999999997</v>
      </c>
      <c r="BG27" s="12">
        <f>VLOOKUP($AQ27,Total_Rndwood_Trade_AF!$AC$4:$AO$202,BG$1,FALSE)/10^3</f>
        <v>-148.09020000000001</v>
      </c>
      <c r="BH27" s="12">
        <f>VLOOKUP($AQ27,Total_Rndwood_Trade_AF!$AC$4:$AO$202,BH$1,FALSE)/10^3</f>
        <v>-122.66109999999999</v>
      </c>
      <c r="BI27" s="12">
        <f>VLOOKUP($AQ27,Total_Rndwood_Trade_AF!$AC$4:$AO$202,BI$1,FALSE)/10^3</f>
        <v>-100.01949999999999</v>
      </c>
      <c r="BJ27" s="12">
        <f>VLOOKUP($AQ27,Total_Rndwood_Trade_AF!$AC$4:$AO$202,BJ$1,FALSE)/10^3</f>
        <v>-81.557199999999995</v>
      </c>
      <c r="BK27" s="12"/>
      <c r="BL27" s="12">
        <f>VLOOKUP($AQ27,Total_Rndwood_Trade_BF!$AC$4:$AO$202,BL$1,FALSE)/10^3</f>
        <v>-82.419200000000004</v>
      </c>
      <c r="BM27" s="12">
        <f>VLOOKUP($AQ27,Total_Rndwood_Trade_BF!$AC$4:$AO$202,BM$1,FALSE)/10^3</f>
        <v>-96.933900000000008</v>
      </c>
      <c r="BN27" s="12">
        <f>VLOOKUP($AQ27,Total_Rndwood_Trade_BF!$AC$4:$AO$202,BN$1,FALSE)/10^3</f>
        <v>-117.9867</v>
      </c>
      <c r="BO27" s="12">
        <f>VLOOKUP($AQ27,Total_Rndwood_Trade_BF!$AC$4:$AO$202,BO$1,FALSE)/10^3</f>
        <v>-134.18230000000003</v>
      </c>
      <c r="BP27" s="12">
        <f>VLOOKUP($AQ27,Total_Rndwood_Trade_BF!$AC$4:$AO$202,BP$1,FALSE)/10^3</f>
        <v>-141.54139999999998</v>
      </c>
      <c r="BQ27" s="12">
        <f>VLOOKUP($AQ27,Total_Rndwood_Trade_BF!$AC$4:$AO$202,BQ$1,FALSE)/10^3</f>
        <v>-135.827</v>
      </c>
      <c r="BR27" s="12">
        <f>VLOOKUP($AQ27,Total_Rndwood_Trade_BF!$AC$4:$AO$202,BR$1,FALSE)/10^3</f>
        <v>-110.75579999999999</v>
      </c>
      <c r="BS27" s="12">
        <f>VLOOKUP($AQ27,Total_Rndwood_Trade_BF!$AC$4:$AO$202,BS$1,FALSE)/10^3</f>
        <v>-90.311899999999994</v>
      </c>
      <c r="BT27" s="12">
        <f>VLOOKUP($AQ27,Total_Rndwood_Trade_BF!$AC$4:$AO$202,BT$1,FALSE)/10^3</f>
        <v>-73.641499999999994</v>
      </c>
      <c r="BU27" s="12"/>
      <c r="BV27" s="12">
        <f>VLOOKUP($AQ27,Total_Rndwood_Trade_BAC!$AC$4:$AO$202,BV$1,FALSE)/10^3</f>
        <v>-82.419200000000004</v>
      </c>
      <c r="BW27" s="12">
        <f>VLOOKUP($AQ27,Total_Rndwood_Trade_BAC!$AC$4:$AO$202,BW$1,FALSE)/10^3</f>
        <v>-100.34360000000001</v>
      </c>
      <c r="BX27" s="12">
        <f>VLOOKUP($AQ27,Total_Rndwood_Trade_BAC!$AC$4:$AO$202,BX$1,FALSE)/10^3</f>
        <v>-122.13539999999999</v>
      </c>
      <c r="BY27" s="12">
        <f>VLOOKUP($AQ27,Total_Rndwood_Trade_BAC!$AC$4:$AO$202,BY$1,FALSE)/10^3</f>
        <v>-145.4186</v>
      </c>
      <c r="BZ27" s="12">
        <f>VLOOKUP($AQ27,Total_Rndwood_Trade_BAC!$AC$4:$AO$202,BZ$1,FALSE)/10^3</f>
        <v>-151.38939999999999</v>
      </c>
      <c r="CA27" s="12">
        <f>VLOOKUP($AQ27,Total_Rndwood_Trade_BAC!$AC$4:$AO$202,CA$1,FALSE)/10^3</f>
        <v>-142.494</v>
      </c>
      <c r="CB27" s="12">
        <f>VLOOKUP($AQ27,Total_Rndwood_Trade_BAC!$AC$4:$AO$202,CB$1,FALSE)/10^3</f>
        <v>-117.1794</v>
      </c>
      <c r="CC27" s="12">
        <f>VLOOKUP($AQ27,Total_Rndwood_Trade_BAC!$AC$4:$AO$202,CC$1,FALSE)/10^3</f>
        <v>-95.549700000000001</v>
      </c>
      <c r="CD27" s="12">
        <f>VLOOKUP($AQ27,Total_Rndwood_Trade_BAC!$AC$4:$AO$202,CD$1,FALSE)/10^3</f>
        <v>-77.912499999999994</v>
      </c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L27" s="12"/>
      <c r="DM27" s="12"/>
      <c r="DN27" s="12"/>
      <c r="DT27" s="12"/>
      <c r="DU27" s="12"/>
      <c r="DV27" s="12"/>
    </row>
    <row r="28" spans="1:126" x14ac:dyDescent="0.3">
      <c r="A28" t="s">
        <v>47</v>
      </c>
      <c r="B28">
        <v>616</v>
      </c>
      <c r="C28">
        <v>168</v>
      </c>
      <c r="D28">
        <v>180</v>
      </c>
      <c r="E28">
        <v>160.6</v>
      </c>
      <c r="F28">
        <v>140.30000000000001</v>
      </c>
      <c r="G28">
        <v>111.3</v>
      </c>
      <c r="H28">
        <v>82.1</v>
      </c>
      <c r="I28">
        <v>60.6</v>
      </c>
      <c r="J28">
        <v>44.7</v>
      </c>
      <c r="K28">
        <v>33</v>
      </c>
      <c r="L28">
        <v>24.3</v>
      </c>
      <c r="M28">
        <v>18</v>
      </c>
      <c r="O28" t="s">
        <v>47</v>
      </c>
      <c r="P28">
        <v>0</v>
      </c>
      <c r="Q28">
        <v>0</v>
      </c>
      <c r="R28">
        <v>1</v>
      </c>
      <c r="S28">
        <v>0.9</v>
      </c>
      <c r="T28">
        <v>0.7</v>
      </c>
      <c r="U28">
        <v>0.6</v>
      </c>
      <c r="V28">
        <v>0.5</v>
      </c>
      <c r="W28">
        <v>0.4</v>
      </c>
      <c r="X28">
        <v>0.3</v>
      </c>
      <c r="Y28">
        <v>0.3</v>
      </c>
      <c r="Z28">
        <v>0.2</v>
      </c>
      <c r="AA28">
        <v>0.2</v>
      </c>
      <c r="AC28" t="s">
        <v>47</v>
      </c>
      <c r="AD28">
        <f t="shared" si="5"/>
        <v>616</v>
      </c>
      <c r="AE28">
        <f t="shared" si="5"/>
        <v>168</v>
      </c>
      <c r="AF28">
        <f t="shared" si="5"/>
        <v>179</v>
      </c>
      <c r="AG28">
        <f t="shared" si="5"/>
        <v>159.69999999999999</v>
      </c>
      <c r="AH28">
        <f t="shared" si="5"/>
        <v>139.60000000000002</v>
      </c>
      <c r="AI28">
        <f t="shared" si="5"/>
        <v>110.7</v>
      </c>
      <c r="AJ28">
        <f t="shared" si="5"/>
        <v>81.599999999999994</v>
      </c>
      <c r="AK28">
        <f t="shared" si="5"/>
        <v>60.2</v>
      </c>
      <c r="AL28">
        <f t="shared" si="5"/>
        <v>44.400000000000006</v>
      </c>
      <c r="AM28">
        <f t="shared" si="5"/>
        <v>32.700000000000003</v>
      </c>
      <c r="AN28">
        <f t="shared" si="5"/>
        <v>24.1</v>
      </c>
      <c r="AO28">
        <f t="shared" si="5"/>
        <v>17.8</v>
      </c>
      <c r="AQ28" t="s">
        <v>48</v>
      </c>
      <c r="AR28" s="12">
        <f t="shared" si="6"/>
        <v>-5.6657999999999999</v>
      </c>
      <c r="AS28" s="12">
        <f t="shared" si="6"/>
        <v>-6.8996000000000004</v>
      </c>
      <c r="AT28" s="12">
        <f t="shared" si="6"/>
        <v>-8.3991000000000007</v>
      </c>
      <c r="AU28" s="12">
        <f t="shared" si="6"/>
        <v>-10.2225</v>
      </c>
      <c r="AV28" s="12">
        <f t="shared" si="6"/>
        <v>-12.440099999999999</v>
      </c>
      <c r="AW28" s="12">
        <f t="shared" si="6"/>
        <v>-15.137699999999999</v>
      </c>
      <c r="AX28" s="12">
        <f t="shared" si="6"/>
        <v>-18.4193</v>
      </c>
      <c r="AY28" s="12">
        <f t="shared" si="6"/>
        <v>-22.4116</v>
      </c>
      <c r="AZ28" s="12">
        <f t="shared" si="6"/>
        <v>-27.268999999999998</v>
      </c>
      <c r="BB28" s="12">
        <f>VLOOKUP($AQ28,Total_Rndwood_Trade_AF!$AC$4:$AO$202,BB$1,FALSE)/10^3</f>
        <v>-5.6657999999999999</v>
      </c>
      <c r="BC28" s="12">
        <f>VLOOKUP($AQ28,Total_Rndwood_Trade_AF!$AC$4:$AO$202,BC$1,FALSE)/10^3</f>
        <v>-6.8996000000000004</v>
      </c>
      <c r="BD28" s="12">
        <f>VLOOKUP($AQ28,Total_Rndwood_Trade_AF!$AC$4:$AO$202,BD$1,FALSE)/10^3</f>
        <v>-8.3991000000000007</v>
      </c>
      <c r="BE28" s="12">
        <f>VLOOKUP($AQ28,Total_Rndwood_Trade_AF!$AC$4:$AO$202,BE$1,FALSE)/10^3</f>
        <v>-10.2225</v>
      </c>
      <c r="BF28" s="12">
        <f>VLOOKUP($AQ28,Total_Rndwood_Trade_AF!$AC$4:$AO$202,BF$1,FALSE)/10^3</f>
        <v>-12.440099999999999</v>
      </c>
      <c r="BG28" s="12">
        <f>VLOOKUP($AQ28,Total_Rndwood_Trade_AF!$AC$4:$AO$202,BG$1,FALSE)/10^3</f>
        <v>-15.137699999999999</v>
      </c>
      <c r="BH28" s="12">
        <f>VLOOKUP($AQ28,Total_Rndwood_Trade_AF!$AC$4:$AO$202,BH$1,FALSE)/10^3</f>
        <v>-18.4193</v>
      </c>
      <c r="BI28" s="12">
        <f>VLOOKUP($AQ28,Total_Rndwood_Trade_AF!$AC$4:$AO$202,BI$1,FALSE)/10^3</f>
        <v>-22.4117</v>
      </c>
      <c r="BJ28" s="12">
        <f>VLOOKUP($AQ28,Total_Rndwood_Trade_AF!$AC$4:$AO$202,BJ$1,FALSE)/10^3</f>
        <v>-27.268999999999998</v>
      </c>
      <c r="BK28" s="12"/>
      <c r="BL28" s="12">
        <f>VLOOKUP($AQ28,Total_Rndwood_Trade_BF!$AC$4:$AO$202,BL$1,FALSE)/10^3</f>
        <v>-5.6657999999999999</v>
      </c>
      <c r="BM28" s="12">
        <f>VLOOKUP($AQ28,Total_Rndwood_Trade_BF!$AC$4:$AO$202,BM$1,FALSE)/10^3</f>
        <v>-6.8996000000000004</v>
      </c>
      <c r="BN28" s="12">
        <f>VLOOKUP($AQ28,Total_Rndwood_Trade_BF!$AC$4:$AO$202,BN$1,FALSE)/10^3</f>
        <v>-8.3991000000000007</v>
      </c>
      <c r="BO28" s="12">
        <f>VLOOKUP($AQ28,Total_Rndwood_Trade_BF!$AC$4:$AO$202,BO$1,FALSE)/10^3</f>
        <v>-10.2225</v>
      </c>
      <c r="BP28" s="12">
        <f>VLOOKUP($AQ28,Total_Rndwood_Trade_BF!$AC$4:$AO$202,BP$1,FALSE)/10^3</f>
        <v>-12.440099999999999</v>
      </c>
      <c r="BQ28" s="12">
        <f>VLOOKUP($AQ28,Total_Rndwood_Trade_BF!$AC$4:$AO$202,BQ$1,FALSE)/10^3</f>
        <v>-15.137699999999999</v>
      </c>
      <c r="BR28" s="12">
        <f>VLOOKUP($AQ28,Total_Rndwood_Trade_BF!$AC$4:$AO$202,BR$1,FALSE)/10^3</f>
        <v>-18.4193</v>
      </c>
      <c r="BS28" s="12">
        <f>VLOOKUP($AQ28,Total_Rndwood_Trade_BF!$AC$4:$AO$202,BS$1,FALSE)/10^3</f>
        <v>-22.4117</v>
      </c>
      <c r="BT28" s="12">
        <f>VLOOKUP($AQ28,Total_Rndwood_Trade_BF!$AC$4:$AO$202,BT$1,FALSE)/10^3</f>
        <v>-27.268999999999998</v>
      </c>
      <c r="BU28" s="12"/>
      <c r="BV28" s="12">
        <f>VLOOKUP($AQ28,Total_Rndwood_Trade_BAC!$AC$4:$AO$202,BV$1,FALSE)/10^3</f>
        <v>-5.6657999999999999</v>
      </c>
      <c r="BW28" s="12">
        <f>VLOOKUP($AQ28,Total_Rndwood_Trade_BAC!$AC$4:$AO$202,BW$1,FALSE)/10^3</f>
        <v>-6.8996000000000004</v>
      </c>
      <c r="BX28" s="12">
        <f>VLOOKUP($AQ28,Total_Rndwood_Trade_BAC!$AC$4:$AO$202,BX$1,FALSE)/10^3</f>
        <v>-8.3991000000000007</v>
      </c>
      <c r="BY28" s="12">
        <f>VLOOKUP($AQ28,Total_Rndwood_Trade_BAC!$AC$4:$AO$202,BY$1,FALSE)/10^3</f>
        <v>-10.2225</v>
      </c>
      <c r="BZ28" s="12">
        <f>VLOOKUP($AQ28,Total_Rndwood_Trade_BAC!$AC$4:$AO$202,BZ$1,FALSE)/10^3</f>
        <v>-12.440099999999999</v>
      </c>
      <c r="CA28" s="12">
        <f>VLOOKUP($AQ28,Total_Rndwood_Trade_BAC!$AC$4:$AO$202,CA$1,FALSE)/10^3</f>
        <v>-15.137699999999999</v>
      </c>
      <c r="CB28" s="12">
        <f>VLOOKUP($AQ28,Total_Rndwood_Trade_BAC!$AC$4:$AO$202,CB$1,FALSE)/10^3</f>
        <v>-18.4193</v>
      </c>
      <c r="CC28" s="12">
        <f>VLOOKUP($AQ28,Total_Rndwood_Trade_BAC!$AC$4:$AO$202,CC$1,FALSE)/10^3</f>
        <v>-22.4117</v>
      </c>
      <c r="CD28" s="12">
        <f>VLOOKUP($AQ28,Total_Rndwood_Trade_BAC!$AC$4:$AO$202,CD$1,FALSE)/10^3</f>
        <v>-27.268999999999998</v>
      </c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L28" s="12"/>
      <c r="DM28" s="12"/>
      <c r="DN28" s="12"/>
      <c r="DT28" s="12"/>
      <c r="DU28" s="12"/>
      <c r="DV28" s="12"/>
    </row>
    <row r="29" spans="1:126" x14ac:dyDescent="0.3">
      <c r="A29" t="s">
        <v>49</v>
      </c>
      <c r="B29">
        <v>0</v>
      </c>
      <c r="C29">
        <v>22</v>
      </c>
      <c r="D29">
        <v>22</v>
      </c>
      <c r="E29">
        <v>25.5</v>
      </c>
      <c r="F29">
        <v>32.6</v>
      </c>
      <c r="G29">
        <v>40.200000000000003</v>
      </c>
      <c r="H29">
        <v>41.1</v>
      </c>
      <c r="I29">
        <v>45.1</v>
      </c>
      <c r="J29">
        <v>51.2</v>
      </c>
      <c r="K29">
        <v>58.9</v>
      </c>
      <c r="L29">
        <v>70.5</v>
      </c>
      <c r="M29">
        <v>83.4</v>
      </c>
      <c r="O29" t="s">
        <v>49</v>
      </c>
      <c r="P29">
        <v>2</v>
      </c>
      <c r="Q29">
        <v>13</v>
      </c>
      <c r="R29">
        <v>9</v>
      </c>
      <c r="S29">
        <v>8</v>
      </c>
      <c r="T29">
        <v>6.5</v>
      </c>
      <c r="U29">
        <v>5.3</v>
      </c>
      <c r="V29">
        <v>4.3</v>
      </c>
      <c r="W29">
        <v>3.5</v>
      </c>
      <c r="X29">
        <v>2.9</v>
      </c>
      <c r="Y29">
        <v>2.2999999999999998</v>
      </c>
      <c r="Z29">
        <v>1.9</v>
      </c>
      <c r="AA29">
        <v>1.6</v>
      </c>
      <c r="AC29" t="s">
        <v>49</v>
      </c>
      <c r="AD29">
        <f t="shared" si="5"/>
        <v>-2</v>
      </c>
      <c r="AE29">
        <f t="shared" si="5"/>
        <v>9</v>
      </c>
      <c r="AF29">
        <f t="shared" si="5"/>
        <v>13</v>
      </c>
      <c r="AG29">
        <f t="shared" si="5"/>
        <v>17.5</v>
      </c>
      <c r="AH29">
        <f t="shared" si="5"/>
        <v>26.1</v>
      </c>
      <c r="AI29">
        <f t="shared" si="5"/>
        <v>34.900000000000006</v>
      </c>
      <c r="AJ29">
        <f t="shared" si="5"/>
        <v>36.800000000000004</v>
      </c>
      <c r="AK29">
        <f t="shared" si="5"/>
        <v>41.6</v>
      </c>
      <c r="AL29">
        <f t="shared" si="5"/>
        <v>48.300000000000004</v>
      </c>
      <c r="AM29">
        <f t="shared" si="5"/>
        <v>56.6</v>
      </c>
      <c r="AN29">
        <f t="shared" si="5"/>
        <v>68.599999999999994</v>
      </c>
      <c r="AO29">
        <f t="shared" si="5"/>
        <v>81.800000000000011</v>
      </c>
      <c r="AQ29" t="s">
        <v>50</v>
      </c>
      <c r="AR29" s="12">
        <f t="shared" si="6"/>
        <v>1.1755</v>
      </c>
      <c r="AS29" s="12">
        <f t="shared" si="6"/>
        <v>1.9946999999999999</v>
      </c>
      <c r="AT29" s="12">
        <f t="shared" si="6"/>
        <v>3.0065</v>
      </c>
      <c r="AU29" s="12">
        <f t="shared" si="6"/>
        <v>4.2897000000000007</v>
      </c>
      <c r="AV29" s="12">
        <f t="shared" si="6"/>
        <v>5.9459999999999997</v>
      </c>
      <c r="AW29" s="12">
        <f t="shared" si="6"/>
        <v>6.8751999999999995</v>
      </c>
      <c r="AX29" s="12">
        <f t="shared" si="6"/>
        <v>7.5541999999999998</v>
      </c>
      <c r="AY29" s="12">
        <f t="shared" si="6"/>
        <v>7.6773999999999996</v>
      </c>
      <c r="AZ29" s="12">
        <f t="shared" si="6"/>
        <v>6.8144000000000009</v>
      </c>
      <c r="BB29" s="12">
        <f>VLOOKUP($AQ29,Total_Rndwood_Trade_AF!$AC$4:$AO$202,BB$1,FALSE)/10^3</f>
        <v>1.1755</v>
      </c>
      <c r="BC29" s="12">
        <f>VLOOKUP($AQ29,Total_Rndwood_Trade_AF!$AC$4:$AO$202,BC$1,FALSE)/10^3</f>
        <v>1.9946999999999999</v>
      </c>
      <c r="BD29" s="12">
        <f>VLOOKUP($AQ29,Total_Rndwood_Trade_AF!$AC$4:$AO$202,BD$1,FALSE)/10^3</f>
        <v>3.0065999999999997</v>
      </c>
      <c r="BE29" s="12">
        <f>VLOOKUP($AQ29,Total_Rndwood_Trade_AF!$AC$4:$AO$202,BE$1,FALSE)/10^3</f>
        <v>4.2898000000000005</v>
      </c>
      <c r="BF29" s="12">
        <f>VLOOKUP($AQ29,Total_Rndwood_Trade_AF!$AC$4:$AO$202,BF$1,FALSE)/10^3</f>
        <v>5.9462000000000002</v>
      </c>
      <c r="BG29" s="12">
        <f>VLOOKUP($AQ29,Total_Rndwood_Trade_AF!$AC$4:$AO$202,BG$1,FALSE)/10^3</f>
        <v>8.1059000000000001</v>
      </c>
      <c r="BH29" s="12">
        <f>VLOOKUP($AQ29,Total_Rndwood_Trade_AF!$AC$4:$AO$202,BH$1,FALSE)/10^3</f>
        <v>9.5518000000000001</v>
      </c>
      <c r="BI29" s="12">
        <f>VLOOKUP($AQ29,Total_Rndwood_Trade_AF!$AC$4:$AO$202,BI$1,FALSE)/10^3</f>
        <v>9.5117999999999991</v>
      </c>
      <c r="BJ29" s="12">
        <f>VLOOKUP($AQ29,Total_Rndwood_Trade_AF!$AC$4:$AO$202,BJ$1,FALSE)/10^3</f>
        <v>9.0042000000000009</v>
      </c>
      <c r="BK29" s="12"/>
      <c r="BL29" s="12">
        <f>VLOOKUP($AQ29,Total_Rndwood_Trade_BF!$AC$4:$AO$202,BL$1,FALSE)/10^3</f>
        <v>1.1755</v>
      </c>
      <c r="BM29" s="12">
        <f>VLOOKUP($AQ29,Total_Rndwood_Trade_BF!$AC$4:$AO$202,BM$1,FALSE)/10^3</f>
        <v>1.3941999999999999</v>
      </c>
      <c r="BN29" s="12">
        <f>VLOOKUP($AQ29,Total_Rndwood_Trade_BF!$AC$4:$AO$202,BN$1,FALSE)/10^3</f>
        <v>0.97600000000000009</v>
      </c>
      <c r="BO29" s="12">
        <f>VLOOKUP($AQ29,Total_Rndwood_Trade_BF!$AC$4:$AO$202,BO$1,FALSE)/10^3</f>
        <v>0.67730000000000001</v>
      </c>
      <c r="BP29" s="12">
        <f>VLOOKUP($AQ29,Total_Rndwood_Trade_BF!$AC$4:$AO$202,BP$1,FALSE)/10^3</f>
        <v>0.4647</v>
      </c>
      <c r="BQ29" s="12">
        <f>VLOOKUP($AQ29,Total_Rndwood_Trade_BF!$AC$4:$AO$202,BQ$1,FALSE)/10^3</f>
        <v>0.31439999999999996</v>
      </c>
      <c r="BR29" s="12">
        <f>VLOOKUP($AQ29,Total_Rndwood_Trade_BF!$AC$4:$AO$202,BR$1,FALSE)/10^3</f>
        <v>0.2087</v>
      </c>
      <c r="BS29" s="12">
        <f>VLOOKUP($AQ29,Total_Rndwood_Trade_BF!$AC$4:$AO$202,BS$1,FALSE)/10^3</f>
        <v>0.1351</v>
      </c>
      <c r="BT29" s="12">
        <f>VLOOKUP($AQ29,Total_Rndwood_Trade_BF!$AC$4:$AO$202,BT$1,FALSE)/10^3</f>
        <v>8.4199999999999983E-2</v>
      </c>
      <c r="BU29" s="12"/>
      <c r="BV29" s="12">
        <f>VLOOKUP($AQ29,Total_Rndwood_Trade_BAC!$AC$4:$AO$202,BV$1,FALSE)/10^3</f>
        <v>1.1755</v>
      </c>
      <c r="BW29" s="12">
        <f>VLOOKUP($AQ29,Total_Rndwood_Trade_BAC!$AC$4:$AO$202,BW$1,FALSE)/10^3</f>
        <v>1.9946999999999999</v>
      </c>
      <c r="BX29" s="12">
        <f>VLOOKUP($AQ29,Total_Rndwood_Trade_BAC!$AC$4:$AO$202,BX$1,FALSE)/10^3</f>
        <v>3.0065999999999997</v>
      </c>
      <c r="BY29" s="12">
        <f>VLOOKUP($AQ29,Total_Rndwood_Trade_BAC!$AC$4:$AO$202,BY$1,FALSE)/10^3</f>
        <v>4.2899000000000003</v>
      </c>
      <c r="BZ29" s="12">
        <f>VLOOKUP($AQ29,Total_Rndwood_Trade_BAC!$AC$4:$AO$202,BZ$1,FALSE)/10^3</f>
        <v>5.0108999999999995</v>
      </c>
      <c r="CA29" s="12">
        <f>VLOOKUP($AQ29,Total_Rndwood_Trade_BAC!$AC$4:$AO$202,CA$1,FALSE)/10^3</f>
        <v>5.0863999999999994</v>
      </c>
      <c r="CB29" s="12">
        <f>VLOOKUP($AQ29,Total_Rndwood_Trade_BAC!$AC$4:$AO$202,CB$1,FALSE)/10^3</f>
        <v>5.2488000000000001</v>
      </c>
      <c r="CC29" s="12">
        <f>VLOOKUP($AQ29,Total_Rndwood_Trade_BAC!$AC$4:$AO$202,CC$1,FALSE)/10^3</f>
        <v>4.9733999999999998</v>
      </c>
      <c r="CD29" s="12">
        <f>VLOOKUP($AQ29,Total_Rndwood_Trade_BAC!$AC$4:$AO$202,CD$1,FALSE)/10^3</f>
        <v>4.0784999999999991</v>
      </c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L29" s="12"/>
      <c r="DM29" s="12"/>
      <c r="DN29" s="12"/>
      <c r="DT29" s="12"/>
      <c r="DU29" s="12"/>
      <c r="DV29" s="12"/>
    </row>
    <row r="30" spans="1:126" x14ac:dyDescent="0.3">
      <c r="A30" t="s">
        <v>20</v>
      </c>
      <c r="B30">
        <v>2</v>
      </c>
      <c r="C30">
        <v>0</v>
      </c>
      <c r="D30">
        <v>2</v>
      </c>
      <c r="E30">
        <v>2.2000000000000002</v>
      </c>
      <c r="F30">
        <v>2.9</v>
      </c>
      <c r="G30">
        <v>3.8</v>
      </c>
      <c r="H30">
        <v>5.0999999999999996</v>
      </c>
      <c r="I30">
        <v>6.1</v>
      </c>
      <c r="J30">
        <v>4.5</v>
      </c>
      <c r="K30">
        <v>3.3</v>
      </c>
      <c r="L30">
        <v>2.4</v>
      </c>
      <c r="M30">
        <v>1.8</v>
      </c>
      <c r="O30" t="s">
        <v>20</v>
      </c>
      <c r="P30">
        <v>0</v>
      </c>
      <c r="Q30">
        <v>0</v>
      </c>
      <c r="R30">
        <v>1</v>
      </c>
      <c r="S30">
        <v>0.9</v>
      </c>
      <c r="T30">
        <v>0.7</v>
      </c>
      <c r="U30">
        <v>0.6</v>
      </c>
      <c r="V30">
        <v>0.5</v>
      </c>
      <c r="W30">
        <v>0.4</v>
      </c>
      <c r="X30">
        <v>0.3</v>
      </c>
      <c r="Y30">
        <v>0.3</v>
      </c>
      <c r="Z30">
        <v>0.2</v>
      </c>
      <c r="AA30">
        <v>0.2</v>
      </c>
      <c r="AC30" t="s">
        <v>20</v>
      </c>
      <c r="AD30">
        <f t="shared" si="5"/>
        <v>2</v>
      </c>
      <c r="AE30">
        <f t="shared" si="5"/>
        <v>0</v>
      </c>
      <c r="AF30">
        <f t="shared" si="5"/>
        <v>1</v>
      </c>
      <c r="AG30">
        <f t="shared" si="5"/>
        <v>1.3000000000000003</v>
      </c>
      <c r="AH30">
        <f t="shared" si="5"/>
        <v>2.2000000000000002</v>
      </c>
      <c r="AI30">
        <f t="shared" si="5"/>
        <v>3.1999999999999997</v>
      </c>
      <c r="AJ30">
        <f t="shared" si="5"/>
        <v>4.5999999999999996</v>
      </c>
      <c r="AK30">
        <f t="shared" si="5"/>
        <v>5.6999999999999993</v>
      </c>
      <c r="AL30">
        <f t="shared" si="5"/>
        <v>4.2</v>
      </c>
      <c r="AM30">
        <f t="shared" si="5"/>
        <v>3</v>
      </c>
      <c r="AN30">
        <f t="shared" si="5"/>
        <v>2.1999999999999997</v>
      </c>
      <c r="AO30">
        <f t="shared" si="5"/>
        <v>1.6</v>
      </c>
      <c r="AQ30" t="s">
        <v>51</v>
      </c>
      <c r="AR30" s="12">
        <f t="shared" si="6"/>
        <v>-21.331100000000003</v>
      </c>
      <c r="AS30" s="12">
        <f t="shared" si="6"/>
        <v>-17.4495</v>
      </c>
      <c r="AT30" s="12">
        <f t="shared" si="6"/>
        <v>-14.269800000000002</v>
      </c>
      <c r="AU30" s="12">
        <f t="shared" si="6"/>
        <v>-11.6662</v>
      </c>
      <c r="AV30" s="12">
        <f t="shared" si="6"/>
        <v>-9.5352000000000015</v>
      </c>
      <c r="AW30" s="12">
        <f t="shared" si="6"/>
        <v>-7.7915999999999999</v>
      </c>
      <c r="AX30" s="12">
        <f t="shared" si="6"/>
        <v>-6.3654999999999999</v>
      </c>
      <c r="AY30" s="12">
        <f t="shared" si="6"/>
        <v>-5.1994999999999996</v>
      </c>
      <c r="AZ30" s="12">
        <f t="shared" si="6"/>
        <v>-4.2463999999999995</v>
      </c>
      <c r="BB30" s="12">
        <f>VLOOKUP($AQ30,Total_Rndwood_Trade_AF!$AC$4:$AO$202,BB$1,FALSE)/10^3</f>
        <v>-21.331100000000003</v>
      </c>
      <c r="BC30" s="12">
        <f>VLOOKUP($AQ30,Total_Rndwood_Trade_AF!$AC$4:$AO$202,BC$1,FALSE)/10^3</f>
        <v>-17.449399999999997</v>
      </c>
      <c r="BD30" s="12">
        <f>VLOOKUP($AQ30,Total_Rndwood_Trade_AF!$AC$4:$AO$202,BD$1,FALSE)/10^3</f>
        <v>-14.2698</v>
      </c>
      <c r="BE30" s="12">
        <f>VLOOKUP($AQ30,Total_Rndwood_Trade_AF!$AC$4:$AO$202,BE$1,FALSE)/10^3</f>
        <v>-11.6661</v>
      </c>
      <c r="BF30" s="12">
        <f>VLOOKUP($AQ30,Total_Rndwood_Trade_AF!$AC$4:$AO$202,BF$1,FALSE)/10^3</f>
        <v>-9.5350999999999999</v>
      </c>
      <c r="BG30" s="12">
        <f>VLOOKUP($AQ30,Total_Rndwood_Trade_AF!$AC$4:$AO$202,BG$1,FALSE)/10^3</f>
        <v>-7.7915000000000001</v>
      </c>
      <c r="BH30" s="12">
        <f>VLOOKUP($AQ30,Total_Rndwood_Trade_AF!$AC$4:$AO$202,BH$1,FALSE)/10^3</f>
        <v>-6.3654999999999999</v>
      </c>
      <c r="BI30" s="12">
        <f>VLOOKUP($AQ30,Total_Rndwood_Trade_AF!$AC$4:$AO$202,BI$1,FALSE)/10^3</f>
        <v>-5.1994999999999996</v>
      </c>
      <c r="BJ30" s="12">
        <f>VLOOKUP($AQ30,Total_Rndwood_Trade_AF!$AC$4:$AO$202,BJ$1,FALSE)/10^3</f>
        <v>-4.2463999999999995</v>
      </c>
      <c r="BK30" s="12"/>
      <c r="BL30" s="12">
        <f>VLOOKUP($AQ30,Total_Rndwood_Trade_BF!$AC$4:$AO$202,BL$1,FALSE)/10^3</f>
        <v>-21.331100000000003</v>
      </c>
      <c r="BM30" s="12">
        <f>VLOOKUP($AQ30,Total_Rndwood_Trade_BF!$AC$4:$AO$202,BM$1,FALSE)/10^3</f>
        <v>-17.4495</v>
      </c>
      <c r="BN30" s="12">
        <f>VLOOKUP($AQ30,Total_Rndwood_Trade_BF!$AC$4:$AO$202,BN$1,FALSE)/10^3</f>
        <v>-14.2698</v>
      </c>
      <c r="BO30" s="12">
        <f>VLOOKUP($AQ30,Total_Rndwood_Trade_BF!$AC$4:$AO$202,BO$1,FALSE)/10^3</f>
        <v>-11.6661</v>
      </c>
      <c r="BP30" s="12">
        <f>VLOOKUP($AQ30,Total_Rndwood_Trade_BF!$AC$4:$AO$202,BP$1,FALSE)/10^3</f>
        <v>-9.5350999999999999</v>
      </c>
      <c r="BQ30" s="12">
        <f>VLOOKUP($AQ30,Total_Rndwood_Trade_BF!$AC$4:$AO$202,BQ$1,FALSE)/10^3</f>
        <v>-7.7915999999999999</v>
      </c>
      <c r="BR30" s="12">
        <f>VLOOKUP($AQ30,Total_Rndwood_Trade_BF!$AC$4:$AO$202,BR$1,FALSE)/10^3</f>
        <v>-6.3654999999999999</v>
      </c>
      <c r="BS30" s="12">
        <f>VLOOKUP($AQ30,Total_Rndwood_Trade_BF!$AC$4:$AO$202,BS$1,FALSE)/10^3</f>
        <v>-5.1994999999999996</v>
      </c>
      <c r="BT30" s="12">
        <f>VLOOKUP($AQ30,Total_Rndwood_Trade_BF!$AC$4:$AO$202,BT$1,FALSE)/10^3</f>
        <v>-4.2463999999999995</v>
      </c>
      <c r="BU30" s="12"/>
      <c r="BV30" s="12">
        <f>VLOOKUP($AQ30,Total_Rndwood_Trade_BAC!$AC$4:$AO$202,BV$1,FALSE)/10^3</f>
        <v>-21.331100000000003</v>
      </c>
      <c r="BW30" s="12">
        <f>VLOOKUP($AQ30,Total_Rndwood_Trade_BAC!$AC$4:$AO$202,BW$1,FALSE)/10^3</f>
        <v>-17.449399999999997</v>
      </c>
      <c r="BX30" s="12">
        <f>VLOOKUP($AQ30,Total_Rndwood_Trade_BAC!$AC$4:$AO$202,BX$1,FALSE)/10^3</f>
        <v>-14.269699999999998</v>
      </c>
      <c r="BY30" s="12">
        <f>VLOOKUP($AQ30,Total_Rndwood_Trade_BAC!$AC$4:$AO$202,BY$1,FALSE)/10^3</f>
        <v>-11.6661</v>
      </c>
      <c r="BZ30" s="12">
        <f>VLOOKUP($AQ30,Total_Rndwood_Trade_BAC!$AC$4:$AO$202,BZ$1,FALSE)/10^3</f>
        <v>-9.5350999999999999</v>
      </c>
      <c r="CA30" s="12">
        <f>VLOOKUP($AQ30,Total_Rndwood_Trade_BAC!$AC$4:$AO$202,CA$1,FALSE)/10^3</f>
        <v>-7.7915999999999999</v>
      </c>
      <c r="CB30" s="12">
        <f>VLOOKUP($AQ30,Total_Rndwood_Trade_BAC!$AC$4:$AO$202,CB$1,FALSE)/10^3</f>
        <v>-6.3654999999999999</v>
      </c>
      <c r="CC30" s="12">
        <f>VLOOKUP($AQ30,Total_Rndwood_Trade_BAC!$AC$4:$AO$202,CC$1,FALSE)/10^3</f>
        <v>-5.1994999999999996</v>
      </c>
      <c r="CD30" s="12">
        <f>VLOOKUP($AQ30,Total_Rndwood_Trade_BAC!$AC$4:$AO$202,CD$1,FALSE)/10^3</f>
        <v>-4.2462999999999997</v>
      </c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L30" s="12"/>
      <c r="DM30" s="12"/>
      <c r="DN30" s="12"/>
      <c r="DT30" s="12"/>
      <c r="DU30" s="12"/>
      <c r="DV30" s="12"/>
    </row>
    <row r="31" spans="1:126" x14ac:dyDescent="0.3">
      <c r="A31" t="s">
        <v>52</v>
      </c>
      <c r="B31">
        <v>1</v>
      </c>
      <c r="C31">
        <v>1</v>
      </c>
      <c r="D31">
        <v>1</v>
      </c>
      <c r="E31">
        <v>0.8</v>
      </c>
      <c r="F31">
        <v>0.6</v>
      </c>
      <c r="G31">
        <v>0.5</v>
      </c>
      <c r="H31">
        <v>0.4</v>
      </c>
      <c r="I31">
        <v>0.3</v>
      </c>
      <c r="J31">
        <v>0.2</v>
      </c>
      <c r="K31">
        <v>0.1</v>
      </c>
      <c r="L31">
        <v>0.1</v>
      </c>
      <c r="M31">
        <v>0.1</v>
      </c>
      <c r="O31" t="s">
        <v>52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 t="s">
        <v>52</v>
      </c>
      <c r="AD31">
        <f t="shared" si="5"/>
        <v>1</v>
      </c>
      <c r="AE31">
        <f t="shared" si="5"/>
        <v>1</v>
      </c>
      <c r="AF31">
        <f t="shared" si="5"/>
        <v>1</v>
      </c>
      <c r="AG31">
        <f t="shared" si="5"/>
        <v>0.8</v>
      </c>
      <c r="AH31">
        <f t="shared" si="5"/>
        <v>0.6</v>
      </c>
      <c r="AI31">
        <f t="shared" si="5"/>
        <v>0.5</v>
      </c>
      <c r="AJ31">
        <f t="shared" si="5"/>
        <v>0.4</v>
      </c>
      <c r="AK31">
        <f t="shared" si="5"/>
        <v>0.3</v>
      </c>
      <c r="AL31">
        <f t="shared" si="5"/>
        <v>0.2</v>
      </c>
      <c r="AM31">
        <f t="shared" si="5"/>
        <v>0.1</v>
      </c>
      <c r="AN31">
        <f t="shared" si="5"/>
        <v>0.1</v>
      </c>
      <c r="AO31">
        <f t="shared" si="5"/>
        <v>0.1</v>
      </c>
      <c r="AQ31" t="s">
        <v>53</v>
      </c>
      <c r="AR31" s="12">
        <f t="shared" si="6"/>
        <v>3.8725000000000001</v>
      </c>
      <c r="AS31" s="12">
        <f t="shared" si="6"/>
        <v>4.4790000000000001</v>
      </c>
      <c r="AT31" s="12">
        <f t="shared" si="6"/>
        <v>4.9371999999999998</v>
      </c>
      <c r="AU31" s="12">
        <f t="shared" si="6"/>
        <v>4.7402999999999995</v>
      </c>
      <c r="AV31" s="12">
        <f t="shared" si="6"/>
        <v>4.3288000000000002</v>
      </c>
      <c r="AW31" s="12">
        <f t="shared" si="6"/>
        <v>3.7824</v>
      </c>
      <c r="AX31" s="12">
        <f t="shared" si="6"/>
        <v>2.8026000000000004</v>
      </c>
      <c r="AY31" s="12">
        <f t="shared" si="6"/>
        <v>2.0674000000000001</v>
      </c>
      <c r="AZ31" s="12">
        <f t="shared" si="6"/>
        <v>1.5249999999999999</v>
      </c>
      <c r="BB31" s="12">
        <f>VLOOKUP($AQ31,Total_Rndwood_Trade_AF!$AC$4:$AO$202,BB$1,FALSE)/10^3</f>
        <v>3.8725000000000001</v>
      </c>
      <c r="BC31" s="12">
        <f>VLOOKUP($AQ31,Total_Rndwood_Trade_AF!$AC$4:$AO$202,BC$1,FALSE)/10^3</f>
        <v>4.446200000000001</v>
      </c>
      <c r="BD31" s="12">
        <f>VLOOKUP($AQ31,Total_Rndwood_Trade_AF!$AC$4:$AO$202,BD$1,FALSE)/10^3</f>
        <v>4.8978999999999999</v>
      </c>
      <c r="BE31" s="12">
        <f>VLOOKUP($AQ31,Total_Rndwood_Trade_AF!$AC$4:$AO$202,BE$1,FALSE)/10^3</f>
        <v>4.8724999999999996</v>
      </c>
      <c r="BF31" s="12">
        <f>VLOOKUP($AQ31,Total_Rndwood_Trade_AF!$AC$4:$AO$202,BF$1,FALSE)/10^3</f>
        <v>4.3080999999999996</v>
      </c>
      <c r="BG31" s="12">
        <f>VLOOKUP($AQ31,Total_Rndwood_Trade_AF!$AC$4:$AO$202,BG$1,FALSE)/10^3</f>
        <v>3.7136</v>
      </c>
      <c r="BH31" s="12">
        <f>VLOOKUP($AQ31,Total_Rndwood_Trade_AF!$AC$4:$AO$202,BH$1,FALSE)/10^3</f>
        <v>2.7634000000000003</v>
      </c>
      <c r="BI31" s="12">
        <f>VLOOKUP($AQ31,Total_Rndwood_Trade_AF!$AC$4:$AO$202,BI$1,FALSE)/10^3</f>
        <v>2.0385</v>
      </c>
      <c r="BJ31" s="12">
        <f>VLOOKUP($AQ31,Total_Rndwood_Trade_AF!$AC$4:$AO$202,BJ$1,FALSE)/10^3</f>
        <v>1.5035999999999998</v>
      </c>
      <c r="BK31" s="12"/>
      <c r="BL31" s="12">
        <f>VLOOKUP($AQ31,Total_Rndwood_Trade_BF!$AC$4:$AO$202,BL$1,FALSE)/10^3</f>
        <v>3.8725000000000001</v>
      </c>
      <c r="BM31" s="12">
        <f>VLOOKUP($AQ31,Total_Rndwood_Trade_BF!$AC$4:$AO$202,BM$1,FALSE)/10^3</f>
        <v>2.8557999999999999</v>
      </c>
      <c r="BN31" s="12">
        <f>VLOOKUP($AQ31,Total_Rndwood_Trade_BF!$AC$4:$AO$202,BN$1,FALSE)/10^3</f>
        <v>2.1</v>
      </c>
      <c r="BO31" s="12">
        <f>VLOOKUP($AQ31,Total_Rndwood_Trade_BF!$AC$4:$AO$202,BO$1,FALSE)/10^3</f>
        <v>1.5411000000000001</v>
      </c>
      <c r="BP31" s="12">
        <f>VLOOKUP($AQ31,Total_Rndwood_Trade_BF!$AC$4:$AO$202,BP$1,FALSE)/10^3</f>
        <v>1.1353</v>
      </c>
      <c r="BQ31" s="12">
        <f>VLOOKUP($AQ31,Total_Rndwood_Trade_BF!$AC$4:$AO$202,BQ$1,FALSE)/10^3</f>
        <v>0.83629999999999993</v>
      </c>
      <c r="BR31" s="12">
        <f>VLOOKUP($AQ31,Total_Rndwood_Trade_BF!$AC$4:$AO$202,BR$1,FALSE)/10^3</f>
        <v>0.6159</v>
      </c>
      <c r="BS31" s="12">
        <f>VLOOKUP($AQ31,Total_Rndwood_Trade_BF!$AC$4:$AO$202,BS$1,FALSE)/10^3</f>
        <v>0.4536</v>
      </c>
      <c r="BT31" s="12">
        <f>VLOOKUP($AQ31,Total_Rndwood_Trade_BF!$AC$4:$AO$202,BT$1,FALSE)/10^3</f>
        <v>0.60780000000000001</v>
      </c>
      <c r="BU31" s="12"/>
      <c r="BV31" s="12">
        <f>VLOOKUP($AQ31,Total_Rndwood_Trade_BAC!$AC$4:$AO$202,BV$1,FALSE)/10^3</f>
        <v>3.8725000000000001</v>
      </c>
      <c r="BW31" s="12">
        <f>VLOOKUP($AQ31,Total_Rndwood_Trade_BAC!$AC$4:$AO$202,BW$1,FALSE)/10^3</f>
        <v>4.1109999999999998</v>
      </c>
      <c r="BX31" s="12">
        <f>VLOOKUP($AQ31,Total_Rndwood_Trade_BAC!$AC$4:$AO$202,BX$1,FALSE)/10^3</f>
        <v>4.2350999999999992</v>
      </c>
      <c r="BY31" s="12">
        <f>VLOOKUP($AQ31,Total_Rndwood_Trade_BAC!$AC$4:$AO$202,BY$1,FALSE)/10^3</f>
        <v>4.1120000000000001</v>
      </c>
      <c r="BZ31" s="12">
        <f>VLOOKUP($AQ31,Total_Rndwood_Trade_BAC!$AC$4:$AO$202,BZ$1,FALSE)/10^3</f>
        <v>3.4578999999999995</v>
      </c>
      <c r="CA31" s="12">
        <f>VLOOKUP($AQ31,Total_Rndwood_Trade_BAC!$AC$4:$AO$202,CA$1,FALSE)/10^3</f>
        <v>2.9365000000000001</v>
      </c>
      <c r="CB31" s="12">
        <f>VLOOKUP($AQ31,Total_Rndwood_Trade_BAC!$AC$4:$AO$202,CB$1,FALSE)/10^3</f>
        <v>2.1661000000000006</v>
      </c>
      <c r="CC31" s="12">
        <f>VLOOKUP($AQ31,Total_Rndwood_Trade_BAC!$AC$4:$AO$202,CC$1,FALSE)/10^3</f>
        <v>1.5977999999999999</v>
      </c>
      <c r="CD31" s="12">
        <f>VLOOKUP($AQ31,Total_Rndwood_Trade_BAC!$AC$4:$AO$202,CD$1,FALSE)/10^3</f>
        <v>1.1785000000000001</v>
      </c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L31" s="12"/>
      <c r="DM31" s="12"/>
      <c r="DN31" s="12"/>
      <c r="DT31" s="12"/>
      <c r="DU31" s="12"/>
      <c r="DV31" s="12"/>
    </row>
    <row r="32" spans="1:126" x14ac:dyDescent="0.3">
      <c r="A32" t="s">
        <v>54</v>
      </c>
      <c r="B32">
        <v>0</v>
      </c>
      <c r="C32">
        <v>43</v>
      </c>
      <c r="D32">
        <v>52</v>
      </c>
      <c r="E32">
        <v>43.4</v>
      </c>
      <c r="F32">
        <v>32</v>
      </c>
      <c r="G32">
        <v>23.6</v>
      </c>
      <c r="H32">
        <v>17.399999999999999</v>
      </c>
      <c r="I32">
        <v>12.9</v>
      </c>
      <c r="J32">
        <v>9.5</v>
      </c>
      <c r="K32">
        <v>7</v>
      </c>
      <c r="L32">
        <v>5.2</v>
      </c>
      <c r="M32">
        <v>3.8</v>
      </c>
      <c r="O32" t="s">
        <v>54</v>
      </c>
      <c r="P32">
        <v>0</v>
      </c>
      <c r="Q32">
        <v>1</v>
      </c>
      <c r="R32">
        <v>1</v>
      </c>
      <c r="S32">
        <v>0.9</v>
      </c>
      <c r="T32">
        <v>0.7</v>
      </c>
      <c r="U32">
        <v>0.6</v>
      </c>
      <c r="V32">
        <v>0.5</v>
      </c>
      <c r="W32">
        <v>0.6</v>
      </c>
      <c r="X32">
        <v>0.7</v>
      </c>
      <c r="Y32">
        <v>0.9</v>
      </c>
      <c r="Z32">
        <v>1.1000000000000001</v>
      </c>
      <c r="AA32">
        <v>1.3</v>
      </c>
      <c r="AC32" t="s">
        <v>54</v>
      </c>
      <c r="AD32">
        <f t="shared" si="5"/>
        <v>0</v>
      </c>
      <c r="AE32">
        <f t="shared" si="5"/>
        <v>42</v>
      </c>
      <c r="AF32">
        <f t="shared" si="5"/>
        <v>51</v>
      </c>
      <c r="AG32">
        <f t="shared" si="5"/>
        <v>42.5</v>
      </c>
      <c r="AH32">
        <f t="shared" si="5"/>
        <v>31.3</v>
      </c>
      <c r="AI32">
        <f t="shared" si="5"/>
        <v>23</v>
      </c>
      <c r="AJ32">
        <f t="shared" si="5"/>
        <v>16.899999999999999</v>
      </c>
      <c r="AK32">
        <f t="shared" si="5"/>
        <v>12.3</v>
      </c>
      <c r="AL32">
        <f t="shared" si="5"/>
        <v>8.8000000000000007</v>
      </c>
      <c r="AM32">
        <f t="shared" si="5"/>
        <v>6.1</v>
      </c>
      <c r="AN32">
        <f t="shared" si="5"/>
        <v>4.0999999999999996</v>
      </c>
      <c r="AO32">
        <f t="shared" si="5"/>
        <v>2.5</v>
      </c>
      <c r="AQ32" t="s">
        <v>55</v>
      </c>
      <c r="AR32" s="12">
        <f t="shared" si="6"/>
        <v>-8.270000000000001E-2</v>
      </c>
      <c r="AS32" s="12">
        <f t="shared" si="6"/>
        <v>-6.7900000000000002E-2</v>
      </c>
      <c r="AT32" s="12">
        <f t="shared" si="6"/>
        <v>-5.5699999999999993E-2</v>
      </c>
      <c r="AU32" s="12">
        <f t="shared" si="6"/>
        <v>-4.5700000000000005E-2</v>
      </c>
      <c r="AV32" s="12">
        <f t="shared" si="6"/>
        <v>-3.7499999999999999E-2</v>
      </c>
      <c r="AW32" s="12">
        <f t="shared" si="6"/>
        <v>-3.0699999999999998E-2</v>
      </c>
      <c r="AX32" s="12">
        <f t="shared" si="6"/>
        <v>-2.5200000000000004E-2</v>
      </c>
      <c r="AY32" s="12">
        <f t="shared" si="6"/>
        <v>-2.06E-2</v>
      </c>
      <c r="AZ32" s="12">
        <f t="shared" si="6"/>
        <v>-1.6899999999999998E-2</v>
      </c>
      <c r="BB32" s="12">
        <f>VLOOKUP($AQ32,Total_Rndwood_Trade_AF!$AC$4:$AO$202,BB$1,FALSE)/10^3</f>
        <v>-8.270000000000001E-2</v>
      </c>
      <c r="BC32" s="12">
        <f>VLOOKUP($AQ32,Total_Rndwood_Trade_AF!$AC$4:$AO$202,BC$1,FALSE)/10^3</f>
        <v>-6.7900000000000002E-2</v>
      </c>
      <c r="BD32" s="12">
        <f>VLOOKUP($AQ32,Total_Rndwood_Trade_AF!$AC$4:$AO$202,BD$1,FALSE)/10^3</f>
        <v>-5.74E-2</v>
      </c>
      <c r="BE32" s="12">
        <f>VLOOKUP($AQ32,Total_Rndwood_Trade_AF!$AC$4:$AO$202,BE$1,FALSE)/10^3</f>
        <v>-4.7100000000000003E-2</v>
      </c>
      <c r="BF32" s="12">
        <f>VLOOKUP($AQ32,Total_Rndwood_Trade_AF!$AC$4:$AO$202,BF$1,FALSE)/10^3</f>
        <v>-3.8599999999999995E-2</v>
      </c>
      <c r="BG32" s="12">
        <f>VLOOKUP($AQ32,Total_Rndwood_Trade_AF!$AC$4:$AO$202,BG$1,FALSE)/10^3</f>
        <v>-3.1599999999999996E-2</v>
      </c>
      <c r="BH32" s="12">
        <f>VLOOKUP($AQ32,Total_Rndwood_Trade_AF!$AC$4:$AO$202,BH$1,FALSE)/10^3</f>
        <v>-2.5899999999999999E-2</v>
      </c>
      <c r="BI32" s="12">
        <f>VLOOKUP($AQ32,Total_Rndwood_Trade_AF!$AC$4:$AO$202,BI$1,FALSE)/10^3</f>
        <v>-2.12E-2</v>
      </c>
      <c r="BJ32" s="12">
        <f>VLOOKUP($AQ32,Total_Rndwood_Trade_AF!$AC$4:$AO$202,BJ$1,FALSE)/10^3</f>
        <v>-1.7399999999999999E-2</v>
      </c>
      <c r="BK32" s="12"/>
      <c r="BL32" s="12">
        <f>VLOOKUP($AQ32,Total_Rndwood_Trade_BF!$AC$4:$AO$202,BL$1,FALSE)/10^3</f>
        <v>-8.270000000000001E-2</v>
      </c>
      <c r="BM32" s="12">
        <f>VLOOKUP($AQ32,Total_Rndwood_Trade_BF!$AC$4:$AO$202,BM$1,FALSE)/10^3</f>
        <v>-6.7900000000000002E-2</v>
      </c>
      <c r="BN32" s="12">
        <f>VLOOKUP($AQ32,Total_Rndwood_Trade_BF!$AC$4:$AO$202,BN$1,FALSE)/10^3</f>
        <v>-5.5699999999999993E-2</v>
      </c>
      <c r="BO32" s="12">
        <f>VLOOKUP($AQ32,Total_Rndwood_Trade_BF!$AC$4:$AO$202,BO$1,FALSE)/10^3</f>
        <v>-4.65E-2</v>
      </c>
      <c r="BP32" s="12">
        <f>VLOOKUP($AQ32,Total_Rndwood_Trade_BF!$AC$4:$AO$202,BP$1,FALSE)/10^3</f>
        <v>-5.7599999999999991E-2</v>
      </c>
      <c r="BQ32" s="12">
        <f>VLOOKUP($AQ32,Total_Rndwood_Trade_BF!$AC$4:$AO$202,BQ$1,FALSE)/10^3</f>
        <v>-7.0800000000000002E-2</v>
      </c>
      <c r="BR32" s="12">
        <f>VLOOKUP($AQ32,Total_Rndwood_Trade_BF!$AC$4:$AO$202,BR$1,FALSE)/10^3</f>
        <v>-5.79E-2</v>
      </c>
      <c r="BS32" s="12">
        <f>VLOOKUP($AQ32,Total_Rndwood_Trade_BF!$AC$4:$AO$202,BS$1,FALSE)/10^3</f>
        <v>-4.7299999999999995E-2</v>
      </c>
      <c r="BT32" s="12">
        <f>VLOOKUP($AQ32,Total_Rndwood_Trade_BF!$AC$4:$AO$202,BT$1,FALSE)/10^3</f>
        <v>-3.8600000000000002E-2</v>
      </c>
      <c r="BU32" s="12"/>
      <c r="BV32" s="12">
        <f>VLOOKUP($AQ32,Total_Rndwood_Trade_BAC!$AC$4:$AO$202,BV$1,FALSE)/10^3</f>
        <v>-8.270000000000001E-2</v>
      </c>
      <c r="BW32" s="12">
        <f>VLOOKUP($AQ32,Total_Rndwood_Trade_BAC!$AC$4:$AO$202,BW$1,FALSE)/10^3</f>
        <v>-6.7900000000000002E-2</v>
      </c>
      <c r="BX32" s="12">
        <f>VLOOKUP($AQ32,Total_Rndwood_Trade_BAC!$AC$4:$AO$202,BX$1,FALSE)/10^3</f>
        <v>-5.5699999999999993E-2</v>
      </c>
      <c r="BY32" s="12">
        <f>VLOOKUP($AQ32,Total_Rndwood_Trade_BAC!$AC$4:$AO$202,BY$1,FALSE)/10^3</f>
        <v>-4.5700000000000005E-2</v>
      </c>
      <c r="BZ32" s="12">
        <f>VLOOKUP($AQ32,Total_Rndwood_Trade_BAC!$AC$4:$AO$202,BZ$1,FALSE)/10^3</f>
        <v>-3.7499999999999999E-2</v>
      </c>
      <c r="CA32" s="12">
        <f>VLOOKUP($AQ32,Total_Rndwood_Trade_BAC!$AC$4:$AO$202,CA$1,FALSE)/10^3</f>
        <v>-3.0599999999999999E-2</v>
      </c>
      <c r="CB32" s="12">
        <f>VLOOKUP($AQ32,Total_Rndwood_Trade_BAC!$AC$4:$AO$202,CB$1,FALSE)/10^3</f>
        <v>-2.5100000000000001E-2</v>
      </c>
      <c r="CC32" s="12">
        <f>VLOOKUP($AQ32,Total_Rndwood_Trade_BAC!$AC$4:$AO$202,CC$1,FALSE)/10^3</f>
        <v>-2.0500000000000001E-2</v>
      </c>
      <c r="CD32" s="12">
        <f>VLOOKUP($AQ32,Total_Rndwood_Trade_BAC!$AC$4:$AO$202,CD$1,FALSE)/10^3</f>
        <v>-1.6800000000000002E-2</v>
      </c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L32" s="12"/>
      <c r="DM32" s="12"/>
      <c r="DN32" s="12"/>
      <c r="DT32" s="12"/>
      <c r="DU32" s="12"/>
      <c r="DV32" s="12"/>
    </row>
    <row r="33" spans="1:126" x14ac:dyDescent="0.3">
      <c r="A33" t="s">
        <v>56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O33" t="s">
        <v>56</v>
      </c>
      <c r="P33">
        <v>0</v>
      </c>
      <c r="Q33">
        <v>23</v>
      </c>
      <c r="R33">
        <v>20</v>
      </c>
      <c r="S33">
        <v>22.3</v>
      </c>
      <c r="T33">
        <v>23.3</v>
      </c>
      <c r="U33">
        <v>21.4</v>
      </c>
      <c r="V33">
        <v>23.1</v>
      </c>
      <c r="W33">
        <v>23.6</v>
      </c>
      <c r="X33">
        <v>28.4</v>
      </c>
      <c r="Y33">
        <v>34.6</v>
      </c>
      <c r="Z33">
        <v>42.1</v>
      </c>
      <c r="AA33">
        <v>51.2</v>
      </c>
      <c r="AC33" t="s">
        <v>56</v>
      </c>
      <c r="AD33">
        <f t="shared" si="5"/>
        <v>0</v>
      </c>
      <c r="AE33">
        <f t="shared" si="5"/>
        <v>-23</v>
      </c>
      <c r="AF33">
        <f t="shared" si="5"/>
        <v>-20</v>
      </c>
      <c r="AG33">
        <f t="shared" si="5"/>
        <v>-22.3</v>
      </c>
      <c r="AH33">
        <f t="shared" si="5"/>
        <v>-23.3</v>
      </c>
      <c r="AI33">
        <f t="shared" si="5"/>
        <v>-21.4</v>
      </c>
      <c r="AJ33">
        <f t="shared" si="5"/>
        <v>-23.1</v>
      </c>
      <c r="AK33">
        <f t="shared" si="5"/>
        <v>-23.6</v>
      </c>
      <c r="AL33">
        <f t="shared" si="5"/>
        <v>-28.4</v>
      </c>
      <c r="AM33">
        <f t="shared" si="5"/>
        <v>-34.6</v>
      </c>
      <c r="AN33">
        <f t="shared" si="5"/>
        <v>-42.1</v>
      </c>
      <c r="AO33">
        <f t="shared" si="5"/>
        <v>-51.2</v>
      </c>
      <c r="AQ33" s="4" t="s">
        <v>57</v>
      </c>
      <c r="AR33" s="11">
        <f t="shared" si="6"/>
        <v>46.858700000000006</v>
      </c>
      <c r="AS33" s="11">
        <f t="shared" si="6"/>
        <v>44.58</v>
      </c>
      <c r="AT33" s="11">
        <f t="shared" si="6"/>
        <v>41.915400000000005</v>
      </c>
      <c r="AU33" s="11">
        <f t="shared" si="6"/>
        <v>39.566000000000003</v>
      </c>
      <c r="AV33" s="11">
        <f t="shared" si="6"/>
        <v>37.846700000000013</v>
      </c>
      <c r="AW33" s="11">
        <f t="shared" si="6"/>
        <v>36.841300000000004</v>
      </c>
      <c r="AX33" s="11">
        <f t="shared" si="6"/>
        <v>35.849899999999998</v>
      </c>
      <c r="AY33" s="11">
        <f t="shared" si="6"/>
        <v>35.427199999999999</v>
      </c>
      <c r="AZ33" s="11">
        <f t="shared" si="6"/>
        <v>34.836999999999996</v>
      </c>
      <c r="BB33" s="11">
        <f>VLOOKUP($AQ33,Total_Rndwood_Trade_AF!$AC$4:$AO$202,BB$1,FALSE)/10^3</f>
        <v>46.858700000000006</v>
      </c>
      <c r="BC33" s="11">
        <f>VLOOKUP($AQ33,Total_Rndwood_Trade_AF!$AC$4:$AO$202,BC$1,FALSE)/10^3</f>
        <v>46.108899999999984</v>
      </c>
      <c r="BD33" s="11">
        <f>VLOOKUP($AQ33,Total_Rndwood_Trade_AF!$AC$4:$AO$202,BD$1,FALSE)/10^3</f>
        <v>45.220500000000001</v>
      </c>
      <c r="BE33" s="11">
        <f>VLOOKUP($AQ33,Total_Rndwood_Trade_AF!$AC$4:$AO$202,BE$1,FALSE)/10^3</f>
        <v>43.468800000000009</v>
      </c>
      <c r="BF33" s="11">
        <f>VLOOKUP($AQ33,Total_Rndwood_Trade_AF!$AC$4:$AO$202,BF$1,FALSE)/10^3</f>
        <v>40.799700000000009</v>
      </c>
      <c r="BG33" s="11">
        <f>VLOOKUP($AQ33,Total_Rndwood_Trade_AF!$AC$4:$AO$202,BG$1,FALSE)/10^3</f>
        <v>39.718499999999999</v>
      </c>
      <c r="BH33" s="11">
        <f>VLOOKUP($AQ33,Total_Rndwood_Trade_AF!$AC$4:$AO$202,BH$1,FALSE)/10^3</f>
        <v>38.8825</v>
      </c>
      <c r="BI33" s="11">
        <f>VLOOKUP($AQ33,Total_Rndwood_Trade_AF!$AC$4:$AO$202,BI$1,FALSE)/10^3</f>
        <v>38.099099999999986</v>
      </c>
      <c r="BJ33" s="11">
        <f>VLOOKUP($AQ33,Total_Rndwood_Trade_AF!$AC$4:$AO$202,BJ$1,FALSE)/10^3</f>
        <v>37.539999999999992</v>
      </c>
      <c r="BK33" s="11"/>
      <c r="BL33" s="11">
        <f>VLOOKUP($AQ33,Total_Rndwood_Trade_BF!$AC$4:$AO$202,BL$1,FALSE)/10^3</f>
        <v>46.858700000000006</v>
      </c>
      <c r="BM33" s="11">
        <f>VLOOKUP($AQ33,Total_Rndwood_Trade_BF!$AC$4:$AO$202,BM$1,FALSE)/10^3</f>
        <v>39.468000000000004</v>
      </c>
      <c r="BN33" s="11">
        <f>VLOOKUP($AQ33,Total_Rndwood_Trade_BF!$AC$4:$AO$202,BN$1,FALSE)/10^3</f>
        <v>32.568799999999996</v>
      </c>
      <c r="BO33" s="11">
        <f>VLOOKUP($AQ33,Total_Rndwood_Trade_BF!$AC$4:$AO$202,BO$1,FALSE)/10^3</f>
        <v>29.161599999999996</v>
      </c>
      <c r="BP33" s="11">
        <f>VLOOKUP($AQ33,Total_Rndwood_Trade_BF!$AC$4:$AO$202,BP$1,FALSE)/10^3</f>
        <v>26.545399999999997</v>
      </c>
      <c r="BQ33" s="11">
        <f>VLOOKUP($AQ33,Total_Rndwood_Trade_BF!$AC$4:$AO$202,BQ$1,FALSE)/10^3</f>
        <v>25.758900000000001</v>
      </c>
      <c r="BR33" s="11">
        <f>VLOOKUP($AQ33,Total_Rndwood_Trade_BF!$AC$4:$AO$202,BR$1,FALSE)/10^3</f>
        <v>25.897299999999998</v>
      </c>
      <c r="BS33" s="11">
        <f>VLOOKUP($AQ33,Total_Rndwood_Trade_BF!$AC$4:$AO$202,BS$1,FALSE)/10^3</f>
        <v>25.476900000000001</v>
      </c>
      <c r="BT33" s="11">
        <f>VLOOKUP($AQ33,Total_Rndwood_Trade_BF!$AC$4:$AO$202,BT$1,FALSE)/10^3</f>
        <v>25.525800000000004</v>
      </c>
      <c r="BU33" s="11"/>
      <c r="BV33" s="11">
        <f>VLOOKUP($AQ33,Total_Rndwood_Trade_BAC!$AC$4:$AO$202,BV$1,FALSE)/10^3</f>
        <v>46.858700000000006</v>
      </c>
      <c r="BW33" s="11">
        <f>VLOOKUP($AQ33,Total_Rndwood_Trade_BAC!$AC$4:$AO$202,BW$1,FALSE)/10^3</f>
        <v>45.6325</v>
      </c>
      <c r="BX33" s="11">
        <f>VLOOKUP($AQ33,Total_Rndwood_Trade_BAC!$AC$4:$AO$202,BX$1,FALSE)/10^3</f>
        <v>44.540699999999994</v>
      </c>
      <c r="BY33" s="11">
        <f>VLOOKUP($AQ33,Total_Rndwood_Trade_BAC!$AC$4:$AO$202,BY$1,FALSE)/10^3</f>
        <v>42.58400000000001</v>
      </c>
      <c r="BZ33" s="11">
        <f>VLOOKUP($AQ33,Total_Rndwood_Trade_BAC!$AC$4:$AO$202,BZ$1,FALSE)/10^3</f>
        <v>39.7988</v>
      </c>
      <c r="CA33" s="11">
        <f>VLOOKUP($AQ33,Total_Rndwood_Trade_BAC!$AC$4:$AO$202,CA$1,FALSE)/10^3</f>
        <v>39.035499999999999</v>
      </c>
      <c r="CB33" s="11">
        <f>VLOOKUP($AQ33,Total_Rndwood_Trade_BAC!$AC$4:$AO$202,CB$1,FALSE)/10^3</f>
        <v>38.060099999999998</v>
      </c>
      <c r="CC33" s="11">
        <f>VLOOKUP($AQ33,Total_Rndwood_Trade_BAC!$AC$4:$AO$202,CC$1,FALSE)/10^3</f>
        <v>37.448799999999991</v>
      </c>
      <c r="CD33" s="11">
        <f>VLOOKUP($AQ33,Total_Rndwood_Trade_BAC!$AC$4:$AO$202,CD$1,FALSE)/10^3</f>
        <v>36.832999999999991</v>
      </c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L33" s="11"/>
      <c r="DM33" s="11"/>
      <c r="DN33" s="11"/>
      <c r="DT33" s="11"/>
      <c r="DU33" s="11"/>
      <c r="DV33" s="11"/>
    </row>
    <row r="34" spans="1:126" x14ac:dyDescent="0.3">
      <c r="A34" t="s">
        <v>58</v>
      </c>
      <c r="B34">
        <v>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O34" t="s">
        <v>58</v>
      </c>
      <c r="P34">
        <v>26</v>
      </c>
      <c r="Q34">
        <v>6</v>
      </c>
      <c r="R34">
        <v>8</v>
      </c>
      <c r="S34">
        <v>8.5</v>
      </c>
      <c r="T34">
        <v>7</v>
      </c>
      <c r="U34">
        <v>5.7</v>
      </c>
      <c r="V34">
        <v>4.7</v>
      </c>
      <c r="W34">
        <v>5.6</v>
      </c>
      <c r="X34">
        <v>6.7</v>
      </c>
      <c r="Y34">
        <v>8.1999999999999993</v>
      </c>
      <c r="Z34">
        <v>10</v>
      </c>
      <c r="AA34">
        <v>12.1</v>
      </c>
      <c r="AC34" t="s">
        <v>58</v>
      </c>
      <c r="AD34">
        <f t="shared" si="5"/>
        <v>-23</v>
      </c>
      <c r="AE34">
        <f t="shared" si="5"/>
        <v>-6</v>
      </c>
      <c r="AF34">
        <f t="shared" si="5"/>
        <v>-8</v>
      </c>
      <c r="AG34">
        <f t="shared" si="5"/>
        <v>-8.5</v>
      </c>
      <c r="AH34">
        <f t="shared" si="5"/>
        <v>-7</v>
      </c>
      <c r="AI34">
        <f t="shared" si="5"/>
        <v>-5.7</v>
      </c>
      <c r="AJ34">
        <f t="shared" si="5"/>
        <v>-4.7</v>
      </c>
      <c r="AK34">
        <f t="shared" si="5"/>
        <v>-5.6</v>
      </c>
      <c r="AL34">
        <f t="shared" si="5"/>
        <v>-6.7</v>
      </c>
      <c r="AM34">
        <f t="shared" si="5"/>
        <v>-8.1999999999999993</v>
      </c>
      <c r="AN34">
        <f t="shared" si="5"/>
        <v>-10</v>
      </c>
      <c r="AO34">
        <f t="shared" si="5"/>
        <v>-12.1</v>
      </c>
      <c r="AQ34" t="s">
        <v>59</v>
      </c>
      <c r="AR34" s="12">
        <f t="shared" si="6"/>
        <v>19.203100000000003</v>
      </c>
      <c r="AS34" s="12">
        <f t="shared" si="6"/>
        <v>19.2302</v>
      </c>
      <c r="AT34" s="12">
        <f t="shared" si="6"/>
        <v>19.486699999999999</v>
      </c>
      <c r="AU34" s="12">
        <f t="shared" si="6"/>
        <v>20.245900000000002</v>
      </c>
      <c r="AV34" s="12">
        <f t="shared" si="6"/>
        <v>21.116400000000002</v>
      </c>
      <c r="AW34" s="12">
        <f t="shared" si="6"/>
        <v>22.3095</v>
      </c>
      <c r="AX34" s="12">
        <f t="shared" si="6"/>
        <v>23.271300000000004</v>
      </c>
      <c r="AY34" s="12">
        <f t="shared" si="6"/>
        <v>24.291899999999998</v>
      </c>
      <c r="AZ34" s="12">
        <f t="shared" si="6"/>
        <v>24.799899999999997</v>
      </c>
      <c r="BB34" s="12">
        <f>VLOOKUP($AQ34,Total_Rndwood_Trade_AF!$AC$4:$AO$202,BB$1,FALSE)/10^3</f>
        <v>19.203100000000003</v>
      </c>
      <c r="BC34" s="12">
        <f>VLOOKUP($AQ34,Total_Rndwood_Trade_AF!$AC$4:$AO$202,BC$1,FALSE)/10^3</f>
        <v>20.079999999999998</v>
      </c>
      <c r="BD34" s="12">
        <f>VLOOKUP($AQ34,Total_Rndwood_Trade_AF!$AC$4:$AO$202,BD$1,FALSE)/10^3</f>
        <v>21.467899999999997</v>
      </c>
      <c r="BE34" s="12">
        <f>VLOOKUP($AQ34,Total_Rndwood_Trade_AF!$AC$4:$AO$202,BE$1,FALSE)/10^3</f>
        <v>22.82</v>
      </c>
      <c r="BF34" s="12">
        <f>VLOOKUP($AQ34,Total_Rndwood_Trade_AF!$AC$4:$AO$202,BF$1,FALSE)/10^3</f>
        <v>23.417900000000003</v>
      </c>
      <c r="BG34" s="12">
        <f>VLOOKUP($AQ34,Total_Rndwood_Trade_AF!$AC$4:$AO$202,BG$1,FALSE)/10^3</f>
        <v>24.665700000000001</v>
      </c>
      <c r="BH34" s="12">
        <f>VLOOKUP($AQ34,Total_Rndwood_Trade_AF!$AC$4:$AO$202,BH$1,FALSE)/10^3</f>
        <v>25.838300000000004</v>
      </c>
      <c r="BI34" s="12">
        <f>VLOOKUP($AQ34,Total_Rndwood_Trade_AF!$AC$4:$AO$202,BI$1,FALSE)/10^3</f>
        <v>26.607099999999999</v>
      </c>
      <c r="BJ34" s="12">
        <f>VLOOKUP($AQ34,Total_Rndwood_Trade_AF!$AC$4:$AO$202,BJ$1,FALSE)/10^3</f>
        <v>27.203099999999999</v>
      </c>
      <c r="BK34" s="12"/>
      <c r="BL34" s="12">
        <f>VLOOKUP($AQ34,Total_Rndwood_Trade_BF!$AC$4:$AO$202,BL$1,FALSE)/10^3</f>
        <v>19.203100000000003</v>
      </c>
      <c r="BM34" s="12">
        <f>VLOOKUP($AQ34,Total_Rndwood_Trade_BF!$AC$4:$AO$202,BM$1,FALSE)/10^3</f>
        <v>14.1677</v>
      </c>
      <c r="BN34" s="12">
        <f>VLOOKUP($AQ34,Total_Rndwood_Trade_BF!$AC$4:$AO$202,BN$1,FALSE)/10^3</f>
        <v>10.452500000000001</v>
      </c>
      <c r="BO34" s="12">
        <f>VLOOKUP($AQ34,Total_Rndwood_Trade_BF!$AC$4:$AO$202,BO$1,FALSE)/10^3</f>
        <v>10.8087</v>
      </c>
      <c r="BP34" s="12">
        <f>VLOOKUP($AQ34,Total_Rndwood_Trade_BF!$AC$4:$AO$202,BP$1,FALSE)/10^3</f>
        <v>11.05</v>
      </c>
      <c r="BQ34" s="12">
        <f>VLOOKUP($AQ34,Total_Rndwood_Trade_BF!$AC$4:$AO$202,BQ$1,FALSE)/10^3</f>
        <v>12.1991</v>
      </c>
      <c r="BR34" s="12">
        <f>VLOOKUP($AQ34,Total_Rndwood_Trade_BF!$AC$4:$AO$202,BR$1,FALSE)/10^3</f>
        <v>13.8276</v>
      </c>
      <c r="BS34" s="12">
        <f>VLOOKUP($AQ34,Total_Rndwood_Trade_BF!$AC$4:$AO$202,BS$1,FALSE)/10^3</f>
        <v>14.710199999999999</v>
      </c>
      <c r="BT34" s="12">
        <f>VLOOKUP($AQ34,Total_Rndwood_Trade_BF!$AC$4:$AO$202,BT$1,FALSE)/10^3</f>
        <v>15.701300000000002</v>
      </c>
      <c r="BU34" s="12"/>
      <c r="BV34" s="12">
        <f>VLOOKUP($AQ34,Total_Rndwood_Trade_BAC!$AC$4:$AO$202,BV$1,FALSE)/10^3</f>
        <v>19.203100000000003</v>
      </c>
      <c r="BW34" s="12">
        <f>VLOOKUP($AQ34,Total_Rndwood_Trade_BAC!$AC$4:$AO$202,BW$1,FALSE)/10^3</f>
        <v>19.8399</v>
      </c>
      <c r="BX34" s="12">
        <f>VLOOKUP($AQ34,Total_Rndwood_Trade_BAC!$AC$4:$AO$202,BX$1,FALSE)/10^3</f>
        <v>21.108399999999996</v>
      </c>
      <c r="BY34" s="12">
        <f>VLOOKUP($AQ34,Total_Rndwood_Trade_BAC!$AC$4:$AO$202,BY$1,FALSE)/10^3</f>
        <v>22.2865</v>
      </c>
      <c r="BZ34" s="12">
        <f>VLOOKUP($AQ34,Total_Rndwood_Trade_BAC!$AC$4:$AO$202,BZ$1,FALSE)/10^3</f>
        <v>22.745000000000001</v>
      </c>
      <c r="CA34" s="12">
        <f>VLOOKUP($AQ34,Total_Rndwood_Trade_BAC!$AC$4:$AO$202,CA$1,FALSE)/10^3</f>
        <v>24.204699999999999</v>
      </c>
      <c r="CB34" s="12">
        <f>VLOOKUP($AQ34,Total_Rndwood_Trade_BAC!$AC$4:$AO$202,CB$1,FALSE)/10^3</f>
        <v>25.235600000000002</v>
      </c>
      <c r="CC34" s="12">
        <f>VLOOKUP($AQ34,Total_Rndwood_Trade_BAC!$AC$4:$AO$202,CC$1,FALSE)/10^3</f>
        <v>26.119299999999999</v>
      </c>
      <c r="CD34" s="12">
        <f>VLOOKUP($AQ34,Total_Rndwood_Trade_BAC!$AC$4:$AO$202,CD$1,FALSE)/10^3</f>
        <v>26.632699999999996</v>
      </c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L34" s="12"/>
      <c r="DM34" s="12"/>
      <c r="DN34" s="12"/>
      <c r="DT34" s="12"/>
      <c r="DU34" s="12"/>
      <c r="DV34" s="12"/>
    </row>
    <row r="35" spans="1:126" x14ac:dyDescent="0.3">
      <c r="A35" t="s">
        <v>60</v>
      </c>
      <c r="B35">
        <v>1</v>
      </c>
      <c r="C35">
        <v>4</v>
      </c>
      <c r="D35">
        <v>4</v>
      </c>
      <c r="E35">
        <v>3.3</v>
      </c>
      <c r="F35">
        <v>2.5</v>
      </c>
      <c r="G35">
        <v>1.8</v>
      </c>
      <c r="H35">
        <v>1.3</v>
      </c>
      <c r="I35">
        <v>1</v>
      </c>
      <c r="J35">
        <v>0.7</v>
      </c>
      <c r="K35">
        <v>0.5</v>
      </c>
      <c r="L35">
        <v>0.4</v>
      </c>
      <c r="M35">
        <v>0.3</v>
      </c>
      <c r="O35" t="s">
        <v>60</v>
      </c>
      <c r="P35">
        <v>371</v>
      </c>
      <c r="Q35">
        <v>163</v>
      </c>
      <c r="R35">
        <v>154</v>
      </c>
      <c r="S35">
        <v>173.2</v>
      </c>
      <c r="T35">
        <v>210.7</v>
      </c>
      <c r="U35">
        <v>256.39999999999998</v>
      </c>
      <c r="V35">
        <v>311.89999999999998</v>
      </c>
      <c r="W35">
        <v>379.5</v>
      </c>
      <c r="X35">
        <v>461.8</v>
      </c>
      <c r="Y35">
        <v>561.79999999999995</v>
      </c>
      <c r="Z35">
        <v>683.6</v>
      </c>
      <c r="AA35">
        <v>831.7</v>
      </c>
      <c r="AC35" t="s">
        <v>60</v>
      </c>
      <c r="AD35">
        <f t="shared" si="5"/>
        <v>-370</v>
      </c>
      <c r="AE35">
        <f t="shared" si="5"/>
        <v>-159</v>
      </c>
      <c r="AF35">
        <f t="shared" si="5"/>
        <v>-150</v>
      </c>
      <c r="AG35">
        <f t="shared" si="5"/>
        <v>-169.89999999999998</v>
      </c>
      <c r="AH35">
        <f t="shared" si="5"/>
        <v>-208.2</v>
      </c>
      <c r="AI35">
        <f t="shared" si="5"/>
        <v>-254.59999999999997</v>
      </c>
      <c r="AJ35">
        <f t="shared" si="5"/>
        <v>-310.59999999999997</v>
      </c>
      <c r="AK35">
        <f t="shared" si="5"/>
        <v>-378.5</v>
      </c>
      <c r="AL35">
        <f t="shared" si="5"/>
        <v>-461.1</v>
      </c>
      <c r="AM35">
        <f t="shared" si="5"/>
        <v>-561.29999999999995</v>
      </c>
      <c r="AN35">
        <f t="shared" si="5"/>
        <v>-683.2</v>
      </c>
      <c r="AO35">
        <f t="shared" si="5"/>
        <v>-831.40000000000009</v>
      </c>
      <c r="AQ35" t="s">
        <v>61</v>
      </c>
      <c r="AR35" s="12">
        <f t="shared" si="6"/>
        <v>20.825800000000001</v>
      </c>
      <c r="AS35" s="12">
        <f t="shared" si="6"/>
        <v>17.805799999999998</v>
      </c>
      <c r="AT35" s="12">
        <f t="shared" si="6"/>
        <v>14.093</v>
      </c>
      <c r="AU35" s="12">
        <f t="shared" si="6"/>
        <v>11.046200000000001</v>
      </c>
      <c r="AV35" s="12">
        <f t="shared" si="6"/>
        <v>8.4840999999999998</v>
      </c>
      <c r="AW35" s="12">
        <f t="shared" si="6"/>
        <v>6.2633999999999999</v>
      </c>
      <c r="AX35" s="12">
        <f t="shared" si="6"/>
        <v>4.6217000000000006</v>
      </c>
      <c r="AY35" s="12">
        <f t="shared" si="6"/>
        <v>3.4098999999999995</v>
      </c>
      <c r="AZ35" s="12">
        <f t="shared" si="6"/>
        <v>2.5156000000000001</v>
      </c>
      <c r="BB35" s="12">
        <f>VLOOKUP($AQ35,Total_Rndwood_Trade_AF!$AC$4:$AO$202,BB$1,FALSE)/10^3</f>
        <v>20.825800000000001</v>
      </c>
      <c r="BC35" s="12">
        <f>VLOOKUP($AQ35,Total_Rndwood_Trade_AF!$AC$4:$AO$202,BC$1,FALSE)/10^3</f>
        <v>18.399199999999997</v>
      </c>
      <c r="BD35" s="12">
        <f>VLOOKUP($AQ35,Total_Rndwood_Trade_AF!$AC$4:$AO$202,BD$1,FALSE)/10^3</f>
        <v>15.1675</v>
      </c>
      <c r="BE35" s="12">
        <f>VLOOKUP($AQ35,Total_Rndwood_Trade_AF!$AC$4:$AO$202,BE$1,FALSE)/10^3</f>
        <v>12.025900000000002</v>
      </c>
      <c r="BF35" s="12">
        <f>VLOOKUP($AQ35,Total_Rndwood_Trade_AF!$AC$4:$AO$202,BF$1,FALSE)/10^3</f>
        <v>8.8724000000000007</v>
      </c>
      <c r="BG35" s="12">
        <f>VLOOKUP($AQ35,Total_Rndwood_Trade_AF!$AC$4:$AO$202,BG$1,FALSE)/10^3</f>
        <v>6.5457999999999998</v>
      </c>
      <c r="BH35" s="12">
        <f>VLOOKUP($AQ35,Total_Rndwood_Trade_AF!$AC$4:$AO$202,BH$1,FALSE)/10^3</f>
        <v>4.829200000000001</v>
      </c>
      <c r="BI35" s="12">
        <f>VLOOKUP($AQ35,Total_Rndwood_Trade_AF!$AC$4:$AO$202,BI$1,FALSE)/10^3</f>
        <v>3.5627999999999997</v>
      </c>
      <c r="BJ35" s="12">
        <f>VLOOKUP($AQ35,Total_Rndwood_Trade_AF!$AC$4:$AO$202,BJ$1,FALSE)/10^3</f>
        <v>2.6284999999999998</v>
      </c>
      <c r="BK35" s="12"/>
      <c r="BL35" s="12">
        <f>VLOOKUP($AQ35,Total_Rndwood_Trade_BF!$AC$4:$AO$202,BL$1,FALSE)/10^3</f>
        <v>20.825800000000001</v>
      </c>
      <c r="BM35" s="12">
        <f>VLOOKUP($AQ35,Total_Rndwood_Trade_BF!$AC$4:$AO$202,BM$1,FALSE)/10^3</f>
        <v>17.709499999999998</v>
      </c>
      <c r="BN35" s="12">
        <f>VLOOKUP($AQ35,Total_Rndwood_Trade_BF!$AC$4:$AO$202,BN$1,FALSE)/10^3</f>
        <v>13.5985</v>
      </c>
      <c r="BO35" s="12">
        <f>VLOOKUP($AQ35,Total_Rndwood_Trade_BF!$AC$4:$AO$202,BO$1,FALSE)/10^3</f>
        <v>10.032500000000001</v>
      </c>
      <c r="BP35" s="12">
        <f>VLOOKUP($AQ35,Total_Rndwood_Trade_BF!$AC$4:$AO$202,BP$1,FALSE)/10^3</f>
        <v>7.4015999999999993</v>
      </c>
      <c r="BQ35" s="12">
        <f>VLOOKUP($AQ35,Total_Rndwood_Trade_BF!$AC$4:$AO$202,BQ$1,FALSE)/10^3</f>
        <v>5.4606000000000003</v>
      </c>
      <c r="BR35" s="12">
        <f>VLOOKUP($AQ35,Total_Rndwood_Trade_BF!$AC$4:$AO$202,BR$1,FALSE)/10^3</f>
        <v>4.0285000000000002</v>
      </c>
      <c r="BS35" s="12">
        <f>VLOOKUP($AQ35,Total_Rndwood_Trade_BF!$AC$4:$AO$202,BS$1,FALSE)/10^3</f>
        <v>2.9708999999999999</v>
      </c>
      <c r="BT35" s="12">
        <f>VLOOKUP($AQ35,Total_Rndwood_Trade_BF!$AC$4:$AO$202,BT$1,FALSE)/10^3</f>
        <v>2.1901999999999999</v>
      </c>
      <c r="BU35" s="12"/>
      <c r="BV35" s="12">
        <f>VLOOKUP($AQ35,Total_Rndwood_Trade_BAC!$AC$4:$AO$202,BV$1,FALSE)/10^3</f>
        <v>20.825800000000001</v>
      </c>
      <c r="BW35" s="12">
        <f>VLOOKUP($AQ35,Total_Rndwood_Trade_BAC!$AC$4:$AO$202,BW$1,FALSE)/10^3</f>
        <v>18.22</v>
      </c>
      <c r="BX35" s="12">
        <f>VLOOKUP($AQ35,Total_Rndwood_Trade_BAC!$AC$4:$AO$202,BX$1,FALSE)/10^3</f>
        <v>14.950700000000001</v>
      </c>
      <c r="BY35" s="12">
        <f>VLOOKUP($AQ35,Total_Rndwood_Trade_BAC!$AC$4:$AO$202,BY$1,FALSE)/10^3</f>
        <v>11.809200000000001</v>
      </c>
      <c r="BZ35" s="12">
        <f>VLOOKUP($AQ35,Total_Rndwood_Trade_BAC!$AC$4:$AO$202,BZ$1,FALSE)/10^3</f>
        <v>8.7124000000000006</v>
      </c>
      <c r="CA35" s="12">
        <f>VLOOKUP($AQ35,Total_Rndwood_Trade_BAC!$AC$4:$AO$202,CA$1,FALSE)/10^3</f>
        <v>6.4278000000000004</v>
      </c>
      <c r="CB35" s="12">
        <f>VLOOKUP($AQ35,Total_Rndwood_Trade_BAC!$AC$4:$AO$202,CB$1,FALSE)/10^3</f>
        <v>4.7421000000000006</v>
      </c>
      <c r="CC35" s="12">
        <f>VLOOKUP($AQ35,Total_Rndwood_Trade_BAC!$AC$4:$AO$202,CC$1,FALSE)/10^3</f>
        <v>3.4985999999999997</v>
      </c>
      <c r="CD35" s="12">
        <f>VLOOKUP($AQ35,Total_Rndwood_Trade_BAC!$AC$4:$AO$202,CD$1,FALSE)/10^3</f>
        <v>2.5810999999999997</v>
      </c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L35" s="12"/>
      <c r="DM35" s="12"/>
      <c r="DN35" s="12"/>
      <c r="DT35" s="12"/>
      <c r="DU35" s="12"/>
      <c r="DV35" s="12"/>
    </row>
    <row r="36" spans="1:126" x14ac:dyDescent="0.3">
      <c r="A36" t="s">
        <v>62</v>
      </c>
      <c r="B36">
        <v>5</v>
      </c>
      <c r="C36">
        <v>1081</v>
      </c>
      <c r="D36">
        <v>974</v>
      </c>
      <c r="E36">
        <v>997.5</v>
      </c>
      <c r="F36">
        <v>1097.0999999999999</v>
      </c>
      <c r="G36">
        <v>1197.8</v>
      </c>
      <c r="H36">
        <v>1117.8</v>
      </c>
      <c r="I36">
        <v>1070</v>
      </c>
      <c r="J36">
        <v>1040</v>
      </c>
      <c r="K36">
        <v>965.2</v>
      </c>
      <c r="L36">
        <v>889.7</v>
      </c>
      <c r="M36">
        <v>804.9</v>
      </c>
      <c r="O36" t="s">
        <v>62</v>
      </c>
      <c r="P36">
        <v>0</v>
      </c>
      <c r="Q36">
        <v>1</v>
      </c>
      <c r="R36">
        <v>10</v>
      </c>
      <c r="S36">
        <v>8.8000000000000007</v>
      </c>
      <c r="T36">
        <v>7.2</v>
      </c>
      <c r="U36">
        <v>5.9</v>
      </c>
      <c r="V36">
        <v>4.8</v>
      </c>
      <c r="W36">
        <v>3.9</v>
      </c>
      <c r="X36">
        <v>3.2</v>
      </c>
      <c r="Y36">
        <v>2.6</v>
      </c>
      <c r="Z36">
        <v>2.1</v>
      </c>
      <c r="AA36">
        <v>1.7</v>
      </c>
      <c r="AC36" t="s">
        <v>62</v>
      </c>
      <c r="AD36">
        <f t="shared" si="5"/>
        <v>5</v>
      </c>
      <c r="AE36">
        <f t="shared" si="5"/>
        <v>1080</v>
      </c>
      <c r="AF36">
        <f t="shared" si="5"/>
        <v>964</v>
      </c>
      <c r="AG36">
        <f t="shared" si="5"/>
        <v>988.7</v>
      </c>
      <c r="AH36">
        <f t="shared" si="5"/>
        <v>1089.8999999999999</v>
      </c>
      <c r="AI36">
        <f t="shared" si="5"/>
        <v>1191.8999999999999</v>
      </c>
      <c r="AJ36">
        <f t="shared" si="5"/>
        <v>1113</v>
      </c>
      <c r="AK36">
        <f t="shared" si="5"/>
        <v>1066.0999999999999</v>
      </c>
      <c r="AL36">
        <f t="shared" si="5"/>
        <v>1036.8</v>
      </c>
      <c r="AM36">
        <f t="shared" si="5"/>
        <v>962.6</v>
      </c>
      <c r="AN36">
        <f t="shared" si="5"/>
        <v>887.6</v>
      </c>
      <c r="AO36">
        <f t="shared" si="5"/>
        <v>803.19999999999993</v>
      </c>
      <c r="AQ36" s="4" t="s">
        <v>63</v>
      </c>
      <c r="AR36" s="11">
        <f t="shared" ref="AR36:AZ49" si="7">VLOOKUP($AQ36,$AC$4:$AO$202,AR$1,FALSE)/10^3</f>
        <v>4.5709000000000026</v>
      </c>
      <c r="AS36" s="11">
        <f t="shared" si="7"/>
        <v>2.0377000000000036</v>
      </c>
      <c r="AT36" s="11">
        <f t="shared" si="7"/>
        <v>7.06029999999999</v>
      </c>
      <c r="AU36" s="11">
        <f t="shared" si="7"/>
        <v>5.8814000000000028</v>
      </c>
      <c r="AV36" s="11">
        <f t="shared" si="7"/>
        <v>-17.323899999999998</v>
      </c>
      <c r="AW36" s="11">
        <f t="shared" si="7"/>
        <v>-41.119300000000003</v>
      </c>
      <c r="AX36" s="11">
        <f t="shared" si="7"/>
        <v>-67.324900000000014</v>
      </c>
      <c r="AY36" s="11">
        <f t="shared" si="7"/>
        <v>-92.825500000000005</v>
      </c>
      <c r="AZ36" s="11">
        <f t="shared" si="7"/>
        <v>-117.50499999999998</v>
      </c>
      <c r="BB36" s="11">
        <f>VLOOKUP($AQ36,Total_Rndwood_Trade_AF!$AC$4:$AO$202,BB$1,FALSE)/10^3</f>
        <v>4.5709000000000026</v>
      </c>
      <c r="BC36" s="11">
        <f>VLOOKUP($AQ36,Total_Rndwood_Trade_AF!$AC$4:$AO$202,BC$1,FALSE)/10^3</f>
        <v>9.1551000000000027</v>
      </c>
      <c r="BD36" s="11">
        <f>VLOOKUP($AQ36,Total_Rndwood_Trade_AF!$AC$4:$AO$202,BD$1,FALSE)/10^3</f>
        <v>15.305900000000005</v>
      </c>
      <c r="BE36" s="11">
        <f>VLOOKUP($AQ36,Total_Rndwood_Trade_AF!$AC$4:$AO$202,BE$1,FALSE)/10^3</f>
        <v>26.135399999999994</v>
      </c>
      <c r="BF36" s="11">
        <f>VLOOKUP($AQ36,Total_Rndwood_Trade_AF!$AC$4:$AO$202,BF$1,FALSE)/10^3</f>
        <v>19.571799999999996</v>
      </c>
      <c r="BG36" s="11">
        <f>VLOOKUP($AQ36,Total_Rndwood_Trade_AF!$AC$4:$AO$202,BG$1,FALSE)/10^3</f>
        <v>1.4375999999999971</v>
      </c>
      <c r="BH36" s="11">
        <f>VLOOKUP($AQ36,Total_Rndwood_Trade_AF!$AC$4:$AO$202,BH$1,FALSE)/10^3</f>
        <v>-21.812199999999986</v>
      </c>
      <c r="BI36" s="11">
        <f>VLOOKUP($AQ36,Total_Rndwood_Trade_AF!$AC$4:$AO$202,BI$1,FALSE)/10^3</f>
        <v>-48.731799999999964</v>
      </c>
      <c r="BJ36" s="11">
        <f>VLOOKUP($AQ36,Total_Rndwood_Trade_AF!$AC$4:$AO$202,BJ$1,FALSE)/10^3</f>
        <v>-75.256900000000002</v>
      </c>
      <c r="BK36" s="11"/>
      <c r="BL36" s="11">
        <f>VLOOKUP($AQ36,Total_Rndwood_Trade_BF!$AC$4:$AO$202,BL$1,FALSE)/10^3</f>
        <v>4.5709000000000026</v>
      </c>
      <c r="BM36" s="11">
        <f>VLOOKUP($AQ36,Total_Rndwood_Trade_BF!$AC$4:$AO$202,BM$1,FALSE)/10^3</f>
        <v>17.9283</v>
      </c>
      <c r="BN36" s="11">
        <f>VLOOKUP($AQ36,Total_Rndwood_Trade_BF!$AC$4:$AO$202,BN$1,FALSE)/10^3</f>
        <v>34.114599999999996</v>
      </c>
      <c r="BO36" s="11">
        <f>VLOOKUP($AQ36,Total_Rndwood_Trade_BF!$AC$4:$AO$202,BO$1,FALSE)/10^3</f>
        <v>42.613999999999983</v>
      </c>
      <c r="BP36" s="11">
        <f>VLOOKUP($AQ36,Total_Rndwood_Trade_BF!$AC$4:$AO$202,BP$1,FALSE)/10^3</f>
        <v>43.444900000000011</v>
      </c>
      <c r="BQ36" s="11">
        <f>VLOOKUP($AQ36,Total_Rndwood_Trade_BF!$AC$4:$AO$202,BQ$1,FALSE)/10^3</f>
        <v>30.831899999999997</v>
      </c>
      <c r="BR36" s="11">
        <f>VLOOKUP($AQ36,Total_Rndwood_Trade_BF!$AC$4:$AO$202,BR$1,FALSE)/10^3</f>
        <v>1.6606999999999954</v>
      </c>
      <c r="BS36" s="11">
        <f>VLOOKUP($AQ36,Total_Rndwood_Trade_BF!$AC$4:$AO$202,BS$1,FALSE)/10^3</f>
        <v>-26.399299999999993</v>
      </c>
      <c r="BT36" s="11">
        <f>VLOOKUP($AQ36,Total_Rndwood_Trade_BF!$AC$4:$AO$202,BT$1,FALSE)/10^3</f>
        <v>-53.945000000000014</v>
      </c>
      <c r="BU36" s="11"/>
      <c r="BV36" s="11">
        <f>VLOOKUP($AQ36,Total_Rndwood_Trade_BAC!$AC$4:$AO$202,BV$1,FALSE)/10^3</f>
        <v>4.5709000000000026</v>
      </c>
      <c r="BW36" s="11">
        <f>VLOOKUP($AQ36,Total_Rndwood_Trade_BAC!$AC$4:$AO$202,BW$1,FALSE)/10^3</f>
        <v>10.216100000000006</v>
      </c>
      <c r="BX36" s="11">
        <f>VLOOKUP($AQ36,Total_Rndwood_Trade_BAC!$AC$4:$AO$202,BX$1,FALSE)/10^3</f>
        <v>16.842600000000001</v>
      </c>
      <c r="BY36" s="11">
        <f>VLOOKUP($AQ36,Total_Rndwood_Trade_BAC!$AC$4:$AO$202,BY$1,FALSE)/10^3</f>
        <v>25.682099999999988</v>
      </c>
      <c r="BZ36" s="11">
        <f>VLOOKUP($AQ36,Total_Rndwood_Trade_BAC!$AC$4:$AO$202,BZ$1,FALSE)/10^3</f>
        <v>23.607599999999998</v>
      </c>
      <c r="CA36" s="11">
        <f>VLOOKUP($AQ36,Total_Rndwood_Trade_BAC!$AC$4:$AO$202,CA$1,FALSE)/10^3</f>
        <v>0.88509999999999722</v>
      </c>
      <c r="CB36" s="11">
        <f>VLOOKUP($AQ36,Total_Rndwood_Trade_BAC!$AC$4:$AO$202,CB$1,FALSE)/10^3</f>
        <v>-23.390999999999995</v>
      </c>
      <c r="CC36" s="11">
        <f>VLOOKUP($AQ36,Total_Rndwood_Trade_BAC!$AC$4:$AO$202,CC$1,FALSE)/10^3</f>
        <v>-49.808300000000003</v>
      </c>
      <c r="CD36" s="11">
        <f>VLOOKUP($AQ36,Total_Rndwood_Trade_BAC!$AC$4:$AO$202,CD$1,FALSE)/10^3</f>
        <v>-75.276000000000025</v>
      </c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L36" s="11"/>
      <c r="DM36" s="11"/>
      <c r="DN36" s="11"/>
      <c r="DT36" s="11"/>
      <c r="DU36" s="11"/>
      <c r="DV36" s="11"/>
    </row>
    <row r="37" spans="1:126" x14ac:dyDescent="0.3">
      <c r="A37" t="s">
        <v>64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O37" t="s">
        <v>64</v>
      </c>
      <c r="P37">
        <v>0</v>
      </c>
      <c r="Q37">
        <v>5</v>
      </c>
      <c r="R37">
        <v>3</v>
      </c>
      <c r="S37">
        <v>3.4</v>
      </c>
      <c r="T37">
        <v>4.0999999999999996</v>
      </c>
      <c r="U37">
        <v>5</v>
      </c>
      <c r="V37">
        <v>6.1</v>
      </c>
      <c r="W37">
        <v>7.4</v>
      </c>
      <c r="X37">
        <v>9</v>
      </c>
      <c r="Y37">
        <v>10.9</v>
      </c>
      <c r="Z37">
        <v>13.3</v>
      </c>
      <c r="AA37">
        <v>16.100000000000001</v>
      </c>
      <c r="AC37" t="s">
        <v>64</v>
      </c>
      <c r="AD37">
        <f t="shared" si="5"/>
        <v>0</v>
      </c>
      <c r="AE37">
        <f t="shared" si="5"/>
        <v>-5</v>
      </c>
      <c r="AF37">
        <f t="shared" si="5"/>
        <v>-3</v>
      </c>
      <c r="AG37">
        <f t="shared" si="5"/>
        <v>-3.4</v>
      </c>
      <c r="AH37">
        <f t="shared" si="5"/>
        <v>-4.0999999999999996</v>
      </c>
      <c r="AI37">
        <f t="shared" si="5"/>
        <v>-5</v>
      </c>
      <c r="AJ37">
        <f t="shared" si="5"/>
        <v>-6.1</v>
      </c>
      <c r="AK37">
        <f t="shared" si="5"/>
        <v>-7.4</v>
      </c>
      <c r="AL37">
        <f t="shared" si="5"/>
        <v>-9</v>
      </c>
      <c r="AM37">
        <f t="shared" si="5"/>
        <v>-10.9</v>
      </c>
      <c r="AN37">
        <f t="shared" si="5"/>
        <v>-13.3</v>
      </c>
      <c r="AO37">
        <f t="shared" si="5"/>
        <v>-16.100000000000001</v>
      </c>
      <c r="AQ37" t="s">
        <v>65</v>
      </c>
      <c r="AR37" s="12">
        <f t="shared" si="7"/>
        <v>-10.1671</v>
      </c>
      <c r="AS37" s="12">
        <f t="shared" si="7"/>
        <v>-11.2013</v>
      </c>
      <c r="AT37" s="12">
        <f t="shared" si="7"/>
        <v>-13.5786</v>
      </c>
      <c r="AU37" s="12">
        <f t="shared" si="7"/>
        <v>-15.9278</v>
      </c>
      <c r="AV37" s="12">
        <f t="shared" si="7"/>
        <v>-19.167800000000003</v>
      </c>
      <c r="AW37" s="12">
        <f t="shared" si="7"/>
        <v>-23.1447</v>
      </c>
      <c r="AX37" s="12">
        <f t="shared" si="7"/>
        <v>-27.910499999999999</v>
      </c>
      <c r="AY37" s="12">
        <f t="shared" si="7"/>
        <v>-31.322900000000001</v>
      </c>
      <c r="AZ37" s="12">
        <f t="shared" si="7"/>
        <v>-30.545000000000002</v>
      </c>
      <c r="BB37" s="12">
        <f>VLOOKUP($AQ37,Total_Rndwood_Trade_AF!$AC$4:$AO$202,BB$1,FALSE)/10^3</f>
        <v>-10.1671</v>
      </c>
      <c r="BC37" s="12">
        <f>VLOOKUP($AQ37,Total_Rndwood_Trade_AF!$AC$4:$AO$202,BC$1,FALSE)/10^3</f>
        <v>-12.248100000000001</v>
      </c>
      <c r="BD37" s="12">
        <f>VLOOKUP($AQ37,Total_Rndwood_Trade_AF!$AC$4:$AO$202,BD$1,FALSE)/10^3</f>
        <v>-14.7254</v>
      </c>
      <c r="BE37" s="12">
        <f>VLOOKUP($AQ37,Total_Rndwood_Trade_AF!$AC$4:$AO$202,BE$1,FALSE)/10^3</f>
        <v>-14.319600000000001</v>
      </c>
      <c r="BF37" s="12">
        <f>VLOOKUP($AQ37,Total_Rndwood_Trade_AF!$AC$4:$AO$202,BF$1,FALSE)/10^3</f>
        <v>-16.5885</v>
      </c>
      <c r="BG37" s="12">
        <f>VLOOKUP($AQ37,Total_Rndwood_Trade_AF!$AC$4:$AO$202,BG$1,FALSE)/10^3</f>
        <v>-20.174099999999999</v>
      </c>
      <c r="BH37" s="12">
        <f>VLOOKUP($AQ37,Total_Rndwood_Trade_AF!$AC$4:$AO$202,BH$1,FALSE)/10^3</f>
        <v>-24.284200000000002</v>
      </c>
      <c r="BI37" s="12">
        <f>VLOOKUP($AQ37,Total_Rndwood_Trade_AF!$AC$4:$AO$202,BI$1,FALSE)/10^3</f>
        <v>-29.2759</v>
      </c>
      <c r="BJ37" s="12">
        <f>VLOOKUP($AQ37,Total_Rndwood_Trade_AF!$AC$4:$AO$202,BJ$1,FALSE)/10^3</f>
        <v>-33.773400000000002</v>
      </c>
      <c r="BK37" s="12"/>
      <c r="BL37" s="12">
        <f>VLOOKUP($AQ37,Total_Rndwood_Trade_BF!$AC$4:$AO$202,BL$1,FALSE)/10^3</f>
        <v>-10.1671</v>
      </c>
      <c r="BM37" s="12">
        <f>VLOOKUP($AQ37,Total_Rndwood_Trade_BF!$AC$4:$AO$202,BM$1,FALSE)/10^3</f>
        <v>-9.3655000000000008</v>
      </c>
      <c r="BN37" s="12">
        <f>VLOOKUP($AQ37,Total_Rndwood_Trade_BF!$AC$4:$AO$202,BN$1,FALSE)/10^3</f>
        <v>-8.3493999999999993</v>
      </c>
      <c r="BO37" s="12">
        <f>VLOOKUP($AQ37,Total_Rndwood_Trade_BF!$AC$4:$AO$202,BO$1,FALSE)/10^3</f>
        <v>-8.7184000000000008</v>
      </c>
      <c r="BP37" s="12">
        <f>VLOOKUP($AQ37,Total_Rndwood_Trade_BF!$AC$4:$AO$202,BP$1,FALSE)/10^3</f>
        <v>-10.851799999999999</v>
      </c>
      <c r="BQ37" s="12">
        <f>VLOOKUP($AQ37,Total_Rndwood_Trade_BF!$AC$4:$AO$202,BQ$1,FALSE)/10^3</f>
        <v>-13.0891</v>
      </c>
      <c r="BR37" s="12">
        <f>VLOOKUP($AQ37,Total_Rndwood_Trade_BF!$AC$4:$AO$202,BR$1,FALSE)/10^3</f>
        <v>-15.2742</v>
      </c>
      <c r="BS37" s="12">
        <f>VLOOKUP($AQ37,Total_Rndwood_Trade_BF!$AC$4:$AO$202,BS$1,FALSE)/10^3</f>
        <v>-17.833600000000001</v>
      </c>
      <c r="BT37" s="12">
        <f>VLOOKUP($AQ37,Total_Rndwood_Trade_BF!$AC$4:$AO$202,BT$1,FALSE)/10^3</f>
        <v>-21.049299999999999</v>
      </c>
      <c r="BU37" s="12"/>
      <c r="BV37" s="12">
        <f>VLOOKUP($AQ37,Total_Rndwood_Trade_BAC!$AC$4:$AO$202,BV$1,FALSE)/10^3</f>
        <v>-10.1671</v>
      </c>
      <c r="BW37" s="12">
        <f>VLOOKUP($AQ37,Total_Rndwood_Trade_BAC!$AC$4:$AO$202,BW$1,FALSE)/10^3</f>
        <v>-11.829799999999999</v>
      </c>
      <c r="BX37" s="12">
        <f>VLOOKUP($AQ37,Total_Rndwood_Trade_BAC!$AC$4:$AO$202,BX$1,FALSE)/10^3</f>
        <v>-14.212999999999999</v>
      </c>
      <c r="BY37" s="12">
        <f>VLOOKUP($AQ37,Total_Rndwood_Trade_BAC!$AC$4:$AO$202,BY$1,FALSE)/10^3</f>
        <v>-14.9156</v>
      </c>
      <c r="BZ37" s="12">
        <f>VLOOKUP($AQ37,Total_Rndwood_Trade_BAC!$AC$4:$AO$202,BZ$1,FALSE)/10^3</f>
        <v>-18.259</v>
      </c>
      <c r="CA37" s="12">
        <f>VLOOKUP($AQ37,Total_Rndwood_Trade_BAC!$AC$4:$AO$202,CA$1,FALSE)/10^3</f>
        <v>-21.3231</v>
      </c>
      <c r="CB37" s="12">
        <f>VLOOKUP($AQ37,Total_Rndwood_Trade_BAC!$AC$4:$AO$202,CB$1,FALSE)/10^3</f>
        <v>-25.681000000000001</v>
      </c>
      <c r="CC37" s="12">
        <f>VLOOKUP($AQ37,Total_Rndwood_Trade_BAC!$AC$4:$AO$202,CC$1,FALSE)/10^3</f>
        <v>-30.949300000000004</v>
      </c>
      <c r="CD37" s="12">
        <f>VLOOKUP($AQ37,Total_Rndwood_Trade_BAC!$AC$4:$AO$202,CD$1,FALSE)/10^3</f>
        <v>-34.777699999999996</v>
      </c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L37" s="12"/>
      <c r="DM37" s="12"/>
      <c r="DN37" s="12"/>
      <c r="DT37" s="12"/>
      <c r="DU37" s="12"/>
      <c r="DV37" s="12"/>
    </row>
    <row r="38" spans="1:126" x14ac:dyDescent="0.3">
      <c r="A38" t="s">
        <v>21</v>
      </c>
      <c r="B38">
        <v>5</v>
      </c>
      <c r="C38">
        <v>850</v>
      </c>
      <c r="D38">
        <v>890</v>
      </c>
      <c r="E38">
        <v>741.6</v>
      </c>
      <c r="F38">
        <v>547.20000000000005</v>
      </c>
      <c r="G38">
        <v>403.7</v>
      </c>
      <c r="H38">
        <v>297.89999999999998</v>
      </c>
      <c r="I38">
        <v>219.8</v>
      </c>
      <c r="J38">
        <v>162.1</v>
      </c>
      <c r="K38">
        <v>119.6</v>
      </c>
      <c r="L38">
        <v>88.3</v>
      </c>
      <c r="M38">
        <v>65.099999999999994</v>
      </c>
      <c r="O38" t="s">
        <v>21</v>
      </c>
      <c r="P38">
        <v>0</v>
      </c>
      <c r="Q38">
        <v>1</v>
      </c>
      <c r="R38">
        <v>1</v>
      </c>
      <c r="S38">
        <v>0.9</v>
      </c>
      <c r="T38">
        <v>0.7</v>
      </c>
      <c r="U38">
        <v>0.6</v>
      </c>
      <c r="V38">
        <v>0.5</v>
      </c>
      <c r="W38">
        <v>0.4</v>
      </c>
      <c r="X38">
        <v>0.5</v>
      </c>
      <c r="Y38">
        <v>0.6</v>
      </c>
      <c r="Z38">
        <v>0.7</v>
      </c>
      <c r="AA38">
        <v>0.9</v>
      </c>
      <c r="AC38" t="s">
        <v>21</v>
      </c>
      <c r="AD38">
        <f t="shared" si="5"/>
        <v>5</v>
      </c>
      <c r="AE38">
        <f t="shared" si="5"/>
        <v>849</v>
      </c>
      <c r="AF38">
        <f t="shared" si="5"/>
        <v>889</v>
      </c>
      <c r="AG38">
        <f t="shared" si="5"/>
        <v>740.7</v>
      </c>
      <c r="AH38">
        <f t="shared" si="5"/>
        <v>546.5</v>
      </c>
      <c r="AI38">
        <f t="shared" si="5"/>
        <v>403.09999999999997</v>
      </c>
      <c r="AJ38">
        <f t="shared" si="5"/>
        <v>297.39999999999998</v>
      </c>
      <c r="AK38">
        <f t="shared" si="5"/>
        <v>219.4</v>
      </c>
      <c r="AL38">
        <f t="shared" si="5"/>
        <v>161.6</v>
      </c>
      <c r="AM38">
        <f t="shared" si="5"/>
        <v>119</v>
      </c>
      <c r="AN38">
        <f t="shared" si="5"/>
        <v>87.6</v>
      </c>
      <c r="AO38">
        <f t="shared" si="5"/>
        <v>64.199999999999989</v>
      </c>
      <c r="AQ38" t="s">
        <v>66</v>
      </c>
      <c r="AR38" s="12">
        <f t="shared" si="7"/>
        <v>4.3702999999999994</v>
      </c>
      <c r="AS38" s="12">
        <f t="shared" si="7"/>
        <v>4.5831999999999997</v>
      </c>
      <c r="AT38" s="12">
        <f t="shared" si="7"/>
        <v>4.1176000000000004</v>
      </c>
      <c r="AU38" s="12">
        <f t="shared" si="7"/>
        <v>2.9178999999999999</v>
      </c>
      <c r="AV38" s="12">
        <f t="shared" si="7"/>
        <v>2.0550000000000002</v>
      </c>
      <c r="AW38" s="12">
        <f t="shared" si="7"/>
        <v>1.4362999999999999</v>
      </c>
      <c r="AX38" s="12">
        <f t="shared" si="7"/>
        <v>0.98419999999999996</v>
      </c>
      <c r="AY38" s="12">
        <f t="shared" si="7"/>
        <v>0.39360000000000001</v>
      </c>
      <c r="AZ38" s="12">
        <f t="shared" si="7"/>
        <v>-0.11429999999999996</v>
      </c>
      <c r="BB38" s="12">
        <f>VLOOKUP($AQ38,Total_Rndwood_Trade_AF!$AC$4:$AO$202,BB$1,FALSE)/10^3</f>
        <v>4.3702999999999994</v>
      </c>
      <c r="BC38" s="12">
        <f>VLOOKUP($AQ38,Total_Rndwood_Trade_AF!$AC$4:$AO$202,BC$1,FALSE)/10^3</f>
        <v>5.1961000000000004</v>
      </c>
      <c r="BD38" s="12">
        <f>VLOOKUP($AQ38,Total_Rndwood_Trade_AF!$AC$4:$AO$202,BD$1,FALSE)/10^3</f>
        <v>5.6641000000000004</v>
      </c>
      <c r="BE38" s="12">
        <f>VLOOKUP($AQ38,Total_Rndwood_Trade_AF!$AC$4:$AO$202,BE$1,FALSE)/10^3</f>
        <v>4.0731000000000002</v>
      </c>
      <c r="BF38" s="12">
        <f>VLOOKUP($AQ38,Total_Rndwood_Trade_AF!$AC$4:$AO$202,BF$1,FALSE)/10^3</f>
        <v>2.9072</v>
      </c>
      <c r="BG38" s="12">
        <f>VLOOKUP($AQ38,Total_Rndwood_Trade_AF!$AC$4:$AO$202,BG$1,FALSE)/10^3</f>
        <v>2.0651000000000002</v>
      </c>
      <c r="BH38" s="12">
        <f>VLOOKUP($AQ38,Total_Rndwood_Trade_AF!$AC$4:$AO$202,BH$1,FALSE)/10^3</f>
        <v>1.4584999999999999</v>
      </c>
      <c r="BI38" s="12">
        <f>VLOOKUP($AQ38,Total_Rndwood_Trade_AF!$AC$4:$AO$202,BI$1,FALSE)/10^3</f>
        <v>0.74859999999999993</v>
      </c>
      <c r="BJ38" s="12">
        <f>VLOOKUP($AQ38,Total_Rndwood_Trade_AF!$AC$4:$AO$202,BJ$1,FALSE)/10^3</f>
        <v>0.15369999999999992</v>
      </c>
      <c r="BK38" s="12"/>
      <c r="BL38" s="12">
        <f>VLOOKUP($AQ38,Total_Rndwood_Trade_BF!$AC$4:$AO$202,BL$1,FALSE)/10^3</f>
        <v>4.3702999999999994</v>
      </c>
      <c r="BM38" s="12">
        <f>VLOOKUP($AQ38,Total_Rndwood_Trade_BF!$AC$4:$AO$202,BM$1,FALSE)/10^3</f>
        <v>6.109</v>
      </c>
      <c r="BN38" s="12">
        <f>VLOOKUP($AQ38,Total_Rndwood_Trade_BF!$AC$4:$AO$202,BN$1,FALSE)/10^3</f>
        <v>7.5324000000000009</v>
      </c>
      <c r="BO38" s="12">
        <f>VLOOKUP($AQ38,Total_Rndwood_Trade_BF!$AC$4:$AO$202,BO$1,FALSE)/10^3</f>
        <v>5.6059999999999999</v>
      </c>
      <c r="BP38" s="12">
        <f>VLOOKUP($AQ38,Total_Rndwood_Trade_BF!$AC$4:$AO$202,BP$1,FALSE)/10^3</f>
        <v>4.0381999999999998</v>
      </c>
      <c r="BQ38" s="12">
        <f>VLOOKUP($AQ38,Total_Rndwood_Trade_BF!$AC$4:$AO$202,BQ$1,FALSE)/10^3</f>
        <v>2.8996000000000004</v>
      </c>
      <c r="BR38" s="12">
        <f>VLOOKUP($AQ38,Total_Rndwood_Trade_BF!$AC$4:$AO$202,BR$1,FALSE)/10^3</f>
        <v>2.0741999999999998</v>
      </c>
      <c r="BS38" s="12">
        <f>VLOOKUP($AQ38,Total_Rndwood_Trade_BF!$AC$4:$AO$202,BS$1,FALSE)/10^3</f>
        <v>1.2027999999999999</v>
      </c>
      <c r="BT38" s="12">
        <f>VLOOKUP($AQ38,Total_Rndwood_Trade_BF!$AC$4:$AO$202,BT$1,FALSE)/10^3</f>
        <v>0.48890000000000011</v>
      </c>
      <c r="BU38" s="12"/>
      <c r="BV38" s="12">
        <f>VLOOKUP($AQ38,Total_Rndwood_Trade_BAC!$AC$4:$AO$202,BV$1,FALSE)/10^3</f>
        <v>4.3702999999999994</v>
      </c>
      <c r="BW38" s="12">
        <f>VLOOKUP($AQ38,Total_Rndwood_Trade_BAC!$AC$4:$AO$202,BW$1,FALSE)/10^3</f>
        <v>5.0311000000000003</v>
      </c>
      <c r="BX38" s="12">
        <f>VLOOKUP($AQ38,Total_Rndwood_Trade_BAC!$AC$4:$AO$202,BX$1,FALSE)/10^3</f>
        <v>5.3904000000000005</v>
      </c>
      <c r="BY38" s="12">
        <f>VLOOKUP($AQ38,Total_Rndwood_Trade_BAC!$AC$4:$AO$202,BY$1,FALSE)/10^3</f>
        <v>3.8570000000000007</v>
      </c>
      <c r="BZ38" s="12">
        <f>VLOOKUP($AQ38,Total_Rndwood_Trade_BAC!$AC$4:$AO$202,BZ$1,FALSE)/10^3</f>
        <v>2.7478000000000002</v>
      </c>
      <c r="CA38" s="12">
        <f>VLOOKUP($AQ38,Total_Rndwood_Trade_BAC!$AC$4:$AO$202,CA$1,FALSE)/10^3</f>
        <v>1.9475000000000002</v>
      </c>
      <c r="CB38" s="12">
        <f>VLOOKUP($AQ38,Total_Rndwood_Trade_BAC!$AC$4:$AO$202,CB$1,FALSE)/10^3</f>
        <v>1.3716999999999999</v>
      </c>
      <c r="CC38" s="12">
        <f>VLOOKUP($AQ38,Total_Rndwood_Trade_BAC!$AC$4:$AO$202,CC$1,FALSE)/10^3</f>
        <v>0.6845</v>
      </c>
      <c r="CD38" s="12">
        <f>VLOOKUP($AQ38,Total_Rndwood_Trade_BAC!$AC$4:$AO$202,CD$1,FALSE)/10^3</f>
        <v>0.1065</v>
      </c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L38" s="12"/>
      <c r="DM38" s="12"/>
      <c r="DN38" s="12"/>
      <c r="DT38" s="12"/>
      <c r="DU38" s="12"/>
      <c r="DV38" s="12"/>
    </row>
    <row r="39" spans="1:126" x14ac:dyDescent="0.3">
      <c r="A39" t="s">
        <v>67</v>
      </c>
      <c r="B39">
        <v>0</v>
      </c>
      <c r="C39">
        <v>2</v>
      </c>
      <c r="D39">
        <v>2</v>
      </c>
      <c r="E39">
        <v>2.1</v>
      </c>
      <c r="F39">
        <v>2.8</v>
      </c>
      <c r="G39">
        <v>3.7</v>
      </c>
      <c r="H39">
        <v>3.6</v>
      </c>
      <c r="I39">
        <v>3.5</v>
      </c>
      <c r="J39">
        <v>3.4</v>
      </c>
      <c r="K39">
        <v>3.1</v>
      </c>
      <c r="L39">
        <v>2.8</v>
      </c>
      <c r="M39">
        <v>2.1</v>
      </c>
      <c r="O39" t="s">
        <v>67</v>
      </c>
      <c r="P39">
        <v>6</v>
      </c>
      <c r="Q39">
        <v>2</v>
      </c>
      <c r="R39">
        <v>2</v>
      </c>
      <c r="S39">
        <v>1.8</v>
      </c>
      <c r="T39">
        <v>1.4</v>
      </c>
      <c r="U39">
        <v>1.2</v>
      </c>
      <c r="V39">
        <v>1</v>
      </c>
      <c r="W39">
        <v>0.8</v>
      </c>
      <c r="X39">
        <v>0.6</v>
      </c>
      <c r="Y39">
        <v>0.5</v>
      </c>
      <c r="Z39">
        <v>0.4</v>
      </c>
      <c r="AA39">
        <v>0.4</v>
      </c>
      <c r="AC39" t="s">
        <v>67</v>
      </c>
      <c r="AD39">
        <f t="shared" si="5"/>
        <v>-6</v>
      </c>
      <c r="AE39">
        <f t="shared" si="5"/>
        <v>0</v>
      </c>
      <c r="AF39">
        <f t="shared" si="5"/>
        <v>0</v>
      </c>
      <c r="AG39">
        <f t="shared" si="5"/>
        <v>0.30000000000000004</v>
      </c>
      <c r="AH39">
        <f t="shared" si="5"/>
        <v>1.4</v>
      </c>
      <c r="AI39">
        <f t="shared" si="5"/>
        <v>2.5</v>
      </c>
      <c r="AJ39">
        <f t="shared" si="5"/>
        <v>2.6</v>
      </c>
      <c r="AK39">
        <f t="shared" si="5"/>
        <v>2.7</v>
      </c>
      <c r="AL39">
        <f t="shared" si="5"/>
        <v>2.8</v>
      </c>
      <c r="AM39">
        <f t="shared" si="5"/>
        <v>2.6</v>
      </c>
      <c r="AN39">
        <f t="shared" si="5"/>
        <v>2.4</v>
      </c>
      <c r="AO39">
        <f t="shared" si="5"/>
        <v>1.7000000000000002</v>
      </c>
      <c r="AQ39" t="s">
        <v>68</v>
      </c>
      <c r="AR39" s="12">
        <f t="shared" si="7"/>
        <v>-8.9727000000000015</v>
      </c>
      <c r="AS39" s="12">
        <f t="shared" si="7"/>
        <v>-11.4109</v>
      </c>
      <c r="AT39" s="12">
        <f t="shared" si="7"/>
        <v>-9.3638000000000012</v>
      </c>
      <c r="AU39" s="12">
        <f t="shared" si="7"/>
        <v>-11.6624</v>
      </c>
      <c r="AV39" s="12">
        <f t="shared" si="7"/>
        <v>-14.388500000000001</v>
      </c>
      <c r="AW39" s="12">
        <f t="shared" si="7"/>
        <v>-17.653099999999998</v>
      </c>
      <c r="AX39" s="12">
        <f t="shared" si="7"/>
        <v>-21.5868</v>
      </c>
      <c r="AY39" s="12">
        <f t="shared" si="7"/>
        <v>-26.3445</v>
      </c>
      <c r="AZ39" s="12">
        <f t="shared" si="7"/>
        <v>-32.112299999999998</v>
      </c>
      <c r="BB39" s="12">
        <f>VLOOKUP($AQ39,Total_Rndwood_Trade_AF!$AC$4:$AO$202,BB$1,FALSE)/10^3</f>
        <v>-8.9727000000000015</v>
      </c>
      <c r="BC39" s="12">
        <f>VLOOKUP($AQ39,Total_Rndwood_Trade_AF!$AC$4:$AO$202,BC$1,FALSE)/10^3</f>
        <v>-7.9592000000000001</v>
      </c>
      <c r="BD39" s="12">
        <f>VLOOKUP($AQ39,Total_Rndwood_Trade_AF!$AC$4:$AO$202,BD$1,FALSE)/10^3</f>
        <v>-6.5490999999999993</v>
      </c>
      <c r="BE39" s="12">
        <f>VLOOKUP($AQ39,Total_Rndwood_Trade_AF!$AC$4:$AO$202,BE$1,FALSE)/10^3</f>
        <v>-5.3839000000000006</v>
      </c>
      <c r="BF39" s="12">
        <f>VLOOKUP($AQ39,Total_Rndwood_Trade_AF!$AC$4:$AO$202,BF$1,FALSE)/10^3</f>
        <v>-6.7495000000000003</v>
      </c>
      <c r="BG39" s="12">
        <f>VLOOKUP($AQ39,Total_Rndwood_Trade_AF!$AC$4:$AO$202,BG$1,FALSE)/10^3</f>
        <v>-8.3587999999999987</v>
      </c>
      <c r="BH39" s="12">
        <f>VLOOKUP($AQ39,Total_Rndwood_Trade_AF!$AC$4:$AO$202,BH$1,FALSE)/10^3</f>
        <v>-10.278300000000002</v>
      </c>
      <c r="BI39" s="12">
        <f>VLOOKUP($AQ39,Total_Rndwood_Trade_AF!$AC$4:$AO$202,BI$1,FALSE)/10^3</f>
        <v>-12.5855</v>
      </c>
      <c r="BJ39" s="12">
        <f>VLOOKUP($AQ39,Total_Rndwood_Trade_AF!$AC$4:$AO$202,BJ$1,FALSE)/10^3</f>
        <v>-15.371700000000001</v>
      </c>
      <c r="BK39" s="12"/>
      <c r="BL39" s="12">
        <f>VLOOKUP($AQ39,Total_Rndwood_Trade_BF!$AC$4:$AO$202,BL$1,FALSE)/10^3</f>
        <v>-8.9727000000000015</v>
      </c>
      <c r="BM39" s="12">
        <f>VLOOKUP($AQ39,Total_Rndwood_Trade_BF!$AC$4:$AO$202,BM$1,FALSE)/10^3</f>
        <v>-7.3966000000000003</v>
      </c>
      <c r="BN39" s="12">
        <f>VLOOKUP($AQ39,Total_Rndwood_Trade_BF!$AC$4:$AO$202,BN$1,FALSE)/10^3</f>
        <v>-6.0903</v>
      </c>
      <c r="BO39" s="12">
        <f>VLOOKUP($AQ39,Total_Rndwood_Trade_BF!$AC$4:$AO$202,BO$1,FALSE)/10^3</f>
        <v>-5.0098000000000003</v>
      </c>
      <c r="BP39" s="12">
        <f>VLOOKUP($AQ39,Total_Rndwood_Trade_BF!$AC$4:$AO$202,BP$1,FALSE)/10^3</f>
        <v>-6.2942999999999998</v>
      </c>
      <c r="BQ39" s="12">
        <f>VLOOKUP($AQ39,Total_Rndwood_Trade_BF!$AC$4:$AO$202,BQ$1,FALSE)/10^3</f>
        <v>-7.8048999999999999</v>
      </c>
      <c r="BR39" s="12">
        <f>VLOOKUP($AQ39,Total_Rndwood_Trade_BF!$AC$4:$AO$202,BR$1,FALSE)/10^3</f>
        <v>-9.6044000000000018</v>
      </c>
      <c r="BS39" s="12">
        <f>VLOOKUP($AQ39,Total_Rndwood_Trade_BF!$AC$4:$AO$202,BS$1,FALSE)/10^3</f>
        <v>-11.765600000000001</v>
      </c>
      <c r="BT39" s="12">
        <f>VLOOKUP($AQ39,Total_Rndwood_Trade_BF!$AC$4:$AO$202,BT$1,FALSE)/10^3</f>
        <v>-14.374000000000001</v>
      </c>
      <c r="BU39" s="12"/>
      <c r="BV39" s="12">
        <f>VLOOKUP($AQ39,Total_Rndwood_Trade_BAC!$AC$4:$AO$202,BV$1,FALSE)/10^3</f>
        <v>-8.9727000000000015</v>
      </c>
      <c r="BW39" s="12">
        <f>VLOOKUP($AQ39,Total_Rndwood_Trade_BAC!$AC$4:$AO$202,BW$1,FALSE)/10^3</f>
        <v>-7.3966000000000003</v>
      </c>
      <c r="BX39" s="12">
        <f>VLOOKUP($AQ39,Total_Rndwood_Trade_BAC!$AC$4:$AO$202,BX$1,FALSE)/10^3</f>
        <v>-6.0903</v>
      </c>
      <c r="BY39" s="12">
        <f>VLOOKUP($AQ39,Total_Rndwood_Trade_BAC!$AC$4:$AO$202,BY$1,FALSE)/10^3</f>
        <v>-5.0098000000000003</v>
      </c>
      <c r="BZ39" s="12">
        <f>VLOOKUP($AQ39,Total_Rndwood_Trade_BAC!$AC$4:$AO$202,BZ$1,FALSE)/10^3</f>
        <v>-6.2942999999999998</v>
      </c>
      <c r="CA39" s="12">
        <f>VLOOKUP($AQ39,Total_Rndwood_Trade_BAC!$AC$4:$AO$202,CA$1,FALSE)/10^3</f>
        <v>-7.8048999999999999</v>
      </c>
      <c r="CB39" s="12">
        <f>VLOOKUP($AQ39,Total_Rndwood_Trade_BAC!$AC$4:$AO$202,CB$1,FALSE)/10^3</f>
        <v>-9.6044000000000018</v>
      </c>
      <c r="CC39" s="12">
        <f>VLOOKUP($AQ39,Total_Rndwood_Trade_BAC!$AC$4:$AO$202,CC$1,FALSE)/10^3</f>
        <v>-11.765600000000001</v>
      </c>
      <c r="CD39" s="12">
        <f>VLOOKUP($AQ39,Total_Rndwood_Trade_BAC!$AC$4:$AO$202,CD$1,FALSE)/10^3</f>
        <v>-14.374000000000001</v>
      </c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L39" s="12"/>
      <c r="DM39" s="12"/>
      <c r="DN39" s="12"/>
      <c r="DT39" s="12"/>
      <c r="DU39" s="12"/>
      <c r="DV39" s="12"/>
    </row>
    <row r="40" spans="1:126" x14ac:dyDescent="0.3">
      <c r="A40" t="s">
        <v>69</v>
      </c>
      <c r="B40">
        <v>0</v>
      </c>
      <c r="C40">
        <v>1</v>
      </c>
      <c r="D40">
        <v>1</v>
      </c>
      <c r="E40">
        <v>0.9</v>
      </c>
      <c r="F40">
        <v>1</v>
      </c>
      <c r="G40">
        <v>1.1000000000000001</v>
      </c>
      <c r="H40">
        <v>0.8</v>
      </c>
      <c r="I40">
        <v>0.6</v>
      </c>
      <c r="J40">
        <v>0.4</v>
      </c>
      <c r="K40">
        <v>0.3</v>
      </c>
      <c r="L40">
        <v>0.2</v>
      </c>
      <c r="M40">
        <v>0.2</v>
      </c>
      <c r="O40" t="s">
        <v>69</v>
      </c>
      <c r="P40">
        <v>0</v>
      </c>
      <c r="Q40">
        <v>0</v>
      </c>
      <c r="R40">
        <v>1</v>
      </c>
      <c r="S40">
        <v>0.9</v>
      </c>
      <c r="T40">
        <v>0.7</v>
      </c>
      <c r="U40">
        <v>0.6</v>
      </c>
      <c r="V40">
        <v>0.5</v>
      </c>
      <c r="W40">
        <v>0.4</v>
      </c>
      <c r="X40">
        <v>0.5</v>
      </c>
      <c r="Y40">
        <v>0.6</v>
      </c>
      <c r="Z40">
        <v>0.7</v>
      </c>
      <c r="AA40">
        <v>0.8</v>
      </c>
      <c r="AC40" t="s">
        <v>69</v>
      </c>
      <c r="AD40">
        <f t="shared" si="5"/>
        <v>0</v>
      </c>
      <c r="AE40">
        <f t="shared" si="5"/>
        <v>1</v>
      </c>
      <c r="AF40">
        <f t="shared" si="5"/>
        <v>0</v>
      </c>
      <c r="AG40">
        <f t="shared" si="5"/>
        <v>0</v>
      </c>
      <c r="AH40">
        <f t="shared" si="5"/>
        <v>0.30000000000000004</v>
      </c>
      <c r="AI40">
        <f t="shared" si="5"/>
        <v>0.50000000000000011</v>
      </c>
      <c r="AJ40">
        <f t="shared" si="5"/>
        <v>0.30000000000000004</v>
      </c>
      <c r="AK40">
        <f t="shared" si="5"/>
        <v>0.19999999999999996</v>
      </c>
      <c r="AL40">
        <f t="shared" si="5"/>
        <v>-9.9999999999999978E-2</v>
      </c>
      <c r="AM40">
        <f t="shared" si="5"/>
        <v>-0.3</v>
      </c>
      <c r="AN40">
        <f t="shared" si="5"/>
        <v>-0.49999999999999994</v>
      </c>
      <c r="AO40">
        <f t="shared" si="5"/>
        <v>-0.60000000000000009</v>
      </c>
      <c r="AQ40" t="s">
        <v>70</v>
      </c>
      <c r="AR40" s="12">
        <f t="shared" si="7"/>
        <v>2.4420999999999999</v>
      </c>
      <c r="AS40" s="12">
        <f t="shared" si="7"/>
        <v>1.6075999999999999</v>
      </c>
      <c r="AT40" s="12">
        <f t="shared" si="7"/>
        <v>1.0276000000000001</v>
      </c>
      <c r="AU40" s="12">
        <f t="shared" si="7"/>
        <v>0.62920000000000009</v>
      </c>
      <c r="AV40" s="12">
        <f t="shared" si="7"/>
        <v>0.35909999999999992</v>
      </c>
      <c r="AW40" s="12">
        <f t="shared" si="7"/>
        <v>0.17920000000000005</v>
      </c>
      <c r="AX40" s="12">
        <f t="shared" si="7"/>
        <v>6.2300000000000071E-2</v>
      </c>
      <c r="AY40" s="12">
        <f t="shared" si="7"/>
        <v>0.2656</v>
      </c>
      <c r="AZ40" s="12">
        <f t="shared" si="7"/>
        <v>0.66370000000000007</v>
      </c>
      <c r="BB40" s="12">
        <f>VLOOKUP($AQ40,Total_Rndwood_Trade_AF!$AC$4:$AO$202,BB$1,FALSE)/10^3</f>
        <v>2.4420999999999999</v>
      </c>
      <c r="BC40" s="12">
        <f>VLOOKUP($AQ40,Total_Rndwood_Trade_AF!$AC$4:$AO$202,BC$1,FALSE)/10^3</f>
        <v>1.6074999999999999</v>
      </c>
      <c r="BD40" s="12">
        <f>VLOOKUP($AQ40,Total_Rndwood_Trade_AF!$AC$4:$AO$202,BD$1,FALSE)/10^3</f>
        <v>1.0276000000000001</v>
      </c>
      <c r="BE40" s="12">
        <f>VLOOKUP($AQ40,Total_Rndwood_Trade_AF!$AC$4:$AO$202,BE$1,FALSE)/10^3</f>
        <v>1.6333000000000002</v>
      </c>
      <c r="BF40" s="12">
        <f>VLOOKUP($AQ40,Total_Rndwood_Trade_AF!$AC$4:$AO$202,BF$1,FALSE)/10^3</f>
        <v>1.6004</v>
      </c>
      <c r="BG40" s="12">
        <f>VLOOKUP($AQ40,Total_Rndwood_Trade_AF!$AC$4:$AO$202,BG$1,FALSE)/10^3</f>
        <v>1.5235999999999998</v>
      </c>
      <c r="BH40" s="12">
        <f>VLOOKUP($AQ40,Total_Rndwood_Trade_AF!$AC$4:$AO$202,BH$1,FALSE)/10^3</f>
        <v>1.3031999999999999</v>
      </c>
      <c r="BI40" s="12">
        <f>VLOOKUP($AQ40,Total_Rndwood_Trade_AF!$AC$4:$AO$202,BI$1,FALSE)/10^3</f>
        <v>0.91989999999999994</v>
      </c>
      <c r="BJ40" s="12">
        <f>VLOOKUP($AQ40,Total_Rndwood_Trade_AF!$AC$4:$AO$202,BJ$1,FALSE)/10^3</f>
        <v>1.3389000000000002</v>
      </c>
      <c r="BK40" s="12"/>
      <c r="BL40" s="12">
        <f>VLOOKUP($AQ40,Total_Rndwood_Trade_BF!$AC$4:$AO$202,BL$1,FALSE)/10^3</f>
        <v>2.4420999999999999</v>
      </c>
      <c r="BM40" s="12">
        <f>VLOOKUP($AQ40,Total_Rndwood_Trade_BF!$AC$4:$AO$202,BM$1,FALSE)/10^3</f>
        <v>1.6080999999999999</v>
      </c>
      <c r="BN40" s="12">
        <f>VLOOKUP($AQ40,Total_Rndwood_Trade_BF!$AC$4:$AO$202,BN$1,FALSE)/10^3</f>
        <v>2.1555</v>
      </c>
      <c r="BO40" s="12">
        <f>VLOOKUP($AQ40,Total_Rndwood_Trade_BF!$AC$4:$AO$202,BO$1,FALSE)/10^3</f>
        <v>2.9287999999999998</v>
      </c>
      <c r="BP40" s="12">
        <f>VLOOKUP($AQ40,Total_Rndwood_Trade_BF!$AC$4:$AO$202,BP$1,FALSE)/10^3</f>
        <v>2.0554999999999999</v>
      </c>
      <c r="BQ40" s="12">
        <f>VLOOKUP($AQ40,Total_Rndwood_Trade_BF!$AC$4:$AO$202,BQ$1,FALSE)/10^3</f>
        <v>1.4306999999999999</v>
      </c>
      <c r="BR40" s="12">
        <f>VLOOKUP($AQ40,Total_Rndwood_Trade_BF!$AC$4:$AO$202,BR$1,FALSE)/10^3</f>
        <v>0.98569999999999991</v>
      </c>
      <c r="BS40" s="12">
        <f>VLOOKUP($AQ40,Total_Rndwood_Trade_BF!$AC$4:$AO$202,BS$1,FALSE)/10^3</f>
        <v>0.67010000000000003</v>
      </c>
      <c r="BT40" s="12">
        <f>VLOOKUP($AQ40,Total_Rndwood_Trade_BF!$AC$4:$AO$202,BT$1,FALSE)/10^3</f>
        <v>0.57540000000000013</v>
      </c>
      <c r="BU40" s="12"/>
      <c r="BV40" s="12">
        <f>VLOOKUP($AQ40,Total_Rndwood_Trade_BAC!$AC$4:$AO$202,BV$1,FALSE)/10^3</f>
        <v>2.4420999999999999</v>
      </c>
      <c r="BW40" s="12">
        <f>VLOOKUP($AQ40,Total_Rndwood_Trade_BAC!$AC$4:$AO$202,BW$1,FALSE)/10^3</f>
        <v>1.6074999999999999</v>
      </c>
      <c r="BX40" s="12">
        <f>VLOOKUP($AQ40,Total_Rndwood_Trade_BAC!$AC$4:$AO$202,BX$1,FALSE)/10^3</f>
        <v>1.0275000000000003</v>
      </c>
      <c r="BY40" s="12">
        <f>VLOOKUP($AQ40,Total_Rndwood_Trade_BAC!$AC$4:$AO$202,BY$1,FALSE)/10^3</f>
        <v>1.22</v>
      </c>
      <c r="BZ40" s="12">
        <f>VLOOKUP($AQ40,Total_Rndwood_Trade_BAC!$AC$4:$AO$202,BZ$1,FALSE)/10^3</f>
        <v>0.79500000000000004</v>
      </c>
      <c r="CA40" s="12">
        <f>VLOOKUP($AQ40,Total_Rndwood_Trade_BAC!$AC$4:$AO$202,CA$1,FALSE)/10^3</f>
        <v>1.2805</v>
      </c>
      <c r="CB40" s="12">
        <f>VLOOKUP($AQ40,Total_Rndwood_Trade_BAC!$AC$4:$AO$202,CB$1,FALSE)/10^3</f>
        <v>0.87490000000000001</v>
      </c>
      <c r="CC40" s="12">
        <f>VLOOKUP($AQ40,Total_Rndwood_Trade_BAC!$AC$4:$AO$202,CC$1,FALSE)/10^3</f>
        <v>0.60419999999999996</v>
      </c>
      <c r="CD40" s="12">
        <f>VLOOKUP($AQ40,Total_Rndwood_Trade_BAC!$AC$4:$AO$202,CD$1,FALSE)/10^3</f>
        <v>1.1145</v>
      </c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L40" s="12"/>
      <c r="DM40" s="12"/>
      <c r="DN40" s="12"/>
      <c r="DT40" s="12"/>
      <c r="DU40" s="12"/>
      <c r="DV40" s="12"/>
    </row>
    <row r="41" spans="1:126" x14ac:dyDescent="0.3">
      <c r="A41" t="s">
        <v>71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O41" t="s">
        <v>71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 t="s">
        <v>71</v>
      </c>
      <c r="AD41">
        <f t="shared" ref="AD41:AO54" si="8">B41-P41</f>
        <v>0</v>
      </c>
      <c r="AE41">
        <f t="shared" si="8"/>
        <v>0</v>
      </c>
      <c r="AF41">
        <f t="shared" si="8"/>
        <v>0</v>
      </c>
      <c r="AG41">
        <f t="shared" si="8"/>
        <v>0</v>
      </c>
      <c r="AH41">
        <f t="shared" si="8"/>
        <v>0</v>
      </c>
      <c r="AI41">
        <f t="shared" si="8"/>
        <v>0</v>
      </c>
      <c r="AJ41">
        <f t="shared" si="8"/>
        <v>0</v>
      </c>
      <c r="AK41">
        <f t="shared" si="8"/>
        <v>0</v>
      </c>
      <c r="AL41">
        <f t="shared" si="8"/>
        <v>0</v>
      </c>
      <c r="AM41">
        <f t="shared" si="8"/>
        <v>0</v>
      </c>
      <c r="AN41">
        <f t="shared" si="8"/>
        <v>0</v>
      </c>
      <c r="AO41">
        <f t="shared" si="8"/>
        <v>0</v>
      </c>
      <c r="AQ41" t="s">
        <v>72</v>
      </c>
      <c r="AR41" s="12">
        <f t="shared" si="7"/>
        <v>-4.4287000000000001</v>
      </c>
      <c r="AS41" s="12">
        <f t="shared" si="7"/>
        <v>-8.2065999999999981</v>
      </c>
      <c r="AT41" s="12">
        <f t="shared" si="7"/>
        <v>-12.064200000000001</v>
      </c>
      <c r="AU41" s="12">
        <f t="shared" si="7"/>
        <v>-16.212599999999998</v>
      </c>
      <c r="AV41" s="12">
        <f t="shared" si="7"/>
        <v>-20.857700000000001</v>
      </c>
      <c r="AW41" s="12">
        <f t="shared" si="7"/>
        <v>-26.212700000000002</v>
      </c>
      <c r="AX41" s="12">
        <f t="shared" si="7"/>
        <v>-32.509100000000004</v>
      </c>
      <c r="AY41" s="12">
        <f t="shared" si="7"/>
        <v>-40.008399999999995</v>
      </c>
      <c r="AZ41" s="12">
        <f t="shared" si="7"/>
        <v>-49.012999999999998</v>
      </c>
      <c r="BB41" s="12">
        <f>VLOOKUP($AQ41,Total_Rndwood_Trade_AF!$AC$4:$AO$202,BB$1,FALSE)/10^3</f>
        <v>-4.4287000000000001</v>
      </c>
      <c r="BC41" s="12">
        <f>VLOOKUP($AQ41,Total_Rndwood_Trade_AF!$AC$4:$AO$202,BC$1,FALSE)/10^3</f>
        <v>-8.2065999999999981</v>
      </c>
      <c r="BD41" s="12">
        <f>VLOOKUP($AQ41,Total_Rndwood_Trade_AF!$AC$4:$AO$202,BD$1,FALSE)/10^3</f>
        <v>-12.064300000000001</v>
      </c>
      <c r="BE41" s="12">
        <f>VLOOKUP($AQ41,Total_Rndwood_Trade_AF!$AC$4:$AO$202,BE$1,FALSE)/10^3</f>
        <v>-16.212599999999998</v>
      </c>
      <c r="BF41" s="12">
        <f>VLOOKUP($AQ41,Total_Rndwood_Trade_AF!$AC$4:$AO$202,BF$1,FALSE)/10^3</f>
        <v>-20.857800000000001</v>
      </c>
      <c r="BG41" s="12">
        <f>VLOOKUP($AQ41,Total_Rndwood_Trade_AF!$AC$4:$AO$202,BG$1,FALSE)/10^3</f>
        <v>-26.212700000000002</v>
      </c>
      <c r="BH41" s="12">
        <f>VLOOKUP($AQ41,Total_Rndwood_Trade_AF!$AC$4:$AO$202,BH$1,FALSE)/10^3</f>
        <v>-32.5092</v>
      </c>
      <c r="BI41" s="12">
        <f>VLOOKUP($AQ41,Total_Rndwood_Trade_AF!$AC$4:$AO$202,BI$1,FALSE)/10^3</f>
        <v>-40.008499999999998</v>
      </c>
      <c r="BJ41" s="12">
        <f>VLOOKUP($AQ41,Total_Rndwood_Trade_AF!$AC$4:$AO$202,BJ$1,FALSE)/10^3</f>
        <v>-49.013700000000007</v>
      </c>
      <c r="BK41" s="12"/>
      <c r="BL41" s="12">
        <f>VLOOKUP($AQ41,Total_Rndwood_Trade_BF!$AC$4:$AO$202,BL$1,FALSE)/10^3</f>
        <v>-4.4287000000000001</v>
      </c>
      <c r="BM41" s="12">
        <f>VLOOKUP($AQ41,Total_Rndwood_Trade_BF!$AC$4:$AO$202,BM$1,FALSE)/10^3</f>
        <v>-6.8544000000000009</v>
      </c>
      <c r="BN41" s="12">
        <f>VLOOKUP($AQ41,Total_Rndwood_Trade_BF!$AC$4:$AO$202,BN$1,FALSE)/10^3</f>
        <v>-9.9176000000000002</v>
      </c>
      <c r="BO41" s="12">
        <f>VLOOKUP($AQ41,Total_Rndwood_Trade_BF!$AC$4:$AO$202,BO$1,FALSE)/10^3</f>
        <v>-13.6008</v>
      </c>
      <c r="BP41" s="12">
        <f>VLOOKUP($AQ41,Total_Rndwood_Trade_BF!$AC$4:$AO$202,BP$1,FALSE)/10^3</f>
        <v>-17.6799</v>
      </c>
      <c r="BQ41" s="12">
        <f>VLOOKUP($AQ41,Total_Rndwood_Trade_BF!$AC$4:$AO$202,BQ$1,FALSE)/10^3</f>
        <v>-22.3462</v>
      </c>
      <c r="BR41" s="12">
        <f>VLOOKUP($AQ41,Total_Rndwood_Trade_BF!$AC$4:$AO$202,BR$1,FALSE)/10^3</f>
        <v>-27.804899999999996</v>
      </c>
      <c r="BS41" s="12">
        <f>VLOOKUP($AQ41,Total_Rndwood_Trade_BF!$AC$4:$AO$202,BS$1,FALSE)/10^3</f>
        <v>-34.284799999999997</v>
      </c>
      <c r="BT41" s="12">
        <f>VLOOKUP($AQ41,Total_Rndwood_Trade_BF!$AC$4:$AO$202,BT$1,FALSE)/10^3</f>
        <v>-42.049600000000005</v>
      </c>
      <c r="BU41" s="12"/>
      <c r="BV41" s="12">
        <f>VLOOKUP($AQ41,Total_Rndwood_Trade_BAC!$AC$4:$AO$202,BV$1,FALSE)/10^3</f>
        <v>-4.4287000000000001</v>
      </c>
      <c r="BW41" s="12">
        <f>VLOOKUP($AQ41,Total_Rndwood_Trade_BAC!$AC$4:$AO$202,BW$1,FALSE)/10^3</f>
        <v>-8.2067000000000014</v>
      </c>
      <c r="BX41" s="12">
        <f>VLOOKUP($AQ41,Total_Rndwood_Trade_BAC!$AC$4:$AO$202,BX$1,FALSE)/10^3</f>
        <v>-12.064300000000001</v>
      </c>
      <c r="BY41" s="12">
        <f>VLOOKUP($AQ41,Total_Rndwood_Trade_BAC!$AC$4:$AO$202,BY$1,FALSE)/10^3</f>
        <v>-16.212700000000002</v>
      </c>
      <c r="BZ41" s="12">
        <f>VLOOKUP($AQ41,Total_Rndwood_Trade_BAC!$AC$4:$AO$202,BZ$1,FALSE)/10^3</f>
        <v>-20.857900000000001</v>
      </c>
      <c r="CA41" s="12">
        <f>VLOOKUP($AQ41,Total_Rndwood_Trade_BAC!$AC$4:$AO$202,CA$1,FALSE)/10^3</f>
        <v>-26.212800000000001</v>
      </c>
      <c r="CB41" s="12">
        <f>VLOOKUP($AQ41,Total_Rndwood_Trade_BAC!$AC$4:$AO$202,CB$1,FALSE)/10^3</f>
        <v>-32.509399999999999</v>
      </c>
      <c r="CC41" s="12">
        <f>VLOOKUP($AQ41,Total_Rndwood_Trade_BAC!$AC$4:$AO$202,CC$1,FALSE)/10^3</f>
        <v>-40.008699999999997</v>
      </c>
      <c r="CD41" s="12">
        <f>VLOOKUP($AQ41,Total_Rndwood_Trade_BAC!$AC$4:$AO$202,CD$1,FALSE)/10^3</f>
        <v>-49.014000000000003</v>
      </c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L41" s="12"/>
      <c r="DM41" s="12"/>
      <c r="DN41" s="12"/>
      <c r="DT41" s="12"/>
      <c r="DU41" s="12"/>
      <c r="DV41" s="12"/>
    </row>
    <row r="42" spans="1:126" x14ac:dyDescent="0.3">
      <c r="A42" t="s">
        <v>73</v>
      </c>
      <c r="B42">
        <v>0</v>
      </c>
      <c r="C42">
        <v>1</v>
      </c>
      <c r="D42">
        <v>1</v>
      </c>
      <c r="E42">
        <v>0.8</v>
      </c>
      <c r="F42">
        <v>0.6</v>
      </c>
      <c r="G42">
        <v>0.5</v>
      </c>
      <c r="H42">
        <v>0.4</v>
      </c>
      <c r="I42">
        <v>0.3</v>
      </c>
      <c r="J42">
        <v>0.2</v>
      </c>
      <c r="K42">
        <v>0.1</v>
      </c>
      <c r="L42">
        <v>0.1</v>
      </c>
      <c r="M42">
        <v>0.1</v>
      </c>
      <c r="O42" t="s">
        <v>73</v>
      </c>
      <c r="P42">
        <v>1</v>
      </c>
      <c r="Q42">
        <v>1</v>
      </c>
      <c r="R42">
        <v>1</v>
      </c>
      <c r="S42">
        <v>0.9</v>
      </c>
      <c r="T42">
        <v>0.7</v>
      </c>
      <c r="U42">
        <v>0.6</v>
      </c>
      <c r="V42">
        <v>0.5</v>
      </c>
      <c r="W42">
        <v>0.4</v>
      </c>
      <c r="X42">
        <v>0.3</v>
      </c>
      <c r="Y42">
        <v>0.3</v>
      </c>
      <c r="Z42">
        <v>0.2</v>
      </c>
      <c r="AA42">
        <v>0.2</v>
      </c>
      <c r="AC42" t="s">
        <v>73</v>
      </c>
      <c r="AD42">
        <f t="shared" si="8"/>
        <v>-1</v>
      </c>
      <c r="AE42">
        <f t="shared" si="8"/>
        <v>0</v>
      </c>
      <c r="AF42">
        <f t="shared" si="8"/>
        <v>0</v>
      </c>
      <c r="AG42">
        <f t="shared" si="8"/>
        <v>-9.9999999999999978E-2</v>
      </c>
      <c r="AH42">
        <f t="shared" si="8"/>
        <v>-9.9999999999999978E-2</v>
      </c>
      <c r="AI42">
        <f t="shared" si="8"/>
        <v>-9.9999999999999978E-2</v>
      </c>
      <c r="AJ42">
        <f t="shared" si="8"/>
        <v>-9.9999999999999978E-2</v>
      </c>
      <c r="AK42">
        <f t="shared" si="8"/>
        <v>-0.10000000000000003</v>
      </c>
      <c r="AL42">
        <f t="shared" si="8"/>
        <v>-9.9999999999999978E-2</v>
      </c>
      <c r="AM42">
        <f t="shared" si="8"/>
        <v>-0.19999999999999998</v>
      </c>
      <c r="AN42">
        <f t="shared" si="8"/>
        <v>-0.1</v>
      </c>
      <c r="AO42">
        <f t="shared" si="8"/>
        <v>-0.1</v>
      </c>
      <c r="AQ42" t="s">
        <v>74</v>
      </c>
      <c r="AR42" s="12">
        <f t="shared" si="7"/>
        <v>-3.6628999999999996</v>
      </c>
      <c r="AS42" s="12">
        <f t="shared" si="7"/>
        <v>-4.5415000000000001</v>
      </c>
      <c r="AT42" s="12">
        <f t="shared" si="7"/>
        <v>-5.5881999999999996</v>
      </c>
      <c r="AU42" s="12">
        <f t="shared" si="7"/>
        <v>-5.9804000000000004</v>
      </c>
      <c r="AV42" s="12">
        <f t="shared" si="7"/>
        <v>-5.9281000000000006</v>
      </c>
      <c r="AW42" s="12">
        <f t="shared" si="7"/>
        <v>-5.6364000000000001</v>
      </c>
      <c r="AX42" s="12">
        <f t="shared" si="7"/>
        <v>-4.5997999999999992</v>
      </c>
      <c r="AY42" s="12">
        <f t="shared" si="7"/>
        <v>-3.7528999999999999</v>
      </c>
      <c r="AZ42" s="12">
        <f t="shared" si="7"/>
        <v>-3.0617000000000001</v>
      </c>
      <c r="BB42" s="12">
        <f>VLOOKUP($AQ42,Total_Rndwood_Trade_AF!$AC$4:$AO$202,BB$1,FALSE)/10^3</f>
        <v>-3.6628999999999996</v>
      </c>
      <c r="BC42" s="12">
        <f>VLOOKUP($AQ42,Total_Rndwood_Trade_AF!$AC$4:$AO$202,BC$1,FALSE)/10^3</f>
        <v>-4.5415999999999999</v>
      </c>
      <c r="BD42" s="12">
        <f>VLOOKUP($AQ42,Total_Rndwood_Trade_AF!$AC$4:$AO$202,BD$1,FALSE)/10^3</f>
        <v>-5.5884</v>
      </c>
      <c r="BE42" s="12">
        <f>VLOOKUP($AQ42,Total_Rndwood_Trade_AF!$AC$4:$AO$202,BE$1,FALSE)/10^3</f>
        <v>-6.1581000000000001</v>
      </c>
      <c r="BF42" s="12">
        <f>VLOOKUP($AQ42,Total_Rndwood_Trade_AF!$AC$4:$AO$202,BF$1,FALSE)/10^3</f>
        <v>-6.306</v>
      </c>
      <c r="BG42" s="12">
        <f>VLOOKUP($AQ42,Total_Rndwood_Trade_AF!$AC$4:$AO$202,BG$1,FALSE)/10^3</f>
        <v>-6.1118999999999994</v>
      </c>
      <c r="BH42" s="12">
        <f>VLOOKUP($AQ42,Total_Rndwood_Trade_AF!$AC$4:$AO$202,BH$1,FALSE)/10^3</f>
        <v>-5.0373999999999999</v>
      </c>
      <c r="BI42" s="12">
        <f>VLOOKUP($AQ42,Total_Rndwood_Trade_AF!$AC$4:$AO$202,BI$1,FALSE)/10^3</f>
        <v>-4.1097000000000001</v>
      </c>
      <c r="BJ42" s="12">
        <f>VLOOKUP($AQ42,Total_Rndwood_Trade_AF!$AC$4:$AO$202,BJ$1,FALSE)/10^3</f>
        <v>-3.3527000000000005</v>
      </c>
      <c r="BK42" s="12"/>
      <c r="BL42" s="12">
        <f>VLOOKUP($AQ42,Total_Rndwood_Trade_BF!$AC$4:$AO$202,BL$1,FALSE)/10^3</f>
        <v>-3.6628999999999996</v>
      </c>
      <c r="BM42" s="12">
        <f>VLOOKUP($AQ42,Total_Rndwood_Trade_BF!$AC$4:$AO$202,BM$1,FALSE)/10^3</f>
        <v>-4.5415999999999999</v>
      </c>
      <c r="BN42" s="12">
        <f>VLOOKUP($AQ42,Total_Rndwood_Trade_BF!$AC$4:$AO$202,BN$1,FALSE)/10^3</f>
        <v>-5.5884</v>
      </c>
      <c r="BO42" s="12">
        <f>VLOOKUP($AQ42,Total_Rndwood_Trade_BF!$AC$4:$AO$202,BO$1,FALSE)/10^3</f>
        <v>-6.4096000000000002</v>
      </c>
      <c r="BP42" s="12">
        <f>VLOOKUP($AQ42,Total_Rndwood_Trade_BF!$AC$4:$AO$202,BP$1,FALSE)/10^3</f>
        <v>-6.9963999999999995</v>
      </c>
      <c r="BQ42" s="12">
        <f>VLOOKUP($AQ42,Total_Rndwood_Trade_BF!$AC$4:$AO$202,BQ$1,FALSE)/10^3</f>
        <v>-7.3250000000000002</v>
      </c>
      <c r="BR42" s="12">
        <f>VLOOKUP($AQ42,Total_Rndwood_Trade_BF!$AC$4:$AO$202,BR$1,FALSE)/10^3</f>
        <v>-6.7824</v>
      </c>
      <c r="BS42" s="12">
        <f>VLOOKUP($AQ42,Total_Rndwood_Trade_BF!$AC$4:$AO$202,BS$1,FALSE)/10^3</f>
        <v>-5.6921999999999997</v>
      </c>
      <c r="BT42" s="12">
        <f>VLOOKUP($AQ42,Total_Rndwood_Trade_BF!$AC$4:$AO$202,BT$1,FALSE)/10^3</f>
        <v>-4.6429999999999998</v>
      </c>
      <c r="BU42" s="12"/>
      <c r="BV42" s="12">
        <f>VLOOKUP($AQ42,Total_Rndwood_Trade_BAC!$AC$4:$AO$202,BV$1,FALSE)/10^3</f>
        <v>-3.6628999999999996</v>
      </c>
      <c r="BW42" s="12">
        <f>VLOOKUP($AQ42,Total_Rndwood_Trade_BAC!$AC$4:$AO$202,BW$1,FALSE)/10^3</f>
        <v>-4.5415999999999999</v>
      </c>
      <c r="BX42" s="12">
        <f>VLOOKUP($AQ42,Total_Rndwood_Trade_BAC!$AC$4:$AO$202,BX$1,FALSE)/10^3</f>
        <v>-5.5884</v>
      </c>
      <c r="BY42" s="12">
        <f>VLOOKUP($AQ42,Total_Rndwood_Trade_BAC!$AC$4:$AO$202,BY$1,FALSE)/10^3</f>
        <v>-6.0978000000000003</v>
      </c>
      <c r="BZ42" s="12">
        <f>VLOOKUP($AQ42,Total_Rndwood_Trade_BAC!$AC$4:$AO$202,BZ$1,FALSE)/10^3</f>
        <v>-6.2428999999999997</v>
      </c>
      <c r="CA42" s="12">
        <f>VLOOKUP($AQ42,Total_Rndwood_Trade_BAC!$AC$4:$AO$202,CA$1,FALSE)/10^3</f>
        <v>-5.9398999999999997</v>
      </c>
      <c r="CB42" s="12">
        <f>VLOOKUP($AQ42,Total_Rndwood_Trade_BAC!$AC$4:$AO$202,CB$1,FALSE)/10^3</f>
        <v>-4.8925999999999998</v>
      </c>
      <c r="CC42" s="12">
        <f>VLOOKUP($AQ42,Total_Rndwood_Trade_BAC!$AC$4:$AO$202,CC$1,FALSE)/10^3</f>
        <v>-3.9916</v>
      </c>
      <c r="CD42" s="12">
        <f>VLOOKUP($AQ42,Total_Rndwood_Trade_BAC!$AC$4:$AO$202,CD$1,FALSE)/10^3</f>
        <v>-3.2564000000000002</v>
      </c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L42" s="12"/>
      <c r="DM42" s="12"/>
      <c r="DN42" s="12"/>
      <c r="DT42" s="12"/>
      <c r="DU42" s="12"/>
      <c r="DV42" s="12"/>
    </row>
    <row r="43" spans="1:126" x14ac:dyDescent="0.3">
      <c r="A43" t="s">
        <v>75</v>
      </c>
      <c r="B43">
        <v>1</v>
      </c>
      <c r="C43">
        <v>66</v>
      </c>
      <c r="D43">
        <v>69</v>
      </c>
      <c r="E43">
        <v>69.7</v>
      </c>
      <c r="F43">
        <v>73.7</v>
      </c>
      <c r="G43">
        <v>76.7</v>
      </c>
      <c r="H43">
        <v>69.8</v>
      </c>
      <c r="I43">
        <v>64.599999999999994</v>
      </c>
      <c r="J43">
        <v>60.7</v>
      </c>
      <c r="K43">
        <v>58.3</v>
      </c>
      <c r="L43">
        <v>58.1</v>
      </c>
      <c r="M43">
        <v>57.1</v>
      </c>
      <c r="O43" t="s">
        <v>75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 t="s">
        <v>75</v>
      </c>
      <c r="AD43">
        <f t="shared" si="8"/>
        <v>1</v>
      </c>
      <c r="AE43">
        <f t="shared" si="8"/>
        <v>66</v>
      </c>
      <c r="AF43">
        <f t="shared" si="8"/>
        <v>69</v>
      </c>
      <c r="AG43">
        <f t="shared" si="8"/>
        <v>69.7</v>
      </c>
      <c r="AH43">
        <f t="shared" si="8"/>
        <v>73.7</v>
      </c>
      <c r="AI43">
        <f t="shared" si="8"/>
        <v>76.7</v>
      </c>
      <c r="AJ43">
        <f t="shared" si="8"/>
        <v>69.8</v>
      </c>
      <c r="AK43">
        <f t="shared" si="8"/>
        <v>64.599999999999994</v>
      </c>
      <c r="AL43">
        <f t="shared" si="8"/>
        <v>60.7</v>
      </c>
      <c r="AM43">
        <f t="shared" si="8"/>
        <v>58.3</v>
      </c>
      <c r="AN43">
        <f t="shared" si="8"/>
        <v>58.1</v>
      </c>
      <c r="AO43">
        <f t="shared" si="8"/>
        <v>57.1</v>
      </c>
      <c r="AQ43" t="s">
        <v>76</v>
      </c>
      <c r="AR43" s="12">
        <f t="shared" si="7"/>
        <v>4.0160999999999998</v>
      </c>
      <c r="AS43" s="12">
        <f t="shared" si="7"/>
        <v>5.9332000000000003</v>
      </c>
      <c r="AT43" s="12">
        <f t="shared" si="7"/>
        <v>8.3788999999999998</v>
      </c>
      <c r="AU43" s="12">
        <f t="shared" si="7"/>
        <v>10.910600000000001</v>
      </c>
      <c r="AV43" s="12">
        <f t="shared" si="7"/>
        <v>12.8193</v>
      </c>
      <c r="AW43" s="12">
        <f t="shared" si="7"/>
        <v>13.867400000000002</v>
      </c>
      <c r="AX43" s="12">
        <f t="shared" si="7"/>
        <v>14.4946</v>
      </c>
      <c r="AY43" s="12">
        <f t="shared" si="7"/>
        <v>15.151199999999999</v>
      </c>
      <c r="AZ43" s="12">
        <f t="shared" si="7"/>
        <v>15.788600000000001</v>
      </c>
      <c r="BB43" s="12">
        <f>VLOOKUP($AQ43,Total_Rndwood_Trade_AF!$AC$4:$AO$202,BB$1,FALSE)/10^3</f>
        <v>4.0160999999999998</v>
      </c>
      <c r="BC43" s="12">
        <f>VLOOKUP($AQ43,Total_Rndwood_Trade_AF!$AC$4:$AO$202,BC$1,FALSE)/10^3</f>
        <v>5.9333</v>
      </c>
      <c r="BD43" s="12">
        <f>VLOOKUP($AQ43,Total_Rndwood_Trade_AF!$AC$4:$AO$202,BD$1,FALSE)/10^3</f>
        <v>8.3789999999999996</v>
      </c>
      <c r="BE43" s="12">
        <f>VLOOKUP($AQ43,Total_Rndwood_Trade_AF!$AC$4:$AO$202,BE$1,FALSE)/10^3</f>
        <v>11.1677</v>
      </c>
      <c r="BF43" s="12">
        <f>VLOOKUP($AQ43,Total_Rndwood_Trade_AF!$AC$4:$AO$202,BF$1,FALSE)/10^3</f>
        <v>12.827399999999999</v>
      </c>
      <c r="BG43" s="12">
        <f>VLOOKUP($AQ43,Total_Rndwood_Trade_AF!$AC$4:$AO$202,BG$1,FALSE)/10^3</f>
        <v>13.754300000000001</v>
      </c>
      <c r="BH43" s="12">
        <f>VLOOKUP($AQ43,Total_Rndwood_Trade_AF!$AC$4:$AO$202,BH$1,FALSE)/10^3</f>
        <v>14.3596</v>
      </c>
      <c r="BI43" s="12">
        <f>VLOOKUP($AQ43,Total_Rndwood_Trade_AF!$AC$4:$AO$202,BI$1,FALSE)/10^3</f>
        <v>14.909199999999998</v>
      </c>
      <c r="BJ43" s="12">
        <f>VLOOKUP($AQ43,Total_Rndwood_Trade_AF!$AC$4:$AO$202,BJ$1,FALSE)/10^3</f>
        <v>15.516</v>
      </c>
      <c r="BK43" s="12"/>
      <c r="BL43" s="12">
        <f>VLOOKUP($AQ43,Total_Rndwood_Trade_BF!$AC$4:$AO$202,BL$1,FALSE)/10^3</f>
        <v>4.0160999999999998</v>
      </c>
      <c r="BM43" s="12">
        <f>VLOOKUP($AQ43,Total_Rndwood_Trade_BF!$AC$4:$AO$202,BM$1,FALSE)/10^3</f>
        <v>5.9333</v>
      </c>
      <c r="BN43" s="12">
        <f>VLOOKUP($AQ43,Total_Rndwood_Trade_BF!$AC$4:$AO$202,BN$1,FALSE)/10^3</f>
        <v>8.3789999999999996</v>
      </c>
      <c r="BO43" s="12">
        <f>VLOOKUP($AQ43,Total_Rndwood_Trade_BF!$AC$4:$AO$202,BO$1,FALSE)/10^3</f>
        <v>11.548400000000001</v>
      </c>
      <c r="BP43" s="12">
        <f>VLOOKUP($AQ43,Total_Rndwood_Trade_BF!$AC$4:$AO$202,BP$1,FALSE)/10^3</f>
        <v>13.6915</v>
      </c>
      <c r="BQ43" s="12">
        <f>VLOOKUP($AQ43,Total_Rndwood_Trade_BF!$AC$4:$AO$202,BQ$1,FALSE)/10^3</f>
        <v>14.895900000000001</v>
      </c>
      <c r="BR43" s="12">
        <f>VLOOKUP($AQ43,Total_Rndwood_Trade_BF!$AC$4:$AO$202,BR$1,FALSE)/10^3</f>
        <v>15.682799999999999</v>
      </c>
      <c r="BS43" s="12">
        <f>VLOOKUP($AQ43,Total_Rndwood_Trade_BF!$AC$4:$AO$202,BS$1,FALSE)/10^3</f>
        <v>16.299900000000001</v>
      </c>
      <c r="BT43" s="12">
        <f>VLOOKUP($AQ43,Total_Rndwood_Trade_BF!$AC$4:$AO$202,BT$1,FALSE)/10^3</f>
        <v>17.003499999999999</v>
      </c>
      <c r="BU43" s="12"/>
      <c r="BV43" s="12">
        <f>VLOOKUP($AQ43,Total_Rndwood_Trade_BAC!$AC$4:$AO$202,BV$1,FALSE)/10^3</f>
        <v>4.0160999999999998</v>
      </c>
      <c r="BW43" s="12">
        <f>VLOOKUP($AQ43,Total_Rndwood_Trade_BAC!$AC$4:$AO$202,BW$1,FALSE)/10^3</f>
        <v>5.9333</v>
      </c>
      <c r="BX43" s="12">
        <f>VLOOKUP($AQ43,Total_Rndwood_Trade_BAC!$AC$4:$AO$202,BX$1,FALSE)/10^3</f>
        <v>8.3789999999999996</v>
      </c>
      <c r="BY43" s="12">
        <f>VLOOKUP($AQ43,Total_Rndwood_Trade_BAC!$AC$4:$AO$202,BY$1,FALSE)/10^3</f>
        <v>10.962300000000001</v>
      </c>
      <c r="BZ43" s="12">
        <f>VLOOKUP($AQ43,Total_Rndwood_Trade_BAC!$AC$4:$AO$202,BZ$1,FALSE)/10^3</f>
        <v>12.5512</v>
      </c>
      <c r="CA43" s="12">
        <f>VLOOKUP($AQ43,Total_Rndwood_Trade_BAC!$AC$4:$AO$202,CA$1,FALSE)/10^3</f>
        <v>13.5692</v>
      </c>
      <c r="CB43" s="12">
        <f>VLOOKUP($AQ43,Total_Rndwood_Trade_BAC!$AC$4:$AO$202,CB$1,FALSE)/10^3</f>
        <v>14.1175</v>
      </c>
      <c r="CC43" s="12">
        <f>VLOOKUP($AQ43,Total_Rndwood_Trade_BAC!$AC$4:$AO$202,CC$1,FALSE)/10^3</f>
        <v>14.7135</v>
      </c>
      <c r="CD43" s="12">
        <f>VLOOKUP($AQ43,Total_Rndwood_Trade_BAC!$AC$4:$AO$202,CD$1,FALSE)/10^3</f>
        <v>15.321199999999999</v>
      </c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L43" s="12"/>
      <c r="DM43" s="12"/>
      <c r="DN43" s="12"/>
      <c r="DT43" s="12"/>
      <c r="DU43" s="12"/>
      <c r="DV43" s="12"/>
    </row>
    <row r="44" spans="1:126" x14ac:dyDescent="0.3">
      <c r="A44" t="s">
        <v>77</v>
      </c>
      <c r="B44">
        <v>0</v>
      </c>
      <c r="C44">
        <v>1</v>
      </c>
      <c r="D44">
        <v>1</v>
      </c>
      <c r="E44">
        <v>1.1000000000000001</v>
      </c>
      <c r="F44">
        <v>1.4</v>
      </c>
      <c r="G44">
        <v>1.8</v>
      </c>
      <c r="H44">
        <v>2.2999999999999998</v>
      </c>
      <c r="I44">
        <v>3.1</v>
      </c>
      <c r="J44">
        <v>4.0999999999999996</v>
      </c>
      <c r="K44">
        <v>5.5</v>
      </c>
      <c r="L44">
        <v>7.3</v>
      </c>
      <c r="M44">
        <v>9.8000000000000007</v>
      </c>
      <c r="O44" t="s">
        <v>77</v>
      </c>
      <c r="P44">
        <v>0</v>
      </c>
      <c r="Q44">
        <v>1</v>
      </c>
      <c r="R44">
        <v>1</v>
      </c>
      <c r="S44">
        <v>0.9</v>
      </c>
      <c r="T44">
        <v>0.7</v>
      </c>
      <c r="U44">
        <v>0.6</v>
      </c>
      <c r="V44">
        <v>0.5</v>
      </c>
      <c r="W44">
        <v>0.4</v>
      </c>
      <c r="X44">
        <v>0.3</v>
      </c>
      <c r="Y44">
        <v>0.3</v>
      </c>
      <c r="Z44">
        <v>0.2</v>
      </c>
      <c r="AA44">
        <v>0.2</v>
      </c>
      <c r="AC44" t="s">
        <v>77</v>
      </c>
      <c r="AD44">
        <f t="shared" si="8"/>
        <v>0</v>
      </c>
      <c r="AE44">
        <f t="shared" si="8"/>
        <v>0</v>
      </c>
      <c r="AF44">
        <f t="shared" si="8"/>
        <v>0</v>
      </c>
      <c r="AG44">
        <f t="shared" si="8"/>
        <v>0.20000000000000007</v>
      </c>
      <c r="AH44">
        <f t="shared" si="8"/>
        <v>0.7</v>
      </c>
      <c r="AI44">
        <f t="shared" si="8"/>
        <v>1.2000000000000002</v>
      </c>
      <c r="AJ44">
        <f t="shared" si="8"/>
        <v>1.7999999999999998</v>
      </c>
      <c r="AK44">
        <f t="shared" si="8"/>
        <v>2.7</v>
      </c>
      <c r="AL44">
        <f t="shared" si="8"/>
        <v>3.8</v>
      </c>
      <c r="AM44">
        <f t="shared" si="8"/>
        <v>5.2</v>
      </c>
      <c r="AN44">
        <f t="shared" si="8"/>
        <v>7.1</v>
      </c>
      <c r="AO44">
        <f t="shared" si="8"/>
        <v>9.6000000000000014</v>
      </c>
      <c r="AQ44" t="s">
        <v>78</v>
      </c>
      <c r="AR44" s="12">
        <f t="shared" si="7"/>
        <v>1.1353000000000002</v>
      </c>
      <c r="AS44" s="12">
        <f t="shared" si="7"/>
        <v>0.59729999999999972</v>
      </c>
      <c r="AT44" s="12">
        <f t="shared" si="7"/>
        <v>0.24460000000000037</v>
      </c>
      <c r="AU44" s="12">
        <f t="shared" si="7"/>
        <v>2.059999999999991E-2</v>
      </c>
      <c r="AV44" s="12">
        <f t="shared" si="7"/>
        <v>-0.115</v>
      </c>
      <c r="AW44" s="12">
        <f t="shared" si="7"/>
        <v>6.2400000000000094E-2</v>
      </c>
      <c r="AX44" s="12">
        <f t="shared" si="7"/>
        <v>-4.0600000000000025E-2</v>
      </c>
      <c r="AY44" s="12">
        <f t="shared" si="7"/>
        <v>-0.10060000000000002</v>
      </c>
      <c r="AZ44" s="12">
        <f t="shared" si="7"/>
        <v>-0.13189999999999999</v>
      </c>
      <c r="BB44" s="12">
        <f>VLOOKUP($AQ44,Total_Rndwood_Trade_AF!$AC$4:$AO$202,BB$1,FALSE)/10^3</f>
        <v>1.1353000000000002</v>
      </c>
      <c r="BC44" s="12">
        <f>VLOOKUP($AQ44,Total_Rndwood_Trade_AF!$AC$4:$AO$202,BC$1,FALSE)/10^3</f>
        <v>0.59729999999999972</v>
      </c>
      <c r="BD44" s="12">
        <f>VLOOKUP($AQ44,Total_Rndwood_Trade_AF!$AC$4:$AO$202,BD$1,FALSE)/10^3</f>
        <v>0.24460000000000037</v>
      </c>
      <c r="BE44" s="12">
        <f>VLOOKUP($AQ44,Total_Rndwood_Trade_AF!$AC$4:$AO$202,BE$1,FALSE)/10^3</f>
        <v>2.0699999999999819E-2</v>
      </c>
      <c r="BF44" s="12">
        <f>VLOOKUP($AQ44,Total_Rndwood_Trade_AF!$AC$4:$AO$202,BF$1,FALSE)/10^3</f>
        <v>-0.115</v>
      </c>
      <c r="BG44" s="12">
        <f>VLOOKUP($AQ44,Total_Rndwood_Trade_AF!$AC$4:$AO$202,BG$1,FALSE)/10^3</f>
        <v>0.55390000000000006</v>
      </c>
      <c r="BH44" s="12">
        <f>VLOOKUP($AQ44,Total_Rndwood_Trade_AF!$AC$4:$AO$202,BH$1,FALSE)/10^3</f>
        <v>1.3144</v>
      </c>
      <c r="BI44" s="12">
        <f>VLOOKUP($AQ44,Total_Rndwood_Trade_AF!$AC$4:$AO$202,BI$1,FALSE)/10^3</f>
        <v>0.89919999999999989</v>
      </c>
      <c r="BJ44" s="12">
        <f>VLOOKUP($AQ44,Total_Rndwood_Trade_AF!$AC$4:$AO$202,BJ$1,FALSE)/10^3</f>
        <v>0.60580000000000012</v>
      </c>
      <c r="BK44" s="12"/>
      <c r="BL44" s="12">
        <f>VLOOKUP($AQ44,Total_Rndwood_Trade_BF!$AC$4:$AO$202,BL$1,FALSE)/10^3</f>
        <v>1.1353000000000002</v>
      </c>
      <c r="BM44" s="12">
        <f>VLOOKUP($AQ44,Total_Rndwood_Trade_BF!$AC$4:$AO$202,BM$1,FALSE)/10^3</f>
        <v>0.59729999999999972</v>
      </c>
      <c r="BN44" s="12">
        <f>VLOOKUP($AQ44,Total_Rndwood_Trade_BF!$AC$4:$AO$202,BN$1,FALSE)/10^3</f>
        <v>0.24470000000000028</v>
      </c>
      <c r="BO44" s="12">
        <f>VLOOKUP($AQ44,Total_Rndwood_Trade_BF!$AC$4:$AO$202,BO$1,FALSE)/10^3</f>
        <v>2.0699999999999819E-2</v>
      </c>
      <c r="BP44" s="12">
        <f>VLOOKUP($AQ44,Total_Rndwood_Trade_BF!$AC$4:$AO$202,BP$1,FALSE)/10^3</f>
        <v>-0.115</v>
      </c>
      <c r="BQ44" s="12">
        <f>VLOOKUP($AQ44,Total_Rndwood_Trade_BF!$AC$4:$AO$202,BQ$1,FALSE)/10^3</f>
        <v>0.55410000000000015</v>
      </c>
      <c r="BR44" s="12">
        <f>VLOOKUP($AQ44,Total_Rndwood_Trade_BF!$AC$4:$AO$202,BR$1,FALSE)/10^3</f>
        <v>1.3146999999999998</v>
      </c>
      <c r="BS44" s="12">
        <f>VLOOKUP($AQ44,Total_Rndwood_Trade_BF!$AC$4:$AO$202,BS$1,FALSE)/10^3</f>
        <v>2.2212999999999998</v>
      </c>
      <c r="BT44" s="12">
        <f>VLOOKUP($AQ44,Total_Rndwood_Trade_BF!$AC$4:$AO$202,BT$1,FALSE)/10^3</f>
        <v>3.3401999999999998</v>
      </c>
      <c r="BU44" s="12"/>
      <c r="BV44" s="12">
        <f>VLOOKUP($AQ44,Total_Rndwood_Trade_BAC!$AC$4:$AO$202,BV$1,FALSE)/10^3</f>
        <v>1.1353000000000002</v>
      </c>
      <c r="BW44" s="12">
        <f>VLOOKUP($AQ44,Total_Rndwood_Trade_BAC!$AC$4:$AO$202,BW$1,FALSE)/10^3</f>
        <v>0.59729999999999972</v>
      </c>
      <c r="BX44" s="12">
        <f>VLOOKUP($AQ44,Total_Rndwood_Trade_BAC!$AC$4:$AO$202,BX$1,FALSE)/10^3</f>
        <v>0.24470000000000028</v>
      </c>
      <c r="BY44" s="12">
        <f>VLOOKUP($AQ44,Total_Rndwood_Trade_BAC!$AC$4:$AO$202,BY$1,FALSE)/10^3</f>
        <v>2.0699999999999819E-2</v>
      </c>
      <c r="BZ44" s="12">
        <f>VLOOKUP($AQ44,Total_Rndwood_Trade_BAC!$AC$4:$AO$202,BZ$1,FALSE)/10^3</f>
        <v>-0.11510000000000013</v>
      </c>
      <c r="CA44" s="12">
        <f>VLOOKUP($AQ44,Total_Rndwood_Trade_BAC!$AC$4:$AO$202,CA$1,FALSE)/10^3</f>
        <v>0.55390000000000006</v>
      </c>
      <c r="CB44" s="12">
        <f>VLOOKUP($AQ44,Total_Rndwood_Trade_BAC!$AC$4:$AO$202,CB$1,FALSE)/10^3</f>
        <v>1.3143000000000002</v>
      </c>
      <c r="CC44" s="12">
        <f>VLOOKUP($AQ44,Total_Rndwood_Trade_BAC!$AC$4:$AO$202,CC$1,FALSE)/10^3</f>
        <v>0.89919999999999989</v>
      </c>
      <c r="CD44" s="12">
        <f>VLOOKUP($AQ44,Total_Rndwood_Trade_BAC!$AC$4:$AO$202,CD$1,FALSE)/10^3</f>
        <v>0.60580000000000012</v>
      </c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L44" s="12"/>
      <c r="DM44" s="12"/>
      <c r="DN44" s="12"/>
      <c r="DT44" s="12"/>
      <c r="DU44" s="12"/>
      <c r="DV44" s="12"/>
    </row>
    <row r="45" spans="1:126" x14ac:dyDescent="0.3">
      <c r="A45" t="s">
        <v>79</v>
      </c>
      <c r="B45">
        <v>917</v>
      </c>
      <c r="C45">
        <v>2987</v>
      </c>
      <c r="D45">
        <v>2910</v>
      </c>
      <c r="E45">
        <v>2950.7</v>
      </c>
      <c r="F45">
        <v>3438.4</v>
      </c>
      <c r="G45">
        <v>3978.7</v>
      </c>
      <c r="H45">
        <v>3695.5</v>
      </c>
      <c r="I45">
        <v>3761</v>
      </c>
      <c r="J45">
        <v>4102.8999999999996</v>
      </c>
      <c r="K45">
        <v>4772.8</v>
      </c>
      <c r="L45">
        <v>5295.8</v>
      </c>
      <c r="M45">
        <v>5081.8</v>
      </c>
      <c r="O45" t="s">
        <v>79</v>
      </c>
      <c r="P45">
        <v>96</v>
      </c>
      <c r="Q45">
        <v>73</v>
      </c>
      <c r="R45">
        <v>66.900000000000006</v>
      </c>
      <c r="S45">
        <v>59.2</v>
      </c>
      <c r="T45">
        <v>48.3</v>
      </c>
      <c r="U45">
        <v>39.4</v>
      </c>
      <c r="V45">
        <v>32.1</v>
      </c>
      <c r="W45">
        <v>26.2</v>
      </c>
      <c r="X45">
        <v>21.4</v>
      </c>
      <c r="Y45">
        <v>17.399999999999999</v>
      </c>
      <c r="Z45">
        <v>14.2</v>
      </c>
      <c r="AA45">
        <v>11.6</v>
      </c>
      <c r="AC45" t="s">
        <v>79</v>
      </c>
      <c r="AD45">
        <f t="shared" si="8"/>
        <v>821</v>
      </c>
      <c r="AE45">
        <f t="shared" si="8"/>
        <v>2914</v>
      </c>
      <c r="AF45">
        <f t="shared" si="8"/>
        <v>2843.1</v>
      </c>
      <c r="AG45">
        <f t="shared" si="8"/>
        <v>2891.5</v>
      </c>
      <c r="AH45">
        <f t="shared" si="8"/>
        <v>3390.1</v>
      </c>
      <c r="AI45">
        <f t="shared" si="8"/>
        <v>3939.2999999999997</v>
      </c>
      <c r="AJ45">
        <f t="shared" si="8"/>
        <v>3663.4</v>
      </c>
      <c r="AK45">
        <f t="shared" si="8"/>
        <v>3734.8</v>
      </c>
      <c r="AL45">
        <f t="shared" si="8"/>
        <v>4081.4999999999995</v>
      </c>
      <c r="AM45">
        <f t="shared" si="8"/>
        <v>4755.4000000000005</v>
      </c>
      <c r="AN45">
        <f t="shared" si="8"/>
        <v>5281.6</v>
      </c>
      <c r="AO45">
        <f t="shared" si="8"/>
        <v>5070.2</v>
      </c>
      <c r="AQ45" t="s">
        <v>80</v>
      </c>
      <c r="AR45" s="12">
        <f t="shared" si="7"/>
        <v>18.149099999999997</v>
      </c>
      <c r="AS45" s="12">
        <f t="shared" si="7"/>
        <v>24.175900000000002</v>
      </c>
      <c r="AT45" s="12">
        <f t="shared" si="7"/>
        <v>32.202600000000004</v>
      </c>
      <c r="AU45" s="12">
        <f t="shared" si="7"/>
        <v>42.892600000000002</v>
      </c>
      <c r="AV45" s="12">
        <f t="shared" si="7"/>
        <v>32.594000000000001</v>
      </c>
      <c r="AW45" s="12">
        <f t="shared" si="7"/>
        <v>24.047699999999999</v>
      </c>
      <c r="AX45" s="12">
        <f t="shared" si="7"/>
        <v>17.7422</v>
      </c>
      <c r="AY45" s="12">
        <f t="shared" si="7"/>
        <v>13.09</v>
      </c>
      <c r="AZ45" s="12">
        <f t="shared" si="7"/>
        <v>9.6576999999999984</v>
      </c>
      <c r="BB45" s="12">
        <f>VLOOKUP($AQ45,Total_Rndwood_Trade_AF!$AC$4:$AO$202,BB$1,FALSE)/10^3</f>
        <v>18.149099999999997</v>
      </c>
      <c r="BC45" s="12">
        <f>VLOOKUP($AQ45,Total_Rndwood_Trade_AF!$AC$4:$AO$202,BC$1,FALSE)/10^3</f>
        <v>24.176099999999998</v>
      </c>
      <c r="BD45" s="12">
        <f>VLOOKUP($AQ45,Total_Rndwood_Trade_AF!$AC$4:$AO$202,BD$1,FALSE)/10^3</f>
        <v>32.2027</v>
      </c>
      <c r="BE45" s="12">
        <f>VLOOKUP($AQ45,Total_Rndwood_Trade_AF!$AC$4:$AO$202,BE$1,FALSE)/10^3</f>
        <v>42.892699999999998</v>
      </c>
      <c r="BF45" s="12">
        <f>VLOOKUP($AQ45,Total_Rndwood_Trade_AF!$AC$4:$AO$202,BF$1,FALSE)/10^3</f>
        <v>45.875</v>
      </c>
      <c r="BG45" s="12">
        <f>VLOOKUP($AQ45,Total_Rndwood_Trade_AF!$AC$4:$AO$202,BG$1,FALSE)/10^3</f>
        <v>38.825499999999998</v>
      </c>
      <c r="BH45" s="12">
        <f>VLOOKUP($AQ45,Total_Rndwood_Trade_AF!$AC$4:$AO$202,BH$1,FALSE)/10^3</f>
        <v>28.645299999999999</v>
      </c>
      <c r="BI45" s="12">
        <f>VLOOKUP($AQ45,Total_Rndwood_Trade_AF!$AC$4:$AO$202,BI$1,FALSE)/10^3</f>
        <v>21.1343</v>
      </c>
      <c r="BJ45" s="12">
        <f>VLOOKUP($AQ45,Total_Rndwood_Trade_AF!$AC$4:$AO$202,BJ$1,FALSE)/10^3</f>
        <v>15.592799999999999</v>
      </c>
      <c r="BK45" s="12"/>
      <c r="BL45" s="12">
        <f>VLOOKUP($AQ45,Total_Rndwood_Trade_BF!$AC$4:$AO$202,BL$1,FALSE)/10^3</f>
        <v>18.149099999999997</v>
      </c>
      <c r="BM45" s="12">
        <f>VLOOKUP($AQ45,Total_Rndwood_Trade_BF!$AC$4:$AO$202,BM$1,FALSE)/10^3</f>
        <v>24.175999999999998</v>
      </c>
      <c r="BN45" s="12">
        <f>VLOOKUP($AQ45,Total_Rndwood_Trade_BF!$AC$4:$AO$202,BN$1,FALSE)/10^3</f>
        <v>32.2027</v>
      </c>
      <c r="BO45" s="12">
        <f>VLOOKUP($AQ45,Total_Rndwood_Trade_BF!$AC$4:$AO$202,BO$1,FALSE)/10^3</f>
        <v>42.892799999999994</v>
      </c>
      <c r="BP45" s="12">
        <f>VLOOKUP($AQ45,Total_Rndwood_Trade_BF!$AC$4:$AO$202,BP$1,FALSE)/10^3</f>
        <v>57.130700000000004</v>
      </c>
      <c r="BQ45" s="12">
        <f>VLOOKUP($AQ45,Total_Rndwood_Trade_BF!$AC$4:$AO$202,BQ$1,FALSE)/10^3</f>
        <v>58.488999999999997</v>
      </c>
      <c r="BR45" s="12">
        <f>VLOOKUP($AQ45,Total_Rndwood_Trade_BF!$AC$4:$AO$202,BR$1,FALSE)/10^3</f>
        <v>43.152999999999999</v>
      </c>
      <c r="BS45" s="12">
        <f>VLOOKUP($AQ45,Total_Rndwood_Trade_BF!$AC$4:$AO$202,BS$1,FALSE)/10^3</f>
        <v>31.838099999999997</v>
      </c>
      <c r="BT45" s="12">
        <f>VLOOKUP($AQ45,Total_Rndwood_Trade_BF!$AC$4:$AO$202,BT$1,FALSE)/10^3</f>
        <v>23.490099999999998</v>
      </c>
      <c r="BU45" s="12"/>
      <c r="BV45" s="12">
        <f>VLOOKUP($AQ45,Total_Rndwood_Trade_BAC!$AC$4:$AO$202,BV$1,FALSE)/10^3</f>
        <v>18.149099999999997</v>
      </c>
      <c r="BW45" s="12">
        <f>VLOOKUP($AQ45,Total_Rndwood_Trade_BAC!$AC$4:$AO$202,BW$1,FALSE)/10^3</f>
        <v>24.176099999999998</v>
      </c>
      <c r="BX45" s="12">
        <f>VLOOKUP($AQ45,Total_Rndwood_Trade_BAC!$AC$4:$AO$202,BX$1,FALSE)/10^3</f>
        <v>32.2027</v>
      </c>
      <c r="BY45" s="12">
        <f>VLOOKUP($AQ45,Total_Rndwood_Trade_BAC!$AC$4:$AO$202,BY$1,FALSE)/10^3</f>
        <v>42.892799999999994</v>
      </c>
      <c r="BZ45" s="12">
        <f>VLOOKUP($AQ45,Total_Rndwood_Trade_BAC!$AC$4:$AO$202,BZ$1,FALSE)/10^3</f>
        <v>52.503700000000002</v>
      </c>
      <c r="CA45" s="12">
        <f>VLOOKUP($AQ45,Total_Rndwood_Trade_BAC!$AC$4:$AO$202,CA$1,FALSE)/10^3</f>
        <v>38.737300000000005</v>
      </c>
      <c r="CB45" s="12">
        <f>VLOOKUP($AQ45,Total_Rndwood_Trade_BAC!$AC$4:$AO$202,CB$1,FALSE)/10^3</f>
        <v>28.580200000000001</v>
      </c>
      <c r="CC45" s="12">
        <f>VLOOKUP($AQ45,Total_Rndwood_Trade_BAC!$AC$4:$AO$202,CC$1,FALSE)/10^3</f>
        <v>21.086299999999998</v>
      </c>
      <c r="CD45" s="12">
        <f>VLOOKUP($AQ45,Total_Rndwood_Trade_BAC!$AC$4:$AO$202,CD$1,FALSE)/10^3</f>
        <v>15.557399999999999</v>
      </c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L45" s="12"/>
      <c r="DM45" s="12"/>
      <c r="DN45" s="12"/>
      <c r="DT45" s="12"/>
      <c r="DU45" s="12"/>
      <c r="DV45" s="12"/>
    </row>
    <row r="46" spans="1:126" x14ac:dyDescent="0.3">
      <c r="A46" t="s">
        <v>23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O46" t="s">
        <v>23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C46" t="s">
        <v>23</v>
      </c>
      <c r="AD46">
        <f t="shared" si="8"/>
        <v>0</v>
      </c>
      <c r="AE46">
        <f t="shared" si="8"/>
        <v>0</v>
      </c>
      <c r="AF46">
        <f t="shared" si="8"/>
        <v>0</v>
      </c>
      <c r="AG46">
        <f t="shared" si="8"/>
        <v>0</v>
      </c>
      <c r="AH46">
        <f t="shared" si="8"/>
        <v>0</v>
      </c>
      <c r="AI46">
        <f t="shared" si="8"/>
        <v>0</v>
      </c>
      <c r="AJ46">
        <f t="shared" si="8"/>
        <v>0</v>
      </c>
      <c r="AK46">
        <f t="shared" si="8"/>
        <v>0</v>
      </c>
      <c r="AL46">
        <f t="shared" si="8"/>
        <v>0</v>
      </c>
      <c r="AM46">
        <f t="shared" si="8"/>
        <v>0</v>
      </c>
      <c r="AN46">
        <f t="shared" si="8"/>
        <v>0</v>
      </c>
      <c r="AO46">
        <f t="shared" si="8"/>
        <v>0</v>
      </c>
      <c r="AQ46" t="s">
        <v>81</v>
      </c>
      <c r="AR46" s="12">
        <f t="shared" si="7"/>
        <v>1.8345</v>
      </c>
      <c r="AS46" s="12">
        <f t="shared" si="7"/>
        <v>2.7925</v>
      </c>
      <c r="AT46" s="12">
        <f t="shared" si="7"/>
        <v>4.0041000000000002</v>
      </c>
      <c r="AU46" s="12">
        <f t="shared" si="7"/>
        <v>5.5650999999999993</v>
      </c>
      <c r="AV46" s="12">
        <f t="shared" si="7"/>
        <v>7.6014999999999997</v>
      </c>
      <c r="AW46" s="12">
        <f t="shared" si="7"/>
        <v>10.278699999999999</v>
      </c>
      <c r="AX46" s="12">
        <f t="shared" si="7"/>
        <v>12.025799999999998</v>
      </c>
      <c r="AY46" s="12">
        <f t="shared" si="7"/>
        <v>13.3354</v>
      </c>
      <c r="AZ46" s="12">
        <f t="shared" si="7"/>
        <v>14.353899999999999</v>
      </c>
      <c r="BB46" s="12">
        <f>VLOOKUP($AQ46,Total_Rndwood_Trade_AF!$AC$4:$AO$202,BB$1,FALSE)/10^3</f>
        <v>1.8345</v>
      </c>
      <c r="BC46" s="12">
        <f>VLOOKUP($AQ46,Total_Rndwood_Trade_AF!$AC$4:$AO$202,BC$1,FALSE)/10^3</f>
        <v>2.7926000000000002</v>
      </c>
      <c r="BD46" s="12">
        <f>VLOOKUP($AQ46,Total_Rndwood_Trade_AF!$AC$4:$AO$202,BD$1,FALSE)/10^3</f>
        <v>4.0042</v>
      </c>
      <c r="BE46" s="12">
        <f>VLOOKUP($AQ46,Total_Rndwood_Trade_AF!$AC$4:$AO$202,BE$1,FALSE)/10^3</f>
        <v>5.5651999999999999</v>
      </c>
      <c r="BF46" s="12">
        <f>VLOOKUP($AQ46,Total_Rndwood_Trade_AF!$AC$4:$AO$202,BF$1,FALSE)/10^3</f>
        <v>7.601700000000001</v>
      </c>
      <c r="BG46" s="12">
        <f>VLOOKUP($AQ46,Total_Rndwood_Trade_AF!$AC$4:$AO$202,BG$1,FALSE)/10^3</f>
        <v>10.279099999999998</v>
      </c>
      <c r="BH46" s="12">
        <f>VLOOKUP($AQ46,Total_Rndwood_Trade_AF!$AC$4:$AO$202,BH$1,FALSE)/10^3</f>
        <v>12.794199999999998</v>
      </c>
      <c r="BI46" s="12">
        <f>VLOOKUP($AQ46,Total_Rndwood_Trade_AF!$AC$4:$AO$202,BI$1,FALSE)/10^3</f>
        <v>14.2441</v>
      </c>
      <c r="BJ46" s="12">
        <f>VLOOKUP($AQ46,Total_Rndwood_Trade_AF!$AC$4:$AO$202,BJ$1,FALSE)/10^3</f>
        <v>15.448199999999998</v>
      </c>
      <c r="BK46" s="12"/>
      <c r="BL46" s="12">
        <f>VLOOKUP($AQ46,Total_Rndwood_Trade_BF!$AC$4:$AO$202,BL$1,FALSE)/10^3</f>
        <v>1.8345</v>
      </c>
      <c r="BM46" s="12">
        <f>VLOOKUP($AQ46,Total_Rndwood_Trade_BF!$AC$4:$AO$202,BM$1,FALSE)/10^3</f>
        <v>2.7193000000000001</v>
      </c>
      <c r="BN46" s="12">
        <f>VLOOKUP($AQ46,Total_Rndwood_Trade_BF!$AC$4:$AO$202,BN$1,FALSE)/10^3</f>
        <v>3.9066000000000005</v>
      </c>
      <c r="BO46" s="12">
        <f>VLOOKUP($AQ46,Total_Rndwood_Trade_BF!$AC$4:$AO$202,BO$1,FALSE)/10^3</f>
        <v>5.4352999999999989</v>
      </c>
      <c r="BP46" s="12">
        <f>VLOOKUP($AQ46,Total_Rndwood_Trade_BF!$AC$4:$AO$202,BP$1,FALSE)/10^3</f>
        <v>7.4284999999999997</v>
      </c>
      <c r="BQ46" s="12">
        <f>VLOOKUP($AQ46,Total_Rndwood_Trade_BF!$AC$4:$AO$202,BQ$1,FALSE)/10^3</f>
        <v>8.9810999999999979</v>
      </c>
      <c r="BR46" s="12">
        <f>VLOOKUP($AQ46,Total_Rndwood_Trade_BF!$AC$4:$AO$202,BR$1,FALSE)/10^3</f>
        <v>10.131399999999999</v>
      </c>
      <c r="BS46" s="12">
        <f>VLOOKUP($AQ46,Total_Rndwood_Trade_BF!$AC$4:$AO$202,BS$1,FALSE)/10^3</f>
        <v>11.015600000000001</v>
      </c>
      <c r="BT46" s="12">
        <f>VLOOKUP($AQ46,Total_Rndwood_Trade_BF!$AC$4:$AO$202,BT$1,FALSE)/10^3</f>
        <v>11.9025</v>
      </c>
      <c r="BU46" s="12"/>
      <c r="BV46" s="12">
        <f>VLOOKUP($AQ46,Total_Rndwood_Trade_BAC!$AC$4:$AO$202,BV$1,FALSE)/10^3</f>
        <v>1.8345</v>
      </c>
      <c r="BW46" s="12">
        <f>VLOOKUP($AQ46,Total_Rndwood_Trade_BAC!$AC$4:$AO$202,BW$1,FALSE)/10^3</f>
        <v>2.7926000000000002</v>
      </c>
      <c r="BX46" s="12">
        <f>VLOOKUP($AQ46,Total_Rndwood_Trade_BAC!$AC$4:$AO$202,BX$1,FALSE)/10^3</f>
        <v>4.0042</v>
      </c>
      <c r="BY46" s="12">
        <f>VLOOKUP($AQ46,Total_Rndwood_Trade_BAC!$AC$4:$AO$202,BY$1,FALSE)/10^3</f>
        <v>5.5652999999999997</v>
      </c>
      <c r="BZ46" s="12">
        <f>VLOOKUP($AQ46,Total_Rndwood_Trade_BAC!$AC$4:$AO$202,BZ$1,FALSE)/10^3</f>
        <v>7.6017999999999999</v>
      </c>
      <c r="CA46" s="12">
        <f>VLOOKUP($AQ46,Total_Rndwood_Trade_BAC!$AC$4:$AO$202,CA$1,FALSE)/10^3</f>
        <v>10.279199999999999</v>
      </c>
      <c r="CB46" s="12">
        <f>VLOOKUP($AQ46,Total_Rndwood_Trade_BAC!$AC$4:$AO$202,CB$1,FALSE)/10^3</f>
        <v>12.589399999999999</v>
      </c>
      <c r="CC46" s="12">
        <f>VLOOKUP($AQ46,Total_Rndwood_Trade_BAC!$AC$4:$AO$202,CC$1,FALSE)/10^3</f>
        <v>14.068299999999999</v>
      </c>
      <c r="CD46" s="12">
        <f>VLOOKUP($AQ46,Total_Rndwood_Trade_BAC!$AC$4:$AO$202,CD$1,FALSE)/10^3</f>
        <v>15.216100000000001</v>
      </c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L46" s="12"/>
      <c r="DM46" s="12"/>
      <c r="DN46" s="12"/>
      <c r="DT46" s="12"/>
      <c r="DU46" s="12"/>
      <c r="DV46" s="12"/>
    </row>
    <row r="47" spans="1:126" x14ac:dyDescent="0.3">
      <c r="A47" t="s">
        <v>82</v>
      </c>
      <c r="B47">
        <v>0</v>
      </c>
      <c r="C47">
        <v>19</v>
      </c>
      <c r="D47">
        <v>19</v>
      </c>
      <c r="E47">
        <v>15.9</v>
      </c>
      <c r="F47">
        <v>11.7</v>
      </c>
      <c r="G47">
        <v>8.6999999999999993</v>
      </c>
      <c r="H47">
        <v>6.4</v>
      </c>
      <c r="I47">
        <v>4.7</v>
      </c>
      <c r="J47">
        <v>3.5</v>
      </c>
      <c r="K47">
        <v>2.6</v>
      </c>
      <c r="L47">
        <v>1.9</v>
      </c>
      <c r="M47">
        <v>1.4</v>
      </c>
      <c r="O47" t="s">
        <v>82</v>
      </c>
      <c r="P47">
        <v>0</v>
      </c>
      <c r="Q47">
        <v>9</v>
      </c>
      <c r="R47">
        <v>9</v>
      </c>
      <c r="S47">
        <v>8</v>
      </c>
      <c r="T47">
        <v>6.5</v>
      </c>
      <c r="U47">
        <v>5.3</v>
      </c>
      <c r="V47">
        <v>4.5</v>
      </c>
      <c r="W47">
        <v>5.4</v>
      </c>
      <c r="X47">
        <v>6.6</v>
      </c>
      <c r="Y47">
        <v>8</v>
      </c>
      <c r="Z47">
        <v>9.8000000000000007</v>
      </c>
      <c r="AA47">
        <v>11.9</v>
      </c>
      <c r="AC47" t="s">
        <v>82</v>
      </c>
      <c r="AD47">
        <f t="shared" si="8"/>
        <v>0</v>
      </c>
      <c r="AE47">
        <f t="shared" si="8"/>
        <v>10</v>
      </c>
      <c r="AF47">
        <f t="shared" si="8"/>
        <v>10</v>
      </c>
      <c r="AG47">
        <f t="shared" si="8"/>
        <v>7.9</v>
      </c>
      <c r="AH47">
        <f t="shared" si="8"/>
        <v>5.1999999999999993</v>
      </c>
      <c r="AI47">
        <f t="shared" si="8"/>
        <v>3.3999999999999995</v>
      </c>
      <c r="AJ47">
        <f t="shared" si="8"/>
        <v>1.9000000000000004</v>
      </c>
      <c r="AK47">
        <f t="shared" si="8"/>
        <v>-0.70000000000000018</v>
      </c>
      <c r="AL47">
        <f t="shared" si="8"/>
        <v>-3.0999999999999996</v>
      </c>
      <c r="AM47">
        <f t="shared" si="8"/>
        <v>-5.4</v>
      </c>
      <c r="AN47">
        <f t="shared" si="8"/>
        <v>-7.9</v>
      </c>
      <c r="AO47">
        <f t="shared" si="8"/>
        <v>-10.5</v>
      </c>
      <c r="AQ47" t="s">
        <v>83</v>
      </c>
      <c r="AR47" s="12">
        <f t="shared" si="7"/>
        <v>-10.285900000000002</v>
      </c>
      <c r="AS47" s="12">
        <f t="shared" si="7"/>
        <v>-11.661899999999999</v>
      </c>
      <c r="AT47" s="12">
        <f t="shared" si="7"/>
        <v>-9.561300000000001</v>
      </c>
      <c r="AU47" s="12">
        <f t="shared" si="7"/>
        <v>-11.8697</v>
      </c>
      <c r="AV47" s="12">
        <f t="shared" si="7"/>
        <v>-14.616300000000001</v>
      </c>
      <c r="AW47" s="12">
        <f t="shared" si="7"/>
        <v>-17.912399999999998</v>
      </c>
      <c r="AX47" s="12">
        <f t="shared" si="7"/>
        <v>-21.889100000000003</v>
      </c>
      <c r="AY47" s="12">
        <f t="shared" si="7"/>
        <v>-26.702500000000001</v>
      </c>
      <c r="AZ47" s="12">
        <f t="shared" si="7"/>
        <v>-32.540599999999998</v>
      </c>
      <c r="BB47" s="12">
        <f>VLOOKUP($AQ47,Total_Rndwood_Trade_AF!$AC$4:$AO$202,BB$1,FALSE)/10^3</f>
        <v>-10.285900000000002</v>
      </c>
      <c r="BC47" s="12">
        <f>VLOOKUP($AQ47,Total_Rndwood_Trade_AF!$AC$4:$AO$202,BC$1,FALSE)/10^3</f>
        <v>-8.4655000000000005</v>
      </c>
      <c r="BD47" s="12">
        <f>VLOOKUP($AQ47,Total_Rndwood_Trade_AF!$AC$4:$AO$202,BD$1,FALSE)/10^3</f>
        <v>-6.9548000000000005</v>
      </c>
      <c r="BE47" s="12">
        <f>VLOOKUP($AQ47,Total_Rndwood_Trade_AF!$AC$4:$AO$202,BE$1,FALSE)/10^3</f>
        <v>-5.7092999999999998</v>
      </c>
      <c r="BF47" s="12">
        <f>VLOOKUP($AQ47,Total_Rndwood_Trade_AF!$AC$4:$AO$202,BF$1,FALSE)/10^3</f>
        <v>-7.1210000000000004</v>
      </c>
      <c r="BG47" s="12">
        <f>VLOOKUP($AQ47,Total_Rndwood_Trade_AF!$AC$4:$AO$202,BG$1,FALSE)/10^3</f>
        <v>-8.7928999999999995</v>
      </c>
      <c r="BH47" s="12">
        <f>VLOOKUP($AQ47,Total_Rndwood_Trade_AF!$AC$4:$AO$202,BH$1,FALSE)/10^3</f>
        <v>-10.7933</v>
      </c>
      <c r="BI47" s="12">
        <f>VLOOKUP($AQ47,Total_Rndwood_Trade_AF!$AC$4:$AO$202,BI$1,FALSE)/10^3</f>
        <v>-13.202299999999999</v>
      </c>
      <c r="BJ47" s="12">
        <f>VLOOKUP($AQ47,Total_Rndwood_Trade_AF!$AC$4:$AO$202,BJ$1,FALSE)/10^3</f>
        <v>-16.114999999999998</v>
      </c>
      <c r="BK47" s="12"/>
      <c r="BL47" s="12">
        <f>VLOOKUP($AQ47,Total_Rndwood_Trade_BF!$AC$4:$AO$202,BL$1,FALSE)/10^3</f>
        <v>-10.285900000000002</v>
      </c>
      <c r="BM47" s="12">
        <f>VLOOKUP($AQ47,Total_Rndwood_Trade_BF!$AC$4:$AO$202,BM$1,FALSE)/10^3</f>
        <v>-8.4576000000000011</v>
      </c>
      <c r="BN47" s="12">
        <f>VLOOKUP($AQ47,Total_Rndwood_Trade_BF!$AC$4:$AO$202,BN$1,FALSE)/10^3</f>
        <v>-6.9482000000000008</v>
      </c>
      <c r="BO47" s="12">
        <f>VLOOKUP($AQ47,Total_Rndwood_Trade_BF!$AC$4:$AO$202,BO$1,FALSE)/10^3</f>
        <v>-5.7039999999999997</v>
      </c>
      <c r="BP47" s="12">
        <f>VLOOKUP($AQ47,Total_Rndwood_Trade_BF!$AC$4:$AO$202,BP$1,FALSE)/10^3</f>
        <v>-7.1145999999999994</v>
      </c>
      <c r="BQ47" s="12">
        <f>VLOOKUP($AQ47,Total_Rndwood_Trade_BF!$AC$4:$AO$202,BQ$1,FALSE)/10^3</f>
        <v>-8.7849000000000004</v>
      </c>
      <c r="BR47" s="12">
        <f>VLOOKUP($AQ47,Total_Rndwood_Trade_BF!$AC$4:$AO$202,BR$1,FALSE)/10^3</f>
        <v>-10.7836</v>
      </c>
      <c r="BS47" s="12">
        <f>VLOOKUP($AQ47,Total_Rndwood_Trade_BF!$AC$4:$AO$202,BS$1,FALSE)/10^3</f>
        <v>-13.1905</v>
      </c>
      <c r="BT47" s="12">
        <f>VLOOKUP($AQ47,Total_Rndwood_Trade_BF!$AC$4:$AO$202,BT$1,FALSE)/10^3</f>
        <v>-16.1006</v>
      </c>
      <c r="BU47" s="12"/>
      <c r="BV47" s="12">
        <f>VLOOKUP($AQ47,Total_Rndwood_Trade_BAC!$AC$4:$AO$202,BV$1,FALSE)/10^3</f>
        <v>-10.285900000000002</v>
      </c>
      <c r="BW47" s="12">
        <f>VLOOKUP($AQ47,Total_Rndwood_Trade_BAC!$AC$4:$AO$202,BW$1,FALSE)/10^3</f>
        <v>-8.4576000000000011</v>
      </c>
      <c r="BX47" s="12">
        <f>VLOOKUP($AQ47,Total_Rndwood_Trade_BAC!$AC$4:$AO$202,BX$1,FALSE)/10^3</f>
        <v>-6.9482000000000008</v>
      </c>
      <c r="BY47" s="12">
        <f>VLOOKUP($AQ47,Total_Rndwood_Trade_BAC!$AC$4:$AO$202,BY$1,FALSE)/10^3</f>
        <v>-5.7039000000000009</v>
      </c>
      <c r="BZ47" s="12">
        <f>VLOOKUP($AQ47,Total_Rndwood_Trade_BAC!$AC$4:$AO$202,BZ$1,FALSE)/10^3</f>
        <v>-7.1144999999999996</v>
      </c>
      <c r="CA47" s="12">
        <f>VLOOKUP($AQ47,Total_Rndwood_Trade_BAC!$AC$4:$AO$202,CA$1,FALSE)/10^3</f>
        <v>-8.7849000000000004</v>
      </c>
      <c r="CB47" s="12">
        <f>VLOOKUP($AQ47,Total_Rndwood_Trade_BAC!$AC$4:$AO$202,CB$1,FALSE)/10^3</f>
        <v>-10.783700000000001</v>
      </c>
      <c r="CC47" s="12">
        <f>VLOOKUP($AQ47,Total_Rndwood_Trade_BAC!$AC$4:$AO$202,CC$1,FALSE)/10^3</f>
        <v>-13.1905</v>
      </c>
      <c r="CD47" s="12">
        <f>VLOOKUP($AQ47,Total_Rndwood_Trade_BAC!$AC$4:$AO$202,CD$1,FALSE)/10^3</f>
        <v>-16.1006</v>
      </c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L47" s="12"/>
      <c r="DM47" s="12"/>
      <c r="DN47" s="12"/>
      <c r="DT47" s="12"/>
      <c r="DU47" s="12"/>
      <c r="DV47" s="12"/>
    </row>
    <row r="48" spans="1:126" x14ac:dyDescent="0.3">
      <c r="A48" t="s">
        <v>84</v>
      </c>
      <c r="B48">
        <v>17</v>
      </c>
      <c r="C48">
        <v>8</v>
      </c>
      <c r="D48">
        <v>8</v>
      </c>
      <c r="E48">
        <v>6.7</v>
      </c>
      <c r="F48">
        <v>4.9000000000000004</v>
      </c>
      <c r="G48">
        <v>3.6</v>
      </c>
      <c r="H48">
        <v>2.7</v>
      </c>
      <c r="I48">
        <v>2</v>
      </c>
      <c r="J48">
        <v>1.5</v>
      </c>
      <c r="K48">
        <v>1.1000000000000001</v>
      </c>
      <c r="L48">
        <v>0.8</v>
      </c>
      <c r="M48">
        <v>0.6</v>
      </c>
      <c r="O48" t="s">
        <v>84</v>
      </c>
      <c r="P48">
        <v>0</v>
      </c>
      <c r="Q48">
        <v>44</v>
      </c>
      <c r="R48">
        <v>32</v>
      </c>
      <c r="S48">
        <v>36</v>
      </c>
      <c r="T48">
        <v>43.8</v>
      </c>
      <c r="U48">
        <v>53.2</v>
      </c>
      <c r="V48">
        <v>64.7</v>
      </c>
      <c r="W48">
        <v>78.8</v>
      </c>
      <c r="X48">
        <v>95.8</v>
      </c>
      <c r="Y48">
        <v>116.6</v>
      </c>
      <c r="Z48">
        <v>141.9</v>
      </c>
      <c r="AA48">
        <v>172.6</v>
      </c>
      <c r="AC48" t="s">
        <v>84</v>
      </c>
      <c r="AD48">
        <f t="shared" si="8"/>
        <v>17</v>
      </c>
      <c r="AE48">
        <f t="shared" si="8"/>
        <v>-36</v>
      </c>
      <c r="AF48">
        <f t="shared" si="8"/>
        <v>-24</v>
      </c>
      <c r="AG48">
        <f t="shared" si="8"/>
        <v>-29.3</v>
      </c>
      <c r="AH48">
        <f t="shared" si="8"/>
        <v>-38.9</v>
      </c>
      <c r="AI48">
        <f t="shared" si="8"/>
        <v>-49.6</v>
      </c>
      <c r="AJ48">
        <f t="shared" si="8"/>
        <v>-62</v>
      </c>
      <c r="AK48">
        <f t="shared" si="8"/>
        <v>-76.8</v>
      </c>
      <c r="AL48">
        <f t="shared" si="8"/>
        <v>-94.3</v>
      </c>
      <c r="AM48">
        <f t="shared" si="8"/>
        <v>-115.5</v>
      </c>
      <c r="AN48">
        <f t="shared" si="8"/>
        <v>-141.1</v>
      </c>
      <c r="AO48">
        <f t="shared" si="8"/>
        <v>-172</v>
      </c>
      <c r="AQ48" t="s">
        <v>85</v>
      </c>
      <c r="AR48" s="12">
        <f t="shared" si="7"/>
        <v>-0.42610000000000003</v>
      </c>
      <c r="AS48" s="12">
        <f t="shared" si="7"/>
        <v>-0.71140000000000014</v>
      </c>
      <c r="AT48" s="12">
        <f t="shared" si="7"/>
        <v>-1.0079</v>
      </c>
      <c r="AU48" s="12">
        <f t="shared" si="7"/>
        <v>-1.3312999999999999</v>
      </c>
      <c r="AV48" s="12">
        <f t="shared" si="7"/>
        <v>-1.6971999999999998</v>
      </c>
      <c r="AW48" s="12">
        <f t="shared" si="7"/>
        <v>-2.1222000000000003</v>
      </c>
      <c r="AX48" s="12">
        <f t="shared" si="7"/>
        <v>-2.6243000000000003</v>
      </c>
      <c r="AY48" s="12">
        <f t="shared" si="7"/>
        <v>-3.2241</v>
      </c>
      <c r="AZ48" s="12">
        <f t="shared" si="7"/>
        <v>-3.9457</v>
      </c>
      <c r="BB48" s="12">
        <f>VLOOKUP($AQ48,Total_Rndwood_Trade_AF!$AC$4:$AO$202,BB$1,FALSE)/10^3</f>
        <v>-0.42610000000000003</v>
      </c>
      <c r="BC48" s="12">
        <f>VLOOKUP($AQ48,Total_Rndwood_Trade_AF!$AC$4:$AO$202,BC$1,FALSE)/10^3</f>
        <v>-0.71140000000000014</v>
      </c>
      <c r="BD48" s="12">
        <f>VLOOKUP($AQ48,Total_Rndwood_Trade_AF!$AC$4:$AO$202,BD$1,FALSE)/10^3</f>
        <v>-1.0079</v>
      </c>
      <c r="BE48" s="12">
        <f>VLOOKUP($AQ48,Total_Rndwood_Trade_AF!$AC$4:$AO$202,BE$1,FALSE)/10^3</f>
        <v>-1.3312999999999999</v>
      </c>
      <c r="BF48" s="12">
        <f>VLOOKUP($AQ48,Total_Rndwood_Trade_AF!$AC$4:$AO$202,BF$1,FALSE)/10^3</f>
        <v>-1.6973</v>
      </c>
      <c r="BG48" s="12">
        <f>VLOOKUP($AQ48,Total_Rndwood_Trade_AF!$AC$4:$AO$202,BG$1,FALSE)/10^3</f>
        <v>-2.1222000000000003</v>
      </c>
      <c r="BH48" s="12">
        <f>VLOOKUP($AQ48,Total_Rndwood_Trade_AF!$AC$4:$AO$202,BH$1,FALSE)/10^3</f>
        <v>-2.6243000000000003</v>
      </c>
      <c r="BI48" s="12">
        <f>VLOOKUP($AQ48,Total_Rndwood_Trade_AF!$AC$4:$AO$202,BI$1,FALSE)/10^3</f>
        <v>-3.2241999999999997</v>
      </c>
      <c r="BJ48" s="12">
        <f>VLOOKUP($AQ48,Total_Rndwood_Trade_AF!$AC$4:$AO$202,BJ$1,FALSE)/10^3</f>
        <v>-3.9457</v>
      </c>
      <c r="BK48" s="12"/>
      <c r="BL48" s="12">
        <f>VLOOKUP($AQ48,Total_Rndwood_Trade_BF!$AC$4:$AO$202,BL$1,FALSE)/10^3</f>
        <v>-0.42610000000000003</v>
      </c>
      <c r="BM48" s="12">
        <f>VLOOKUP($AQ48,Total_Rndwood_Trade_BF!$AC$4:$AO$202,BM$1,FALSE)/10^3</f>
        <v>-0.71140000000000014</v>
      </c>
      <c r="BN48" s="12">
        <f>VLOOKUP($AQ48,Total_Rndwood_Trade_BF!$AC$4:$AO$202,BN$1,FALSE)/10^3</f>
        <v>-1.0079</v>
      </c>
      <c r="BO48" s="12">
        <f>VLOOKUP($AQ48,Total_Rndwood_Trade_BF!$AC$4:$AO$202,BO$1,FALSE)/10^3</f>
        <v>-1.3312999999999999</v>
      </c>
      <c r="BP48" s="12">
        <f>VLOOKUP($AQ48,Total_Rndwood_Trade_BF!$AC$4:$AO$202,BP$1,FALSE)/10^3</f>
        <v>-1.6971999999999998</v>
      </c>
      <c r="BQ48" s="12">
        <f>VLOOKUP($AQ48,Total_Rndwood_Trade_BF!$AC$4:$AO$202,BQ$1,FALSE)/10^3</f>
        <v>-2.1222000000000003</v>
      </c>
      <c r="BR48" s="12">
        <f>VLOOKUP($AQ48,Total_Rndwood_Trade_BF!$AC$4:$AO$202,BR$1,FALSE)/10^3</f>
        <v>-2.6243000000000003</v>
      </c>
      <c r="BS48" s="12">
        <f>VLOOKUP($AQ48,Total_Rndwood_Trade_BF!$AC$4:$AO$202,BS$1,FALSE)/10^3</f>
        <v>-3.2241</v>
      </c>
      <c r="BT48" s="12">
        <f>VLOOKUP($AQ48,Total_Rndwood_Trade_BF!$AC$4:$AO$202,BT$1,FALSE)/10^3</f>
        <v>-3.9457</v>
      </c>
      <c r="BU48" s="12"/>
      <c r="BV48" s="12">
        <f>VLOOKUP($AQ48,Total_Rndwood_Trade_BAC!$AC$4:$AO$202,BV$1,FALSE)/10^3</f>
        <v>-0.42610000000000003</v>
      </c>
      <c r="BW48" s="12">
        <f>VLOOKUP($AQ48,Total_Rndwood_Trade_BAC!$AC$4:$AO$202,BW$1,FALSE)/10^3</f>
        <v>-0.71140000000000014</v>
      </c>
      <c r="BX48" s="12">
        <f>VLOOKUP($AQ48,Total_Rndwood_Trade_BAC!$AC$4:$AO$202,BX$1,FALSE)/10^3</f>
        <v>-1.0079</v>
      </c>
      <c r="BY48" s="12">
        <f>VLOOKUP($AQ48,Total_Rndwood_Trade_BAC!$AC$4:$AO$202,BY$1,FALSE)/10^3</f>
        <v>-1.3312999999999999</v>
      </c>
      <c r="BZ48" s="12">
        <f>VLOOKUP($AQ48,Total_Rndwood_Trade_BAC!$AC$4:$AO$202,BZ$1,FALSE)/10^3</f>
        <v>-1.6973</v>
      </c>
      <c r="CA48" s="12">
        <f>VLOOKUP($AQ48,Total_Rndwood_Trade_BAC!$AC$4:$AO$202,CA$1,FALSE)/10^3</f>
        <v>-2.1223000000000001</v>
      </c>
      <c r="CB48" s="12">
        <f>VLOOKUP($AQ48,Total_Rndwood_Trade_BAC!$AC$4:$AO$202,CB$1,FALSE)/10^3</f>
        <v>-2.6243000000000003</v>
      </c>
      <c r="CC48" s="12">
        <f>VLOOKUP($AQ48,Total_Rndwood_Trade_BAC!$AC$4:$AO$202,CC$1,FALSE)/10^3</f>
        <v>-3.2241999999999997</v>
      </c>
      <c r="CD48" s="12">
        <f>VLOOKUP($AQ48,Total_Rndwood_Trade_BAC!$AC$4:$AO$202,CD$1,FALSE)/10^3</f>
        <v>-3.9457999999999998</v>
      </c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L48" s="12"/>
      <c r="DM48" s="12"/>
      <c r="DN48" s="12"/>
      <c r="DT48" s="12"/>
      <c r="DU48" s="12"/>
      <c r="DV48" s="12"/>
    </row>
    <row r="49" spans="1:208" x14ac:dyDescent="0.3">
      <c r="A49" t="s">
        <v>86</v>
      </c>
      <c r="B49">
        <v>0</v>
      </c>
      <c r="C49">
        <v>50</v>
      </c>
      <c r="D49">
        <v>40</v>
      </c>
      <c r="E49">
        <v>42.4</v>
      </c>
      <c r="F49">
        <v>55.8</v>
      </c>
      <c r="G49">
        <v>73.099999999999994</v>
      </c>
      <c r="H49">
        <v>60.2</v>
      </c>
      <c r="I49">
        <v>45.5</v>
      </c>
      <c r="J49">
        <v>33.6</v>
      </c>
      <c r="K49">
        <v>24.8</v>
      </c>
      <c r="L49">
        <v>18.3</v>
      </c>
      <c r="M49">
        <v>13.5</v>
      </c>
      <c r="O49" t="s">
        <v>86</v>
      </c>
      <c r="P49">
        <v>0</v>
      </c>
      <c r="Q49">
        <v>2</v>
      </c>
      <c r="R49">
        <v>1</v>
      </c>
      <c r="S49">
        <v>0.9</v>
      </c>
      <c r="T49">
        <v>0.7</v>
      </c>
      <c r="U49">
        <v>0.6</v>
      </c>
      <c r="V49">
        <v>0.5</v>
      </c>
      <c r="W49">
        <v>0.4</v>
      </c>
      <c r="X49">
        <v>0.3</v>
      </c>
      <c r="Y49">
        <v>0.3</v>
      </c>
      <c r="Z49">
        <v>0.2</v>
      </c>
      <c r="AA49">
        <v>0.2</v>
      </c>
      <c r="AC49" t="s">
        <v>86</v>
      </c>
      <c r="AD49">
        <f t="shared" si="8"/>
        <v>0</v>
      </c>
      <c r="AE49">
        <f t="shared" si="8"/>
        <v>48</v>
      </c>
      <c r="AF49">
        <f t="shared" si="8"/>
        <v>39</v>
      </c>
      <c r="AG49">
        <f t="shared" si="8"/>
        <v>41.5</v>
      </c>
      <c r="AH49">
        <f t="shared" si="8"/>
        <v>55.099999999999994</v>
      </c>
      <c r="AI49">
        <f t="shared" si="8"/>
        <v>72.5</v>
      </c>
      <c r="AJ49">
        <f t="shared" si="8"/>
        <v>59.7</v>
      </c>
      <c r="AK49">
        <f t="shared" si="8"/>
        <v>45.1</v>
      </c>
      <c r="AL49">
        <f t="shared" si="8"/>
        <v>33.300000000000004</v>
      </c>
      <c r="AM49">
        <f t="shared" si="8"/>
        <v>24.5</v>
      </c>
      <c r="AN49">
        <f t="shared" si="8"/>
        <v>18.100000000000001</v>
      </c>
      <c r="AO49">
        <f t="shared" si="8"/>
        <v>13.3</v>
      </c>
      <c r="AQ49" s="4" t="s">
        <v>87</v>
      </c>
      <c r="AR49" s="11">
        <f t="shared" si="7"/>
        <v>-4.1321999999999672</v>
      </c>
      <c r="AS49" s="11">
        <f t="shared" si="7"/>
        <v>-4.1310000000000082</v>
      </c>
      <c r="AT49" s="11">
        <f t="shared" si="7"/>
        <v>-4.1298999999999779</v>
      </c>
      <c r="AU49" s="11">
        <f t="shared" si="7"/>
        <v>-4.1323999999999854</v>
      </c>
      <c r="AV49" s="11">
        <f t="shared" si="7"/>
        <v>-4.1302000000000296</v>
      </c>
      <c r="AW49" s="11">
        <f t="shared" si="7"/>
        <v>-4.1310000000000144</v>
      </c>
      <c r="AX49" s="11">
        <f t="shared" si="7"/>
        <v>-4.1317000000000332</v>
      </c>
      <c r="AY49" s="11">
        <f t="shared" si="7"/>
        <v>-4.1308000000000176</v>
      </c>
      <c r="AZ49" s="11">
        <f t="shared" si="7"/>
        <v>-4.1315000000000142</v>
      </c>
      <c r="BB49" s="11">
        <f>VLOOKUP($AQ49,Total_Rndwood_Trade_AF!$AC$4:$AO$202,BB$1,FALSE)/10^3</f>
        <v>-4.1321999999999672</v>
      </c>
      <c r="BC49" s="11">
        <f>VLOOKUP($AQ49,Total_Rndwood_Trade_AF!$AC$4:$AO$202,BC$1,FALSE)/10^3</f>
        <v>-4.1306999999999938</v>
      </c>
      <c r="BD49" s="11">
        <f>VLOOKUP($AQ49,Total_Rndwood_Trade_AF!$AC$4:$AO$202,BD$1,FALSE)/10^3</f>
        <v>-4.1312000000000006</v>
      </c>
      <c r="BE49" s="11">
        <f>VLOOKUP($AQ49,Total_Rndwood_Trade_AF!$AC$4:$AO$202,BE$1,FALSE)/10^3</f>
        <v>-4.1315000000000071</v>
      </c>
      <c r="BF49" s="11">
        <f>VLOOKUP($AQ49,Total_Rndwood_Trade_AF!$AC$4:$AO$202,BF$1,FALSE)/10^3</f>
        <v>-4.1306999999999894</v>
      </c>
      <c r="BG49" s="11">
        <f>VLOOKUP($AQ49,Total_Rndwood_Trade_AF!$AC$4:$AO$202,BG$1,FALSE)/10^3</f>
        <v>-4.1311000000000151</v>
      </c>
      <c r="BH49" s="11">
        <f>VLOOKUP($AQ49,Total_Rndwood_Trade_AF!$AC$4:$AO$202,BH$1,FALSE)/10^3</f>
        <v>-4.1312999999999773</v>
      </c>
      <c r="BI49" s="11">
        <f>VLOOKUP($AQ49,Total_Rndwood_Trade_AF!$AC$4:$AO$202,BI$1,FALSE)/10^3</f>
        <v>-4.1301999999999683</v>
      </c>
      <c r="BJ49" s="11">
        <f>VLOOKUP($AQ49,Total_Rndwood_Trade_AF!$AC$4:$AO$202,BJ$1,FALSE)/10^3</f>
        <v>-4.1301999999999968</v>
      </c>
      <c r="BK49" s="11"/>
      <c r="BL49" s="11">
        <f>VLOOKUP($AQ49,Total_Rndwood_Trade_BF!$AC$4:$AO$202,BL$1,FALSE)/10^3</f>
        <v>-4.1321999999999672</v>
      </c>
      <c r="BM49" s="11">
        <f>VLOOKUP($AQ49,Total_Rndwood_Trade_BF!$AC$4:$AO$202,BM$1,FALSE)/10^3</f>
        <v>-4.1313000000000359</v>
      </c>
      <c r="BN49" s="11">
        <f>VLOOKUP($AQ49,Total_Rndwood_Trade_BF!$AC$4:$AO$202,BN$1,FALSE)/10^3</f>
        <v>-4.1309000000000378</v>
      </c>
      <c r="BO49" s="11">
        <f>VLOOKUP($AQ49,Total_Rndwood_Trade_BF!$AC$4:$AO$202,BO$1,FALSE)/10^3</f>
        <v>-4.1316000000000059</v>
      </c>
      <c r="BP49" s="11">
        <f>VLOOKUP($AQ49,Total_Rndwood_Trade_BF!$AC$4:$AO$202,BP$1,FALSE)/10^3</f>
        <v>-4.1307000000000844</v>
      </c>
      <c r="BQ49" s="11">
        <f>VLOOKUP($AQ49,Total_Rndwood_Trade_BF!$AC$4:$AO$202,BQ$1,FALSE)/10^3</f>
        <v>-4.130600000000082</v>
      </c>
      <c r="BR49" s="11">
        <f>VLOOKUP($AQ49,Total_Rndwood_Trade_BF!$AC$4:$AO$202,BR$1,FALSE)/10^3</f>
        <v>-4.1313999999999709</v>
      </c>
      <c r="BS49" s="11">
        <f>VLOOKUP($AQ49,Total_Rndwood_Trade_BF!$AC$4:$AO$202,BS$1,FALSE)/10^3</f>
        <v>-4.1306999999999787</v>
      </c>
      <c r="BT49" s="11">
        <f>VLOOKUP($AQ49,Total_Rndwood_Trade_BF!$AC$4:$AO$202,BT$1,FALSE)/10^3</f>
        <v>-4.1302000000000554</v>
      </c>
      <c r="BU49" s="11"/>
      <c r="BV49" s="11">
        <f>VLOOKUP($AQ49,Total_Rndwood_Trade_BAC!$AC$4:$AO$202,BV$1,FALSE)/10^3</f>
        <v>-4.1321999999999672</v>
      </c>
      <c r="BW49" s="11">
        <f>VLOOKUP($AQ49,Total_Rndwood_Trade_BAC!$AC$4:$AO$202,BW$1,FALSE)/10^3</f>
        <v>-4.1308999999999649</v>
      </c>
      <c r="BX49" s="11">
        <f>VLOOKUP($AQ49,Total_Rndwood_Trade_BAC!$AC$4:$AO$202,BX$1,FALSE)/10^3</f>
        <v>-4.131399999999954</v>
      </c>
      <c r="BY49" s="11">
        <f>VLOOKUP($AQ49,Total_Rndwood_Trade_BAC!$AC$4:$AO$202,BY$1,FALSE)/10^3</f>
        <v>-4.1317999999999993</v>
      </c>
      <c r="BZ49" s="11">
        <f>VLOOKUP($AQ49,Total_Rndwood_Trade_BAC!$AC$4:$AO$202,BZ$1,FALSE)/10^3</f>
        <v>-4.1323000000000683</v>
      </c>
      <c r="CA49" s="11">
        <f>VLOOKUP($AQ49,Total_Rndwood_Trade_BAC!$AC$4:$AO$202,CA$1,FALSE)/10^3</f>
        <v>-4.1305000000000671</v>
      </c>
      <c r="CB49" s="11">
        <f>VLOOKUP($AQ49,Total_Rndwood_Trade_BAC!$AC$4:$AO$202,CB$1,FALSE)/10^3</f>
        <v>-4.1316000000000237</v>
      </c>
      <c r="CC49" s="11">
        <f>VLOOKUP($AQ49,Total_Rndwood_Trade_BAC!$AC$4:$AO$202,CC$1,FALSE)/10^3</f>
        <v>-4.1296000000000204</v>
      </c>
      <c r="CD49" s="11">
        <f>VLOOKUP($AQ49,Total_Rndwood_Trade_BAC!$AC$4:$AO$202,CD$1,FALSE)/10^3</f>
        <v>-4.1317000000000403</v>
      </c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L49" s="11"/>
      <c r="DM49" s="11"/>
      <c r="DN49" s="11"/>
      <c r="DT49" s="11"/>
      <c r="DU49" s="11"/>
      <c r="DV49" s="11"/>
    </row>
    <row r="50" spans="1:208" x14ac:dyDescent="0.3">
      <c r="A50" t="s">
        <v>88</v>
      </c>
      <c r="B50">
        <v>3</v>
      </c>
      <c r="C50">
        <v>9</v>
      </c>
      <c r="D50">
        <v>8</v>
      </c>
      <c r="E50">
        <v>6.7</v>
      </c>
      <c r="F50">
        <v>4.9000000000000004</v>
      </c>
      <c r="G50">
        <v>3.6</v>
      </c>
      <c r="H50">
        <v>2.7</v>
      </c>
      <c r="I50">
        <v>2</v>
      </c>
      <c r="J50">
        <v>1.5</v>
      </c>
      <c r="K50">
        <v>1.1000000000000001</v>
      </c>
      <c r="L50">
        <v>0.8</v>
      </c>
      <c r="M50">
        <v>0.6</v>
      </c>
      <c r="O50" t="s">
        <v>88</v>
      </c>
      <c r="P50">
        <v>50</v>
      </c>
      <c r="Q50">
        <v>4</v>
      </c>
      <c r="R50">
        <v>5</v>
      </c>
      <c r="S50">
        <v>4.4000000000000004</v>
      </c>
      <c r="T50">
        <v>3.8</v>
      </c>
      <c r="U50">
        <v>4.5999999999999996</v>
      </c>
      <c r="V50">
        <v>5.6</v>
      </c>
      <c r="W50">
        <v>6.8</v>
      </c>
      <c r="X50">
        <v>8.1999999999999993</v>
      </c>
      <c r="Y50">
        <v>10</v>
      </c>
      <c r="Z50">
        <v>12.2</v>
      </c>
      <c r="AA50">
        <v>14.8</v>
      </c>
      <c r="AC50" t="s">
        <v>88</v>
      </c>
      <c r="AD50">
        <f t="shared" si="8"/>
        <v>-47</v>
      </c>
      <c r="AE50">
        <f t="shared" si="8"/>
        <v>5</v>
      </c>
      <c r="AF50">
        <f t="shared" si="8"/>
        <v>3</v>
      </c>
      <c r="AG50">
        <f t="shared" si="8"/>
        <v>2.2999999999999998</v>
      </c>
      <c r="AH50">
        <f t="shared" si="8"/>
        <v>1.1000000000000005</v>
      </c>
      <c r="AI50">
        <f t="shared" si="8"/>
        <v>-0.99999999999999956</v>
      </c>
      <c r="AJ50">
        <f t="shared" si="8"/>
        <v>-2.8999999999999995</v>
      </c>
      <c r="AK50">
        <f t="shared" si="8"/>
        <v>-4.8</v>
      </c>
      <c r="AL50">
        <f t="shared" si="8"/>
        <v>-6.6999999999999993</v>
      </c>
      <c r="AM50">
        <f t="shared" si="8"/>
        <v>-8.9</v>
      </c>
      <c r="AN50">
        <f t="shared" si="8"/>
        <v>-11.399999999999999</v>
      </c>
      <c r="AO50">
        <f t="shared" si="8"/>
        <v>-14.200000000000001</v>
      </c>
      <c r="AR50" s="12"/>
      <c r="BB50" s="12"/>
      <c r="BL50" s="12"/>
      <c r="BV50" s="12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V50" s="4"/>
      <c r="CW50" s="4"/>
      <c r="CX50" s="4"/>
      <c r="CY50" s="4"/>
      <c r="CZ50" s="4"/>
      <c r="DA50" s="4"/>
      <c r="DB50" s="4"/>
      <c r="DD50" s="4"/>
      <c r="DE50" s="4"/>
      <c r="DF50" s="4"/>
      <c r="DG50" s="4"/>
      <c r="DH50" s="4"/>
      <c r="DI50" s="4"/>
      <c r="DJ50" s="80"/>
      <c r="DK50" s="80"/>
      <c r="DL50" s="80"/>
      <c r="DM50" s="80"/>
      <c r="DN50" s="80"/>
      <c r="DO50" s="80"/>
      <c r="DP50" s="80"/>
      <c r="DQ50" s="80"/>
      <c r="DR50" s="80"/>
      <c r="DS50" s="80"/>
      <c r="DT50" s="80"/>
      <c r="DU50" s="80"/>
      <c r="DV50" s="80"/>
      <c r="DW50" s="80"/>
      <c r="DX50" s="80"/>
      <c r="DY50" s="80"/>
      <c r="DZ50" s="80"/>
      <c r="EA50" s="80"/>
      <c r="EB50" s="80"/>
      <c r="EC50" s="80"/>
      <c r="ED50" s="80"/>
      <c r="EE50" s="80"/>
      <c r="EF50" s="80"/>
      <c r="EG50" s="80"/>
      <c r="EH50" s="80"/>
      <c r="EI50" s="80"/>
      <c r="EJ50" s="80"/>
      <c r="EK50" s="80"/>
      <c r="EL50" s="80"/>
      <c r="EM50" s="80"/>
      <c r="EN50" s="80"/>
      <c r="EO50" s="80"/>
      <c r="EP50" s="80"/>
      <c r="EQ50" s="80"/>
      <c r="ER50" s="80"/>
      <c r="ES50" s="80"/>
      <c r="ET50" s="80"/>
      <c r="EU50" s="80"/>
      <c r="EV50" s="80"/>
      <c r="EW50" s="80"/>
      <c r="EX50" s="80"/>
      <c r="EY50" s="80"/>
      <c r="EZ50" s="80"/>
      <c r="FA50" s="80"/>
      <c r="FB50" s="80"/>
      <c r="FC50" s="80"/>
      <c r="FD50" s="80"/>
      <c r="FF50" s="80"/>
      <c r="FG50" s="80"/>
      <c r="FH50" s="80"/>
      <c r="FI50" s="80"/>
      <c r="FJ50" s="80"/>
      <c r="FK50" s="80"/>
      <c r="FL50" s="80"/>
      <c r="FM50" s="80"/>
      <c r="FN50" s="80"/>
      <c r="FO50" s="80"/>
      <c r="FP50" s="80"/>
      <c r="FQ50" s="80"/>
      <c r="FR50" s="80"/>
      <c r="FS50" s="80"/>
      <c r="FT50" s="80"/>
      <c r="FU50" s="80"/>
      <c r="FV50" s="80"/>
      <c r="FW50" s="80"/>
      <c r="FX50" s="80"/>
      <c r="FY50" s="80"/>
      <c r="FZ50" s="80"/>
      <c r="GA50" s="80"/>
      <c r="GB50" s="80"/>
      <c r="GC50" s="80"/>
      <c r="GD50" s="80"/>
      <c r="GE50" s="80"/>
      <c r="GF50" s="80"/>
      <c r="GG50" s="80"/>
      <c r="GH50" s="80"/>
      <c r="GI50" s="80"/>
      <c r="GJ50" s="80"/>
      <c r="GK50" s="80"/>
      <c r="GL50" s="80"/>
      <c r="GM50" s="80"/>
      <c r="GN50" s="80"/>
      <c r="GO50" s="80"/>
      <c r="GP50" s="80"/>
      <c r="GQ50" s="80"/>
      <c r="GR50" s="80"/>
      <c r="GS50" s="80"/>
      <c r="GT50" s="80"/>
      <c r="GU50" s="80"/>
      <c r="GV50" s="80"/>
      <c r="GW50" s="80"/>
      <c r="GX50" s="80"/>
      <c r="GY50" s="80"/>
      <c r="GZ50" s="80"/>
    </row>
    <row r="51" spans="1:208" x14ac:dyDescent="0.3">
      <c r="A51" t="s">
        <v>89</v>
      </c>
      <c r="B51">
        <v>0</v>
      </c>
      <c r="C51">
        <v>12</v>
      </c>
      <c r="D51">
        <v>13</v>
      </c>
      <c r="E51">
        <v>10.8</v>
      </c>
      <c r="F51">
        <v>8</v>
      </c>
      <c r="G51">
        <v>5.9</v>
      </c>
      <c r="H51">
        <v>4.4000000000000004</v>
      </c>
      <c r="I51">
        <v>3.2</v>
      </c>
      <c r="J51">
        <v>2.4</v>
      </c>
      <c r="K51">
        <v>1.8</v>
      </c>
      <c r="L51">
        <v>1.3</v>
      </c>
      <c r="M51">
        <v>0</v>
      </c>
      <c r="O51" t="s">
        <v>89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C51" t="s">
        <v>89</v>
      </c>
      <c r="AD51">
        <f t="shared" si="8"/>
        <v>0</v>
      </c>
      <c r="AE51">
        <f t="shared" si="8"/>
        <v>12</v>
      </c>
      <c r="AF51">
        <f t="shared" si="8"/>
        <v>13</v>
      </c>
      <c r="AG51">
        <f t="shared" si="8"/>
        <v>10.8</v>
      </c>
      <c r="AH51">
        <f t="shared" si="8"/>
        <v>8</v>
      </c>
      <c r="AI51">
        <f t="shared" si="8"/>
        <v>5.9</v>
      </c>
      <c r="AJ51">
        <f t="shared" si="8"/>
        <v>4.4000000000000004</v>
      </c>
      <c r="AK51">
        <f t="shared" si="8"/>
        <v>3.2</v>
      </c>
      <c r="AL51">
        <f t="shared" si="8"/>
        <v>2.4</v>
      </c>
      <c r="AM51">
        <f t="shared" si="8"/>
        <v>1.8</v>
      </c>
      <c r="AN51">
        <f t="shared" si="8"/>
        <v>1.3</v>
      </c>
      <c r="AO51">
        <f t="shared" si="8"/>
        <v>0</v>
      </c>
      <c r="AQ51" t="s">
        <v>90</v>
      </c>
      <c r="AR51" s="80" t="s">
        <v>91</v>
      </c>
      <c r="AS51" s="80"/>
      <c r="AT51" s="80"/>
      <c r="AU51" s="80"/>
      <c r="AV51" s="80"/>
      <c r="AW51" s="80"/>
      <c r="AX51" s="80"/>
      <c r="AY51" s="80"/>
      <c r="AZ51" s="80"/>
      <c r="BB51" s="80" t="s">
        <v>244</v>
      </c>
      <c r="BC51" s="80"/>
      <c r="BD51" s="80"/>
      <c r="BE51" s="80"/>
      <c r="BF51" s="80"/>
      <c r="BG51" s="80"/>
      <c r="BH51" s="80"/>
      <c r="BI51" s="80"/>
      <c r="BJ51" s="80"/>
      <c r="BK51" s="4"/>
      <c r="BL51" s="80" t="s">
        <v>245</v>
      </c>
      <c r="BM51" s="80"/>
      <c r="BN51" s="80"/>
      <c r="BO51" s="80"/>
      <c r="BP51" s="80"/>
      <c r="BQ51" s="80"/>
      <c r="BR51" s="80"/>
      <c r="BS51" s="80"/>
      <c r="BT51" s="80"/>
      <c r="BU51" s="4"/>
      <c r="BV51" s="80" t="s">
        <v>246</v>
      </c>
      <c r="BW51" s="80"/>
      <c r="BX51" s="80"/>
      <c r="BY51" s="80"/>
      <c r="BZ51" s="80"/>
      <c r="CA51" s="80"/>
      <c r="CB51" s="80"/>
      <c r="CC51" s="80"/>
      <c r="CD51" s="80"/>
      <c r="CE51" s="4"/>
      <c r="CF51" s="80"/>
      <c r="CG51" s="80"/>
      <c r="CH51" s="80"/>
      <c r="CI51" s="80"/>
      <c r="CJ51" s="80"/>
      <c r="CK51" s="80"/>
      <c r="CL51" s="80"/>
      <c r="CM51" s="80"/>
      <c r="CN51" s="80"/>
      <c r="CO51" s="4"/>
      <c r="CP51" s="80"/>
      <c r="CQ51" s="80"/>
      <c r="CR51" s="80"/>
      <c r="CS51" s="80"/>
      <c r="CT51" s="80"/>
      <c r="CU51" s="80"/>
      <c r="CV51" s="80"/>
      <c r="CW51" s="80"/>
      <c r="CX51" s="80"/>
      <c r="CY51" s="4"/>
      <c r="CZ51" s="80"/>
      <c r="DA51" s="80"/>
      <c r="DB51" s="80"/>
      <c r="DC51" s="80"/>
      <c r="DD51" s="80"/>
      <c r="DE51" s="80"/>
      <c r="DF51" s="80"/>
      <c r="DG51" s="80"/>
      <c r="DH51" s="80"/>
      <c r="DI51" s="4"/>
      <c r="DJ51" s="80"/>
      <c r="DK51" s="80"/>
      <c r="DL51" s="80"/>
      <c r="DM51" s="80"/>
      <c r="DN51" s="80"/>
      <c r="DO51" s="80"/>
      <c r="DP51" s="80"/>
      <c r="DQ51" s="4"/>
      <c r="DR51" s="80"/>
      <c r="DS51" s="80"/>
      <c r="DT51" s="80"/>
      <c r="DU51" s="80"/>
      <c r="DV51" s="80"/>
      <c r="DW51" s="80"/>
      <c r="DX51" s="80"/>
      <c r="DY51" s="4"/>
      <c r="DZ51" s="80"/>
      <c r="EA51" s="80"/>
      <c r="EB51" s="80"/>
      <c r="EC51" s="80"/>
      <c r="ED51" s="80"/>
      <c r="EE51" s="80"/>
      <c r="EF51" s="80"/>
      <c r="EG51" s="4"/>
      <c r="EH51" s="80"/>
      <c r="EI51" s="80"/>
      <c r="EJ51" s="80"/>
      <c r="EK51" s="80"/>
      <c r="EL51" s="80"/>
      <c r="EM51" s="80"/>
      <c r="EN51" s="80"/>
      <c r="EO51" s="3"/>
      <c r="EP51" s="80"/>
      <c r="EQ51" s="80"/>
      <c r="ER51" s="80"/>
      <c r="ES51" s="80"/>
      <c r="ET51" s="80"/>
      <c r="EU51" s="80"/>
      <c r="EV51" s="80"/>
      <c r="EX51" s="80"/>
      <c r="EY51" s="80"/>
      <c r="EZ51" s="80"/>
      <c r="FA51" s="80"/>
      <c r="FB51" s="80"/>
      <c r="FC51" s="80"/>
      <c r="FD51" s="80"/>
      <c r="FF51" s="80"/>
      <c r="FG51" s="80"/>
      <c r="FH51" s="80"/>
      <c r="FI51" s="80"/>
      <c r="FJ51" s="80"/>
      <c r="FK51" s="80"/>
      <c r="FL51" s="80"/>
      <c r="FM51" s="4"/>
      <c r="FN51" s="80"/>
      <c r="FO51" s="80"/>
      <c r="FP51" s="80"/>
      <c r="FQ51" s="80"/>
      <c r="FR51" s="80"/>
      <c r="FS51" s="80"/>
      <c r="FT51" s="80"/>
      <c r="FU51" s="4"/>
      <c r="FV51" s="80"/>
      <c r="FW51" s="80"/>
      <c r="FX51" s="80"/>
      <c r="FY51" s="80"/>
      <c r="FZ51" s="80"/>
      <c r="GA51" s="80"/>
      <c r="GB51" s="80"/>
      <c r="GC51" s="4"/>
      <c r="GD51" s="80"/>
      <c r="GE51" s="80"/>
      <c r="GF51" s="80"/>
      <c r="GG51" s="80"/>
      <c r="GH51" s="80"/>
      <c r="GI51" s="80"/>
      <c r="GJ51" s="80"/>
      <c r="GK51" s="3"/>
      <c r="GL51" s="80"/>
      <c r="GM51" s="80"/>
      <c r="GN51" s="80"/>
      <c r="GO51" s="80"/>
      <c r="GP51" s="80"/>
      <c r="GQ51" s="80"/>
      <c r="GR51" s="80"/>
      <c r="GT51" s="80"/>
      <c r="GU51" s="80"/>
      <c r="GV51" s="80"/>
      <c r="GW51" s="80"/>
      <c r="GX51" s="80"/>
      <c r="GY51" s="80"/>
      <c r="GZ51" s="80"/>
    </row>
    <row r="52" spans="1:208" x14ac:dyDescent="0.3">
      <c r="A52" t="s">
        <v>13</v>
      </c>
      <c r="B52">
        <v>104</v>
      </c>
      <c r="C52">
        <v>64</v>
      </c>
      <c r="D52">
        <v>84</v>
      </c>
      <c r="E52">
        <v>70</v>
      </c>
      <c r="F52">
        <v>51.7</v>
      </c>
      <c r="G52">
        <v>38.1</v>
      </c>
      <c r="H52">
        <v>28.1</v>
      </c>
      <c r="I52">
        <v>20.7</v>
      </c>
      <c r="J52">
        <v>15.3</v>
      </c>
      <c r="K52">
        <v>11.3</v>
      </c>
      <c r="L52">
        <v>8.3000000000000007</v>
      </c>
      <c r="M52">
        <v>6.1</v>
      </c>
      <c r="O52" t="s">
        <v>13</v>
      </c>
      <c r="P52">
        <v>0</v>
      </c>
      <c r="Q52">
        <v>4</v>
      </c>
      <c r="R52">
        <v>7</v>
      </c>
      <c r="S52">
        <v>6.2</v>
      </c>
      <c r="T52">
        <v>5.0999999999999996</v>
      </c>
      <c r="U52">
        <v>6.2</v>
      </c>
      <c r="V52">
        <v>7.5</v>
      </c>
      <c r="W52">
        <v>9.1</v>
      </c>
      <c r="X52">
        <v>11.1</v>
      </c>
      <c r="Y52">
        <v>13.5</v>
      </c>
      <c r="Z52">
        <v>16.399999999999999</v>
      </c>
      <c r="AA52">
        <v>20</v>
      </c>
      <c r="AC52" t="s">
        <v>13</v>
      </c>
      <c r="AD52">
        <f t="shared" si="8"/>
        <v>104</v>
      </c>
      <c r="AE52">
        <f t="shared" si="8"/>
        <v>60</v>
      </c>
      <c r="AF52">
        <f t="shared" si="8"/>
        <v>77</v>
      </c>
      <c r="AG52">
        <f t="shared" si="8"/>
        <v>63.8</v>
      </c>
      <c r="AH52">
        <f t="shared" si="8"/>
        <v>46.6</v>
      </c>
      <c r="AI52">
        <f t="shared" si="8"/>
        <v>31.900000000000002</v>
      </c>
      <c r="AJ52">
        <f t="shared" si="8"/>
        <v>20.6</v>
      </c>
      <c r="AK52">
        <f t="shared" si="8"/>
        <v>11.6</v>
      </c>
      <c r="AL52">
        <f t="shared" si="8"/>
        <v>4.2000000000000011</v>
      </c>
      <c r="AM52">
        <f t="shared" si="8"/>
        <v>-2.1999999999999993</v>
      </c>
      <c r="AN52">
        <f t="shared" si="8"/>
        <v>-8.0999999999999979</v>
      </c>
      <c r="AO52">
        <f t="shared" si="8"/>
        <v>-13.9</v>
      </c>
      <c r="AR52" s="4">
        <v>2020</v>
      </c>
      <c r="AS52" s="4">
        <v>2025</v>
      </c>
      <c r="AT52" s="4">
        <v>2030</v>
      </c>
      <c r="AU52" s="4">
        <v>2035</v>
      </c>
      <c r="AV52" s="4">
        <v>2040</v>
      </c>
      <c r="AW52" s="4">
        <v>2045</v>
      </c>
      <c r="AX52" s="4">
        <v>2050</v>
      </c>
      <c r="AY52" s="4">
        <v>2055</v>
      </c>
      <c r="AZ52" s="4">
        <v>2060</v>
      </c>
      <c r="BB52" s="4">
        <v>2020</v>
      </c>
      <c r="BC52" s="4">
        <v>2025</v>
      </c>
      <c r="BD52" s="4">
        <v>2030</v>
      </c>
      <c r="BE52" s="4">
        <v>2035</v>
      </c>
      <c r="BF52" s="4">
        <v>2040</v>
      </c>
      <c r="BG52" s="4">
        <v>2045</v>
      </c>
      <c r="BH52" s="4">
        <v>2050</v>
      </c>
      <c r="BI52" s="4">
        <v>2055</v>
      </c>
      <c r="BJ52" s="4">
        <v>2060</v>
      </c>
      <c r="BK52" s="4"/>
      <c r="BL52" s="4">
        <v>2020</v>
      </c>
      <c r="BM52" s="4">
        <v>2025</v>
      </c>
      <c r="BN52" s="4">
        <v>2030</v>
      </c>
      <c r="BO52" s="4">
        <v>2035</v>
      </c>
      <c r="BP52" s="4">
        <v>2040</v>
      </c>
      <c r="BQ52" s="4">
        <v>2045</v>
      </c>
      <c r="BR52" s="4">
        <v>2050</v>
      </c>
      <c r="BS52" s="4">
        <v>2055</v>
      </c>
      <c r="BT52" s="4">
        <v>2060</v>
      </c>
      <c r="BU52" s="4"/>
      <c r="BV52" s="4">
        <v>2020</v>
      </c>
      <c r="BW52" s="4">
        <v>2025</v>
      </c>
      <c r="BX52" s="4">
        <v>2030</v>
      </c>
      <c r="BY52" s="4">
        <v>2035</v>
      </c>
      <c r="BZ52" s="4">
        <v>2040</v>
      </c>
      <c r="CA52" s="4">
        <v>2045</v>
      </c>
      <c r="CB52" s="4">
        <v>2050</v>
      </c>
      <c r="CC52" s="4">
        <v>2055</v>
      </c>
      <c r="CD52" s="4">
        <v>2060</v>
      </c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X52" s="4"/>
      <c r="EY52" s="4"/>
      <c r="EZ52" s="4"/>
      <c r="FA52" s="4"/>
      <c r="FB52" s="4"/>
      <c r="FC52" s="4"/>
      <c r="FD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T52" s="4"/>
      <c r="GU52" s="4"/>
      <c r="GV52" s="4"/>
      <c r="GW52" s="4"/>
      <c r="GX52" s="4"/>
      <c r="GY52" s="4"/>
      <c r="GZ52" s="4"/>
    </row>
    <row r="53" spans="1:208" x14ac:dyDescent="0.3">
      <c r="A53" t="s">
        <v>92</v>
      </c>
      <c r="B53">
        <v>6</v>
      </c>
      <c r="C53">
        <v>105</v>
      </c>
      <c r="D53">
        <v>103</v>
      </c>
      <c r="E53">
        <v>93</v>
      </c>
      <c r="F53">
        <v>85.8</v>
      </c>
      <c r="G53">
        <v>79.7</v>
      </c>
      <c r="H53">
        <v>58.8</v>
      </c>
      <c r="I53">
        <v>43.4</v>
      </c>
      <c r="J53">
        <v>32</v>
      </c>
      <c r="K53">
        <v>23.6</v>
      </c>
      <c r="L53">
        <v>17.399999999999999</v>
      </c>
      <c r="M53">
        <v>12.9</v>
      </c>
      <c r="O53" t="s">
        <v>92</v>
      </c>
      <c r="P53">
        <v>0</v>
      </c>
      <c r="Q53">
        <v>9</v>
      </c>
      <c r="R53">
        <v>8</v>
      </c>
      <c r="S53">
        <v>7.1</v>
      </c>
      <c r="T53">
        <v>5.8</v>
      </c>
      <c r="U53">
        <v>4.7</v>
      </c>
      <c r="V53">
        <v>3.8</v>
      </c>
      <c r="W53">
        <v>3.1</v>
      </c>
      <c r="X53">
        <v>2.6</v>
      </c>
      <c r="Y53">
        <v>2.1</v>
      </c>
      <c r="Z53">
        <v>1.7</v>
      </c>
      <c r="AA53">
        <v>1.4</v>
      </c>
      <c r="AC53" t="s">
        <v>92</v>
      </c>
      <c r="AD53">
        <f t="shared" si="8"/>
        <v>6</v>
      </c>
      <c r="AE53">
        <f t="shared" si="8"/>
        <v>96</v>
      </c>
      <c r="AF53">
        <f t="shared" si="8"/>
        <v>95</v>
      </c>
      <c r="AG53">
        <f t="shared" si="8"/>
        <v>85.9</v>
      </c>
      <c r="AH53">
        <f t="shared" si="8"/>
        <v>80</v>
      </c>
      <c r="AI53">
        <f t="shared" si="8"/>
        <v>75</v>
      </c>
      <c r="AJ53">
        <f t="shared" si="8"/>
        <v>55</v>
      </c>
      <c r="AK53">
        <f t="shared" si="8"/>
        <v>40.299999999999997</v>
      </c>
      <c r="AL53">
        <f t="shared" si="8"/>
        <v>29.4</v>
      </c>
      <c r="AM53">
        <f t="shared" si="8"/>
        <v>21.5</v>
      </c>
      <c r="AN53">
        <f t="shared" si="8"/>
        <v>15.7</v>
      </c>
      <c r="AO53">
        <f t="shared" si="8"/>
        <v>11.5</v>
      </c>
      <c r="AQ53" s="4" t="s">
        <v>6</v>
      </c>
      <c r="AR53" s="13">
        <f>AR4</f>
        <v>9.0778999999999979</v>
      </c>
      <c r="AS53" s="13">
        <f>AR53+AR4*4+AS4</f>
        <v>54.959099999999992</v>
      </c>
      <c r="AT53" s="13">
        <f t="shared" ref="AT53:AZ53" si="9">AS53+AS4*4+AT4</f>
        <v>103.47829999999999</v>
      </c>
      <c r="AU53" s="13">
        <f t="shared" si="9"/>
        <v>153.68059999999997</v>
      </c>
      <c r="AV53" s="13">
        <f t="shared" si="9"/>
        <v>199.05969999999996</v>
      </c>
      <c r="AW53" s="13">
        <f t="shared" si="9"/>
        <v>240.64219999999995</v>
      </c>
      <c r="AX53" s="13">
        <f t="shared" si="9"/>
        <v>279.90779999999995</v>
      </c>
      <c r="AY53" s="13">
        <f t="shared" si="9"/>
        <v>318.1583</v>
      </c>
      <c r="AZ53" s="13">
        <f t="shared" si="9"/>
        <v>354.47490000000005</v>
      </c>
      <c r="BB53" s="13">
        <f>BB4</f>
        <v>9.0778999999999979</v>
      </c>
      <c r="BC53" s="13">
        <f>BB53+BB4*4+BC4</f>
        <v>54.564499999999995</v>
      </c>
      <c r="BD53" s="13">
        <f t="shared" ref="BD53:BJ53" si="10">BC53+BC4*4+BD4</f>
        <v>100.93629999999999</v>
      </c>
      <c r="BE53" s="13">
        <f t="shared" si="10"/>
        <v>148.78219999999999</v>
      </c>
      <c r="BF53" s="13">
        <f t="shared" si="10"/>
        <v>193.69269999999997</v>
      </c>
      <c r="BG53" s="13">
        <f t="shared" si="10"/>
        <v>234.48169999999996</v>
      </c>
      <c r="BH53" s="13">
        <f t="shared" si="10"/>
        <v>272.73409999999996</v>
      </c>
      <c r="BI53" s="13">
        <f t="shared" si="10"/>
        <v>309.93319999999994</v>
      </c>
      <c r="BJ53" s="13">
        <f t="shared" si="10"/>
        <v>344.85349999999994</v>
      </c>
      <c r="BK53" s="13"/>
      <c r="BL53" s="13">
        <f>BL4</f>
        <v>9.0778999999999979</v>
      </c>
      <c r="BM53" s="13">
        <f>BL53+BL4*4+BM4</f>
        <v>53.572399999999988</v>
      </c>
      <c r="BN53" s="13">
        <f t="shared" ref="BN53:BT53" si="11">BM53+BM4*4+BN4</f>
        <v>93.757199999999983</v>
      </c>
      <c r="BO53" s="13">
        <f t="shared" si="11"/>
        <v>129.75529999999998</v>
      </c>
      <c r="BP53" s="13">
        <f t="shared" si="11"/>
        <v>159.39969999999997</v>
      </c>
      <c r="BQ53" s="13">
        <f t="shared" si="11"/>
        <v>183.39939999999996</v>
      </c>
      <c r="BR53" s="13">
        <f t="shared" si="11"/>
        <v>205.22919999999993</v>
      </c>
      <c r="BS53" s="13">
        <f t="shared" si="11"/>
        <v>226.51719999999995</v>
      </c>
      <c r="BT53" s="13">
        <f t="shared" si="11"/>
        <v>246.60099999999994</v>
      </c>
      <c r="BU53" s="13"/>
      <c r="BV53" s="13">
        <f>BV4</f>
        <v>9.0778999999999979</v>
      </c>
      <c r="BW53" s="13">
        <f>BV53+BV4*4+BW4</f>
        <v>54.258999999999986</v>
      </c>
      <c r="BX53" s="13">
        <f t="shared" ref="BX53:CD53" si="12">BW53+BW4*4+BX4</f>
        <v>98.744399999999985</v>
      </c>
      <c r="BY53" s="13">
        <f t="shared" si="12"/>
        <v>143.18440000000001</v>
      </c>
      <c r="BZ53" s="13">
        <f t="shared" si="12"/>
        <v>184.12020000000001</v>
      </c>
      <c r="CA53" s="13">
        <f t="shared" si="12"/>
        <v>220.21719999999999</v>
      </c>
      <c r="CB53" s="13">
        <f t="shared" si="12"/>
        <v>254.71199999999999</v>
      </c>
      <c r="CC53" s="13">
        <f t="shared" si="12"/>
        <v>288.59309999999994</v>
      </c>
      <c r="CD53" s="13">
        <f t="shared" si="12"/>
        <v>320.86009999999993</v>
      </c>
      <c r="CE53" s="14"/>
      <c r="CF53" s="13"/>
      <c r="CG53" s="13"/>
      <c r="CH53" s="13"/>
      <c r="CI53" s="13"/>
      <c r="CJ53" s="13"/>
      <c r="CK53" s="13"/>
      <c r="CL53" s="13"/>
      <c r="CM53" s="13"/>
      <c r="CN53" s="13"/>
      <c r="CO53" s="14"/>
      <c r="CP53" s="13"/>
      <c r="CQ53" s="13"/>
      <c r="CR53" s="13"/>
      <c r="CS53" s="13"/>
      <c r="CT53" s="13"/>
      <c r="CU53" s="13"/>
      <c r="CV53" s="13"/>
      <c r="CW53" s="13"/>
      <c r="CX53" s="13"/>
      <c r="CY53" s="14"/>
      <c r="CZ53" s="13"/>
      <c r="DA53" s="13"/>
      <c r="DB53" s="13"/>
      <c r="DC53" s="13"/>
      <c r="DD53" s="13"/>
      <c r="DE53" s="13"/>
      <c r="DF53" s="13"/>
      <c r="DG53" s="13"/>
      <c r="DH53" s="13"/>
      <c r="DI53" s="15"/>
      <c r="DJ53" s="16"/>
      <c r="DK53" s="16"/>
      <c r="DL53" s="16"/>
      <c r="DM53" s="16"/>
      <c r="DN53" s="16"/>
      <c r="DO53" s="16"/>
      <c r="DP53" s="16"/>
      <c r="DQ53" s="14"/>
      <c r="DR53" s="16"/>
      <c r="DS53" s="16"/>
      <c r="DT53" s="16"/>
      <c r="DU53" s="16"/>
      <c r="DV53" s="16"/>
      <c r="DW53" s="16"/>
      <c r="DX53" s="16"/>
      <c r="DZ53" s="16"/>
      <c r="EA53" s="16"/>
      <c r="EB53" s="16"/>
      <c r="EC53" s="16"/>
      <c r="ED53" s="16"/>
      <c r="EE53" s="16"/>
      <c r="EF53" s="16"/>
      <c r="EH53" s="16"/>
      <c r="EI53" s="16"/>
      <c r="EJ53" s="16"/>
      <c r="EK53" s="16"/>
      <c r="EL53" s="16"/>
      <c r="EM53" s="16"/>
      <c r="EN53" s="16"/>
      <c r="EO53" s="14"/>
      <c r="EP53" s="16"/>
      <c r="EQ53" s="16"/>
      <c r="ER53" s="16"/>
      <c r="ES53" s="16"/>
      <c r="ET53" s="16"/>
      <c r="EU53" s="16"/>
      <c r="EV53" s="16"/>
      <c r="EX53" s="16"/>
      <c r="EY53" s="16"/>
      <c r="EZ53" s="16"/>
      <c r="FA53" s="16"/>
      <c r="FB53" s="16"/>
      <c r="FC53" s="16"/>
      <c r="FD53" s="16"/>
      <c r="FF53" s="15"/>
      <c r="FG53" s="15"/>
      <c r="FH53" s="15"/>
      <c r="FI53" s="15"/>
      <c r="FJ53" s="15"/>
      <c r="FK53" s="15"/>
      <c r="FL53" s="15"/>
      <c r="FM53" s="14"/>
      <c r="FN53" s="15"/>
      <c r="FO53" s="15"/>
      <c r="FP53" s="15"/>
      <c r="FQ53" s="15"/>
      <c r="FR53" s="15"/>
      <c r="FS53" s="15"/>
      <c r="FT53" s="15"/>
      <c r="FV53" s="15"/>
      <c r="FW53" s="15"/>
      <c r="FX53" s="15"/>
      <c r="FY53" s="15"/>
      <c r="FZ53" s="15"/>
      <c r="GA53" s="15"/>
      <c r="GB53" s="15"/>
      <c r="GD53" s="15"/>
      <c r="GE53" s="15"/>
      <c r="GF53" s="15"/>
      <c r="GG53" s="15"/>
      <c r="GH53" s="15"/>
      <c r="GI53" s="15"/>
      <c r="GJ53" s="15"/>
      <c r="GK53" s="14"/>
      <c r="GL53" s="15"/>
      <c r="GM53" s="15"/>
      <c r="GN53" s="15"/>
      <c r="GO53" s="15"/>
      <c r="GP53" s="15"/>
      <c r="GQ53" s="15"/>
      <c r="GR53" s="15"/>
      <c r="GT53" s="15"/>
      <c r="GU53" s="15"/>
      <c r="GV53" s="15"/>
      <c r="GW53" s="15"/>
      <c r="GX53" s="15"/>
      <c r="GY53" s="15"/>
      <c r="GZ53" s="15"/>
    </row>
    <row r="54" spans="1:208" x14ac:dyDescent="0.3">
      <c r="A54" t="s">
        <v>93</v>
      </c>
      <c r="B54">
        <v>13</v>
      </c>
      <c r="C54">
        <v>1</v>
      </c>
      <c r="D54">
        <v>1</v>
      </c>
      <c r="E54">
        <v>0.8</v>
      </c>
      <c r="F54">
        <v>0.6</v>
      </c>
      <c r="G54">
        <v>0.5</v>
      </c>
      <c r="H54">
        <v>0.3</v>
      </c>
      <c r="I54">
        <v>0.3</v>
      </c>
      <c r="J54">
        <v>0.2</v>
      </c>
      <c r="K54">
        <v>0.1</v>
      </c>
      <c r="L54">
        <v>0.1</v>
      </c>
      <c r="M54">
        <v>0.1</v>
      </c>
      <c r="O54" t="s">
        <v>93</v>
      </c>
      <c r="P54">
        <v>26</v>
      </c>
      <c r="Q54">
        <v>3</v>
      </c>
      <c r="R54">
        <v>2</v>
      </c>
      <c r="S54">
        <v>1.8</v>
      </c>
      <c r="T54">
        <v>2.2000000000000002</v>
      </c>
      <c r="U54">
        <v>2.6</v>
      </c>
      <c r="V54">
        <v>3.2</v>
      </c>
      <c r="W54">
        <v>3.9</v>
      </c>
      <c r="X54">
        <v>4.7</v>
      </c>
      <c r="Y54">
        <v>5.7</v>
      </c>
      <c r="Z54">
        <v>7</v>
      </c>
      <c r="AA54">
        <v>8.5</v>
      </c>
      <c r="AC54" t="s">
        <v>93</v>
      </c>
      <c r="AD54">
        <f t="shared" si="8"/>
        <v>-13</v>
      </c>
      <c r="AE54">
        <f t="shared" si="8"/>
        <v>-2</v>
      </c>
      <c r="AF54">
        <f t="shared" si="8"/>
        <v>-1</v>
      </c>
      <c r="AG54">
        <f t="shared" si="8"/>
        <v>-1</v>
      </c>
      <c r="AH54">
        <f t="shared" si="8"/>
        <v>-1.6</v>
      </c>
      <c r="AI54">
        <f t="shared" si="8"/>
        <v>-2.1</v>
      </c>
      <c r="AJ54">
        <f t="shared" si="8"/>
        <v>-2.9000000000000004</v>
      </c>
      <c r="AK54">
        <f t="shared" si="8"/>
        <v>-3.6</v>
      </c>
      <c r="AL54">
        <f t="shared" si="8"/>
        <v>-4.5</v>
      </c>
      <c r="AM54">
        <f t="shared" si="8"/>
        <v>-5.6000000000000005</v>
      </c>
      <c r="AN54">
        <f t="shared" si="8"/>
        <v>-6.9</v>
      </c>
      <c r="AO54">
        <f t="shared" si="8"/>
        <v>-8.4</v>
      </c>
      <c r="AQ54" t="s">
        <v>8</v>
      </c>
      <c r="AR54" s="17">
        <f t="shared" ref="AR54:AR98" si="13">AR5</f>
        <v>7.0999999999999994E-2</v>
      </c>
      <c r="AS54" s="17">
        <f t="shared" ref="AS54:AZ69" si="14">AR54+AR5*4+AS5</f>
        <v>0.43769999999999998</v>
      </c>
      <c r="AT54" s="18">
        <f t="shared" si="14"/>
        <v>0.86629999999999996</v>
      </c>
      <c r="AU54" s="17">
        <f t="shared" si="14"/>
        <v>1.3528999999999998</v>
      </c>
      <c r="AV54" s="17">
        <f t="shared" si="14"/>
        <v>1.8236999999999997</v>
      </c>
      <c r="AW54" s="17">
        <f t="shared" si="14"/>
        <v>2.2632999999999996</v>
      </c>
      <c r="AX54" s="17">
        <f t="shared" si="14"/>
        <v>2.6569999999999996</v>
      </c>
      <c r="AY54" s="17">
        <f t="shared" si="14"/>
        <v>2.9530999999999996</v>
      </c>
      <c r="AZ54" s="17">
        <f t="shared" si="14"/>
        <v>3.1714999999999995</v>
      </c>
      <c r="BB54" s="17">
        <f t="shared" ref="BB54:BB98" si="15">BB5</f>
        <v>7.0999999999999994E-2</v>
      </c>
      <c r="BC54" s="17">
        <f t="shared" ref="BC54:BJ69" si="16">BB54+BB5*4+BC5</f>
        <v>0.41599999999999998</v>
      </c>
      <c r="BD54" s="18">
        <f t="shared" si="16"/>
        <v>0.71269999999999989</v>
      </c>
      <c r="BE54" s="17">
        <f t="shared" si="16"/>
        <v>0.9756999999999999</v>
      </c>
      <c r="BF54" s="17">
        <f t="shared" si="16"/>
        <v>1.2337999999999998</v>
      </c>
      <c r="BG54" s="17">
        <f t="shared" si="16"/>
        <v>1.4764999999999999</v>
      </c>
      <c r="BH54" s="17">
        <f t="shared" si="16"/>
        <v>1.6919999999999999</v>
      </c>
      <c r="BI54" s="17">
        <f t="shared" si="16"/>
        <v>1.8507</v>
      </c>
      <c r="BJ54" s="17">
        <f t="shared" si="16"/>
        <v>1.9677</v>
      </c>
      <c r="BK54" s="18"/>
      <c r="BL54" s="17">
        <f t="shared" ref="BL54:BL98" si="17">BL5</f>
        <v>7.0999999999999994E-2</v>
      </c>
      <c r="BM54" s="17">
        <f t="shared" ref="BM54:BT69" si="18">BL54+BL5*4+BM5</f>
        <v>0.43839999999999996</v>
      </c>
      <c r="BN54" s="18">
        <f t="shared" si="18"/>
        <v>0.87259999999999993</v>
      </c>
      <c r="BO54" s="17">
        <f t="shared" si="18"/>
        <v>1.3711</v>
      </c>
      <c r="BP54" s="17">
        <f t="shared" si="18"/>
        <v>1.8462000000000001</v>
      </c>
      <c r="BQ54" s="17">
        <f t="shared" si="18"/>
        <v>2.2953999999999999</v>
      </c>
      <c r="BR54" s="17">
        <f t="shared" si="18"/>
        <v>2.7111000000000001</v>
      </c>
      <c r="BS54" s="17">
        <f t="shared" si="18"/>
        <v>3.0433000000000003</v>
      </c>
      <c r="BT54" s="17">
        <f t="shared" si="18"/>
        <v>3.2888000000000002</v>
      </c>
      <c r="BU54" s="17"/>
      <c r="BV54" s="17">
        <f t="shared" ref="BV54:BV98" si="19">BV5</f>
        <v>7.0999999999999994E-2</v>
      </c>
      <c r="BW54" s="17">
        <f t="shared" ref="BW54:CD69" si="20">BV54+BV5*4+BW5</f>
        <v>0.439</v>
      </c>
      <c r="BX54" s="18">
        <f t="shared" si="20"/>
        <v>0.87750000000000006</v>
      </c>
      <c r="BY54" s="17">
        <f t="shared" si="20"/>
        <v>1.3895000000000002</v>
      </c>
      <c r="BZ54" s="17">
        <f t="shared" si="20"/>
        <v>1.8955000000000002</v>
      </c>
      <c r="CA54" s="17">
        <f t="shared" si="20"/>
        <v>2.3816999999999999</v>
      </c>
      <c r="CB54" s="17">
        <f t="shared" si="20"/>
        <v>2.8334999999999999</v>
      </c>
      <c r="CC54" s="17">
        <f t="shared" si="20"/>
        <v>3.1896999999999998</v>
      </c>
      <c r="CD54" s="17">
        <f t="shared" si="20"/>
        <v>3.4558999999999997</v>
      </c>
      <c r="CE54" s="19"/>
      <c r="CF54" s="17"/>
      <c r="CG54" s="17"/>
      <c r="CH54" s="18"/>
      <c r="CI54" s="17"/>
      <c r="CJ54" s="17"/>
      <c r="CK54" s="17"/>
      <c r="CL54" s="17"/>
      <c r="CM54" s="17"/>
      <c r="CN54" s="17"/>
      <c r="CO54" s="19"/>
      <c r="CP54" s="17"/>
      <c r="CQ54" s="17"/>
      <c r="CR54" s="18"/>
      <c r="CS54" s="17"/>
      <c r="CT54" s="17"/>
      <c r="CU54" s="17"/>
      <c r="CV54" s="17"/>
      <c r="CW54" s="17"/>
      <c r="CX54" s="17"/>
      <c r="CY54" s="19"/>
      <c r="CZ54" s="17"/>
      <c r="DA54" s="17"/>
      <c r="DB54" s="18"/>
      <c r="DC54" s="17"/>
      <c r="DD54" s="17"/>
      <c r="DE54" s="17"/>
      <c r="DF54" s="17"/>
      <c r="DG54" s="17"/>
      <c r="DH54" s="17"/>
      <c r="DI54" s="20"/>
      <c r="DJ54" s="21"/>
      <c r="DK54" s="21"/>
      <c r="DL54" s="22"/>
      <c r="DM54" s="21"/>
      <c r="DN54" s="21"/>
      <c r="DO54" s="21"/>
      <c r="DP54" s="21"/>
      <c r="DQ54" s="19"/>
      <c r="DR54" s="21"/>
      <c r="DS54" s="21"/>
      <c r="DT54" s="22"/>
      <c r="DU54" s="21"/>
      <c r="DV54" s="21"/>
      <c r="DW54" s="21"/>
      <c r="DX54" s="21"/>
      <c r="DZ54" s="21"/>
      <c r="EA54" s="21"/>
      <c r="EB54" s="22"/>
      <c r="EC54" s="21"/>
      <c r="ED54" s="21"/>
      <c r="EE54" s="21"/>
      <c r="EF54" s="21"/>
      <c r="EH54" s="21"/>
      <c r="EI54" s="21"/>
      <c r="EJ54" s="22"/>
      <c r="EK54" s="21"/>
      <c r="EL54" s="21"/>
      <c r="EM54" s="21"/>
      <c r="EN54" s="21"/>
      <c r="EO54" s="19"/>
      <c r="EP54" s="21"/>
      <c r="EQ54" s="21"/>
      <c r="ER54" s="22"/>
      <c r="ES54" s="21"/>
      <c r="ET54" s="21"/>
      <c r="EU54" s="21"/>
      <c r="EV54" s="21"/>
      <c r="EX54" s="21"/>
      <c r="EY54" s="21"/>
      <c r="EZ54" s="22"/>
      <c r="FA54" s="21"/>
      <c r="FB54" s="21"/>
      <c r="FC54" s="21"/>
      <c r="FD54" s="21"/>
      <c r="FF54" s="20"/>
      <c r="FG54" s="20"/>
      <c r="FH54" s="23"/>
      <c r="FI54" s="20"/>
      <c r="FJ54" s="20"/>
      <c r="FK54" s="20"/>
      <c r="FL54" s="20"/>
      <c r="FM54" s="19"/>
      <c r="FN54" s="20"/>
      <c r="FO54" s="20"/>
      <c r="FP54" s="23"/>
      <c r="FQ54" s="20"/>
      <c r="FR54" s="20"/>
      <c r="FS54" s="20"/>
      <c r="FT54" s="20"/>
      <c r="FV54" s="20"/>
      <c r="FW54" s="20"/>
      <c r="FX54" s="23"/>
      <c r="FY54" s="20"/>
      <c r="FZ54" s="20"/>
      <c r="GA54" s="20"/>
      <c r="GB54" s="20"/>
      <c r="GD54" s="20"/>
      <c r="GE54" s="20"/>
      <c r="GF54" s="20"/>
      <c r="GG54" s="20"/>
      <c r="GH54" s="20"/>
      <c r="GI54" s="20"/>
      <c r="GJ54" s="20"/>
      <c r="GK54" s="19"/>
      <c r="GL54" s="20"/>
      <c r="GM54" s="20"/>
      <c r="GN54" s="20"/>
      <c r="GO54" s="20"/>
      <c r="GP54" s="20"/>
      <c r="GQ54" s="20"/>
      <c r="GR54" s="20"/>
      <c r="GT54" s="20"/>
      <c r="GU54" s="20"/>
      <c r="GV54" s="20"/>
      <c r="GW54" s="20"/>
      <c r="GX54" s="20"/>
      <c r="GY54" s="20"/>
      <c r="GZ54" s="20"/>
    </row>
    <row r="55" spans="1:208" x14ac:dyDescent="0.3">
      <c r="A55" s="1" t="s">
        <v>215</v>
      </c>
      <c r="B55" s="2"/>
      <c r="D55" s="2"/>
      <c r="O55" s="1" t="s">
        <v>216</v>
      </c>
      <c r="P55" s="2"/>
      <c r="R55" s="2"/>
      <c r="AC55" s="1" t="s">
        <v>213</v>
      </c>
      <c r="AD55" s="2"/>
      <c r="AF55" s="2"/>
      <c r="AQ55" t="s">
        <v>9</v>
      </c>
      <c r="AR55" s="17">
        <f t="shared" si="13"/>
        <v>1.2464000000000002</v>
      </c>
      <c r="AS55" s="17">
        <f t="shared" si="14"/>
        <v>7.787700000000001</v>
      </c>
      <c r="AT55" s="18">
        <f t="shared" si="14"/>
        <v>15.997200000000001</v>
      </c>
      <c r="AU55" s="17">
        <f t="shared" si="14"/>
        <v>25.814100000000003</v>
      </c>
      <c r="AV55" s="17">
        <f t="shared" si="14"/>
        <v>34.803399999999996</v>
      </c>
      <c r="AW55" s="17">
        <f t="shared" si="14"/>
        <v>41.951699999999995</v>
      </c>
      <c r="AX55" s="17">
        <f t="shared" si="14"/>
        <v>47.222199999999994</v>
      </c>
      <c r="AY55" s="17">
        <f t="shared" si="14"/>
        <v>51.10479999999999</v>
      </c>
      <c r="AZ55" s="17">
        <f t="shared" si="14"/>
        <v>53.96459999999999</v>
      </c>
      <c r="BB55" s="17">
        <f t="shared" si="15"/>
        <v>1.2464000000000002</v>
      </c>
      <c r="BC55" s="17">
        <f t="shared" si="16"/>
        <v>7.5471000000000013</v>
      </c>
      <c r="BD55" s="18">
        <f t="shared" si="16"/>
        <v>14.430100000000001</v>
      </c>
      <c r="BE55" s="17">
        <f t="shared" si="16"/>
        <v>22.656400000000001</v>
      </c>
      <c r="BF55" s="17">
        <f t="shared" si="16"/>
        <v>31.189600000000002</v>
      </c>
      <c r="BG55" s="17">
        <f t="shared" si="16"/>
        <v>38.814900000000002</v>
      </c>
      <c r="BH55" s="17">
        <f t="shared" si="16"/>
        <v>44.816000000000003</v>
      </c>
      <c r="BI55" s="17">
        <f t="shared" si="16"/>
        <v>49.237700000000004</v>
      </c>
      <c r="BJ55" s="17">
        <f t="shared" si="16"/>
        <v>52.495000000000005</v>
      </c>
      <c r="BK55" s="18"/>
      <c r="BL55" s="17">
        <f t="shared" si="17"/>
        <v>1.2464000000000002</v>
      </c>
      <c r="BM55" s="17">
        <f t="shared" si="18"/>
        <v>7.381800000000001</v>
      </c>
      <c r="BN55" s="18">
        <f t="shared" si="18"/>
        <v>13.023600000000002</v>
      </c>
      <c r="BO55" s="17">
        <f t="shared" si="18"/>
        <v>18.244000000000003</v>
      </c>
      <c r="BP55" s="17">
        <f t="shared" si="18"/>
        <v>23.216800000000003</v>
      </c>
      <c r="BQ55" s="17">
        <f t="shared" si="18"/>
        <v>26.876600000000003</v>
      </c>
      <c r="BR55" s="17">
        <f t="shared" si="18"/>
        <v>29.569300000000002</v>
      </c>
      <c r="BS55" s="17">
        <f t="shared" si="18"/>
        <v>31.550100000000004</v>
      </c>
      <c r="BT55" s="17">
        <f t="shared" si="18"/>
        <v>33.006500000000003</v>
      </c>
      <c r="BU55" s="17"/>
      <c r="BV55" s="17">
        <f t="shared" si="19"/>
        <v>1.2464000000000002</v>
      </c>
      <c r="BW55" s="17">
        <f t="shared" si="20"/>
        <v>7.4529000000000014</v>
      </c>
      <c r="BX55" s="18">
        <f t="shared" si="20"/>
        <v>13.6493</v>
      </c>
      <c r="BY55" s="17">
        <f t="shared" si="20"/>
        <v>20.296199999999999</v>
      </c>
      <c r="BZ55" s="17">
        <f t="shared" si="20"/>
        <v>26.939999999999998</v>
      </c>
      <c r="CA55" s="17">
        <f t="shared" si="20"/>
        <v>31.965199999999996</v>
      </c>
      <c r="CB55" s="17">
        <f t="shared" si="20"/>
        <v>35.665099999999995</v>
      </c>
      <c r="CC55" s="17">
        <f t="shared" si="20"/>
        <v>38.388799999999996</v>
      </c>
      <c r="CD55" s="17">
        <f t="shared" si="20"/>
        <v>40.393399999999993</v>
      </c>
      <c r="CE55" s="19"/>
      <c r="CF55" s="17"/>
      <c r="CG55" s="17"/>
      <c r="CH55" s="18"/>
      <c r="CI55" s="17"/>
      <c r="CJ55" s="17"/>
      <c r="CK55" s="17"/>
      <c r="CL55" s="17"/>
      <c r="CM55" s="17"/>
      <c r="CN55" s="17"/>
      <c r="CO55" s="19"/>
      <c r="CP55" s="17"/>
      <c r="CQ55" s="17"/>
      <c r="CR55" s="18"/>
      <c r="CS55" s="17"/>
      <c r="CT55" s="17"/>
      <c r="CU55" s="17"/>
      <c r="CV55" s="17"/>
      <c r="CW55" s="17"/>
      <c r="CX55" s="17"/>
      <c r="CY55" s="19"/>
      <c r="CZ55" s="17"/>
      <c r="DA55" s="17"/>
      <c r="DB55" s="18"/>
      <c r="DC55" s="17"/>
      <c r="DD55" s="17"/>
      <c r="DE55" s="17"/>
      <c r="DF55" s="17"/>
      <c r="DG55" s="17"/>
      <c r="DH55" s="17"/>
      <c r="DI55" s="20"/>
      <c r="DJ55" s="21"/>
      <c r="DK55" s="21"/>
      <c r="DL55" s="22"/>
      <c r="DM55" s="21"/>
      <c r="DN55" s="21"/>
      <c r="DO55" s="21"/>
      <c r="DP55" s="21"/>
      <c r="DQ55" s="19"/>
      <c r="DR55" s="21"/>
      <c r="DS55" s="21"/>
      <c r="DT55" s="22"/>
      <c r="DU55" s="21"/>
      <c r="DV55" s="21"/>
      <c r="DW55" s="21"/>
      <c r="DX55" s="21"/>
      <c r="DZ55" s="21"/>
      <c r="EA55" s="21"/>
      <c r="EB55" s="22"/>
      <c r="EC55" s="21"/>
      <c r="ED55" s="21"/>
      <c r="EE55" s="21"/>
      <c r="EF55" s="21"/>
      <c r="EH55" s="21"/>
      <c r="EI55" s="21"/>
      <c r="EJ55" s="22"/>
      <c r="EK55" s="21"/>
      <c r="EL55" s="21"/>
      <c r="EM55" s="21"/>
      <c r="EN55" s="21"/>
      <c r="EO55" s="19"/>
      <c r="EP55" s="21"/>
      <c r="EQ55" s="21"/>
      <c r="ER55" s="22"/>
      <c r="ES55" s="21"/>
      <c r="ET55" s="21"/>
      <c r="EU55" s="21"/>
      <c r="EV55" s="21"/>
      <c r="EX55" s="21"/>
      <c r="EY55" s="21"/>
      <c r="EZ55" s="22"/>
      <c r="FA55" s="21"/>
      <c r="FB55" s="21"/>
      <c r="FC55" s="21"/>
      <c r="FD55" s="21"/>
      <c r="FF55" s="20"/>
      <c r="FG55" s="20"/>
      <c r="FH55" s="23"/>
      <c r="FI55" s="20"/>
      <c r="FJ55" s="20"/>
      <c r="FK55" s="20"/>
      <c r="FL55" s="20"/>
      <c r="FM55" s="19"/>
      <c r="FN55" s="20"/>
      <c r="FO55" s="20"/>
      <c r="FP55" s="23"/>
      <c r="FQ55" s="20"/>
      <c r="FR55" s="20"/>
      <c r="FS55" s="20"/>
      <c r="FT55" s="20"/>
      <c r="FV55" s="20"/>
      <c r="FW55" s="20"/>
      <c r="FX55" s="23"/>
      <c r="FY55" s="20"/>
      <c r="FZ55" s="20"/>
      <c r="GA55" s="20"/>
      <c r="GB55" s="20"/>
      <c r="GD55" s="20"/>
      <c r="GE55" s="20"/>
      <c r="GF55" s="20"/>
      <c r="GG55" s="20"/>
      <c r="GH55" s="20"/>
      <c r="GI55" s="20"/>
      <c r="GJ55" s="20"/>
      <c r="GK55" s="19"/>
      <c r="GL55" s="20"/>
      <c r="GM55" s="20"/>
      <c r="GN55" s="20"/>
      <c r="GO55" s="20"/>
      <c r="GP55" s="20"/>
      <c r="GQ55" s="20"/>
      <c r="GR55" s="20"/>
      <c r="GT55" s="20"/>
      <c r="GU55" s="20"/>
      <c r="GV55" s="20"/>
      <c r="GW55" s="20"/>
      <c r="GX55" s="20"/>
      <c r="GY55" s="20"/>
      <c r="GZ55" s="20"/>
    </row>
    <row r="56" spans="1:208" x14ac:dyDescent="0.3">
      <c r="B56" s="2" t="s">
        <v>1</v>
      </c>
      <c r="D56" s="2" t="s">
        <v>2</v>
      </c>
      <c r="P56" s="2" t="s">
        <v>1</v>
      </c>
      <c r="R56" s="2" t="s">
        <v>2</v>
      </c>
      <c r="AD56" s="2" t="s">
        <v>1</v>
      </c>
      <c r="AF56" s="2" t="s">
        <v>2</v>
      </c>
      <c r="AQ56" t="s">
        <v>11</v>
      </c>
      <c r="AR56" s="17">
        <f t="shared" si="13"/>
        <v>0.32939999999999997</v>
      </c>
      <c r="AS56" s="17">
        <f t="shared" si="14"/>
        <v>2.0014999999999996</v>
      </c>
      <c r="AT56" s="18">
        <f t="shared" si="14"/>
        <v>3.7986999999999993</v>
      </c>
      <c r="AU56" s="17">
        <f t="shared" si="14"/>
        <v>5.6862999999999992</v>
      </c>
      <c r="AV56" s="17">
        <f t="shared" si="14"/>
        <v>7.5298999999999996</v>
      </c>
      <c r="AW56" s="17">
        <f t="shared" si="14"/>
        <v>9.3164999999999996</v>
      </c>
      <c r="AX56" s="17">
        <f t="shared" si="14"/>
        <v>11.009</v>
      </c>
      <c r="AY56" s="17">
        <f t="shared" si="14"/>
        <v>12.5396</v>
      </c>
      <c r="AZ56" s="17">
        <f t="shared" si="14"/>
        <v>13.9084</v>
      </c>
      <c r="BB56" s="17">
        <f t="shared" si="15"/>
        <v>0.32939999999999997</v>
      </c>
      <c r="BC56" s="17">
        <f t="shared" si="16"/>
        <v>1.9583999999999997</v>
      </c>
      <c r="BD56" s="18">
        <f t="shared" si="16"/>
        <v>3.4995999999999996</v>
      </c>
      <c r="BE56" s="17">
        <f t="shared" si="16"/>
        <v>4.9752999999999998</v>
      </c>
      <c r="BF56" s="17">
        <f t="shared" si="16"/>
        <v>6.4291</v>
      </c>
      <c r="BG56" s="17">
        <f t="shared" si="16"/>
        <v>7.8208000000000002</v>
      </c>
      <c r="BH56" s="17">
        <f t="shared" si="16"/>
        <v>9.1469000000000005</v>
      </c>
      <c r="BI56" s="17">
        <f t="shared" si="16"/>
        <v>10.3629</v>
      </c>
      <c r="BJ56" s="17">
        <f t="shared" si="16"/>
        <v>11.4368</v>
      </c>
      <c r="BK56" s="18"/>
      <c r="BL56" s="17">
        <f t="shared" si="17"/>
        <v>0.32939999999999997</v>
      </c>
      <c r="BM56" s="17">
        <f t="shared" si="18"/>
        <v>2.0273999999999996</v>
      </c>
      <c r="BN56" s="18">
        <f t="shared" si="18"/>
        <v>3.9871999999999996</v>
      </c>
      <c r="BO56" s="17">
        <f t="shared" si="18"/>
        <v>6.1636999999999995</v>
      </c>
      <c r="BP56" s="17">
        <f t="shared" si="18"/>
        <v>8.2612999999999985</v>
      </c>
      <c r="BQ56" s="17">
        <f t="shared" si="18"/>
        <v>10.265299999999998</v>
      </c>
      <c r="BR56" s="17">
        <f t="shared" si="18"/>
        <v>12.210599999999998</v>
      </c>
      <c r="BS56" s="17">
        <f t="shared" si="18"/>
        <v>14.051299999999998</v>
      </c>
      <c r="BT56" s="17">
        <f t="shared" si="18"/>
        <v>15.745399999999998</v>
      </c>
      <c r="BU56" s="17"/>
      <c r="BV56" s="17">
        <f t="shared" si="19"/>
        <v>0.32939999999999997</v>
      </c>
      <c r="BW56" s="17">
        <f t="shared" si="20"/>
        <v>2.0013999999999998</v>
      </c>
      <c r="BX56" s="18">
        <f t="shared" si="20"/>
        <v>3.8025999999999995</v>
      </c>
      <c r="BY56" s="17">
        <f t="shared" si="20"/>
        <v>5.7165999999999997</v>
      </c>
      <c r="BZ56" s="17">
        <f t="shared" si="20"/>
        <v>7.5984999999999996</v>
      </c>
      <c r="CA56" s="17">
        <f t="shared" si="20"/>
        <v>9.4071999999999996</v>
      </c>
      <c r="CB56" s="17">
        <f t="shared" si="20"/>
        <v>11.149000000000001</v>
      </c>
      <c r="CC56" s="17">
        <f t="shared" si="20"/>
        <v>12.732800000000001</v>
      </c>
      <c r="CD56" s="17">
        <f t="shared" si="20"/>
        <v>14.1595</v>
      </c>
      <c r="CE56" s="19"/>
      <c r="CF56" s="17"/>
      <c r="CG56" s="17"/>
      <c r="CH56" s="18"/>
      <c r="CI56" s="17"/>
      <c r="CJ56" s="17"/>
      <c r="CK56" s="17"/>
      <c r="CL56" s="17"/>
      <c r="CM56" s="17"/>
      <c r="CN56" s="17"/>
      <c r="CO56" s="19"/>
      <c r="CP56" s="17"/>
      <c r="CQ56" s="17"/>
      <c r="CR56" s="18"/>
      <c r="CS56" s="17"/>
      <c r="CT56" s="17"/>
      <c r="CU56" s="17"/>
      <c r="CV56" s="17"/>
      <c r="CW56" s="17"/>
      <c r="CX56" s="17"/>
      <c r="CY56" s="19"/>
      <c r="CZ56" s="17"/>
      <c r="DA56" s="17"/>
      <c r="DB56" s="18"/>
      <c r="DC56" s="17"/>
      <c r="DD56" s="17"/>
      <c r="DE56" s="17"/>
      <c r="DF56" s="17"/>
      <c r="DG56" s="17"/>
      <c r="DH56" s="17"/>
      <c r="DI56" s="20"/>
      <c r="DJ56" s="21"/>
      <c r="DK56" s="21"/>
      <c r="DL56" s="22"/>
      <c r="DM56" s="21"/>
      <c r="DN56" s="21"/>
      <c r="DO56" s="21"/>
      <c r="DP56" s="21"/>
      <c r="DQ56" s="19"/>
      <c r="DR56" s="21"/>
      <c r="DS56" s="21"/>
      <c r="DT56" s="22"/>
      <c r="DU56" s="21"/>
      <c r="DV56" s="21"/>
      <c r="DW56" s="21"/>
      <c r="DX56" s="21"/>
      <c r="DZ56" s="21"/>
      <c r="EA56" s="21"/>
      <c r="EB56" s="22"/>
      <c r="EC56" s="21"/>
      <c r="ED56" s="21"/>
      <c r="EE56" s="21"/>
      <c r="EF56" s="21"/>
      <c r="EH56" s="21"/>
      <c r="EI56" s="21"/>
      <c r="EJ56" s="22"/>
      <c r="EK56" s="21"/>
      <c r="EL56" s="21"/>
      <c r="EM56" s="21"/>
      <c r="EN56" s="21"/>
      <c r="EO56" s="19"/>
      <c r="EP56" s="21"/>
      <c r="EQ56" s="21"/>
      <c r="ER56" s="22"/>
      <c r="ES56" s="21"/>
      <c r="ET56" s="21"/>
      <c r="EU56" s="21"/>
      <c r="EV56" s="21"/>
      <c r="EX56" s="21"/>
      <c r="EY56" s="21"/>
      <c r="EZ56" s="22"/>
      <c r="FA56" s="21"/>
      <c r="FB56" s="21"/>
      <c r="FC56" s="21"/>
      <c r="FD56" s="21"/>
      <c r="FF56" s="20"/>
      <c r="FG56" s="20"/>
      <c r="FH56" s="23"/>
      <c r="FI56" s="20"/>
      <c r="FJ56" s="20"/>
      <c r="FK56" s="20"/>
      <c r="FL56" s="20"/>
      <c r="FM56" s="19"/>
      <c r="FN56" s="20"/>
      <c r="FO56" s="20"/>
      <c r="FP56" s="23"/>
      <c r="FQ56" s="20"/>
      <c r="FR56" s="20"/>
      <c r="FS56" s="20"/>
      <c r="FT56" s="20"/>
      <c r="FV56" s="20"/>
      <c r="FW56" s="20"/>
      <c r="FX56" s="23"/>
      <c r="FY56" s="20"/>
      <c r="FZ56" s="20"/>
      <c r="GA56" s="20"/>
      <c r="GB56" s="20"/>
      <c r="GD56" s="20"/>
      <c r="GE56" s="20"/>
      <c r="GF56" s="20"/>
      <c r="GG56" s="20"/>
      <c r="GH56" s="20"/>
      <c r="GI56" s="20"/>
      <c r="GJ56" s="20"/>
      <c r="GK56" s="19"/>
      <c r="GL56" s="20"/>
      <c r="GM56" s="20"/>
      <c r="GN56" s="20"/>
      <c r="GO56" s="20"/>
      <c r="GP56" s="20"/>
      <c r="GQ56" s="20"/>
      <c r="GR56" s="20"/>
      <c r="GT56" s="20"/>
      <c r="GU56" s="20"/>
      <c r="GV56" s="20"/>
      <c r="GW56" s="20"/>
      <c r="GX56" s="20"/>
      <c r="GY56" s="20"/>
      <c r="GZ56" s="20"/>
    </row>
    <row r="57" spans="1:208" x14ac:dyDescent="0.3">
      <c r="A57" s="5" t="s">
        <v>4</v>
      </c>
      <c r="B57" s="5">
        <v>1992</v>
      </c>
      <c r="C57" s="5">
        <v>2017</v>
      </c>
      <c r="D57" s="8">
        <v>2017</v>
      </c>
      <c r="E57" s="8">
        <v>2020</v>
      </c>
      <c r="F57" s="8">
        <v>2025</v>
      </c>
      <c r="G57" s="8">
        <v>2030</v>
      </c>
      <c r="H57" s="8">
        <v>2035</v>
      </c>
      <c r="I57" s="8">
        <v>2040</v>
      </c>
      <c r="J57" s="8">
        <v>2045</v>
      </c>
      <c r="K57" s="8">
        <v>2050</v>
      </c>
      <c r="L57" s="8">
        <v>2055</v>
      </c>
      <c r="M57" s="8">
        <v>2060</v>
      </c>
      <c r="O57" s="5" t="s">
        <v>4</v>
      </c>
      <c r="P57" s="5">
        <v>1992</v>
      </c>
      <c r="Q57" s="5">
        <v>2017</v>
      </c>
      <c r="R57" s="8">
        <v>2017</v>
      </c>
      <c r="S57" s="8">
        <v>2020</v>
      </c>
      <c r="T57" s="8">
        <v>2025</v>
      </c>
      <c r="U57" s="8">
        <v>2030</v>
      </c>
      <c r="V57" s="8">
        <v>2035</v>
      </c>
      <c r="W57" s="8">
        <v>2040</v>
      </c>
      <c r="X57" s="8">
        <v>2045</v>
      </c>
      <c r="Y57" s="8">
        <v>2050</v>
      </c>
      <c r="Z57" s="8">
        <v>2055</v>
      </c>
      <c r="AA57" s="8">
        <v>2060</v>
      </c>
      <c r="AC57" s="5" t="s">
        <v>4</v>
      </c>
      <c r="AD57" s="5">
        <v>1992</v>
      </c>
      <c r="AE57" s="5">
        <v>2017</v>
      </c>
      <c r="AF57" s="8">
        <v>2017</v>
      </c>
      <c r="AG57" s="8">
        <v>2020</v>
      </c>
      <c r="AH57" s="8">
        <v>2025</v>
      </c>
      <c r="AI57" s="8">
        <v>2030</v>
      </c>
      <c r="AJ57" s="8">
        <v>2035</v>
      </c>
      <c r="AK57" s="8">
        <v>2040</v>
      </c>
      <c r="AL57" s="8">
        <v>2045</v>
      </c>
      <c r="AM57" s="8">
        <v>2050</v>
      </c>
      <c r="AN57" s="8">
        <v>2055</v>
      </c>
      <c r="AO57" s="8">
        <v>2060</v>
      </c>
      <c r="AQ57" t="s">
        <v>13</v>
      </c>
      <c r="AR57" s="17">
        <f t="shared" si="13"/>
        <v>6.3799999999999996E-2</v>
      </c>
      <c r="AS57" s="17">
        <f t="shared" si="14"/>
        <v>0.36559999999999993</v>
      </c>
      <c r="AT57" s="18">
        <f t="shared" si="14"/>
        <v>0.58389999999999997</v>
      </c>
      <c r="AU57" s="17">
        <f t="shared" si="14"/>
        <v>0.73209999999999997</v>
      </c>
      <c r="AV57" s="17">
        <f t="shared" si="14"/>
        <v>0.82610000000000006</v>
      </c>
      <c r="AW57" s="17">
        <f t="shared" si="14"/>
        <v>0.87670000000000003</v>
      </c>
      <c r="AX57" s="17">
        <f t="shared" si="14"/>
        <v>0.89130000000000009</v>
      </c>
      <c r="AY57" s="17">
        <f t="shared" si="14"/>
        <v>0.87440000000000007</v>
      </c>
      <c r="AZ57" s="17">
        <f t="shared" si="14"/>
        <v>0.82810000000000006</v>
      </c>
      <c r="BB57" s="17">
        <f t="shared" si="15"/>
        <v>6.3799999999999996E-2</v>
      </c>
      <c r="BC57" s="17">
        <f t="shared" si="16"/>
        <v>0.36499999999999994</v>
      </c>
      <c r="BD57" s="18">
        <f t="shared" si="16"/>
        <v>0.58029999999999993</v>
      </c>
      <c r="BE57" s="17">
        <f t="shared" si="16"/>
        <v>0.72529999999999994</v>
      </c>
      <c r="BF57" s="17">
        <f t="shared" si="16"/>
        <v>0.81510000000000005</v>
      </c>
      <c r="BG57" s="17">
        <f t="shared" si="16"/>
        <v>0.86050000000000004</v>
      </c>
      <c r="BH57" s="17">
        <f t="shared" si="16"/>
        <v>0.86880000000000002</v>
      </c>
      <c r="BI57" s="17">
        <f t="shared" si="16"/>
        <v>0.84409999999999996</v>
      </c>
      <c r="BJ57" s="17">
        <f t="shared" si="16"/>
        <v>0.78849999999999998</v>
      </c>
      <c r="BK57" s="18"/>
      <c r="BL57" s="17">
        <f t="shared" si="17"/>
        <v>6.3799999999999996E-2</v>
      </c>
      <c r="BM57" s="17">
        <f t="shared" si="18"/>
        <v>0.36559999999999993</v>
      </c>
      <c r="BN57" s="18">
        <f t="shared" si="18"/>
        <v>0.58389999999999997</v>
      </c>
      <c r="BO57" s="17">
        <f t="shared" si="18"/>
        <v>0.73209999999999997</v>
      </c>
      <c r="BP57" s="17">
        <f t="shared" si="18"/>
        <v>0.82610000000000006</v>
      </c>
      <c r="BQ57" s="17">
        <f t="shared" si="18"/>
        <v>0.87670000000000003</v>
      </c>
      <c r="BR57" s="17">
        <f t="shared" si="18"/>
        <v>0.89130000000000009</v>
      </c>
      <c r="BS57" s="17">
        <f t="shared" si="18"/>
        <v>0.87430000000000008</v>
      </c>
      <c r="BT57" s="17">
        <f t="shared" si="18"/>
        <v>0.82760000000000011</v>
      </c>
      <c r="BU57" s="17"/>
      <c r="BV57" s="17">
        <f t="shared" si="19"/>
        <v>6.3799999999999996E-2</v>
      </c>
      <c r="BW57" s="17">
        <f t="shared" si="20"/>
        <v>0.36549999999999994</v>
      </c>
      <c r="BX57" s="18">
        <f t="shared" si="20"/>
        <v>0.58349999999999991</v>
      </c>
      <c r="BY57" s="17">
        <f t="shared" si="20"/>
        <v>0.73209999999999986</v>
      </c>
      <c r="BZ57" s="17">
        <f t="shared" si="20"/>
        <v>0.82609999999999983</v>
      </c>
      <c r="CA57" s="17">
        <f t="shared" si="20"/>
        <v>0.87669999999999981</v>
      </c>
      <c r="CB57" s="17">
        <f t="shared" si="20"/>
        <v>0.89129999999999987</v>
      </c>
      <c r="CC57" s="17">
        <f t="shared" si="20"/>
        <v>0.87439999999999984</v>
      </c>
      <c r="CD57" s="17">
        <f t="shared" si="20"/>
        <v>0.82819999999999983</v>
      </c>
      <c r="CE57" s="19"/>
      <c r="CF57" s="17"/>
      <c r="CG57" s="17"/>
      <c r="CH57" s="18"/>
      <c r="CI57" s="17"/>
      <c r="CJ57" s="17"/>
      <c r="CK57" s="17"/>
      <c r="CL57" s="17"/>
      <c r="CM57" s="17"/>
      <c r="CN57" s="17"/>
      <c r="CO57" s="19"/>
      <c r="CP57" s="17"/>
      <c r="CQ57" s="17"/>
      <c r="CR57" s="18"/>
      <c r="CS57" s="17"/>
      <c r="CT57" s="17"/>
      <c r="CU57" s="17"/>
      <c r="CV57" s="17"/>
      <c r="CW57" s="17"/>
      <c r="CX57" s="17"/>
      <c r="CY57" s="19"/>
      <c r="CZ57" s="17"/>
      <c r="DA57" s="17"/>
      <c r="DB57" s="18"/>
      <c r="DC57" s="17"/>
      <c r="DD57" s="17"/>
      <c r="DE57" s="17"/>
      <c r="DF57" s="17"/>
      <c r="DG57" s="17"/>
      <c r="DH57" s="17"/>
      <c r="DI57" s="20"/>
      <c r="DJ57" s="21"/>
      <c r="DK57" s="21"/>
      <c r="DL57" s="22"/>
      <c r="DM57" s="21"/>
      <c r="DN57" s="21"/>
      <c r="DO57" s="21"/>
      <c r="DP57" s="21"/>
      <c r="DQ57" s="19"/>
      <c r="DR57" s="21"/>
      <c r="DS57" s="21"/>
      <c r="DT57" s="22"/>
      <c r="DU57" s="21"/>
      <c r="DV57" s="21"/>
      <c r="DW57" s="21"/>
      <c r="DX57" s="21"/>
      <c r="DZ57" s="21"/>
      <c r="EA57" s="21"/>
      <c r="EB57" s="22"/>
      <c r="EC57" s="21"/>
      <c r="ED57" s="21"/>
      <c r="EE57" s="21"/>
      <c r="EF57" s="21"/>
      <c r="EH57" s="21"/>
      <c r="EI57" s="21"/>
      <c r="EJ57" s="22"/>
      <c r="EK57" s="21"/>
      <c r="EL57" s="21"/>
      <c r="EM57" s="21"/>
      <c r="EN57" s="21"/>
      <c r="EO57" s="19"/>
      <c r="EP57" s="21"/>
      <c r="EQ57" s="21"/>
      <c r="ER57" s="22"/>
      <c r="ES57" s="21"/>
      <c r="ET57" s="21"/>
      <c r="EU57" s="21"/>
      <c r="EV57" s="21"/>
      <c r="EX57" s="21"/>
      <c r="EY57" s="21"/>
      <c r="EZ57" s="22"/>
      <c r="FA57" s="21"/>
      <c r="FB57" s="21"/>
      <c r="FC57" s="21"/>
      <c r="FD57" s="21"/>
      <c r="FF57" s="20"/>
      <c r="FG57" s="20"/>
      <c r="FH57" s="23"/>
      <c r="FI57" s="20"/>
      <c r="FJ57" s="20"/>
      <c r="FK57" s="20"/>
      <c r="FL57" s="20"/>
      <c r="FM57" s="19"/>
      <c r="FN57" s="20"/>
      <c r="FO57" s="20"/>
      <c r="FP57" s="23"/>
      <c r="FQ57" s="20"/>
      <c r="FR57" s="20"/>
      <c r="FS57" s="20"/>
      <c r="FT57" s="20"/>
      <c r="FV57" s="20"/>
      <c r="FW57" s="20"/>
      <c r="FX57" s="23"/>
      <c r="FY57" s="20"/>
      <c r="FZ57" s="20"/>
      <c r="GA57" s="20"/>
      <c r="GB57" s="20"/>
      <c r="GD57" s="20"/>
      <c r="GE57" s="20"/>
      <c r="GF57" s="20"/>
      <c r="GG57" s="20"/>
      <c r="GH57" s="20"/>
      <c r="GI57" s="20"/>
      <c r="GJ57" s="20"/>
      <c r="GK57" s="19"/>
      <c r="GL57" s="20"/>
      <c r="GM57" s="20"/>
      <c r="GN57" s="20"/>
      <c r="GO57" s="20"/>
      <c r="GP57" s="20"/>
      <c r="GQ57" s="20"/>
      <c r="GR57" s="20"/>
      <c r="GT57" s="20"/>
      <c r="GU57" s="20"/>
      <c r="GV57" s="20"/>
      <c r="GW57" s="20"/>
      <c r="GX57" s="20"/>
      <c r="GY57" s="20"/>
      <c r="GZ57" s="20"/>
    </row>
    <row r="58" spans="1:208" x14ac:dyDescent="0.3">
      <c r="A58" s="9" t="s">
        <v>24</v>
      </c>
      <c r="B58" s="10">
        <f>SUM(B59:B80)</f>
        <v>29568</v>
      </c>
      <c r="C58" s="10">
        <f>SUM(C59:C80)</f>
        <v>28224</v>
      </c>
      <c r="D58" s="10">
        <f>SUM(D59:D80)</f>
        <v>27541.1</v>
      </c>
      <c r="E58" s="10">
        <f>SUM(E59:E80)</f>
        <v>29742.1</v>
      </c>
      <c r="F58" s="10">
        <f t="shared" ref="F58:M58" si="21">SUM(F59:F80)</f>
        <v>35503</v>
      </c>
      <c r="G58" s="10">
        <f t="shared" si="21"/>
        <v>44234</v>
      </c>
      <c r="H58" s="10">
        <f t="shared" si="21"/>
        <v>56503</v>
      </c>
      <c r="I58" s="10">
        <f t="shared" si="21"/>
        <v>73435.7</v>
      </c>
      <c r="J58" s="10">
        <f t="shared" si="21"/>
        <v>84148.099999999991</v>
      </c>
      <c r="K58" s="10">
        <f t="shared" si="21"/>
        <v>94396.2</v>
      </c>
      <c r="L58" s="10">
        <f t="shared" si="21"/>
        <v>105103.9</v>
      </c>
      <c r="M58" s="10">
        <f t="shared" si="21"/>
        <v>119540</v>
      </c>
      <c r="O58" s="9" t="s">
        <v>24</v>
      </c>
      <c r="P58" s="10">
        <f>SUM(P59:P80)</f>
        <v>6980</v>
      </c>
      <c r="Q58" s="10">
        <f>SUM(Q59:Q80)</f>
        <v>9743</v>
      </c>
      <c r="R58" s="10">
        <f>SUM(R59:R80)</f>
        <v>9980.5</v>
      </c>
      <c r="S58" s="10">
        <f>SUM(S59:S80)</f>
        <v>8836.9000000000015</v>
      </c>
      <c r="T58" s="10">
        <f t="shared" ref="T58:AA58" si="22">SUM(T59:T80)</f>
        <v>7213.9999999999982</v>
      </c>
      <c r="U58" s="10">
        <f t="shared" si="22"/>
        <v>5890.2000000000007</v>
      </c>
      <c r="V58" s="10">
        <f t="shared" si="22"/>
        <v>4837.5</v>
      </c>
      <c r="W58" s="10">
        <f t="shared" si="22"/>
        <v>3984.7</v>
      </c>
      <c r="X58" s="10">
        <f t="shared" si="22"/>
        <v>3279.8999999999996</v>
      </c>
      <c r="Y58" s="10">
        <f t="shared" si="22"/>
        <v>2720.2000000000003</v>
      </c>
      <c r="Z58" s="10">
        <f t="shared" si="22"/>
        <v>2277.6999999999998</v>
      </c>
      <c r="AA58" s="10">
        <f t="shared" si="22"/>
        <v>1929.2000000000003</v>
      </c>
      <c r="AC58" s="9" t="s">
        <v>24</v>
      </c>
      <c r="AD58" s="10">
        <f>SUM(AD59:AD80)</f>
        <v>22588</v>
      </c>
      <c r="AE58" s="10">
        <f>SUM(AE59:AE80)</f>
        <v>18481</v>
      </c>
      <c r="AF58" s="10">
        <f>SUM(AF59:AF80)</f>
        <v>17560.599999999999</v>
      </c>
      <c r="AG58" s="10">
        <f>SUM(AG59:AG80)</f>
        <v>20905.2</v>
      </c>
      <c r="AH58" s="10">
        <f t="shared" ref="AH58:AO58" si="23">SUM(AH59:AH80)</f>
        <v>28289</v>
      </c>
      <c r="AI58" s="10">
        <f t="shared" si="23"/>
        <v>38343.800000000003</v>
      </c>
      <c r="AJ58" s="10">
        <f t="shared" si="23"/>
        <v>51665.5</v>
      </c>
      <c r="AK58" s="10">
        <f t="shared" si="23"/>
        <v>69451</v>
      </c>
      <c r="AL58" s="10">
        <f t="shared" si="23"/>
        <v>80868.199999999983</v>
      </c>
      <c r="AM58" s="10">
        <f t="shared" si="23"/>
        <v>91676</v>
      </c>
      <c r="AN58" s="10">
        <f t="shared" si="23"/>
        <v>102826.2</v>
      </c>
      <c r="AO58" s="10">
        <f t="shared" si="23"/>
        <v>117610.79999999999</v>
      </c>
      <c r="AQ58" t="s">
        <v>15</v>
      </c>
      <c r="AR58" s="17">
        <f t="shared" si="13"/>
        <v>0.93300000000000005</v>
      </c>
      <c r="AS58" s="17">
        <f t="shared" si="14"/>
        <v>5.4938000000000002</v>
      </c>
      <c r="AT58" s="18">
        <f t="shared" si="14"/>
        <v>9.5051000000000005</v>
      </c>
      <c r="AU58" s="17">
        <f t="shared" si="14"/>
        <v>12.9579</v>
      </c>
      <c r="AV58" s="17">
        <f t="shared" si="14"/>
        <v>16.273600000000002</v>
      </c>
      <c r="AW58" s="17">
        <f t="shared" si="14"/>
        <v>19.460300000000004</v>
      </c>
      <c r="AX58" s="17">
        <f t="shared" si="14"/>
        <v>22.527800000000003</v>
      </c>
      <c r="AY58" s="17">
        <f t="shared" si="14"/>
        <v>25.488</v>
      </c>
      <c r="AZ58" s="17">
        <f t="shared" si="14"/>
        <v>28.392500000000002</v>
      </c>
      <c r="BB58" s="17">
        <f t="shared" si="15"/>
        <v>0.93300000000000005</v>
      </c>
      <c r="BC58" s="17">
        <f t="shared" si="16"/>
        <v>5.5391000000000004</v>
      </c>
      <c r="BD58" s="18">
        <f t="shared" si="16"/>
        <v>9.8340000000000014</v>
      </c>
      <c r="BE58" s="17">
        <f t="shared" si="16"/>
        <v>13.820800000000002</v>
      </c>
      <c r="BF58" s="17">
        <f t="shared" si="16"/>
        <v>17.742800000000003</v>
      </c>
      <c r="BG58" s="17">
        <f t="shared" si="16"/>
        <v>21.469500000000004</v>
      </c>
      <c r="BH58" s="17">
        <f t="shared" si="16"/>
        <v>25.065700000000003</v>
      </c>
      <c r="BI58" s="17">
        <f t="shared" si="16"/>
        <v>28.555600000000005</v>
      </c>
      <c r="BJ58" s="17">
        <f t="shared" si="16"/>
        <v>31.949400000000004</v>
      </c>
      <c r="BK58" s="18"/>
      <c r="BL58" s="17">
        <f t="shared" si="17"/>
        <v>0.93300000000000005</v>
      </c>
      <c r="BM58" s="17">
        <f t="shared" si="18"/>
        <v>5.3598999999999997</v>
      </c>
      <c r="BN58" s="18">
        <f t="shared" si="18"/>
        <v>8.6522000000000006</v>
      </c>
      <c r="BO58" s="17">
        <f t="shared" si="18"/>
        <v>11.108700000000001</v>
      </c>
      <c r="BP58" s="17">
        <f t="shared" si="18"/>
        <v>13.0815</v>
      </c>
      <c r="BQ58" s="17">
        <f t="shared" si="18"/>
        <v>14.810400000000001</v>
      </c>
      <c r="BR58" s="17">
        <f t="shared" si="18"/>
        <v>16.454000000000001</v>
      </c>
      <c r="BS58" s="17">
        <f t="shared" si="18"/>
        <v>18.086000000000002</v>
      </c>
      <c r="BT58" s="17">
        <f t="shared" si="18"/>
        <v>19.688800000000004</v>
      </c>
      <c r="BU58" s="17"/>
      <c r="BV58" s="17">
        <f t="shared" si="19"/>
        <v>0.93300000000000005</v>
      </c>
      <c r="BW58" s="17">
        <f t="shared" si="20"/>
        <v>5.4432999999999998</v>
      </c>
      <c r="BX58" s="18">
        <f t="shared" si="20"/>
        <v>9.1714000000000002</v>
      </c>
      <c r="BY58" s="17">
        <f t="shared" si="20"/>
        <v>12.232699999999999</v>
      </c>
      <c r="BZ58" s="17">
        <f t="shared" si="20"/>
        <v>15.194800000000001</v>
      </c>
      <c r="CA58" s="17">
        <f t="shared" si="20"/>
        <v>17.955400000000001</v>
      </c>
      <c r="CB58" s="17">
        <f t="shared" si="20"/>
        <v>20.628999999999998</v>
      </c>
      <c r="CC58" s="17">
        <f t="shared" si="20"/>
        <v>23.196799999999996</v>
      </c>
      <c r="CD58" s="17">
        <f t="shared" si="20"/>
        <v>25.707199999999997</v>
      </c>
      <c r="CE58" s="19"/>
      <c r="CF58" s="17"/>
      <c r="CG58" s="17"/>
      <c r="CH58" s="18"/>
      <c r="CI58" s="17"/>
      <c r="CJ58" s="17"/>
      <c r="CK58" s="17"/>
      <c r="CL58" s="17"/>
      <c r="CM58" s="17"/>
      <c r="CN58" s="17"/>
      <c r="CO58" s="19"/>
      <c r="CP58" s="17"/>
      <c r="CQ58" s="17"/>
      <c r="CR58" s="18"/>
      <c r="CS58" s="17"/>
      <c r="CT58" s="17"/>
      <c r="CU58" s="17"/>
      <c r="CV58" s="17"/>
      <c r="CW58" s="17"/>
      <c r="CX58" s="17"/>
      <c r="CY58" s="19"/>
      <c r="CZ58" s="17"/>
      <c r="DA58" s="17"/>
      <c r="DB58" s="18"/>
      <c r="DC58" s="17"/>
      <c r="DD58" s="17"/>
      <c r="DE58" s="17"/>
      <c r="DF58" s="17"/>
      <c r="DG58" s="17"/>
      <c r="DH58" s="17"/>
      <c r="DI58" s="20"/>
      <c r="DJ58" s="21"/>
      <c r="DK58" s="21"/>
      <c r="DL58" s="22"/>
      <c r="DM58" s="21"/>
      <c r="DN58" s="21"/>
      <c r="DO58" s="21"/>
      <c r="DP58" s="21"/>
      <c r="DQ58" s="19"/>
      <c r="DR58" s="21"/>
      <c r="DS58" s="21"/>
      <c r="DT58" s="22"/>
      <c r="DU58" s="21"/>
      <c r="DV58" s="21"/>
      <c r="DW58" s="21"/>
      <c r="DX58" s="21"/>
      <c r="DZ58" s="21"/>
      <c r="EA58" s="21"/>
      <c r="EB58" s="22"/>
      <c r="EC58" s="21"/>
      <c r="ED58" s="21"/>
      <c r="EE58" s="21"/>
      <c r="EF58" s="21"/>
      <c r="EH58" s="21"/>
      <c r="EI58" s="21"/>
      <c r="EJ58" s="22"/>
      <c r="EK58" s="21"/>
      <c r="EL58" s="21"/>
      <c r="EM58" s="21"/>
      <c r="EN58" s="21"/>
      <c r="EO58" s="19"/>
      <c r="EP58" s="21"/>
      <c r="EQ58" s="21"/>
      <c r="ER58" s="22"/>
      <c r="ES58" s="21"/>
      <c r="ET58" s="21"/>
      <c r="EU58" s="21"/>
      <c r="EV58" s="21"/>
      <c r="EX58" s="21"/>
      <c r="EY58" s="21"/>
      <c r="EZ58" s="22"/>
      <c r="FA58" s="21"/>
      <c r="FB58" s="21"/>
      <c r="FC58" s="21"/>
      <c r="FD58" s="21"/>
      <c r="FF58" s="20"/>
      <c r="FG58" s="20"/>
      <c r="FH58" s="23"/>
      <c r="FI58" s="20"/>
      <c r="FJ58" s="20"/>
      <c r="FK58" s="20"/>
      <c r="FL58" s="20"/>
      <c r="FM58" s="19"/>
      <c r="FN58" s="20"/>
      <c r="FO58" s="20"/>
      <c r="FP58" s="23"/>
      <c r="FQ58" s="20"/>
      <c r="FR58" s="20"/>
      <c r="FS58" s="20"/>
      <c r="FT58" s="20"/>
      <c r="FV58" s="20"/>
      <c r="FW58" s="20"/>
      <c r="FX58" s="23"/>
      <c r="FY58" s="20"/>
      <c r="FZ58" s="20"/>
      <c r="GA58" s="20"/>
      <c r="GB58" s="20"/>
      <c r="GD58" s="20"/>
      <c r="GE58" s="20"/>
      <c r="GF58" s="20"/>
      <c r="GG58" s="20"/>
      <c r="GH58" s="20"/>
      <c r="GI58" s="20"/>
      <c r="GJ58" s="20"/>
      <c r="GK58" s="19"/>
      <c r="GL58" s="20"/>
      <c r="GM58" s="20"/>
      <c r="GN58" s="20"/>
      <c r="GO58" s="20"/>
      <c r="GP58" s="20"/>
      <c r="GQ58" s="20"/>
      <c r="GR58" s="20"/>
      <c r="GT58" s="20"/>
      <c r="GU58" s="20"/>
      <c r="GV58" s="20"/>
      <c r="GW58" s="20"/>
      <c r="GX58" s="20"/>
      <c r="GY58" s="20"/>
      <c r="GZ58" s="20"/>
    </row>
    <row r="59" spans="1:208" x14ac:dyDescent="0.3">
      <c r="A59" t="s">
        <v>95</v>
      </c>
      <c r="B59">
        <v>0</v>
      </c>
      <c r="C59">
        <v>1</v>
      </c>
      <c r="D59">
        <v>1</v>
      </c>
      <c r="E59">
        <v>0.8</v>
      </c>
      <c r="F59">
        <v>0.6</v>
      </c>
      <c r="G59">
        <v>0.5</v>
      </c>
      <c r="H59">
        <v>0.3</v>
      </c>
      <c r="I59">
        <v>0.3</v>
      </c>
      <c r="J59">
        <v>0.2</v>
      </c>
      <c r="K59">
        <v>0.1</v>
      </c>
      <c r="L59">
        <v>0.1</v>
      </c>
      <c r="M59">
        <v>0.1</v>
      </c>
      <c r="O59" t="s">
        <v>95</v>
      </c>
      <c r="P59">
        <v>22</v>
      </c>
      <c r="Q59">
        <v>25</v>
      </c>
      <c r="R59">
        <v>25</v>
      </c>
      <c r="S59">
        <v>26.3</v>
      </c>
      <c r="T59">
        <v>27.5</v>
      </c>
      <c r="U59">
        <v>27.8</v>
      </c>
      <c r="V59">
        <v>29.7</v>
      </c>
      <c r="W59">
        <v>32</v>
      </c>
      <c r="X59">
        <v>34.4</v>
      </c>
      <c r="Y59">
        <v>36.6</v>
      </c>
      <c r="Z59">
        <v>39</v>
      </c>
      <c r="AA59">
        <v>41.8</v>
      </c>
      <c r="AC59" t="s">
        <v>95</v>
      </c>
      <c r="AD59">
        <f t="shared" ref="AD59:AO80" si="24">B59-P59</f>
        <v>-22</v>
      </c>
      <c r="AE59">
        <f t="shared" si="24"/>
        <v>-24</v>
      </c>
      <c r="AF59">
        <f t="shared" si="24"/>
        <v>-24</v>
      </c>
      <c r="AG59">
        <f t="shared" si="24"/>
        <v>-25.5</v>
      </c>
      <c r="AH59">
        <f t="shared" si="24"/>
        <v>-26.9</v>
      </c>
      <c r="AI59">
        <f t="shared" si="24"/>
        <v>-27.3</v>
      </c>
      <c r="AJ59">
        <f t="shared" si="24"/>
        <v>-29.4</v>
      </c>
      <c r="AK59">
        <f t="shared" si="24"/>
        <v>-31.7</v>
      </c>
      <c r="AL59">
        <f t="shared" si="24"/>
        <v>-34.199999999999996</v>
      </c>
      <c r="AM59">
        <f t="shared" si="24"/>
        <v>-36.5</v>
      </c>
      <c r="AN59">
        <f t="shared" si="24"/>
        <v>-38.9</v>
      </c>
      <c r="AO59">
        <f t="shared" si="24"/>
        <v>-41.699999999999996</v>
      </c>
      <c r="AQ59" t="s">
        <v>17</v>
      </c>
      <c r="AR59" s="17">
        <f t="shared" si="13"/>
        <v>4.0899999999999999E-2</v>
      </c>
      <c r="AS59" s="17">
        <f t="shared" si="14"/>
        <v>0.24709999999999999</v>
      </c>
      <c r="AT59" s="18">
        <f t="shared" si="14"/>
        <v>0.47109999999999996</v>
      </c>
      <c r="AU59" s="17">
        <f t="shared" si="14"/>
        <v>0.72499999999999998</v>
      </c>
      <c r="AV59" s="17">
        <f t="shared" si="14"/>
        <v>0.91210000000000002</v>
      </c>
      <c r="AW59" s="17">
        <f t="shared" si="14"/>
        <v>1.0498000000000001</v>
      </c>
      <c r="AX59" s="17">
        <f t="shared" si="14"/>
        <v>1.1505000000000001</v>
      </c>
      <c r="AY59" s="17">
        <f t="shared" si="14"/>
        <v>1.2237000000000002</v>
      </c>
      <c r="AZ59" s="17">
        <f t="shared" si="14"/>
        <v>1.2763000000000002</v>
      </c>
      <c r="BB59" s="17">
        <f t="shared" si="15"/>
        <v>4.0899999999999999E-2</v>
      </c>
      <c r="BC59" s="17">
        <f t="shared" si="16"/>
        <v>0.25939999999999996</v>
      </c>
      <c r="BD59" s="18">
        <f t="shared" si="16"/>
        <v>0.55249999999999999</v>
      </c>
      <c r="BE59" s="17">
        <f t="shared" si="16"/>
        <v>0.90070000000000006</v>
      </c>
      <c r="BF59" s="17">
        <f t="shared" si="16"/>
        <v>1.1574000000000002</v>
      </c>
      <c r="BG59" s="17">
        <f t="shared" si="16"/>
        <v>1.3463000000000003</v>
      </c>
      <c r="BH59" s="17">
        <f t="shared" si="16"/>
        <v>1.4850000000000003</v>
      </c>
      <c r="BI59" s="17">
        <f t="shared" si="16"/>
        <v>1.5865000000000005</v>
      </c>
      <c r="BJ59" s="17">
        <f t="shared" si="16"/>
        <v>1.6597000000000006</v>
      </c>
      <c r="BK59" s="18"/>
      <c r="BL59" s="17">
        <f t="shared" si="17"/>
        <v>4.0899999999999999E-2</v>
      </c>
      <c r="BM59" s="17">
        <f t="shared" si="18"/>
        <v>0.25939999999999996</v>
      </c>
      <c r="BN59" s="18">
        <f t="shared" si="18"/>
        <v>0.5524</v>
      </c>
      <c r="BO59" s="17">
        <f t="shared" si="18"/>
        <v>0.90010000000000012</v>
      </c>
      <c r="BP59" s="17">
        <f t="shared" si="18"/>
        <v>1.1564000000000001</v>
      </c>
      <c r="BQ59" s="17">
        <f t="shared" si="18"/>
        <v>1.3452</v>
      </c>
      <c r="BR59" s="17">
        <f t="shared" si="18"/>
        <v>1.4833000000000001</v>
      </c>
      <c r="BS59" s="17">
        <f t="shared" si="18"/>
        <v>1.5840000000000001</v>
      </c>
      <c r="BT59" s="17">
        <f t="shared" si="18"/>
        <v>1.657</v>
      </c>
      <c r="BU59" s="17"/>
      <c r="BV59" s="17">
        <f t="shared" si="19"/>
        <v>4.0899999999999999E-2</v>
      </c>
      <c r="BW59" s="17">
        <f t="shared" si="20"/>
        <v>0.25939999999999996</v>
      </c>
      <c r="BX59" s="18">
        <f t="shared" si="20"/>
        <v>0.55249999999999999</v>
      </c>
      <c r="BY59" s="17">
        <f t="shared" si="20"/>
        <v>0.90070000000000006</v>
      </c>
      <c r="BZ59" s="17">
        <f t="shared" si="20"/>
        <v>1.1574000000000002</v>
      </c>
      <c r="CA59" s="17">
        <f t="shared" si="20"/>
        <v>1.3463000000000003</v>
      </c>
      <c r="CB59" s="17">
        <f t="shared" si="20"/>
        <v>1.4849000000000003</v>
      </c>
      <c r="CC59" s="17">
        <f t="shared" si="20"/>
        <v>1.5860000000000003</v>
      </c>
      <c r="CD59" s="17">
        <f t="shared" si="20"/>
        <v>1.6592000000000005</v>
      </c>
      <c r="CE59" s="19"/>
      <c r="CF59" s="17"/>
      <c r="CG59" s="17"/>
      <c r="CH59" s="18"/>
      <c r="CI59" s="17"/>
      <c r="CJ59" s="17"/>
      <c r="CK59" s="17"/>
      <c r="CL59" s="17"/>
      <c r="CM59" s="17"/>
      <c r="CN59" s="17"/>
      <c r="CO59" s="19"/>
      <c r="CP59" s="17"/>
      <c r="CQ59" s="17"/>
      <c r="CR59" s="18"/>
      <c r="CS59" s="17"/>
      <c r="CT59" s="17"/>
      <c r="CU59" s="17"/>
      <c r="CV59" s="17"/>
      <c r="CW59" s="17"/>
      <c r="CX59" s="17"/>
      <c r="CY59" s="19"/>
      <c r="CZ59" s="17"/>
      <c r="DA59" s="17"/>
      <c r="DB59" s="18"/>
      <c r="DC59" s="17"/>
      <c r="DD59" s="17"/>
      <c r="DE59" s="17"/>
      <c r="DF59" s="17"/>
      <c r="DG59" s="17"/>
      <c r="DH59" s="17"/>
      <c r="DI59" s="20"/>
      <c r="DJ59" s="21"/>
      <c r="DK59" s="21"/>
      <c r="DL59" s="22"/>
      <c r="DM59" s="21"/>
      <c r="DN59" s="21"/>
      <c r="DO59" s="21"/>
      <c r="DP59" s="21"/>
      <c r="DQ59" s="19"/>
      <c r="DR59" s="21"/>
      <c r="DS59" s="21"/>
      <c r="DT59" s="22"/>
      <c r="DU59" s="21"/>
      <c r="DV59" s="21"/>
      <c r="DW59" s="21"/>
      <c r="DX59" s="21"/>
      <c r="DZ59" s="21"/>
      <c r="EA59" s="21"/>
      <c r="EB59" s="22"/>
      <c r="EC59" s="21"/>
      <c r="ED59" s="21"/>
      <c r="EE59" s="21"/>
      <c r="EF59" s="21"/>
      <c r="EH59" s="21"/>
      <c r="EI59" s="21"/>
      <c r="EJ59" s="22"/>
      <c r="EK59" s="21"/>
      <c r="EL59" s="21"/>
      <c r="EM59" s="21"/>
      <c r="EN59" s="21"/>
      <c r="EO59" s="19"/>
      <c r="EP59" s="21"/>
      <c r="EQ59" s="21"/>
      <c r="ER59" s="22"/>
      <c r="ES59" s="21"/>
      <c r="ET59" s="21"/>
      <c r="EU59" s="21"/>
      <c r="EV59" s="21"/>
      <c r="EX59" s="21"/>
      <c r="EY59" s="21"/>
      <c r="EZ59" s="22"/>
      <c r="FA59" s="21"/>
      <c r="FB59" s="21"/>
      <c r="FC59" s="21"/>
      <c r="FD59" s="21"/>
      <c r="FF59" s="20"/>
      <c r="FG59" s="20"/>
      <c r="FH59" s="23"/>
      <c r="FI59" s="20"/>
      <c r="FJ59" s="20"/>
      <c r="FK59" s="20"/>
      <c r="FL59" s="20"/>
      <c r="FM59" s="19"/>
      <c r="FN59" s="20"/>
      <c r="FO59" s="20"/>
      <c r="FP59" s="23"/>
      <c r="FQ59" s="20"/>
      <c r="FR59" s="20"/>
      <c r="FS59" s="20"/>
      <c r="FT59" s="20"/>
      <c r="FV59" s="20"/>
      <c r="FW59" s="20"/>
      <c r="FX59" s="23"/>
      <c r="FY59" s="20"/>
      <c r="FZ59" s="20"/>
      <c r="GA59" s="20"/>
      <c r="GB59" s="20"/>
      <c r="GD59" s="20"/>
      <c r="GE59" s="20"/>
      <c r="GF59" s="20"/>
      <c r="GG59" s="20"/>
      <c r="GH59" s="20"/>
      <c r="GI59" s="20"/>
      <c r="GJ59" s="20"/>
      <c r="GK59" s="19"/>
      <c r="GL59" s="20"/>
      <c r="GM59" s="20"/>
      <c r="GN59" s="20"/>
      <c r="GO59" s="20"/>
      <c r="GP59" s="20"/>
      <c r="GQ59" s="20"/>
      <c r="GR59" s="20"/>
      <c r="GT59" s="20"/>
      <c r="GU59" s="20"/>
      <c r="GV59" s="20"/>
      <c r="GW59" s="20"/>
      <c r="GX59" s="20"/>
      <c r="GY59" s="20"/>
      <c r="GZ59" s="20"/>
    </row>
    <row r="60" spans="1:208" x14ac:dyDescent="0.3">
      <c r="A60" t="s">
        <v>96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O60" t="s">
        <v>96</v>
      </c>
      <c r="P60">
        <v>0</v>
      </c>
      <c r="Q60">
        <v>0</v>
      </c>
      <c r="R60">
        <v>1</v>
      </c>
      <c r="S60">
        <v>1</v>
      </c>
      <c r="T60">
        <v>1</v>
      </c>
      <c r="U60">
        <v>0.9</v>
      </c>
      <c r="V60">
        <v>0.9</v>
      </c>
      <c r="W60">
        <v>1</v>
      </c>
      <c r="X60">
        <v>1.2</v>
      </c>
      <c r="Y60">
        <v>1.5</v>
      </c>
      <c r="Z60">
        <v>1.8</v>
      </c>
      <c r="AA60">
        <v>2.2000000000000002</v>
      </c>
      <c r="AC60" t="s">
        <v>96</v>
      </c>
      <c r="AD60">
        <f t="shared" si="24"/>
        <v>0</v>
      </c>
      <c r="AE60">
        <f t="shared" si="24"/>
        <v>0</v>
      </c>
      <c r="AF60">
        <f t="shared" si="24"/>
        <v>-1</v>
      </c>
      <c r="AG60">
        <f t="shared" si="24"/>
        <v>-1</v>
      </c>
      <c r="AH60">
        <f t="shared" si="24"/>
        <v>-1</v>
      </c>
      <c r="AI60">
        <f t="shared" si="24"/>
        <v>-0.9</v>
      </c>
      <c r="AJ60">
        <f t="shared" si="24"/>
        <v>-0.9</v>
      </c>
      <c r="AK60">
        <f t="shared" si="24"/>
        <v>-1</v>
      </c>
      <c r="AL60">
        <f t="shared" si="24"/>
        <v>-1.2</v>
      </c>
      <c r="AM60">
        <f t="shared" si="24"/>
        <v>-1.5</v>
      </c>
      <c r="AN60">
        <f t="shared" si="24"/>
        <v>-1.8</v>
      </c>
      <c r="AO60">
        <f t="shared" si="24"/>
        <v>-2.2000000000000002</v>
      </c>
      <c r="AQ60" t="s">
        <v>18</v>
      </c>
      <c r="AR60" s="17">
        <f t="shared" si="13"/>
        <v>2.8500000000000001E-2</v>
      </c>
      <c r="AS60" s="17">
        <f t="shared" si="14"/>
        <v>0.1804</v>
      </c>
      <c r="AT60" s="18">
        <f t="shared" si="14"/>
        <v>0.38249999999999995</v>
      </c>
      <c r="AU60" s="17">
        <f t="shared" si="14"/>
        <v>0.65180000000000005</v>
      </c>
      <c r="AV60" s="17">
        <f t="shared" si="14"/>
        <v>1.0105999999999999</v>
      </c>
      <c r="AW60" s="17">
        <f t="shared" si="14"/>
        <v>1.4883999999999999</v>
      </c>
      <c r="AX60" s="17">
        <f t="shared" si="14"/>
        <v>2.125</v>
      </c>
      <c r="AY60" s="17">
        <f t="shared" si="14"/>
        <v>2.9728000000000003</v>
      </c>
      <c r="AZ60" s="17">
        <f t="shared" si="14"/>
        <v>4.1020000000000003</v>
      </c>
      <c r="BB60" s="17">
        <f t="shared" si="15"/>
        <v>2.8500000000000001E-2</v>
      </c>
      <c r="BC60" s="17">
        <f t="shared" si="16"/>
        <v>0.1804</v>
      </c>
      <c r="BD60" s="18">
        <f t="shared" si="16"/>
        <v>0.38249999999999995</v>
      </c>
      <c r="BE60" s="17">
        <f t="shared" si="16"/>
        <v>0.65180000000000005</v>
      </c>
      <c r="BF60" s="17">
        <f t="shared" si="16"/>
        <v>1.0105999999999999</v>
      </c>
      <c r="BG60" s="17">
        <f t="shared" si="16"/>
        <v>1.4883999999999999</v>
      </c>
      <c r="BH60" s="17">
        <f t="shared" si="16"/>
        <v>2.125</v>
      </c>
      <c r="BI60" s="17">
        <f t="shared" si="16"/>
        <v>2.9728000000000003</v>
      </c>
      <c r="BJ60" s="17">
        <f t="shared" si="16"/>
        <v>4.1021000000000001</v>
      </c>
      <c r="BK60" s="18"/>
      <c r="BL60" s="17">
        <f t="shared" si="17"/>
        <v>2.8500000000000001E-2</v>
      </c>
      <c r="BM60" s="17">
        <f t="shared" si="18"/>
        <v>0.1804</v>
      </c>
      <c r="BN60" s="18">
        <f t="shared" si="18"/>
        <v>0.38249999999999995</v>
      </c>
      <c r="BO60" s="17">
        <f t="shared" si="18"/>
        <v>0.65180000000000005</v>
      </c>
      <c r="BP60" s="17">
        <f t="shared" si="18"/>
        <v>1.0105999999999999</v>
      </c>
      <c r="BQ60" s="17">
        <f t="shared" si="18"/>
        <v>1.4883999999999999</v>
      </c>
      <c r="BR60" s="17">
        <f t="shared" si="18"/>
        <v>2.125</v>
      </c>
      <c r="BS60" s="17">
        <f t="shared" si="18"/>
        <v>2.9727000000000001</v>
      </c>
      <c r="BT60" s="17">
        <f t="shared" si="18"/>
        <v>4.1014999999999997</v>
      </c>
      <c r="BU60" s="17"/>
      <c r="BV60" s="17">
        <f t="shared" si="19"/>
        <v>2.8500000000000001E-2</v>
      </c>
      <c r="BW60" s="17">
        <f t="shared" si="20"/>
        <v>0.1804</v>
      </c>
      <c r="BX60" s="18">
        <f t="shared" si="20"/>
        <v>0.38249999999999995</v>
      </c>
      <c r="BY60" s="17">
        <f t="shared" si="20"/>
        <v>0.65180000000000005</v>
      </c>
      <c r="BZ60" s="17">
        <f t="shared" si="20"/>
        <v>1.0106999999999999</v>
      </c>
      <c r="CA60" s="17">
        <f t="shared" si="20"/>
        <v>1.4888999999999999</v>
      </c>
      <c r="CB60" s="17">
        <f t="shared" si="20"/>
        <v>2.1254999999999997</v>
      </c>
      <c r="CC60" s="17">
        <f t="shared" si="20"/>
        <v>2.9733000000000001</v>
      </c>
      <c r="CD60" s="17">
        <f t="shared" si="20"/>
        <v>4.1025999999999998</v>
      </c>
      <c r="CE60" s="19"/>
      <c r="CF60" s="17"/>
      <c r="CG60" s="17"/>
      <c r="CH60" s="18"/>
      <c r="CI60" s="17"/>
      <c r="CJ60" s="17"/>
      <c r="CK60" s="17"/>
      <c r="CL60" s="17"/>
      <c r="CM60" s="17"/>
      <c r="CN60" s="17"/>
      <c r="CO60" s="19"/>
      <c r="CP60" s="17"/>
      <c r="CQ60" s="17"/>
      <c r="CR60" s="18"/>
      <c r="CS60" s="17"/>
      <c r="CT60" s="17"/>
      <c r="CU60" s="17"/>
      <c r="CV60" s="17"/>
      <c r="CW60" s="17"/>
      <c r="CX60" s="17"/>
      <c r="CY60" s="19"/>
      <c r="CZ60" s="17"/>
      <c r="DA60" s="17"/>
      <c r="DB60" s="18"/>
      <c r="DC60" s="17"/>
      <c r="DD60" s="17"/>
      <c r="DE60" s="17"/>
      <c r="DF60" s="17"/>
      <c r="DG60" s="17"/>
      <c r="DH60" s="17"/>
      <c r="DI60" s="20"/>
      <c r="DJ60" s="21"/>
      <c r="DK60" s="21"/>
      <c r="DL60" s="22"/>
      <c r="DM60" s="21"/>
      <c r="DN60" s="21"/>
      <c r="DO60" s="21"/>
      <c r="DP60" s="21"/>
      <c r="DQ60" s="19"/>
      <c r="DR60" s="21"/>
      <c r="DS60" s="21"/>
      <c r="DT60" s="22"/>
      <c r="DU60" s="21"/>
      <c r="DV60" s="21"/>
      <c r="DW60" s="21"/>
      <c r="DX60" s="21"/>
      <c r="DZ60" s="21"/>
      <c r="EA60" s="21"/>
      <c r="EB60" s="22"/>
      <c r="EC60" s="21"/>
      <c r="ED60" s="21"/>
      <c r="EE60" s="21"/>
      <c r="EF60" s="21"/>
      <c r="EH60" s="21"/>
      <c r="EI60" s="21"/>
      <c r="EJ60" s="22"/>
      <c r="EK60" s="21"/>
      <c r="EL60" s="21"/>
      <c r="EM60" s="21"/>
      <c r="EN60" s="21"/>
      <c r="EO60" s="19"/>
      <c r="EP60" s="21"/>
      <c r="EQ60" s="21"/>
      <c r="ER60" s="22"/>
      <c r="ES60" s="21"/>
      <c r="ET60" s="21"/>
      <c r="EU60" s="21"/>
      <c r="EV60" s="21"/>
      <c r="EX60" s="21"/>
      <c r="EY60" s="21"/>
      <c r="EZ60" s="22"/>
      <c r="FA60" s="21"/>
      <c r="FB60" s="21"/>
      <c r="FC60" s="21"/>
      <c r="FD60" s="21"/>
      <c r="FF60" s="20"/>
      <c r="FG60" s="20"/>
      <c r="FH60" s="23"/>
      <c r="FI60" s="20"/>
      <c r="FJ60" s="20"/>
      <c r="FK60" s="20"/>
      <c r="FL60" s="20"/>
      <c r="FM60" s="19"/>
      <c r="FN60" s="20"/>
      <c r="FO60" s="20"/>
      <c r="FP60" s="23"/>
      <c r="FQ60" s="20"/>
      <c r="FR60" s="20"/>
      <c r="FS60" s="20"/>
      <c r="FT60" s="20"/>
      <c r="FV60" s="20"/>
      <c r="FW60" s="20"/>
      <c r="FX60" s="23"/>
      <c r="FY60" s="20"/>
      <c r="FZ60" s="20"/>
      <c r="GA60" s="20"/>
      <c r="GB60" s="20"/>
      <c r="GD60" s="20"/>
      <c r="GE60" s="20"/>
      <c r="GF60" s="20"/>
      <c r="GG60" s="20"/>
      <c r="GH60" s="20"/>
      <c r="GI60" s="20"/>
      <c r="GJ60" s="20"/>
      <c r="GK60" s="19"/>
      <c r="GL60" s="20"/>
      <c r="GM60" s="20"/>
      <c r="GN60" s="20"/>
      <c r="GO60" s="20"/>
      <c r="GP60" s="20"/>
      <c r="GQ60" s="20"/>
      <c r="GR60" s="20"/>
      <c r="GT60" s="20"/>
      <c r="GU60" s="20"/>
      <c r="GV60" s="20"/>
      <c r="GW60" s="20"/>
      <c r="GX60" s="20"/>
      <c r="GY60" s="20"/>
      <c r="GZ60" s="20"/>
    </row>
    <row r="61" spans="1:208" x14ac:dyDescent="0.3">
      <c r="A61" t="s">
        <v>97</v>
      </c>
      <c r="B61">
        <v>0</v>
      </c>
      <c r="C61">
        <v>3</v>
      </c>
      <c r="D61">
        <v>3</v>
      </c>
      <c r="E61">
        <v>3.2</v>
      </c>
      <c r="F61">
        <v>4.2</v>
      </c>
      <c r="G61">
        <v>5.6</v>
      </c>
      <c r="H61">
        <v>7.4</v>
      </c>
      <c r="I61">
        <v>9.9</v>
      </c>
      <c r="J61">
        <v>13.1</v>
      </c>
      <c r="K61">
        <v>9.8000000000000007</v>
      </c>
      <c r="L61">
        <v>7.3</v>
      </c>
      <c r="M61">
        <v>5.4</v>
      </c>
      <c r="O61" t="s">
        <v>97</v>
      </c>
      <c r="P61">
        <v>1</v>
      </c>
      <c r="Q61">
        <v>1</v>
      </c>
      <c r="R61">
        <v>2</v>
      </c>
      <c r="S61">
        <v>1.8</v>
      </c>
      <c r="T61">
        <v>1.4</v>
      </c>
      <c r="U61">
        <v>1.2</v>
      </c>
      <c r="V61">
        <v>1</v>
      </c>
      <c r="W61">
        <v>0.8</v>
      </c>
      <c r="X61">
        <v>0.6</v>
      </c>
      <c r="Y61">
        <v>0.5</v>
      </c>
      <c r="Z61">
        <v>0.4</v>
      </c>
      <c r="AA61">
        <v>0.4</v>
      </c>
      <c r="AC61" t="s">
        <v>97</v>
      </c>
      <c r="AD61">
        <f t="shared" si="24"/>
        <v>-1</v>
      </c>
      <c r="AE61">
        <f t="shared" si="24"/>
        <v>2</v>
      </c>
      <c r="AF61">
        <f t="shared" si="24"/>
        <v>1</v>
      </c>
      <c r="AG61">
        <f t="shared" si="24"/>
        <v>1.4000000000000001</v>
      </c>
      <c r="AH61">
        <f t="shared" si="24"/>
        <v>2.8000000000000003</v>
      </c>
      <c r="AI61">
        <f t="shared" si="24"/>
        <v>4.3999999999999995</v>
      </c>
      <c r="AJ61">
        <f t="shared" si="24"/>
        <v>6.4</v>
      </c>
      <c r="AK61">
        <f t="shared" si="24"/>
        <v>9.1</v>
      </c>
      <c r="AL61">
        <f t="shared" si="24"/>
        <v>12.5</v>
      </c>
      <c r="AM61">
        <f t="shared" si="24"/>
        <v>9.3000000000000007</v>
      </c>
      <c r="AN61">
        <f t="shared" si="24"/>
        <v>6.8999999999999995</v>
      </c>
      <c r="AO61">
        <f t="shared" si="24"/>
        <v>5</v>
      </c>
      <c r="AQ61" t="s">
        <v>20</v>
      </c>
      <c r="AR61" s="17">
        <f t="shared" si="13"/>
        <v>1.3000000000000004E-3</v>
      </c>
      <c r="AS61" s="17">
        <f t="shared" si="14"/>
        <v>8.7000000000000029E-3</v>
      </c>
      <c r="AT61" s="18">
        <f t="shared" si="14"/>
        <v>2.0700000000000003E-2</v>
      </c>
      <c r="AU61" s="17">
        <f t="shared" si="14"/>
        <v>3.8100000000000002E-2</v>
      </c>
      <c r="AV61" s="17">
        <f t="shared" si="14"/>
        <v>6.2199999999999998E-2</v>
      </c>
      <c r="AW61" s="17">
        <f t="shared" si="14"/>
        <v>8.9199999999999988E-2</v>
      </c>
      <c r="AX61" s="17">
        <f t="shared" si="14"/>
        <v>0.10899999999999999</v>
      </c>
      <c r="AY61" s="17">
        <f t="shared" si="14"/>
        <v>0.12319999999999998</v>
      </c>
      <c r="AZ61" s="17">
        <f t="shared" si="14"/>
        <v>0.13359999999999997</v>
      </c>
      <c r="BB61" s="17">
        <f t="shared" si="15"/>
        <v>1.3000000000000004E-3</v>
      </c>
      <c r="BC61" s="17">
        <f t="shared" si="16"/>
        <v>8.7000000000000029E-3</v>
      </c>
      <c r="BD61" s="18">
        <f t="shared" si="16"/>
        <v>2.0800000000000003E-2</v>
      </c>
      <c r="BE61" s="17">
        <f t="shared" si="16"/>
        <v>3.8700000000000005E-2</v>
      </c>
      <c r="BF61" s="17">
        <f t="shared" si="16"/>
        <v>6.3900000000000012E-2</v>
      </c>
      <c r="BG61" s="17">
        <f t="shared" si="16"/>
        <v>9.5200000000000007E-2</v>
      </c>
      <c r="BH61" s="17">
        <f t="shared" si="16"/>
        <v>0.12210000000000001</v>
      </c>
      <c r="BI61" s="17">
        <f t="shared" si="16"/>
        <v>0.1416</v>
      </c>
      <c r="BJ61" s="17">
        <f t="shared" si="16"/>
        <v>0.15620000000000001</v>
      </c>
      <c r="BK61" s="18"/>
      <c r="BL61" s="17">
        <f t="shared" si="17"/>
        <v>1.3000000000000004E-3</v>
      </c>
      <c r="BM61" s="17">
        <f t="shared" si="18"/>
        <v>7.4000000000000021E-3</v>
      </c>
      <c r="BN61" s="18">
        <f t="shared" si="18"/>
        <v>1.1600000000000003E-2</v>
      </c>
      <c r="BO61" s="17">
        <f t="shared" si="18"/>
        <v>1.4400000000000001E-2</v>
      </c>
      <c r="BP61" s="17">
        <f t="shared" si="18"/>
        <v>1.6300000000000002E-2</v>
      </c>
      <c r="BQ61" s="17">
        <f t="shared" si="18"/>
        <v>1.77E-2</v>
      </c>
      <c r="BR61" s="17">
        <f t="shared" si="18"/>
        <v>1.8599999999999998E-2</v>
      </c>
      <c r="BS61" s="17">
        <f t="shared" si="18"/>
        <v>1.89E-2</v>
      </c>
      <c r="BT61" s="17">
        <f t="shared" si="18"/>
        <v>1.83E-2</v>
      </c>
      <c r="BU61" s="17"/>
      <c r="BV61" s="17">
        <f t="shared" si="19"/>
        <v>1.3000000000000004E-3</v>
      </c>
      <c r="BW61" s="17">
        <f t="shared" si="20"/>
        <v>8.7000000000000029E-3</v>
      </c>
      <c r="BX61" s="18">
        <f t="shared" si="20"/>
        <v>2.0800000000000003E-2</v>
      </c>
      <c r="BY61" s="17">
        <f t="shared" si="20"/>
        <v>3.8400000000000004E-2</v>
      </c>
      <c r="BZ61" s="17">
        <f t="shared" si="20"/>
        <v>5.920000000000001E-2</v>
      </c>
      <c r="CA61" s="17">
        <f t="shared" si="20"/>
        <v>7.4400000000000008E-2</v>
      </c>
      <c r="CB61" s="17">
        <f t="shared" si="20"/>
        <v>8.5699999999999998E-2</v>
      </c>
      <c r="CC61" s="17">
        <f t="shared" si="20"/>
        <v>9.3799999999999994E-2</v>
      </c>
      <c r="CD61" s="17">
        <f t="shared" si="20"/>
        <v>9.9899999999999989E-2</v>
      </c>
      <c r="CE61" s="19"/>
      <c r="CF61" s="17"/>
      <c r="CG61" s="17"/>
      <c r="CH61" s="18"/>
      <c r="CI61" s="17"/>
      <c r="CJ61" s="17"/>
      <c r="CK61" s="17"/>
      <c r="CL61" s="17"/>
      <c r="CM61" s="17"/>
      <c r="CN61" s="17"/>
      <c r="CO61" s="19"/>
      <c r="CP61" s="17"/>
      <c r="CQ61" s="17"/>
      <c r="CR61" s="18"/>
      <c r="CS61" s="17"/>
      <c r="CT61" s="17"/>
      <c r="CU61" s="17"/>
      <c r="CV61" s="17"/>
      <c r="CW61" s="17"/>
      <c r="CX61" s="17"/>
      <c r="CY61" s="19"/>
      <c r="CZ61" s="17"/>
      <c r="DA61" s="17"/>
      <c r="DB61" s="18"/>
      <c r="DC61" s="17"/>
      <c r="DD61" s="17"/>
      <c r="DE61" s="17"/>
      <c r="DF61" s="17"/>
      <c r="DG61" s="17"/>
      <c r="DH61" s="17"/>
      <c r="DI61" s="20"/>
      <c r="DJ61" s="21"/>
      <c r="DK61" s="21"/>
      <c r="DL61" s="22"/>
      <c r="DM61" s="21"/>
      <c r="DN61" s="21"/>
      <c r="DO61" s="21"/>
      <c r="DP61" s="21"/>
      <c r="DQ61" s="19"/>
      <c r="DR61" s="21"/>
      <c r="DS61" s="21"/>
      <c r="DT61" s="22"/>
      <c r="DU61" s="21"/>
      <c r="DV61" s="21"/>
      <c r="DW61" s="21"/>
      <c r="DX61" s="21"/>
      <c r="DZ61" s="21"/>
      <c r="EA61" s="21"/>
      <c r="EB61" s="22"/>
      <c r="EC61" s="21"/>
      <c r="ED61" s="21"/>
      <c r="EE61" s="21"/>
      <c r="EF61" s="21"/>
      <c r="EH61" s="21"/>
      <c r="EI61" s="21"/>
      <c r="EJ61" s="22"/>
      <c r="EK61" s="21"/>
      <c r="EL61" s="21"/>
      <c r="EM61" s="21"/>
      <c r="EN61" s="21"/>
      <c r="EO61" s="19"/>
      <c r="EP61" s="21"/>
      <c r="EQ61" s="21"/>
      <c r="ER61" s="22"/>
      <c r="ES61" s="21"/>
      <c r="ET61" s="21"/>
      <c r="EU61" s="21"/>
      <c r="EV61" s="21"/>
      <c r="EX61" s="21"/>
      <c r="EY61" s="21"/>
      <c r="EZ61" s="22"/>
      <c r="FA61" s="21"/>
      <c r="FB61" s="21"/>
      <c r="FC61" s="21"/>
      <c r="FD61" s="21"/>
      <c r="FF61" s="20"/>
      <c r="FG61" s="20"/>
      <c r="FH61" s="23"/>
      <c r="FI61" s="20"/>
      <c r="FJ61" s="20"/>
      <c r="FK61" s="20"/>
      <c r="FL61" s="20"/>
      <c r="FM61" s="19"/>
      <c r="FN61" s="20"/>
      <c r="FO61" s="20"/>
      <c r="FP61" s="23"/>
      <c r="FQ61" s="20"/>
      <c r="FR61" s="20"/>
      <c r="FS61" s="20"/>
      <c r="FT61" s="20"/>
      <c r="FV61" s="20"/>
      <c r="FW61" s="20"/>
      <c r="FX61" s="23"/>
      <c r="FY61" s="20"/>
      <c r="FZ61" s="20"/>
      <c r="GA61" s="20"/>
      <c r="GB61" s="20"/>
      <c r="GD61" s="20"/>
      <c r="GE61" s="20"/>
      <c r="GF61" s="20"/>
      <c r="GG61" s="20"/>
      <c r="GH61" s="20"/>
      <c r="GI61" s="20"/>
      <c r="GJ61" s="20"/>
      <c r="GK61" s="19"/>
      <c r="GL61" s="20"/>
      <c r="GM61" s="20"/>
      <c r="GN61" s="20"/>
      <c r="GO61" s="20"/>
      <c r="GP61" s="20"/>
      <c r="GQ61" s="20"/>
      <c r="GR61" s="20"/>
      <c r="GT61" s="20"/>
      <c r="GU61" s="20"/>
      <c r="GV61" s="20"/>
      <c r="GW61" s="20"/>
      <c r="GX61" s="20"/>
      <c r="GY61" s="20"/>
      <c r="GZ61" s="20"/>
    </row>
    <row r="62" spans="1:208" x14ac:dyDescent="0.3">
      <c r="A62" t="s">
        <v>25</v>
      </c>
      <c r="B62">
        <v>3367</v>
      </c>
      <c r="C62">
        <v>8177</v>
      </c>
      <c r="D62">
        <v>8131.9</v>
      </c>
      <c r="E62">
        <v>6775.5</v>
      </c>
      <c r="F62">
        <v>4998.8999999999996</v>
      </c>
      <c r="G62">
        <v>3688.2</v>
      </c>
      <c r="H62">
        <v>2721.2</v>
      </c>
      <c r="I62">
        <v>2007.7</v>
      </c>
      <c r="J62">
        <v>1481.3</v>
      </c>
      <c r="K62">
        <v>1092.9000000000001</v>
      </c>
      <c r="L62">
        <v>806.3</v>
      </c>
      <c r="M62">
        <v>594.9</v>
      </c>
      <c r="O62" t="s">
        <v>25</v>
      </c>
      <c r="P62">
        <v>5729</v>
      </c>
      <c r="Q62">
        <v>7738</v>
      </c>
      <c r="R62">
        <v>8202.1</v>
      </c>
      <c r="S62">
        <v>7256.6</v>
      </c>
      <c r="T62">
        <v>5917.1</v>
      </c>
      <c r="U62">
        <v>4824.8</v>
      </c>
      <c r="V62">
        <v>3934.2</v>
      </c>
      <c r="W62">
        <v>3207.9</v>
      </c>
      <c r="X62">
        <v>2615.8000000000002</v>
      </c>
      <c r="Y62">
        <v>2133.6999999999998</v>
      </c>
      <c r="Z62">
        <v>1739.9</v>
      </c>
      <c r="AA62">
        <v>1418.7</v>
      </c>
      <c r="AC62" t="s">
        <v>25</v>
      </c>
      <c r="AD62">
        <f t="shared" si="24"/>
        <v>-2362</v>
      </c>
      <c r="AE62">
        <f t="shared" si="24"/>
        <v>439</v>
      </c>
      <c r="AF62">
        <f t="shared" si="24"/>
        <v>-70.200000000000728</v>
      </c>
      <c r="AG62">
        <f t="shared" si="24"/>
        <v>-481.10000000000036</v>
      </c>
      <c r="AH62">
        <f t="shared" si="24"/>
        <v>-918.20000000000073</v>
      </c>
      <c r="AI62">
        <f t="shared" si="24"/>
        <v>-1136.6000000000004</v>
      </c>
      <c r="AJ62">
        <f t="shared" si="24"/>
        <v>-1213</v>
      </c>
      <c r="AK62">
        <f t="shared" si="24"/>
        <v>-1200.2</v>
      </c>
      <c r="AL62">
        <f t="shared" si="24"/>
        <v>-1134.5000000000002</v>
      </c>
      <c r="AM62">
        <f t="shared" si="24"/>
        <v>-1040.7999999999997</v>
      </c>
      <c r="AN62">
        <f t="shared" si="24"/>
        <v>-933.60000000000014</v>
      </c>
      <c r="AO62">
        <f t="shared" si="24"/>
        <v>-823.80000000000007</v>
      </c>
      <c r="AQ62" t="s">
        <v>21</v>
      </c>
      <c r="AR62" s="17">
        <f t="shared" si="13"/>
        <v>0.74070000000000003</v>
      </c>
      <c r="AS62" s="17">
        <f t="shared" si="14"/>
        <v>4.25</v>
      </c>
      <c r="AT62" s="18">
        <f t="shared" si="14"/>
        <v>6.8391000000000002</v>
      </c>
      <c r="AU62" s="17">
        <f t="shared" si="14"/>
        <v>8.748899999999999</v>
      </c>
      <c r="AV62" s="17">
        <f t="shared" si="14"/>
        <v>10.1579</v>
      </c>
      <c r="AW62" s="17">
        <f t="shared" si="14"/>
        <v>11.197099999999999</v>
      </c>
      <c r="AX62" s="17">
        <f t="shared" si="14"/>
        <v>11.962499999999999</v>
      </c>
      <c r="AY62" s="17">
        <f t="shared" si="14"/>
        <v>12.526099999999998</v>
      </c>
      <c r="AZ62" s="17">
        <f t="shared" si="14"/>
        <v>12.940699999999998</v>
      </c>
      <c r="BB62" s="17">
        <f t="shared" si="15"/>
        <v>0.74070000000000003</v>
      </c>
      <c r="BC62" s="17">
        <f t="shared" si="16"/>
        <v>4.2499000000000002</v>
      </c>
      <c r="BD62" s="18">
        <f t="shared" si="16"/>
        <v>6.8386000000000005</v>
      </c>
      <c r="BE62" s="17">
        <f t="shared" si="16"/>
        <v>8.7483000000000004</v>
      </c>
      <c r="BF62" s="17">
        <f t="shared" si="16"/>
        <v>10.156599999999999</v>
      </c>
      <c r="BG62" s="17">
        <f t="shared" si="16"/>
        <v>11.1944</v>
      </c>
      <c r="BH62" s="17">
        <f t="shared" si="16"/>
        <v>11.9588</v>
      </c>
      <c r="BI62" s="17">
        <f t="shared" si="16"/>
        <v>12.5213</v>
      </c>
      <c r="BJ62" s="17">
        <f t="shared" si="16"/>
        <v>12.9344</v>
      </c>
      <c r="BK62" s="18"/>
      <c r="BL62" s="17">
        <f t="shared" si="17"/>
        <v>0.74070000000000003</v>
      </c>
      <c r="BM62" s="17">
        <f t="shared" si="18"/>
        <v>4.2499000000000002</v>
      </c>
      <c r="BN62" s="18">
        <f t="shared" si="18"/>
        <v>6.8386000000000005</v>
      </c>
      <c r="BO62" s="17">
        <f t="shared" si="18"/>
        <v>8.7483000000000004</v>
      </c>
      <c r="BP62" s="17">
        <f t="shared" si="18"/>
        <v>10.156599999999999</v>
      </c>
      <c r="BQ62" s="17">
        <f t="shared" si="18"/>
        <v>11.1944</v>
      </c>
      <c r="BR62" s="17">
        <f t="shared" si="18"/>
        <v>11.9587</v>
      </c>
      <c r="BS62" s="17">
        <f t="shared" si="18"/>
        <v>12.5207</v>
      </c>
      <c r="BT62" s="17">
        <f t="shared" si="18"/>
        <v>12.933300000000001</v>
      </c>
      <c r="BU62" s="17"/>
      <c r="BV62" s="17">
        <f t="shared" si="19"/>
        <v>0.74070000000000003</v>
      </c>
      <c r="BW62" s="17">
        <f t="shared" si="20"/>
        <v>4.2499000000000002</v>
      </c>
      <c r="BX62" s="18">
        <f t="shared" si="20"/>
        <v>6.8386000000000005</v>
      </c>
      <c r="BY62" s="17">
        <f t="shared" si="20"/>
        <v>8.7483000000000004</v>
      </c>
      <c r="BZ62" s="17">
        <f t="shared" si="20"/>
        <v>10.156599999999999</v>
      </c>
      <c r="CA62" s="17">
        <f t="shared" si="20"/>
        <v>11.1944</v>
      </c>
      <c r="CB62" s="17">
        <f t="shared" si="20"/>
        <v>11.9588</v>
      </c>
      <c r="CC62" s="17">
        <f t="shared" si="20"/>
        <v>12.5213</v>
      </c>
      <c r="CD62" s="17">
        <f t="shared" si="20"/>
        <v>12.9343</v>
      </c>
      <c r="CE62" s="19"/>
      <c r="CF62" s="17"/>
      <c r="CG62" s="17"/>
      <c r="CH62" s="18"/>
      <c r="CI62" s="17"/>
      <c r="CJ62" s="17"/>
      <c r="CK62" s="17"/>
      <c r="CL62" s="17"/>
      <c r="CM62" s="17"/>
      <c r="CN62" s="17"/>
      <c r="CO62" s="19"/>
      <c r="CP62" s="17"/>
      <c r="CQ62" s="17"/>
      <c r="CR62" s="18"/>
      <c r="CS62" s="17"/>
      <c r="CT62" s="17"/>
      <c r="CU62" s="17"/>
      <c r="CV62" s="17"/>
      <c r="CW62" s="17"/>
      <c r="CX62" s="17"/>
      <c r="CY62" s="19"/>
      <c r="CZ62" s="17"/>
      <c r="DA62" s="17"/>
      <c r="DB62" s="18"/>
      <c r="DC62" s="17"/>
      <c r="DD62" s="17"/>
      <c r="DE62" s="17"/>
      <c r="DF62" s="17"/>
      <c r="DG62" s="17"/>
      <c r="DH62" s="17"/>
      <c r="DI62" s="20"/>
      <c r="DJ62" s="21"/>
      <c r="DK62" s="21"/>
      <c r="DL62" s="22"/>
      <c r="DM62" s="21"/>
      <c r="DN62" s="21"/>
      <c r="DO62" s="21"/>
      <c r="DP62" s="21"/>
      <c r="DQ62" s="19"/>
      <c r="DR62" s="21"/>
      <c r="DS62" s="21"/>
      <c r="DT62" s="22"/>
      <c r="DU62" s="21"/>
      <c r="DV62" s="21"/>
      <c r="DW62" s="21"/>
      <c r="DX62" s="21"/>
      <c r="DZ62" s="21"/>
      <c r="EA62" s="21"/>
      <c r="EB62" s="22"/>
      <c r="EC62" s="21"/>
      <c r="ED62" s="21"/>
      <c r="EE62" s="21"/>
      <c r="EF62" s="21"/>
      <c r="EH62" s="21"/>
      <c r="EI62" s="21"/>
      <c r="EJ62" s="22"/>
      <c r="EK62" s="21"/>
      <c r="EL62" s="21"/>
      <c r="EM62" s="21"/>
      <c r="EN62" s="21"/>
      <c r="EO62" s="19"/>
      <c r="EP62" s="21"/>
      <c r="EQ62" s="21"/>
      <c r="ER62" s="22"/>
      <c r="ES62" s="21"/>
      <c r="ET62" s="21"/>
      <c r="EU62" s="21"/>
      <c r="EV62" s="21"/>
      <c r="EX62" s="21"/>
      <c r="EY62" s="21"/>
      <c r="EZ62" s="22"/>
      <c r="FA62" s="21"/>
      <c r="FB62" s="21"/>
      <c r="FC62" s="21"/>
      <c r="FD62" s="21"/>
      <c r="FF62" s="20"/>
      <c r="FG62" s="20"/>
      <c r="FH62" s="23"/>
      <c r="FI62" s="20"/>
      <c r="FJ62" s="20"/>
      <c r="FK62" s="20"/>
      <c r="FL62" s="20"/>
      <c r="FM62" s="19"/>
      <c r="FN62" s="20"/>
      <c r="FO62" s="20"/>
      <c r="FP62" s="23"/>
      <c r="FQ62" s="20"/>
      <c r="FR62" s="20"/>
      <c r="FS62" s="20"/>
      <c r="FT62" s="20"/>
      <c r="FV62" s="20"/>
      <c r="FW62" s="20"/>
      <c r="FX62" s="23"/>
      <c r="FY62" s="20"/>
      <c r="FZ62" s="20"/>
      <c r="GA62" s="20"/>
      <c r="GB62" s="20"/>
      <c r="GD62" s="20"/>
      <c r="GE62" s="20"/>
      <c r="GF62" s="20"/>
      <c r="GG62" s="20"/>
      <c r="GH62" s="20"/>
      <c r="GI62" s="20"/>
      <c r="GJ62" s="20"/>
      <c r="GK62" s="19"/>
      <c r="GL62" s="20"/>
      <c r="GM62" s="20"/>
      <c r="GN62" s="20"/>
      <c r="GO62" s="20"/>
      <c r="GP62" s="20"/>
      <c r="GQ62" s="20"/>
      <c r="GR62" s="20"/>
      <c r="GT62" s="20"/>
      <c r="GU62" s="20"/>
      <c r="GV62" s="20"/>
      <c r="GW62" s="20"/>
      <c r="GX62" s="20"/>
      <c r="GY62" s="20"/>
      <c r="GZ62" s="20"/>
    </row>
    <row r="63" spans="1:208" x14ac:dyDescent="0.3">
      <c r="A63" t="s">
        <v>98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O63" t="s">
        <v>98</v>
      </c>
      <c r="P63">
        <v>0</v>
      </c>
      <c r="Q63">
        <v>1</v>
      </c>
      <c r="R63">
        <v>1</v>
      </c>
      <c r="S63">
        <v>1.1000000000000001</v>
      </c>
      <c r="T63">
        <v>1.2</v>
      </c>
      <c r="U63">
        <v>1.3</v>
      </c>
      <c r="V63">
        <v>1.4</v>
      </c>
      <c r="W63">
        <v>1.7</v>
      </c>
      <c r="X63">
        <v>2.1</v>
      </c>
      <c r="Y63">
        <v>2.5</v>
      </c>
      <c r="Z63">
        <v>3</v>
      </c>
      <c r="AA63">
        <v>3.7</v>
      </c>
      <c r="AC63" t="s">
        <v>98</v>
      </c>
      <c r="AD63">
        <f t="shared" si="24"/>
        <v>0</v>
      </c>
      <c r="AE63">
        <f t="shared" si="24"/>
        <v>-1</v>
      </c>
      <c r="AF63">
        <f t="shared" si="24"/>
        <v>-1</v>
      </c>
      <c r="AG63">
        <f t="shared" si="24"/>
        <v>-1.1000000000000001</v>
      </c>
      <c r="AH63">
        <f t="shared" si="24"/>
        <v>-1.2</v>
      </c>
      <c r="AI63">
        <f t="shared" si="24"/>
        <v>-1.3</v>
      </c>
      <c r="AJ63">
        <f t="shared" si="24"/>
        <v>-1.4</v>
      </c>
      <c r="AK63">
        <f t="shared" si="24"/>
        <v>-1.7</v>
      </c>
      <c r="AL63">
        <f t="shared" si="24"/>
        <v>-2.1</v>
      </c>
      <c r="AM63">
        <f t="shared" si="24"/>
        <v>-2.5</v>
      </c>
      <c r="AN63">
        <f t="shared" si="24"/>
        <v>-3</v>
      </c>
      <c r="AO63">
        <f t="shared" si="24"/>
        <v>-3.7</v>
      </c>
      <c r="AQ63" t="s">
        <v>23</v>
      </c>
      <c r="AR63" s="17">
        <f t="shared" si="13"/>
        <v>0</v>
      </c>
      <c r="AS63" s="17">
        <f t="shared" si="14"/>
        <v>0</v>
      </c>
      <c r="AT63" s="18">
        <f t="shared" si="14"/>
        <v>0</v>
      </c>
      <c r="AU63" s="17">
        <f t="shared" si="14"/>
        <v>0</v>
      </c>
      <c r="AV63" s="17">
        <f t="shared" si="14"/>
        <v>0</v>
      </c>
      <c r="AW63" s="17">
        <f t="shared" si="14"/>
        <v>0</v>
      </c>
      <c r="AX63" s="17">
        <f t="shared" si="14"/>
        <v>0</v>
      </c>
      <c r="AY63" s="17">
        <f t="shared" si="14"/>
        <v>0</v>
      </c>
      <c r="AZ63" s="17">
        <f t="shared" si="14"/>
        <v>0</v>
      </c>
      <c r="BB63" s="17">
        <f t="shared" si="15"/>
        <v>0</v>
      </c>
      <c r="BC63" s="17">
        <f t="shared" si="16"/>
        <v>0</v>
      </c>
      <c r="BD63" s="18">
        <f t="shared" si="16"/>
        <v>0</v>
      </c>
      <c r="BE63" s="17">
        <f t="shared" si="16"/>
        <v>0</v>
      </c>
      <c r="BF63" s="17">
        <f t="shared" si="16"/>
        <v>0</v>
      </c>
      <c r="BG63" s="17">
        <f t="shared" si="16"/>
        <v>0</v>
      </c>
      <c r="BH63" s="17">
        <f t="shared" si="16"/>
        <v>0</v>
      </c>
      <c r="BI63" s="17">
        <f t="shared" si="16"/>
        <v>0</v>
      </c>
      <c r="BJ63" s="17">
        <f t="shared" si="16"/>
        <v>0</v>
      </c>
      <c r="BK63" s="18"/>
      <c r="BL63" s="17">
        <f t="shared" si="17"/>
        <v>0</v>
      </c>
      <c r="BM63" s="17">
        <f t="shared" si="18"/>
        <v>0</v>
      </c>
      <c r="BN63" s="18">
        <f t="shared" si="18"/>
        <v>0</v>
      </c>
      <c r="BO63" s="17">
        <f t="shared" si="18"/>
        <v>0</v>
      </c>
      <c r="BP63" s="17">
        <f t="shared" si="18"/>
        <v>0</v>
      </c>
      <c r="BQ63" s="17">
        <f t="shared" si="18"/>
        <v>0</v>
      </c>
      <c r="BR63" s="17">
        <f t="shared" si="18"/>
        <v>0</v>
      </c>
      <c r="BS63" s="17">
        <f t="shared" si="18"/>
        <v>0</v>
      </c>
      <c r="BT63" s="17">
        <f t="shared" si="18"/>
        <v>0</v>
      </c>
      <c r="BU63" s="17"/>
      <c r="BV63" s="17">
        <f t="shared" si="19"/>
        <v>0</v>
      </c>
      <c r="BW63" s="17">
        <f t="shared" si="20"/>
        <v>0</v>
      </c>
      <c r="BX63" s="18">
        <f t="shared" si="20"/>
        <v>0</v>
      </c>
      <c r="BY63" s="17">
        <f t="shared" si="20"/>
        <v>0</v>
      </c>
      <c r="BZ63" s="17">
        <f t="shared" si="20"/>
        <v>0</v>
      </c>
      <c r="CA63" s="17">
        <f t="shared" si="20"/>
        <v>0</v>
      </c>
      <c r="CB63" s="17">
        <f t="shared" si="20"/>
        <v>0</v>
      </c>
      <c r="CC63" s="17">
        <f t="shared" si="20"/>
        <v>0</v>
      </c>
      <c r="CD63" s="17">
        <f t="shared" si="20"/>
        <v>0</v>
      </c>
      <c r="CE63" s="19"/>
      <c r="CF63" s="17"/>
      <c r="CG63" s="17"/>
      <c r="CH63" s="18"/>
      <c r="CI63" s="17"/>
      <c r="CJ63" s="17"/>
      <c r="CK63" s="17"/>
      <c r="CL63" s="17"/>
      <c r="CM63" s="17"/>
      <c r="CN63" s="17"/>
      <c r="CO63" s="19"/>
      <c r="CP63" s="17"/>
      <c r="CQ63" s="17"/>
      <c r="CR63" s="18"/>
      <c r="CS63" s="17"/>
      <c r="CT63" s="17"/>
      <c r="CU63" s="17"/>
      <c r="CV63" s="17"/>
      <c r="CW63" s="17"/>
      <c r="CX63" s="17"/>
      <c r="CY63" s="19"/>
      <c r="CZ63" s="17"/>
      <c r="DA63" s="17"/>
      <c r="DB63" s="18"/>
      <c r="DC63" s="17"/>
      <c r="DD63" s="17"/>
      <c r="DE63" s="17"/>
      <c r="DF63" s="17"/>
      <c r="DG63" s="17"/>
      <c r="DH63" s="17"/>
      <c r="DI63" s="20"/>
      <c r="DJ63" s="21"/>
      <c r="DK63" s="21"/>
      <c r="DL63" s="22"/>
      <c r="DM63" s="21"/>
      <c r="DN63" s="21"/>
      <c r="DO63" s="21"/>
      <c r="DP63" s="21"/>
      <c r="DQ63" s="19"/>
      <c r="DR63" s="21"/>
      <c r="DS63" s="21"/>
      <c r="DT63" s="22"/>
      <c r="DU63" s="21"/>
      <c r="DV63" s="21"/>
      <c r="DW63" s="21"/>
      <c r="DX63" s="21"/>
      <c r="DZ63" s="21"/>
      <c r="EA63" s="21"/>
      <c r="EB63" s="22"/>
      <c r="EC63" s="21"/>
      <c r="ED63" s="21"/>
      <c r="EE63" s="21"/>
      <c r="EF63" s="21"/>
      <c r="EH63" s="21"/>
      <c r="EI63" s="21"/>
      <c r="EJ63" s="22"/>
      <c r="EK63" s="21"/>
      <c r="EL63" s="21"/>
      <c r="EM63" s="21"/>
      <c r="EN63" s="21"/>
      <c r="EO63" s="19"/>
      <c r="EP63" s="21"/>
      <c r="EQ63" s="21"/>
      <c r="ER63" s="22"/>
      <c r="ES63" s="21"/>
      <c r="ET63" s="21"/>
      <c r="EU63" s="21"/>
      <c r="EV63" s="21"/>
      <c r="EX63" s="21"/>
      <c r="EY63" s="21"/>
      <c r="EZ63" s="22"/>
      <c r="FA63" s="21"/>
      <c r="FB63" s="21"/>
      <c r="FC63" s="21"/>
      <c r="FD63" s="21"/>
      <c r="FF63" s="20"/>
      <c r="FG63" s="20"/>
      <c r="FH63" s="23"/>
      <c r="FI63" s="20"/>
      <c r="FJ63" s="20"/>
      <c r="FK63" s="20"/>
      <c r="FL63" s="20"/>
      <c r="FM63" s="19"/>
      <c r="FN63" s="20"/>
      <c r="FO63" s="20"/>
      <c r="FP63" s="23"/>
      <c r="FQ63" s="20"/>
      <c r="FR63" s="20"/>
      <c r="FS63" s="20"/>
      <c r="FT63" s="20"/>
      <c r="FV63" s="20"/>
      <c r="FW63" s="20"/>
      <c r="FX63" s="23"/>
      <c r="FY63" s="20"/>
      <c r="FZ63" s="20"/>
      <c r="GA63" s="20"/>
      <c r="GB63" s="20"/>
      <c r="GD63" s="20"/>
      <c r="GE63" s="20"/>
      <c r="GF63" s="20"/>
      <c r="GG63" s="20"/>
      <c r="GH63" s="20"/>
      <c r="GI63" s="20"/>
      <c r="GJ63" s="20"/>
      <c r="GK63" s="19"/>
      <c r="GL63" s="20"/>
      <c r="GM63" s="20"/>
      <c r="GN63" s="20"/>
      <c r="GO63" s="20"/>
      <c r="GP63" s="20"/>
      <c r="GQ63" s="20"/>
      <c r="GR63" s="20"/>
      <c r="GT63" s="20"/>
      <c r="GU63" s="20"/>
      <c r="GV63" s="20"/>
      <c r="GW63" s="20"/>
      <c r="GX63" s="20"/>
      <c r="GY63" s="20"/>
      <c r="GZ63" s="20"/>
    </row>
    <row r="64" spans="1:208" x14ac:dyDescent="0.3">
      <c r="A64" t="s">
        <v>27</v>
      </c>
      <c r="B64">
        <v>0</v>
      </c>
      <c r="C64">
        <v>163</v>
      </c>
      <c r="D64">
        <v>139</v>
      </c>
      <c r="E64">
        <v>160.30000000000001</v>
      </c>
      <c r="F64">
        <v>198.5</v>
      </c>
      <c r="G64">
        <v>231.3</v>
      </c>
      <c r="H64">
        <v>198.3</v>
      </c>
      <c r="I64">
        <v>146.30000000000001</v>
      </c>
      <c r="J64">
        <v>108.4</v>
      </c>
      <c r="K64">
        <v>80</v>
      </c>
      <c r="L64">
        <v>59</v>
      </c>
      <c r="M64">
        <v>43.6</v>
      </c>
      <c r="O64" t="s">
        <v>27</v>
      </c>
      <c r="P64">
        <v>0</v>
      </c>
      <c r="Q64">
        <v>16</v>
      </c>
      <c r="R64">
        <v>11</v>
      </c>
      <c r="S64">
        <v>9.6999999999999993</v>
      </c>
      <c r="T64">
        <v>7.9</v>
      </c>
      <c r="U64">
        <v>6.5</v>
      </c>
      <c r="V64">
        <v>5.3</v>
      </c>
      <c r="W64">
        <v>4.3</v>
      </c>
      <c r="X64">
        <v>3.5</v>
      </c>
      <c r="Y64">
        <v>2.9</v>
      </c>
      <c r="Z64">
        <v>2.2999999999999998</v>
      </c>
      <c r="AA64">
        <v>1.9</v>
      </c>
      <c r="AC64" t="s">
        <v>27</v>
      </c>
      <c r="AD64">
        <f t="shared" si="24"/>
        <v>0</v>
      </c>
      <c r="AE64">
        <f t="shared" si="24"/>
        <v>147</v>
      </c>
      <c r="AF64">
        <f t="shared" si="24"/>
        <v>128</v>
      </c>
      <c r="AG64">
        <f t="shared" si="24"/>
        <v>150.60000000000002</v>
      </c>
      <c r="AH64">
        <f t="shared" si="24"/>
        <v>190.6</v>
      </c>
      <c r="AI64">
        <f t="shared" si="24"/>
        <v>224.8</v>
      </c>
      <c r="AJ64">
        <f t="shared" si="24"/>
        <v>193</v>
      </c>
      <c r="AK64">
        <f t="shared" si="24"/>
        <v>142</v>
      </c>
      <c r="AL64">
        <f t="shared" si="24"/>
        <v>104.9</v>
      </c>
      <c r="AM64">
        <f t="shared" si="24"/>
        <v>77.099999999999994</v>
      </c>
      <c r="AN64">
        <f t="shared" si="24"/>
        <v>56.7</v>
      </c>
      <c r="AO64">
        <f t="shared" si="24"/>
        <v>41.7</v>
      </c>
      <c r="AQ64" s="9" t="s">
        <v>24</v>
      </c>
      <c r="AR64" s="13">
        <f t="shared" si="13"/>
        <v>20.905200000000001</v>
      </c>
      <c r="AS64" s="13">
        <f t="shared" si="14"/>
        <v>132.815</v>
      </c>
      <c r="AT64" s="24">
        <f t="shared" si="14"/>
        <v>284.31479999999999</v>
      </c>
      <c r="AU64" s="13">
        <f t="shared" si="14"/>
        <v>489.35550000000001</v>
      </c>
      <c r="AV64" s="13">
        <f t="shared" si="14"/>
        <v>765.46850000000006</v>
      </c>
      <c r="AW64" s="13">
        <f t="shared" si="14"/>
        <v>1124.1406999999999</v>
      </c>
      <c r="AX64" s="13">
        <f t="shared" si="14"/>
        <v>1539.2894999999999</v>
      </c>
      <c r="AY64" s="13">
        <f t="shared" si="14"/>
        <v>2008.8196999999998</v>
      </c>
      <c r="AZ64" s="13">
        <f t="shared" si="14"/>
        <v>2537.7352999999998</v>
      </c>
      <c r="BB64" s="13">
        <f t="shared" si="15"/>
        <v>20.905200000000001</v>
      </c>
      <c r="BC64" s="13">
        <f t="shared" si="16"/>
        <v>132.79340000000002</v>
      </c>
      <c r="BD64" s="24">
        <f t="shared" si="16"/>
        <v>284.16940000000005</v>
      </c>
      <c r="BE64" s="13">
        <f t="shared" si="16"/>
        <v>489.1604000000001</v>
      </c>
      <c r="BF64" s="13">
        <f t="shared" si="16"/>
        <v>765.76130000000012</v>
      </c>
      <c r="BG64" s="13">
        <f t="shared" si="16"/>
        <v>1132.9513000000002</v>
      </c>
      <c r="BH64" s="13">
        <f t="shared" si="16"/>
        <v>1581.2578000000003</v>
      </c>
      <c r="BI64" s="13">
        <f t="shared" si="16"/>
        <v>2050.9755000000005</v>
      </c>
      <c r="BJ64" s="13">
        <f t="shared" si="16"/>
        <v>2568.6365000000001</v>
      </c>
      <c r="BK64" s="24"/>
      <c r="BL64" s="13">
        <f t="shared" si="17"/>
        <v>20.905200000000001</v>
      </c>
      <c r="BM64" s="13">
        <f t="shared" si="18"/>
        <v>132.77770000000001</v>
      </c>
      <c r="BN64" s="24">
        <f t="shared" si="18"/>
        <v>284.09299999999996</v>
      </c>
      <c r="BO64" s="13">
        <f t="shared" si="18"/>
        <v>489.0924</v>
      </c>
      <c r="BP64" s="13">
        <f t="shared" si="18"/>
        <v>765.66359999999997</v>
      </c>
      <c r="BQ64" s="13">
        <f t="shared" si="18"/>
        <v>1128.0404000000001</v>
      </c>
      <c r="BR64" s="13">
        <f t="shared" si="18"/>
        <v>1558.0581999999999</v>
      </c>
      <c r="BS64" s="13">
        <f t="shared" si="18"/>
        <v>2034.0355999999999</v>
      </c>
      <c r="BT64" s="13">
        <f t="shared" si="18"/>
        <v>2575.2050999999997</v>
      </c>
      <c r="BU64" s="13"/>
      <c r="BV64" s="13">
        <f t="shared" si="19"/>
        <v>20.905200000000001</v>
      </c>
      <c r="BW64" s="13">
        <f t="shared" si="20"/>
        <v>132.81110000000001</v>
      </c>
      <c r="BX64" s="24">
        <f t="shared" si="20"/>
        <v>284.31540000000001</v>
      </c>
      <c r="BY64" s="13">
        <f t="shared" si="20"/>
        <v>489.58460000000002</v>
      </c>
      <c r="BZ64" s="13">
        <f t="shared" si="20"/>
        <v>766.39170000000013</v>
      </c>
      <c r="CA64" s="13">
        <f t="shared" si="20"/>
        <v>1133.4555000000003</v>
      </c>
      <c r="CB64" s="13">
        <f t="shared" si="20"/>
        <v>1583.7286000000004</v>
      </c>
      <c r="CC64" s="13">
        <f t="shared" si="20"/>
        <v>2068.6302000000005</v>
      </c>
      <c r="CD64" s="13">
        <f t="shared" si="20"/>
        <v>2607.9911000000006</v>
      </c>
      <c r="CE64" s="14"/>
      <c r="CF64" s="13"/>
      <c r="CG64" s="13"/>
      <c r="CH64" s="24"/>
      <c r="CI64" s="13"/>
      <c r="CJ64" s="13"/>
      <c r="CK64" s="13"/>
      <c r="CL64" s="13"/>
      <c r="CM64" s="13"/>
      <c r="CN64" s="13"/>
      <c r="CO64" s="14"/>
      <c r="CP64" s="13"/>
      <c r="CQ64" s="13"/>
      <c r="CR64" s="24"/>
      <c r="CS64" s="13"/>
      <c r="CT64" s="13"/>
      <c r="CU64" s="13"/>
      <c r="CV64" s="13"/>
      <c r="CW64" s="13"/>
      <c r="CX64" s="13"/>
      <c r="CY64" s="14"/>
      <c r="CZ64" s="13"/>
      <c r="DA64" s="13"/>
      <c r="DB64" s="24"/>
      <c r="DC64" s="13"/>
      <c r="DD64" s="13"/>
      <c r="DE64" s="13"/>
      <c r="DF64" s="13"/>
      <c r="DG64" s="13"/>
      <c r="DH64" s="13"/>
      <c r="DI64" s="15"/>
      <c r="DJ64" s="16"/>
      <c r="DK64" s="16"/>
      <c r="DL64" s="25"/>
      <c r="DM64" s="16"/>
      <c r="DN64" s="16"/>
      <c r="DO64" s="16"/>
      <c r="DP64" s="16"/>
      <c r="DQ64" s="14"/>
      <c r="DR64" s="16"/>
      <c r="DS64" s="16"/>
      <c r="DT64" s="25"/>
      <c r="DU64" s="16"/>
      <c r="DV64" s="16"/>
      <c r="DW64" s="16"/>
      <c r="DX64" s="16"/>
      <c r="DZ64" s="16"/>
      <c r="EA64" s="16"/>
      <c r="EB64" s="25"/>
      <c r="EC64" s="16"/>
      <c r="ED64" s="16"/>
      <c r="EE64" s="16"/>
      <c r="EF64" s="16"/>
      <c r="EH64" s="16"/>
      <c r="EI64" s="16"/>
      <c r="EJ64" s="25"/>
      <c r="EK64" s="16"/>
      <c r="EL64" s="16"/>
      <c r="EM64" s="16"/>
      <c r="EN64" s="16"/>
      <c r="EO64" s="14"/>
      <c r="EP64" s="16"/>
      <c r="EQ64" s="16"/>
      <c r="ER64" s="25"/>
      <c r="ES64" s="16"/>
      <c r="ET64" s="16"/>
      <c r="EU64" s="16"/>
      <c r="EV64" s="16"/>
      <c r="EX64" s="16"/>
      <c r="EY64" s="16"/>
      <c r="EZ64" s="25"/>
      <c r="FA64" s="16"/>
      <c r="FB64" s="16"/>
      <c r="FC64" s="16"/>
      <c r="FD64" s="16"/>
      <c r="FF64" s="15"/>
      <c r="FG64" s="15"/>
      <c r="FH64" s="26"/>
      <c r="FI64" s="15"/>
      <c r="FJ64" s="15"/>
      <c r="FK64" s="15"/>
      <c r="FL64" s="15"/>
      <c r="FM64" s="14"/>
      <c r="FN64" s="15"/>
      <c r="FO64" s="15"/>
      <c r="FP64" s="26"/>
      <c r="FQ64" s="15"/>
      <c r="FR64" s="15"/>
      <c r="FS64" s="15"/>
      <c r="FT64" s="15"/>
      <c r="FV64" s="15"/>
      <c r="FW64" s="15"/>
      <c r="FX64" s="26"/>
      <c r="FY64" s="15"/>
      <c r="FZ64" s="15"/>
      <c r="GA64" s="15"/>
      <c r="GB64" s="15"/>
      <c r="GD64" s="15"/>
      <c r="GE64" s="15"/>
      <c r="GF64" s="15"/>
      <c r="GG64" s="15"/>
      <c r="GH64" s="15"/>
      <c r="GI64" s="15"/>
      <c r="GJ64" s="15"/>
      <c r="GK64" s="14"/>
      <c r="GL64" s="15"/>
      <c r="GM64" s="15"/>
      <c r="GN64" s="15"/>
      <c r="GO64" s="15"/>
      <c r="GP64" s="15"/>
      <c r="GQ64" s="15"/>
      <c r="GR64" s="15"/>
      <c r="GT64" s="15"/>
      <c r="GU64" s="15"/>
      <c r="GV64" s="15"/>
      <c r="GW64" s="15"/>
      <c r="GX64" s="15"/>
      <c r="GY64" s="15"/>
      <c r="GZ64" s="15"/>
    </row>
    <row r="65" spans="1:208" x14ac:dyDescent="0.3">
      <c r="A65" t="s">
        <v>99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O65" t="s">
        <v>99</v>
      </c>
      <c r="P65">
        <v>0</v>
      </c>
      <c r="Q65">
        <v>7</v>
      </c>
      <c r="R65">
        <v>5</v>
      </c>
      <c r="S65">
        <v>4.5</v>
      </c>
      <c r="T65">
        <v>3.7</v>
      </c>
      <c r="U65">
        <v>3.1</v>
      </c>
      <c r="V65">
        <v>2.5</v>
      </c>
      <c r="W65">
        <v>2.1</v>
      </c>
      <c r="X65">
        <v>1.7</v>
      </c>
      <c r="Y65">
        <v>1.4</v>
      </c>
      <c r="Z65">
        <v>1.1000000000000001</v>
      </c>
      <c r="AA65">
        <v>0.9</v>
      </c>
      <c r="AC65" t="s">
        <v>99</v>
      </c>
      <c r="AD65">
        <f t="shared" si="24"/>
        <v>0</v>
      </c>
      <c r="AE65">
        <f t="shared" si="24"/>
        <v>-7</v>
      </c>
      <c r="AF65">
        <f t="shared" si="24"/>
        <v>-5</v>
      </c>
      <c r="AG65">
        <f t="shared" si="24"/>
        <v>-4.5</v>
      </c>
      <c r="AH65">
        <f t="shared" si="24"/>
        <v>-3.7</v>
      </c>
      <c r="AI65">
        <f t="shared" si="24"/>
        <v>-3.1</v>
      </c>
      <c r="AJ65">
        <f t="shared" si="24"/>
        <v>-2.5</v>
      </c>
      <c r="AK65">
        <f t="shared" si="24"/>
        <v>-2.1</v>
      </c>
      <c r="AL65">
        <f t="shared" si="24"/>
        <v>-1.7</v>
      </c>
      <c r="AM65">
        <f t="shared" si="24"/>
        <v>-1.4</v>
      </c>
      <c r="AN65">
        <f t="shared" si="24"/>
        <v>-1.1000000000000001</v>
      </c>
      <c r="AO65">
        <f t="shared" si="24"/>
        <v>-0.9</v>
      </c>
      <c r="AQ65" t="s">
        <v>25</v>
      </c>
      <c r="AR65" s="17">
        <f t="shared" si="13"/>
        <v>-0.48110000000000036</v>
      </c>
      <c r="AS65" s="17">
        <f t="shared" si="14"/>
        <v>-3.3237000000000023</v>
      </c>
      <c r="AT65" s="18">
        <f t="shared" si="14"/>
        <v>-8.1331000000000042</v>
      </c>
      <c r="AU65" s="17">
        <f t="shared" si="14"/>
        <v>-13.892500000000005</v>
      </c>
      <c r="AV65" s="17">
        <f t="shared" si="14"/>
        <v>-19.944700000000005</v>
      </c>
      <c r="AW65" s="17">
        <f t="shared" si="14"/>
        <v>-25.880000000000006</v>
      </c>
      <c r="AX65" s="17">
        <f t="shared" si="14"/>
        <v>-31.458800000000007</v>
      </c>
      <c r="AY65" s="17">
        <f t="shared" si="14"/>
        <v>-36.555600000000005</v>
      </c>
      <c r="AZ65" s="17">
        <f t="shared" si="14"/>
        <v>-41.113800000000005</v>
      </c>
      <c r="BB65" s="17">
        <f t="shared" si="15"/>
        <v>-0.48110000000000036</v>
      </c>
      <c r="BC65" s="17">
        <f t="shared" si="16"/>
        <v>-3.3237000000000023</v>
      </c>
      <c r="BD65" s="18">
        <f t="shared" si="16"/>
        <v>-8.1331000000000042</v>
      </c>
      <c r="BE65" s="17">
        <f t="shared" si="16"/>
        <v>-13.892500000000005</v>
      </c>
      <c r="BF65" s="17">
        <f t="shared" si="16"/>
        <v>-19.944700000000005</v>
      </c>
      <c r="BG65" s="17">
        <f t="shared" si="16"/>
        <v>-26.783100000000008</v>
      </c>
      <c r="BH65" s="17">
        <f t="shared" si="16"/>
        <v>-38.121900000000011</v>
      </c>
      <c r="BI65" s="17">
        <f t="shared" si="16"/>
        <v>-55.198700000000009</v>
      </c>
      <c r="BJ65" s="17">
        <f t="shared" si="16"/>
        <v>-76.0792</v>
      </c>
      <c r="BK65" s="18"/>
      <c r="BL65" s="17">
        <f t="shared" si="17"/>
        <v>-0.48110000000000036</v>
      </c>
      <c r="BM65" s="17">
        <f t="shared" si="18"/>
        <v>-3.3237000000000023</v>
      </c>
      <c r="BN65" s="18">
        <f t="shared" si="18"/>
        <v>-8.1331000000000042</v>
      </c>
      <c r="BO65" s="17">
        <f t="shared" si="18"/>
        <v>-13.892400000000004</v>
      </c>
      <c r="BP65" s="17">
        <f t="shared" si="18"/>
        <v>-19.944200000000002</v>
      </c>
      <c r="BQ65" s="17">
        <f t="shared" si="18"/>
        <v>-25.879400000000004</v>
      </c>
      <c r="BR65" s="17">
        <f t="shared" si="18"/>
        <v>-31.457000000000001</v>
      </c>
      <c r="BS65" s="17">
        <f t="shared" si="18"/>
        <v>-36.549900000000008</v>
      </c>
      <c r="BT65" s="17">
        <f t="shared" si="18"/>
        <v>-41.104800000000012</v>
      </c>
      <c r="BU65" s="17"/>
      <c r="BV65" s="17">
        <f t="shared" si="19"/>
        <v>-0.48110000000000036</v>
      </c>
      <c r="BW65" s="17">
        <f t="shared" si="20"/>
        <v>-3.3237000000000023</v>
      </c>
      <c r="BX65" s="18">
        <f t="shared" si="20"/>
        <v>-8.1331000000000042</v>
      </c>
      <c r="BY65" s="17">
        <f t="shared" si="20"/>
        <v>-13.892400000000004</v>
      </c>
      <c r="BZ65" s="17">
        <f t="shared" si="20"/>
        <v>-19.944200000000002</v>
      </c>
      <c r="CA65" s="17">
        <f t="shared" si="20"/>
        <v>-25.879400000000004</v>
      </c>
      <c r="CB65" s="17">
        <f t="shared" si="20"/>
        <v>-31.457000000000001</v>
      </c>
      <c r="CC65" s="17">
        <f t="shared" si="20"/>
        <v>-36.550000000000004</v>
      </c>
      <c r="CD65" s="17">
        <f t="shared" si="20"/>
        <v>-41.105300000000007</v>
      </c>
      <c r="CE65" s="19"/>
      <c r="CF65" s="17"/>
      <c r="CG65" s="17"/>
      <c r="CH65" s="18"/>
      <c r="CI65" s="17"/>
      <c r="CJ65" s="17"/>
      <c r="CK65" s="17"/>
      <c r="CL65" s="17"/>
      <c r="CM65" s="17"/>
      <c r="CN65" s="17"/>
      <c r="CO65" s="19"/>
      <c r="CP65" s="17"/>
      <c r="CQ65" s="17"/>
      <c r="CR65" s="18"/>
      <c r="CS65" s="17"/>
      <c r="CT65" s="17"/>
      <c r="CU65" s="17"/>
      <c r="CV65" s="17"/>
      <c r="CW65" s="17"/>
      <c r="CX65" s="17"/>
      <c r="CY65" s="19"/>
      <c r="CZ65" s="17"/>
      <c r="DA65" s="17"/>
      <c r="DB65" s="18"/>
      <c r="DC65" s="17"/>
      <c r="DD65" s="17"/>
      <c r="DE65" s="17"/>
      <c r="DF65" s="17"/>
      <c r="DG65" s="17"/>
      <c r="DH65" s="17"/>
      <c r="DI65" s="20"/>
      <c r="DJ65" s="21"/>
      <c r="DK65" s="21"/>
      <c r="DL65" s="22"/>
      <c r="DM65" s="21"/>
      <c r="DN65" s="21"/>
      <c r="DO65" s="21"/>
      <c r="DP65" s="21"/>
      <c r="DQ65" s="19"/>
      <c r="DR65" s="21"/>
      <c r="DS65" s="21"/>
      <c r="DT65" s="22"/>
      <c r="DU65" s="21"/>
      <c r="DV65" s="21"/>
      <c r="DW65" s="21"/>
      <c r="DX65" s="21"/>
      <c r="DZ65" s="21"/>
      <c r="EA65" s="21"/>
      <c r="EB65" s="22"/>
      <c r="EC65" s="21"/>
      <c r="ED65" s="21"/>
      <c r="EE65" s="21"/>
      <c r="EF65" s="21"/>
      <c r="EH65" s="21"/>
      <c r="EI65" s="21"/>
      <c r="EJ65" s="22"/>
      <c r="EK65" s="21"/>
      <c r="EL65" s="21"/>
      <c r="EM65" s="21"/>
      <c r="EN65" s="21"/>
      <c r="EO65" s="19"/>
      <c r="EP65" s="21"/>
      <c r="EQ65" s="21"/>
      <c r="ER65" s="22"/>
      <c r="ES65" s="21"/>
      <c r="ET65" s="21"/>
      <c r="EU65" s="21"/>
      <c r="EV65" s="21"/>
      <c r="EX65" s="21"/>
      <c r="EY65" s="21"/>
      <c r="EZ65" s="22"/>
      <c r="FA65" s="21"/>
      <c r="FB65" s="21"/>
      <c r="FC65" s="21"/>
      <c r="FD65" s="21"/>
      <c r="FF65" s="20"/>
      <c r="FG65" s="20"/>
      <c r="FH65" s="23"/>
      <c r="FI65" s="20"/>
      <c r="FJ65" s="20"/>
      <c r="FK65" s="20"/>
      <c r="FL65" s="20"/>
      <c r="FM65" s="19"/>
      <c r="FN65" s="20"/>
      <c r="FO65" s="20"/>
      <c r="FP65" s="23"/>
      <c r="FQ65" s="20"/>
      <c r="FR65" s="20"/>
      <c r="FS65" s="20"/>
      <c r="FT65" s="20"/>
      <c r="FV65" s="20"/>
      <c r="FW65" s="20"/>
      <c r="FX65" s="23"/>
      <c r="FY65" s="20"/>
      <c r="FZ65" s="20"/>
      <c r="GA65" s="20"/>
      <c r="GB65" s="20"/>
      <c r="GD65" s="20"/>
      <c r="GE65" s="20"/>
      <c r="GF65" s="20"/>
      <c r="GG65" s="20"/>
      <c r="GH65" s="20"/>
      <c r="GI65" s="20"/>
      <c r="GJ65" s="20"/>
      <c r="GK65" s="19"/>
      <c r="GL65" s="20"/>
      <c r="GM65" s="20"/>
      <c r="GN65" s="20"/>
      <c r="GO65" s="20"/>
      <c r="GP65" s="20"/>
      <c r="GQ65" s="20"/>
      <c r="GR65" s="20"/>
      <c r="GT65" s="20"/>
      <c r="GU65" s="20"/>
      <c r="GV65" s="20"/>
      <c r="GW65" s="20"/>
      <c r="GX65" s="20"/>
      <c r="GY65" s="20"/>
      <c r="GZ65" s="20"/>
    </row>
    <row r="66" spans="1:208" x14ac:dyDescent="0.3">
      <c r="A66" t="s">
        <v>100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O66" t="s">
        <v>100</v>
      </c>
      <c r="P66">
        <v>0</v>
      </c>
      <c r="Q66">
        <v>1</v>
      </c>
      <c r="R66">
        <v>1</v>
      </c>
      <c r="S66">
        <v>1</v>
      </c>
      <c r="T66">
        <v>1</v>
      </c>
      <c r="U66">
        <v>0.8</v>
      </c>
      <c r="V66">
        <v>0.7</v>
      </c>
      <c r="W66">
        <v>0.6</v>
      </c>
      <c r="X66">
        <v>0.5</v>
      </c>
      <c r="Y66">
        <v>0.5</v>
      </c>
      <c r="Z66">
        <v>0.6</v>
      </c>
      <c r="AA66">
        <v>0.7</v>
      </c>
      <c r="AC66" t="s">
        <v>100</v>
      </c>
      <c r="AD66">
        <f t="shared" si="24"/>
        <v>0</v>
      </c>
      <c r="AE66">
        <f t="shared" si="24"/>
        <v>-1</v>
      </c>
      <c r="AF66">
        <f t="shared" si="24"/>
        <v>-1</v>
      </c>
      <c r="AG66">
        <f t="shared" si="24"/>
        <v>-1</v>
      </c>
      <c r="AH66">
        <f t="shared" si="24"/>
        <v>-1</v>
      </c>
      <c r="AI66">
        <f t="shared" si="24"/>
        <v>-0.8</v>
      </c>
      <c r="AJ66">
        <f t="shared" si="24"/>
        <v>-0.7</v>
      </c>
      <c r="AK66">
        <f t="shared" si="24"/>
        <v>-0.6</v>
      </c>
      <c r="AL66">
        <f t="shared" si="24"/>
        <v>-0.5</v>
      </c>
      <c r="AM66">
        <f t="shared" si="24"/>
        <v>-0.5</v>
      </c>
      <c r="AN66">
        <f t="shared" si="24"/>
        <v>-0.6</v>
      </c>
      <c r="AO66">
        <f t="shared" si="24"/>
        <v>-0.7</v>
      </c>
      <c r="AQ66" t="s">
        <v>27</v>
      </c>
      <c r="AR66" s="17">
        <f t="shared" si="13"/>
        <v>0.15060000000000001</v>
      </c>
      <c r="AS66" s="17">
        <f t="shared" si="14"/>
        <v>0.94360000000000011</v>
      </c>
      <c r="AT66" s="18">
        <f t="shared" si="14"/>
        <v>1.9308000000000001</v>
      </c>
      <c r="AU66" s="17">
        <f t="shared" si="14"/>
        <v>3.0230000000000001</v>
      </c>
      <c r="AV66" s="17">
        <f t="shared" si="14"/>
        <v>3.9369999999999998</v>
      </c>
      <c r="AW66" s="17">
        <f t="shared" si="14"/>
        <v>4.6098999999999997</v>
      </c>
      <c r="AX66" s="17">
        <f t="shared" si="14"/>
        <v>5.1065999999999994</v>
      </c>
      <c r="AY66" s="17">
        <f t="shared" si="14"/>
        <v>5.4716999999999993</v>
      </c>
      <c r="AZ66" s="17">
        <f t="shared" si="14"/>
        <v>5.7401999999999989</v>
      </c>
      <c r="BB66" s="17">
        <f t="shared" si="15"/>
        <v>0.15060000000000001</v>
      </c>
      <c r="BC66" s="17">
        <f t="shared" si="16"/>
        <v>0.93400000000000016</v>
      </c>
      <c r="BD66" s="18">
        <f t="shared" si="16"/>
        <v>1.8707000000000003</v>
      </c>
      <c r="BE66" s="17">
        <f t="shared" si="16"/>
        <v>3.0076000000000001</v>
      </c>
      <c r="BF66" s="17">
        <f t="shared" si="16"/>
        <v>4.3815999999999997</v>
      </c>
      <c r="BG66" s="17">
        <f t="shared" si="16"/>
        <v>5.4924999999999997</v>
      </c>
      <c r="BH66" s="17">
        <f t="shared" si="16"/>
        <v>6.4167999999999994</v>
      </c>
      <c r="BI66" s="17">
        <f t="shared" si="16"/>
        <v>7.1557999999999993</v>
      </c>
      <c r="BJ66" s="17">
        <f t="shared" si="16"/>
        <v>7.7430999999999992</v>
      </c>
      <c r="BK66" s="18"/>
      <c r="BL66" s="17">
        <f t="shared" si="17"/>
        <v>0.15060000000000001</v>
      </c>
      <c r="BM66" s="17">
        <f t="shared" si="18"/>
        <v>0.94960000000000011</v>
      </c>
      <c r="BN66" s="18">
        <f t="shared" si="18"/>
        <v>2.0019</v>
      </c>
      <c r="BO66" s="17">
        <f t="shared" si="18"/>
        <v>3.4194</v>
      </c>
      <c r="BP66" s="17">
        <f t="shared" si="18"/>
        <v>5.0956999999999999</v>
      </c>
      <c r="BQ66" s="17">
        <f t="shared" si="18"/>
        <v>6.3305999999999996</v>
      </c>
      <c r="BR66" s="17">
        <f t="shared" si="18"/>
        <v>7.2403999999999993</v>
      </c>
      <c r="BS66" s="17">
        <f t="shared" si="18"/>
        <v>7.9101999999999988</v>
      </c>
      <c r="BT66" s="17">
        <f t="shared" si="18"/>
        <v>8.4036999999999988</v>
      </c>
      <c r="BU66" s="17"/>
      <c r="BV66" s="17">
        <f t="shared" si="19"/>
        <v>0.15060000000000001</v>
      </c>
      <c r="BW66" s="17">
        <f t="shared" si="20"/>
        <v>0.95630000000000015</v>
      </c>
      <c r="BX66" s="18">
        <f t="shared" si="20"/>
        <v>2.0442</v>
      </c>
      <c r="BY66" s="17">
        <f t="shared" si="20"/>
        <v>3.4948999999999999</v>
      </c>
      <c r="BZ66" s="17">
        <f t="shared" si="20"/>
        <v>5.1619000000000002</v>
      </c>
      <c r="CA66" s="17">
        <f t="shared" si="20"/>
        <v>6.4128000000000007</v>
      </c>
      <c r="CB66" s="17">
        <f t="shared" si="20"/>
        <v>7.4244000000000012</v>
      </c>
      <c r="CC66" s="17">
        <f t="shared" si="20"/>
        <v>8.1792000000000016</v>
      </c>
      <c r="CD66" s="17">
        <f t="shared" si="20"/>
        <v>8.7584000000000017</v>
      </c>
      <c r="CE66" s="19"/>
      <c r="CF66" s="17"/>
      <c r="CG66" s="17"/>
      <c r="CH66" s="18"/>
      <c r="CI66" s="17"/>
      <c r="CJ66" s="17"/>
      <c r="CK66" s="17"/>
      <c r="CL66" s="17"/>
      <c r="CM66" s="17"/>
      <c r="CN66" s="17"/>
      <c r="CO66" s="19"/>
      <c r="CP66" s="17"/>
      <c r="CQ66" s="17"/>
      <c r="CR66" s="18"/>
      <c r="CS66" s="17"/>
      <c r="CT66" s="17"/>
      <c r="CU66" s="17"/>
      <c r="CV66" s="17"/>
      <c r="CW66" s="17"/>
      <c r="CX66" s="17"/>
      <c r="CY66" s="19"/>
      <c r="CZ66" s="17"/>
      <c r="DA66" s="17"/>
      <c r="DB66" s="18"/>
      <c r="DC66" s="17"/>
      <c r="DD66" s="17"/>
      <c r="DE66" s="17"/>
      <c r="DF66" s="17"/>
      <c r="DG66" s="17"/>
      <c r="DH66" s="17"/>
      <c r="DI66" s="20"/>
      <c r="DJ66" s="21"/>
      <c r="DK66" s="21"/>
      <c r="DL66" s="22"/>
      <c r="DM66" s="21"/>
      <c r="DN66" s="21"/>
      <c r="DO66" s="21"/>
      <c r="DP66" s="21"/>
      <c r="DQ66" s="19"/>
      <c r="DR66" s="21"/>
      <c r="DS66" s="21"/>
      <c r="DT66" s="22"/>
      <c r="DU66" s="21"/>
      <c r="DV66" s="21"/>
      <c r="DW66" s="21"/>
      <c r="DX66" s="21"/>
      <c r="DZ66" s="21"/>
      <c r="EA66" s="21"/>
      <c r="EB66" s="22"/>
      <c r="EC66" s="21"/>
      <c r="ED66" s="21"/>
      <c r="EE66" s="21"/>
      <c r="EF66" s="21"/>
      <c r="EH66" s="21"/>
      <c r="EI66" s="21"/>
      <c r="EJ66" s="22"/>
      <c r="EK66" s="21"/>
      <c r="EL66" s="21"/>
      <c r="EM66" s="21"/>
      <c r="EN66" s="21"/>
      <c r="EO66" s="19"/>
      <c r="EP66" s="21"/>
      <c r="EQ66" s="21"/>
      <c r="ER66" s="22"/>
      <c r="ES66" s="21"/>
      <c r="ET66" s="21"/>
      <c r="EU66" s="21"/>
      <c r="EV66" s="21"/>
      <c r="EX66" s="21"/>
      <c r="EY66" s="21"/>
      <c r="EZ66" s="22"/>
      <c r="FA66" s="21"/>
      <c r="FB66" s="21"/>
      <c r="FC66" s="21"/>
      <c r="FD66" s="21"/>
      <c r="FF66" s="20"/>
      <c r="FG66" s="20"/>
      <c r="FH66" s="23"/>
      <c r="FI66" s="20"/>
      <c r="FJ66" s="20"/>
      <c r="FK66" s="20"/>
      <c r="FL66" s="20"/>
      <c r="FM66" s="19"/>
      <c r="FN66" s="20"/>
      <c r="FO66" s="20"/>
      <c r="FP66" s="23"/>
      <c r="FQ66" s="20"/>
      <c r="FR66" s="20"/>
      <c r="FS66" s="20"/>
      <c r="FT66" s="20"/>
      <c r="FV66" s="20"/>
      <c r="FW66" s="20"/>
      <c r="FX66" s="23"/>
      <c r="FY66" s="20"/>
      <c r="FZ66" s="20"/>
      <c r="GA66" s="20"/>
      <c r="GB66" s="20"/>
      <c r="GD66" s="20"/>
      <c r="GE66" s="20"/>
      <c r="GF66" s="20"/>
      <c r="GG66" s="20"/>
      <c r="GH66" s="20"/>
      <c r="GI66" s="20"/>
      <c r="GJ66" s="20"/>
      <c r="GK66" s="19"/>
      <c r="GL66" s="20"/>
      <c r="GM66" s="20"/>
      <c r="GN66" s="20"/>
      <c r="GO66" s="20"/>
      <c r="GP66" s="20"/>
      <c r="GQ66" s="20"/>
      <c r="GR66" s="20"/>
      <c r="GT66" s="20"/>
      <c r="GU66" s="20"/>
      <c r="GV66" s="20"/>
      <c r="GW66" s="20"/>
      <c r="GX66" s="20"/>
      <c r="GY66" s="20"/>
      <c r="GZ66" s="20"/>
    </row>
    <row r="67" spans="1:208" x14ac:dyDescent="0.3">
      <c r="A67" t="s">
        <v>101</v>
      </c>
      <c r="B67">
        <v>0</v>
      </c>
      <c r="C67">
        <v>2</v>
      </c>
      <c r="D67">
        <v>2</v>
      </c>
      <c r="E67">
        <v>1.7</v>
      </c>
      <c r="F67">
        <v>1.2</v>
      </c>
      <c r="G67">
        <v>0.9</v>
      </c>
      <c r="H67">
        <v>0.7</v>
      </c>
      <c r="I67">
        <v>0.5</v>
      </c>
      <c r="J67">
        <v>0.4</v>
      </c>
      <c r="K67">
        <v>0.3</v>
      </c>
      <c r="L67">
        <v>0.2</v>
      </c>
      <c r="M67">
        <v>0.2</v>
      </c>
      <c r="O67" t="s">
        <v>101</v>
      </c>
      <c r="P67">
        <v>3</v>
      </c>
      <c r="Q67">
        <v>95</v>
      </c>
      <c r="R67">
        <v>110</v>
      </c>
      <c r="S67">
        <v>98</v>
      </c>
      <c r="T67">
        <v>80</v>
      </c>
      <c r="U67">
        <v>65.2</v>
      </c>
      <c r="V67">
        <v>77.3</v>
      </c>
      <c r="W67">
        <v>90.7</v>
      </c>
      <c r="X67">
        <v>90.4</v>
      </c>
      <c r="Y67">
        <v>102.2</v>
      </c>
      <c r="Z67">
        <v>124.4</v>
      </c>
      <c r="AA67">
        <v>151.30000000000001</v>
      </c>
      <c r="AC67" t="s">
        <v>101</v>
      </c>
      <c r="AD67">
        <f t="shared" si="24"/>
        <v>-3</v>
      </c>
      <c r="AE67">
        <f t="shared" si="24"/>
        <v>-93</v>
      </c>
      <c r="AF67">
        <f t="shared" si="24"/>
        <v>-108</v>
      </c>
      <c r="AG67">
        <f t="shared" si="24"/>
        <v>-96.3</v>
      </c>
      <c r="AH67">
        <f t="shared" si="24"/>
        <v>-78.8</v>
      </c>
      <c r="AI67">
        <f t="shared" si="24"/>
        <v>-64.3</v>
      </c>
      <c r="AJ67">
        <f t="shared" si="24"/>
        <v>-76.599999999999994</v>
      </c>
      <c r="AK67">
        <f t="shared" si="24"/>
        <v>-90.2</v>
      </c>
      <c r="AL67">
        <f t="shared" si="24"/>
        <v>-90</v>
      </c>
      <c r="AM67">
        <f t="shared" si="24"/>
        <v>-101.9</v>
      </c>
      <c r="AN67">
        <f t="shared" si="24"/>
        <v>-124.2</v>
      </c>
      <c r="AO67">
        <f t="shared" si="24"/>
        <v>-151.10000000000002</v>
      </c>
      <c r="AQ67" t="s">
        <v>29</v>
      </c>
      <c r="AR67" s="17">
        <f t="shared" si="13"/>
        <v>1.9900000000000001E-2</v>
      </c>
      <c r="AS67" s="17">
        <f t="shared" si="14"/>
        <v>0.1129</v>
      </c>
      <c r="AT67" s="18">
        <f t="shared" si="14"/>
        <v>0.1754</v>
      </c>
      <c r="AU67" s="17">
        <f t="shared" si="14"/>
        <v>0.21680000000000002</v>
      </c>
      <c r="AV67" s="17">
        <f t="shared" si="14"/>
        <v>0.24360000000000001</v>
      </c>
      <c r="AW67" s="17">
        <f t="shared" si="14"/>
        <v>0.26</v>
      </c>
      <c r="AX67" s="17">
        <f t="shared" si="14"/>
        <v>0.26910000000000001</v>
      </c>
      <c r="AY67" s="17">
        <f t="shared" si="14"/>
        <v>0.27390000000000003</v>
      </c>
      <c r="AZ67" s="17">
        <f t="shared" si="14"/>
        <v>0.27550000000000002</v>
      </c>
      <c r="BB67" s="17">
        <f t="shared" si="15"/>
        <v>1.9900000000000001E-2</v>
      </c>
      <c r="BC67" s="17">
        <f t="shared" si="16"/>
        <v>0.1129</v>
      </c>
      <c r="BD67" s="18">
        <f t="shared" si="16"/>
        <v>0.17530000000000001</v>
      </c>
      <c r="BE67" s="17">
        <f t="shared" si="16"/>
        <v>0.21620000000000003</v>
      </c>
      <c r="BF67" s="17">
        <f t="shared" si="16"/>
        <v>0.24260000000000004</v>
      </c>
      <c r="BG67" s="17">
        <f t="shared" si="16"/>
        <v>0.25900000000000006</v>
      </c>
      <c r="BH67" s="17">
        <f t="shared" si="16"/>
        <v>0.26810000000000006</v>
      </c>
      <c r="BI67" s="17">
        <f t="shared" si="16"/>
        <v>0.27290000000000009</v>
      </c>
      <c r="BJ67" s="17">
        <f t="shared" si="16"/>
        <v>0.27450000000000008</v>
      </c>
      <c r="BK67" s="18"/>
      <c r="BL67" s="17">
        <f t="shared" si="17"/>
        <v>1.9900000000000001E-2</v>
      </c>
      <c r="BM67" s="17">
        <f t="shared" si="18"/>
        <v>0.113</v>
      </c>
      <c r="BN67" s="18">
        <f t="shared" si="18"/>
        <v>0.19209999999999999</v>
      </c>
      <c r="BO67" s="17">
        <f t="shared" si="18"/>
        <v>0.31019999999999998</v>
      </c>
      <c r="BP67" s="17">
        <f t="shared" si="18"/>
        <v>0.39340000000000003</v>
      </c>
      <c r="BQ67" s="17">
        <f t="shared" si="18"/>
        <v>0.45150000000000001</v>
      </c>
      <c r="BR67" s="17">
        <f t="shared" si="18"/>
        <v>0.49140000000000006</v>
      </c>
      <c r="BS67" s="17">
        <f t="shared" si="18"/>
        <v>0.51900000000000002</v>
      </c>
      <c r="BT67" s="17">
        <f t="shared" si="18"/>
        <v>0.53760000000000008</v>
      </c>
      <c r="BU67" s="17"/>
      <c r="BV67" s="17">
        <f t="shared" si="19"/>
        <v>1.9900000000000001E-2</v>
      </c>
      <c r="BW67" s="17">
        <f t="shared" si="20"/>
        <v>0.1129</v>
      </c>
      <c r="BX67" s="18">
        <f t="shared" si="20"/>
        <v>0.17530000000000001</v>
      </c>
      <c r="BY67" s="17">
        <f t="shared" si="20"/>
        <v>0.21610000000000001</v>
      </c>
      <c r="BZ67" s="17">
        <f t="shared" si="20"/>
        <v>0.24200000000000002</v>
      </c>
      <c r="CA67" s="17">
        <f t="shared" si="20"/>
        <v>0.25800000000000001</v>
      </c>
      <c r="CB67" s="17">
        <f t="shared" si="20"/>
        <v>0.2671</v>
      </c>
      <c r="CC67" s="17">
        <f t="shared" si="20"/>
        <v>0.27190000000000003</v>
      </c>
      <c r="CD67" s="17">
        <f t="shared" si="20"/>
        <v>0.27350000000000002</v>
      </c>
      <c r="CE67" s="19"/>
      <c r="CF67" s="17"/>
      <c r="CG67" s="17"/>
      <c r="CH67" s="18"/>
      <c r="CI67" s="17"/>
      <c r="CJ67" s="17"/>
      <c r="CK67" s="17"/>
      <c r="CL67" s="17"/>
      <c r="CM67" s="17"/>
      <c r="CN67" s="17"/>
      <c r="CO67" s="19"/>
      <c r="CP67" s="17"/>
      <c r="CQ67" s="17"/>
      <c r="CR67" s="18"/>
      <c r="CS67" s="17"/>
      <c r="CT67" s="17"/>
      <c r="CU67" s="17"/>
      <c r="CV67" s="17"/>
      <c r="CW67" s="17"/>
      <c r="CX67" s="17"/>
      <c r="CY67" s="19"/>
      <c r="CZ67" s="17"/>
      <c r="DA67" s="17"/>
      <c r="DB67" s="18"/>
      <c r="DC67" s="17"/>
      <c r="DD67" s="17"/>
      <c r="DE67" s="17"/>
      <c r="DF67" s="17"/>
      <c r="DG67" s="17"/>
      <c r="DH67" s="17"/>
      <c r="DI67" s="20"/>
      <c r="DJ67" s="21"/>
      <c r="DK67" s="21"/>
      <c r="DL67" s="22"/>
      <c r="DM67" s="21"/>
      <c r="DN67" s="21"/>
      <c r="DO67" s="21"/>
      <c r="DP67" s="21"/>
      <c r="DQ67" s="19"/>
      <c r="DR67" s="21"/>
      <c r="DS67" s="21"/>
      <c r="DT67" s="22"/>
      <c r="DU67" s="21"/>
      <c r="DV67" s="21"/>
      <c r="DW67" s="21"/>
      <c r="DX67" s="21"/>
      <c r="DZ67" s="21"/>
      <c r="EA67" s="21"/>
      <c r="EB67" s="22"/>
      <c r="EC67" s="21"/>
      <c r="ED67" s="21"/>
      <c r="EE67" s="21"/>
      <c r="EF67" s="21"/>
      <c r="EH67" s="21"/>
      <c r="EI67" s="21"/>
      <c r="EJ67" s="22"/>
      <c r="EK67" s="21"/>
      <c r="EL67" s="21"/>
      <c r="EM67" s="21"/>
      <c r="EN67" s="21"/>
      <c r="EO67" s="19"/>
      <c r="EP67" s="21"/>
      <c r="EQ67" s="21"/>
      <c r="ER67" s="22"/>
      <c r="ES67" s="21"/>
      <c r="ET67" s="21"/>
      <c r="EU67" s="21"/>
      <c r="EV67" s="21"/>
      <c r="EX67" s="21"/>
      <c r="EY67" s="21"/>
      <c r="EZ67" s="22"/>
      <c r="FA67" s="21"/>
      <c r="FB67" s="21"/>
      <c r="FC67" s="21"/>
      <c r="FD67" s="21"/>
      <c r="FF67" s="20"/>
      <c r="FG67" s="20"/>
      <c r="FH67" s="23"/>
      <c r="FI67" s="20"/>
      <c r="FJ67" s="20"/>
      <c r="FK67" s="20"/>
      <c r="FL67" s="20"/>
      <c r="FM67" s="19"/>
      <c r="FN67" s="20"/>
      <c r="FO67" s="20"/>
      <c r="FP67" s="23"/>
      <c r="FQ67" s="20"/>
      <c r="FR67" s="20"/>
      <c r="FS67" s="20"/>
      <c r="FT67" s="20"/>
      <c r="FV67" s="20"/>
      <c r="FW67" s="20"/>
      <c r="FX67" s="23"/>
      <c r="FY67" s="20"/>
      <c r="FZ67" s="20"/>
      <c r="GA67" s="20"/>
      <c r="GB67" s="20"/>
      <c r="GD67" s="20"/>
      <c r="GE67" s="20"/>
      <c r="GF67" s="20"/>
      <c r="GG67" s="20"/>
      <c r="GH67" s="20"/>
      <c r="GI67" s="20"/>
      <c r="GJ67" s="20"/>
      <c r="GK67" s="19"/>
      <c r="GL67" s="20"/>
      <c r="GM67" s="20"/>
      <c r="GN67" s="20"/>
      <c r="GO67" s="20"/>
      <c r="GP67" s="20"/>
      <c r="GQ67" s="20"/>
      <c r="GR67" s="20"/>
      <c r="GT67" s="20"/>
      <c r="GU67" s="20"/>
      <c r="GV67" s="20"/>
      <c r="GW67" s="20"/>
      <c r="GX67" s="20"/>
      <c r="GY67" s="20"/>
      <c r="GZ67" s="20"/>
    </row>
    <row r="68" spans="1:208" x14ac:dyDescent="0.3">
      <c r="A68" t="s">
        <v>102</v>
      </c>
      <c r="B68">
        <v>0</v>
      </c>
      <c r="C68">
        <v>23</v>
      </c>
      <c r="D68">
        <v>21</v>
      </c>
      <c r="E68">
        <v>19.399999999999999</v>
      </c>
      <c r="F68">
        <v>25.5</v>
      </c>
      <c r="G68">
        <v>33.9</v>
      </c>
      <c r="H68">
        <v>25</v>
      </c>
      <c r="I68">
        <v>18.5</v>
      </c>
      <c r="J68">
        <v>13.6</v>
      </c>
      <c r="K68">
        <v>10.1</v>
      </c>
      <c r="L68">
        <v>7.4</v>
      </c>
      <c r="M68">
        <v>5.5</v>
      </c>
      <c r="O68" t="s">
        <v>102</v>
      </c>
      <c r="P68">
        <v>1</v>
      </c>
      <c r="Q68">
        <v>1</v>
      </c>
      <c r="R68">
        <v>1</v>
      </c>
      <c r="S68">
        <v>0.9</v>
      </c>
      <c r="T68">
        <v>0.7</v>
      </c>
      <c r="U68">
        <v>0.6</v>
      </c>
      <c r="V68">
        <v>0.5</v>
      </c>
      <c r="W68">
        <v>0.4</v>
      </c>
      <c r="X68">
        <v>0.3</v>
      </c>
      <c r="Y68">
        <v>0.4</v>
      </c>
      <c r="Z68">
        <v>0.4</v>
      </c>
      <c r="AA68">
        <v>0.5</v>
      </c>
      <c r="AC68" t="s">
        <v>102</v>
      </c>
      <c r="AD68">
        <f t="shared" si="24"/>
        <v>-1</v>
      </c>
      <c r="AE68">
        <f t="shared" si="24"/>
        <v>22</v>
      </c>
      <c r="AF68">
        <f t="shared" si="24"/>
        <v>20</v>
      </c>
      <c r="AG68">
        <f t="shared" si="24"/>
        <v>18.5</v>
      </c>
      <c r="AH68">
        <f t="shared" si="24"/>
        <v>24.8</v>
      </c>
      <c r="AI68">
        <f t="shared" si="24"/>
        <v>33.299999999999997</v>
      </c>
      <c r="AJ68">
        <f t="shared" si="24"/>
        <v>24.5</v>
      </c>
      <c r="AK68">
        <f t="shared" si="24"/>
        <v>18.100000000000001</v>
      </c>
      <c r="AL68">
        <f t="shared" si="24"/>
        <v>13.299999999999999</v>
      </c>
      <c r="AM68">
        <f t="shared" si="24"/>
        <v>9.6999999999999993</v>
      </c>
      <c r="AN68">
        <f t="shared" si="24"/>
        <v>7</v>
      </c>
      <c r="AO68">
        <f t="shared" si="24"/>
        <v>5</v>
      </c>
      <c r="AQ68" t="s">
        <v>31</v>
      </c>
      <c r="AR68" s="17">
        <f t="shared" si="13"/>
        <v>21.1785</v>
      </c>
      <c r="AS68" s="17">
        <f t="shared" si="14"/>
        <v>134.82329999999999</v>
      </c>
      <c r="AT68" s="18">
        <f t="shared" si="14"/>
        <v>289.66899999999998</v>
      </c>
      <c r="AU68" s="17">
        <f t="shared" si="14"/>
        <v>498.74689999999998</v>
      </c>
      <c r="AV68" s="17">
        <f t="shared" si="14"/>
        <v>779.53230000000008</v>
      </c>
      <c r="AW68" s="17">
        <f t="shared" si="14"/>
        <v>1143.0938000000001</v>
      </c>
      <c r="AX68" s="17">
        <f t="shared" si="14"/>
        <v>1562.9728</v>
      </c>
      <c r="AY68" s="17">
        <f t="shared" si="14"/>
        <v>2036.9124999999999</v>
      </c>
      <c r="AZ68" s="17">
        <f t="shared" si="14"/>
        <v>2569.9072999999999</v>
      </c>
      <c r="BB68" s="17">
        <f t="shared" si="15"/>
        <v>21.1785</v>
      </c>
      <c r="BC68" s="17">
        <f t="shared" si="16"/>
        <v>134.82339999999999</v>
      </c>
      <c r="BD68" s="18">
        <f t="shared" si="16"/>
        <v>289.6696</v>
      </c>
      <c r="BE68" s="17">
        <f t="shared" si="16"/>
        <v>498.74809999999997</v>
      </c>
      <c r="BF68" s="17">
        <f t="shared" si="16"/>
        <v>779.53449999999998</v>
      </c>
      <c r="BG68" s="17">
        <f t="shared" si="16"/>
        <v>1152.0710000000001</v>
      </c>
      <c r="BH68" s="17">
        <f t="shared" si="16"/>
        <v>1610.3851000000002</v>
      </c>
      <c r="BI68" s="17">
        <f t="shared" si="16"/>
        <v>2095.9462000000003</v>
      </c>
      <c r="BJ68" s="17">
        <f t="shared" si="16"/>
        <v>2633.4037000000003</v>
      </c>
      <c r="BK68" s="18"/>
      <c r="BL68" s="17">
        <f t="shared" si="17"/>
        <v>21.1785</v>
      </c>
      <c r="BM68" s="17">
        <f t="shared" si="18"/>
        <v>134.82329999999999</v>
      </c>
      <c r="BN68" s="18">
        <f t="shared" si="18"/>
        <v>289.66909999999996</v>
      </c>
      <c r="BO68" s="17">
        <f t="shared" si="18"/>
        <v>498.7475</v>
      </c>
      <c r="BP68" s="17">
        <f t="shared" si="18"/>
        <v>779.5335</v>
      </c>
      <c r="BQ68" s="17">
        <f t="shared" si="18"/>
        <v>1146.5346</v>
      </c>
      <c r="BR68" s="17">
        <f t="shared" si="18"/>
        <v>1581.1151999999997</v>
      </c>
      <c r="BS68" s="17">
        <f t="shared" si="18"/>
        <v>2061.2601999999997</v>
      </c>
      <c r="BT68" s="17">
        <f t="shared" si="18"/>
        <v>2606.1372999999999</v>
      </c>
      <c r="BU68" s="17"/>
      <c r="BV68" s="17">
        <f t="shared" si="19"/>
        <v>21.1785</v>
      </c>
      <c r="BW68" s="17">
        <f t="shared" si="20"/>
        <v>134.82339999999999</v>
      </c>
      <c r="BX68" s="18">
        <f t="shared" si="20"/>
        <v>289.6696</v>
      </c>
      <c r="BY68" s="17">
        <f t="shared" si="20"/>
        <v>498.74809999999997</v>
      </c>
      <c r="BZ68" s="17">
        <f t="shared" si="20"/>
        <v>779.53459999999995</v>
      </c>
      <c r="CA68" s="17">
        <f t="shared" si="20"/>
        <v>1150.981</v>
      </c>
      <c r="CB68" s="17">
        <f t="shared" si="20"/>
        <v>1605.4767999999999</v>
      </c>
      <c r="CC68" s="17">
        <f t="shared" si="20"/>
        <v>2094.2718999999997</v>
      </c>
      <c r="CD68" s="17">
        <f t="shared" si="20"/>
        <v>2637.1687999999999</v>
      </c>
      <c r="CE68" s="19"/>
      <c r="CF68" s="17"/>
      <c r="CG68" s="17"/>
      <c r="CH68" s="18"/>
      <c r="CI68" s="17"/>
      <c r="CJ68" s="17"/>
      <c r="CK68" s="17"/>
      <c r="CL68" s="17"/>
      <c r="CM68" s="17"/>
      <c r="CN68" s="17"/>
      <c r="CO68" s="19"/>
      <c r="CP68" s="17"/>
      <c r="CQ68" s="17"/>
      <c r="CR68" s="18"/>
      <c r="CS68" s="17"/>
      <c r="CT68" s="17"/>
      <c r="CU68" s="17"/>
      <c r="CV68" s="17"/>
      <c r="CW68" s="17"/>
      <c r="CX68" s="17"/>
      <c r="CY68" s="19"/>
      <c r="CZ68" s="17"/>
      <c r="DA68" s="17"/>
      <c r="DB68" s="18"/>
      <c r="DC68" s="17"/>
      <c r="DD68" s="17"/>
      <c r="DE68" s="17"/>
      <c r="DF68" s="17"/>
      <c r="DG68" s="17"/>
      <c r="DH68" s="17"/>
      <c r="DI68" s="20"/>
      <c r="DJ68" s="21"/>
      <c r="DK68" s="21"/>
      <c r="DL68" s="22"/>
      <c r="DM68" s="21"/>
      <c r="DN68" s="21"/>
      <c r="DO68" s="21"/>
      <c r="DP68" s="21"/>
      <c r="DQ68" s="19"/>
      <c r="DR68" s="21"/>
      <c r="DS68" s="21"/>
      <c r="DT68" s="22"/>
      <c r="DU68" s="21"/>
      <c r="DV68" s="21"/>
      <c r="DW68" s="21"/>
      <c r="DX68" s="21"/>
      <c r="DZ68" s="21"/>
      <c r="EA68" s="21"/>
      <c r="EB68" s="22"/>
      <c r="EC68" s="21"/>
      <c r="ED68" s="21"/>
      <c r="EE68" s="21"/>
      <c r="EF68" s="21"/>
      <c r="EH68" s="21"/>
      <c r="EI68" s="21"/>
      <c r="EJ68" s="22"/>
      <c r="EK68" s="21"/>
      <c r="EL68" s="21"/>
      <c r="EM68" s="21"/>
      <c r="EN68" s="21"/>
      <c r="EO68" s="19"/>
      <c r="EP68" s="21"/>
      <c r="EQ68" s="21"/>
      <c r="ER68" s="22"/>
      <c r="ES68" s="21"/>
      <c r="ET68" s="21"/>
      <c r="EU68" s="21"/>
      <c r="EV68" s="21"/>
      <c r="EX68" s="21"/>
      <c r="EY68" s="21"/>
      <c r="EZ68" s="22"/>
      <c r="FA68" s="21"/>
      <c r="FB68" s="21"/>
      <c r="FC68" s="21"/>
      <c r="FD68" s="21"/>
      <c r="FF68" s="20"/>
      <c r="FG68" s="20"/>
      <c r="FH68" s="23"/>
      <c r="FI68" s="20"/>
      <c r="FJ68" s="20"/>
      <c r="FK68" s="20"/>
      <c r="FL68" s="20"/>
      <c r="FM68" s="19"/>
      <c r="FN68" s="20"/>
      <c r="FO68" s="20"/>
      <c r="FP68" s="23"/>
      <c r="FQ68" s="20"/>
      <c r="FR68" s="20"/>
      <c r="FS68" s="20"/>
      <c r="FT68" s="20"/>
      <c r="FV68" s="20"/>
      <c r="FW68" s="20"/>
      <c r="FX68" s="23"/>
      <c r="FY68" s="20"/>
      <c r="FZ68" s="20"/>
      <c r="GA68" s="20"/>
      <c r="GB68" s="20"/>
      <c r="GD68" s="20"/>
      <c r="GE68" s="20"/>
      <c r="GF68" s="20"/>
      <c r="GG68" s="20"/>
      <c r="GH68" s="20"/>
      <c r="GI68" s="20"/>
      <c r="GJ68" s="20"/>
      <c r="GK68" s="19"/>
      <c r="GL68" s="20"/>
      <c r="GM68" s="20"/>
      <c r="GN68" s="20"/>
      <c r="GO68" s="20"/>
      <c r="GP68" s="20"/>
      <c r="GQ68" s="20"/>
      <c r="GR68" s="20"/>
      <c r="GT68" s="20"/>
      <c r="GU68" s="20"/>
      <c r="GV68" s="20"/>
      <c r="GW68" s="20"/>
      <c r="GX68" s="20"/>
      <c r="GY68" s="20"/>
      <c r="GZ68" s="20"/>
    </row>
    <row r="69" spans="1:208" x14ac:dyDescent="0.3">
      <c r="A69" t="s">
        <v>103</v>
      </c>
      <c r="B69">
        <v>1</v>
      </c>
      <c r="C69">
        <v>25</v>
      </c>
      <c r="D69">
        <v>24</v>
      </c>
      <c r="E69">
        <v>28.2</v>
      </c>
      <c r="F69">
        <v>37.5</v>
      </c>
      <c r="G69">
        <v>49.9</v>
      </c>
      <c r="H69">
        <v>66.5</v>
      </c>
      <c r="I69">
        <v>88.5</v>
      </c>
      <c r="J69">
        <v>117.9</v>
      </c>
      <c r="K69">
        <v>157</v>
      </c>
      <c r="L69">
        <v>198.8</v>
      </c>
      <c r="M69">
        <v>166.8</v>
      </c>
      <c r="O69" t="s">
        <v>103</v>
      </c>
      <c r="P69">
        <v>2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C69" t="s">
        <v>103</v>
      </c>
      <c r="AD69">
        <f t="shared" si="24"/>
        <v>-1</v>
      </c>
      <c r="AE69">
        <f t="shared" si="24"/>
        <v>24</v>
      </c>
      <c r="AF69">
        <f t="shared" si="24"/>
        <v>24</v>
      </c>
      <c r="AG69">
        <f t="shared" si="24"/>
        <v>28.2</v>
      </c>
      <c r="AH69">
        <f t="shared" si="24"/>
        <v>37.5</v>
      </c>
      <c r="AI69">
        <f t="shared" si="24"/>
        <v>49.9</v>
      </c>
      <c r="AJ69">
        <f t="shared" si="24"/>
        <v>66.5</v>
      </c>
      <c r="AK69">
        <f t="shared" si="24"/>
        <v>88.5</v>
      </c>
      <c r="AL69">
        <f t="shared" si="24"/>
        <v>117.9</v>
      </c>
      <c r="AM69">
        <f t="shared" si="24"/>
        <v>157</v>
      </c>
      <c r="AN69">
        <f t="shared" si="24"/>
        <v>198.8</v>
      </c>
      <c r="AO69">
        <f t="shared" si="24"/>
        <v>166.8</v>
      </c>
      <c r="AQ69" s="9" t="s">
        <v>33</v>
      </c>
      <c r="AR69" s="13">
        <f t="shared" si="13"/>
        <v>14.3293</v>
      </c>
      <c r="AS69" s="13">
        <f t="shared" si="14"/>
        <v>90.449100000000001</v>
      </c>
      <c r="AT69" s="24">
        <f t="shared" si="14"/>
        <v>188.80950000000001</v>
      </c>
      <c r="AU69" s="13">
        <f t="shared" si="14"/>
        <v>305.40049999999997</v>
      </c>
      <c r="AV69" s="13">
        <f t="shared" si="14"/>
        <v>423.83969999999999</v>
      </c>
      <c r="AW69" s="13">
        <f t="shared" si="14"/>
        <v>534.53539999999998</v>
      </c>
      <c r="AX69" s="13">
        <f t="shared" si="14"/>
        <v>636.32010000000002</v>
      </c>
      <c r="AY69" s="13">
        <f t="shared" si="14"/>
        <v>727.85829999999999</v>
      </c>
      <c r="AZ69" s="13">
        <f t="shared" si="14"/>
        <v>812.44149999999991</v>
      </c>
      <c r="BB69" s="13">
        <f t="shared" si="15"/>
        <v>14.3293</v>
      </c>
      <c r="BC69" s="13">
        <f t="shared" si="16"/>
        <v>90.354200000000006</v>
      </c>
      <c r="BD69" s="24">
        <f t="shared" si="16"/>
        <v>189.7687</v>
      </c>
      <c r="BE69" s="13">
        <f t="shared" si="16"/>
        <v>316.8768</v>
      </c>
      <c r="BF69" s="13">
        <f t="shared" si="16"/>
        <v>458.86720000000003</v>
      </c>
      <c r="BG69" s="13">
        <f t="shared" si="16"/>
        <v>590.96350000000007</v>
      </c>
      <c r="BH69" s="13">
        <f t="shared" si="16"/>
        <v>710.59090000000003</v>
      </c>
      <c r="BI69" s="13">
        <f t="shared" si="16"/>
        <v>816.39300000000003</v>
      </c>
      <c r="BJ69" s="13">
        <f t="shared" si="16"/>
        <v>912.02520000000004</v>
      </c>
      <c r="BK69" s="24"/>
      <c r="BL69" s="13">
        <f t="shared" si="17"/>
        <v>14.3293</v>
      </c>
      <c r="BM69" s="13">
        <f t="shared" si="18"/>
        <v>90.21520000000001</v>
      </c>
      <c r="BN69" s="24">
        <f t="shared" si="18"/>
        <v>188.24160000000001</v>
      </c>
      <c r="BO69" s="13">
        <f t="shared" si="18"/>
        <v>309.17800000000005</v>
      </c>
      <c r="BP69" s="13">
        <f t="shared" si="18"/>
        <v>435.39130000000006</v>
      </c>
      <c r="BQ69" s="13">
        <f t="shared" si="18"/>
        <v>545.29300000000001</v>
      </c>
      <c r="BR69" s="13">
        <f t="shared" si="18"/>
        <v>642.67590000000007</v>
      </c>
      <c r="BS69" s="13">
        <f t="shared" si="18"/>
        <v>729.21630000000005</v>
      </c>
      <c r="BT69" s="13">
        <f t="shared" si="18"/>
        <v>807.30110000000002</v>
      </c>
      <c r="BU69" s="13"/>
      <c r="BV69" s="13">
        <f t="shared" si="19"/>
        <v>14.3293</v>
      </c>
      <c r="BW69" s="13">
        <f t="shared" si="20"/>
        <v>90.275100000000009</v>
      </c>
      <c r="BX69" s="24">
        <f t="shared" si="20"/>
        <v>189.23990000000001</v>
      </c>
      <c r="BY69" s="13">
        <f t="shared" si="20"/>
        <v>315.47590000000002</v>
      </c>
      <c r="BZ69" s="13">
        <f t="shared" si="20"/>
        <v>454.80090000000001</v>
      </c>
      <c r="CA69" s="13">
        <f t="shared" si="20"/>
        <v>580.60680000000002</v>
      </c>
      <c r="CB69" s="13">
        <f t="shared" si="20"/>
        <v>695.06979999999999</v>
      </c>
      <c r="CC69" s="13">
        <f t="shared" si="20"/>
        <v>796.38530000000003</v>
      </c>
      <c r="CD69" s="13">
        <f t="shared" si="20"/>
        <v>888.9402</v>
      </c>
      <c r="CE69" s="14"/>
      <c r="CF69" s="13"/>
      <c r="CG69" s="13"/>
      <c r="CH69" s="24"/>
      <c r="CI69" s="13"/>
      <c r="CJ69" s="13"/>
      <c r="CK69" s="13"/>
      <c r="CL69" s="13"/>
      <c r="CM69" s="13"/>
      <c r="CN69" s="13"/>
      <c r="CO69" s="14"/>
      <c r="CP69" s="13"/>
      <c r="CQ69" s="13"/>
      <c r="CR69" s="24"/>
      <c r="CS69" s="13"/>
      <c r="CT69" s="13"/>
      <c r="CU69" s="13"/>
      <c r="CV69" s="13"/>
      <c r="CW69" s="13"/>
      <c r="CX69" s="13"/>
      <c r="CY69" s="14"/>
      <c r="CZ69" s="13"/>
      <c r="DA69" s="13"/>
      <c r="DB69" s="24"/>
      <c r="DC69" s="13"/>
      <c r="DD69" s="13"/>
      <c r="DE69" s="13"/>
      <c r="DF69" s="13"/>
      <c r="DG69" s="13"/>
      <c r="DH69" s="13"/>
      <c r="DI69" s="15"/>
      <c r="DJ69" s="16"/>
      <c r="DK69" s="16"/>
      <c r="DL69" s="25"/>
      <c r="DM69" s="16"/>
      <c r="DN69" s="16"/>
      <c r="DO69" s="16"/>
      <c r="DP69" s="16"/>
      <c r="DQ69" s="14"/>
      <c r="DR69" s="16"/>
      <c r="DS69" s="16"/>
      <c r="DT69" s="25"/>
      <c r="DU69" s="16"/>
      <c r="DV69" s="16"/>
      <c r="DW69" s="16"/>
      <c r="DX69" s="16"/>
      <c r="DZ69" s="16"/>
      <c r="EA69" s="16"/>
      <c r="EB69" s="25"/>
      <c r="EC69" s="16"/>
      <c r="ED69" s="16"/>
      <c r="EE69" s="16"/>
      <c r="EF69" s="16"/>
      <c r="EH69" s="16"/>
      <c r="EI69" s="16"/>
      <c r="EJ69" s="25"/>
      <c r="EK69" s="16"/>
      <c r="EL69" s="16"/>
      <c r="EM69" s="16"/>
      <c r="EN69" s="16"/>
      <c r="EO69" s="14"/>
      <c r="EP69" s="16"/>
      <c r="EQ69" s="16"/>
      <c r="ER69" s="25"/>
      <c r="ES69" s="16"/>
      <c r="ET69" s="16"/>
      <c r="EU69" s="16"/>
      <c r="EV69" s="16"/>
      <c r="EX69" s="16"/>
      <c r="EY69" s="16"/>
      <c r="EZ69" s="25"/>
      <c r="FA69" s="16"/>
      <c r="FB69" s="16"/>
      <c r="FC69" s="16"/>
      <c r="FD69" s="16"/>
      <c r="FF69" s="15"/>
      <c r="FG69" s="15"/>
      <c r="FH69" s="26"/>
      <c r="FI69" s="15"/>
      <c r="FJ69" s="15"/>
      <c r="FK69" s="15"/>
      <c r="FL69" s="15"/>
      <c r="FM69" s="14"/>
      <c r="FN69" s="15"/>
      <c r="FO69" s="15"/>
      <c r="FP69" s="26"/>
      <c r="FQ69" s="15"/>
      <c r="FR69" s="15"/>
      <c r="FS69" s="15"/>
      <c r="FT69" s="15"/>
      <c r="FV69" s="15"/>
      <c r="FW69" s="15"/>
      <c r="FX69" s="26"/>
      <c r="FY69" s="15"/>
      <c r="FZ69" s="15"/>
      <c r="GA69" s="15"/>
      <c r="GB69" s="15"/>
      <c r="GD69" s="15"/>
      <c r="GE69" s="15"/>
      <c r="GF69" s="15"/>
      <c r="GG69" s="15"/>
      <c r="GH69" s="15"/>
      <c r="GI69" s="15"/>
      <c r="GJ69" s="15"/>
      <c r="GK69" s="14"/>
      <c r="GL69" s="15"/>
      <c r="GM69" s="15"/>
      <c r="GN69" s="15"/>
      <c r="GO69" s="15"/>
      <c r="GP69" s="15"/>
      <c r="GQ69" s="15"/>
      <c r="GR69" s="15"/>
      <c r="GT69" s="15"/>
      <c r="GU69" s="15"/>
      <c r="GV69" s="15"/>
      <c r="GW69" s="15"/>
      <c r="GX69" s="15"/>
      <c r="GY69" s="15"/>
      <c r="GZ69" s="15"/>
    </row>
    <row r="70" spans="1:208" x14ac:dyDescent="0.3">
      <c r="A70" t="s">
        <v>104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O70" t="s">
        <v>104</v>
      </c>
      <c r="P70">
        <v>0</v>
      </c>
      <c r="Q70">
        <v>2</v>
      </c>
      <c r="R70">
        <v>3</v>
      </c>
      <c r="S70">
        <v>3.1</v>
      </c>
      <c r="T70">
        <v>2.7</v>
      </c>
      <c r="U70">
        <v>2.2000000000000002</v>
      </c>
      <c r="V70">
        <v>1.9</v>
      </c>
      <c r="W70">
        <v>2.1</v>
      </c>
      <c r="X70">
        <v>2.6</v>
      </c>
      <c r="Y70">
        <v>3.1</v>
      </c>
      <c r="Z70">
        <v>3.8</v>
      </c>
      <c r="AA70">
        <v>4.5999999999999996</v>
      </c>
      <c r="AC70" t="s">
        <v>104</v>
      </c>
      <c r="AD70">
        <f t="shared" si="24"/>
        <v>0</v>
      </c>
      <c r="AE70">
        <f t="shared" si="24"/>
        <v>-2</v>
      </c>
      <c r="AF70">
        <f t="shared" si="24"/>
        <v>-3</v>
      </c>
      <c r="AG70">
        <f t="shared" si="24"/>
        <v>-3.1</v>
      </c>
      <c r="AH70">
        <f t="shared" si="24"/>
        <v>-2.7</v>
      </c>
      <c r="AI70">
        <f t="shared" si="24"/>
        <v>-2.2000000000000002</v>
      </c>
      <c r="AJ70">
        <f t="shared" si="24"/>
        <v>-1.9</v>
      </c>
      <c r="AK70">
        <f t="shared" si="24"/>
        <v>-2.1</v>
      </c>
      <c r="AL70">
        <f t="shared" si="24"/>
        <v>-2.6</v>
      </c>
      <c r="AM70">
        <f t="shared" si="24"/>
        <v>-3.1</v>
      </c>
      <c r="AN70">
        <f t="shared" si="24"/>
        <v>-3.8</v>
      </c>
      <c r="AO70">
        <f t="shared" si="24"/>
        <v>-4.5999999999999996</v>
      </c>
      <c r="AQ70" t="s">
        <v>34</v>
      </c>
      <c r="AR70" s="17">
        <f t="shared" si="13"/>
        <v>0.01</v>
      </c>
      <c r="AS70" s="17">
        <f t="shared" ref="AS70:AZ85" si="25">AR70+AR21*4+AS21</f>
        <v>6.4299999999999996E-2</v>
      </c>
      <c r="AT70" s="18">
        <f t="shared" si="25"/>
        <v>0.14119999999999999</v>
      </c>
      <c r="AU70" s="17">
        <f t="shared" si="25"/>
        <v>0.24659999999999999</v>
      </c>
      <c r="AV70" s="17">
        <f t="shared" si="25"/>
        <v>0.3725</v>
      </c>
      <c r="AW70" s="17">
        <f t="shared" si="25"/>
        <v>0.46490000000000004</v>
      </c>
      <c r="AX70" s="17">
        <f t="shared" si="25"/>
        <v>0.53310000000000013</v>
      </c>
      <c r="AY70" s="17">
        <f t="shared" si="25"/>
        <v>0.58330000000000015</v>
      </c>
      <c r="AZ70" s="17">
        <f t="shared" si="25"/>
        <v>0.62010000000000021</v>
      </c>
      <c r="BB70" s="17">
        <f t="shared" si="15"/>
        <v>0.01</v>
      </c>
      <c r="BC70" s="17">
        <f t="shared" ref="BC70:BJ85" si="26">BB70+BB21*4+BC21</f>
        <v>6.4299999999999996E-2</v>
      </c>
      <c r="BD70" s="18">
        <f t="shared" si="26"/>
        <v>0.14119999999999999</v>
      </c>
      <c r="BE70" s="17">
        <f t="shared" si="26"/>
        <v>0.24679999999999996</v>
      </c>
      <c r="BF70" s="17">
        <f t="shared" si="26"/>
        <v>0.37369999999999998</v>
      </c>
      <c r="BG70" s="17">
        <f t="shared" si="26"/>
        <v>0.46699999999999997</v>
      </c>
      <c r="BH70" s="17">
        <f t="shared" si="26"/>
        <v>0.53570000000000007</v>
      </c>
      <c r="BI70" s="17">
        <f t="shared" si="26"/>
        <v>0.58640000000000003</v>
      </c>
      <c r="BJ70" s="17">
        <f t="shared" si="26"/>
        <v>0.62370000000000003</v>
      </c>
      <c r="BK70" s="18"/>
      <c r="BL70" s="17">
        <f t="shared" si="17"/>
        <v>0.01</v>
      </c>
      <c r="BM70" s="17">
        <f t="shared" ref="BM70:BT85" si="27">BL70+BL21*4+BM21</f>
        <v>6.4299999999999996E-2</v>
      </c>
      <c r="BN70" s="18">
        <f t="shared" si="27"/>
        <v>0.14119999999999999</v>
      </c>
      <c r="BO70" s="17">
        <f t="shared" si="27"/>
        <v>0.24679999999999996</v>
      </c>
      <c r="BP70" s="17">
        <f t="shared" si="27"/>
        <v>0.37369999999999998</v>
      </c>
      <c r="BQ70" s="17">
        <f t="shared" si="27"/>
        <v>0.46699999999999997</v>
      </c>
      <c r="BR70" s="17">
        <f t="shared" si="27"/>
        <v>0.53570000000000007</v>
      </c>
      <c r="BS70" s="17">
        <f t="shared" si="27"/>
        <v>0.58640000000000003</v>
      </c>
      <c r="BT70" s="17">
        <f t="shared" si="27"/>
        <v>0.62370000000000003</v>
      </c>
      <c r="BU70" s="17"/>
      <c r="BV70" s="17">
        <f t="shared" si="19"/>
        <v>0.01</v>
      </c>
      <c r="BW70" s="17">
        <f t="shared" ref="BW70:CD85" si="28">BV70+BV21*4+BW21</f>
        <v>6.4299999999999996E-2</v>
      </c>
      <c r="BX70" s="18">
        <f t="shared" si="28"/>
        <v>0.14119999999999999</v>
      </c>
      <c r="BY70" s="17">
        <f t="shared" si="28"/>
        <v>0.24689999999999998</v>
      </c>
      <c r="BZ70" s="17">
        <f t="shared" si="28"/>
        <v>0.37429999999999997</v>
      </c>
      <c r="CA70" s="17">
        <f t="shared" si="28"/>
        <v>0.46809999999999996</v>
      </c>
      <c r="CB70" s="17">
        <f t="shared" si="28"/>
        <v>0.53720000000000001</v>
      </c>
      <c r="CC70" s="17">
        <f t="shared" si="28"/>
        <v>0.58789999999999998</v>
      </c>
      <c r="CD70" s="17">
        <f t="shared" si="28"/>
        <v>0.62519999999999998</v>
      </c>
      <c r="CE70" s="19"/>
      <c r="CF70" s="17"/>
      <c r="CG70" s="17"/>
      <c r="CH70" s="18"/>
      <c r="CI70" s="17"/>
      <c r="CJ70" s="17"/>
      <c r="CK70" s="17"/>
      <c r="CL70" s="17"/>
      <c r="CM70" s="17"/>
      <c r="CN70" s="17"/>
      <c r="CO70" s="19"/>
      <c r="CP70" s="17"/>
      <c r="CQ70" s="17"/>
      <c r="CR70" s="18"/>
      <c r="CS70" s="17"/>
      <c r="CT70" s="17"/>
      <c r="CU70" s="17"/>
      <c r="CV70" s="17"/>
      <c r="CW70" s="17"/>
      <c r="CX70" s="17"/>
      <c r="CY70" s="19"/>
      <c r="CZ70" s="17"/>
      <c r="DA70" s="17"/>
      <c r="DB70" s="18"/>
      <c r="DC70" s="17"/>
      <c r="DD70" s="17"/>
      <c r="DE70" s="17"/>
      <c r="DF70" s="17"/>
      <c r="DG70" s="17"/>
      <c r="DH70" s="17"/>
      <c r="DI70" s="20"/>
      <c r="DJ70" s="21"/>
      <c r="DK70" s="21"/>
      <c r="DL70" s="22"/>
      <c r="DM70" s="21"/>
      <c r="DN70" s="21"/>
      <c r="DO70" s="21"/>
      <c r="DP70" s="21"/>
      <c r="DQ70" s="19"/>
      <c r="DR70" s="21"/>
      <c r="DS70" s="21"/>
      <c r="DT70" s="22"/>
      <c r="DU70" s="21"/>
      <c r="DV70" s="21"/>
      <c r="DW70" s="21"/>
      <c r="DX70" s="21"/>
      <c r="DZ70" s="21"/>
      <c r="EA70" s="21"/>
      <c r="EB70" s="22"/>
      <c r="EC70" s="21"/>
      <c r="ED70" s="21"/>
      <c r="EE70" s="21"/>
      <c r="EF70" s="21"/>
      <c r="EH70" s="21"/>
      <c r="EI70" s="21"/>
      <c r="EJ70" s="22"/>
      <c r="EK70" s="21"/>
      <c r="EL70" s="21"/>
      <c r="EM70" s="21"/>
      <c r="EN70" s="21"/>
      <c r="EO70" s="19"/>
      <c r="EP70" s="21"/>
      <c r="EQ70" s="21"/>
      <c r="ER70" s="22"/>
      <c r="ES70" s="21"/>
      <c r="ET70" s="21"/>
      <c r="EU70" s="21"/>
      <c r="EV70" s="21"/>
      <c r="EX70" s="21"/>
      <c r="EY70" s="21"/>
      <c r="EZ70" s="22"/>
      <c r="FA70" s="21"/>
      <c r="FB70" s="21"/>
      <c r="FC70" s="21"/>
      <c r="FD70" s="21"/>
      <c r="FF70" s="20"/>
      <c r="FG70" s="20"/>
      <c r="FH70" s="23"/>
      <c r="FI70" s="20"/>
      <c r="FJ70" s="20"/>
      <c r="FK70" s="20"/>
      <c r="FL70" s="20"/>
      <c r="FM70" s="19"/>
      <c r="FN70" s="20"/>
      <c r="FO70" s="20"/>
      <c r="FP70" s="23"/>
      <c r="FQ70" s="20"/>
      <c r="FR70" s="20"/>
      <c r="FS70" s="20"/>
      <c r="FT70" s="20"/>
      <c r="FV70" s="20"/>
      <c r="FW70" s="20"/>
      <c r="FX70" s="23"/>
      <c r="FY70" s="20"/>
      <c r="FZ70" s="20"/>
      <c r="GA70" s="20"/>
      <c r="GB70" s="20"/>
      <c r="GD70" s="20"/>
      <c r="GE70" s="20"/>
      <c r="GF70" s="20"/>
      <c r="GG70" s="20"/>
      <c r="GH70" s="20"/>
      <c r="GI70" s="20"/>
      <c r="GJ70" s="20"/>
      <c r="GK70" s="19"/>
      <c r="GL70" s="20"/>
      <c r="GM70" s="20"/>
      <c r="GN70" s="20"/>
      <c r="GO70" s="20"/>
      <c r="GP70" s="20"/>
      <c r="GQ70" s="20"/>
      <c r="GR70" s="20"/>
      <c r="GT70" s="20"/>
      <c r="GU70" s="20"/>
      <c r="GV70" s="20"/>
      <c r="GW70" s="20"/>
      <c r="GX70" s="20"/>
      <c r="GY70" s="20"/>
      <c r="GZ70" s="20"/>
    </row>
    <row r="71" spans="1:208" x14ac:dyDescent="0.3">
      <c r="A71" t="s">
        <v>105</v>
      </c>
      <c r="B71">
        <v>56</v>
      </c>
      <c r="C71">
        <v>16</v>
      </c>
      <c r="D71">
        <v>11</v>
      </c>
      <c r="E71">
        <v>10.7</v>
      </c>
      <c r="F71">
        <v>10.5</v>
      </c>
      <c r="G71">
        <v>9.1999999999999993</v>
      </c>
      <c r="H71">
        <v>6.9</v>
      </c>
      <c r="I71">
        <v>5.0999999999999996</v>
      </c>
      <c r="J71">
        <v>3.8</v>
      </c>
      <c r="K71">
        <v>2.8</v>
      </c>
      <c r="L71">
        <v>2.1</v>
      </c>
      <c r="M71">
        <v>1.5</v>
      </c>
      <c r="O71" t="s">
        <v>105</v>
      </c>
      <c r="P71">
        <v>0</v>
      </c>
      <c r="Q71">
        <v>7</v>
      </c>
      <c r="R71">
        <v>5</v>
      </c>
      <c r="S71">
        <v>4.4000000000000004</v>
      </c>
      <c r="T71">
        <v>3.6</v>
      </c>
      <c r="U71">
        <v>2.9</v>
      </c>
      <c r="V71">
        <v>2.4</v>
      </c>
      <c r="W71">
        <v>2</v>
      </c>
      <c r="X71">
        <v>1.6</v>
      </c>
      <c r="Y71">
        <v>1.3</v>
      </c>
      <c r="Z71">
        <v>1.1000000000000001</v>
      </c>
      <c r="AA71">
        <v>0.9</v>
      </c>
      <c r="AC71" t="s">
        <v>105</v>
      </c>
      <c r="AD71">
        <f t="shared" si="24"/>
        <v>56</v>
      </c>
      <c r="AE71">
        <f t="shared" si="24"/>
        <v>9</v>
      </c>
      <c r="AF71">
        <f t="shared" si="24"/>
        <v>6</v>
      </c>
      <c r="AG71">
        <f t="shared" si="24"/>
        <v>6.2999999999999989</v>
      </c>
      <c r="AH71">
        <f t="shared" si="24"/>
        <v>6.9</v>
      </c>
      <c r="AI71">
        <f t="shared" si="24"/>
        <v>6.2999999999999989</v>
      </c>
      <c r="AJ71">
        <f t="shared" si="24"/>
        <v>4.5</v>
      </c>
      <c r="AK71">
        <f t="shared" si="24"/>
        <v>3.0999999999999996</v>
      </c>
      <c r="AL71">
        <f t="shared" si="24"/>
        <v>2.1999999999999997</v>
      </c>
      <c r="AM71">
        <f t="shared" si="24"/>
        <v>1.4999999999999998</v>
      </c>
      <c r="AN71">
        <f t="shared" si="24"/>
        <v>1</v>
      </c>
      <c r="AO71">
        <f t="shared" si="24"/>
        <v>0.6</v>
      </c>
      <c r="AQ71" t="s">
        <v>36</v>
      </c>
      <c r="AR71" s="17">
        <f t="shared" si="13"/>
        <v>3.4738000000000002</v>
      </c>
      <c r="AS71" s="17">
        <f t="shared" si="25"/>
        <v>22.0124</v>
      </c>
      <c r="AT71" s="18">
        <f t="shared" si="25"/>
        <v>46.567799999999998</v>
      </c>
      <c r="AU71" s="17">
        <f t="shared" si="25"/>
        <v>76.143200000000007</v>
      </c>
      <c r="AV71" s="17">
        <f t="shared" si="25"/>
        <v>102.9019</v>
      </c>
      <c r="AW71" s="17">
        <f t="shared" si="25"/>
        <v>122.63800000000001</v>
      </c>
      <c r="AX71" s="17">
        <f t="shared" si="25"/>
        <v>137.19399999999999</v>
      </c>
      <c r="AY71" s="17">
        <f t="shared" si="25"/>
        <v>147.92919999999998</v>
      </c>
      <c r="AZ71" s="17">
        <f t="shared" si="25"/>
        <v>155.84629999999999</v>
      </c>
      <c r="BB71" s="17">
        <f t="shared" si="15"/>
        <v>3.4738000000000002</v>
      </c>
      <c r="BC71" s="17">
        <f t="shared" si="26"/>
        <v>22.012499999999999</v>
      </c>
      <c r="BD71" s="18">
        <f t="shared" si="26"/>
        <v>46.785000000000004</v>
      </c>
      <c r="BE71" s="17">
        <f t="shared" si="26"/>
        <v>79.845800000000011</v>
      </c>
      <c r="BF71" s="17">
        <f t="shared" si="26"/>
        <v>120.20150000000001</v>
      </c>
      <c r="BG71" s="17">
        <f t="shared" si="26"/>
        <v>155.1489</v>
      </c>
      <c r="BH71" s="17">
        <f t="shared" si="26"/>
        <v>182.596</v>
      </c>
      <c r="BI71" s="17">
        <f t="shared" si="26"/>
        <v>202.84229999999999</v>
      </c>
      <c r="BJ71" s="17">
        <f t="shared" si="26"/>
        <v>217.77659999999997</v>
      </c>
      <c r="BK71" s="18"/>
      <c r="BL71" s="17">
        <f t="shared" si="17"/>
        <v>3.4738000000000002</v>
      </c>
      <c r="BM71" s="17">
        <f t="shared" si="27"/>
        <v>22.012499999999999</v>
      </c>
      <c r="BN71" s="18">
        <f t="shared" si="27"/>
        <v>46.7851</v>
      </c>
      <c r="BO71" s="17">
        <f t="shared" si="27"/>
        <v>79.846499999999992</v>
      </c>
      <c r="BP71" s="17">
        <f t="shared" si="27"/>
        <v>119.43629999999999</v>
      </c>
      <c r="BQ71" s="17">
        <f t="shared" si="27"/>
        <v>150.33419999999998</v>
      </c>
      <c r="BR71" s="17">
        <f t="shared" si="27"/>
        <v>173.12549999999996</v>
      </c>
      <c r="BS71" s="17">
        <f t="shared" si="27"/>
        <v>189.93689999999995</v>
      </c>
      <c r="BT71" s="17">
        <f t="shared" si="27"/>
        <v>202.33699999999993</v>
      </c>
      <c r="BU71" s="17"/>
      <c r="BV71" s="17">
        <f t="shared" si="19"/>
        <v>3.4738000000000002</v>
      </c>
      <c r="BW71" s="17">
        <f t="shared" si="28"/>
        <v>22.012499999999999</v>
      </c>
      <c r="BX71" s="18">
        <f t="shared" si="28"/>
        <v>46.7851</v>
      </c>
      <c r="BY71" s="17">
        <f t="shared" si="28"/>
        <v>79.846599999999995</v>
      </c>
      <c r="BZ71" s="17">
        <f t="shared" si="28"/>
        <v>119.32969999999999</v>
      </c>
      <c r="CA71" s="17">
        <f t="shared" si="28"/>
        <v>149.72049999999999</v>
      </c>
      <c r="CB71" s="17">
        <f t="shared" si="28"/>
        <v>172.13889999999998</v>
      </c>
      <c r="CC71" s="17">
        <f t="shared" si="28"/>
        <v>188.67499999999998</v>
      </c>
      <c r="CD71" s="17">
        <f t="shared" si="28"/>
        <v>200.87179999999998</v>
      </c>
      <c r="CE71" s="19"/>
      <c r="CF71" s="17"/>
      <c r="CG71" s="17"/>
      <c r="CH71" s="18"/>
      <c r="CI71" s="17"/>
      <c r="CJ71" s="17"/>
      <c r="CK71" s="17"/>
      <c r="CL71" s="17"/>
      <c r="CM71" s="17"/>
      <c r="CN71" s="17"/>
      <c r="CO71" s="19"/>
      <c r="CP71" s="17"/>
      <c r="CQ71" s="17"/>
      <c r="CR71" s="18"/>
      <c r="CS71" s="17"/>
      <c r="CT71" s="17"/>
      <c r="CU71" s="17"/>
      <c r="CV71" s="17"/>
      <c r="CW71" s="17"/>
      <c r="CX71" s="17"/>
      <c r="CY71" s="19"/>
      <c r="CZ71" s="17"/>
      <c r="DA71" s="17"/>
      <c r="DB71" s="18"/>
      <c r="DC71" s="17"/>
      <c r="DD71" s="17"/>
      <c r="DE71" s="17"/>
      <c r="DF71" s="17"/>
      <c r="DG71" s="17"/>
      <c r="DH71" s="17"/>
      <c r="DI71" s="20"/>
      <c r="DJ71" s="21"/>
      <c r="DK71" s="21"/>
      <c r="DL71" s="22"/>
      <c r="DM71" s="21"/>
      <c r="DN71" s="21"/>
      <c r="DO71" s="21"/>
      <c r="DP71" s="21"/>
      <c r="DQ71" s="19"/>
      <c r="DR71" s="21"/>
      <c r="DS71" s="21"/>
      <c r="DT71" s="22"/>
      <c r="DU71" s="21"/>
      <c r="DV71" s="21"/>
      <c r="DW71" s="21"/>
      <c r="DX71" s="21"/>
      <c r="DZ71" s="21"/>
      <c r="EA71" s="21"/>
      <c r="EB71" s="22"/>
      <c r="EC71" s="21"/>
      <c r="ED71" s="21"/>
      <c r="EE71" s="21"/>
      <c r="EF71" s="21"/>
      <c r="EH71" s="21"/>
      <c r="EI71" s="21"/>
      <c r="EJ71" s="22"/>
      <c r="EK71" s="21"/>
      <c r="EL71" s="21"/>
      <c r="EM71" s="21"/>
      <c r="EN71" s="21"/>
      <c r="EO71" s="19"/>
      <c r="EP71" s="21"/>
      <c r="EQ71" s="21"/>
      <c r="ER71" s="22"/>
      <c r="ES71" s="21"/>
      <c r="ET71" s="21"/>
      <c r="EU71" s="21"/>
      <c r="EV71" s="21"/>
      <c r="EX71" s="21"/>
      <c r="EY71" s="21"/>
      <c r="EZ71" s="22"/>
      <c r="FA71" s="21"/>
      <c r="FB71" s="21"/>
      <c r="FC71" s="21"/>
      <c r="FD71" s="21"/>
      <c r="FF71" s="20"/>
      <c r="FG71" s="20"/>
      <c r="FH71" s="23"/>
      <c r="FI71" s="20"/>
      <c r="FJ71" s="20"/>
      <c r="FK71" s="20"/>
      <c r="FL71" s="20"/>
      <c r="FM71" s="19"/>
      <c r="FN71" s="20"/>
      <c r="FO71" s="20"/>
      <c r="FP71" s="23"/>
      <c r="FQ71" s="20"/>
      <c r="FR71" s="20"/>
      <c r="FS71" s="20"/>
      <c r="FT71" s="20"/>
      <c r="FV71" s="20"/>
      <c r="FW71" s="20"/>
      <c r="FX71" s="23"/>
      <c r="FY71" s="20"/>
      <c r="FZ71" s="20"/>
      <c r="GA71" s="20"/>
      <c r="GB71" s="20"/>
      <c r="GD71" s="20"/>
      <c r="GE71" s="20"/>
      <c r="GF71" s="20"/>
      <c r="GG71" s="20"/>
      <c r="GH71" s="20"/>
      <c r="GI71" s="20"/>
      <c r="GJ71" s="20"/>
      <c r="GK71" s="19"/>
      <c r="GL71" s="20"/>
      <c r="GM71" s="20"/>
      <c r="GN71" s="20"/>
      <c r="GO71" s="20"/>
      <c r="GP71" s="20"/>
      <c r="GQ71" s="20"/>
      <c r="GR71" s="20"/>
      <c r="GT71" s="20"/>
      <c r="GU71" s="20"/>
      <c r="GV71" s="20"/>
      <c r="GW71" s="20"/>
      <c r="GX71" s="20"/>
      <c r="GY71" s="20"/>
      <c r="GZ71" s="20"/>
    </row>
    <row r="72" spans="1:208" x14ac:dyDescent="0.3">
      <c r="A72" t="s">
        <v>106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O72" t="s">
        <v>106</v>
      </c>
      <c r="P72">
        <v>2</v>
      </c>
      <c r="Q72">
        <v>1</v>
      </c>
      <c r="R72">
        <v>2</v>
      </c>
      <c r="S72">
        <v>2.2000000000000002</v>
      </c>
      <c r="T72">
        <v>2.7</v>
      </c>
      <c r="U72">
        <v>3.3</v>
      </c>
      <c r="V72">
        <v>4</v>
      </c>
      <c r="W72">
        <v>4.9000000000000004</v>
      </c>
      <c r="X72">
        <v>6</v>
      </c>
      <c r="Y72">
        <v>7.2</v>
      </c>
      <c r="Z72">
        <v>8.8000000000000007</v>
      </c>
      <c r="AA72">
        <v>10.7</v>
      </c>
      <c r="AC72" t="s">
        <v>106</v>
      </c>
      <c r="AD72">
        <f t="shared" si="24"/>
        <v>-1</v>
      </c>
      <c r="AE72">
        <f t="shared" si="24"/>
        <v>-1</v>
      </c>
      <c r="AF72">
        <f t="shared" si="24"/>
        <v>-2</v>
      </c>
      <c r="AG72">
        <f t="shared" si="24"/>
        <v>-2.2000000000000002</v>
      </c>
      <c r="AH72">
        <f t="shared" si="24"/>
        <v>-2.7</v>
      </c>
      <c r="AI72">
        <f t="shared" si="24"/>
        <v>-3.3</v>
      </c>
      <c r="AJ72">
        <f t="shared" si="24"/>
        <v>-4</v>
      </c>
      <c r="AK72">
        <f t="shared" si="24"/>
        <v>-4.9000000000000004</v>
      </c>
      <c r="AL72">
        <f t="shared" si="24"/>
        <v>-6</v>
      </c>
      <c r="AM72">
        <f t="shared" si="24"/>
        <v>-7.2</v>
      </c>
      <c r="AN72">
        <f t="shared" si="24"/>
        <v>-8.8000000000000007</v>
      </c>
      <c r="AO72">
        <f t="shared" si="24"/>
        <v>-10.7</v>
      </c>
      <c r="AQ72" t="s">
        <v>38</v>
      </c>
      <c r="AR72" s="17">
        <f t="shared" si="13"/>
        <v>6.851700000000001</v>
      </c>
      <c r="AS72" s="17">
        <f t="shared" si="25"/>
        <v>43.384600000000006</v>
      </c>
      <c r="AT72" s="18">
        <f t="shared" si="25"/>
        <v>90.670700000000011</v>
      </c>
      <c r="AU72" s="17">
        <f t="shared" si="25"/>
        <v>145.5111</v>
      </c>
      <c r="AV72" s="17">
        <f t="shared" si="25"/>
        <v>204.51230000000001</v>
      </c>
      <c r="AW72" s="17">
        <f t="shared" si="25"/>
        <v>265.39390000000003</v>
      </c>
      <c r="AX72" s="17">
        <f t="shared" si="25"/>
        <v>326.56540000000001</v>
      </c>
      <c r="AY72" s="17">
        <f t="shared" si="25"/>
        <v>386.54919999999998</v>
      </c>
      <c r="AZ72" s="17">
        <f t="shared" si="25"/>
        <v>446.67359999999996</v>
      </c>
      <c r="BB72" s="17">
        <f t="shared" si="15"/>
        <v>6.851700000000001</v>
      </c>
      <c r="BC72" s="17">
        <f t="shared" si="26"/>
        <v>43.384700000000002</v>
      </c>
      <c r="BD72" s="18">
        <f t="shared" si="26"/>
        <v>92.045000000000002</v>
      </c>
      <c r="BE72" s="17">
        <f t="shared" si="26"/>
        <v>155.0308</v>
      </c>
      <c r="BF72" s="17">
        <f t="shared" si="26"/>
        <v>226.69279999999998</v>
      </c>
      <c r="BG72" s="17">
        <f t="shared" si="26"/>
        <v>297.58339999999998</v>
      </c>
      <c r="BH72" s="17">
        <f t="shared" si="26"/>
        <v>367.45339999999999</v>
      </c>
      <c r="BI72" s="17">
        <f t="shared" si="26"/>
        <v>435.15569999999997</v>
      </c>
      <c r="BJ72" s="17">
        <f t="shared" si="26"/>
        <v>501.21379999999999</v>
      </c>
      <c r="BK72" s="18"/>
      <c r="BL72" s="17">
        <f t="shared" si="17"/>
        <v>6.851700000000001</v>
      </c>
      <c r="BM72" s="17">
        <f t="shared" si="27"/>
        <v>43.384700000000002</v>
      </c>
      <c r="BN72" s="18">
        <f t="shared" si="27"/>
        <v>91.460700000000003</v>
      </c>
      <c r="BO72" s="17">
        <f t="shared" si="27"/>
        <v>149.36429999999999</v>
      </c>
      <c r="BP72" s="17">
        <f t="shared" si="27"/>
        <v>206.7628</v>
      </c>
      <c r="BQ72" s="17">
        <f t="shared" si="27"/>
        <v>261.33840000000004</v>
      </c>
      <c r="BR72" s="17">
        <f t="shared" si="27"/>
        <v>315.64970000000005</v>
      </c>
      <c r="BS72" s="17">
        <f t="shared" si="27"/>
        <v>369.33630000000005</v>
      </c>
      <c r="BT72" s="17">
        <f t="shared" si="27"/>
        <v>422.01790000000005</v>
      </c>
      <c r="BU72" s="17"/>
      <c r="BV72" s="17">
        <f t="shared" si="19"/>
        <v>6.851700000000001</v>
      </c>
      <c r="BW72" s="17">
        <f t="shared" si="28"/>
        <v>43.384700000000002</v>
      </c>
      <c r="BX72" s="18">
        <f t="shared" si="28"/>
        <v>92.045099999999991</v>
      </c>
      <c r="BY72" s="17">
        <f t="shared" si="28"/>
        <v>154.58339999999998</v>
      </c>
      <c r="BZ72" s="17">
        <f t="shared" si="28"/>
        <v>223.91129999999998</v>
      </c>
      <c r="CA72" s="17">
        <f t="shared" si="28"/>
        <v>292.41729999999995</v>
      </c>
      <c r="CB72" s="17">
        <f t="shared" si="28"/>
        <v>361.14019999999994</v>
      </c>
      <c r="CC72" s="17">
        <f t="shared" si="28"/>
        <v>427.56929999999988</v>
      </c>
      <c r="CD72" s="17">
        <f t="shared" si="28"/>
        <v>493.08979999999991</v>
      </c>
      <c r="CE72" s="19"/>
      <c r="CF72" s="17"/>
      <c r="CG72" s="17"/>
      <c r="CH72" s="18"/>
      <c r="CI72" s="17"/>
      <c r="CJ72" s="17"/>
      <c r="CK72" s="17"/>
      <c r="CL72" s="17"/>
      <c r="CM72" s="17"/>
      <c r="CN72" s="17"/>
      <c r="CO72" s="19"/>
      <c r="CP72" s="17"/>
      <c r="CQ72" s="17"/>
      <c r="CR72" s="18"/>
      <c r="CS72" s="17"/>
      <c r="CT72" s="17"/>
      <c r="CU72" s="17"/>
      <c r="CV72" s="17"/>
      <c r="CW72" s="17"/>
      <c r="CX72" s="17"/>
      <c r="CY72" s="19"/>
      <c r="CZ72" s="17"/>
      <c r="DA72" s="17"/>
      <c r="DB72" s="18"/>
      <c r="DC72" s="17"/>
      <c r="DD72" s="17"/>
      <c r="DE72" s="17"/>
      <c r="DF72" s="17"/>
      <c r="DG72" s="17"/>
      <c r="DH72" s="17"/>
      <c r="DI72" s="20"/>
      <c r="DJ72" s="21"/>
      <c r="DK72" s="21"/>
      <c r="DL72" s="22"/>
      <c r="DM72" s="21"/>
      <c r="DN72" s="21"/>
      <c r="DO72" s="21"/>
      <c r="DP72" s="21"/>
      <c r="DQ72" s="19"/>
      <c r="DR72" s="21"/>
      <c r="DS72" s="21"/>
      <c r="DT72" s="22"/>
      <c r="DU72" s="21"/>
      <c r="DV72" s="21"/>
      <c r="DW72" s="21"/>
      <c r="DX72" s="21"/>
      <c r="DZ72" s="21"/>
      <c r="EA72" s="21"/>
      <c r="EB72" s="22"/>
      <c r="EC72" s="21"/>
      <c r="ED72" s="21"/>
      <c r="EE72" s="21"/>
      <c r="EF72" s="21"/>
      <c r="EH72" s="21"/>
      <c r="EI72" s="21"/>
      <c r="EJ72" s="22"/>
      <c r="EK72" s="21"/>
      <c r="EL72" s="21"/>
      <c r="EM72" s="21"/>
      <c r="EN72" s="21"/>
      <c r="EO72" s="19"/>
      <c r="EP72" s="21"/>
      <c r="EQ72" s="21"/>
      <c r="ER72" s="22"/>
      <c r="ES72" s="21"/>
      <c r="ET72" s="21"/>
      <c r="EU72" s="21"/>
      <c r="EV72" s="21"/>
      <c r="EX72" s="21"/>
      <c r="EY72" s="21"/>
      <c r="EZ72" s="22"/>
      <c r="FA72" s="21"/>
      <c r="FB72" s="21"/>
      <c r="FC72" s="21"/>
      <c r="FD72" s="21"/>
      <c r="FF72" s="20"/>
      <c r="FG72" s="20"/>
      <c r="FH72" s="23"/>
      <c r="FI72" s="20"/>
      <c r="FJ72" s="20"/>
      <c r="FK72" s="20"/>
      <c r="FL72" s="20"/>
      <c r="FM72" s="19"/>
      <c r="FN72" s="20"/>
      <c r="FO72" s="20"/>
      <c r="FP72" s="23"/>
      <c r="FQ72" s="20"/>
      <c r="FR72" s="20"/>
      <c r="FS72" s="20"/>
      <c r="FT72" s="20"/>
      <c r="FV72" s="20"/>
      <c r="FW72" s="20"/>
      <c r="FX72" s="23"/>
      <c r="FY72" s="20"/>
      <c r="FZ72" s="20"/>
      <c r="GA72" s="20"/>
      <c r="GB72" s="20"/>
      <c r="GD72" s="20"/>
      <c r="GE72" s="20"/>
      <c r="GF72" s="20"/>
      <c r="GG72" s="20"/>
      <c r="GH72" s="20"/>
      <c r="GI72" s="20"/>
      <c r="GJ72" s="20"/>
      <c r="GK72" s="19"/>
      <c r="GL72" s="20"/>
      <c r="GM72" s="20"/>
      <c r="GN72" s="20"/>
      <c r="GO72" s="20"/>
      <c r="GP72" s="20"/>
      <c r="GQ72" s="20"/>
      <c r="GR72" s="20"/>
      <c r="GT72" s="20"/>
      <c r="GU72" s="20"/>
      <c r="GV72" s="20"/>
      <c r="GW72" s="20"/>
      <c r="GX72" s="20"/>
      <c r="GY72" s="20"/>
      <c r="GZ72" s="20"/>
    </row>
    <row r="73" spans="1:208" x14ac:dyDescent="0.3">
      <c r="A73" t="s">
        <v>107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O73" t="s">
        <v>107</v>
      </c>
      <c r="P73">
        <v>1</v>
      </c>
      <c r="Q73">
        <v>3</v>
      </c>
      <c r="R73">
        <v>3</v>
      </c>
      <c r="S73">
        <v>3</v>
      </c>
      <c r="T73">
        <v>2.5</v>
      </c>
      <c r="U73">
        <v>2</v>
      </c>
      <c r="V73">
        <v>1.7</v>
      </c>
      <c r="W73">
        <v>1.4</v>
      </c>
      <c r="X73">
        <v>1.1000000000000001</v>
      </c>
      <c r="Y73">
        <v>1.3</v>
      </c>
      <c r="Z73">
        <v>1.5</v>
      </c>
      <c r="AA73">
        <v>1.9</v>
      </c>
      <c r="AC73" t="s">
        <v>107</v>
      </c>
      <c r="AD73">
        <f t="shared" si="24"/>
        <v>-1</v>
      </c>
      <c r="AE73">
        <f t="shared" si="24"/>
        <v>-3</v>
      </c>
      <c r="AF73">
        <f t="shared" si="24"/>
        <v>-3</v>
      </c>
      <c r="AG73">
        <f t="shared" si="24"/>
        <v>-3</v>
      </c>
      <c r="AH73">
        <f t="shared" si="24"/>
        <v>-2.5</v>
      </c>
      <c r="AI73">
        <f t="shared" si="24"/>
        <v>-2</v>
      </c>
      <c r="AJ73">
        <f t="shared" si="24"/>
        <v>-1.7</v>
      </c>
      <c r="AK73">
        <f t="shared" si="24"/>
        <v>-1.4</v>
      </c>
      <c r="AL73">
        <f t="shared" si="24"/>
        <v>-1.1000000000000001</v>
      </c>
      <c r="AM73">
        <f t="shared" si="24"/>
        <v>-1.3</v>
      </c>
      <c r="AN73">
        <f t="shared" si="24"/>
        <v>-1.5</v>
      </c>
      <c r="AO73">
        <f t="shared" si="24"/>
        <v>-1.9</v>
      </c>
      <c r="AQ73" t="s">
        <v>40</v>
      </c>
      <c r="AR73" s="17">
        <f t="shared" si="13"/>
        <v>7.690000000000001E-2</v>
      </c>
      <c r="AS73" s="17">
        <f t="shared" si="25"/>
        <v>0.48860000000000003</v>
      </c>
      <c r="AT73" s="18">
        <f t="shared" si="25"/>
        <v>1.0449999999999999</v>
      </c>
      <c r="AU73" s="17">
        <f t="shared" si="25"/>
        <v>1.7363999999999999</v>
      </c>
      <c r="AV73" s="17">
        <f t="shared" si="25"/>
        <v>2.3782999999999999</v>
      </c>
      <c r="AW73" s="17">
        <f t="shared" si="25"/>
        <v>2.9990999999999999</v>
      </c>
      <c r="AX73" s="17">
        <f t="shared" si="25"/>
        <v>3.8293999999999997</v>
      </c>
      <c r="AY73" s="17">
        <f t="shared" si="25"/>
        <v>4.9381999999999993</v>
      </c>
      <c r="AZ73" s="17">
        <f t="shared" si="25"/>
        <v>6.4166999999999996</v>
      </c>
      <c r="BB73" s="17">
        <f t="shared" si="15"/>
        <v>7.690000000000001E-2</v>
      </c>
      <c r="BC73" s="17">
        <f t="shared" si="26"/>
        <v>0.48870000000000002</v>
      </c>
      <c r="BD73" s="18">
        <f t="shared" si="26"/>
        <v>1.0457000000000001</v>
      </c>
      <c r="BE73" s="17">
        <f t="shared" si="26"/>
        <v>1.7943</v>
      </c>
      <c r="BF73" s="17">
        <f t="shared" si="26"/>
        <v>2.7298</v>
      </c>
      <c r="BG73" s="17">
        <f t="shared" si="26"/>
        <v>3.7075</v>
      </c>
      <c r="BH73" s="17">
        <f t="shared" si="26"/>
        <v>4.9880000000000004</v>
      </c>
      <c r="BI73" s="17">
        <f t="shared" si="26"/>
        <v>6.6739000000000006</v>
      </c>
      <c r="BJ73" s="17">
        <f t="shared" si="26"/>
        <v>8.8420000000000005</v>
      </c>
      <c r="BK73" s="18"/>
      <c r="BL73" s="17">
        <f t="shared" si="17"/>
        <v>7.690000000000001E-2</v>
      </c>
      <c r="BM73" s="17">
        <f t="shared" si="27"/>
        <v>0.48860000000000003</v>
      </c>
      <c r="BN73" s="18">
        <f t="shared" si="27"/>
        <v>1.0451999999999999</v>
      </c>
      <c r="BO73" s="17">
        <f t="shared" si="27"/>
        <v>1.7938999999999998</v>
      </c>
      <c r="BP73" s="17">
        <f t="shared" si="27"/>
        <v>2.7058999999999997</v>
      </c>
      <c r="BQ73" s="17">
        <f t="shared" si="27"/>
        <v>3.5487999999999995</v>
      </c>
      <c r="BR73" s="17">
        <f t="shared" si="27"/>
        <v>4.6226999999999991</v>
      </c>
      <c r="BS73" s="17">
        <f t="shared" si="27"/>
        <v>6.0558999999999994</v>
      </c>
      <c r="BT73" s="17">
        <f t="shared" si="27"/>
        <v>7.9672000000000001</v>
      </c>
      <c r="BU73" s="17"/>
      <c r="BV73" s="17">
        <f t="shared" si="19"/>
        <v>7.690000000000001E-2</v>
      </c>
      <c r="BW73" s="17">
        <f t="shared" si="28"/>
        <v>0.48870000000000002</v>
      </c>
      <c r="BX73" s="18">
        <f t="shared" si="28"/>
        <v>1.0457000000000001</v>
      </c>
      <c r="BY73" s="17">
        <f t="shared" si="28"/>
        <v>1.7945</v>
      </c>
      <c r="BZ73" s="17">
        <f t="shared" si="28"/>
        <v>2.7080000000000002</v>
      </c>
      <c r="CA73" s="17">
        <f t="shared" si="28"/>
        <v>3.5697000000000001</v>
      </c>
      <c r="CB73" s="17">
        <f t="shared" si="28"/>
        <v>4.7205000000000004</v>
      </c>
      <c r="CC73" s="17">
        <f t="shared" si="28"/>
        <v>6.2562000000000006</v>
      </c>
      <c r="CD73" s="17">
        <f t="shared" si="28"/>
        <v>8.2938000000000009</v>
      </c>
      <c r="CE73" s="19"/>
      <c r="CF73" s="17"/>
      <c r="CG73" s="17"/>
      <c r="CH73" s="18"/>
      <c r="CI73" s="17"/>
      <c r="CJ73" s="17"/>
      <c r="CK73" s="17"/>
      <c r="CL73" s="17"/>
      <c r="CM73" s="17"/>
      <c r="CN73" s="17"/>
      <c r="CO73" s="19"/>
      <c r="CP73" s="17"/>
      <c r="CQ73" s="17"/>
      <c r="CR73" s="18"/>
      <c r="CS73" s="17"/>
      <c r="CT73" s="17"/>
      <c r="CU73" s="17"/>
      <c r="CV73" s="17"/>
      <c r="CW73" s="17"/>
      <c r="CX73" s="17"/>
      <c r="CY73" s="19"/>
      <c r="CZ73" s="17"/>
      <c r="DA73" s="17"/>
      <c r="DB73" s="18"/>
      <c r="DC73" s="17"/>
      <c r="DD73" s="17"/>
      <c r="DE73" s="17"/>
      <c r="DF73" s="17"/>
      <c r="DG73" s="17"/>
      <c r="DH73" s="17"/>
      <c r="DI73" s="20"/>
      <c r="DJ73" s="21"/>
      <c r="DK73" s="21"/>
      <c r="DL73" s="22"/>
      <c r="DM73" s="21"/>
      <c r="DN73" s="21"/>
      <c r="DO73" s="21"/>
      <c r="DP73" s="21"/>
      <c r="DQ73" s="19"/>
      <c r="DR73" s="21"/>
      <c r="DS73" s="21"/>
      <c r="DT73" s="22"/>
      <c r="DU73" s="21"/>
      <c r="DV73" s="21"/>
      <c r="DW73" s="21"/>
      <c r="DX73" s="21"/>
      <c r="DZ73" s="21"/>
      <c r="EA73" s="21"/>
      <c r="EB73" s="22"/>
      <c r="EC73" s="21"/>
      <c r="ED73" s="21"/>
      <c r="EE73" s="21"/>
      <c r="EF73" s="21"/>
      <c r="EH73" s="21"/>
      <c r="EI73" s="21"/>
      <c r="EJ73" s="22"/>
      <c r="EK73" s="21"/>
      <c r="EL73" s="21"/>
      <c r="EM73" s="21"/>
      <c r="EN73" s="21"/>
      <c r="EO73" s="19"/>
      <c r="EP73" s="21"/>
      <c r="EQ73" s="21"/>
      <c r="ER73" s="22"/>
      <c r="ES73" s="21"/>
      <c r="ET73" s="21"/>
      <c r="EU73" s="21"/>
      <c r="EV73" s="21"/>
      <c r="EX73" s="21"/>
      <c r="EY73" s="21"/>
      <c r="EZ73" s="22"/>
      <c r="FA73" s="21"/>
      <c r="FB73" s="21"/>
      <c r="FC73" s="21"/>
      <c r="FD73" s="21"/>
      <c r="FF73" s="20"/>
      <c r="FG73" s="20"/>
      <c r="FH73" s="23"/>
      <c r="FI73" s="20"/>
      <c r="FJ73" s="20"/>
      <c r="FK73" s="20"/>
      <c r="FL73" s="20"/>
      <c r="FM73" s="19"/>
      <c r="FN73" s="20"/>
      <c r="FO73" s="20"/>
      <c r="FP73" s="23"/>
      <c r="FQ73" s="20"/>
      <c r="FR73" s="20"/>
      <c r="FS73" s="20"/>
      <c r="FT73" s="20"/>
      <c r="FV73" s="20"/>
      <c r="FW73" s="20"/>
      <c r="FX73" s="23"/>
      <c r="FY73" s="20"/>
      <c r="FZ73" s="20"/>
      <c r="GA73" s="20"/>
      <c r="GB73" s="20"/>
      <c r="GD73" s="20"/>
      <c r="GE73" s="20"/>
      <c r="GF73" s="20"/>
      <c r="GG73" s="20"/>
      <c r="GH73" s="20"/>
      <c r="GI73" s="20"/>
      <c r="GJ73" s="20"/>
      <c r="GK73" s="19"/>
      <c r="GL73" s="20"/>
      <c r="GM73" s="20"/>
      <c r="GN73" s="20"/>
      <c r="GO73" s="20"/>
      <c r="GP73" s="20"/>
      <c r="GQ73" s="20"/>
      <c r="GR73" s="20"/>
      <c r="GT73" s="20"/>
      <c r="GU73" s="20"/>
      <c r="GV73" s="20"/>
      <c r="GW73" s="20"/>
      <c r="GX73" s="20"/>
      <c r="GY73" s="20"/>
      <c r="GZ73" s="20"/>
    </row>
    <row r="74" spans="1:208" x14ac:dyDescent="0.3">
      <c r="A74" t="s">
        <v>29</v>
      </c>
      <c r="B74">
        <v>109</v>
      </c>
      <c r="C74">
        <v>44</v>
      </c>
      <c r="D74">
        <v>44</v>
      </c>
      <c r="E74">
        <v>36.700000000000003</v>
      </c>
      <c r="F74">
        <v>27.1</v>
      </c>
      <c r="G74">
        <v>20.100000000000001</v>
      </c>
      <c r="H74">
        <v>14.9</v>
      </c>
      <c r="I74">
        <v>11</v>
      </c>
      <c r="J74">
        <v>8.1</v>
      </c>
      <c r="K74">
        <v>6</v>
      </c>
      <c r="L74">
        <v>4.4000000000000004</v>
      </c>
      <c r="M74">
        <v>3.3</v>
      </c>
      <c r="O74" t="s">
        <v>29</v>
      </c>
      <c r="P74">
        <v>82</v>
      </c>
      <c r="Q74">
        <v>25</v>
      </c>
      <c r="R74">
        <v>19</v>
      </c>
      <c r="S74">
        <v>16.8</v>
      </c>
      <c r="T74">
        <v>13.7</v>
      </c>
      <c r="U74">
        <v>11.2</v>
      </c>
      <c r="V74">
        <v>9.1</v>
      </c>
      <c r="W74">
        <v>7.4</v>
      </c>
      <c r="X74">
        <v>6.1</v>
      </c>
      <c r="Y74">
        <v>4.9000000000000004</v>
      </c>
      <c r="Z74">
        <v>4</v>
      </c>
      <c r="AA74">
        <v>3.3</v>
      </c>
      <c r="AC74" t="s">
        <v>29</v>
      </c>
      <c r="AD74">
        <f t="shared" si="24"/>
        <v>27</v>
      </c>
      <c r="AE74">
        <f t="shared" si="24"/>
        <v>19</v>
      </c>
      <c r="AF74">
        <f t="shared" si="24"/>
        <v>25</v>
      </c>
      <c r="AG74">
        <f t="shared" si="24"/>
        <v>19.900000000000002</v>
      </c>
      <c r="AH74">
        <f t="shared" si="24"/>
        <v>13.400000000000002</v>
      </c>
      <c r="AI74">
        <f t="shared" si="24"/>
        <v>8.9000000000000021</v>
      </c>
      <c r="AJ74">
        <f t="shared" si="24"/>
        <v>5.8000000000000007</v>
      </c>
      <c r="AK74">
        <f t="shared" si="24"/>
        <v>3.5999999999999996</v>
      </c>
      <c r="AL74">
        <f t="shared" si="24"/>
        <v>2</v>
      </c>
      <c r="AM74">
        <f t="shared" si="24"/>
        <v>1.0999999999999996</v>
      </c>
      <c r="AN74">
        <f t="shared" si="24"/>
        <v>0.40000000000000036</v>
      </c>
      <c r="AO74">
        <f t="shared" si="24"/>
        <v>0</v>
      </c>
      <c r="AQ74" t="s">
        <v>42</v>
      </c>
      <c r="AR74" s="17">
        <f t="shared" si="13"/>
        <v>-0.02</v>
      </c>
      <c r="AS74" s="17">
        <f t="shared" si="25"/>
        <v>-0.11710000000000001</v>
      </c>
      <c r="AT74" s="18">
        <f t="shared" si="25"/>
        <v>-0.20019999999999999</v>
      </c>
      <c r="AU74" s="17">
        <f t="shared" si="25"/>
        <v>-0.27910000000000001</v>
      </c>
      <c r="AV74" s="17">
        <f t="shared" si="25"/>
        <v>-0.38539999999999996</v>
      </c>
      <c r="AW74" s="17">
        <f t="shared" si="25"/>
        <v>-0.52180000000000004</v>
      </c>
      <c r="AX74" s="17">
        <f t="shared" si="25"/>
        <v>-0.69379999999999997</v>
      </c>
      <c r="AY74" s="17">
        <f t="shared" si="25"/>
        <v>-0.90720000000000001</v>
      </c>
      <c r="AZ74" s="17">
        <f t="shared" si="25"/>
        <v>-1.1696000000000002</v>
      </c>
      <c r="BB74" s="17">
        <f t="shared" si="15"/>
        <v>-0.02</v>
      </c>
      <c r="BC74" s="17">
        <f t="shared" si="26"/>
        <v>-0.11700000000000001</v>
      </c>
      <c r="BD74" s="18">
        <f t="shared" si="26"/>
        <v>-0.19939999999999999</v>
      </c>
      <c r="BE74" s="17">
        <f t="shared" si="26"/>
        <v>-0.26910000000000001</v>
      </c>
      <c r="BF74" s="17">
        <f t="shared" si="26"/>
        <v>-0.33379999999999999</v>
      </c>
      <c r="BG74" s="17">
        <f t="shared" si="26"/>
        <v>-0.42000000000000004</v>
      </c>
      <c r="BH74" s="17">
        <f t="shared" si="26"/>
        <v>-0.53039999999999998</v>
      </c>
      <c r="BI74" s="17">
        <f t="shared" si="26"/>
        <v>-0.66880000000000006</v>
      </c>
      <c r="BJ74" s="17">
        <f t="shared" si="26"/>
        <v>-0.84040000000000004</v>
      </c>
      <c r="BK74" s="18"/>
      <c r="BL74" s="17">
        <f t="shared" si="17"/>
        <v>-0.02</v>
      </c>
      <c r="BM74" s="17">
        <f t="shared" si="27"/>
        <v>-0.11700000000000001</v>
      </c>
      <c r="BN74" s="18">
        <f t="shared" si="27"/>
        <v>-0.19939999999999999</v>
      </c>
      <c r="BO74" s="17">
        <f t="shared" si="27"/>
        <v>-0.26910000000000001</v>
      </c>
      <c r="BP74" s="17">
        <f t="shared" si="27"/>
        <v>-0.3337</v>
      </c>
      <c r="BQ74" s="17">
        <f t="shared" si="27"/>
        <v>-0.41949999999999998</v>
      </c>
      <c r="BR74" s="17">
        <f t="shared" si="27"/>
        <v>-0.52989999999999993</v>
      </c>
      <c r="BS74" s="17">
        <f t="shared" si="27"/>
        <v>-0.66819999999999991</v>
      </c>
      <c r="BT74" s="17">
        <f t="shared" si="27"/>
        <v>-0.83929999999999993</v>
      </c>
      <c r="BU74" s="17"/>
      <c r="BV74" s="17">
        <f t="shared" si="19"/>
        <v>-0.02</v>
      </c>
      <c r="BW74" s="17">
        <f t="shared" si="28"/>
        <v>-0.11700000000000001</v>
      </c>
      <c r="BX74" s="18">
        <f t="shared" si="28"/>
        <v>-0.1993</v>
      </c>
      <c r="BY74" s="17">
        <f t="shared" si="28"/>
        <v>-0.26869999999999999</v>
      </c>
      <c r="BZ74" s="17">
        <f t="shared" si="28"/>
        <v>-0.33379999999999999</v>
      </c>
      <c r="CA74" s="17">
        <f t="shared" si="28"/>
        <v>-0.42010000000000003</v>
      </c>
      <c r="CB74" s="17">
        <f t="shared" si="28"/>
        <v>-0.53100000000000003</v>
      </c>
      <c r="CC74" s="17">
        <f t="shared" si="28"/>
        <v>-0.66979999999999995</v>
      </c>
      <c r="CD74" s="17">
        <f t="shared" si="28"/>
        <v>-0.84149999999999991</v>
      </c>
      <c r="CE74" s="19"/>
      <c r="CF74" s="17"/>
      <c r="CG74" s="17"/>
      <c r="CH74" s="18"/>
      <c r="CI74" s="17"/>
      <c r="CJ74" s="17"/>
      <c r="CK74" s="17"/>
      <c r="CL74" s="17"/>
      <c r="CM74" s="17"/>
      <c r="CN74" s="17"/>
      <c r="CO74" s="19"/>
      <c r="CP74" s="17"/>
      <c r="CQ74" s="17"/>
      <c r="CR74" s="18"/>
      <c r="CS74" s="17"/>
      <c r="CT74" s="17"/>
      <c r="CU74" s="17"/>
      <c r="CV74" s="17"/>
      <c r="CW74" s="17"/>
      <c r="CX74" s="17"/>
      <c r="CY74" s="19"/>
      <c r="CZ74" s="17"/>
      <c r="DA74" s="17"/>
      <c r="DB74" s="18"/>
      <c r="DC74" s="17"/>
      <c r="DD74" s="17"/>
      <c r="DE74" s="17"/>
      <c r="DF74" s="17"/>
      <c r="DG74" s="17"/>
      <c r="DH74" s="17"/>
      <c r="DI74" s="20"/>
      <c r="DJ74" s="21"/>
      <c r="DK74" s="21"/>
      <c r="DL74" s="22"/>
      <c r="DM74" s="21"/>
      <c r="DN74" s="21"/>
      <c r="DO74" s="21"/>
      <c r="DP74" s="21"/>
      <c r="DQ74" s="19"/>
      <c r="DR74" s="21"/>
      <c r="DS74" s="21"/>
      <c r="DT74" s="22"/>
      <c r="DU74" s="21"/>
      <c r="DV74" s="21"/>
      <c r="DW74" s="21"/>
      <c r="DX74" s="21"/>
      <c r="DZ74" s="21"/>
      <c r="EA74" s="21"/>
      <c r="EB74" s="22"/>
      <c r="EC74" s="21"/>
      <c r="ED74" s="21"/>
      <c r="EE74" s="21"/>
      <c r="EF74" s="21"/>
      <c r="EH74" s="21"/>
      <c r="EI74" s="21"/>
      <c r="EJ74" s="22"/>
      <c r="EK74" s="21"/>
      <c r="EL74" s="21"/>
      <c r="EM74" s="21"/>
      <c r="EN74" s="21"/>
      <c r="EO74" s="19"/>
      <c r="EP74" s="21"/>
      <c r="EQ74" s="21"/>
      <c r="ER74" s="22"/>
      <c r="ES74" s="21"/>
      <c r="ET74" s="21"/>
      <c r="EU74" s="21"/>
      <c r="EV74" s="21"/>
      <c r="EX74" s="21"/>
      <c r="EY74" s="21"/>
      <c r="EZ74" s="22"/>
      <c r="FA74" s="21"/>
      <c r="FB74" s="21"/>
      <c r="FC74" s="21"/>
      <c r="FD74" s="21"/>
      <c r="FF74" s="20"/>
      <c r="FG74" s="20"/>
      <c r="FH74" s="23"/>
      <c r="FI74" s="20"/>
      <c r="FJ74" s="20"/>
      <c r="FK74" s="20"/>
      <c r="FL74" s="20"/>
      <c r="FM74" s="19"/>
      <c r="FN74" s="20"/>
      <c r="FO74" s="20"/>
      <c r="FP74" s="23"/>
      <c r="FQ74" s="20"/>
      <c r="FR74" s="20"/>
      <c r="FS74" s="20"/>
      <c r="FT74" s="20"/>
      <c r="FV74" s="20"/>
      <c r="FW74" s="20"/>
      <c r="FX74" s="23"/>
      <c r="FY74" s="20"/>
      <c r="FZ74" s="20"/>
      <c r="GA74" s="20"/>
      <c r="GB74" s="20"/>
      <c r="GD74" s="20"/>
      <c r="GE74" s="20"/>
      <c r="GF74" s="20"/>
      <c r="GG74" s="20"/>
      <c r="GH74" s="20"/>
      <c r="GI74" s="20"/>
      <c r="GJ74" s="20"/>
      <c r="GK74" s="19"/>
      <c r="GL74" s="20"/>
      <c r="GM74" s="20"/>
      <c r="GN74" s="20"/>
      <c r="GO74" s="20"/>
      <c r="GP74" s="20"/>
      <c r="GQ74" s="20"/>
      <c r="GR74" s="20"/>
      <c r="GT74" s="20"/>
      <c r="GU74" s="20"/>
      <c r="GV74" s="20"/>
      <c r="GW74" s="20"/>
      <c r="GX74" s="20"/>
      <c r="GY74" s="20"/>
      <c r="GZ74" s="20"/>
    </row>
    <row r="75" spans="1:208" x14ac:dyDescent="0.3">
      <c r="A75" t="s">
        <v>108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O75" t="s">
        <v>108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C75" t="s">
        <v>108</v>
      </c>
      <c r="AD75">
        <f t="shared" si="24"/>
        <v>-1</v>
      </c>
      <c r="AE75">
        <f t="shared" si="24"/>
        <v>0</v>
      </c>
      <c r="AF75">
        <f t="shared" si="24"/>
        <v>0</v>
      </c>
      <c r="AG75">
        <f t="shared" si="24"/>
        <v>0</v>
      </c>
      <c r="AH75">
        <f t="shared" si="24"/>
        <v>0</v>
      </c>
      <c r="AI75">
        <f t="shared" si="24"/>
        <v>0</v>
      </c>
      <c r="AJ75">
        <f t="shared" si="24"/>
        <v>0</v>
      </c>
      <c r="AK75">
        <f t="shared" si="24"/>
        <v>0</v>
      </c>
      <c r="AL75">
        <f t="shared" si="24"/>
        <v>0</v>
      </c>
      <c r="AM75">
        <f t="shared" si="24"/>
        <v>0</v>
      </c>
      <c r="AN75">
        <f t="shared" si="24"/>
        <v>0</v>
      </c>
      <c r="AO75">
        <f t="shared" si="24"/>
        <v>0</v>
      </c>
      <c r="AQ75" s="4" t="s">
        <v>44</v>
      </c>
      <c r="AR75" s="13">
        <f t="shared" si="13"/>
        <v>-99.874199999999973</v>
      </c>
      <c r="AS75" s="13">
        <f t="shared" si="25"/>
        <v>-606.78089999999986</v>
      </c>
      <c r="AT75" s="24">
        <f t="shared" si="25"/>
        <v>-1161.2606999999998</v>
      </c>
      <c r="AU75" s="13">
        <f t="shared" si="25"/>
        <v>-1795.0968999999998</v>
      </c>
      <c r="AV75" s="13">
        <f t="shared" si="25"/>
        <v>-2458.0003999999999</v>
      </c>
      <c r="AW75" s="13">
        <f t="shared" si="25"/>
        <v>-3067.4157999999998</v>
      </c>
      <c r="AX75" s="13">
        <f t="shared" si="25"/>
        <v>-3595.6835999999994</v>
      </c>
      <c r="AY75" s="13">
        <f t="shared" si="25"/>
        <v>-4032.3617999999997</v>
      </c>
      <c r="AZ75" s="13">
        <f t="shared" si="25"/>
        <v>-4390.5707000000002</v>
      </c>
      <c r="BA75" s="4"/>
      <c r="BB75" s="13">
        <f t="shared" si="15"/>
        <v>-99.874199999999973</v>
      </c>
      <c r="BC75" s="13">
        <f t="shared" si="26"/>
        <v>-614.91579999999988</v>
      </c>
      <c r="BD75" s="24">
        <f t="shared" si="26"/>
        <v>-1214.3144999999997</v>
      </c>
      <c r="BE75" s="13">
        <f t="shared" si="26"/>
        <v>-1926.6255999999996</v>
      </c>
      <c r="BF75" s="13">
        <f t="shared" si="26"/>
        <v>-2749.5723999999996</v>
      </c>
      <c r="BG75" s="13">
        <f t="shared" si="26"/>
        <v>-3592.9436999999994</v>
      </c>
      <c r="BH75" s="13">
        <f t="shared" si="26"/>
        <v>-4401.4803999999995</v>
      </c>
      <c r="BI75" s="13">
        <f t="shared" si="26"/>
        <v>-5092.5031999999992</v>
      </c>
      <c r="BJ75" s="13">
        <f t="shared" si="26"/>
        <v>-5681.119999999999</v>
      </c>
      <c r="BK75" s="24"/>
      <c r="BL75" s="13">
        <f t="shared" si="17"/>
        <v>-99.874199999999973</v>
      </c>
      <c r="BM75" s="13">
        <f t="shared" si="27"/>
        <v>-615.90189999999984</v>
      </c>
      <c r="BN75" s="24">
        <f t="shared" si="27"/>
        <v>-1222.3531</v>
      </c>
      <c r="BO75" s="13">
        <f t="shared" si="27"/>
        <v>-1943.4514000000001</v>
      </c>
      <c r="BP75" s="13">
        <f t="shared" si="27"/>
        <v>-2753.6301000000003</v>
      </c>
      <c r="BQ75" s="13">
        <f t="shared" si="27"/>
        <v>-3607.1137000000008</v>
      </c>
      <c r="BR75" s="13">
        <f t="shared" si="27"/>
        <v>-4430.9192000000012</v>
      </c>
      <c r="BS75" s="13">
        <f t="shared" si="27"/>
        <v>-5144.6909000000005</v>
      </c>
      <c r="BT75" s="13">
        <f t="shared" si="27"/>
        <v>-5772.5731999999998</v>
      </c>
      <c r="BU75" s="13"/>
      <c r="BV75" s="13">
        <f t="shared" si="19"/>
        <v>-99.874199999999973</v>
      </c>
      <c r="BW75" s="13">
        <f t="shared" si="28"/>
        <v>-615.13369999999986</v>
      </c>
      <c r="BX75" s="24">
        <f t="shared" si="28"/>
        <v>-1215.5208999999998</v>
      </c>
      <c r="BY75" s="13">
        <f t="shared" si="28"/>
        <v>-1925.9227999999996</v>
      </c>
      <c r="BZ75" s="13">
        <f t="shared" si="28"/>
        <v>-2740.1209999999996</v>
      </c>
      <c r="CA75" s="13">
        <f t="shared" si="28"/>
        <v>-3583.2936</v>
      </c>
      <c r="CB75" s="13">
        <f t="shared" si="28"/>
        <v>-4377.5295999999998</v>
      </c>
      <c r="CC75" s="13">
        <f t="shared" si="28"/>
        <v>-5064.6007</v>
      </c>
      <c r="CD75" s="13">
        <f t="shared" si="28"/>
        <v>-5661.5526</v>
      </c>
      <c r="CE75" s="14"/>
      <c r="CF75" s="13"/>
      <c r="CG75" s="13"/>
      <c r="CH75" s="24"/>
      <c r="CI75" s="13"/>
      <c r="CJ75" s="13"/>
      <c r="CK75" s="13"/>
      <c r="CL75" s="13"/>
      <c r="CM75" s="13"/>
      <c r="CN75" s="13"/>
      <c r="CO75" s="14"/>
      <c r="CP75" s="13"/>
      <c r="CQ75" s="13"/>
      <c r="CR75" s="24"/>
      <c r="CS75" s="13"/>
      <c r="CT75" s="13"/>
      <c r="CU75" s="13"/>
      <c r="CV75" s="13"/>
      <c r="CW75" s="13"/>
      <c r="CX75" s="13"/>
      <c r="CY75" s="14"/>
      <c r="CZ75" s="13"/>
      <c r="DA75" s="13"/>
      <c r="DB75" s="24"/>
      <c r="DC75" s="13"/>
      <c r="DD75" s="13"/>
      <c r="DE75" s="13"/>
      <c r="DF75" s="13"/>
      <c r="DG75" s="13"/>
      <c r="DH75" s="13"/>
      <c r="DI75" s="15"/>
      <c r="DJ75" s="16"/>
      <c r="DK75" s="16"/>
      <c r="DL75" s="25"/>
      <c r="DM75" s="16"/>
      <c r="DN75" s="16"/>
      <c r="DO75" s="16"/>
      <c r="DP75" s="16"/>
      <c r="DQ75" s="14"/>
      <c r="DR75" s="16"/>
      <c r="DS75" s="16"/>
      <c r="DT75" s="25"/>
      <c r="DU75" s="16"/>
      <c r="DV75" s="16"/>
      <c r="DW75" s="16"/>
      <c r="DX75" s="16"/>
      <c r="DY75" s="4"/>
      <c r="DZ75" s="16"/>
      <c r="EA75" s="16"/>
      <c r="EB75" s="25"/>
      <c r="EC75" s="16"/>
      <c r="ED75" s="16"/>
      <c r="EE75" s="16"/>
      <c r="EF75" s="16"/>
      <c r="EG75" s="4"/>
      <c r="EH75" s="16"/>
      <c r="EI75" s="16"/>
      <c r="EJ75" s="25"/>
      <c r="EK75" s="16"/>
      <c r="EL75" s="16"/>
      <c r="EM75" s="16"/>
      <c r="EN75" s="16"/>
      <c r="EO75" s="14"/>
      <c r="EP75" s="16"/>
      <c r="EQ75" s="16"/>
      <c r="ER75" s="25"/>
      <c r="ES75" s="16"/>
      <c r="ET75" s="16"/>
      <c r="EU75" s="16"/>
      <c r="EV75" s="16"/>
      <c r="EX75" s="16"/>
      <c r="EY75" s="16"/>
      <c r="EZ75" s="25"/>
      <c r="FA75" s="16"/>
      <c r="FB75" s="16"/>
      <c r="FC75" s="16"/>
      <c r="FD75" s="16"/>
      <c r="FF75" s="15"/>
      <c r="FG75" s="15"/>
      <c r="FH75" s="26"/>
      <c r="FI75" s="15"/>
      <c r="FJ75" s="15"/>
      <c r="FK75" s="15"/>
      <c r="FL75" s="15"/>
      <c r="FM75" s="14"/>
      <c r="FN75" s="15"/>
      <c r="FO75" s="15"/>
      <c r="FP75" s="26"/>
      <c r="FQ75" s="15"/>
      <c r="FR75" s="15"/>
      <c r="FS75" s="15"/>
      <c r="FT75" s="15"/>
      <c r="FU75" s="4"/>
      <c r="FV75" s="15"/>
      <c r="FW75" s="15"/>
      <c r="FX75" s="26"/>
      <c r="FY75" s="15"/>
      <c r="FZ75" s="15"/>
      <c r="GA75" s="15"/>
      <c r="GB75" s="15"/>
      <c r="GC75" s="4"/>
      <c r="GD75" s="15"/>
      <c r="GE75" s="15"/>
      <c r="GF75" s="15"/>
      <c r="GG75" s="15"/>
      <c r="GH75" s="15"/>
      <c r="GI75" s="15"/>
      <c r="GJ75" s="15"/>
      <c r="GK75" s="14"/>
      <c r="GL75" s="15"/>
      <c r="GM75" s="15"/>
      <c r="GN75" s="15"/>
      <c r="GO75" s="15"/>
      <c r="GP75" s="15"/>
      <c r="GQ75" s="15"/>
      <c r="GR75" s="15"/>
      <c r="GT75" s="15"/>
      <c r="GU75" s="15"/>
      <c r="GV75" s="15"/>
      <c r="GW75" s="15"/>
      <c r="GX75" s="15"/>
      <c r="GY75" s="15"/>
      <c r="GZ75" s="15"/>
    </row>
    <row r="76" spans="1:208" x14ac:dyDescent="0.3">
      <c r="A76" t="s">
        <v>109</v>
      </c>
      <c r="B76">
        <v>0</v>
      </c>
      <c r="C76">
        <v>7</v>
      </c>
      <c r="D76">
        <v>8</v>
      </c>
      <c r="E76">
        <v>6.7</v>
      </c>
      <c r="F76">
        <v>4.9000000000000004</v>
      </c>
      <c r="G76">
        <v>3.7</v>
      </c>
      <c r="H76">
        <v>2.7</v>
      </c>
      <c r="I76">
        <v>2</v>
      </c>
      <c r="J76">
        <v>1.5</v>
      </c>
      <c r="K76">
        <v>1.1000000000000001</v>
      </c>
      <c r="L76">
        <v>0.8</v>
      </c>
      <c r="M76">
        <v>0.6</v>
      </c>
      <c r="O76" t="s">
        <v>109</v>
      </c>
      <c r="P76">
        <v>1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C76" t="s">
        <v>109</v>
      </c>
      <c r="AD76">
        <f t="shared" si="24"/>
        <v>-1</v>
      </c>
      <c r="AE76">
        <f t="shared" si="24"/>
        <v>7</v>
      </c>
      <c r="AF76">
        <f t="shared" si="24"/>
        <v>8</v>
      </c>
      <c r="AG76">
        <f t="shared" si="24"/>
        <v>6.7</v>
      </c>
      <c r="AH76">
        <f t="shared" si="24"/>
        <v>4.9000000000000004</v>
      </c>
      <c r="AI76">
        <f t="shared" si="24"/>
        <v>3.7</v>
      </c>
      <c r="AJ76">
        <f t="shared" si="24"/>
        <v>2.7</v>
      </c>
      <c r="AK76">
        <f t="shared" si="24"/>
        <v>2</v>
      </c>
      <c r="AL76">
        <f t="shared" si="24"/>
        <v>1.5</v>
      </c>
      <c r="AM76">
        <f t="shared" si="24"/>
        <v>1.1000000000000001</v>
      </c>
      <c r="AN76">
        <f t="shared" si="24"/>
        <v>0.8</v>
      </c>
      <c r="AO76">
        <f t="shared" si="24"/>
        <v>0.6</v>
      </c>
      <c r="AQ76" t="s">
        <v>46</v>
      </c>
      <c r="AR76" s="17">
        <f t="shared" si="13"/>
        <v>-82.419200000000004</v>
      </c>
      <c r="AS76" s="17">
        <f t="shared" si="25"/>
        <v>-508.50580000000002</v>
      </c>
      <c r="AT76" s="18">
        <f t="shared" si="25"/>
        <v>-1011.4941</v>
      </c>
      <c r="AU76" s="17">
        <f t="shared" si="25"/>
        <v>-1608.4446</v>
      </c>
      <c r="AV76" s="17">
        <f t="shared" si="25"/>
        <v>-2237.8283000000001</v>
      </c>
      <c r="AW76" s="17">
        <f t="shared" si="25"/>
        <v>-2818.3928000000001</v>
      </c>
      <c r="AX76" s="17">
        <f t="shared" si="25"/>
        <v>-3318.6925000000001</v>
      </c>
      <c r="AY76" s="17">
        <f t="shared" si="25"/>
        <v>-3726.6475999999998</v>
      </c>
      <c r="AZ76" s="17">
        <f t="shared" si="25"/>
        <v>-4059.3019999999997</v>
      </c>
      <c r="BB76" s="17">
        <f t="shared" si="15"/>
        <v>-82.419200000000004</v>
      </c>
      <c r="BC76" s="17">
        <f t="shared" si="26"/>
        <v>-512.43960000000004</v>
      </c>
      <c r="BD76" s="18">
        <f t="shared" si="26"/>
        <v>-1035.9494</v>
      </c>
      <c r="BE76" s="17">
        <f t="shared" si="26"/>
        <v>-1672.7172</v>
      </c>
      <c r="BF76" s="17">
        <f t="shared" si="26"/>
        <v>-2417.8147000000004</v>
      </c>
      <c r="BG76" s="17">
        <f t="shared" si="26"/>
        <v>-3174.6757000000002</v>
      </c>
      <c r="BH76" s="17">
        <f t="shared" si="26"/>
        <v>-3889.6976</v>
      </c>
      <c r="BI76" s="17">
        <f t="shared" si="26"/>
        <v>-4480.3615</v>
      </c>
      <c r="BJ76" s="17">
        <f t="shared" si="26"/>
        <v>-4961.9967000000006</v>
      </c>
      <c r="BK76" s="18"/>
      <c r="BL76" s="17">
        <f t="shared" si="17"/>
        <v>-82.419200000000004</v>
      </c>
      <c r="BM76" s="17">
        <f t="shared" si="27"/>
        <v>-509.0299</v>
      </c>
      <c r="BN76" s="18">
        <f t="shared" si="27"/>
        <v>-1014.7522</v>
      </c>
      <c r="BO76" s="17">
        <f t="shared" si="27"/>
        <v>-1620.8813</v>
      </c>
      <c r="BP76" s="17">
        <f t="shared" si="27"/>
        <v>-2299.1519000000003</v>
      </c>
      <c r="BQ76" s="17">
        <f t="shared" si="27"/>
        <v>-3001.1445000000003</v>
      </c>
      <c r="BR76" s="17">
        <f t="shared" si="27"/>
        <v>-3655.2083000000002</v>
      </c>
      <c r="BS76" s="17">
        <f t="shared" si="27"/>
        <v>-4188.5433999999996</v>
      </c>
      <c r="BT76" s="17">
        <f t="shared" si="27"/>
        <v>-4623.432499999999</v>
      </c>
      <c r="BU76" s="17"/>
      <c r="BV76" s="17">
        <f t="shared" si="19"/>
        <v>-82.419200000000004</v>
      </c>
      <c r="BW76" s="17">
        <f t="shared" si="28"/>
        <v>-512.43960000000004</v>
      </c>
      <c r="BX76" s="18">
        <f t="shared" si="28"/>
        <v>-1035.9494</v>
      </c>
      <c r="BY76" s="17">
        <f t="shared" si="28"/>
        <v>-1669.9096</v>
      </c>
      <c r="BZ76" s="17">
        <f t="shared" si="28"/>
        <v>-2402.9733999999999</v>
      </c>
      <c r="CA76" s="17">
        <f t="shared" si="28"/>
        <v>-3151.0250000000001</v>
      </c>
      <c r="CB76" s="17">
        <f t="shared" si="28"/>
        <v>-3838.1804000000002</v>
      </c>
      <c r="CC76" s="17">
        <f t="shared" si="28"/>
        <v>-4402.4476999999997</v>
      </c>
      <c r="CD76" s="17">
        <f t="shared" si="28"/>
        <v>-4862.5590000000002</v>
      </c>
      <c r="CE76" s="19"/>
      <c r="CF76" s="17"/>
      <c r="CG76" s="17"/>
      <c r="CH76" s="18"/>
      <c r="CI76" s="17"/>
      <c r="CJ76" s="17"/>
      <c r="CK76" s="17"/>
      <c r="CL76" s="17"/>
      <c r="CM76" s="17"/>
      <c r="CN76" s="17"/>
      <c r="CO76" s="19"/>
      <c r="CP76" s="17"/>
      <c r="CQ76" s="17"/>
      <c r="CR76" s="18"/>
      <c r="CS76" s="17"/>
      <c r="CT76" s="17"/>
      <c r="CU76" s="17"/>
      <c r="CV76" s="17"/>
      <c r="CW76" s="17"/>
      <c r="CX76" s="17"/>
      <c r="CY76" s="19"/>
      <c r="CZ76" s="17"/>
      <c r="DA76" s="17"/>
      <c r="DB76" s="18"/>
      <c r="DC76" s="17"/>
      <c r="DD76" s="17"/>
      <c r="DE76" s="17"/>
      <c r="DF76" s="17"/>
      <c r="DG76" s="17"/>
      <c r="DH76" s="17"/>
      <c r="DI76" s="20"/>
      <c r="DJ76" s="21"/>
      <c r="DK76" s="21"/>
      <c r="DL76" s="22"/>
      <c r="DM76" s="21"/>
      <c r="DN76" s="21"/>
      <c r="DO76" s="21"/>
      <c r="DP76" s="21"/>
      <c r="DQ76" s="19"/>
      <c r="DR76" s="21"/>
      <c r="DS76" s="21"/>
      <c r="DT76" s="22"/>
      <c r="DU76" s="21"/>
      <c r="DV76" s="21"/>
      <c r="DW76" s="21"/>
      <c r="DX76" s="21"/>
      <c r="DZ76" s="21"/>
      <c r="EA76" s="21"/>
      <c r="EB76" s="22"/>
      <c r="EC76" s="21"/>
      <c r="ED76" s="21"/>
      <c r="EE76" s="21"/>
      <c r="EF76" s="21"/>
      <c r="EH76" s="21"/>
      <c r="EI76" s="21"/>
      <c r="EJ76" s="22"/>
      <c r="EK76" s="21"/>
      <c r="EL76" s="21"/>
      <c r="EM76" s="21"/>
      <c r="EN76" s="21"/>
      <c r="EO76" s="19"/>
      <c r="EP76" s="21"/>
      <c r="EQ76" s="21"/>
      <c r="ER76" s="22"/>
      <c r="ES76" s="21"/>
      <c r="ET76" s="21"/>
      <c r="EU76" s="21"/>
      <c r="EV76" s="21"/>
      <c r="EX76" s="21"/>
      <c r="EY76" s="21"/>
      <c r="EZ76" s="22"/>
      <c r="FA76" s="21"/>
      <c r="FB76" s="21"/>
      <c r="FC76" s="21"/>
      <c r="FD76" s="21"/>
      <c r="FF76" s="20"/>
      <c r="FG76" s="20"/>
      <c r="FH76" s="23"/>
      <c r="FI76" s="20"/>
      <c r="FJ76" s="20"/>
      <c r="FK76" s="20"/>
      <c r="FL76" s="20"/>
      <c r="FM76" s="19"/>
      <c r="FN76" s="20"/>
      <c r="FO76" s="20"/>
      <c r="FP76" s="23"/>
      <c r="FQ76" s="20"/>
      <c r="FR76" s="20"/>
      <c r="FS76" s="20"/>
      <c r="FT76" s="20"/>
      <c r="FV76" s="20"/>
      <c r="FW76" s="20"/>
      <c r="FX76" s="23"/>
      <c r="FY76" s="20"/>
      <c r="FZ76" s="20"/>
      <c r="GA76" s="20"/>
      <c r="GB76" s="20"/>
      <c r="GD76" s="20"/>
      <c r="GE76" s="20"/>
      <c r="GF76" s="20"/>
      <c r="GG76" s="20"/>
      <c r="GH76" s="20"/>
      <c r="GI76" s="20"/>
      <c r="GJ76" s="20"/>
      <c r="GK76" s="19"/>
      <c r="GL76" s="20"/>
      <c r="GM76" s="20"/>
      <c r="GN76" s="20"/>
      <c r="GO76" s="20"/>
      <c r="GP76" s="20"/>
      <c r="GQ76" s="20"/>
      <c r="GR76" s="20"/>
      <c r="GT76" s="20"/>
      <c r="GU76" s="20"/>
      <c r="GV76" s="20"/>
      <c r="GW76" s="20"/>
      <c r="GX76" s="20"/>
      <c r="GY76" s="20"/>
      <c r="GZ76" s="20"/>
    </row>
    <row r="77" spans="1:208" x14ac:dyDescent="0.3">
      <c r="A77" t="s">
        <v>110</v>
      </c>
      <c r="B77">
        <v>0</v>
      </c>
      <c r="C77">
        <v>136</v>
      </c>
      <c r="D77">
        <v>143</v>
      </c>
      <c r="E77">
        <v>119.6</v>
      </c>
      <c r="F77">
        <v>121.2</v>
      </c>
      <c r="G77">
        <v>136.9</v>
      </c>
      <c r="H77">
        <v>111.9</v>
      </c>
      <c r="I77">
        <v>92.9</v>
      </c>
      <c r="J77">
        <v>68.7</v>
      </c>
      <c r="K77">
        <v>50.7</v>
      </c>
      <c r="L77">
        <v>37.4</v>
      </c>
      <c r="M77">
        <v>27.6</v>
      </c>
      <c r="O77" t="s">
        <v>110</v>
      </c>
      <c r="P77">
        <v>1</v>
      </c>
      <c r="Q77">
        <v>1</v>
      </c>
      <c r="R77">
        <v>3</v>
      </c>
      <c r="S77">
        <v>2.7</v>
      </c>
      <c r="T77">
        <v>2.2000000000000002</v>
      </c>
      <c r="U77">
        <v>1.8</v>
      </c>
      <c r="V77">
        <v>1.5</v>
      </c>
      <c r="W77">
        <v>1.2</v>
      </c>
      <c r="X77">
        <v>1</v>
      </c>
      <c r="Y77">
        <v>0.8</v>
      </c>
      <c r="Z77">
        <v>0.6</v>
      </c>
      <c r="AA77">
        <v>0.5</v>
      </c>
      <c r="AC77" t="s">
        <v>110</v>
      </c>
      <c r="AD77">
        <f t="shared" si="24"/>
        <v>-1</v>
      </c>
      <c r="AE77">
        <f t="shared" si="24"/>
        <v>135</v>
      </c>
      <c r="AF77">
        <f t="shared" si="24"/>
        <v>140</v>
      </c>
      <c r="AG77">
        <f t="shared" si="24"/>
        <v>116.89999999999999</v>
      </c>
      <c r="AH77">
        <f t="shared" si="24"/>
        <v>119</v>
      </c>
      <c r="AI77">
        <f t="shared" si="24"/>
        <v>135.1</v>
      </c>
      <c r="AJ77">
        <f t="shared" si="24"/>
        <v>110.4</v>
      </c>
      <c r="AK77">
        <f t="shared" si="24"/>
        <v>91.7</v>
      </c>
      <c r="AL77">
        <f t="shared" si="24"/>
        <v>67.7</v>
      </c>
      <c r="AM77">
        <f t="shared" si="24"/>
        <v>49.900000000000006</v>
      </c>
      <c r="AN77">
        <f t="shared" si="24"/>
        <v>36.799999999999997</v>
      </c>
      <c r="AO77">
        <f t="shared" si="24"/>
        <v>27.1</v>
      </c>
      <c r="AQ77" t="s">
        <v>48</v>
      </c>
      <c r="AR77" s="17">
        <f t="shared" si="13"/>
        <v>-5.6657999999999999</v>
      </c>
      <c r="AS77" s="17">
        <f t="shared" si="25"/>
        <v>-35.2286</v>
      </c>
      <c r="AT77" s="18">
        <f t="shared" si="25"/>
        <v>-71.226100000000002</v>
      </c>
      <c r="AU77" s="17">
        <f t="shared" si="25"/>
        <v>-115.045</v>
      </c>
      <c r="AV77" s="17">
        <f t="shared" si="25"/>
        <v>-168.3751</v>
      </c>
      <c r="AW77" s="17">
        <f t="shared" si="25"/>
        <v>-233.2732</v>
      </c>
      <c r="AX77" s="17">
        <f t="shared" si="25"/>
        <v>-312.24330000000003</v>
      </c>
      <c r="AY77" s="17">
        <f t="shared" si="25"/>
        <v>-408.33210000000008</v>
      </c>
      <c r="AZ77" s="17">
        <f t="shared" si="25"/>
        <v>-525.24750000000006</v>
      </c>
      <c r="BB77" s="17">
        <f t="shared" si="15"/>
        <v>-5.6657999999999999</v>
      </c>
      <c r="BC77" s="17">
        <f t="shared" si="26"/>
        <v>-35.2286</v>
      </c>
      <c r="BD77" s="18">
        <f t="shared" si="26"/>
        <v>-71.226100000000002</v>
      </c>
      <c r="BE77" s="17">
        <f t="shared" si="26"/>
        <v>-115.045</v>
      </c>
      <c r="BF77" s="17">
        <f t="shared" si="26"/>
        <v>-168.3751</v>
      </c>
      <c r="BG77" s="17">
        <f t="shared" si="26"/>
        <v>-233.2732</v>
      </c>
      <c r="BH77" s="17">
        <f t="shared" si="26"/>
        <v>-312.24330000000003</v>
      </c>
      <c r="BI77" s="17">
        <f t="shared" si="26"/>
        <v>-408.33220000000006</v>
      </c>
      <c r="BJ77" s="17">
        <f t="shared" si="26"/>
        <v>-525.24800000000005</v>
      </c>
      <c r="BK77" s="18"/>
      <c r="BL77" s="17">
        <f t="shared" si="17"/>
        <v>-5.6657999999999999</v>
      </c>
      <c r="BM77" s="17">
        <f t="shared" si="27"/>
        <v>-35.2286</v>
      </c>
      <c r="BN77" s="18">
        <f t="shared" si="27"/>
        <v>-71.226100000000002</v>
      </c>
      <c r="BO77" s="17">
        <f t="shared" si="27"/>
        <v>-115.045</v>
      </c>
      <c r="BP77" s="17">
        <f t="shared" si="27"/>
        <v>-168.3751</v>
      </c>
      <c r="BQ77" s="17">
        <f t="shared" si="27"/>
        <v>-233.2732</v>
      </c>
      <c r="BR77" s="17">
        <f t="shared" si="27"/>
        <v>-312.24330000000003</v>
      </c>
      <c r="BS77" s="17">
        <f t="shared" si="27"/>
        <v>-408.33220000000006</v>
      </c>
      <c r="BT77" s="17">
        <f t="shared" si="27"/>
        <v>-525.24800000000005</v>
      </c>
      <c r="BU77" s="17"/>
      <c r="BV77" s="17">
        <f t="shared" si="19"/>
        <v>-5.6657999999999999</v>
      </c>
      <c r="BW77" s="17">
        <f t="shared" si="28"/>
        <v>-35.2286</v>
      </c>
      <c r="BX77" s="18">
        <f t="shared" si="28"/>
        <v>-71.226100000000002</v>
      </c>
      <c r="BY77" s="17">
        <f t="shared" si="28"/>
        <v>-115.045</v>
      </c>
      <c r="BZ77" s="17">
        <f t="shared" si="28"/>
        <v>-168.3751</v>
      </c>
      <c r="CA77" s="17">
        <f t="shared" si="28"/>
        <v>-233.2732</v>
      </c>
      <c r="CB77" s="17">
        <f t="shared" si="28"/>
        <v>-312.24330000000003</v>
      </c>
      <c r="CC77" s="17">
        <f t="shared" si="28"/>
        <v>-408.33220000000006</v>
      </c>
      <c r="CD77" s="17">
        <f t="shared" si="28"/>
        <v>-525.24800000000005</v>
      </c>
      <c r="CE77" s="19"/>
      <c r="CF77" s="17"/>
      <c r="CG77" s="17"/>
      <c r="CH77" s="18"/>
      <c r="CI77" s="17"/>
      <c r="CJ77" s="17"/>
      <c r="CK77" s="17"/>
      <c r="CL77" s="17"/>
      <c r="CM77" s="17"/>
      <c r="CN77" s="17"/>
      <c r="CO77" s="19"/>
      <c r="CP77" s="17"/>
      <c r="CQ77" s="17"/>
      <c r="CR77" s="18"/>
      <c r="CS77" s="17"/>
      <c r="CT77" s="17"/>
      <c r="CU77" s="17"/>
      <c r="CV77" s="17"/>
      <c r="CW77" s="17"/>
      <c r="CX77" s="17"/>
      <c r="CY77" s="19"/>
      <c r="CZ77" s="17"/>
      <c r="DA77" s="17"/>
      <c r="DB77" s="18"/>
      <c r="DC77" s="17"/>
      <c r="DD77" s="17"/>
      <c r="DE77" s="17"/>
      <c r="DF77" s="17"/>
      <c r="DG77" s="17"/>
      <c r="DH77" s="17"/>
      <c r="DI77" s="20"/>
      <c r="DJ77" s="21"/>
      <c r="DK77" s="21"/>
      <c r="DL77" s="22"/>
      <c r="DM77" s="21"/>
      <c r="DN77" s="21"/>
      <c r="DO77" s="21"/>
      <c r="DP77" s="21"/>
      <c r="DQ77" s="19"/>
      <c r="DR77" s="21"/>
      <c r="DS77" s="21"/>
      <c r="DT77" s="22"/>
      <c r="DU77" s="21"/>
      <c r="DV77" s="21"/>
      <c r="DW77" s="21"/>
      <c r="DX77" s="21"/>
      <c r="DZ77" s="21"/>
      <c r="EA77" s="21"/>
      <c r="EB77" s="22"/>
      <c r="EC77" s="21"/>
      <c r="ED77" s="21"/>
      <c r="EE77" s="21"/>
      <c r="EF77" s="21"/>
      <c r="EH77" s="21"/>
      <c r="EI77" s="21"/>
      <c r="EJ77" s="22"/>
      <c r="EK77" s="21"/>
      <c r="EL77" s="21"/>
      <c r="EM77" s="21"/>
      <c r="EN77" s="21"/>
      <c r="EO77" s="19"/>
      <c r="EP77" s="21"/>
      <c r="EQ77" s="21"/>
      <c r="ER77" s="22"/>
      <c r="ES77" s="21"/>
      <c r="ET77" s="21"/>
      <c r="EU77" s="21"/>
      <c r="EV77" s="21"/>
      <c r="EX77" s="21"/>
      <c r="EY77" s="21"/>
      <c r="EZ77" s="22"/>
      <c r="FA77" s="21"/>
      <c r="FB77" s="21"/>
      <c r="FC77" s="21"/>
      <c r="FD77" s="21"/>
      <c r="FF77" s="20"/>
      <c r="FG77" s="20"/>
      <c r="FH77" s="23"/>
      <c r="FI77" s="20"/>
      <c r="FJ77" s="20"/>
      <c r="FK77" s="20"/>
      <c r="FL77" s="20"/>
      <c r="FM77" s="19"/>
      <c r="FN77" s="20"/>
      <c r="FO77" s="20"/>
      <c r="FP77" s="23"/>
      <c r="FQ77" s="20"/>
      <c r="FR77" s="20"/>
      <c r="FS77" s="20"/>
      <c r="FT77" s="20"/>
      <c r="FV77" s="20"/>
      <c r="FW77" s="20"/>
      <c r="FX77" s="23"/>
      <c r="FY77" s="20"/>
      <c r="FZ77" s="20"/>
      <c r="GA77" s="20"/>
      <c r="GB77" s="20"/>
      <c r="GD77" s="20"/>
      <c r="GE77" s="20"/>
      <c r="GF77" s="20"/>
      <c r="GG77" s="20"/>
      <c r="GH77" s="20"/>
      <c r="GI77" s="20"/>
      <c r="GJ77" s="20"/>
      <c r="GK77" s="19"/>
      <c r="GL77" s="20"/>
      <c r="GM77" s="20"/>
      <c r="GN77" s="20"/>
      <c r="GO77" s="20"/>
      <c r="GP77" s="20"/>
      <c r="GQ77" s="20"/>
      <c r="GR77" s="20"/>
      <c r="GT77" s="20"/>
      <c r="GU77" s="20"/>
      <c r="GV77" s="20"/>
      <c r="GW77" s="20"/>
      <c r="GX77" s="20"/>
      <c r="GY77" s="20"/>
      <c r="GZ77" s="20"/>
    </row>
    <row r="78" spans="1:208" x14ac:dyDescent="0.3">
      <c r="A78" t="s">
        <v>111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O78" t="s">
        <v>111</v>
      </c>
      <c r="P78">
        <v>0</v>
      </c>
      <c r="Q78">
        <v>1</v>
      </c>
      <c r="R78">
        <v>1</v>
      </c>
      <c r="S78">
        <v>1.1000000000000001</v>
      </c>
      <c r="T78">
        <v>1.2</v>
      </c>
      <c r="U78">
        <v>1.3</v>
      </c>
      <c r="V78">
        <v>1.4</v>
      </c>
      <c r="W78">
        <v>1.7</v>
      </c>
      <c r="X78">
        <v>2</v>
      </c>
      <c r="Y78">
        <v>2.5</v>
      </c>
      <c r="Z78">
        <v>3</v>
      </c>
      <c r="AA78">
        <v>3.6</v>
      </c>
      <c r="AC78" t="s">
        <v>111</v>
      </c>
      <c r="AD78">
        <f t="shared" si="24"/>
        <v>0</v>
      </c>
      <c r="AE78">
        <f t="shared" si="24"/>
        <v>-1</v>
      </c>
      <c r="AF78">
        <f t="shared" si="24"/>
        <v>-1</v>
      </c>
      <c r="AG78">
        <f t="shared" si="24"/>
        <v>-1.1000000000000001</v>
      </c>
      <c r="AH78">
        <f t="shared" si="24"/>
        <v>-1.2</v>
      </c>
      <c r="AI78">
        <f t="shared" si="24"/>
        <v>-1.3</v>
      </c>
      <c r="AJ78">
        <f t="shared" si="24"/>
        <v>-1.4</v>
      </c>
      <c r="AK78">
        <f t="shared" si="24"/>
        <v>-1.7</v>
      </c>
      <c r="AL78">
        <f t="shared" si="24"/>
        <v>-2</v>
      </c>
      <c r="AM78">
        <f t="shared" si="24"/>
        <v>-2.5</v>
      </c>
      <c r="AN78">
        <f t="shared" si="24"/>
        <v>-3</v>
      </c>
      <c r="AO78">
        <f t="shared" si="24"/>
        <v>-3.6</v>
      </c>
      <c r="AQ78" t="s">
        <v>50</v>
      </c>
      <c r="AR78" s="17">
        <f t="shared" si="13"/>
        <v>1.1755</v>
      </c>
      <c r="AS78" s="17">
        <f t="shared" si="25"/>
        <v>7.8721999999999994</v>
      </c>
      <c r="AT78" s="18">
        <f t="shared" si="25"/>
        <v>18.857499999999998</v>
      </c>
      <c r="AU78" s="17">
        <f t="shared" si="25"/>
        <v>35.173200000000001</v>
      </c>
      <c r="AV78" s="17">
        <f t="shared" si="25"/>
        <v>58.278000000000006</v>
      </c>
      <c r="AW78" s="17">
        <f t="shared" si="25"/>
        <v>88.937200000000018</v>
      </c>
      <c r="AX78" s="17">
        <f t="shared" si="25"/>
        <v>123.99220000000001</v>
      </c>
      <c r="AY78" s="17">
        <f t="shared" si="25"/>
        <v>161.88640000000001</v>
      </c>
      <c r="AZ78" s="17">
        <f t="shared" si="25"/>
        <v>199.41040000000001</v>
      </c>
      <c r="BB78" s="17">
        <f t="shared" si="15"/>
        <v>1.1755</v>
      </c>
      <c r="BC78" s="17">
        <f t="shared" si="26"/>
        <v>7.8721999999999994</v>
      </c>
      <c r="BD78" s="18">
        <f t="shared" si="26"/>
        <v>18.857599999999998</v>
      </c>
      <c r="BE78" s="17">
        <f t="shared" si="26"/>
        <v>35.1738</v>
      </c>
      <c r="BF78" s="17">
        <f t="shared" si="26"/>
        <v>58.279199999999996</v>
      </c>
      <c r="BG78" s="17">
        <f t="shared" si="26"/>
        <v>90.169899999999998</v>
      </c>
      <c r="BH78" s="17">
        <f t="shared" si="26"/>
        <v>132.14530000000002</v>
      </c>
      <c r="BI78" s="17">
        <f t="shared" si="26"/>
        <v>179.86430000000001</v>
      </c>
      <c r="BJ78" s="17">
        <f t="shared" si="26"/>
        <v>226.91570000000002</v>
      </c>
      <c r="BK78" s="18"/>
      <c r="BL78" s="17">
        <f t="shared" si="17"/>
        <v>1.1755</v>
      </c>
      <c r="BM78" s="17">
        <f t="shared" si="27"/>
        <v>7.2716999999999992</v>
      </c>
      <c r="BN78" s="18">
        <f t="shared" si="27"/>
        <v>13.824499999999999</v>
      </c>
      <c r="BO78" s="17">
        <f t="shared" si="27"/>
        <v>18.405799999999999</v>
      </c>
      <c r="BP78" s="17">
        <f t="shared" si="27"/>
        <v>21.579699999999999</v>
      </c>
      <c r="BQ78" s="17">
        <f t="shared" si="27"/>
        <v>23.752899999999997</v>
      </c>
      <c r="BR78" s="17">
        <f t="shared" si="27"/>
        <v>25.219199999999997</v>
      </c>
      <c r="BS78" s="17">
        <f t="shared" si="27"/>
        <v>26.1891</v>
      </c>
      <c r="BT78" s="17">
        <f t="shared" si="27"/>
        <v>26.813700000000001</v>
      </c>
      <c r="BU78" s="17"/>
      <c r="BV78" s="17">
        <f t="shared" si="19"/>
        <v>1.1755</v>
      </c>
      <c r="BW78" s="17">
        <f t="shared" si="28"/>
        <v>7.8721999999999994</v>
      </c>
      <c r="BX78" s="18">
        <f t="shared" si="28"/>
        <v>18.857599999999998</v>
      </c>
      <c r="BY78" s="17">
        <f t="shared" si="28"/>
        <v>35.173899999999996</v>
      </c>
      <c r="BZ78" s="17">
        <f t="shared" si="28"/>
        <v>57.3444</v>
      </c>
      <c r="CA78" s="17">
        <f t="shared" si="28"/>
        <v>82.474400000000003</v>
      </c>
      <c r="CB78" s="17">
        <f t="shared" si="28"/>
        <v>108.0688</v>
      </c>
      <c r="CC78" s="17">
        <f t="shared" si="28"/>
        <v>134.03739999999999</v>
      </c>
      <c r="CD78" s="17">
        <f t="shared" si="28"/>
        <v>158.00949999999997</v>
      </c>
      <c r="CE78" s="19"/>
      <c r="CF78" s="17"/>
      <c r="CG78" s="17"/>
      <c r="CH78" s="18"/>
      <c r="CI78" s="17"/>
      <c r="CJ78" s="17"/>
      <c r="CK78" s="17"/>
      <c r="CL78" s="17"/>
      <c r="CM78" s="17"/>
      <c r="CN78" s="17"/>
      <c r="CO78" s="19"/>
      <c r="CP78" s="17"/>
      <c r="CQ78" s="17"/>
      <c r="CR78" s="18"/>
      <c r="CS78" s="17"/>
      <c r="CT78" s="17"/>
      <c r="CU78" s="17"/>
      <c r="CV78" s="17"/>
      <c r="CW78" s="17"/>
      <c r="CX78" s="17"/>
      <c r="CY78" s="19"/>
      <c r="CZ78" s="17"/>
      <c r="DA78" s="17"/>
      <c r="DB78" s="18"/>
      <c r="DC78" s="17"/>
      <c r="DD78" s="17"/>
      <c r="DE78" s="17"/>
      <c r="DF78" s="17"/>
      <c r="DG78" s="17"/>
      <c r="DH78" s="17"/>
      <c r="DI78" s="20"/>
      <c r="DJ78" s="21"/>
      <c r="DK78" s="21"/>
      <c r="DL78" s="22"/>
      <c r="DM78" s="21"/>
      <c r="DN78" s="21"/>
      <c r="DO78" s="21"/>
      <c r="DP78" s="21"/>
      <c r="DQ78" s="19"/>
      <c r="DR78" s="21"/>
      <c r="DS78" s="21"/>
      <c r="DT78" s="22"/>
      <c r="DU78" s="21"/>
      <c r="DV78" s="21"/>
      <c r="DW78" s="21"/>
      <c r="DX78" s="21"/>
      <c r="DZ78" s="21"/>
      <c r="EA78" s="21"/>
      <c r="EB78" s="22"/>
      <c r="EC78" s="21"/>
      <c r="ED78" s="21"/>
      <c r="EE78" s="21"/>
      <c r="EF78" s="21"/>
      <c r="EH78" s="21"/>
      <c r="EI78" s="21"/>
      <c r="EJ78" s="22"/>
      <c r="EK78" s="21"/>
      <c r="EL78" s="21"/>
      <c r="EM78" s="21"/>
      <c r="EN78" s="21"/>
      <c r="EO78" s="19"/>
      <c r="EP78" s="21"/>
      <c r="EQ78" s="21"/>
      <c r="ER78" s="22"/>
      <c r="ES78" s="21"/>
      <c r="ET78" s="21"/>
      <c r="EU78" s="21"/>
      <c r="EV78" s="21"/>
      <c r="EX78" s="21"/>
      <c r="EY78" s="21"/>
      <c r="EZ78" s="22"/>
      <c r="FA78" s="21"/>
      <c r="FB78" s="21"/>
      <c r="FC78" s="21"/>
      <c r="FD78" s="21"/>
      <c r="FF78" s="20"/>
      <c r="FG78" s="20"/>
      <c r="FH78" s="23"/>
      <c r="FI78" s="20"/>
      <c r="FJ78" s="20"/>
      <c r="FK78" s="20"/>
      <c r="FL78" s="20"/>
      <c r="FM78" s="19"/>
      <c r="FN78" s="20"/>
      <c r="FO78" s="20"/>
      <c r="FP78" s="23"/>
      <c r="FQ78" s="20"/>
      <c r="FR78" s="20"/>
      <c r="FS78" s="20"/>
      <c r="FT78" s="20"/>
      <c r="FV78" s="20"/>
      <c r="FW78" s="20"/>
      <c r="FX78" s="23"/>
      <c r="FY78" s="20"/>
      <c r="FZ78" s="20"/>
      <c r="GA78" s="20"/>
      <c r="GB78" s="20"/>
      <c r="GD78" s="20"/>
      <c r="GE78" s="20"/>
      <c r="GF78" s="20"/>
      <c r="GG78" s="20"/>
      <c r="GH78" s="20"/>
      <c r="GI78" s="20"/>
      <c r="GJ78" s="20"/>
      <c r="GK78" s="19"/>
      <c r="GL78" s="20"/>
      <c r="GM78" s="20"/>
      <c r="GN78" s="20"/>
      <c r="GO78" s="20"/>
      <c r="GP78" s="20"/>
      <c r="GQ78" s="20"/>
      <c r="GR78" s="20"/>
      <c r="GT78" s="20"/>
      <c r="GU78" s="20"/>
      <c r="GV78" s="20"/>
      <c r="GW78" s="20"/>
      <c r="GX78" s="20"/>
      <c r="GY78" s="20"/>
      <c r="GZ78" s="20"/>
    </row>
    <row r="79" spans="1:208" x14ac:dyDescent="0.3">
      <c r="A79" t="s">
        <v>112</v>
      </c>
      <c r="B79">
        <v>5</v>
      </c>
      <c r="C79">
        <v>0</v>
      </c>
      <c r="D79">
        <v>1</v>
      </c>
      <c r="E79">
        <v>0.8</v>
      </c>
      <c r="F79">
        <v>0.6</v>
      </c>
      <c r="G79">
        <v>0.5</v>
      </c>
      <c r="H79">
        <v>0.3</v>
      </c>
      <c r="I79">
        <v>0.3</v>
      </c>
      <c r="J79">
        <v>0.2</v>
      </c>
      <c r="K79">
        <v>0.1</v>
      </c>
      <c r="L79">
        <v>0.1</v>
      </c>
      <c r="M79">
        <v>0.1</v>
      </c>
      <c r="O79" t="s">
        <v>112</v>
      </c>
      <c r="P79">
        <v>5</v>
      </c>
      <c r="Q79">
        <v>0</v>
      </c>
      <c r="R79">
        <v>3</v>
      </c>
      <c r="S79">
        <v>2.7</v>
      </c>
      <c r="T79">
        <v>2.4</v>
      </c>
      <c r="U79">
        <v>2.5</v>
      </c>
      <c r="V79">
        <v>3</v>
      </c>
      <c r="W79">
        <v>3.6</v>
      </c>
      <c r="X79">
        <v>4.4000000000000004</v>
      </c>
      <c r="Y79">
        <v>5.4</v>
      </c>
      <c r="Z79">
        <v>6.5</v>
      </c>
      <c r="AA79">
        <v>8</v>
      </c>
      <c r="AC79" t="s">
        <v>112</v>
      </c>
      <c r="AD79">
        <f t="shared" si="24"/>
        <v>0</v>
      </c>
      <c r="AE79">
        <f t="shared" si="24"/>
        <v>0</v>
      </c>
      <c r="AF79">
        <f t="shared" si="24"/>
        <v>-2</v>
      </c>
      <c r="AG79">
        <f t="shared" si="24"/>
        <v>-1.9000000000000001</v>
      </c>
      <c r="AH79">
        <f t="shared" si="24"/>
        <v>-1.7999999999999998</v>
      </c>
      <c r="AI79">
        <f t="shared" si="24"/>
        <v>-2</v>
      </c>
      <c r="AJ79">
        <f t="shared" si="24"/>
        <v>-2.7</v>
      </c>
      <c r="AK79">
        <f t="shared" si="24"/>
        <v>-3.3000000000000003</v>
      </c>
      <c r="AL79">
        <f t="shared" si="24"/>
        <v>-4.2</v>
      </c>
      <c r="AM79">
        <f t="shared" si="24"/>
        <v>-5.3000000000000007</v>
      </c>
      <c r="AN79">
        <f t="shared" si="24"/>
        <v>-6.4</v>
      </c>
      <c r="AO79">
        <f t="shared" si="24"/>
        <v>-7.9</v>
      </c>
      <c r="AQ79" t="s">
        <v>51</v>
      </c>
      <c r="AR79" s="17">
        <f t="shared" si="13"/>
        <v>-21.331100000000003</v>
      </c>
      <c r="AS79" s="17">
        <f t="shared" si="25"/>
        <v>-124.10500000000002</v>
      </c>
      <c r="AT79" s="18">
        <f t="shared" si="25"/>
        <v>-208.17280000000002</v>
      </c>
      <c r="AU79" s="17">
        <f t="shared" si="25"/>
        <v>-276.91820000000001</v>
      </c>
      <c r="AV79" s="17">
        <f t="shared" si="25"/>
        <v>-333.1182</v>
      </c>
      <c r="AW79" s="17">
        <f t="shared" si="25"/>
        <v>-379.05060000000003</v>
      </c>
      <c r="AX79" s="17">
        <f t="shared" si="25"/>
        <v>-416.58250000000004</v>
      </c>
      <c r="AY79" s="17">
        <f t="shared" si="25"/>
        <v>-447.24400000000003</v>
      </c>
      <c r="AZ79" s="17">
        <f t="shared" si="25"/>
        <v>-472.28840000000002</v>
      </c>
      <c r="BB79" s="17">
        <f t="shared" si="15"/>
        <v>-21.331100000000003</v>
      </c>
      <c r="BC79" s="17">
        <f t="shared" si="26"/>
        <v>-124.10490000000001</v>
      </c>
      <c r="BD79" s="18">
        <f t="shared" si="26"/>
        <v>-208.17230000000001</v>
      </c>
      <c r="BE79" s="17">
        <f t="shared" si="26"/>
        <v>-276.91759999999999</v>
      </c>
      <c r="BF79" s="17">
        <f t="shared" si="26"/>
        <v>-333.11709999999999</v>
      </c>
      <c r="BG79" s="17">
        <f t="shared" si="26"/>
        <v>-379.04899999999998</v>
      </c>
      <c r="BH79" s="17">
        <f t="shared" si="26"/>
        <v>-416.58049999999997</v>
      </c>
      <c r="BI79" s="17">
        <f t="shared" si="26"/>
        <v>-447.24199999999996</v>
      </c>
      <c r="BJ79" s="17">
        <f t="shared" si="26"/>
        <v>-472.28639999999996</v>
      </c>
      <c r="BK79" s="18"/>
      <c r="BL79" s="17">
        <f t="shared" si="17"/>
        <v>-21.331100000000003</v>
      </c>
      <c r="BM79" s="17">
        <f t="shared" si="27"/>
        <v>-124.10500000000002</v>
      </c>
      <c r="BN79" s="18">
        <f t="shared" si="27"/>
        <v>-208.17280000000002</v>
      </c>
      <c r="BO79" s="17">
        <f t="shared" si="27"/>
        <v>-276.91809999999998</v>
      </c>
      <c r="BP79" s="17">
        <f t="shared" si="27"/>
        <v>-333.11759999999998</v>
      </c>
      <c r="BQ79" s="17">
        <f t="shared" si="27"/>
        <v>-379.0496</v>
      </c>
      <c r="BR79" s="17">
        <f t="shared" si="27"/>
        <v>-416.58150000000001</v>
      </c>
      <c r="BS79" s="17">
        <f t="shared" si="27"/>
        <v>-447.24299999999999</v>
      </c>
      <c r="BT79" s="17">
        <f t="shared" si="27"/>
        <v>-472.28739999999999</v>
      </c>
      <c r="BU79" s="17"/>
      <c r="BV79" s="17">
        <f t="shared" si="19"/>
        <v>-21.331100000000003</v>
      </c>
      <c r="BW79" s="17">
        <f t="shared" si="28"/>
        <v>-124.10490000000001</v>
      </c>
      <c r="BX79" s="18">
        <f t="shared" si="28"/>
        <v>-208.1722</v>
      </c>
      <c r="BY79" s="17">
        <f t="shared" si="28"/>
        <v>-276.9171</v>
      </c>
      <c r="BZ79" s="17">
        <f t="shared" si="28"/>
        <v>-333.11660000000001</v>
      </c>
      <c r="CA79" s="17">
        <f t="shared" si="28"/>
        <v>-379.04860000000002</v>
      </c>
      <c r="CB79" s="17">
        <f t="shared" si="28"/>
        <v>-416.58050000000003</v>
      </c>
      <c r="CC79" s="17">
        <f t="shared" si="28"/>
        <v>-447.24200000000002</v>
      </c>
      <c r="CD79" s="17">
        <f t="shared" si="28"/>
        <v>-472.28630000000004</v>
      </c>
      <c r="CE79" s="19"/>
      <c r="CF79" s="17"/>
      <c r="CG79" s="17"/>
      <c r="CH79" s="18"/>
      <c r="CI79" s="17"/>
      <c r="CJ79" s="17"/>
      <c r="CK79" s="17"/>
      <c r="CL79" s="17"/>
      <c r="CM79" s="17"/>
      <c r="CN79" s="17"/>
      <c r="CO79" s="19"/>
      <c r="CP79" s="17"/>
      <c r="CQ79" s="17"/>
      <c r="CR79" s="18"/>
      <c r="CS79" s="17"/>
      <c r="CT79" s="17"/>
      <c r="CU79" s="17"/>
      <c r="CV79" s="17"/>
      <c r="CW79" s="17"/>
      <c r="CX79" s="17"/>
      <c r="CY79" s="19"/>
      <c r="CZ79" s="17"/>
      <c r="DA79" s="17"/>
      <c r="DB79" s="18"/>
      <c r="DC79" s="17"/>
      <c r="DD79" s="17"/>
      <c r="DE79" s="17"/>
      <c r="DF79" s="17"/>
      <c r="DG79" s="17"/>
      <c r="DH79" s="17"/>
      <c r="DI79" s="20"/>
      <c r="DJ79" s="21"/>
      <c r="DK79" s="21"/>
      <c r="DL79" s="22"/>
      <c r="DM79" s="21"/>
      <c r="DN79" s="21"/>
      <c r="DO79" s="21"/>
      <c r="DP79" s="21"/>
      <c r="DQ79" s="19"/>
      <c r="DR79" s="21"/>
      <c r="DS79" s="21"/>
      <c r="DT79" s="22"/>
      <c r="DU79" s="21"/>
      <c r="DV79" s="21"/>
      <c r="DW79" s="21"/>
      <c r="DX79" s="21"/>
      <c r="DZ79" s="21"/>
      <c r="EA79" s="21"/>
      <c r="EB79" s="22"/>
      <c r="EC79" s="21"/>
      <c r="ED79" s="21"/>
      <c r="EE79" s="21"/>
      <c r="EF79" s="21"/>
      <c r="EH79" s="21"/>
      <c r="EI79" s="21"/>
      <c r="EJ79" s="22"/>
      <c r="EK79" s="21"/>
      <c r="EL79" s="21"/>
      <c r="EM79" s="21"/>
      <c r="EN79" s="21"/>
      <c r="EO79" s="19"/>
      <c r="EP79" s="21"/>
      <c r="EQ79" s="21"/>
      <c r="ER79" s="22"/>
      <c r="ES79" s="21"/>
      <c r="ET79" s="21"/>
      <c r="EU79" s="21"/>
      <c r="EV79" s="21"/>
      <c r="EX79" s="21"/>
      <c r="EY79" s="21"/>
      <c r="EZ79" s="22"/>
      <c r="FA79" s="21"/>
      <c r="FB79" s="21"/>
      <c r="FC79" s="21"/>
      <c r="FD79" s="21"/>
      <c r="FF79" s="20"/>
      <c r="FG79" s="20"/>
      <c r="FH79" s="23"/>
      <c r="FI79" s="20"/>
      <c r="FJ79" s="20"/>
      <c r="FK79" s="20"/>
      <c r="FL79" s="20"/>
      <c r="FM79" s="19"/>
      <c r="FN79" s="20"/>
      <c r="FO79" s="20"/>
      <c r="FP79" s="23"/>
      <c r="FQ79" s="20"/>
      <c r="FR79" s="20"/>
      <c r="FS79" s="20"/>
      <c r="FT79" s="20"/>
      <c r="FV79" s="20"/>
      <c r="FW79" s="20"/>
      <c r="FX79" s="23"/>
      <c r="FY79" s="20"/>
      <c r="FZ79" s="20"/>
      <c r="GA79" s="20"/>
      <c r="GB79" s="20"/>
      <c r="GD79" s="20"/>
      <c r="GE79" s="20"/>
      <c r="GF79" s="20"/>
      <c r="GG79" s="20"/>
      <c r="GH79" s="20"/>
      <c r="GI79" s="20"/>
      <c r="GJ79" s="20"/>
      <c r="GK79" s="19"/>
      <c r="GL79" s="20"/>
      <c r="GM79" s="20"/>
      <c r="GN79" s="20"/>
      <c r="GO79" s="20"/>
      <c r="GP79" s="20"/>
      <c r="GQ79" s="20"/>
      <c r="GR79" s="20"/>
      <c r="GT79" s="20"/>
      <c r="GU79" s="20"/>
      <c r="GV79" s="20"/>
      <c r="GW79" s="20"/>
      <c r="GX79" s="20"/>
      <c r="GY79" s="20"/>
      <c r="GZ79" s="20"/>
    </row>
    <row r="80" spans="1:208" x14ac:dyDescent="0.3">
      <c r="A80" t="s">
        <v>31</v>
      </c>
      <c r="B80">
        <v>26029</v>
      </c>
      <c r="C80">
        <v>19627</v>
      </c>
      <c r="D80">
        <v>19012.2</v>
      </c>
      <c r="E80">
        <v>22578.5</v>
      </c>
      <c r="F80">
        <v>30072.3</v>
      </c>
      <c r="G80">
        <v>40053.300000000003</v>
      </c>
      <c r="H80">
        <v>53346.9</v>
      </c>
      <c r="I80">
        <v>71052.7</v>
      </c>
      <c r="J80">
        <v>82330.899999999994</v>
      </c>
      <c r="K80">
        <v>92985.3</v>
      </c>
      <c r="L80">
        <v>103980</v>
      </c>
      <c r="M80">
        <v>118690.4</v>
      </c>
      <c r="O80" t="s">
        <v>31</v>
      </c>
      <c r="P80">
        <v>1129</v>
      </c>
      <c r="Q80">
        <v>1817</v>
      </c>
      <c r="R80">
        <v>1582.4</v>
      </c>
      <c r="S80">
        <v>1400</v>
      </c>
      <c r="T80">
        <v>1141.5</v>
      </c>
      <c r="U80">
        <v>930.8</v>
      </c>
      <c r="V80">
        <v>759</v>
      </c>
      <c r="W80">
        <v>618.9</v>
      </c>
      <c r="X80">
        <v>504.6</v>
      </c>
      <c r="Y80">
        <v>411.5</v>
      </c>
      <c r="Z80">
        <v>335.5</v>
      </c>
      <c r="AA80">
        <v>273.60000000000002</v>
      </c>
      <c r="AC80" t="s">
        <v>31</v>
      </c>
      <c r="AD80">
        <f t="shared" si="24"/>
        <v>24900</v>
      </c>
      <c r="AE80">
        <f t="shared" si="24"/>
        <v>17810</v>
      </c>
      <c r="AF80">
        <f t="shared" si="24"/>
        <v>17429.8</v>
      </c>
      <c r="AG80">
        <f t="shared" ref="AG80:AO80" si="29">E80-S80</f>
        <v>21178.5</v>
      </c>
      <c r="AH80">
        <f t="shared" si="29"/>
        <v>28930.799999999999</v>
      </c>
      <c r="AI80">
        <f t="shared" si="29"/>
        <v>39122.5</v>
      </c>
      <c r="AJ80">
        <f t="shared" si="29"/>
        <v>52587.9</v>
      </c>
      <c r="AK80">
        <f t="shared" si="29"/>
        <v>70433.8</v>
      </c>
      <c r="AL80">
        <f t="shared" si="29"/>
        <v>81826.299999999988</v>
      </c>
      <c r="AM80">
        <f t="shared" si="29"/>
        <v>92573.8</v>
      </c>
      <c r="AN80">
        <f t="shared" si="29"/>
        <v>103644.5</v>
      </c>
      <c r="AO80">
        <f t="shared" si="29"/>
        <v>118416.79999999999</v>
      </c>
      <c r="AQ80" t="s">
        <v>53</v>
      </c>
      <c r="AR80" s="17">
        <f t="shared" si="13"/>
        <v>3.8725000000000001</v>
      </c>
      <c r="AS80" s="17">
        <f t="shared" si="25"/>
        <v>23.8415</v>
      </c>
      <c r="AT80" s="18">
        <f t="shared" si="25"/>
        <v>46.694699999999997</v>
      </c>
      <c r="AU80" s="17">
        <f t="shared" si="25"/>
        <v>71.183800000000005</v>
      </c>
      <c r="AV80" s="17">
        <f t="shared" si="25"/>
        <v>94.473800000000011</v>
      </c>
      <c r="AW80" s="17">
        <f t="shared" si="25"/>
        <v>115.57140000000001</v>
      </c>
      <c r="AX80" s="17">
        <f t="shared" si="25"/>
        <v>133.50360000000003</v>
      </c>
      <c r="AY80" s="17">
        <f t="shared" si="25"/>
        <v>146.78140000000002</v>
      </c>
      <c r="AZ80" s="17">
        <f t="shared" si="25"/>
        <v>156.57600000000002</v>
      </c>
      <c r="BB80" s="17">
        <f t="shared" si="15"/>
        <v>3.8725000000000001</v>
      </c>
      <c r="BC80" s="17">
        <f t="shared" si="26"/>
        <v>23.808700000000002</v>
      </c>
      <c r="BD80" s="18">
        <f t="shared" si="26"/>
        <v>46.491400000000006</v>
      </c>
      <c r="BE80" s="17">
        <f t="shared" si="26"/>
        <v>70.955500000000001</v>
      </c>
      <c r="BF80" s="17">
        <f t="shared" si="26"/>
        <v>94.753599999999992</v>
      </c>
      <c r="BG80" s="17">
        <f t="shared" si="26"/>
        <v>115.69959999999999</v>
      </c>
      <c r="BH80" s="17">
        <f t="shared" si="26"/>
        <v>133.31739999999999</v>
      </c>
      <c r="BI80" s="17">
        <f t="shared" si="26"/>
        <v>146.40949999999998</v>
      </c>
      <c r="BJ80" s="17">
        <f t="shared" si="26"/>
        <v>156.06709999999998</v>
      </c>
      <c r="BK80" s="18"/>
      <c r="BL80" s="17">
        <f t="shared" si="17"/>
        <v>3.8725000000000001</v>
      </c>
      <c r="BM80" s="17">
        <f t="shared" si="27"/>
        <v>22.218299999999999</v>
      </c>
      <c r="BN80" s="18">
        <f t="shared" si="27"/>
        <v>35.741500000000002</v>
      </c>
      <c r="BO80" s="17">
        <f t="shared" si="27"/>
        <v>45.682600000000001</v>
      </c>
      <c r="BP80" s="17">
        <f t="shared" si="27"/>
        <v>52.982300000000002</v>
      </c>
      <c r="BQ80" s="17">
        <f t="shared" si="27"/>
        <v>58.3598</v>
      </c>
      <c r="BR80" s="17">
        <f t="shared" si="27"/>
        <v>62.320900000000002</v>
      </c>
      <c r="BS80" s="17">
        <f t="shared" si="27"/>
        <v>65.238100000000003</v>
      </c>
      <c r="BT80" s="17">
        <f t="shared" si="27"/>
        <v>67.660300000000007</v>
      </c>
      <c r="BU80" s="17"/>
      <c r="BV80" s="17">
        <f t="shared" si="19"/>
        <v>3.8725000000000001</v>
      </c>
      <c r="BW80" s="17">
        <f t="shared" si="28"/>
        <v>23.473500000000001</v>
      </c>
      <c r="BX80" s="18">
        <f t="shared" si="28"/>
        <v>44.152600000000007</v>
      </c>
      <c r="BY80" s="17">
        <f t="shared" si="28"/>
        <v>65.204999999999998</v>
      </c>
      <c r="BZ80" s="17">
        <f t="shared" si="28"/>
        <v>85.110899999999987</v>
      </c>
      <c r="CA80" s="17">
        <f t="shared" si="28"/>
        <v>101.87899999999998</v>
      </c>
      <c r="CB80" s="17">
        <f t="shared" si="28"/>
        <v>115.79109999999997</v>
      </c>
      <c r="CC80" s="17">
        <f t="shared" si="28"/>
        <v>126.05329999999998</v>
      </c>
      <c r="CD80" s="17">
        <f t="shared" si="28"/>
        <v>133.62299999999999</v>
      </c>
      <c r="CE80" s="19"/>
      <c r="CF80" s="17"/>
      <c r="CG80" s="17"/>
      <c r="CH80" s="18"/>
      <c r="CI80" s="17"/>
      <c r="CJ80" s="17"/>
      <c r="CK80" s="17"/>
      <c r="CL80" s="17"/>
      <c r="CM80" s="17"/>
      <c r="CN80" s="17"/>
      <c r="CO80" s="19"/>
      <c r="CP80" s="17"/>
      <c r="CQ80" s="17"/>
      <c r="CR80" s="18"/>
      <c r="CS80" s="17"/>
      <c r="CT80" s="17"/>
      <c r="CU80" s="17"/>
      <c r="CV80" s="17"/>
      <c r="CW80" s="17"/>
      <c r="CX80" s="17"/>
      <c r="CY80" s="19"/>
      <c r="CZ80" s="17"/>
      <c r="DA80" s="17"/>
      <c r="DB80" s="18"/>
      <c r="DC80" s="17"/>
      <c r="DD80" s="17"/>
      <c r="DE80" s="17"/>
      <c r="DF80" s="17"/>
      <c r="DG80" s="17"/>
      <c r="DH80" s="17"/>
      <c r="DI80" s="20"/>
      <c r="DJ80" s="21"/>
      <c r="DK80" s="21"/>
      <c r="DL80" s="22"/>
      <c r="DM80" s="21"/>
      <c r="DN80" s="21"/>
      <c r="DO80" s="21"/>
      <c r="DP80" s="21"/>
      <c r="DQ80" s="19"/>
      <c r="DR80" s="21"/>
      <c r="DS80" s="21"/>
      <c r="DT80" s="22"/>
      <c r="DU80" s="21"/>
      <c r="DV80" s="21"/>
      <c r="DW80" s="21"/>
      <c r="DX80" s="21"/>
      <c r="DZ80" s="21"/>
      <c r="EA80" s="21"/>
      <c r="EB80" s="22"/>
      <c r="EC80" s="21"/>
      <c r="ED80" s="21"/>
      <c r="EE80" s="21"/>
      <c r="EF80" s="21"/>
      <c r="EH80" s="21"/>
      <c r="EI80" s="21"/>
      <c r="EJ80" s="22"/>
      <c r="EK80" s="21"/>
      <c r="EL80" s="21"/>
      <c r="EM80" s="21"/>
      <c r="EN80" s="21"/>
      <c r="EO80" s="19"/>
      <c r="EP80" s="21"/>
      <c r="EQ80" s="21"/>
      <c r="ER80" s="22"/>
      <c r="ES80" s="21"/>
      <c r="ET80" s="21"/>
      <c r="EU80" s="21"/>
      <c r="EV80" s="21"/>
      <c r="EX80" s="21"/>
      <c r="EY80" s="21"/>
      <c r="EZ80" s="22"/>
      <c r="FA80" s="21"/>
      <c r="FB80" s="21"/>
      <c r="FC80" s="21"/>
      <c r="FD80" s="21"/>
      <c r="FF80" s="20"/>
      <c r="FG80" s="20"/>
      <c r="FH80" s="23"/>
      <c r="FI80" s="20"/>
      <c r="FJ80" s="20"/>
      <c r="FK80" s="20"/>
      <c r="FL80" s="20"/>
      <c r="FM80" s="19"/>
      <c r="FN80" s="20"/>
      <c r="FO80" s="20"/>
      <c r="FP80" s="23"/>
      <c r="FQ80" s="20"/>
      <c r="FR80" s="20"/>
      <c r="FS80" s="20"/>
      <c r="FT80" s="20"/>
      <c r="FV80" s="20"/>
      <c r="FW80" s="20"/>
      <c r="FX80" s="23"/>
      <c r="FY80" s="20"/>
      <c r="FZ80" s="20"/>
      <c r="GA80" s="20"/>
      <c r="GB80" s="20"/>
      <c r="GD80" s="20"/>
      <c r="GE80" s="20"/>
      <c r="GF80" s="20"/>
      <c r="GG80" s="20"/>
      <c r="GH80" s="20"/>
      <c r="GI80" s="20"/>
      <c r="GJ80" s="20"/>
      <c r="GK80" s="19"/>
      <c r="GL80" s="20"/>
      <c r="GM80" s="20"/>
      <c r="GN80" s="20"/>
      <c r="GO80" s="20"/>
      <c r="GP80" s="20"/>
      <c r="GQ80" s="20"/>
      <c r="GR80" s="20"/>
      <c r="GT80" s="20"/>
      <c r="GU80" s="20"/>
      <c r="GV80" s="20"/>
      <c r="GW80" s="20"/>
      <c r="GX80" s="20"/>
      <c r="GY80" s="20"/>
      <c r="GZ80" s="20"/>
    </row>
    <row r="81" spans="1:208" x14ac:dyDescent="0.3">
      <c r="A81" s="9" t="s">
        <v>33</v>
      </c>
      <c r="B81" s="10">
        <f>SUM(B82:B94)</f>
        <v>6092</v>
      </c>
      <c r="C81" s="10">
        <f>SUM(C82:C94)</f>
        <v>12473</v>
      </c>
      <c r="D81" s="10">
        <f>SUM(D82:D94)</f>
        <v>12316.3</v>
      </c>
      <c r="E81" s="10">
        <f>SUM(E82:E94)</f>
        <v>14410.699999999997</v>
      </c>
      <c r="F81" s="10">
        <f t="shared" ref="F81:M81" si="30">SUM(F82:F94)</f>
        <v>18869</v>
      </c>
      <c r="G81" s="10">
        <f t="shared" si="30"/>
        <v>23204.699999999997</v>
      </c>
      <c r="H81" s="10">
        <f t="shared" si="30"/>
        <v>24043.199999999997</v>
      </c>
      <c r="I81" s="10">
        <f t="shared" si="30"/>
        <v>22527.300000000003</v>
      </c>
      <c r="J81" s="10">
        <f t="shared" si="30"/>
        <v>20850.3</v>
      </c>
      <c r="K81" s="10">
        <f t="shared" si="30"/>
        <v>18666.100000000002</v>
      </c>
      <c r="L81" s="10">
        <f t="shared" si="30"/>
        <v>17186.900000000001</v>
      </c>
      <c r="M81" s="10">
        <f t="shared" si="30"/>
        <v>16191.899999999998</v>
      </c>
      <c r="O81" s="9" t="s">
        <v>33</v>
      </c>
      <c r="P81" s="10">
        <f>SUM(P82:P94)</f>
        <v>57</v>
      </c>
      <c r="Q81" s="10">
        <f>SUM(Q82:Q94)</f>
        <v>92</v>
      </c>
      <c r="R81" s="10">
        <f>SUM(R82:R94)</f>
        <v>92</v>
      </c>
      <c r="S81" s="10">
        <f>SUM(S82:S94)</f>
        <v>81.400000000000006</v>
      </c>
      <c r="T81" s="10">
        <f t="shared" ref="T81:AA81" si="31">SUM(T82:T94)</f>
        <v>66.40000000000002</v>
      </c>
      <c r="U81" s="10">
        <f t="shared" si="31"/>
        <v>54.7</v>
      </c>
      <c r="V81" s="10">
        <f t="shared" si="31"/>
        <v>52.199999999999996</v>
      </c>
      <c r="W81" s="10">
        <f t="shared" si="31"/>
        <v>52.1</v>
      </c>
      <c r="X81" s="10">
        <f t="shared" si="31"/>
        <v>55.4</v>
      </c>
      <c r="Y81" s="10">
        <f t="shared" si="31"/>
        <v>61.000000000000007</v>
      </c>
      <c r="Z81" s="10">
        <f t="shared" si="31"/>
        <v>69.100000000000023</v>
      </c>
      <c r="AA81" s="10">
        <f t="shared" si="31"/>
        <v>79.899999999999991</v>
      </c>
      <c r="AC81" s="9" t="s">
        <v>33</v>
      </c>
      <c r="AD81" s="10">
        <f>SUM(AD82:AD94)</f>
        <v>6035</v>
      </c>
      <c r="AE81" s="10">
        <f>SUM(AE82:AE94)</f>
        <v>12381</v>
      </c>
      <c r="AF81" s="10">
        <f>SUM(AF82:AF94)</f>
        <v>12224.3</v>
      </c>
      <c r="AG81" s="10">
        <f>SUM(AG82:AG94)</f>
        <v>14329.3</v>
      </c>
      <c r="AH81" s="10">
        <f t="shared" ref="AH81:AO81" si="32">SUM(AH82:AH94)</f>
        <v>18802.600000000002</v>
      </c>
      <c r="AI81" s="10">
        <f t="shared" si="32"/>
        <v>23149.999999999996</v>
      </c>
      <c r="AJ81" s="10">
        <f t="shared" si="32"/>
        <v>23991.000000000004</v>
      </c>
      <c r="AK81" s="10">
        <f t="shared" si="32"/>
        <v>22475.200000000004</v>
      </c>
      <c r="AL81" s="10">
        <f t="shared" si="32"/>
        <v>20794.900000000009</v>
      </c>
      <c r="AM81" s="10">
        <f t="shared" si="32"/>
        <v>18605.099999999999</v>
      </c>
      <c r="AN81" s="10">
        <f t="shared" si="32"/>
        <v>17117.8</v>
      </c>
      <c r="AO81" s="10">
        <f t="shared" si="32"/>
        <v>16112</v>
      </c>
      <c r="AQ81" t="s">
        <v>55</v>
      </c>
      <c r="AR81" s="17">
        <f t="shared" si="13"/>
        <v>-8.270000000000001E-2</v>
      </c>
      <c r="AS81" s="17">
        <f t="shared" si="25"/>
        <v>-0.48140000000000005</v>
      </c>
      <c r="AT81" s="18">
        <f t="shared" si="25"/>
        <v>-0.80870000000000009</v>
      </c>
      <c r="AU81" s="17">
        <f t="shared" si="25"/>
        <v>-1.0772000000000002</v>
      </c>
      <c r="AV81" s="17">
        <f t="shared" si="25"/>
        <v>-1.2975000000000003</v>
      </c>
      <c r="AW81" s="17">
        <f t="shared" si="25"/>
        <v>-1.4782000000000002</v>
      </c>
      <c r="AX81" s="17">
        <f t="shared" si="25"/>
        <v>-1.6262000000000003</v>
      </c>
      <c r="AY81" s="17">
        <f t="shared" si="25"/>
        <v>-1.7476000000000003</v>
      </c>
      <c r="AZ81" s="17">
        <f t="shared" si="25"/>
        <v>-1.8469000000000002</v>
      </c>
      <c r="BB81" s="17">
        <f t="shared" si="15"/>
        <v>-8.270000000000001E-2</v>
      </c>
      <c r="BC81" s="17">
        <f t="shared" si="26"/>
        <v>-0.48140000000000005</v>
      </c>
      <c r="BD81" s="18">
        <f t="shared" si="26"/>
        <v>-0.81040000000000012</v>
      </c>
      <c r="BE81" s="17">
        <f t="shared" si="26"/>
        <v>-1.0871</v>
      </c>
      <c r="BF81" s="17">
        <f t="shared" si="26"/>
        <v>-1.3141</v>
      </c>
      <c r="BG81" s="17">
        <f t="shared" si="26"/>
        <v>-1.5001000000000002</v>
      </c>
      <c r="BH81" s="17">
        <f t="shared" si="26"/>
        <v>-1.6524000000000003</v>
      </c>
      <c r="BI81" s="17">
        <f t="shared" si="26"/>
        <v>-1.7772000000000003</v>
      </c>
      <c r="BJ81" s="17">
        <f t="shared" si="26"/>
        <v>-1.8794000000000004</v>
      </c>
      <c r="BK81" s="18"/>
      <c r="BL81" s="17">
        <f t="shared" si="17"/>
        <v>-8.270000000000001E-2</v>
      </c>
      <c r="BM81" s="17">
        <f t="shared" si="27"/>
        <v>-0.48140000000000005</v>
      </c>
      <c r="BN81" s="18">
        <f t="shared" si="27"/>
        <v>-0.80870000000000009</v>
      </c>
      <c r="BO81" s="17">
        <f t="shared" si="27"/>
        <v>-1.0780000000000001</v>
      </c>
      <c r="BP81" s="17">
        <f t="shared" si="27"/>
        <v>-1.3216000000000001</v>
      </c>
      <c r="BQ81" s="17">
        <f t="shared" si="27"/>
        <v>-1.6228</v>
      </c>
      <c r="BR81" s="17">
        <f t="shared" si="27"/>
        <v>-1.9639000000000002</v>
      </c>
      <c r="BS81" s="17">
        <f t="shared" si="27"/>
        <v>-2.2427999999999999</v>
      </c>
      <c r="BT81" s="17">
        <f t="shared" si="27"/>
        <v>-2.4706000000000001</v>
      </c>
      <c r="BU81" s="17"/>
      <c r="BV81" s="17">
        <f t="shared" si="19"/>
        <v>-8.270000000000001E-2</v>
      </c>
      <c r="BW81" s="17">
        <f t="shared" si="28"/>
        <v>-0.48140000000000005</v>
      </c>
      <c r="BX81" s="18">
        <f t="shared" si="28"/>
        <v>-0.80870000000000009</v>
      </c>
      <c r="BY81" s="17">
        <f t="shared" si="28"/>
        <v>-1.0772000000000002</v>
      </c>
      <c r="BZ81" s="17">
        <f t="shared" si="28"/>
        <v>-1.2975000000000003</v>
      </c>
      <c r="CA81" s="17">
        <f t="shared" si="28"/>
        <v>-1.4781000000000002</v>
      </c>
      <c r="CB81" s="17">
        <f t="shared" si="28"/>
        <v>-1.6256000000000002</v>
      </c>
      <c r="CC81" s="17">
        <f t="shared" si="28"/>
        <v>-1.7465000000000002</v>
      </c>
      <c r="CD81" s="17">
        <f t="shared" si="28"/>
        <v>-1.8453000000000002</v>
      </c>
      <c r="CE81" s="19"/>
      <c r="CF81" s="17"/>
      <c r="CG81" s="17"/>
      <c r="CH81" s="18"/>
      <c r="CI81" s="17"/>
      <c r="CJ81" s="17"/>
      <c r="CK81" s="17"/>
      <c r="CL81" s="17"/>
      <c r="CM81" s="17"/>
      <c r="CN81" s="17"/>
      <c r="CO81" s="19"/>
      <c r="CP81" s="17"/>
      <c r="CQ81" s="17"/>
      <c r="CR81" s="18"/>
      <c r="CS81" s="17"/>
      <c r="CT81" s="17"/>
      <c r="CU81" s="17"/>
      <c r="CV81" s="17"/>
      <c r="CW81" s="17"/>
      <c r="CX81" s="17"/>
      <c r="CY81" s="19"/>
      <c r="CZ81" s="17"/>
      <c r="DA81" s="17"/>
      <c r="DB81" s="18"/>
      <c r="DC81" s="17"/>
      <c r="DD81" s="17"/>
      <c r="DE81" s="17"/>
      <c r="DF81" s="17"/>
      <c r="DG81" s="17"/>
      <c r="DH81" s="17"/>
      <c r="DI81" s="20"/>
      <c r="DJ81" s="21"/>
      <c r="DK81" s="21"/>
      <c r="DL81" s="22"/>
      <c r="DM81" s="21"/>
      <c r="DN81" s="21"/>
      <c r="DO81" s="21"/>
      <c r="DP81" s="21"/>
      <c r="DQ81" s="19"/>
      <c r="DR81" s="21"/>
      <c r="DS81" s="21"/>
      <c r="DT81" s="22"/>
      <c r="DU81" s="21"/>
      <c r="DV81" s="21"/>
      <c r="DW81" s="21"/>
      <c r="DX81" s="21"/>
      <c r="DZ81" s="21"/>
      <c r="EA81" s="21"/>
      <c r="EB81" s="22"/>
      <c r="EC81" s="21"/>
      <c r="ED81" s="21"/>
      <c r="EE81" s="21"/>
      <c r="EF81" s="21"/>
      <c r="EH81" s="21"/>
      <c r="EI81" s="21"/>
      <c r="EJ81" s="22"/>
      <c r="EK81" s="21"/>
      <c r="EL81" s="21"/>
      <c r="EM81" s="21"/>
      <c r="EN81" s="21"/>
      <c r="EO81" s="19"/>
      <c r="EP81" s="21"/>
      <c r="EQ81" s="21"/>
      <c r="ER81" s="22"/>
      <c r="ES81" s="21"/>
      <c r="ET81" s="21"/>
      <c r="EU81" s="21"/>
      <c r="EV81" s="21"/>
      <c r="EX81" s="21"/>
      <c r="EY81" s="21"/>
      <c r="EZ81" s="22"/>
      <c r="FA81" s="21"/>
      <c r="FB81" s="21"/>
      <c r="FC81" s="21"/>
      <c r="FD81" s="21"/>
      <c r="FF81" s="20"/>
      <c r="FG81" s="20"/>
      <c r="FH81" s="23"/>
      <c r="FI81" s="20"/>
      <c r="FJ81" s="20"/>
      <c r="FK81" s="20"/>
      <c r="FL81" s="20"/>
      <c r="FM81" s="19"/>
      <c r="FN81" s="20"/>
      <c r="FO81" s="20"/>
      <c r="FP81" s="23"/>
      <c r="FQ81" s="20"/>
      <c r="FR81" s="20"/>
      <c r="FS81" s="20"/>
      <c r="FT81" s="20"/>
      <c r="FV81" s="20"/>
      <c r="FW81" s="20"/>
      <c r="FX81" s="23"/>
      <c r="FY81" s="20"/>
      <c r="FZ81" s="20"/>
      <c r="GA81" s="20"/>
      <c r="GB81" s="20"/>
      <c r="GD81" s="20"/>
      <c r="GE81" s="20"/>
      <c r="GF81" s="20"/>
      <c r="GG81" s="20"/>
      <c r="GH81" s="20"/>
      <c r="GI81" s="20"/>
      <c r="GJ81" s="20"/>
      <c r="GK81" s="19"/>
      <c r="GL81" s="20"/>
      <c r="GM81" s="20"/>
      <c r="GN81" s="20"/>
      <c r="GO81" s="20"/>
      <c r="GP81" s="20"/>
      <c r="GQ81" s="20"/>
      <c r="GR81" s="20"/>
      <c r="GT81" s="20"/>
      <c r="GU81" s="20"/>
      <c r="GV81" s="20"/>
      <c r="GW81" s="20"/>
      <c r="GX81" s="20"/>
      <c r="GY81" s="20"/>
      <c r="GZ81" s="20"/>
    </row>
    <row r="82" spans="1:208" x14ac:dyDescent="0.3">
      <c r="A82" t="s">
        <v>34</v>
      </c>
      <c r="B82">
        <v>556</v>
      </c>
      <c r="C82">
        <v>11</v>
      </c>
      <c r="D82">
        <v>14</v>
      </c>
      <c r="E82">
        <v>11.8</v>
      </c>
      <c r="F82">
        <v>15.7</v>
      </c>
      <c r="G82">
        <v>20.9</v>
      </c>
      <c r="H82">
        <v>27.6</v>
      </c>
      <c r="I82">
        <v>20.3</v>
      </c>
      <c r="J82">
        <v>15</v>
      </c>
      <c r="K82">
        <v>11.1</v>
      </c>
      <c r="L82">
        <v>8.1999999999999993</v>
      </c>
      <c r="M82">
        <v>6</v>
      </c>
      <c r="O82" t="s">
        <v>34</v>
      </c>
      <c r="P82">
        <v>4</v>
      </c>
      <c r="Q82">
        <v>2</v>
      </c>
      <c r="R82">
        <v>2</v>
      </c>
      <c r="S82">
        <v>1.8</v>
      </c>
      <c r="T82">
        <v>1.4</v>
      </c>
      <c r="U82">
        <v>1.2</v>
      </c>
      <c r="V82">
        <v>1</v>
      </c>
      <c r="W82">
        <v>0.8</v>
      </c>
      <c r="X82">
        <v>0.6</v>
      </c>
      <c r="Y82">
        <v>0.5</v>
      </c>
      <c r="Z82">
        <v>0.4</v>
      </c>
      <c r="AA82">
        <v>0.4</v>
      </c>
      <c r="AC82" t="s">
        <v>34</v>
      </c>
      <c r="AD82">
        <f t="shared" ref="AD82:AO94" si="33">B82-P82</f>
        <v>552</v>
      </c>
      <c r="AE82">
        <f t="shared" si="33"/>
        <v>9</v>
      </c>
      <c r="AF82">
        <f t="shared" si="33"/>
        <v>12</v>
      </c>
      <c r="AG82">
        <f t="shared" si="33"/>
        <v>10</v>
      </c>
      <c r="AH82">
        <f t="shared" si="33"/>
        <v>14.299999999999999</v>
      </c>
      <c r="AI82">
        <f t="shared" si="33"/>
        <v>19.7</v>
      </c>
      <c r="AJ82">
        <f t="shared" si="33"/>
        <v>26.6</v>
      </c>
      <c r="AK82">
        <f t="shared" si="33"/>
        <v>19.5</v>
      </c>
      <c r="AL82">
        <f t="shared" si="33"/>
        <v>14.4</v>
      </c>
      <c r="AM82">
        <f t="shared" si="33"/>
        <v>10.6</v>
      </c>
      <c r="AN82">
        <f t="shared" si="33"/>
        <v>7.7999999999999989</v>
      </c>
      <c r="AO82">
        <f t="shared" si="33"/>
        <v>5.6</v>
      </c>
      <c r="AQ82" s="4" t="s">
        <v>57</v>
      </c>
      <c r="AR82" s="13">
        <f t="shared" si="13"/>
        <v>46.858700000000006</v>
      </c>
      <c r="AS82" s="13">
        <f t="shared" si="25"/>
        <v>278.87350000000004</v>
      </c>
      <c r="AT82" s="24">
        <f t="shared" si="25"/>
        <v>499.10890000000006</v>
      </c>
      <c r="AU82" s="13">
        <f t="shared" si="25"/>
        <v>706.33650000000011</v>
      </c>
      <c r="AV82" s="13">
        <f t="shared" si="25"/>
        <v>902.44720000000018</v>
      </c>
      <c r="AW82" s="13">
        <f t="shared" si="25"/>
        <v>1090.6753000000003</v>
      </c>
      <c r="AX82" s="13">
        <f t="shared" si="25"/>
        <v>1273.8904000000002</v>
      </c>
      <c r="AY82" s="13">
        <f t="shared" si="25"/>
        <v>1452.7172000000003</v>
      </c>
      <c r="AZ82" s="13">
        <f t="shared" si="25"/>
        <v>1629.2630000000004</v>
      </c>
      <c r="BB82" s="13">
        <f t="shared" si="15"/>
        <v>46.858700000000006</v>
      </c>
      <c r="BC82" s="13">
        <f t="shared" si="26"/>
        <v>280.4024</v>
      </c>
      <c r="BD82" s="24">
        <f t="shared" si="26"/>
        <v>510.05849999999998</v>
      </c>
      <c r="BE82" s="13">
        <f t="shared" si="26"/>
        <v>734.40929999999992</v>
      </c>
      <c r="BF82" s="13">
        <f t="shared" si="26"/>
        <v>949.08420000000001</v>
      </c>
      <c r="BG82" s="13">
        <f t="shared" si="26"/>
        <v>1152.0015000000001</v>
      </c>
      <c r="BH82" s="13">
        <f t="shared" si="26"/>
        <v>1349.758</v>
      </c>
      <c r="BI82" s="13">
        <f t="shared" si="26"/>
        <v>1543.3870999999999</v>
      </c>
      <c r="BJ82" s="13">
        <f t="shared" si="26"/>
        <v>1733.3234999999997</v>
      </c>
      <c r="BK82" s="24"/>
      <c r="BL82" s="13">
        <f t="shared" si="17"/>
        <v>46.858700000000006</v>
      </c>
      <c r="BM82" s="13">
        <f t="shared" si="27"/>
        <v>273.76150000000001</v>
      </c>
      <c r="BN82" s="24">
        <f t="shared" si="27"/>
        <v>464.20230000000004</v>
      </c>
      <c r="BO82" s="13">
        <f t="shared" si="27"/>
        <v>623.63909999999998</v>
      </c>
      <c r="BP82" s="13">
        <f t="shared" si="27"/>
        <v>766.83089999999993</v>
      </c>
      <c r="BQ82" s="13">
        <f t="shared" si="27"/>
        <v>898.77139999999997</v>
      </c>
      <c r="BR82" s="13">
        <f t="shared" si="27"/>
        <v>1027.7043000000001</v>
      </c>
      <c r="BS82" s="13">
        <f t="shared" si="27"/>
        <v>1156.7703999999999</v>
      </c>
      <c r="BT82" s="13">
        <f t="shared" si="27"/>
        <v>1284.2037999999998</v>
      </c>
      <c r="BU82" s="13"/>
      <c r="BV82" s="13">
        <f t="shared" si="19"/>
        <v>46.858700000000006</v>
      </c>
      <c r="BW82" s="13">
        <f t="shared" si="28"/>
        <v>279.92600000000004</v>
      </c>
      <c r="BX82" s="24">
        <f t="shared" si="28"/>
        <v>506.99670000000003</v>
      </c>
      <c r="BY82" s="13">
        <f t="shared" si="28"/>
        <v>727.74350000000004</v>
      </c>
      <c r="BZ82" s="13">
        <f t="shared" si="28"/>
        <v>937.87830000000008</v>
      </c>
      <c r="CA82" s="13">
        <f t="shared" si="28"/>
        <v>1136.1089999999999</v>
      </c>
      <c r="CB82" s="13">
        <f t="shared" si="28"/>
        <v>1330.3110999999999</v>
      </c>
      <c r="CC82" s="13">
        <f t="shared" si="28"/>
        <v>1520.0002999999997</v>
      </c>
      <c r="CD82" s="13">
        <f t="shared" si="28"/>
        <v>1706.6284999999998</v>
      </c>
      <c r="CE82" s="14"/>
      <c r="CF82" s="13"/>
      <c r="CG82" s="13"/>
      <c r="CH82" s="24"/>
      <c r="CI82" s="13"/>
      <c r="CJ82" s="13"/>
      <c r="CK82" s="13"/>
      <c r="CL82" s="13"/>
      <c r="CM82" s="13"/>
      <c r="CN82" s="13"/>
      <c r="CO82" s="14"/>
      <c r="CP82" s="13"/>
      <c r="CQ82" s="13"/>
      <c r="CR82" s="24"/>
      <c r="CS82" s="13"/>
      <c r="CT82" s="13"/>
      <c r="CU82" s="13"/>
      <c r="CV82" s="13"/>
      <c r="CW82" s="13"/>
      <c r="CX82" s="13"/>
      <c r="CY82" s="14"/>
      <c r="CZ82" s="13"/>
      <c r="DA82" s="13"/>
      <c r="DB82" s="24"/>
      <c r="DC82" s="13"/>
      <c r="DD82" s="13"/>
      <c r="DE82" s="13"/>
      <c r="DF82" s="13"/>
      <c r="DG82" s="13"/>
      <c r="DH82" s="13"/>
      <c r="DI82" s="15"/>
      <c r="DJ82" s="16"/>
      <c r="DK82" s="16"/>
      <c r="DL82" s="25"/>
      <c r="DM82" s="16"/>
      <c r="DN82" s="16"/>
      <c r="DO82" s="16"/>
      <c r="DP82" s="16"/>
      <c r="DQ82" s="14"/>
      <c r="DR82" s="16"/>
      <c r="DS82" s="16"/>
      <c r="DT82" s="25"/>
      <c r="DU82" s="16"/>
      <c r="DV82" s="16"/>
      <c r="DW82" s="16"/>
      <c r="DX82" s="16"/>
      <c r="DZ82" s="16"/>
      <c r="EA82" s="16"/>
      <c r="EB82" s="25"/>
      <c r="EC82" s="16"/>
      <c r="ED82" s="16"/>
      <c r="EE82" s="16"/>
      <c r="EF82" s="16"/>
      <c r="EH82" s="16"/>
      <c r="EI82" s="16"/>
      <c r="EJ82" s="25"/>
      <c r="EK82" s="16"/>
      <c r="EL82" s="16"/>
      <c r="EM82" s="16"/>
      <c r="EN82" s="16"/>
      <c r="EO82" s="14"/>
      <c r="EP82" s="16"/>
      <c r="EQ82" s="16"/>
      <c r="ER82" s="25"/>
      <c r="ES82" s="16"/>
      <c r="ET82" s="16"/>
      <c r="EU82" s="16"/>
      <c r="EV82" s="16"/>
      <c r="EX82" s="16"/>
      <c r="EY82" s="16"/>
      <c r="EZ82" s="25"/>
      <c r="FA82" s="16"/>
      <c r="FB82" s="16"/>
      <c r="FC82" s="16"/>
      <c r="FD82" s="16"/>
      <c r="FF82" s="15"/>
      <c r="FG82" s="15"/>
      <c r="FH82" s="26"/>
      <c r="FI82" s="15"/>
      <c r="FJ82" s="15"/>
      <c r="FK82" s="15"/>
      <c r="FL82" s="15"/>
      <c r="FM82" s="14"/>
      <c r="FN82" s="15"/>
      <c r="FO82" s="15"/>
      <c r="FP82" s="26"/>
      <c r="FQ82" s="15"/>
      <c r="FR82" s="15"/>
      <c r="FS82" s="15"/>
      <c r="FT82" s="15"/>
      <c r="FV82" s="15"/>
      <c r="FW82" s="15"/>
      <c r="FX82" s="26"/>
      <c r="FY82" s="15"/>
      <c r="FZ82" s="15"/>
      <c r="GA82" s="15"/>
      <c r="GB82" s="15"/>
      <c r="GD82" s="15"/>
      <c r="GE82" s="15"/>
      <c r="GF82" s="15"/>
      <c r="GG82" s="15"/>
      <c r="GH82" s="15"/>
      <c r="GI82" s="15"/>
      <c r="GJ82" s="15"/>
      <c r="GK82" s="14"/>
      <c r="GL82" s="15"/>
      <c r="GM82" s="15"/>
      <c r="GN82" s="15"/>
      <c r="GO82" s="15"/>
      <c r="GP82" s="15"/>
      <c r="GQ82" s="15"/>
      <c r="GR82" s="15"/>
      <c r="GT82" s="15"/>
      <c r="GU82" s="15"/>
      <c r="GV82" s="15"/>
      <c r="GW82" s="15"/>
      <c r="GX82" s="15"/>
      <c r="GY82" s="15"/>
      <c r="GZ82" s="15"/>
    </row>
    <row r="83" spans="1:208" x14ac:dyDescent="0.3">
      <c r="A83" t="s">
        <v>113</v>
      </c>
      <c r="B83">
        <v>0</v>
      </c>
      <c r="C83">
        <v>11</v>
      </c>
      <c r="D83">
        <v>12</v>
      </c>
      <c r="E83">
        <v>11.4</v>
      </c>
      <c r="F83">
        <v>8.5</v>
      </c>
      <c r="G83">
        <v>6.3</v>
      </c>
      <c r="H83">
        <v>4.5999999999999996</v>
      </c>
      <c r="I83">
        <v>3.4</v>
      </c>
      <c r="J83">
        <v>2.5</v>
      </c>
      <c r="K83">
        <v>1.9</v>
      </c>
      <c r="L83">
        <v>1.4</v>
      </c>
      <c r="M83">
        <v>1</v>
      </c>
      <c r="O83" t="s">
        <v>113</v>
      </c>
      <c r="P83">
        <v>0</v>
      </c>
      <c r="Q83">
        <v>8</v>
      </c>
      <c r="R83">
        <v>9</v>
      </c>
      <c r="S83">
        <v>8</v>
      </c>
      <c r="T83">
        <v>6.5</v>
      </c>
      <c r="U83">
        <v>5.3</v>
      </c>
      <c r="V83">
        <v>4.3</v>
      </c>
      <c r="W83">
        <v>3.5</v>
      </c>
      <c r="X83">
        <v>4.3</v>
      </c>
      <c r="Y83">
        <v>5.2</v>
      </c>
      <c r="Z83">
        <v>6.4</v>
      </c>
      <c r="AA83">
        <v>7.7</v>
      </c>
      <c r="AC83" t="s">
        <v>113</v>
      </c>
      <c r="AD83">
        <f t="shared" si="33"/>
        <v>0</v>
      </c>
      <c r="AE83">
        <f t="shared" si="33"/>
        <v>3</v>
      </c>
      <c r="AF83">
        <f t="shared" si="33"/>
        <v>3</v>
      </c>
      <c r="AG83">
        <f t="shared" si="33"/>
        <v>3.4000000000000004</v>
      </c>
      <c r="AH83">
        <f t="shared" si="33"/>
        <v>2</v>
      </c>
      <c r="AI83">
        <f t="shared" si="33"/>
        <v>1</v>
      </c>
      <c r="AJ83">
        <f t="shared" si="33"/>
        <v>0.29999999999999982</v>
      </c>
      <c r="AK83">
        <f t="shared" si="33"/>
        <v>-0.10000000000000009</v>
      </c>
      <c r="AL83">
        <f t="shared" si="33"/>
        <v>-1.7999999999999998</v>
      </c>
      <c r="AM83">
        <f t="shared" si="33"/>
        <v>-3.3000000000000003</v>
      </c>
      <c r="AN83">
        <f t="shared" si="33"/>
        <v>-5</v>
      </c>
      <c r="AO83">
        <f t="shared" si="33"/>
        <v>-6.7</v>
      </c>
      <c r="AQ83" t="s">
        <v>59</v>
      </c>
      <c r="AR83" s="17">
        <f t="shared" si="13"/>
        <v>19.203100000000003</v>
      </c>
      <c r="AS83" s="17">
        <f t="shared" si="25"/>
        <v>115.24570000000001</v>
      </c>
      <c r="AT83" s="18">
        <f t="shared" si="25"/>
        <v>211.65320000000003</v>
      </c>
      <c r="AU83" s="17">
        <f t="shared" si="25"/>
        <v>309.84590000000003</v>
      </c>
      <c r="AV83" s="17">
        <f t="shared" si="25"/>
        <v>411.94590000000005</v>
      </c>
      <c r="AW83" s="17">
        <f t="shared" si="25"/>
        <v>518.721</v>
      </c>
      <c r="AX83" s="17">
        <f t="shared" si="25"/>
        <v>631.23030000000006</v>
      </c>
      <c r="AY83" s="17">
        <f t="shared" si="25"/>
        <v>748.6074000000001</v>
      </c>
      <c r="AZ83" s="17">
        <f t="shared" si="25"/>
        <v>870.57490000000007</v>
      </c>
      <c r="BB83" s="17">
        <f t="shared" si="15"/>
        <v>19.203100000000003</v>
      </c>
      <c r="BC83" s="17">
        <f t="shared" si="26"/>
        <v>116.09550000000002</v>
      </c>
      <c r="BD83" s="18">
        <f t="shared" si="26"/>
        <v>217.88339999999999</v>
      </c>
      <c r="BE83" s="17">
        <f t="shared" si="26"/>
        <v>326.57499999999999</v>
      </c>
      <c r="BF83" s="17">
        <f t="shared" si="26"/>
        <v>441.27290000000005</v>
      </c>
      <c r="BG83" s="17">
        <f t="shared" si="26"/>
        <v>559.61020000000008</v>
      </c>
      <c r="BH83" s="17">
        <f t="shared" si="26"/>
        <v>684.11130000000014</v>
      </c>
      <c r="BI83" s="17">
        <f t="shared" si="26"/>
        <v>814.0716000000001</v>
      </c>
      <c r="BJ83" s="17">
        <f t="shared" si="26"/>
        <v>947.70310000000006</v>
      </c>
      <c r="BK83" s="18"/>
      <c r="BL83" s="17">
        <f t="shared" si="17"/>
        <v>19.203100000000003</v>
      </c>
      <c r="BM83" s="17">
        <f t="shared" si="27"/>
        <v>110.18320000000001</v>
      </c>
      <c r="BN83" s="18">
        <f t="shared" si="27"/>
        <v>177.30650000000003</v>
      </c>
      <c r="BO83" s="17">
        <f t="shared" si="27"/>
        <v>229.92520000000002</v>
      </c>
      <c r="BP83" s="17">
        <f t="shared" si="27"/>
        <v>284.21000000000004</v>
      </c>
      <c r="BQ83" s="17">
        <f t="shared" si="27"/>
        <v>340.60910000000001</v>
      </c>
      <c r="BR83" s="17">
        <f t="shared" si="27"/>
        <v>403.23310000000004</v>
      </c>
      <c r="BS83" s="17">
        <f t="shared" si="27"/>
        <v>473.25370000000004</v>
      </c>
      <c r="BT83" s="17">
        <f t="shared" si="27"/>
        <v>547.79579999999999</v>
      </c>
      <c r="BU83" s="17"/>
      <c r="BV83" s="17">
        <f t="shared" si="19"/>
        <v>19.203100000000003</v>
      </c>
      <c r="BW83" s="17">
        <f t="shared" si="28"/>
        <v>115.85540000000002</v>
      </c>
      <c r="BX83" s="18">
        <f t="shared" si="28"/>
        <v>216.32340000000002</v>
      </c>
      <c r="BY83" s="17">
        <f t="shared" si="28"/>
        <v>323.04349999999999</v>
      </c>
      <c r="BZ83" s="17">
        <f t="shared" si="28"/>
        <v>434.93450000000001</v>
      </c>
      <c r="CA83" s="17">
        <f t="shared" si="28"/>
        <v>550.11919999999998</v>
      </c>
      <c r="CB83" s="17">
        <f t="shared" si="28"/>
        <v>672.17359999999996</v>
      </c>
      <c r="CC83" s="17">
        <f t="shared" si="28"/>
        <v>799.23529999999994</v>
      </c>
      <c r="CD83" s="17">
        <f t="shared" si="28"/>
        <v>930.34519999999998</v>
      </c>
      <c r="CE83" s="19"/>
      <c r="CF83" s="17"/>
      <c r="CG83" s="17"/>
      <c r="CH83" s="18"/>
      <c r="CI83" s="17"/>
      <c r="CJ83" s="17"/>
      <c r="CK83" s="17"/>
      <c r="CL83" s="17"/>
      <c r="CM83" s="17"/>
      <c r="CN83" s="17"/>
      <c r="CO83" s="19"/>
      <c r="CP83" s="17"/>
      <c r="CQ83" s="17"/>
      <c r="CR83" s="18"/>
      <c r="CS83" s="17"/>
      <c r="CT83" s="17"/>
      <c r="CU83" s="17"/>
      <c r="CV83" s="17"/>
      <c r="CW83" s="17"/>
      <c r="CX83" s="17"/>
      <c r="CY83" s="19"/>
      <c r="CZ83" s="17"/>
      <c r="DA83" s="17"/>
      <c r="DB83" s="18"/>
      <c r="DC83" s="17"/>
      <c r="DD83" s="17"/>
      <c r="DE83" s="17"/>
      <c r="DF83" s="17"/>
      <c r="DG83" s="17"/>
      <c r="DH83" s="17"/>
      <c r="DI83" s="20"/>
      <c r="DJ83" s="21"/>
      <c r="DK83" s="21"/>
      <c r="DL83" s="22"/>
      <c r="DM83" s="21"/>
      <c r="DN83" s="21"/>
      <c r="DO83" s="21"/>
      <c r="DP83" s="21"/>
      <c r="DQ83" s="19"/>
      <c r="DR83" s="21"/>
      <c r="DS83" s="21"/>
      <c r="DT83" s="22"/>
      <c r="DU83" s="21"/>
      <c r="DV83" s="21"/>
      <c r="DW83" s="21"/>
      <c r="DX83" s="21"/>
      <c r="DZ83" s="21"/>
      <c r="EA83" s="21"/>
      <c r="EB83" s="22"/>
      <c r="EC83" s="21"/>
      <c r="ED83" s="21"/>
      <c r="EE83" s="21"/>
      <c r="EF83" s="21"/>
      <c r="EH83" s="21"/>
      <c r="EI83" s="21"/>
      <c r="EJ83" s="22"/>
      <c r="EK83" s="21"/>
      <c r="EL83" s="21"/>
      <c r="EM83" s="21"/>
      <c r="EN83" s="21"/>
      <c r="EO83" s="19"/>
      <c r="EP83" s="21"/>
      <c r="EQ83" s="21"/>
      <c r="ER83" s="22"/>
      <c r="ES83" s="21"/>
      <c r="ET83" s="21"/>
      <c r="EU83" s="21"/>
      <c r="EV83" s="21"/>
      <c r="EX83" s="21"/>
      <c r="EY83" s="21"/>
      <c r="EZ83" s="22"/>
      <c r="FA83" s="21"/>
      <c r="FB83" s="21"/>
      <c r="FC83" s="21"/>
      <c r="FD83" s="21"/>
      <c r="FF83" s="20"/>
      <c r="FG83" s="20"/>
      <c r="FH83" s="23"/>
      <c r="FI83" s="20"/>
      <c r="FJ83" s="20"/>
      <c r="FK83" s="20"/>
      <c r="FL83" s="20"/>
      <c r="FM83" s="19"/>
      <c r="FN83" s="20"/>
      <c r="FO83" s="20"/>
      <c r="FP83" s="23"/>
      <c r="FQ83" s="20"/>
      <c r="FR83" s="20"/>
      <c r="FS83" s="20"/>
      <c r="FT83" s="20"/>
      <c r="FV83" s="20"/>
      <c r="FW83" s="20"/>
      <c r="FX83" s="23"/>
      <c r="FY83" s="20"/>
      <c r="FZ83" s="20"/>
      <c r="GA83" s="20"/>
      <c r="GB83" s="20"/>
      <c r="GD83" s="20"/>
      <c r="GE83" s="20"/>
      <c r="GF83" s="20"/>
      <c r="GG83" s="20"/>
      <c r="GH83" s="20"/>
      <c r="GI83" s="20"/>
      <c r="GJ83" s="20"/>
      <c r="GK83" s="19"/>
      <c r="GL83" s="20"/>
      <c r="GM83" s="20"/>
      <c r="GN83" s="20"/>
      <c r="GO83" s="20"/>
      <c r="GP83" s="20"/>
      <c r="GQ83" s="20"/>
      <c r="GR83" s="20"/>
      <c r="GT83" s="20"/>
      <c r="GU83" s="20"/>
      <c r="GV83" s="20"/>
      <c r="GW83" s="20"/>
      <c r="GX83" s="20"/>
      <c r="GY83" s="20"/>
      <c r="GZ83" s="20"/>
    </row>
    <row r="84" spans="1:208" x14ac:dyDescent="0.3">
      <c r="A84" t="s">
        <v>36</v>
      </c>
      <c r="B84">
        <v>366</v>
      </c>
      <c r="C84">
        <v>3078</v>
      </c>
      <c r="D84">
        <v>2953.1</v>
      </c>
      <c r="E84">
        <v>3506.5</v>
      </c>
      <c r="F84">
        <v>4670.1000000000004</v>
      </c>
      <c r="G84">
        <v>6003.6</v>
      </c>
      <c r="H84">
        <v>5665.9</v>
      </c>
      <c r="I84">
        <v>4180.3999999999996</v>
      </c>
      <c r="J84">
        <v>3084.3</v>
      </c>
      <c r="K84">
        <v>2275.6</v>
      </c>
      <c r="L84">
        <v>1679</v>
      </c>
      <c r="M84">
        <v>1238.7</v>
      </c>
      <c r="O84" t="s">
        <v>36</v>
      </c>
      <c r="P84">
        <v>11</v>
      </c>
      <c r="Q84">
        <v>37</v>
      </c>
      <c r="R84">
        <v>37</v>
      </c>
      <c r="S84">
        <v>32.700000000000003</v>
      </c>
      <c r="T84">
        <v>26.7</v>
      </c>
      <c r="U84">
        <v>21.8</v>
      </c>
      <c r="V84">
        <v>17.7</v>
      </c>
      <c r="W84">
        <v>14.5</v>
      </c>
      <c r="X84">
        <v>11.8</v>
      </c>
      <c r="Y84">
        <v>9.6</v>
      </c>
      <c r="Z84">
        <v>7.8</v>
      </c>
      <c r="AA84">
        <v>6.4</v>
      </c>
      <c r="AC84" t="s">
        <v>36</v>
      </c>
      <c r="AD84">
        <f t="shared" si="33"/>
        <v>355</v>
      </c>
      <c r="AE84">
        <f t="shared" si="33"/>
        <v>3041</v>
      </c>
      <c r="AF84">
        <f t="shared" si="33"/>
        <v>2916.1</v>
      </c>
      <c r="AG84">
        <f t="shared" si="33"/>
        <v>3473.8</v>
      </c>
      <c r="AH84">
        <f t="shared" si="33"/>
        <v>4643.4000000000005</v>
      </c>
      <c r="AI84">
        <f t="shared" si="33"/>
        <v>5981.8</v>
      </c>
      <c r="AJ84">
        <f t="shared" si="33"/>
        <v>5648.2</v>
      </c>
      <c r="AK84">
        <f t="shared" si="33"/>
        <v>4165.8999999999996</v>
      </c>
      <c r="AL84">
        <f t="shared" si="33"/>
        <v>3072.5</v>
      </c>
      <c r="AM84">
        <f t="shared" si="33"/>
        <v>2266</v>
      </c>
      <c r="AN84">
        <f t="shared" si="33"/>
        <v>1671.2</v>
      </c>
      <c r="AO84">
        <f t="shared" si="33"/>
        <v>1232.3</v>
      </c>
      <c r="AQ84" t="s">
        <v>61</v>
      </c>
      <c r="AR84" s="17">
        <f t="shared" si="13"/>
        <v>20.825800000000001</v>
      </c>
      <c r="AS84" s="17">
        <f t="shared" si="25"/>
        <v>121.9348</v>
      </c>
      <c r="AT84" s="18">
        <f t="shared" si="25"/>
        <v>207.25099999999998</v>
      </c>
      <c r="AU84" s="17">
        <f t="shared" si="25"/>
        <v>274.66919999999999</v>
      </c>
      <c r="AV84" s="17">
        <f t="shared" si="25"/>
        <v>327.3381</v>
      </c>
      <c r="AW84" s="17">
        <f t="shared" si="25"/>
        <v>367.53789999999998</v>
      </c>
      <c r="AX84" s="17">
        <f t="shared" si="25"/>
        <v>397.21319999999997</v>
      </c>
      <c r="AY84" s="17">
        <f t="shared" si="25"/>
        <v>419.10989999999998</v>
      </c>
      <c r="AZ84" s="17">
        <f t="shared" si="25"/>
        <v>435.26509999999996</v>
      </c>
      <c r="BB84" s="17">
        <f t="shared" si="15"/>
        <v>20.825800000000001</v>
      </c>
      <c r="BC84" s="17">
        <f t="shared" si="26"/>
        <v>122.5282</v>
      </c>
      <c r="BD84" s="18">
        <f t="shared" si="26"/>
        <v>211.29249999999999</v>
      </c>
      <c r="BE84" s="17">
        <f t="shared" si="26"/>
        <v>283.98839999999996</v>
      </c>
      <c r="BF84" s="17">
        <f t="shared" si="26"/>
        <v>340.96440000000001</v>
      </c>
      <c r="BG84" s="17">
        <f t="shared" si="26"/>
        <v>382.99979999999999</v>
      </c>
      <c r="BH84" s="17">
        <f t="shared" si="26"/>
        <v>414.01220000000001</v>
      </c>
      <c r="BI84" s="17">
        <f t="shared" si="26"/>
        <v>436.89179999999999</v>
      </c>
      <c r="BJ84" s="17">
        <f t="shared" si="26"/>
        <v>453.77149999999995</v>
      </c>
      <c r="BK84" s="18"/>
      <c r="BL84" s="17">
        <f t="shared" si="17"/>
        <v>20.825800000000001</v>
      </c>
      <c r="BM84" s="17">
        <f t="shared" si="27"/>
        <v>121.83850000000001</v>
      </c>
      <c r="BN84" s="18">
        <f t="shared" si="27"/>
        <v>206.27500000000001</v>
      </c>
      <c r="BO84" s="17">
        <f t="shared" si="27"/>
        <v>270.70150000000001</v>
      </c>
      <c r="BP84" s="17">
        <f t="shared" si="27"/>
        <v>318.23309999999998</v>
      </c>
      <c r="BQ84" s="17">
        <f t="shared" si="27"/>
        <v>353.30009999999999</v>
      </c>
      <c r="BR84" s="17">
        <f t="shared" si="27"/>
        <v>379.17099999999999</v>
      </c>
      <c r="BS84" s="17">
        <f t="shared" si="27"/>
        <v>398.25589999999994</v>
      </c>
      <c r="BT84" s="17">
        <f t="shared" si="27"/>
        <v>412.32969999999995</v>
      </c>
      <c r="BU84" s="17"/>
      <c r="BV84" s="17">
        <f t="shared" si="19"/>
        <v>20.825800000000001</v>
      </c>
      <c r="BW84" s="17">
        <f t="shared" si="28"/>
        <v>122.349</v>
      </c>
      <c r="BX84" s="18">
        <f t="shared" si="28"/>
        <v>210.1797</v>
      </c>
      <c r="BY84" s="17">
        <f t="shared" si="28"/>
        <v>281.79169999999999</v>
      </c>
      <c r="BZ84" s="17">
        <f t="shared" si="28"/>
        <v>337.74090000000001</v>
      </c>
      <c r="CA84" s="17">
        <f t="shared" si="28"/>
        <v>379.01830000000001</v>
      </c>
      <c r="CB84" s="17">
        <f t="shared" si="28"/>
        <v>409.47160000000002</v>
      </c>
      <c r="CC84" s="17">
        <f t="shared" si="28"/>
        <v>431.93860000000006</v>
      </c>
      <c r="CD84" s="17">
        <f t="shared" si="28"/>
        <v>448.51410000000004</v>
      </c>
      <c r="CE84" s="19"/>
      <c r="CF84" s="17"/>
      <c r="CG84" s="17"/>
      <c r="CH84" s="18"/>
      <c r="CI84" s="17"/>
      <c r="CJ84" s="17"/>
      <c r="CK84" s="17"/>
      <c r="CL84" s="17"/>
      <c r="CM84" s="17"/>
      <c r="CN84" s="17"/>
      <c r="CO84" s="19"/>
      <c r="CP84" s="17"/>
      <c r="CQ84" s="17"/>
      <c r="CR84" s="18"/>
      <c r="CS84" s="17"/>
      <c r="CT84" s="17"/>
      <c r="CU84" s="17"/>
      <c r="CV84" s="17"/>
      <c r="CW84" s="17"/>
      <c r="CX84" s="17"/>
      <c r="CY84" s="19"/>
      <c r="CZ84" s="17"/>
      <c r="DA84" s="17"/>
      <c r="DB84" s="18"/>
      <c r="DC84" s="17"/>
      <c r="DD84" s="17"/>
      <c r="DE84" s="17"/>
      <c r="DF84" s="17"/>
      <c r="DG84" s="17"/>
      <c r="DH84" s="17"/>
      <c r="DI84" s="20"/>
      <c r="DJ84" s="21"/>
      <c r="DK84" s="21"/>
      <c r="DL84" s="22"/>
      <c r="DM84" s="21"/>
      <c r="DN84" s="21"/>
      <c r="DO84" s="21"/>
      <c r="DP84" s="21"/>
      <c r="DQ84" s="19"/>
      <c r="DR84" s="21"/>
      <c r="DS84" s="21"/>
      <c r="DT84" s="22"/>
      <c r="DU84" s="21"/>
      <c r="DV84" s="21"/>
      <c r="DW84" s="21"/>
      <c r="DX84" s="21"/>
      <c r="DZ84" s="21"/>
      <c r="EA84" s="21"/>
      <c r="EB84" s="22"/>
      <c r="EC84" s="21"/>
      <c r="ED84" s="21"/>
      <c r="EE84" s="21"/>
      <c r="EF84" s="21"/>
      <c r="EH84" s="21"/>
      <c r="EI84" s="21"/>
      <c r="EJ84" s="22"/>
      <c r="EK84" s="21"/>
      <c r="EL84" s="21"/>
      <c r="EM84" s="21"/>
      <c r="EN84" s="21"/>
      <c r="EO84" s="19"/>
      <c r="EP84" s="21"/>
      <c r="EQ84" s="21"/>
      <c r="ER84" s="22"/>
      <c r="ES84" s="21"/>
      <c r="ET84" s="21"/>
      <c r="EU84" s="21"/>
      <c r="EV84" s="21"/>
      <c r="EX84" s="21"/>
      <c r="EY84" s="21"/>
      <c r="EZ84" s="22"/>
      <c r="FA84" s="21"/>
      <c r="FB84" s="21"/>
      <c r="FC84" s="21"/>
      <c r="FD84" s="21"/>
      <c r="FF84" s="20"/>
      <c r="FG84" s="20"/>
      <c r="FH84" s="23"/>
      <c r="FI84" s="20"/>
      <c r="FJ84" s="20"/>
      <c r="FK84" s="20"/>
      <c r="FL84" s="20"/>
      <c r="FM84" s="19"/>
      <c r="FN84" s="20"/>
      <c r="FO84" s="20"/>
      <c r="FP84" s="23"/>
      <c r="FQ84" s="20"/>
      <c r="FR84" s="20"/>
      <c r="FS84" s="20"/>
      <c r="FT84" s="20"/>
      <c r="FV84" s="20"/>
      <c r="FW84" s="20"/>
      <c r="FX84" s="23"/>
      <c r="FY84" s="20"/>
      <c r="FZ84" s="20"/>
      <c r="GA84" s="20"/>
      <c r="GB84" s="20"/>
      <c r="GD84" s="20"/>
      <c r="GE84" s="20"/>
      <c r="GF84" s="20"/>
      <c r="GG84" s="20"/>
      <c r="GH84" s="20"/>
      <c r="GI84" s="20"/>
      <c r="GJ84" s="20"/>
      <c r="GK84" s="19"/>
      <c r="GL84" s="20"/>
      <c r="GM84" s="20"/>
      <c r="GN84" s="20"/>
      <c r="GO84" s="20"/>
      <c r="GP84" s="20"/>
      <c r="GQ84" s="20"/>
      <c r="GR84" s="20"/>
      <c r="GT84" s="20"/>
      <c r="GU84" s="20"/>
      <c r="GV84" s="20"/>
      <c r="GW84" s="20"/>
      <c r="GX84" s="20"/>
      <c r="GY84" s="20"/>
      <c r="GZ84" s="20"/>
    </row>
    <row r="85" spans="1:208" x14ac:dyDescent="0.3">
      <c r="A85" t="s">
        <v>38</v>
      </c>
      <c r="B85">
        <v>4981</v>
      </c>
      <c r="C85">
        <v>5982</v>
      </c>
      <c r="D85">
        <v>5770.2</v>
      </c>
      <c r="E85">
        <v>6852.6</v>
      </c>
      <c r="F85">
        <v>9126.7999999999993</v>
      </c>
      <c r="G85">
        <v>10782.3</v>
      </c>
      <c r="H85">
        <v>11714.1</v>
      </c>
      <c r="I85">
        <v>12147.2</v>
      </c>
      <c r="J85">
        <v>12294.7</v>
      </c>
      <c r="K85">
        <v>11994.2</v>
      </c>
      <c r="L85">
        <v>12008.4</v>
      </c>
      <c r="M85">
        <v>12091.8</v>
      </c>
      <c r="O85" t="s">
        <v>38</v>
      </c>
      <c r="P85">
        <v>2</v>
      </c>
      <c r="Q85">
        <v>1</v>
      </c>
      <c r="R85">
        <v>1</v>
      </c>
      <c r="S85">
        <v>0.9</v>
      </c>
      <c r="T85">
        <v>0.7</v>
      </c>
      <c r="U85">
        <v>0.6</v>
      </c>
      <c r="V85">
        <v>0.5</v>
      </c>
      <c r="W85">
        <v>0.4</v>
      </c>
      <c r="X85">
        <v>0.3</v>
      </c>
      <c r="Y85">
        <v>0.3</v>
      </c>
      <c r="Z85">
        <v>0.2</v>
      </c>
      <c r="AA85">
        <v>0.2</v>
      </c>
      <c r="AC85" t="s">
        <v>38</v>
      </c>
      <c r="AD85">
        <f t="shared" si="33"/>
        <v>4979</v>
      </c>
      <c r="AE85">
        <f t="shared" si="33"/>
        <v>5981</v>
      </c>
      <c r="AF85">
        <f t="shared" si="33"/>
        <v>5769.2</v>
      </c>
      <c r="AG85">
        <f t="shared" si="33"/>
        <v>6851.7000000000007</v>
      </c>
      <c r="AH85">
        <f t="shared" si="33"/>
        <v>9126.0999999999985</v>
      </c>
      <c r="AI85">
        <f t="shared" si="33"/>
        <v>10781.699999999999</v>
      </c>
      <c r="AJ85">
        <f t="shared" si="33"/>
        <v>11713.6</v>
      </c>
      <c r="AK85">
        <f t="shared" si="33"/>
        <v>12146.800000000001</v>
      </c>
      <c r="AL85">
        <f t="shared" si="33"/>
        <v>12294.400000000001</v>
      </c>
      <c r="AM85">
        <f t="shared" si="33"/>
        <v>11993.900000000001</v>
      </c>
      <c r="AN85">
        <f t="shared" si="33"/>
        <v>12008.199999999999</v>
      </c>
      <c r="AO85">
        <f t="shared" si="33"/>
        <v>12091.599999999999</v>
      </c>
      <c r="AQ85" s="4" t="s">
        <v>63</v>
      </c>
      <c r="AR85" s="13">
        <f t="shared" si="13"/>
        <v>4.5709000000000026</v>
      </c>
      <c r="AS85" s="13">
        <f t="shared" si="25"/>
        <v>24.892200000000017</v>
      </c>
      <c r="AT85" s="24">
        <f t="shared" si="25"/>
        <v>40.103300000000026</v>
      </c>
      <c r="AU85" s="13">
        <f t="shared" si="25"/>
        <v>74.225899999999982</v>
      </c>
      <c r="AV85" s="13">
        <f t="shared" si="25"/>
        <v>80.427599999999998</v>
      </c>
      <c r="AW85" s="13">
        <f t="shared" si="25"/>
        <v>-29.987299999999998</v>
      </c>
      <c r="AX85" s="13">
        <f t="shared" si="25"/>
        <v>-261.7894</v>
      </c>
      <c r="AY85" s="13">
        <f t="shared" si="25"/>
        <v>-623.91450000000009</v>
      </c>
      <c r="AZ85" s="13">
        <f t="shared" si="25"/>
        <v>-1112.7215000000001</v>
      </c>
      <c r="BB85" s="13">
        <f t="shared" si="15"/>
        <v>4.5709000000000026</v>
      </c>
      <c r="BC85" s="13">
        <f t="shared" si="26"/>
        <v>32.009600000000013</v>
      </c>
      <c r="BD85" s="24">
        <f t="shared" si="26"/>
        <v>83.935900000000032</v>
      </c>
      <c r="BE85" s="13">
        <f t="shared" si="26"/>
        <v>171.29490000000004</v>
      </c>
      <c r="BF85" s="13">
        <f t="shared" si="26"/>
        <v>295.4083</v>
      </c>
      <c r="BG85" s="13">
        <f t="shared" si="26"/>
        <v>375.13309999999996</v>
      </c>
      <c r="BH85" s="13">
        <f t="shared" si="26"/>
        <v>359.07130000000001</v>
      </c>
      <c r="BI85" s="13">
        <f t="shared" si="26"/>
        <v>223.09070000000008</v>
      </c>
      <c r="BJ85" s="13">
        <f t="shared" si="26"/>
        <v>-47.093399999999775</v>
      </c>
      <c r="BK85" s="24"/>
      <c r="BL85" s="13">
        <f t="shared" si="17"/>
        <v>4.5709000000000026</v>
      </c>
      <c r="BM85" s="13">
        <f t="shared" si="27"/>
        <v>40.782800000000009</v>
      </c>
      <c r="BN85" s="24">
        <f t="shared" si="27"/>
        <v>146.61060000000001</v>
      </c>
      <c r="BO85" s="13">
        <f t="shared" si="27"/>
        <v>325.68299999999994</v>
      </c>
      <c r="BP85" s="13">
        <f t="shared" si="27"/>
        <v>539.58389999999986</v>
      </c>
      <c r="BQ85" s="13">
        <f t="shared" si="27"/>
        <v>744.19539999999995</v>
      </c>
      <c r="BR85" s="13">
        <f t="shared" si="27"/>
        <v>869.18369999999993</v>
      </c>
      <c r="BS85" s="13">
        <f t="shared" si="27"/>
        <v>849.42719999999986</v>
      </c>
      <c r="BT85" s="13">
        <f t="shared" si="27"/>
        <v>689.88499999999988</v>
      </c>
      <c r="BU85" s="13"/>
      <c r="BV85" s="13">
        <f t="shared" si="19"/>
        <v>4.5709000000000026</v>
      </c>
      <c r="BW85" s="13">
        <f t="shared" si="28"/>
        <v>33.07060000000002</v>
      </c>
      <c r="BX85" s="24">
        <f t="shared" si="28"/>
        <v>90.777600000000049</v>
      </c>
      <c r="BY85" s="13">
        <f t="shared" si="28"/>
        <v>183.83010000000004</v>
      </c>
      <c r="BZ85" s="13">
        <f t="shared" si="28"/>
        <v>310.16609999999997</v>
      </c>
      <c r="CA85" s="13">
        <f t="shared" si="28"/>
        <v>405.48160000000001</v>
      </c>
      <c r="CB85" s="13">
        <f t="shared" si="28"/>
        <v>385.63099999999997</v>
      </c>
      <c r="CC85" s="13">
        <f t="shared" si="28"/>
        <v>242.2587</v>
      </c>
      <c r="CD85" s="13">
        <f t="shared" si="28"/>
        <v>-32.250500000000031</v>
      </c>
      <c r="CE85" s="14"/>
      <c r="CF85" s="13"/>
      <c r="CG85" s="13"/>
      <c r="CH85" s="24"/>
      <c r="CI85" s="13"/>
      <c r="CJ85" s="13"/>
      <c r="CK85" s="13"/>
      <c r="CL85" s="13"/>
      <c r="CM85" s="13"/>
      <c r="CN85" s="13"/>
      <c r="CO85" s="14"/>
      <c r="CP85" s="13"/>
      <c r="CQ85" s="13"/>
      <c r="CR85" s="24"/>
      <c r="CS85" s="13"/>
      <c r="CT85" s="13"/>
      <c r="CU85" s="13"/>
      <c r="CV85" s="13"/>
      <c r="CW85" s="13"/>
      <c r="CX85" s="13"/>
      <c r="CY85" s="14"/>
      <c r="CZ85" s="13"/>
      <c r="DA85" s="13"/>
      <c r="DB85" s="24"/>
      <c r="DC85" s="13"/>
      <c r="DD85" s="13"/>
      <c r="DE85" s="13"/>
      <c r="DF85" s="13"/>
      <c r="DG85" s="13"/>
      <c r="DH85" s="13"/>
      <c r="DI85" s="15"/>
      <c r="DJ85" s="16"/>
      <c r="DK85" s="16"/>
      <c r="DL85" s="25"/>
      <c r="DM85" s="16"/>
      <c r="DN85" s="16"/>
      <c r="DO85" s="16"/>
      <c r="DP85" s="16"/>
      <c r="DQ85" s="14"/>
      <c r="DR85" s="16"/>
      <c r="DS85" s="16"/>
      <c r="DT85" s="25"/>
      <c r="DU85" s="16"/>
      <c r="DV85" s="16"/>
      <c r="DW85" s="16"/>
      <c r="DX85" s="16"/>
      <c r="DZ85" s="16"/>
      <c r="EA85" s="16"/>
      <c r="EB85" s="25"/>
      <c r="EC85" s="16"/>
      <c r="ED85" s="16"/>
      <c r="EE85" s="16"/>
      <c r="EF85" s="16"/>
      <c r="EH85" s="16"/>
      <c r="EI85" s="16"/>
      <c r="EJ85" s="25"/>
      <c r="EK85" s="16"/>
      <c r="EL85" s="16"/>
      <c r="EM85" s="16"/>
      <c r="EN85" s="16"/>
      <c r="EO85" s="14"/>
      <c r="EP85" s="16"/>
      <c r="EQ85" s="16"/>
      <c r="ER85" s="25"/>
      <c r="ES85" s="16"/>
      <c r="ET85" s="16"/>
      <c r="EU85" s="16"/>
      <c r="EV85" s="16"/>
      <c r="EX85" s="16"/>
      <c r="EY85" s="16"/>
      <c r="EZ85" s="25"/>
      <c r="FA85" s="16"/>
      <c r="FB85" s="16"/>
      <c r="FC85" s="16"/>
      <c r="FD85" s="16"/>
      <c r="FF85" s="15"/>
      <c r="FG85" s="15"/>
      <c r="FH85" s="26"/>
      <c r="FI85" s="15"/>
      <c r="FJ85" s="15"/>
      <c r="FK85" s="15"/>
      <c r="FL85" s="15"/>
      <c r="FM85" s="14"/>
      <c r="FN85" s="15"/>
      <c r="FO85" s="15"/>
      <c r="FP85" s="26"/>
      <c r="FQ85" s="15"/>
      <c r="FR85" s="15"/>
      <c r="FS85" s="15"/>
      <c r="FT85" s="15"/>
      <c r="FV85" s="15"/>
      <c r="FW85" s="15"/>
      <c r="FX85" s="26"/>
      <c r="FY85" s="15"/>
      <c r="FZ85" s="15"/>
      <c r="GA85" s="15"/>
      <c r="GB85" s="15"/>
      <c r="GD85" s="15"/>
      <c r="GE85" s="15"/>
      <c r="GF85" s="15"/>
      <c r="GG85" s="15"/>
      <c r="GH85" s="15"/>
      <c r="GI85" s="15"/>
      <c r="GJ85" s="15"/>
      <c r="GK85" s="14"/>
      <c r="GL85" s="15"/>
      <c r="GM85" s="15"/>
      <c r="GN85" s="15"/>
      <c r="GO85" s="15"/>
      <c r="GP85" s="15"/>
      <c r="GQ85" s="15"/>
      <c r="GR85" s="15"/>
      <c r="GT85" s="15"/>
      <c r="GU85" s="15"/>
      <c r="GV85" s="15"/>
      <c r="GW85" s="15"/>
      <c r="GX85" s="15"/>
      <c r="GY85" s="15"/>
      <c r="GZ85" s="15"/>
    </row>
    <row r="86" spans="1:208" x14ac:dyDescent="0.3">
      <c r="A86" t="s">
        <v>40</v>
      </c>
      <c r="B86">
        <v>0</v>
      </c>
      <c r="C86">
        <v>57</v>
      </c>
      <c r="D86">
        <v>68</v>
      </c>
      <c r="E86">
        <v>80.400000000000006</v>
      </c>
      <c r="F86">
        <v>107</v>
      </c>
      <c r="G86">
        <v>142.4</v>
      </c>
      <c r="H86">
        <v>133.30000000000001</v>
      </c>
      <c r="I86">
        <v>117.9</v>
      </c>
      <c r="J86">
        <v>156.9</v>
      </c>
      <c r="K86">
        <v>208.9</v>
      </c>
      <c r="L86">
        <v>278.10000000000002</v>
      </c>
      <c r="M86">
        <v>370.4</v>
      </c>
      <c r="O86" t="s">
        <v>40</v>
      </c>
      <c r="P86">
        <v>7</v>
      </c>
      <c r="Q86">
        <v>6</v>
      </c>
      <c r="R86">
        <v>4</v>
      </c>
      <c r="S86">
        <v>3.5</v>
      </c>
      <c r="T86">
        <v>2.9</v>
      </c>
      <c r="U86">
        <v>2.4</v>
      </c>
      <c r="V86">
        <v>1.9</v>
      </c>
      <c r="W86">
        <v>1.6</v>
      </c>
      <c r="X86">
        <v>1.3</v>
      </c>
      <c r="Y86">
        <v>1</v>
      </c>
      <c r="Z86">
        <v>0.9</v>
      </c>
      <c r="AA86">
        <v>0.7</v>
      </c>
      <c r="AC86" t="s">
        <v>40</v>
      </c>
      <c r="AD86">
        <f t="shared" si="33"/>
        <v>-7</v>
      </c>
      <c r="AE86">
        <f t="shared" si="33"/>
        <v>51</v>
      </c>
      <c r="AF86">
        <f t="shared" si="33"/>
        <v>64</v>
      </c>
      <c r="AG86">
        <f t="shared" si="33"/>
        <v>76.900000000000006</v>
      </c>
      <c r="AH86">
        <f t="shared" si="33"/>
        <v>104.1</v>
      </c>
      <c r="AI86">
        <f t="shared" si="33"/>
        <v>140</v>
      </c>
      <c r="AJ86">
        <f t="shared" si="33"/>
        <v>131.4</v>
      </c>
      <c r="AK86">
        <f t="shared" si="33"/>
        <v>116.30000000000001</v>
      </c>
      <c r="AL86">
        <f t="shared" si="33"/>
        <v>155.6</v>
      </c>
      <c r="AM86">
        <f t="shared" si="33"/>
        <v>207.9</v>
      </c>
      <c r="AN86">
        <f t="shared" si="33"/>
        <v>277.20000000000005</v>
      </c>
      <c r="AO86">
        <f t="shared" si="33"/>
        <v>369.7</v>
      </c>
      <c r="AQ86" t="s">
        <v>65</v>
      </c>
      <c r="AR86" s="17">
        <f t="shared" si="13"/>
        <v>-10.1671</v>
      </c>
      <c r="AS86" s="17">
        <f t="shared" ref="AS86:AZ98" si="34">AR86+AR37*4+AS37</f>
        <v>-62.036799999999999</v>
      </c>
      <c r="AT86" s="18">
        <f t="shared" si="34"/>
        <v>-120.42059999999999</v>
      </c>
      <c r="AU86" s="17">
        <f t="shared" si="34"/>
        <v>-190.66279999999998</v>
      </c>
      <c r="AV86" s="17">
        <f t="shared" si="34"/>
        <v>-273.54179999999997</v>
      </c>
      <c r="AW86" s="17">
        <f t="shared" si="34"/>
        <v>-373.35769999999997</v>
      </c>
      <c r="AX86" s="17">
        <f t="shared" si="34"/>
        <v>-493.84699999999998</v>
      </c>
      <c r="AY86" s="17">
        <f t="shared" si="34"/>
        <v>-636.81190000000004</v>
      </c>
      <c r="AZ86" s="17">
        <f t="shared" si="34"/>
        <v>-792.64850000000001</v>
      </c>
      <c r="BB86" s="17">
        <f t="shared" si="15"/>
        <v>-10.1671</v>
      </c>
      <c r="BC86" s="17">
        <f t="shared" ref="BC86:BJ98" si="35">BB86+BB37*4+BC37</f>
        <v>-63.083599999999997</v>
      </c>
      <c r="BD86" s="18">
        <f t="shared" si="35"/>
        <v>-126.8014</v>
      </c>
      <c r="BE86" s="17">
        <f t="shared" si="35"/>
        <v>-200.02260000000001</v>
      </c>
      <c r="BF86" s="17">
        <f t="shared" si="35"/>
        <v>-273.88950000000006</v>
      </c>
      <c r="BG86" s="17">
        <f t="shared" si="35"/>
        <v>-360.41760000000005</v>
      </c>
      <c r="BH86" s="17">
        <f t="shared" si="35"/>
        <v>-465.39820000000003</v>
      </c>
      <c r="BI86" s="17">
        <f t="shared" si="35"/>
        <v>-591.81090000000006</v>
      </c>
      <c r="BJ86" s="17">
        <f t="shared" si="35"/>
        <v>-742.68790000000013</v>
      </c>
      <c r="BK86" s="18"/>
      <c r="BL86" s="17">
        <f t="shared" si="17"/>
        <v>-10.1671</v>
      </c>
      <c r="BM86" s="17">
        <f t="shared" ref="BM86:BT98" si="36">BL86+BL37*4+BM37</f>
        <v>-60.200999999999993</v>
      </c>
      <c r="BN86" s="18">
        <f t="shared" si="36"/>
        <v>-106.0124</v>
      </c>
      <c r="BO86" s="17">
        <f t="shared" si="36"/>
        <v>-148.1284</v>
      </c>
      <c r="BP86" s="17">
        <f t="shared" si="36"/>
        <v>-193.85380000000001</v>
      </c>
      <c r="BQ86" s="17">
        <f t="shared" si="36"/>
        <v>-250.3501</v>
      </c>
      <c r="BR86" s="17">
        <f t="shared" si="36"/>
        <v>-317.98070000000001</v>
      </c>
      <c r="BS86" s="17">
        <f t="shared" si="36"/>
        <v>-396.91109999999998</v>
      </c>
      <c r="BT86" s="17">
        <f t="shared" si="36"/>
        <v>-489.29480000000001</v>
      </c>
      <c r="BU86" s="17"/>
      <c r="BV86" s="17">
        <f t="shared" si="19"/>
        <v>-10.1671</v>
      </c>
      <c r="BW86" s="17">
        <f t="shared" ref="BW86:CD98" si="37">BV86+BV37*4+BW37</f>
        <v>-62.665299999999995</v>
      </c>
      <c r="BX86" s="18">
        <f t="shared" si="37"/>
        <v>-124.19749999999999</v>
      </c>
      <c r="BY86" s="17">
        <f t="shared" si="37"/>
        <v>-195.96510000000001</v>
      </c>
      <c r="BZ86" s="17">
        <f t="shared" si="37"/>
        <v>-273.88650000000001</v>
      </c>
      <c r="CA86" s="17">
        <f t="shared" si="37"/>
        <v>-368.24560000000002</v>
      </c>
      <c r="CB86" s="17">
        <f t="shared" si="37"/>
        <v>-479.21899999999999</v>
      </c>
      <c r="CC86" s="17">
        <f t="shared" si="37"/>
        <v>-612.89229999999998</v>
      </c>
      <c r="CD86" s="17">
        <f t="shared" si="37"/>
        <v>-771.46719999999993</v>
      </c>
      <c r="CE86" s="19"/>
      <c r="CF86" s="17"/>
      <c r="CG86" s="17"/>
      <c r="CH86" s="18"/>
      <c r="CI86" s="17"/>
      <c r="CJ86" s="17"/>
      <c r="CK86" s="17"/>
      <c r="CL86" s="17"/>
      <c r="CM86" s="17"/>
      <c r="CN86" s="17"/>
      <c r="CO86" s="19"/>
      <c r="CP86" s="17"/>
      <c r="CQ86" s="17"/>
      <c r="CR86" s="18"/>
      <c r="CS86" s="17"/>
      <c r="CT86" s="17"/>
      <c r="CU86" s="17"/>
      <c r="CV86" s="17"/>
      <c r="CW86" s="17"/>
      <c r="CX86" s="17"/>
      <c r="CY86" s="19"/>
      <c r="CZ86" s="17"/>
      <c r="DA86" s="17"/>
      <c r="DB86" s="18"/>
      <c r="DC86" s="17"/>
      <c r="DD86" s="17"/>
      <c r="DE86" s="17"/>
      <c r="DF86" s="17"/>
      <c r="DG86" s="17"/>
      <c r="DH86" s="17"/>
      <c r="DI86" s="20"/>
      <c r="DJ86" s="21"/>
      <c r="DK86" s="21"/>
      <c r="DL86" s="22"/>
      <c r="DM86" s="21"/>
      <c r="DN86" s="21"/>
      <c r="DO86" s="21"/>
      <c r="DP86" s="21"/>
      <c r="DQ86" s="19"/>
      <c r="DR86" s="21"/>
      <c r="DS86" s="21"/>
      <c r="DT86" s="22"/>
      <c r="DU86" s="21"/>
      <c r="DV86" s="21"/>
      <c r="DW86" s="21"/>
      <c r="DX86" s="21"/>
      <c r="DZ86" s="21"/>
      <c r="EA86" s="21"/>
      <c r="EB86" s="22"/>
      <c r="EC86" s="21"/>
      <c r="ED86" s="21"/>
      <c r="EE86" s="21"/>
      <c r="EF86" s="21"/>
      <c r="EH86" s="21"/>
      <c r="EI86" s="21"/>
      <c r="EJ86" s="22"/>
      <c r="EK86" s="21"/>
      <c r="EL86" s="21"/>
      <c r="EM86" s="21"/>
      <c r="EN86" s="21"/>
      <c r="EO86" s="19"/>
      <c r="EP86" s="21"/>
      <c r="EQ86" s="21"/>
      <c r="ER86" s="22"/>
      <c r="ES86" s="21"/>
      <c r="ET86" s="21"/>
      <c r="EU86" s="21"/>
      <c r="EV86" s="21"/>
      <c r="EX86" s="21"/>
      <c r="EY86" s="21"/>
      <c r="EZ86" s="22"/>
      <c r="FA86" s="21"/>
      <c r="FB86" s="21"/>
      <c r="FC86" s="21"/>
      <c r="FD86" s="21"/>
      <c r="FF86" s="20"/>
      <c r="FG86" s="20"/>
      <c r="FH86" s="23"/>
      <c r="FI86" s="20"/>
      <c r="FJ86" s="20"/>
      <c r="FK86" s="20"/>
      <c r="FL86" s="20"/>
      <c r="FM86" s="19"/>
      <c r="FN86" s="20"/>
      <c r="FO86" s="20"/>
      <c r="FP86" s="23"/>
      <c r="FQ86" s="20"/>
      <c r="FR86" s="20"/>
      <c r="FS86" s="20"/>
      <c r="FT86" s="20"/>
      <c r="FV86" s="20"/>
      <c r="FW86" s="20"/>
      <c r="FX86" s="23"/>
      <c r="FY86" s="20"/>
      <c r="FZ86" s="20"/>
      <c r="GA86" s="20"/>
      <c r="GB86" s="20"/>
      <c r="GD86" s="20"/>
      <c r="GE86" s="20"/>
      <c r="GF86" s="20"/>
      <c r="GG86" s="20"/>
      <c r="GH86" s="20"/>
      <c r="GI86" s="20"/>
      <c r="GJ86" s="20"/>
      <c r="GK86" s="19"/>
      <c r="GL86" s="20"/>
      <c r="GM86" s="20"/>
      <c r="GN86" s="20"/>
      <c r="GO86" s="20"/>
      <c r="GP86" s="20"/>
      <c r="GQ86" s="20"/>
      <c r="GR86" s="20"/>
      <c r="GT86" s="20"/>
      <c r="GU86" s="20"/>
      <c r="GV86" s="20"/>
      <c r="GW86" s="20"/>
      <c r="GX86" s="20"/>
      <c r="GY86" s="20"/>
      <c r="GZ86" s="20"/>
    </row>
    <row r="87" spans="1:208" x14ac:dyDescent="0.3">
      <c r="A87" t="s">
        <v>114</v>
      </c>
      <c r="B87">
        <v>0</v>
      </c>
      <c r="C87">
        <v>403</v>
      </c>
      <c r="D87">
        <v>449</v>
      </c>
      <c r="E87">
        <v>458.5</v>
      </c>
      <c r="F87">
        <v>412.1</v>
      </c>
      <c r="G87">
        <v>348.5</v>
      </c>
      <c r="H87">
        <v>258.5</v>
      </c>
      <c r="I87">
        <v>190.7</v>
      </c>
      <c r="J87">
        <v>140.69999999999999</v>
      </c>
      <c r="K87">
        <v>103.8</v>
      </c>
      <c r="L87">
        <v>76.599999999999994</v>
      </c>
      <c r="M87">
        <v>56.5</v>
      </c>
      <c r="O87" t="s">
        <v>114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C87" t="s">
        <v>114</v>
      </c>
      <c r="AD87">
        <f t="shared" si="33"/>
        <v>0</v>
      </c>
      <c r="AE87">
        <f t="shared" si="33"/>
        <v>403</v>
      </c>
      <c r="AF87">
        <f t="shared" si="33"/>
        <v>449</v>
      </c>
      <c r="AG87">
        <f t="shared" si="33"/>
        <v>458.5</v>
      </c>
      <c r="AH87">
        <f t="shared" si="33"/>
        <v>412.1</v>
      </c>
      <c r="AI87">
        <f t="shared" si="33"/>
        <v>348.5</v>
      </c>
      <c r="AJ87">
        <f t="shared" si="33"/>
        <v>258.5</v>
      </c>
      <c r="AK87">
        <f t="shared" si="33"/>
        <v>190.7</v>
      </c>
      <c r="AL87">
        <f t="shared" si="33"/>
        <v>140.69999999999999</v>
      </c>
      <c r="AM87">
        <f t="shared" si="33"/>
        <v>103.8</v>
      </c>
      <c r="AN87">
        <f t="shared" si="33"/>
        <v>76.599999999999994</v>
      </c>
      <c r="AO87">
        <f t="shared" si="33"/>
        <v>56.5</v>
      </c>
      <c r="AQ87" t="s">
        <v>66</v>
      </c>
      <c r="AR87" s="17">
        <f t="shared" si="13"/>
        <v>4.3702999999999994</v>
      </c>
      <c r="AS87" s="17">
        <f t="shared" si="34"/>
        <v>26.434699999999999</v>
      </c>
      <c r="AT87" s="18">
        <f t="shared" si="34"/>
        <v>48.885100000000001</v>
      </c>
      <c r="AU87" s="17">
        <f t="shared" si="34"/>
        <v>68.273400000000009</v>
      </c>
      <c r="AV87" s="17">
        <f t="shared" si="34"/>
        <v>82.000000000000014</v>
      </c>
      <c r="AW87" s="17">
        <f t="shared" si="34"/>
        <v>91.656300000000016</v>
      </c>
      <c r="AX87" s="17">
        <f t="shared" si="34"/>
        <v>98.385700000000014</v>
      </c>
      <c r="AY87" s="17">
        <f t="shared" si="34"/>
        <v>102.71610000000003</v>
      </c>
      <c r="AZ87" s="17">
        <f t="shared" si="34"/>
        <v>104.17620000000002</v>
      </c>
      <c r="BB87" s="17">
        <f t="shared" si="15"/>
        <v>4.3702999999999994</v>
      </c>
      <c r="BC87" s="17">
        <f t="shared" si="35"/>
        <v>27.047599999999999</v>
      </c>
      <c r="BD87" s="18">
        <f t="shared" si="35"/>
        <v>53.496099999999998</v>
      </c>
      <c r="BE87" s="17">
        <f t="shared" si="35"/>
        <v>80.2256</v>
      </c>
      <c r="BF87" s="17">
        <f t="shared" si="35"/>
        <v>99.425200000000004</v>
      </c>
      <c r="BG87" s="17">
        <f t="shared" si="35"/>
        <v>113.1191</v>
      </c>
      <c r="BH87" s="17">
        <f t="shared" si="35"/>
        <v>122.83800000000001</v>
      </c>
      <c r="BI87" s="17">
        <f t="shared" si="35"/>
        <v>129.42060000000001</v>
      </c>
      <c r="BJ87" s="17">
        <f t="shared" si="35"/>
        <v>132.56870000000001</v>
      </c>
      <c r="BK87" s="18"/>
      <c r="BL87" s="17">
        <f t="shared" si="17"/>
        <v>4.3702999999999994</v>
      </c>
      <c r="BM87" s="17">
        <f t="shared" si="36"/>
        <v>27.960499999999996</v>
      </c>
      <c r="BN87" s="18">
        <f t="shared" si="36"/>
        <v>59.928899999999999</v>
      </c>
      <c r="BO87" s="17">
        <f t="shared" si="36"/>
        <v>95.664500000000004</v>
      </c>
      <c r="BP87" s="17">
        <f t="shared" si="36"/>
        <v>122.12670000000001</v>
      </c>
      <c r="BQ87" s="17">
        <f t="shared" si="36"/>
        <v>141.17910000000001</v>
      </c>
      <c r="BR87" s="17">
        <f t="shared" si="36"/>
        <v>154.85169999999999</v>
      </c>
      <c r="BS87" s="17">
        <f t="shared" si="36"/>
        <v>164.35129999999998</v>
      </c>
      <c r="BT87" s="17">
        <f t="shared" si="36"/>
        <v>169.65139999999997</v>
      </c>
      <c r="BU87" s="17"/>
      <c r="BV87" s="17">
        <f t="shared" si="19"/>
        <v>4.3702999999999994</v>
      </c>
      <c r="BW87" s="17">
        <f t="shared" si="37"/>
        <v>26.882599999999996</v>
      </c>
      <c r="BX87" s="18">
        <f t="shared" si="37"/>
        <v>52.397399999999998</v>
      </c>
      <c r="BY87" s="17">
        <f t="shared" si="37"/>
        <v>77.816000000000003</v>
      </c>
      <c r="BZ87" s="17">
        <f t="shared" si="37"/>
        <v>95.991799999999998</v>
      </c>
      <c r="CA87" s="17">
        <f t="shared" si="37"/>
        <v>108.93050000000001</v>
      </c>
      <c r="CB87" s="17">
        <f t="shared" si="37"/>
        <v>118.09220000000002</v>
      </c>
      <c r="CC87" s="17">
        <f t="shared" si="37"/>
        <v>124.26350000000002</v>
      </c>
      <c r="CD87" s="17">
        <f t="shared" si="37"/>
        <v>127.10800000000002</v>
      </c>
      <c r="CE87" s="19"/>
      <c r="CF87" s="17"/>
      <c r="CG87" s="17"/>
      <c r="CH87" s="18"/>
      <c r="CI87" s="17"/>
      <c r="CJ87" s="17"/>
      <c r="CK87" s="17"/>
      <c r="CL87" s="17"/>
      <c r="CM87" s="17"/>
      <c r="CN87" s="17"/>
      <c r="CO87" s="19"/>
      <c r="CP87" s="17"/>
      <c r="CQ87" s="17"/>
      <c r="CR87" s="18"/>
      <c r="CS87" s="17"/>
      <c r="CT87" s="17"/>
      <c r="CU87" s="17"/>
      <c r="CV87" s="17"/>
      <c r="CW87" s="17"/>
      <c r="CX87" s="17"/>
      <c r="CY87" s="19"/>
      <c r="CZ87" s="17"/>
      <c r="DA87" s="17"/>
      <c r="DB87" s="18"/>
      <c r="DC87" s="17"/>
      <c r="DD87" s="17"/>
      <c r="DE87" s="17"/>
      <c r="DF87" s="17"/>
      <c r="DG87" s="17"/>
      <c r="DH87" s="17"/>
      <c r="DI87" s="20"/>
      <c r="DJ87" s="21"/>
      <c r="DK87" s="21"/>
      <c r="DL87" s="22"/>
      <c r="DM87" s="21"/>
      <c r="DN87" s="21"/>
      <c r="DO87" s="21"/>
      <c r="DP87" s="21"/>
      <c r="DQ87" s="19"/>
      <c r="DR87" s="21"/>
      <c r="DS87" s="21"/>
      <c r="DT87" s="22"/>
      <c r="DU87" s="21"/>
      <c r="DV87" s="21"/>
      <c r="DW87" s="21"/>
      <c r="DX87" s="21"/>
      <c r="DZ87" s="21"/>
      <c r="EA87" s="21"/>
      <c r="EB87" s="22"/>
      <c r="EC87" s="21"/>
      <c r="ED87" s="21"/>
      <c r="EE87" s="21"/>
      <c r="EF87" s="21"/>
      <c r="EH87" s="21"/>
      <c r="EI87" s="21"/>
      <c r="EJ87" s="22"/>
      <c r="EK87" s="21"/>
      <c r="EL87" s="21"/>
      <c r="EM87" s="21"/>
      <c r="EN87" s="21"/>
      <c r="EO87" s="19"/>
      <c r="EP87" s="21"/>
      <c r="EQ87" s="21"/>
      <c r="ER87" s="22"/>
      <c r="ES87" s="21"/>
      <c r="ET87" s="21"/>
      <c r="EU87" s="21"/>
      <c r="EV87" s="21"/>
      <c r="EX87" s="21"/>
      <c r="EY87" s="21"/>
      <c r="EZ87" s="22"/>
      <c r="FA87" s="21"/>
      <c r="FB87" s="21"/>
      <c r="FC87" s="21"/>
      <c r="FD87" s="21"/>
      <c r="FF87" s="20"/>
      <c r="FG87" s="20"/>
      <c r="FH87" s="23"/>
      <c r="FI87" s="20"/>
      <c r="FJ87" s="20"/>
      <c r="FK87" s="20"/>
      <c r="FL87" s="20"/>
      <c r="FM87" s="19"/>
      <c r="FN87" s="20"/>
      <c r="FO87" s="20"/>
      <c r="FP87" s="23"/>
      <c r="FQ87" s="20"/>
      <c r="FR87" s="20"/>
      <c r="FS87" s="20"/>
      <c r="FT87" s="20"/>
      <c r="FV87" s="20"/>
      <c r="FW87" s="20"/>
      <c r="FX87" s="23"/>
      <c r="FY87" s="20"/>
      <c r="FZ87" s="20"/>
      <c r="GA87" s="20"/>
      <c r="GB87" s="20"/>
      <c r="GD87" s="20"/>
      <c r="GE87" s="20"/>
      <c r="GF87" s="20"/>
      <c r="GG87" s="20"/>
      <c r="GH87" s="20"/>
      <c r="GI87" s="20"/>
      <c r="GJ87" s="20"/>
      <c r="GK87" s="19"/>
      <c r="GL87" s="20"/>
      <c r="GM87" s="20"/>
      <c r="GN87" s="20"/>
      <c r="GO87" s="20"/>
      <c r="GP87" s="20"/>
      <c r="GQ87" s="20"/>
      <c r="GR87" s="20"/>
      <c r="GT87" s="20"/>
      <c r="GU87" s="20"/>
      <c r="GV87" s="20"/>
      <c r="GW87" s="20"/>
      <c r="GX87" s="20"/>
      <c r="GY87" s="20"/>
      <c r="GZ87" s="20"/>
    </row>
    <row r="88" spans="1:208" x14ac:dyDescent="0.3">
      <c r="A88" t="s">
        <v>115</v>
      </c>
      <c r="B88">
        <v>2</v>
      </c>
      <c r="C88">
        <v>4</v>
      </c>
      <c r="D88">
        <v>4</v>
      </c>
      <c r="E88">
        <v>4.4000000000000004</v>
      </c>
      <c r="F88">
        <v>3.3</v>
      </c>
      <c r="G88">
        <v>2.4</v>
      </c>
      <c r="H88">
        <v>1.8</v>
      </c>
      <c r="I88">
        <v>1.3</v>
      </c>
      <c r="J88">
        <v>1</v>
      </c>
      <c r="K88">
        <v>0.7</v>
      </c>
      <c r="L88">
        <v>0.5</v>
      </c>
      <c r="M88">
        <v>0.4</v>
      </c>
      <c r="O88" t="s">
        <v>115</v>
      </c>
      <c r="P88">
        <v>0</v>
      </c>
      <c r="Q88">
        <v>1</v>
      </c>
      <c r="R88">
        <v>1</v>
      </c>
      <c r="S88">
        <v>0.9</v>
      </c>
      <c r="T88">
        <v>0.7</v>
      </c>
      <c r="U88">
        <v>0.6</v>
      </c>
      <c r="V88">
        <v>0.5</v>
      </c>
      <c r="W88">
        <v>0.4</v>
      </c>
      <c r="X88">
        <v>0.3</v>
      </c>
      <c r="Y88">
        <v>0.3</v>
      </c>
      <c r="Z88">
        <v>0.2</v>
      </c>
      <c r="AA88">
        <v>0.2</v>
      </c>
      <c r="AC88" t="s">
        <v>115</v>
      </c>
      <c r="AD88">
        <f t="shared" si="33"/>
        <v>2</v>
      </c>
      <c r="AE88">
        <f t="shared" si="33"/>
        <v>3</v>
      </c>
      <c r="AF88">
        <f t="shared" si="33"/>
        <v>3</v>
      </c>
      <c r="AG88">
        <f t="shared" si="33"/>
        <v>3.5000000000000004</v>
      </c>
      <c r="AH88">
        <f t="shared" si="33"/>
        <v>2.5999999999999996</v>
      </c>
      <c r="AI88">
        <f t="shared" si="33"/>
        <v>1.7999999999999998</v>
      </c>
      <c r="AJ88">
        <f t="shared" si="33"/>
        <v>1.3</v>
      </c>
      <c r="AK88">
        <f t="shared" si="33"/>
        <v>0.9</v>
      </c>
      <c r="AL88">
        <f t="shared" si="33"/>
        <v>0.7</v>
      </c>
      <c r="AM88">
        <f t="shared" si="33"/>
        <v>0.39999999999999997</v>
      </c>
      <c r="AN88">
        <f t="shared" si="33"/>
        <v>0.3</v>
      </c>
      <c r="AO88">
        <f t="shared" si="33"/>
        <v>0.2</v>
      </c>
      <c r="AQ88" t="s">
        <v>68</v>
      </c>
      <c r="AR88" s="17">
        <f t="shared" si="13"/>
        <v>-8.9727000000000015</v>
      </c>
      <c r="AS88" s="17">
        <f t="shared" si="34"/>
        <v>-56.274400000000007</v>
      </c>
      <c r="AT88" s="18">
        <f t="shared" si="34"/>
        <v>-111.2818</v>
      </c>
      <c r="AU88" s="17">
        <f t="shared" si="34"/>
        <v>-160.39940000000001</v>
      </c>
      <c r="AV88" s="17">
        <f t="shared" si="34"/>
        <v>-221.4375</v>
      </c>
      <c r="AW88" s="17">
        <f t="shared" si="34"/>
        <v>-296.64459999999997</v>
      </c>
      <c r="AX88" s="17">
        <f t="shared" si="34"/>
        <v>-388.84379999999993</v>
      </c>
      <c r="AY88" s="17">
        <f t="shared" si="34"/>
        <v>-501.5354999999999</v>
      </c>
      <c r="AZ88" s="17">
        <f t="shared" si="34"/>
        <v>-639.02579999999989</v>
      </c>
      <c r="BB88" s="17">
        <f t="shared" si="15"/>
        <v>-8.9727000000000015</v>
      </c>
      <c r="BC88" s="17">
        <f t="shared" si="35"/>
        <v>-52.822700000000012</v>
      </c>
      <c r="BD88" s="18">
        <f t="shared" si="35"/>
        <v>-91.208600000000004</v>
      </c>
      <c r="BE88" s="17">
        <f t="shared" si="35"/>
        <v>-122.7889</v>
      </c>
      <c r="BF88" s="17">
        <f t="shared" si="35"/>
        <v>-151.07400000000001</v>
      </c>
      <c r="BG88" s="17">
        <f t="shared" si="35"/>
        <v>-186.4308</v>
      </c>
      <c r="BH88" s="17">
        <f t="shared" si="35"/>
        <v>-230.14429999999999</v>
      </c>
      <c r="BI88" s="17">
        <f t="shared" si="35"/>
        <v>-283.84300000000002</v>
      </c>
      <c r="BJ88" s="17">
        <f t="shared" si="35"/>
        <v>-349.55669999999998</v>
      </c>
      <c r="BK88" s="18"/>
      <c r="BL88" s="17">
        <f t="shared" si="17"/>
        <v>-8.9727000000000015</v>
      </c>
      <c r="BM88" s="17">
        <f t="shared" si="36"/>
        <v>-52.260100000000008</v>
      </c>
      <c r="BN88" s="18">
        <f t="shared" si="36"/>
        <v>-87.936800000000005</v>
      </c>
      <c r="BO88" s="17">
        <f t="shared" si="36"/>
        <v>-117.3078</v>
      </c>
      <c r="BP88" s="17">
        <f t="shared" si="36"/>
        <v>-143.6413</v>
      </c>
      <c r="BQ88" s="17">
        <f t="shared" si="36"/>
        <v>-176.6234</v>
      </c>
      <c r="BR88" s="17">
        <f t="shared" si="36"/>
        <v>-217.44740000000002</v>
      </c>
      <c r="BS88" s="17">
        <f t="shared" si="36"/>
        <v>-267.63060000000002</v>
      </c>
      <c r="BT88" s="17">
        <f t="shared" si="36"/>
        <v>-329.06700000000006</v>
      </c>
      <c r="BU88" s="17"/>
      <c r="BV88" s="17">
        <f t="shared" si="19"/>
        <v>-8.9727000000000015</v>
      </c>
      <c r="BW88" s="17">
        <f t="shared" si="37"/>
        <v>-52.260100000000008</v>
      </c>
      <c r="BX88" s="18">
        <f t="shared" si="37"/>
        <v>-87.936800000000005</v>
      </c>
      <c r="BY88" s="17">
        <f t="shared" si="37"/>
        <v>-117.3078</v>
      </c>
      <c r="BZ88" s="17">
        <f t="shared" si="37"/>
        <v>-143.6413</v>
      </c>
      <c r="CA88" s="17">
        <f t="shared" si="37"/>
        <v>-176.6234</v>
      </c>
      <c r="CB88" s="17">
        <f t="shared" si="37"/>
        <v>-217.44740000000002</v>
      </c>
      <c r="CC88" s="17">
        <f t="shared" si="37"/>
        <v>-267.63060000000002</v>
      </c>
      <c r="CD88" s="17">
        <f t="shared" si="37"/>
        <v>-329.06700000000006</v>
      </c>
      <c r="CE88" s="19"/>
      <c r="CF88" s="17"/>
      <c r="CG88" s="17"/>
      <c r="CH88" s="18"/>
      <c r="CI88" s="17"/>
      <c r="CJ88" s="17"/>
      <c r="CK88" s="17"/>
      <c r="CL88" s="17"/>
      <c r="CM88" s="17"/>
      <c r="CN88" s="17"/>
      <c r="CO88" s="19"/>
      <c r="CP88" s="17"/>
      <c r="CQ88" s="17"/>
      <c r="CR88" s="18"/>
      <c r="CS88" s="17"/>
      <c r="CT88" s="17"/>
      <c r="CU88" s="17"/>
      <c r="CV88" s="17"/>
      <c r="CW88" s="17"/>
      <c r="CX88" s="17"/>
      <c r="CY88" s="19"/>
      <c r="CZ88" s="17"/>
      <c r="DA88" s="17"/>
      <c r="DB88" s="18"/>
      <c r="DC88" s="17"/>
      <c r="DD88" s="17"/>
      <c r="DE88" s="17"/>
      <c r="DF88" s="17"/>
      <c r="DG88" s="17"/>
      <c r="DH88" s="17"/>
      <c r="DI88" s="20"/>
      <c r="DJ88" s="21"/>
      <c r="DK88" s="21"/>
      <c r="DL88" s="22"/>
      <c r="DM88" s="21"/>
      <c r="DN88" s="21"/>
      <c r="DO88" s="21"/>
      <c r="DP88" s="21"/>
      <c r="DQ88" s="19"/>
      <c r="DR88" s="21"/>
      <c r="DS88" s="21"/>
      <c r="DT88" s="22"/>
      <c r="DU88" s="21"/>
      <c r="DV88" s="21"/>
      <c r="DW88" s="21"/>
      <c r="DX88" s="21"/>
      <c r="DZ88" s="21"/>
      <c r="EA88" s="21"/>
      <c r="EB88" s="22"/>
      <c r="EC88" s="21"/>
      <c r="ED88" s="21"/>
      <c r="EE88" s="21"/>
      <c r="EF88" s="21"/>
      <c r="EH88" s="21"/>
      <c r="EI88" s="21"/>
      <c r="EJ88" s="22"/>
      <c r="EK88" s="21"/>
      <c r="EL88" s="21"/>
      <c r="EM88" s="21"/>
      <c r="EN88" s="21"/>
      <c r="EO88" s="19"/>
      <c r="EP88" s="21"/>
      <c r="EQ88" s="21"/>
      <c r="ER88" s="22"/>
      <c r="ES88" s="21"/>
      <c r="ET88" s="21"/>
      <c r="EU88" s="21"/>
      <c r="EV88" s="21"/>
      <c r="EX88" s="21"/>
      <c r="EY88" s="21"/>
      <c r="EZ88" s="22"/>
      <c r="FA88" s="21"/>
      <c r="FB88" s="21"/>
      <c r="FC88" s="21"/>
      <c r="FD88" s="21"/>
      <c r="FF88" s="20"/>
      <c r="FG88" s="20"/>
      <c r="FH88" s="23"/>
      <c r="FI88" s="20"/>
      <c r="FJ88" s="20"/>
      <c r="FK88" s="20"/>
      <c r="FL88" s="20"/>
      <c r="FM88" s="19"/>
      <c r="FN88" s="20"/>
      <c r="FO88" s="20"/>
      <c r="FP88" s="23"/>
      <c r="FQ88" s="20"/>
      <c r="FR88" s="20"/>
      <c r="FS88" s="20"/>
      <c r="FT88" s="20"/>
      <c r="FV88" s="20"/>
      <c r="FW88" s="20"/>
      <c r="FX88" s="23"/>
      <c r="FY88" s="20"/>
      <c r="FZ88" s="20"/>
      <c r="GA88" s="20"/>
      <c r="GB88" s="20"/>
      <c r="GD88" s="20"/>
      <c r="GE88" s="20"/>
      <c r="GF88" s="20"/>
      <c r="GG88" s="20"/>
      <c r="GH88" s="20"/>
      <c r="GI88" s="20"/>
      <c r="GJ88" s="20"/>
      <c r="GK88" s="19"/>
      <c r="GL88" s="20"/>
      <c r="GM88" s="20"/>
      <c r="GN88" s="20"/>
      <c r="GO88" s="20"/>
      <c r="GP88" s="20"/>
      <c r="GQ88" s="20"/>
      <c r="GR88" s="20"/>
      <c r="GT88" s="20"/>
      <c r="GU88" s="20"/>
      <c r="GV88" s="20"/>
      <c r="GW88" s="20"/>
      <c r="GX88" s="20"/>
      <c r="GY88" s="20"/>
      <c r="GZ88" s="20"/>
    </row>
    <row r="89" spans="1:208" x14ac:dyDescent="0.3">
      <c r="A89" t="s">
        <v>116</v>
      </c>
      <c r="B89">
        <v>12</v>
      </c>
      <c r="C89">
        <v>149</v>
      </c>
      <c r="D89">
        <v>148</v>
      </c>
      <c r="E89">
        <v>149.69999999999999</v>
      </c>
      <c r="F89">
        <v>197.7</v>
      </c>
      <c r="G89">
        <v>251.6</v>
      </c>
      <c r="H89">
        <v>247.7</v>
      </c>
      <c r="I89">
        <v>242.6</v>
      </c>
      <c r="J89">
        <v>231.5</v>
      </c>
      <c r="K89">
        <v>208.7</v>
      </c>
      <c r="L89">
        <v>186.7</v>
      </c>
      <c r="M89">
        <v>162.80000000000001</v>
      </c>
      <c r="O89" t="s">
        <v>116</v>
      </c>
      <c r="P89">
        <v>0</v>
      </c>
      <c r="Q89">
        <v>3</v>
      </c>
      <c r="R89">
        <v>1</v>
      </c>
      <c r="S89">
        <v>0.9</v>
      </c>
      <c r="T89">
        <v>0.7</v>
      </c>
      <c r="U89">
        <v>0.6</v>
      </c>
      <c r="V89">
        <v>0.5</v>
      </c>
      <c r="W89">
        <v>0.4</v>
      </c>
      <c r="X89">
        <v>0.3</v>
      </c>
      <c r="Y89">
        <v>0.3</v>
      </c>
      <c r="Z89">
        <v>0.2</v>
      </c>
      <c r="AA89">
        <v>0.2</v>
      </c>
      <c r="AC89" t="s">
        <v>116</v>
      </c>
      <c r="AD89">
        <f t="shared" si="33"/>
        <v>12</v>
      </c>
      <c r="AE89">
        <f t="shared" si="33"/>
        <v>146</v>
      </c>
      <c r="AF89">
        <f t="shared" si="33"/>
        <v>147</v>
      </c>
      <c r="AG89">
        <f t="shared" si="33"/>
        <v>148.79999999999998</v>
      </c>
      <c r="AH89">
        <f t="shared" si="33"/>
        <v>197</v>
      </c>
      <c r="AI89">
        <f t="shared" si="33"/>
        <v>251</v>
      </c>
      <c r="AJ89">
        <f t="shared" si="33"/>
        <v>247.2</v>
      </c>
      <c r="AK89">
        <f t="shared" si="33"/>
        <v>242.2</v>
      </c>
      <c r="AL89">
        <f t="shared" si="33"/>
        <v>231.2</v>
      </c>
      <c r="AM89">
        <f t="shared" si="33"/>
        <v>208.39999999999998</v>
      </c>
      <c r="AN89">
        <f t="shared" si="33"/>
        <v>186.5</v>
      </c>
      <c r="AO89">
        <f t="shared" si="33"/>
        <v>162.60000000000002</v>
      </c>
      <c r="AQ89" t="s">
        <v>70</v>
      </c>
      <c r="AR89" s="17">
        <f t="shared" si="13"/>
        <v>2.4420999999999999</v>
      </c>
      <c r="AS89" s="17">
        <f t="shared" si="34"/>
        <v>13.818099999999999</v>
      </c>
      <c r="AT89" s="18">
        <f t="shared" si="34"/>
        <v>21.2761</v>
      </c>
      <c r="AU89" s="17">
        <f t="shared" si="34"/>
        <v>26.015699999999999</v>
      </c>
      <c r="AV89" s="17">
        <f t="shared" si="34"/>
        <v>28.8916</v>
      </c>
      <c r="AW89" s="17">
        <f t="shared" si="34"/>
        <v>30.507200000000001</v>
      </c>
      <c r="AX89" s="17">
        <f t="shared" si="34"/>
        <v>31.286300000000001</v>
      </c>
      <c r="AY89" s="17">
        <f t="shared" si="34"/>
        <v>31.801100000000002</v>
      </c>
      <c r="AZ89" s="17">
        <f t="shared" si="34"/>
        <v>33.527200000000001</v>
      </c>
      <c r="BB89" s="17">
        <f t="shared" si="15"/>
        <v>2.4420999999999999</v>
      </c>
      <c r="BC89" s="17">
        <f t="shared" si="35"/>
        <v>13.818</v>
      </c>
      <c r="BD89" s="18">
        <f t="shared" si="35"/>
        <v>21.275599999999997</v>
      </c>
      <c r="BE89" s="17">
        <f t="shared" si="35"/>
        <v>27.019299999999994</v>
      </c>
      <c r="BF89" s="17">
        <f t="shared" si="35"/>
        <v>35.152899999999995</v>
      </c>
      <c r="BG89" s="17">
        <f t="shared" si="35"/>
        <v>43.078099999999999</v>
      </c>
      <c r="BH89" s="17">
        <f t="shared" si="35"/>
        <v>50.475699999999996</v>
      </c>
      <c r="BI89" s="17">
        <f t="shared" si="35"/>
        <v>56.608399999999996</v>
      </c>
      <c r="BJ89" s="17">
        <f t="shared" si="35"/>
        <v>61.626899999999999</v>
      </c>
      <c r="BK89" s="18"/>
      <c r="BL89" s="17">
        <f t="shared" si="17"/>
        <v>2.4420999999999999</v>
      </c>
      <c r="BM89" s="17">
        <f t="shared" si="36"/>
        <v>13.8186</v>
      </c>
      <c r="BN89" s="18">
        <f t="shared" si="36"/>
        <v>22.406499999999998</v>
      </c>
      <c r="BO89" s="17">
        <f t="shared" si="36"/>
        <v>33.957299999999996</v>
      </c>
      <c r="BP89" s="17">
        <f t="shared" si="36"/>
        <v>47.728000000000002</v>
      </c>
      <c r="BQ89" s="17">
        <f t="shared" si="36"/>
        <v>57.380700000000004</v>
      </c>
      <c r="BR89" s="17">
        <f t="shared" si="36"/>
        <v>64.089200000000005</v>
      </c>
      <c r="BS89" s="17">
        <f t="shared" si="36"/>
        <v>68.702100000000016</v>
      </c>
      <c r="BT89" s="17">
        <f t="shared" si="36"/>
        <v>71.957900000000024</v>
      </c>
      <c r="BU89" s="17"/>
      <c r="BV89" s="17">
        <f t="shared" si="19"/>
        <v>2.4420999999999999</v>
      </c>
      <c r="BW89" s="17">
        <f t="shared" si="37"/>
        <v>13.818</v>
      </c>
      <c r="BX89" s="18">
        <f t="shared" si="37"/>
        <v>21.275499999999997</v>
      </c>
      <c r="BY89" s="17">
        <f t="shared" si="37"/>
        <v>26.605499999999999</v>
      </c>
      <c r="BZ89" s="17">
        <f t="shared" si="37"/>
        <v>32.280499999999996</v>
      </c>
      <c r="CA89" s="17">
        <f t="shared" si="37"/>
        <v>36.741</v>
      </c>
      <c r="CB89" s="17">
        <f t="shared" si="37"/>
        <v>42.737899999999996</v>
      </c>
      <c r="CC89" s="17">
        <f t="shared" si="37"/>
        <v>46.841699999999996</v>
      </c>
      <c r="CD89" s="17">
        <f t="shared" si="37"/>
        <v>50.372999999999998</v>
      </c>
      <c r="CE89" s="19"/>
      <c r="CF89" s="17"/>
      <c r="CG89" s="17"/>
      <c r="CH89" s="18"/>
      <c r="CI89" s="17"/>
      <c r="CJ89" s="17"/>
      <c r="CK89" s="17"/>
      <c r="CL89" s="17"/>
      <c r="CM89" s="17"/>
      <c r="CN89" s="17"/>
      <c r="CO89" s="19"/>
      <c r="CP89" s="17"/>
      <c r="CQ89" s="17"/>
      <c r="CR89" s="18"/>
      <c r="CS89" s="17"/>
      <c r="CT89" s="17"/>
      <c r="CU89" s="17"/>
      <c r="CV89" s="17"/>
      <c r="CW89" s="17"/>
      <c r="CX89" s="17"/>
      <c r="CY89" s="19"/>
      <c r="CZ89" s="17"/>
      <c r="DA89" s="17"/>
      <c r="DB89" s="18"/>
      <c r="DC89" s="17"/>
      <c r="DD89" s="17"/>
      <c r="DE89" s="17"/>
      <c r="DF89" s="17"/>
      <c r="DG89" s="17"/>
      <c r="DH89" s="17"/>
      <c r="DI89" s="20"/>
      <c r="DJ89" s="21"/>
      <c r="DK89" s="21"/>
      <c r="DL89" s="22"/>
      <c r="DM89" s="21"/>
      <c r="DN89" s="21"/>
      <c r="DO89" s="21"/>
      <c r="DP89" s="21"/>
      <c r="DQ89" s="19"/>
      <c r="DR89" s="21"/>
      <c r="DS89" s="21"/>
      <c r="DT89" s="22"/>
      <c r="DU89" s="21"/>
      <c r="DV89" s="21"/>
      <c r="DW89" s="21"/>
      <c r="DX89" s="21"/>
      <c r="DZ89" s="21"/>
      <c r="EA89" s="21"/>
      <c r="EB89" s="22"/>
      <c r="EC89" s="21"/>
      <c r="ED89" s="21"/>
      <c r="EE89" s="21"/>
      <c r="EF89" s="21"/>
      <c r="EH89" s="21"/>
      <c r="EI89" s="21"/>
      <c r="EJ89" s="22"/>
      <c r="EK89" s="21"/>
      <c r="EL89" s="21"/>
      <c r="EM89" s="21"/>
      <c r="EN89" s="21"/>
      <c r="EO89" s="19"/>
      <c r="EP89" s="21"/>
      <c r="EQ89" s="21"/>
      <c r="ER89" s="22"/>
      <c r="ES89" s="21"/>
      <c r="ET89" s="21"/>
      <c r="EU89" s="21"/>
      <c r="EV89" s="21"/>
      <c r="EX89" s="21"/>
      <c r="EY89" s="21"/>
      <c r="EZ89" s="22"/>
      <c r="FA89" s="21"/>
      <c r="FB89" s="21"/>
      <c r="FC89" s="21"/>
      <c r="FD89" s="21"/>
      <c r="FF89" s="20"/>
      <c r="FG89" s="20"/>
      <c r="FH89" s="23"/>
      <c r="FI89" s="20"/>
      <c r="FJ89" s="20"/>
      <c r="FK89" s="20"/>
      <c r="FL89" s="20"/>
      <c r="FM89" s="19"/>
      <c r="FN89" s="20"/>
      <c r="FO89" s="20"/>
      <c r="FP89" s="23"/>
      <c r="FQ89" s="20"/>
      <c r="FR89" s="20"/>
      <c r="FS89" s="20"/>
      <c r="FT89" s="20"/>
      <c r="FV89" s="20"/>
      <c r="FW89" s="20"/>
      <c r="FX89" s="23"/>
      <c r="FY89" s="20"/>
      <c r="FZ89" s="20"/>
      <c r="GA89" s="20"/>
      <c r="GB89" s="20"/>
      <c r="GD89" s="20"/>
      <c r="GE89" s="20"/>
      <c r="GF89" s="20"/>
      <c r="GG89" s="20"/>
      <c r="GH89" s="20"/>
      <c r="GI89" s="20"/>
      <c r="GJ89" s="20"/>
      <c r="GK89" s="19"/>
      <c r="GL89" s="20"/>
      <c r="GM89" s="20"/>
      <c r="GN89" s="20"/>
      <c r="GO89" s="20"/>
      <c r="GP89" s="20"/>
      <c r="GQ89" s="20"/>
      <c r="GR89" s="20"/>
      <c r="GT89" s="20"/>
      <c r="GU89" s="20"/>
      <c r="GV89" s="20"/>
      <c r="GW89" s="20"/>
      <c r="GX89" s="20"/>
      <c r="GY89" s="20"/>
      <c r="GZ89" s="20"/>
    </row>
    <row r="90" spans="1:208" x14ac:dyDescent="0.3">
      <c r="A90" t="s">
        <v>117</v>
      </c>
      <c r="B90">
        <v>3</v>
      </c>
      <c r="C90">
        <v>10</v>
      </c>
      <c r="D90">
        <v>12</v>
      </c>
      <c r="E90">
        <v>10</v>
      </c>
      <c r="F90">
        <v>7.4</v>
      </c>
      <c r="G90">
        <v>5.5</v>
      </c>
      <c r="H90">
        <v>4.0999999999999996</v>
      </c>
      <c r="I90">
        <v>3</v>
      </c>
      <c r="J90">
        <v>2.2000000000000002</v>
      </c>
      <c r="K90">
        <v>1.6</v>
      </c>
      <c r="L90">
        <v>1.2</v>
      </c>
      <c r="M90">
        <v>0.9</v>
      </c>
      <c r="O90" t="s">
        <v>117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C90" t="s">
        <v>117</v>
      </c>
      <c r="AD90">
        <f t="shared" si="33"/>
        <v>3</v>
      </c>
      <c r="AE90">
        <f t="shared" si="33"/>
        <v>10</v>
      </c>
      <c r="AF90">
        <f t="shared" si="33"/>
        <v>12</v>
      </c>
      <c r="AG90">
        <f t="shared" si="33"/>
        <v>10</v>
      </c>
      <c r="AH90">
        <f t="shared" si="33"/>
        <v>7.4</v>
      </c>
      <c r="AI90">
        <f t="shared" si="33"/>
        <v>5.5</v>
      </c>
      <c r="AJ90">
        <f t="shared" si="33"/>
        <v>4.0999999999999996</v>
      </c>
      <c r="AK90">
        <f t="shared" si="33"/>
        <v>3</v>
      </c>
      <c r="AL90">
        <f t="shared" si="33"/>
        <v>2.2000000000000002</v>
      </c>
      <c r="AM90">
        <f t="shared" si="33"/>
        <v>1.6</v>
      </c>
      <c r="AN90">
        <f t="shared" si="33"/>
        <v>1.2</v>
      </c>
      <c r="AO90">
        <f t="shared" si="33"/>
        <v>0.9</v>
      </c>
      <c r="AQ90" t="s">
        <v>72</v>
      </c>
      <c r="AR90" s="17">
        <f t="shared" si="13"/>
        <v>-4.4287000000000001</v>
      </c>
      <c r="AS90" s="17">
        <f t="shared" si="34"/>
        <v>-30.350099999999998</v>
      </c>
      <c r="AT90" s="18">
        <f t="shared" si="34"/>
        <v>-75.24069999999999</v>
      </c>
      <c r="AU90" s="17">
        <f t="shared" si="34"/>
        <v>-139.71010000000001</v>
      </c>
      <c r="AV90" s="17">
        <f t="shared" si="34"/>
        <v>-225.41819999999998</v>
      </c>
      <c r="AW90" s="17">
        <f t="shared" si="34"/>
        <v>-335.06169999999997</v>
      </c>
      <c r="AX90" s="17">
        <f t="shared" si="34"/>
        <v>-472.42159999999996</v>
      </c>
      <c r="AY90" s="17">
        <f t="shared" si="34"/>
        <v>-642.46640000000002</v>
      </c>
      <c r="AZ90" s="17">
        <f t="shared" si="34"/>
        <v>-851.51300000000003</v>
      </c>
      <c r="BB90" s="17">
        <f t="shared" si="15"/>
        <v>-4.4287000000000001</v>
      </c>
      <c r="BC90" s="17">
        <f t="shared" si="35"/>
        <v>-30.350099999999998</v>
      </c>
      <c r="BD90" s="18">
        <f t="shared" si="35"/>
        <v>-75.240799999999993</v>
      </c>
      <c r="BE90" s="17">
        <f t="shared" si="35"/>
        <v>-139.7106</v>
      </c>
      <c r="BF90" s="17">
        <f t="shared" si="35"/>
        <v>-225.41879999999998</v>
      </c>
      <c r="BG90" s="17">
        <f t="shared" si="35"/>
        <v>-335.06269999999995</v>
      </c>
      <c r="BH90" s="17">
        <f t="shared" si="35"/>
        <v>-472.42269999999996</v>
      </c>
      <c r="BI90" s="17">
        <f t="shared" si="35"/>
        <v>-642.46799999999996</v>
      </c>
      <c r="BJ90" s="17">
        <f t="shared" si="35"/>
        <v>-851.51569999999992</v>
      </c>
      <c r="BK90" s="18"/>
      <c r="BL90" s="17">
        <f t="shared" si="17"/>
        <v>-4.4287000000000001</v>
      </c>
      <c r="BM90" s="17">
        <f t="shared" si="36"/>
        <v>-28.997900000000001</v>
      </c>
      <c r="BN90" s="18">
        <f t="shared" si="36"/>
        <v>-66.333100000000002</v>
      </c>
      <c r="BO90" s="17">
        <f t="shared" si="36"/>
        <v>-119.60429999999999</v>
      </c>
      <c r="BP90" s="17">
        <f t="shared" si="36"/>
        <v>-191.6874</v>
      </c>
      <c r="BQ90" s="17">
        <f t="shared" si="36"/>
        <v>-284.75319999999999</v>
      </c>
      <c r="BR90" s="17">
        <f t="shared" si="36"/>
        <v>-401.94289999999995</v>
      </c>
      <c r="BS90" s="17">
        <f t="shared" si="36"/>
        <v>-547.44729999999993</v>
      </c>
      <c r="BT90" s="17">
        <f t="shared" si="36"/>
        <v>-726.63609999999994</v>
      </c>
      <c r="BU90" s="17"/>
      <c r="BV90" s="17">
        <f t="shared" si="19"/>
        <v>-4.4287000000000001</v>
      </c>
      <c r="BW90" s="17">
        <f t="shared" si="37"/>
        <v>-30.350200000000001</v>
      </c>
      <c r="BX90" s="18">
        <f t="shared" si="37"/>
        <v>-75.24130000000001</v>
      </c>
      <c r="BY90" s="17">
        <f t="shared" si="37"/>
        <v>-139.71120000000002</v>
      </c>
      <c r="BZ90" s="17">
        <f t="shared" si="37"/>
        <v>-225.41990000000001</v>
      </c>
      <c r="CA90" s="17">
        <f t="shared" si="37"/>
        <v>-335.0643</v>
      </c>
      <c r="CB90" s="17">
        <f t="shared" si="37"/>
        <v>-472.42489999999998</v>
      </c>
      <c r="CC90" s="17">
        <f t="shared" si="37"/>
        <v>-642.47119999999995</v>
      </c>
      <c r="CD90" s="17">
        <f t="shared" si="37"/>
        <v>-851.52</v>
      </c>
      <c r="CE90" s="19"/>
      <c r="CF90" s="17"/>
      <c r="CG90" s="17"/>
      <c r="CH90" s="18"/>
      <c r="CI90" s="17"/>
      <c r="CJ90" s="17"/>
      <c r="CK90" s="17"/>
      <c r="CL90" s="17"/>
      <c r="CM90" s="17"/>
      <c r="CN90" s="17"/>
      <c r="CO90" s="19"/>
      <c r="CP90" s="17"/>
      <c r="CQ90" s="17"/>
      <c r="CR90" s="18"/>
      <c r="CS90" s="17"/>
      <c r="CT90" s="17"/>
      <c r="CU90" s="17"/>
      <c r="CV90" s="17"/>
      <c r="CW90" s="17"/>
      <c r="CX90" s="17"/>
      <c r="CY90" s="19"/>
      <c r="CZ90" s="17"/>
      <c r="DA90" s="17"/>
      <c r="DB90" s="18"/>
      <c r="DC90" s="17"/>
      <c r="DD90" s="17"/>
      <c r="DE90" s="17"/>
      <c r="DF90" s="17"/>
      <c r="DG90" s="17"/>
      <c r="DH90" s="17"/>
      <c r="DI90" s="20"/>
      <c r="DJ90" s="21"/>
      <c r="DK90" s="21"/>
      <c r="DL90" s="22"/>
      <c r="DM90" s="21"/>
      <c r="DN90" s="21"/>
      <c r="DO90" s="21"/>
      <c r="DP90" s="21"/>
      <c r="DQ90" s="19"/>
      <c r="DR90" s="21"/>
      <c r="DS90" s="21"/>
      <c r="DT90" s="22"/>
      <c r="DU90" s="21"/>
      <c r="DV90" s="21"/>
      <c r="DW90" s="21"/>
      <c r="DX90" s="21"/>
      <c r="DZ90" s="21"/>
      <c r="EA90" s="21"/>
      <c r="EB90" s="22"/>
      <c r="EC90" s="21"/>
      <c r="ED90" s="21"/>
      <c r="EE90" s="21"/>
      <c r="EF90" s="21"/>
      <c r="EH90" s="21"/>
      <c r="EI90" s="21"/>
      <c r="EJ90" s="22"/>
      <c r="EK90" s="21"/>
      <c r="EL90" s="21"/>
      <c r="EM90" s="21"/>
      <c r="EN90" s="21"/>
      <c r="EO90" s="19"/>
      <c r="EP90" s="21"/>
      <c r="EQ90" s="21"/>
      <c r="ER90" s="22"/>
      <c r="ES90" s="21"/>
      <c r="ET90" s="21"/>
      <c r="EU90" s="21"/>
      <c r="EV90" s="21"/>
      <c r="EX90" s="21"/>
      <c r="EY90" s="21"/>
      <c r="EZ90" s="22"/>
      <c r="FA90" s="21"/>
      <c r="FB90" s="21"/>
      <c r="FC90" s="21"/>
      <c r="FD90" s="21"/>
      <c r="FF90" s="20"/>
      <c r="FG90" s="20"/>
      <c r="FH90" s="23"/>
      <c r="FI90" s="20"/>
      <c r="FJ90" s="20"/>
      <c r="FK90" s="20"/>
      <c r="FL90" s="20"/>
      <c r="FM90" s="19"/>
      <c r="FN90" s="20"/>
      <c r="FO90" s="20"/>
      <c r="FP90" s="23"/>
      <c r="FQ90" s="20"/>
      <c r="FR90" s="20"/>
      <c r="FS90" s="20"/>
      <c r="FT90" s="20"/>
      <c r="FV90" s="20"/>
      <c r="FW90" s="20"/>
      <c r="FX90" s="23"/>
      <c r="FY90" s="20"/>
      <c r="FZ90" s="20"/>
      <c r="GA90" s="20"/>
      <c r="GB90" s="20"/>
      <c r="GD90" s="20"/>
      <c r="GE90" s="20"/>
      <c r="GF90" s="20"/>
      <c r="GG90" s="20"/>
      <c r="GH90" s="20"/>
      <c r="GI90" s="20"/>
      <c r="GJ90" s="20"/>
      <c r="GK90" s="19"/>
      <c r="GL90" s="20"/>
      <c r="GM90" s="20"/>
      <c r="GN90" s="20"/>
      <c r="GO90" s="20"/>
      <c r="GP90" s="20"/>
      <c r="GQ90" s="20"/>
      <c r="GR90" s="20"/>
      <c r="GT90" s="20"/>
      <c r="GU90" s="20"/>
      <c r="GV90" s="20"/>
      <c r="GW90" s="20"/>
      <c r="GX90" s="20"/>
      <c r="GY90" s="20"/>
      <c r="GZ90" s="20"/>
    </row>
    <row r="91" spans="1:208" x14ac:dyDescent="0.3">
      <c r="A91" t="s">
        <v>42</v>
      </c>
      <c r="B91">
        <v>1</v>
      </c>
      <c r="C91">
        <v>11</v>
      </c>
      <c r="D91">
        <v>10</v>
      </c>
      <c r="E91">
        <v>8.3000000000000007</v>
      </c>
      <c r="F91">
        <v>6.1</v>
      </c>
      <c r="G91">
        <v>4.5</v>
      </c>
      <c r="H91">
        <v>3.3</v>
      </c>
      <c r="I91">
        <v>2.5</v>
      </c>
      <c r="J91">
        <v>1.8</v>
      </c>
      <c r="K91">
        <v>1.3</v>
      </c>
      <c r="L91">
        <v>1</v>
      </c>
      <c r="M91">
        <v>0.7</v>
      </c>
      <c r="O91" t="s">
        <v>42</v>
      </c>
      <c r="P91">
        <v>2</v>
      </c>
      <c r="Q91">
        <v>29</v>
      </c>
      <c r="R91">
        <v>32</v>
      </c>
      <c r="S91">
        <v>28.3</v>
      </c>
      <c r="T91">
        <v>23.2</v>
      </c>
      <c r="U91">
        <v>19.2</v>
      </c>
      <c r="V91">
        <v>23.4</v>
      </c>
      <c r="W91">
        <v>28.4</v>
      </c>
      <c r="X91">
        <v>34.6</v>
      </c>
      <c r="Y91">
        <v>42.1</v>
      </c>
      <c r="Z91">
        <v>51.2</v>
      </c>
      <c r="AA91">
        <v>62.3</v>
      </c>
      <c r="AC91" t="s">
        <v>42</v>
      </c>
      <c r="AD91">
        <f t="shared" si="33"/>
        <v>-1</v>
      </c>
      <c r="AE91">
        <f t="shared" si="33"/>
        <v>-18</v>
      </c>
      <c r="AF91">
        <f t="shared" si="33"/>
        <v>-22</v>
      </c>
      <c r="AG91">
        <f t="shared" si="33"/>
        <v>-20</v>
      </c>
      <c r="AH91">
        <f t="shared" si="33"/>
        <v>-17.100000000000001</v>
      </c>
      <c r="AI91">
        <f t="shared" si="33"/>
        <v>-14.7</v>
      </c>
      <c r="AJ91">
        <f t="shared" si="33"/>
        <v>-20.099999999999998</v>
      </c>
      <c r="AK91">
        <f t="shared" si="33"/>
        <v>-25.9</v>
      </c>
      <c r="AL91">
        <f t="shared" si="33"/>
        <v>-32.800000000000004</v>
      </c>
      <c r="AM91">
        <f t="shared" si="33"/>
        <v>-40.800000000000004</v>
      </c>
      <c r="AN91">
        <f t="shared" si="33"/>
        <v>-50.2</v>
      </c>
      <c r="AO91">
        <f t="shared" si="33"/>
        <v>-61.599999999999994</v>
      </c>
      <c r="AQ91" t="s">
        <v>74</v>
      </c>
      <c r="AR91" s="17">
        <f t="shared" si="13"/>
        <v>-3.6628999999999996</v>
      </c>
      <c r="AS91" s="17">
        <f t="shared" si="34"/>
        <v>-22.855999999999998</v>
      </c>
      <c r="AT91" s="18">
        <f t="shared" si="34"/>
        <v>-46.610199999999999</v>
      </c>
      <c r="AU91" s="17">
        <f t="shared" si="34"/>
        <v>-74.943399999999997</v>
      </c>
      <c r="AV91" s="17">
        <f t="shared" si="34"/>
        <v>-104.7931</v>
      </c>
      <c r="AW91" s="17">
        <f t="shared" si="34"/>
        <v>-134.14189999999999</v>
      </c>
      <c r="AX91" s="17">
        <f t="shared" si="34"/>
        <v>-161.28729999999999</v>
      </c>
      <c r="AY91" s="17">
        <f t="shared" si="34"/>
        <v>-183.43940000000001</v>
      </c>
      <c r="AZ91" s="17">
        <f t="shared" si="34"/>
        <v>-201.5127</v>
      </c>
      <c r="BB91" s="17">
        <f t="shared" si="15"/>
        <v>-3.6628999999999996</v>
      </c>
      <c r="BC91" s="17">
        <f t="shared" si="35"/>
        <v>-22.856099999999998</v>
      </c>
      <c r="BD91" s="18">
        <f t="shared" si="35"/>
        <v>-46.610899999999994</v>
      </c>
      <c r="BE91" s="17">
        <f t="shared" si="35"/>
        <v>-75.122599999999991</v>
      </c>
      <c r="BF91" s="17">
        <f t="shared" si="35"/>
        <v>-106.06099999999999</v>
      </c>
      <c r="BG91" s="17">
        <f t="shared" si="35"/>
        <v>-137.39689999999999</v>
      </c>
      <c r="BH91" s="17">
        <f t="shared" si="35"/>
        <v>-166.88189999999997</v>
      </c>
      <c r="BI91" s="17">
        <f t="shared" si="35"/>
        <v>-191.14119999999997</v>
      </c>
      <c r="BJ91" s="17">
        <f t="shared" si="35"/>
        <v>-210.93269999999998</v>
      </c>
      <c r="BK91" s="18"/>
      <c r="BL91" s="17">
        <f t="shared" si="17"/>
        <v>-3.6628999999999996</v>
      </c>
      <c r="BM91" s="17">
        <f t="shared" si="36"/>
        <v>-22.856099999999998</v>
      </c>
      <c r="BN91" s="18">
        <f t="shared" si="36"/>
        <v>-46.610899999999994</v>
      </c>
      <c r="BO91" s="17">
        <f t="shared" si="36"/>
        <v>-75.374099999999984</v>
      </c>
      <c r="BP91" s="17">
        <f t="shared" si="36"/>
        <v>-108.00889999999998</v>
      </c>
      <c r="BQ91" s="17">
        <f t="shared" si="36"/>
        <v>-143.31949999999998</v>
      </c>
      <c r="BR91" s="17">
        <f t="shared" si="36"/>
        <v>-179.40189999999998</v>
      </c>
      <c r="BS91" s="17">
        <f t="shared" si="36"/>
        <v>-212.22370000000001</v>
      </c>
      <c r="BT91" s="17">
        <f t="shared" si="36"/>
        <v>-239.63550000000001</v>
      </c>
      <c r="BU91" s="17"/>
      <c r="BV91" s="17">
        <f t="shared" si="19"/>
        <v>-3.6628999999999996</v>
      </c>
      <c r="BW91" s="17">
        <f t="shared" si="37"/>
        <v>-22.856099999999998</v>
      </c>
      <c r="BX91" s="18">
        <f t="shared" si="37"/>
        <v>-46.610899999999994</v>
      </c>
      <c r="BY91" s="17">
        <f t="shared" si="37"/>
        <v>-75.062299999999993</v>
      </c>
      <c r="BZ91" s="17">
        <f t="shared" si="37"/>
        <v>-105.6964</v>
      </c>
      <c r="CA91" s="17">
        <f t="shared" si="37"/>
        <v>-136.6079</v>
      </c>
      <c r="CB91" s="17">
        <f t="shared" si="37"/>
        <v>-165.26009999999999</v>
      </c>
      <c r="CC91" s="17">
        <f t="shared" si="37"/>
        <v>-188.82210000000001</v>
      </c>
      <c r="CD91" s="17">
        <f t="shared" si="37"/>
        <v>-208.04490000000001</v>
      </c>
      <c r="CE91" s="19"/>
      <c r="CF91" s="17"/>
      <c r="CG91" s="17"/>
      <c r="CH91" s="18"/>
      <c r="CI91" s="17"/>
      <c r="CJ91" s="17"/>
      <c r="CK91" s="17"/>
      <c r="CL91" s="17"/>
      <c r="CM91" s="17"/>
      <c r="CN91" s="17"/>
      <c r="CO91" s="19"/>
      <c r="CP91" s="17"/>
      <c r="CQ91" s="17"/>
      <c r="CR91" s="18"/>
      <c r="CS91" s="17"/>
      <c r="CT91" s="17"/>
      <c r="CU91" s="17"/>
      <c r="CV91" s="17"/>
      <c r="CW91" s="17"/>
      <c r="CX91" s="17"/>
      <c r="CY91" s="19"/>
      <c r="CZ91" s="17"/>
      <c r="DA91" s="17"/>
      <c r="DB91" s="18"/>
      <c r="DC91" s="17"/>
      <c r="DD91" s="17"/>
      <c r="DE91" s="17"/>
      <c r="DF91" s="17"/>
      <c r="DG91" s="17"/>
      <c r="DH91" s="17"/>
      <c r="DI91" s="20"/>
      <c r="DJ91" s="21"/>
      <c r="DK91" s="21"/>
      <c r="DL91" s="22"/>
      <c r="DM91" s="21"/>
      <c r="DN91" s="21"/>
      <c r="DO91" s="21"/>
      <c r="DP91" s="21"/>
      <c r="DQ91" s="19"/>
      <c r="DR91" s="21"/>
      <c r="DS91" s="21"/>
      <c r="DT91" s="22"/>
      <c r="DU91" s="21"/>
      <c r="DV91" s="21"/>
      <c r="DW91" s="21"/>
      <c r="DX91" s="21"/>
      <c r="DZ91" s="21"/>
      <c r="EA91" s="21"/>
      <c r="EB91" s="22"/>
      <c r="EC91" s="21"/>
      <c r="ED91" s="21"/>
      <c r="EE91" s="21"/>
      <c r="EF91" s="21"/>
      <c r="EH91" s="21"/>
      <c r="EI91" s="21"/>
      <c r="EJ91" s="22"/>
      <c r="EK91" s="21"/>
      <c r="EL91" s="21"/>
      <c r="EM91" s="21"/>
      <c r="EN91" s="21"/>
      <c r="EO91" s="19"/>
      <c r="EP91" s="21"/>
      <c r="EQ91" s="21"/>
      <c r="ER91" s="22"/>
      <c r="ES91" s="21"/>
      <c r="ET91" s="21"/>
      <c r="EU91" s="21"/>
      <c r="EV91" s="21"/>
      <c r="EX91" s="21"/>
      <c r="EY91" s="21"/>
      <c r="EZ91" s="22"/>
      <c r="FA91" s="21"/>
      <c r="FB91" s="21"/>
      <c r="FC91" s="21"/>
      <c r="FD91" s="21"/>
      <c r="FF91" s="20"/>
      <c r="FG91" s="20"/>
      <c r="FH91" s="23"/>
      <c r="FI91" s="20"/>
      <c r="FJ91" s="20"/>
      <c r="FK91" s="20"/>
      <c r="FL91" s="20"/>
      <c r="FM91" s="19"/>
      <c r="FN91" s="20"/>
      <c r="FO91" s="20"/>
      <c r="FP91" s="23"/>
      <c r="FQ91" s="20"/>
      <c r="FR91" s="20"/>
      <c r="FS91" s="20"/>
      <c r="FT91" s="20"/>
      <c r="FV91" s="20"/>
      <c r="FW91" s="20"/>
      <c r="FX91" s="23"/>
      <c r="FY91" s="20"/>
      <c r="FZ91" s="20"/>
      <c r="GA91" s="20"/>
      <c r="GB91" s="20"/>
      <c r="GD91" s="20"/>
      <c r="GE91" s="20"/>
      <c r="GF91" s="20"/>
      <c r="GG91" s="20"/>
      <c r="GH91" s="20"/>
      <c r="GI91" s="20"/>
      <c r="GJ91" s="20"/>
      <c r="GK91" s="19"/>
      <c r="GL91" s="20"/>
      <c r="GM91" s="20"/>
      <c r="GN91" s="20"/>
      <c r="GO91" s="20"/>
      <c r="GP91" s="20"/>
      <c r="GQ91" s="20"/>
      <c r="GR91" s="20"/>
      <c r="GT91" s="20"/>
      <c r="GU91" s="20"/>
      <c r="GV91" s="20"/>
      <c r="GW91" s="20"/>
      <c r="GX91" s="20"/>
      <c r="GY91" s="20"/>
      <c r="GZ91" s="20"/>
    </row>
    <row r="92" spans="1:208" x14ac:dyDescent="0.3">
      <c r="A92" t="s">
        <v>118</v>
      </c>
      <c r="B92">
        <v>2</v>
      </c>
      <c r="C92">
        <v>485</v>
      </c>
      <c r="D92">
        <v>412</v>
      </c>
      <c r="E92">
        <v>416.9</v>
      </c>
      <c r="F92">
        <v>487.7</v>
      </c>
      <c r="G92">
        <v>566.79999999999995</v>
      </c>
      <c r="H92">
        <v>556.79999999999995</v>
      </c>
      <c r="I92">
        <v>546.9</v>
      </c>
      <c r="J92">
        <v>530.4</v>
      </c>
      <c r="K92">
        <v>495.7</v>
      </c>
      <c r="L92">
        <v>464.9</v>
      </c>
      <c r="M92">
        <v>432.3</v>
      </c>
      <c r="O92" t="s">
        <v>118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C92" t="s">
        <v>118</v>
      </c>
      <c r="AD92">
        <f t="shared" si="33"/>
        <v>2</v>
      </c>
      <c r="AE92">
        <f t="shared" si="33"/>
        <v>485</v>
      </c>
      <c r="AF92">
        <f t="shared" si="33"/>
        <v>412</v>
      </c>
      <c r="AG92">
        <f t="shared" si="33"/>
        <v>416.9</v>
      </c>
      <c r="AH92">
        <f t="shared" si="33"/>
        <v>487.7</v>
      </c>
      <c r="AI92">
        <f t="shared" si="33"/>
        <v>566.79999999999995</v>
      </c>
      <c r="AJ92">
        <f t="shared" si="33"/>
        <v>556.79999999999995</v>
      </c>
      <c r="AK92">
        <f t="shared" si="33"/>
        <v>546.9</v>
      </c>
      <c r="AL92">
        <f t="shared" si="33"/>
        <v>530.4</v>
      </c>
      <c r="AM92">
        <f t="shared" si="33"/>
        <v>495.7</v>
      </c>
      <c r="AN92">
        <f t="shared" si="33"/>
        <v>464.9</v>
      </c>
      <c r="AO92">
        <f t="shared" si="33"/>
        <v>432.3</v>
      </c>
      <c r="AQ92" t="s">
        <v>76</v>
      </c>
      <c r="AR92" s="17">
        <f t="shared" si="13"/>
        <v>4.0160999999999998</v>
      </c>
      <c r="AS92" s="17">
        <f t="shared" si="34"/>
        <v>26.0137</v>
      </c>
      <c r="AT92" s="18">
        <f t="shared" si="34"/>
        <v>58.125399999999999</v>
      </c>
      <c r="AU92" s="17">
        <f t="shared" si="34"/>
        <v>102.55159999999999</v>
      </c>
      <c r="AV92" s="17">
        <f t="shared" si="34"/>
        <v>159.01329999999999</v>
      </c>
      <c r="AW92" s="17">
        <f t="shared" si="34"/>
        <v>224.15789999999998</v>
      </c>
      <c r="AX92" s="17">
        <f t="shared" si="34"/>
        <v>294.12209999999999</v>
      </c>
      <c r="AY92" s="17">
        <f t="shared" si="34"/>
        <v>367.25170000000003</v>
      </c>
      <c r="AZ92" s="17">
        <f t="shared" si="34"/>
        <v>443.64510000000001</v>
      </c>
      <c r="BB92" s="17">
        <f t="shared" si="15"/>
        <v>4.0160999999999998</v>
      </c>
      <c r="BC92" s="17">
        <f t="shared" si="35"/>
        <v>26.0138</v>
      </c>
      <c r="BD92" s="18">
        <f t="shared" si="35"/>
        <v>58.125999999999998</v>
      </c>
      <c r="BE92" s="17">
        <f t="shared" si="35"/>
        <v>102.80969999999999</v>
      </c>
      <c r="BF92" s="17">
        <f t="shared" si="35"/>
        <v>160.30790000000002</v>
      </c>
      <c r="BG92" s="17">
        <f t="shared" si="35"/>
        <v>225.37180000000001</v>
      </c>
      <c r="BH92" s="17">
        <f t="shared" si="35"/>
        <v>294.74860000000001</v>
      </c>
      <c r="BI92" s="17">
        <f t="shared" si="35"/>
        <v>367.09620000000001</v>
      </c>
      <c r="BJ92" s="17">
        <f t="shared" si="35"/>
        <v>442.24900000000002</v>
      </c>
      <c r="BK92" s="18"/>
      <c r="BL92" s="17">
        <f t="shared" si="17"/>
        <v>4.0160999999999998</v>
      </c>
      <c r="BM92" s="17">
        <f t="shared" si="36"/>
        <v>26.0138</v>
      </c>
      <c r="BN92" s="18">
        <f t="shared" si="36"/>
        <v>58.125999999999998</v>
      </c>
      <c r="BO92" s="17">
        <f t="shared" si="36"/>
        <v>103.1904</v>
      </c>
      <c r="BP92" s="17">
        <f t="shared" si="36"/>
        <v>163.07550000000001</v>
      </c>
      <c r="BQ92" s="17">
        <f t="shared" si="36"/>
        <v>232.73740000000001</v>
      </c>
      <c r="BR92" s="17">
        <f t="shared" si="36"/>
        <v>308.00380000000001</v>
      </c>
      <c r="BS92" s="17">
        <f t="shared" si="36"/>
        <v>387.03489999999999</v>
      </c>
      <c r="BT92" s="17">
        <f t="shared" si="36"/>
        <v>469.238</v>
      </c>
      <c r="BU92" s="17"/>
      <c r="BV92" s="17">
        <f t="shared" si="19"/>
        <v>4.0160999999999998</v>
      </c>
      <c r="BW92" s="17">
        <f t="shared" si="37"/>
        <v>26.0138</v>
      </c>
      <c r="BX92" s="18">
        <f t="shared" si="37"/>
        <v>58.125999999999998</v>
      </c>
      <c r="BY92" s="17">
        <f t="shared" si="37"/>
        <v>102.60429999999999</v>
      </c>
      <c r="BZ92" s="17">
        <f t="shared" si="37"/>
        <v>159.00469999999999</v>
      </c>
      <c r="CA92" s="17">
        <f t="shared" si="37"/>
        <v>222.77869999999999</v>
      </c>
      <c r="CB92" s="17">
        <f t="shared" si="37"/>
        <v>291.173</v>
      </c>
      <c r="CC92" s="17">
        <f t="shared" si="37"/>
        <v>362.35650000000004</v>
      </c>
      <c r="CD92" s="17">
        <f t="shared" si="37"/>
        <v>436.5317</v>
      </c>
      <c r="CE92" s="19"/>
      <c r="CF92" s="17"/>
      <c r="CG92" s="17"/>
      <c r="CH92" s="18"/>
      <c r="CI92" s="17"/>
      <c r="CJ92" s="17"/>
      <c r="CK92" s="17"/>
      <c r="CL92" s="17"/>
      <c r="CM92" s="17"/>
      <c r="CN92" s="17"/>
      <c r="CO92" s="19"/>
      <c r="CP92" s="17"/>
      <c r="CQ92" s="17"/>
      <c r="CR92" s="18"/>
      <c r="CS92" s="17"/>
      <c r="CT92" s="17"/>
      <c r="CU92" s="17"/>
      <c r="CV92" s="17"/>
      <c r="CW92" s="17"/>
      <c r="CX92" s="17"/>
      <c r="CY92" s="19"/>
      <c r="CZ92" s="17"/>
      <c r="DA92" s="17"/>
      <c r="DB92" s="18"/>
      <c r="DC92" s="17"/>
      <c r="DD92" s="17"/>
      <c r="DE92" s="17"/>
      <c r="DF92" s="17"/>
      <c r="DG92" s="17"/>
      <c r="DH92" s="17"/>
      <c r="DI92" s="20"/>
      <c r="DJ92" s="21"/>
      <c r="DK92" s="21"/>
      <c r="DL92" s="22"/>
      <c r="DM92" s="21"/>
      <c r="DN92" s="21"/>
      <c r="DO92" s="21"/>
      <c r="DP92" s="21"/>
      <c r="DQ92" s="19"/>
      <c r="DR92" s="21"/>
      <c r="DS92" s="21"/>
      <c r="DT92" s="22"/>
      <c r="DU92" s="21"/>
      <c r="DV92" s="21"/>
      <c r="DW92" s="21"/>
      <c r="DX92" s="21"/>
      <c r="DZ92" s="21"/>
      <c r="EA92" s="21"/>
      <c r="EB92" s="22"/>
      <c r="EC92" s="21"/>
      <c r="ED92" s="21"/>
      <c r="EE92" s="21"/>
      <c r="EF92" s="21"/>
      <c r="EH92" s="21"/>
      <c r="EI92" s="21"/>
      <c r="EJ92" s="22"/>
      <c r="EK92" s="21"/>
      <c r="EL92" s="21"/>
      <c r="EM92" s="21"/>
      <c r="EN92" s="21"/>
      <c r="EO92" s="19"/>
      <c r="EP92" s="21"/>
      <c r="EQ92" s="21"/>
      <c r="ER92" s="22"/>
      <c r="ES92" s="21"/>
      <c r="ET92" s="21"/>
      <c r="EU92" s="21"/>
      <c r="EV92" s="21"/>
      <c r="EX92" s="21"/>
      <c r="EY92" s="21"/>
      <c r="EZ92" s="22"/>
      <c r="FA92" s="21"/>
      <c r="FB92" s="21"/>
      <c r="FC92" s="21"/>
      <c r="FD92" s="21"/>
      <c r="FF92" s="20"/>
      <c r="FG92" s="20"/>
      <c r="FH92" s="23"/>
      <c r="FI92" s="20"/>
      <c r="FJ92" s="20"/>
      <c r="FK92" s="20"/>
      <c r="FL92" s="20"/>
      <c r="FM92" s="19"/>
      <c r="FN92" s="20"/>
      <c r="FO92" s="20"/>
      <c r="FP92" s="23"/>
      <c r="FQ92" s="20"/>
      <c r="FR92" s="20"/>
      <c r="FS92" s="20"/>
      <c r="FT92" s="20"/>
      <c r="FV92" s="20"/>
      <c r="FW92" s="20"/>
      <c r="FX92" s="23"/>
      <c r="FY92" s="20"/>
      <c r="FZ92" s="20"/>
      <c r="GA92" s="20"/>
      <c r="GB92" s="20"/>
      <c r="GD92" s="20"/>
      <c r="GE92" s="20"/>
      <c r="GF92" s="20"/>
      <c r="GG92" s="20"/>
      <c r="GH92" s="20"/>
      <c r="GI92" s="20"/>
      <c r="GJ92" s="20"/>
      <c r="GK92" s="19"/>
      <c r="GL92" s="20"/>
      <c r="GM92" s="20"/>
      <c r="GN92" s="20"/>
      <c r="GO92" s="20"/>
      <c r="GP92" s="20"/>
      <c r="GQ92" s="20"/>
      <c r="GR92" s="20"/>
      <c r="GT92" s="20"/>
      <c r="GU92" s="20"/>
      <c r="GV92" s="20"/>
      <c r="GW92" s="20"/>
      <c r="GX92" s="20"/>
      <c r="GY92" s="20"/>
      <c r="GZ92" s="20"/>
    </row>
    <row r="93" spans="1:208" x14ac:dyDescent="0.3">
      <c r="A93" t="s">
        <v>119</v>
      </c>
      <c r="B93">
        <v>168</v>
      </c>
      <c r="C93">
        <v>2210</v>
      </c>
      <c r="D93">
        <v>2391</v>
      </c>
      <c r="E93">
        <v>2839.4</v>
      </c>
      <c r="F93">
        <v>3781.7</v>
      </c>
      <c r="G93">
        <v>5036.8</v>
      </c>
      <c r="H93">
        <v>5401.1</v>
      </c>
      <c r="I93">
        <v>5053.1000000000004</v>
      </c>
      <c r="J93">
        <v>4376</v>
      </c>
      <c r="K93">
        <v>3352.8</v>
      </c>
      <c r="L93">
        <v>2473.6999999999998</v>
      </c>
      <c r="M93">
        <v>1825.1</v>
      </c>
      <c r="O93" t="s">
        <v>119</v>
      </c>
      <c r="P93">
        <v>1</v>
      </c>
      <c r="Q93">
        <v>4</v>
      </c>
      <c r="R93">
        <v>4</v>
      </c>
      <c r="S93">
        <v>3.5</v>
      </c>
      <c r="T93">
        <v>2.9</v>
      </c>
      <c r="U93">
        <v>2.4</v>
      </c>
      <c r="V93">
        <v>1.9</v>
      </c>
      <c r="W93">
        <v>1.6</v>
      </c>
      <c r="X93">
        <v>1.3</v>
      </c>
      <c r="Y93">
        <v>1</v>
      </c>
      <c r="Z93">
        <v>0.9</v>
      </c>
      <c r="AA93">
        <v>0.7</v>
      </c>
      <c r="AC93" t="s">
        <v>119</v>
      </c>
      <c r="AD93">
        <f t="shared" si="33"/>
        <v>167</v>
      </c>
      <c r="AE93">
        <f t="shared" si="33"/>
        <v>2206</v>
      </c>
      <c r="AF93">
        <f t="shared" si="33"/>
        <v>2387</v>
      </c>
      <c r="AG93">
        <f t="shared" si="33"/>
        <v>2835.9</v>
      </c>
      <c r="AH93">
        <f t="shared" si="33"/>
        <v>3778.7999999999997</v>
      </c>
      <c r="AI93">
        <f t="shared" si="33"/>
        <v>5034.4000000000005</v>
      </c>
      <c r="AJ93">
        <f t="shared" si="33"/>
        <v>5399.2000000000007</v>
      </c>
      <c r="AK93">
        <f t="shared" si="33"/>
        <v>5051.5</v>
      </c>
      <c r="AL93">
        <f t="shared" si="33"/>
        <v>4374.7</v>
      </c>
      <c r="AM93">
        <f t="shared" si="33"/>
        <v>3351.8</v>
      </c>
      <c r="AN93">
        <f t="shared" si="33"/>
        <v>2472.7999999999997</v>
      </c>
      <c r="AO93">
        <f t="shared" si="33"/>
        <v>1824.3999999999999</v>
      </c>
      <c r="AQ93" t="s">
        <v>78</v>
      </c>
      <c r="AR93" s="17">
        <f t="shared" si="13"/>
        <v>1.1353000000000002</v>
      </c>
      <c r="AS93" s="17">
        <f t="shared" si="34"/>
        <v>6.2738000000000005</v>
      </c>
      <c r="AT93" s="18">
        <f t="shared" si="34"/>
        <v>8.9076000000000004</v>
      </c>
      <c r="AU93" s="17">
        <f t="shared" si="34"/>
        <v>9.9066000000000027</v>
      </c>
      <c r="AV93" s="17">
        <f t="shared" si="34"/>
        <v>9.8740000000000023</v>
      </c>
      <c r="AW93" s="17">
        <f t="shared" si="34"/>
        <v>9.4764000000000017</v>
      </c>
      <c r="AX93" s="17">
        <f t="shared" si="34"/>
        <v>9.6854000000000031</v>
      </c>
      <c r="AY93" s="17">
        <f t="shared" si="34"/>
        <v>9.4224000000000032</v>
      </c>
      <c r="AZ93" s="17">
        <f t="shared" si="34"/>
        <v>8.8881000000000032</v>
      </c>
      <c r="BB93" s="17">
        <f t="shared" si="15"/>
        <v>1.1353000000000002</v>
      </c>
      <c r="BC93" s="17">
        <f t="shared" si="35"/>
        <v>6.2738000000000005</v>
      </c>
      <c r="BD93" s="18">
        <f t="shared" si="35"/>
        <v>8.9076000000000004</v>
      </c>
      <c r="BE93" s="17">
        <f t="shared" si="35"/>
        <v>9.9067000000000025</v>
      </c>
      <c r="BF93" s="17">
        <f t="shared" si="35"/>
        <v>9.8745000000000012</v>
      </c>
      <c r="BG93" s="17">
        <f t="shared" si="35"/>
        <v>9.9684000000000008</v>
      </c>
      <c r="BH93" s="17">
        <f t="shared" si="35"/>
        <v>13.4984</v>
      </c>
      <c r="BI93" s="17">
        <f t="shared" si="35"/>
        <v>19.655200000000001</v>
      </c>
      <c r="BJ93" s="17">
        <f t="shared" si="35"/>
        <v>23.857799999999997</v>
      </c>
      <c r="BK93" s="18"/>
      <c r="BL93" s="17">
        <f t="shared" si="17"/>
        <v>1.1353000000000002</v>
      </c>
      <c r="BM93" s="17">
        <f t="shared" si="36"/>
        <v>6.2738000000000005</v>
      </c>
      <c r="BN93" s="18">
        <f t="shared" si="36"/>
        <v>8.9077000000000002</v>
      </c>
      <c r="BO93" s="17">
        <f t="shared" si="36"/>
        <v>9.9072000000000013</v>
      </c>
      <c r="BP93" s="17">
        <f t="shared" si="36"/>
        <v>9.875</v>
      </c>
      <c r="BQ93" s="17">
        <f t="shared" si="36"/>
        <v>9.9690999999999992</v>
      </c>
      <c r="BR93" s="17">
        <f t="shared" si="36"/>
        <v>13.5002</v>
      </c>
      <c r="BS93" s="17">
        <f t="shared" si="36"/>
        <v>20.9803</v>
      </c>
      <c r="BT93" s="17">
        <f t="shared" si="36"/>
        <v>33.2057</v>
      </c>
      <c r="BU93" s="17"/>
      <c r="BV93" s="17">
        <f t="shared" si="19"/>
        <v>1.1353000000000002</v>
      </c>
      <c r="BW93" s="17">
        <f t="shared" si="37"/>
        <v>6.2738000000000005</v>
      </c>
      <c r="BX93" s="18">
        <f t="shared" si="37"/>
        <v>8.9077000000000002</v>
      </c>
      <c r="BY93" s="17">
        <f t="shared" si="37"/>
        <v>9.9072000000000013</v>
      </c>
      <c r="BZ93" s="17">
        <f t="shared" si="37"/>
        <v>9.8749000000000002</v>
      </c>
      <c r="CA93" s="17">
        <f t="shared" si="37"/>
        <v>9.9684000000000008</v>
      </c>
      <c r="CB93" s="17">
        <f t="shared" si="37"/>
        <v>13.4983</v>
      </c>
      <c r="CC93" s="17">
        <f t="shared" si="37"/>
        <v>19.654700000000002</v>
      </c>
      <c r="CD93" s="17">
        <f t="shared" si="37"/>
        <v>23.857299999999999</v>
      </c>
      <c r="CE93" s="19"/>
      <c r="CF93" s="17"/>
      <c r="CG93" s="17"/>
      <c r="CH93" s="18"/>
      <c r="CI93" s="17"/>
      <c r="CJ93" s="17"/>
      <c r="CK93" s="17"/>
      <c r="CL93" s="17"/>
      <c r="CM93" s="17"/>
      <c r="CN93" s="17"/>
      <c r="CO93" s="19"/>
      <c r="CP93" s="17"/>
      <c r="CQ93" s="17"/>
      <c r="CR93" s="18"/>
      <c r="CS93" s="17"/>
      <c r="CT93" s="17"/>
      <c r="CU93" s="17"/>
      <c r="CV93" s="17"/>
      <c r="CW93" s="17"/>
      <c r="CX93" s="17"/>
      <c r="CY93" s="19"/>
      <c r="CZ93" s="17"/>
      <c r="DA93" s="17"/>
      <c r="DB93" s="18"/>
      <c r="DC93" s="17"/>
      <c r="DD93" s="17"/>
      <c r="DE93" s="17"/>
      <c r="DF93" s="17"/>
      <c r="DG93" s="17"/>
      <c r="DH93" s="17"/>
      <c r="DI93" s="20"/>
      <c r="DJ93" s="21"/>
      <c r="DK93" s="21"/>
      <c r="DL93" s="22"/>
      <c r="DM93" s="21"/>
      <c r="DN93" s="21"/>
      <c r="DO93" s="21"/>
      <c r="DP93" s="21"/>
      <c r="DQ93" s="19"/>
      <c r="DR93" s="21"/>
      <c r="DS93" s="21"/>
      <c r="DT93" s="22"/>
      <c r="DU93" s="21"/>
      <c r="DV93" s="21"/>
      <c r="DW93" s="21"/>
      <c r="DX93" s="21"/>
      <c r="DZ93" s="21"/>
      <c r="EA93" s="21"/>
      <c r="EB93" s="22"/>
      <c r="EC93" s="21"/>
      <c r="ED93" s="21"/>
      <c r="EE93" s="21"/>
      <c r="EF93" s="21"/>
      <c r="EH93" s="21"/>
      <c r="EI93" s="21"/>
      <c r="EJ93" s="22"/>
      <c r="EK93" s="21"/>
      <c r="EL93" s="21"/>
      <c r="EM93" s="21"/>
      <c r="EN93" s="21"/>
      <c r="EO93" s="19"/>
      <c r="EP93" s="21"/>
      <c r="EQ93" s="21"/>
      <c r="ER93" s="22"/>
      <c r="ES93" s="21"/>
      <c r="ET93" s="21"/>
      <c r="EU93" s="21"/>
      <c r="EV93" s="21"/>
      <c r="EX93" s="21"/>
      <c r="EY93" s="21"/>
      <c r="EZ93" s="22"/>
      <c r="FA93" s="21"/>
      <c r="FB93" s="21"/>
      <c r="FC93" s="21"/>
      <c r="FD93" s="21"/>
      <c r="FF93" s="20"/>
      <c r="FG93" s="20"/>
      <c r="FH93" s="23"/>
      <c r="FI93" s="20"/>
      <c r="FJ93" s="20"/>
      <c r="FK93" s="20"/>
      <c r="FL93" s="20"/>
      <c r="FM93" s="19"/>
      <c r="FN93" s="20"/>
      <c r="FO93" s="20"/>
      <c r="FP93" s="23"/>
      <c r="FQ93" s="20"/>
      <c r="FR93" s="20"/>
      <c r="FS93" s="20"/>
      <c r="FT93" s="20"/>
      <c r="FV93" s="20"/>
      <c r="FW93" s="20"/>
      <c r="FX93" s="23"/>
      <c r="FY93" s="20"/>
      <c r="FZ93" s="20"/>
      <c r="GA93" s="20"/>
      <c r="GB93" s="20"/>
      <c r="GD93" s="20"/>
      <c r="GE93" s="20"/>
      <c r="GF93" s="20"/>
      <c r="GG93" s="20"/>
      <c r="GH93" s="20"/>
      <c r="GI93" s="20"/>
      <c r="GJ93" s="20"/>
      <c r="GK93" s="19"/>
      <c r="GL93" s="20"/>
      <c r="GM93" s="20"/>
      <c r="GN93" s="20"/>
      <c r="GO93" s="20"/>
      <c r="GP93" s="20"/>
      <c r="GQ93" s="20"/>
      <c r="GR93" s="20"/>
      <c r="GT93" s="20"/>
      <c r="GU93" s="20"/>
      <c r="GV93" s="20"/>
      <c r="GW93" s="20"/>
      <c r="GX93" s="20"/>
      <c r="GY93" s="20"/>
      <c r="GZ93" s="20"/>
    </row>
    <row r="94" spans="1:208" x14ac:dyDescent="0.3">
      <c r="A94" t="s">
        <v>120</v>
      </c>
      <c r="B94">
        <v>1</v>
      </c>
      <c r="C94">
        <v>62</v>
      </c>
      <c r="D94">
        <v>73</v>
      </c>
      <c r="E94">
        <v>60.8</v>
      </c>
      <c r="F94">
        <v>44.9</v>
      </c>
      <c r="G94">
        <v>33.1</v>
      </c>
      <c r="H94">
        <v>24.4</v>
      </c>
      <c r="I94">
        <v>18</v>
      </c>
      <c r="J94">
        <v>13.3</v>
      </c>
      <c r="K94">
        <v>9.8000000000000007</v>
      </c>
      <c r="L94">
        <v>7.2</v>
      </c>
      <c r="M94">
        <v>5.3</v>
      </c>
      <c r="O94" t="s">
        <v>120</v>
      </c>
      <c r="P94">
        <v>30</v>
      </c>
      <c r="Q94">
        <v>1</v>
      </c>
      <c r="R94">
        <v>1</v>
      </c>
      <c r="S94">
        <v>0.9</v>
      </c>
      <c r="T94">
        <v>0.7</v>
      </c>
      <c r="U94">
        <v>0.6</v>
      </c>
      <c r="V94">
        <v>0.5</v>
      </c>
      <c r="W94">
        <v>0.5</v>
      </c>
      <c r="X94">
        <v>0.6</v>
      </c>
      <c r="Y94">
        <v>0.7</v>
      </c>
      <c r="Z94">
        <v>0.9</v>
      </c>
      <c r="AA94">
        <v>1.1000000000000001</v>
      </c>
      <c r="AC94" t="s">
        <v>120</v>
      </c>
      <c r="AD94">
        <f t="shared" si="33"/>
        <v>-29</v>
      </c>
      <c r="AE94">
        <f t="shared" si="33"/>
        <v>61</v>
      </c>
      <c r="AF94">
        <f t="shared" si="33"/>
        <v>72</v>
      </c>
      <c r="AG94">
        <f t="shared" si="33"/>
        <v>59.9</v>
      </c>
      <c r="AH94">
        <f t="shared" si="33"/>
        <v>44.199999999999996</v>
      </c>
      <c r="AI94">
        <f t="shared" si="33"/>
        <v>32.5</v>
      </c>
      <c r="AJ94">
        <f t="shared" si="33"/>
        <v>23.9</v>
      </c>
      <c r="AK94">
        <f t="shared" si="33"/>
        <v>17.5</v>
      </c>
      <c r="AL94">
        <f t="shared" si="33"/>
        <v>12.700000000000001</v>
      </c>
      <c r="AM94">
        <f t="shared" si="33"/>
        <v>9.1000000000000014</v>
      </c>
      <c r="AN94">
        <f t="shared" si="33"/>
        <v>6.3</v>
      </c>
      <c r="AO94">
        <f t="shared" si="33"/>
        <v>4.1999999999999993</v>
      </c>
      <c r="AQ94" t="s">
        <v>80</v>
      </c>
      <c r="AR94" s="17">
        <f t="shared" si="13"/>
        <v>18.149099999999997</v>
      </c>
      <c r="AS94" s="17">
        <f t="shared" si="34"/>
        <v>114.92139999999999</v>
      </c>
      <c r="AT94" s="18">
        <f t="shared" si="34"/>
        <v>243.82760000000002</v>
      </c>
      <c r="AU94" s="17">
        <f t="shared" si="34"/>
        <v>415.53060000000005</v>
      </c>
      <c r="AV94" s="17">
        <f t="shared" si="34"/>
        <v>619.69500000000016</v>
      </c>
      <c r="AW94" s="17">
        <f t="shared" si="34"/>
        <v>774.1187000000001</v>
      </c>
      <c r="AX94" s="17">
        <f t="shared" si="34"/>
        <v>888.0517000000001</v>
      </c>
      <c r="AY94" s="17">
        <f t="shared" si="34"/>
        <v>972.11050000000012</v>
      </c>
      <c r="AZ94" s="17">
        <f t="shared" si="34"/>
        <v>1034.1282000000001</v>
      </c>
      <c r="BB94" s="17">
        <f t="shared" si="15"/>
        <v>18.149099999999997</v>
      </c>
      <c r="BC94" s="17">
        <f t="shared" si="35"/>
        <v>114.92159999999998</v>
      </c>
      <c r="BD94" s="18">
        <f t="shared" si="35"/>
        <v>243.82869999999997</v>
      </c>
      <c r="BE94" s="17">
        <f t="shared" si="35"/>
        <v>415.53219999999999</v>
      </c>
      <c r="BF94" s="17">
        <f t="shared" si="35"/>
        <v>632.97799999999995</v>
      </c>
      <c r="BG94" s="17">
        <f t="shared" si="35"/>
        <v>855.30349999999999</v>
      </c>
      <c r="BH94" s="17">
        <f t="shared" si="35"/>
        <v>1039.2508</v>
      </c>
      <c r="BI94" s="17">
        <f t="shared" si="35"/>
        <v>1174.9663</v>
      </c>
      <c r="BJ94" s="17">
        <f t="shared" si="35"/>
        <v>1275.0962999999999</v>
      </c>
      <c r="BK94" s="18"/>
      <c r="BL94" s="17">
        <f t="shared" si="17"/>
        <v>18.149099999999997</v>
      </c>
      <c r="BM94" s="17">
        <f t="shared" si="36"/>
        <v>114.92149999999999</v>
      </c>
      <c r="BN94" s="18">
        <f t="shared" si="36"/>
        <v>243.82819999999998</v>
      </c>
      <c r="BO94" s="17">
        <f t="shared" si="36"/>
        <v>415.53179999999998</v>
      </c>
      <c r="BP94" s="17">
        <f t="shared" si="36"/>
        <v>644.2337</v>
      </c>
      <c r="BQ94" s="17">
        <f t="shared" si="36"/>
        <v>931.24549999999999</v>
      </c>
      <c r="BR94" s="17">
        <f t="shared" si="36"/>
        <v>1208.3544999999999</v>
      </c>
      <c r="BS94" s="17">
        <f t="shared" si="36"/>
        <v>1412.8045999999999</v>
      </c>
      <c r="BT94" s="17">
        <f t="shared" si="36"/>
        <v>1563.6470999999999</v>
      </c>
      <c r="BU94" s="17"/>
      <c r="BV94" s="17">
        <f t="shared" si="19"/>
        <v>18.149099999999997</v>
      </c>
      <c r="BW94" s="17">
        <f t="shared" si="37"/>
        <v>114.92159999999998</v>
      </c>
      <c r="BX94" s="18">
        <f t="shared" si="37"/>
        <v>243.82869999999997</v>
      </c>
      <c r="BY94" s="17">
        <f t="shared" si="37"/>
        <v>415.53229999999996</v>
      </c>
      <c r="BZ94" s="17">
        <f t="shared" si="37"/>
        <v>639.60719999999992</v>
      </c>
      <c r="CA94" s="17">
        <f t="shared" si="37"/>
        <v>888.35929999999996</v>
      </c>
      <c r="CB94" s="17">
        <f t="shared" si="37"/>
        <v>1071.8887000000002</v>
      </c>
      <c r="CC94" s="17">
        <f t="shared" si="37"/>
        <v>1207.2958000000001</v>
      </c>
      <c r="CD94" s="17">
        <f t="shared" si="37"/>
        <v>1307.1984</v>
      </c>
      <c r="CE94" s="19"/>
      <c r="CF94" s="17"/>
      <c r="CG94" s="17"/>
      <c r="CH94" s="18"/>
      <c r="CI94" s="17"/>
      <c r="CJ94" s="17"/>
      <c r="CK94" s="17"/>
      <c r="CL94" s="17"/>
      <c r="CM94" s="17"/>
      <c r="CN94" s="17"/>
      <c r="CO94" s="19"/>
      <c r="CP94" s="17"/>
      <c r="CQ94" s="17"/>
      <c r="CR94" s="18"/>
      <c r="CS94" s="17"/>
      <c r="CT94" s="17"/>
      <c r="CU94" s="17"/>
      <c r="CV94" s="17"/>
      <c r="CW94" s="17"/>
      <c r="CX94" s="17"/>
      <c r="CY94" s="19"/>
      <c r="CZ94" s="17"/>
      <c r="DA94" s="17"/>
      <c r="DB94" s="18"/>
      <c r="DC94" s="17"/>
      <c r="DD94" s="17"/>
      <c r="DE94" s="17"/>
      <c r="DF94" s="17"/>
      <c r="DG94" s="17"/>
      <c r="DH94" s="17"/>
      <c r="DI94" s="20"/>
      <c r="DJ94" s="21"/>
      <c r="DK94" s="21"/>
      <c r="DL94" s="22"/>
      <c r="DM94" s="21"/>
      <c r="DN94" s="21"/>
      <c r="DO94" s="21"/>
      <c r="DP94" s="21"/>
      <c r="DQ94" s="19"/>
      <c r="DR94" s="21"/>
      <c r="DS94" s="21"/>
      <c r="DT94" s="22"/>
      <c r="DU94" s="21"/>
      <c r="DV94" s="21"/>
      <c r="DW94" s="21"/>
      <c r="DX94" s="21"/>
      <c r="DZ94" s="21"/>
      <c r="EA94" s="21"/>
      <c r="EB94" s="22"/>
      <c r="EC94" s="21"/>
      <c r="ED94" s="21"/>
      <c r="EE94" s="21"/>
      <c r="EF94" s="21"/>
      <c r="EH94" s="21"/>
      <c r="EI94" s="21"/>
      <c r="EJ94" s="22"/>
      <c r="EK94" s="21"/>
      <c r="EL94" s="21"/>
      <c r="EM94" s="21"/>
      <c r="EN94" s="21"/>
      <c r="EO94" s="19"/>
      <c r="EP94" s="21"/>
      <c r="EQ94" s="21"/>
      <c r="ER94" s="22"/>
      <c r="ES94" s="21"/>
      <c r="ET94" s="21"/>
      <c r="EU94" s="21"/>
      <c r="EV94" s="21"/>
      <c r="EX94" s="21"/>
      <c r="EY94" s="21"/>
      <c r="EZ94" s="22"/>
      <c r="FA94" s="21"/>
      <c r="FB94" s="21"/>
      <c r="FC94" s="21"/>
      <c r="FD94" s="21"/>
      <c r="FF94" s="20"/>
      <c r="FG94" s="20"/>
      <c r="FH94" s="23"/>
      <c r="FI94" s="20"/>
      <c r="FJ94" s="20"/>
      <c r="FK94" s="20"/>
      <c r="FL94" s="20"/>
      <c r="FM94" s="19"/>
      <c r="FN94" s="20"/>
      <c r="FO94" s="20"/>
      <c r="FP94" s="23"/>
      <c r="FQ94" s="20"/>
      <c r="FR94" s="20"/>
      <c r="FS94" s="20"/>
      <c r="FT94" s="20"/>
      <c r="FV94" s="20"/>
      <c r="FW94" s="20"/>
      <c r="FX94" s="23"/>
      <c r="FY94" s="20"/>
      <c r="FZ94" s="20"/>
      <c r="GA94" s="20"/>
      <c r="GB94" s="20"/>
      <c r="GD94" s="20"/>
      <c r="GE94" s="20"/>
      <c r="GF94" s="20"/>
      <c r="GG94" s="20"/>
      <c r="GH94" s="20"/>
      <c r="GI94" s="20"/>
      <c r="GJ94" s="20"/>
      <c r="GK94" s="19"/>
      <c r="GL94" s="20"/>
      <c r="GM94" s="20"/>
      <c r="GN94" s="20"/>
      <c r="GO94" s="20"/>
      <c r="GP94" s="20"/>
      <c r="GQ94" s="20"/>
      <c r="GR94" s="20"/>
      <c r="GT94" s="20"/>
      <c r="GU94" s="20"/>
      <c r="GV94" s="20"/>
      <c r="GW94" s="20"/>
      <c r="GX94" s="20"/>
      <c r="GY94" s="20"/>
      <c r="GZ94" s="20"/>
    </row>
    <row r="95" spans="1:208" x14ac:dyDescent="0.3">
      <c r="A95" s="1" t="s">
        <v>215</v>
      </c>
      <c r="B95" s="2"/>
      <c r="D95" s="2"/>
      <c r="O95" s="1" t="s">
        <v>216</v>
      </c>
      <c r="P95" s="2"/>
      <c r="R95" s="2"/>
      <c r="AC95" s="1" t="s">
        <v>213</v>
      </c>
      <c r="AD95" s="2"/>
      <c r="AF95" s="2"/>
      <c r="AQ95" t="s">
        <v>81</v>
      </c>
      <c r="AR95" s="17">
        <f t="shared" si="13"/>
        <v>1.8345</v>
      </c>
      <c r="AS95" s="17">
        <f t="shared" si="34"/>
        <v>11.965</v>
      </c>
      <c r="AT95" s="18">
        <f t="shared" si="34"/>
        <v>27.139099999999999</v>
      </c>
      <c r="AU95" s="17">
        <f t="shared" si="34"/>
        <v>48.720600000000005</v>
      </c>
      <c r="AV95" s="17">
        <f t="shared" si="34"/>
        <v>78.582499999999996</v>
      </c>
      <c r="AW95" s="17">
        <f t="shared" si="34"/>
        <v>119.26719999999999</v>
      </c>
      <c r="AX95" s="17">
        <f t="shared" si="34"/>
        <v>172.40779999999998</v>
      </c>
      <c r="AY95" s="17">
        <f t="shared" si="34"/>
        <v>233.84639999999996</v>
      </c>
      <c r="AZ95" s="17">
        <f t="shared" si="34"/>
        <v>301.5419</v>
      </c>
      <c r="BB95" s="17">
        <f t="shared" si="15"/>
        <v>1.8345</v>
      </c>
      <c r="BC95" s="17">
        <f t="shared" si="35"/>
        <v>11.9651</v>
      </c>
      <c r="BD95" s="18">
        <f t="shared" si="35"/>
        <v>27.139700000000001</v>
      </c>
      <c r="BE95" s="17">
        <f t="shared" si="35"/>
        <v>48.721699999999998</v>
      </c>
      <c r="BF95" s="17">
        <f t="shared" si="35"/>
        <v>78.58420000000001</v>
      </c>
      <c r="BG95" s="17">
        <f t="shared" si="35"/>
        <v>119.27010000000001</v>
      </c>
      <c r="BH95" s="17">
        <f t="shared" si="35"/>
        <v>173.1807</v>
      </c>
      <c r="BI95" s="17">
        <f t="shared" si="35"/>
        <v>238.60159999999999</v>
      </c>
      <c r="BJ95" s="17">
        <f t="shared" si="35"/>
        <v>311.02619999999996</v>
      </c>
      <c r="BK95" s="18"/>
      <c r="BL95" s="17">
        <f t="shared" si="17"/>
        <v>1.8345</v>
      </c>
      <c r="BM95" s="17">
        <f t="shared" si="36"/>
        <v>11.8918</v>
      </c>
      <c r="BN95" s="18">
        <f t="shared" si="36"/>
        <v>26.675599999999999</v>
      </c>
      <c r="BO95" s="17">
        <f t="shared" si="36"/>
        <v>47.737299999999998</v>
      </c>
      <c r="BP95" s="17">
        <f t="shared" si="36"/>
        <v>76.906999999999996</v>
      </c>
      <c r="BQ95" s="17">
        <f t="shared" si="36"/>
        <v>115.60209999999999</v>
      </c>
      <c r="BR95" s="17">
        <f t="shared" si="36"/>
        <v>161.65789999999998</v>
      </c>
      <c r="BS95" s="17">
        <f t="shared" si="36"/>
        <v>213.19909999999999</v>
      </c>
      <c r="BT95" s="17">
        <f t="shared" si="36"/>
        <v>269.16399999999999</v>
      </c>
      <c r="BU95" s="17"/>
      <c r="BV95" s="17">
        <f t="shared" si="19"/>
        <v>1.8345</v>
      </c>
      <c r="BW95" s="17">
        <f t="shared" si="37"/>
        <v>11.9651</v>
      </c>
      <c r="BX95" s="18">
        <f t="shared" si="37"/>
        <v>27.139700000000001</v>
      </c>
      <c r="BY95" s="17">
        <f t="shared" si="37"/>
        <v>48.721800000000002</v>
      </c>
      <c r="BZ95" s="17">
        <f t="shared" si="37"/>
        <v>78.584800000000001</v>
      </c>
      <c r="CA95" s="17">
        <f t="shared" si="37"/>
        <v>119.27120000000001</v>
      </c>
      <c r="CB95" s="17">
        <f t="shared" si="37"/>
        <v>172.97740000000002</v>
      </c>
      <c r="CC95" s="17">
        <f t="shared" si="37"/>
        <v>237.4033</v>
      </c>
      <c r="CD95" s="17">
        <f t="shared" si="37"/>
        <v>308.89259999999996</v>
      </c>
      <c r="CE95" s="19"/>
      <c r="CF95" s="17"/>
      <c r="CG95" s="17"/>
      <c r="CH95" s="18"/>
      <c r="CI95" s="17"/>
      <c r="CJ95" s="17"/>
      <c r="CK95" s="17"/>
      <c r="CL95" s="17"/>
      <c r="CM95" s="17"/>
      <c r="CN95" s="17"/>
      <c r="CO95" s="19"/>
      <c r="CP95" s="17"/>
      <c r="CQ95" s="17"/>
      <c r="CR95" s="18"/>
      <c r="CS95" s="17"/>
      <c r="CT95" s="17"/>
      <c r="CU95" s="17"/>
      <c r="CV95" s="17"/>
      <c r="CW95" s="17"/>
      <c r="CX95" s="17"/>
      <c r="CY95" s="19"/>
      <c r="CZ95" s="17"/>
      <c r="DA95" s="17"/>
      <c r="DB95" s="18"/>
      <c r="DC95" s="17"/>
      <c r="DD95" s="17"/>
      <c r="DE95" s="17"/>
      <c r="DF95" s="17"/>
      <c r="DG95" s="17"/>
      <c r="DH95" s="17"/>
      <c r="DI95" s="20"/>
      <c r="DJ95" s="21"/>
      <c r="DK95" s="21"/>
      <c r="DL95" s="22"/>
      <c r="DM95" s="21"/>
      <c r="DN95" s="21"/>
      <c r="DO95" s="21"/>
      <c r="DP95" s="21"/>
      <c r="DQ95" s="19"/>
      <c r="DR95" s="21"/>
      <c r="DS95" s="21"/>
      <c r="DT95" s="22"/>
      <c r="DU95" s="21"/>
      <c r="DV95" s="21"/>
      <c r="DW95" s="21"/>
      <c r="DX95" s="21"/>
      <c r="DZ95" s="21"/>
      <c r="EA95" s="21"/>
      <c r="EB95" s="22"/>
      <c r="EC95" s="21"/>
      <c r="ED95" s="21"/>
      <c r="EE95" s="21"/>
      <c r="EF95" s="21"/>
      <c r="EH95" s="21"/>
      <c r="EI95" s="21"/>
      <c r="EJ95" s="22"/>
      <c r="EK95" s="21"/>
      <c r="EL95" s="21"/>
      <c r="EM95" s="21"/>
      <c r="EN95" s="21"/>
      <c r="EO95" s="19"/>
      <c r="EP95" s="21"/>
      <c r="EQ95" s="21"/>
      <c r="ER95" s="22"/>
      <c r="ES95" s="21"/>
      <c r="ET95" s="21"/>
      <c r="EU95" s="21"/>
      <c r="EV95" s="21"/>
      <c r="EX95" s="21"/>
      <c r="EY95" s="21"/>
      <c r="EZ95" s="22"/>
      <c r="FA95" s="21"/>
      <c r="FB95" s="21"/>
      <c r="FC95" s="21"/>
      <c r="FD95" s="21"/>
      <c r="FF95" s="20"/>
      <c r="FG95" s="20"/>
      <c r="FH95" s="23"/>
      <c r="FI95" s="20"/>
      <c r="FJ95" s="20"/>
      <c r="FK95" s="20"/>
      <c r="FL95" s="20"/>
      <c r="FM95" s="19"/>
      <c r="FN95" s="20"/>
      <c r="FO95" s="20"/>
      <c r="FP95" s="23"/>
      <c r="FQ95" s="20"/>
      <c r="FR95" s="20"/>
      <c r="FS95" s="20"/>
      <c r="FT95" s="20"/>
      <c r="FV95" s="20"/>
      <c r="FW95" s="20"/>
      <c r="FX95" s="23"/>
      <c r="FY95" s="20"/>
      <c r="FZ95" s="20"/>
      <c r="GA95" s="20"/>
      <c r="GB95" s="20"/>
      <c r="GD95" s="20"/>
      <c r="GE95" s="20"/>
      <c r="GF95" s="20"/>
      <c r="GG95" s="20"/>
      <c r="GH95" s="20"/>
      <c r="GI95" s="20"/>
      <c r="GJ95" s="20"/>
      <c r="GK95" s="19"/>
      <c r="GL95" s="20"/>
      <c r="GM95" s="20"/>
      <c r="GN95" s="20"/>
      <c r="GO95" s="20"/>
      <c r="GP95" s="20"/>
      <c r="GQ95" s="20"/>
      <c r="GR95" s="20"/>
      <c r="GT95" s="20"/>
      <c r="GU95" s="20"/>
      <c r="GV95" s="20"/>
      <c r="GW95" s="20"/>
      <c r="GX95" s="20"/>
      <c r="GY95" s="20"/>
      <c r="GZ95" s="20"/>
    </row>
    <row r="96" spans="1:208" x14ac:dyDescent="0.3">
      <c r="B96" s="2" t="s">
        <v>1</v>
      </c>
      <c r="D96" s="2" t="s">
        <v>2</v>
      </c>
      <c r="P96" s="2" t="s">
        <v>1</v>
      </c>
      <c r="R96" s="2" t="s">
        <v>2</v>
      </c>
      <c r="AD96" s="2" t="s">
        <v>1</v>
      </c>
      <c r="AF96" s="2" t="s">
        <v>2</v>
      </c>
      <c r="AQ96" t="s">
        <v>83</v>
      </c>
      <c r="AR96" s="17">
        <f t="shared" si="13"/>
        <v>-10.285900000000002</v>
      </c>
      <c r="AS96" s="17">
        <f t="shared" si="34"/>
        <v>-63.091400000000007</v>
      </c>
      <c r="AT96" s="18">
        <f t="shared" si="34"/>
        <v>-119.30030000000001</v>
      </c>
      <c r="AU96" s="17">
        <f t="shared" si="34"/>
        <v>-169.4152</v>
      </c>
      <c r="AV96" s="17">
        <f t="shared" si="34"/>
        <v>-231.5103</v>
      </c>
      <c r="AW96" s="17">
        <f t="shared" si="34"/>
        <v>-307.8879</v>
      </c>
      <c r="AX96" s="17">
        <f t="shared" si="34"/>
        <v>-401.42660000000001</v>
      </c>
      <c r="AY96" s="17">
        <f t="shared" si="34"/>
        <v>-515.68550000000005</v>
      </c>
      <c r="AZ96" s="17">
        <f t="shared" si="34"/>
        <v>-655.03610000000003</v>
      </c>
      <c r="BB96" s="17">
        <f t="shared" si="15"/>
        <v>-10.285900000000002</v>
      </c>
      <c r="BC96" s="17">
        <f t="shared" si="35"/>
        <v>-59.895000000000003</v>
      </c>
      <c r="BD96" s="18">
        <f t="shared" si="35"/>
        <v>-100.71180000000001</v>
      </c>
      <c r="BE96" s="17">
        <f t="shared" si="35"/>
        <v>-134.24030000000002</v>
      </c>
      <c r="BF96" s="17">
        <f t="shared" si="35"/>
        <v>-164.19850000000002</v>
      </c>
      <c r="BG96" s="17">
        <f t="shared" si="35"/>
        <v>-201.47540000000004</v>
      </c>
      <c r="BH96" s="17">
        <f t="shared" si="35"/>
        <v>-247.44030000000004</v>
      </c>
      <c r="BI96" s="17">
        <f t="shared" si="35"/>
        <v>-303.81580000000002</v>
      </c>
      <c r="BJ96" s="17">
        <f t="shared" si="35"/>
        <v>-372.74</v>
      </c>
      <c r="BK96" s="18"/>
      <c r="BL96" s="17">
        <f t="shared" si="17"/>
        <v>-10.285900000000002</v>
      </c>
      <c r="BM96" s="17">
        <f t="shared" si="36"/>
        <v>-59.887100000000004</v>
      </c>
      <c r="BN96" s="18">
        <f t="shared" si="36"/>
        <v>-100.6657</v>
      </c>
      <c r="BO96" s="17">
        <f t="shared" si="36"/>
        <v>-134.16250000000002</v>
      </c>
      <c r="BP96" s="17">
        <f t="shared" si="36"/>
        <v>-164.09310000000002</v>
      </c>
      <c r="BQ96" s="17">
        <f t="shared" si="36"/>
        <v>-201.33640000000003</v>
      </c>
      <c r="BR96" s="17">
        <f t="shared" si="36"/>
        <v>-247.25960000000003</v>
      </c>
      <c r="BS96" s="17">
        <f t="shared" si="36"/>
        <v>-303.58449999999999</v>
      </c>
      <c r="BT96" s="17">
        <f t="shared" si="36"/>
        <v>-372.44709999999998</v>
      </c>
      <c r="BU96" s="17"/>
      <c r="BV96" s="17">
        <f t="shared" si="19"/>
        <v>-10.285900000000002</v>
      </c>
      <c r="BW96" s="17">
        <f t="shared" si="37"/>
        <v>-59.887100000000004</v>
      </c>
      <c r="BX96" s="18">
        <f t="shared" si="37"/>
        <v>-100.6657</v>
      </c>
      <c r="BY96" s="17">
        <f t="shared" si="37"/>
        <v>-134.16240000000002</v>
      </c>
      <c r="BZ96" s="17">
        <f t="shared" si="37"/>
        <v>-164.0925</v>
      </c>
      <c r="CA96" s="17">
        <f t="shared" si="37"/>
        <v>-201.33539999999999</v>
      </c>
      <c r="CB96" s="17">
        <f t="shared" si="37"/>
        <v>-247.2587</v>
      </c>
      <c r="CC96" s="17">
        <f t="shared" si="37"/>
        <v>-303.584</v>
      </c>
      <c r="CD96" s="17">
        <f t="shared" si="37"/>
        <v>-372.44659999999999</v>
      </c>
      <c r="CE96" s="19"/>
      <c r="CF96" s="17"/>
      <c r="CG96" s="17"/>
      <c r="CH96" s="18"/>
      <c r="CI96" s="17"/>
      <c r="CJ96" s="17"/>
      <c r="CK96" s="17"/>
      <c r="CL96" s="17"/>
      <c r="CM96" s="17"/>
      <c r="CN96" s="17"/>
      <c r="CO96" s="19"/>
      <c r="CP96" s="17"/>
      <c r="CQ96" s="17"/>
      <c r="CR96" s="18"/>
      <c r="CS96" s="17"/>
      <c r="CT96" s="17"/>
      <c r="CU96" s="17"/>
      <c r="CV96" s="17"/>
      <c r="CW96" s="17"/>
      <c r="CX96" s="17"/>
      <c r="CY96" s="19"/>
      <c r="CZ96" s="17"/>
      <c r="DA96" s="17"/>
      <c r="DB96" s="18"/>
      <c r="DC96" s="17"/>
      <c r="DD96" s="17"/>
      <c r="DE96" s="17"/>
      <c r="DF96" s="17"/>
      <c r="DG96" s="17"/>
      <c r="DH96" s="17"/>
      <c r="DI96" s="20"/>
      <c r="DJ96" s="21"/>
      <c r="DK96" s="21"/>
      <c r="DL96" s="22"/>
      <c r="DM96" s="21"/>
      <c r="DN96" s="21"/>
      <c r="DO96" s="21"/>
      <c r="DP96" s="21"/>
      <c r="DQ96" s="19"/>
      <c r="DR96" s="21"/>
      <c r="DS96" s="21"/>
      <c r="DT96" s="22"/>
      <c r="DU96" s="21"/>
      <c r="DV96" s="21"/>
      <c r="DW96" s="21"/>
      <c r="DX96" s="21"/>
      <c r="DZ96" s="21"/>
      <c r="EA96" s="21"/>
      <c r="EB96" s="22"/>
      <c r="EC96" s="21"/>
      <c r="ED96" s="21"/>
      <c r="EE96" s="21"/>
      <c r="EF96" s="21"/>
      <c r="EH96" s="21"/>
      <c r="EI96" s="21"/>
      <c r="EJ96" s="22"/>
      <c r="EK96" s="21"/>
      <c r="EL96" s="21"/>
      <c r="EM96" s="21"/>
      <c r="EN96" s="21"/>
      <c r="EO96" s="19"/>
      <c r="EP96" s="21"/>
      <c r="EQ96" s="21"/>
      <c r="ER96" s="22"/>
      <c r="ES96" s="21"/>
      <c r="ET96" s="21"/>
      <c r="EU96" s="21"/>
      <c r="EV96" s="21"/>
      <c r="EX96" s="21"/>
      <c r="EY96" s="21"/>
      <c r="EZ96" s="22"/>
      <c r="FA96" s="21"/>
      <c r="FB96" s="21"/>
      <c r="FC96" s="21"/>
      <c r="FD96" s="21"/>
      <c r="FF96" s="20"/>
      <c r="FG96" s="20"/>
      <c r="FH96" s="23"/>
      <c r="FI96" s="20"/>
      <c r="FJ96" s="20"/>
      <c r="FK96" s="20"/>
      <c r="FL96" s="20"/>
      <c r="FM96" s="19"/>
      <c r="FN96" s="20"/>
      <c r="FO96" s="20"/>
      <c r="FP96" s="23"/>
      <c r="FQ96" s="20"/>
      <c r="FR96" s="20"/>
      <c r="FS96" s="20"/>
      <c r="FT96" s="20"/>
      <c r="FV96" s="20"/>
      <c r="FW96" s="20"/>
      <c r="FX96" s="23"/>
      <c r="FY96" s="20"/>
      <c r="FZ96" s="20"/>
      <c r="GA96" s="20"/>
      <c r="GB96" s="20"/>
      <c r="GD96" s="20"/>
      <c r="GE96" s="20"/>
      <c r="GF96" s="20"/>
      <c r="GG96" s="20"/>
      <c r="GH96" s="20"/>
      <c r="GI96" s="20"/>
      <c r="GJ96" s="20"/>
      <c r="GK96" s="19"/>
      <c r="GL96" s="20"/>
      <c r="GM96" s="20"/>
      <c r="GN96" s="20"/>
      <c r="GO96" s="20"/>
      <c r="GP96" s="20"/>
      <c r="GQ96" s="20"/>
      <c r="GR96" s="20"/>
      <c r="GT96" s="20"/>
      <c r="GU96" s="20"/>
      <c r="GV96" s="20"/>
      <c r="GW96" s="20"/>
      <c r="GX96" s="20"/>
      <c r="GY96" s="20"/>
      <c r="GZ96" s="20"/>
    </row>
    <row r="97" spans="1:208" x14ac:dyDescent="0.3">
      <c r="A97" s="5" t="s">
        <v>4</v>
      </c>
      <c r="B97" s="5">
        <v>1992</v>
      </c>
      <c r="C97" s="5">
        <v>2017</v>
      </c>
      <c r="D97" s="8">
        <v>2017</v>
      </c>
      <c r="E97" s="8">
        <v>2020</v>
      </c>
      <c r="F97" s="8">
        <v>2025</v>
      </c>
      <c r="G97" s="8">
        <v>2030</v>
      </c>
      <c r="H97" s="8">
        <v>2035</v>
      </c>
      <c r="I97" s="8">
        <v>2040</v>
      </c>
      <c r="J97" s="8">
        <v>2045</v>
      </c>
      <c r="K97" s="8">
        <v>2050</v>
      </c>
      <c r="L97" s="8">
        <v>2055</v>
      </c>
      <c r="M97" s="8">
        <v>2060</v>
      </c>
      <c r="O97" s="5" t="s">
        <v>4</v>
      </c>
      <c r="P97" s="5">
        <v>1992</v>
      </c>
      <c r="Q97" s="5">
        <v>2017</v>
      </c>
      <c r="R97" s="8">
        <v>2017</v>
      </c>
      <c r="S97" s="8">
        <v>2020</v>
      </c>
      <c r="T97" s="8">
        <v>2025</v>
      </c>
      <c r="U97" s="8">
        <v>2030</v>
      </c>
      <c r="V97" s="8">
        <v>2035</v>
      </c>
      <c r="W97" s="8">
        <v>2040</v>
      </c>
      <c r="X97" s="8">
        <v>2045</v>
      </c>
      <c r="Y97" s="8">
        <v>2050</v>
      </c>
      <c r="Z97" s="8">
        <v>2055</v>
      </c>
      <c r="AA97" s="8">
        <v>2060</v>
      </c>
      <c r="AC97" s="5" t="s">
        <v>4</v>
      </c>
      <c r="AD97" s="5">
        <v>1992</v>
      </c>
      <c r="AE97" s="5">
        <v>2017</v>
      </c>
      <c r="AF97" s="8">
        <v>2017</v>
      </c>
      <c r="AG97" s="8">
        <v>2020</v>
      </c>
      <c r="AH97" s="8">
        <v>2025</v>
      </c>
      <c r="AI97" s="8">
        <v>2030</v>
      </c>
      <c r="AJ97" s="8">
        <v>2035</v>
      </c>
      <c r="AK97" s="8">
        <v>2040</v>
      </c>
      <c r="AL97" s="8">
        <v>2045</v>
      </c>
      <c r="AM97" s="8">
        <v>2050</v>
      </c>
      <c r="AN97" s="8">
        <v>2055</v>
      </c>
      <c r="AO97" s="8">
        <v>2060</v>
      </c>
      <c r="AQ97" t="s">
        <v>85</v>
      </c>
      <c r="AR97" s="17">
        <f t="shared" si="13"/>
        <v>-0.42610000000000003</v>
      </c>
      <c r="AS97" s="17">
        <f t="shared" si="34"/>
        <v>-2.8419000000000003</v>
      </c>
      <c r="AT97" s="18">
        <f t="shared" si="34"/>
        <v>-6.6954000000000011</v>
      </c>
      <c r="AU97" s="17">
        <f t="shared" si="34"/>
        <v>-12.058300000000001</v>
      </c>
      <c r="AV97" s="17">
        <f t="shared" si="34"/>
        <v>-19.0807</v>
      </c>
      <c r="AW97" s="17">
        <f t="shared" si="34"/>
        <v>-27.991699999999998</v>
      </c>
      <c r="AX97" s="17">
        <f t="shared" si="34"/>
        <v>-39.104799999999997</v>
      </c>
      <c r="AY97" s="17">
        <f t="shared" si="34"/>
        <v>-52.826099999999997</v>
      </c>
      <c r="AZ97" s="17">
        <f t="shared" si="34"/>
        <v>-69.668199999999999</v>
      </c>
      <c r="BB97" s="17">
        <f t="shared" si="15"/>
        <v>-0.42610000000000003</v>
      </c>
      <c r="BC97" s="17">
        <f t="shared" si="35"/>
        <v>-2.8419000000000003</v>
      </c>
      <c r="BD97" s="18">
        <f t="shared" si="35"/>
        <v>-6.6954000000000011</v>
      </c>
      <c r="BE97" s="17">
        <f t="shared" si="35"/>
        <v>-12.058300000000001</v>
      </c>
      <c r="BF97" s="17">
        <f t="shared" si="35"/>
        <v>-19.0808</v>
      </c>
      <c r="BG97" s="17">
        <f t="shared" si="35"/>
        <v>-27.9922</v>
      </c>
      <c r="BH97" s="17">
        <f t="shared" si="35"/>
        <v>-39.1053</v>
      </c>
      <c r="BI97" s="17">
        <f t="shared" si="35"/>
        <v>-52.826700000000002</v>
      </c>
      <c r="BJ97" s="17">
        <f t="shared" si="35"/>
        <v>-69.669200000000004</v>
      </c>
      <c r="BK97" s="18"/>
      <c r="BL97" s="17">
        <f t="shared" si="17"/>
        <v>-0.42610000000000003</v>
      </c>
      <c r="BM97" s="17">
        <f t="shared" si="36"/>
        <v>-2.8419000000000003</v>
      </c>
      <c r="BN97" s="18">
        <f t="shared" si="36"/>
        <v>-6.6954000000000011</v>
      </c>
      <c r="BO97" s="17">
        <f t="shared" si="36"/>
        <v>-12.058300000000001</v>
      </c>
      <c r="BP97" s="17">
        <f t="shared" si="36"/>
        <v>-19.0807</v>
      </c>
      <c r="BQ97" s="17">
        <f t="shared" si="36"/>
        <v>-27.991699999999998</v>
      </c>
      <c r="BR97" s="17">
        <f t="shared" si="36"/>
        <v>-39.104799999999997</v>
      </c>
      <c r="BS97" s="17">
        <f t="shared" si="36"/>
        <v>-52.826099999999997</v>
      </c>
      <c r="BT97" s="17">
        <f t="shared" si="36"/>
        <v>-69.668199999999999</v>
      </c>
      <c r="BU97" s="17"/>
      <c r="BV97" s="17">
        <f t="shared" si="19"/>
        <v>-0.42610000000000003</v>
      </c>
      <c r="BW97" s="17">
        <f t="shared" si="37"/>
        <v>-2.8419000000000003</v>
      </c>
      <c r="BX97" s="18">
        <f t="shared" si="37"/>
        <v>-6.6954000000000011</v>
      </c>
      <c r="BY97" s="17">
        <f t="shared" si="37"/>
        <v>-12.058300000000001</v>
      </c>
      <c r="BZ97" s="17">
        <f t="shared" si="37"/>
        <v>-19.0808</v>
      </c>
      <c r="CA97" s="17">
        <f t="shared" si="37"/>
        <v>-27.9923</v>
      </c>
      <c r="CB97" s="17">
        <f t="shared" si="37"/>
        <v>-39.105799999999995</v>
      </c>
      <c r="CC97" s="17">
        <f t="shared" si="37"/>
        <v>-52.827199999999991</v>
      </c>
      <c r="CD97" s="17">
        <f t="shared" si="37"/>
        <v>-69.669799999999995</v>
      </c>
      <c r="CE97" s="19"/>
      <c r="CF97" s="17"/>
      <c r="CG97" s="17"/>
      <c r="CH97" s="18"/>
      <c r="CI97" s="17"/>
      <c r="CJ97" s="17"/>
      <c r="CK97" s="17"/>
      <c r="CL97" s="17"/>
      <c r="CM97" s="17"/>
      <c r="CN97" s="17"/>
      <c r="CO97" s="19"/>
      <c r="CP97" s="17"/>
      <c r="CQ97" s="17"/>
      <c r="CR97" s="18"/>
      <c r="CS97" s="17"/>
      <c r="CT97" s="17"/>
      <c r="CU97" s="17"/>
      <c r="CV97" s="17"/>
      <c r="CW97" s="17"/>
      <c r="CX97" s="17"/>
      <c r="CY97" s="19"/>
      <c r="CZ97" s="17"/>
      <c r="DA97" s="17"/>
      <c r="DB97" s="18"/>
      <c r="DC97" s="17"/>
      <c r="DD97" s="17"/>
      <c r="DE97" s="17"/>
      <c r="DF97" s="17"/>
      <c r="DG97" s="17"/>
      <c r="DH97" s="17"/>
      <c r="DI97" s="20"/>
      <c r="DJ97" s="21"/>
      <c r="DK97" s="21"/>
      <c r="DL97" s="22"/>
      <c r="DM97" s="21"/>
      <c r="DN97" s="21"/>
      <c r="DO97" s="21"/>
      <c r="DP97" s="21"/>
      <c r="DQ97" s="19"/>
      <c r="DR97" s="21"/>
      <c r="DS97" s="21"/>
      <c r="DT97" s="22"/>
      <c r="DU97" s="21"/>
      <c r="DV97" s="21"/>
      <c r="DW97" s="21"/>
      <c r="DX97" s="21"/>
      <c r="DZ97" s="21"/>
      <c r="EA97" s="21"/>
      <c r="EB97" s="22"/>
      <c r="EC97" s="21"/>
      <c r="ED97" s="21"/>
      <c r="EE97" s="21"/>
      <c r="EF97" s="21"/>
      <c r="EH97" s="21"/>
      <c r="EI97" s="21"/>
      <c r="EJ97" s="22"/>
      <c r="EK97" s="21"/>
      <c r="EL97" s="21"/>
      <c r="EM97" s="21"/>
      <c r="EN97" s="21"/>
      <c r="EO97" s="19"/>
      <c r="EP97" s="21"/>
      <c r="EQ97" s="21"/>
      <c r="ER97" s="22"/>
      <c r="ES97" s="21"/>
      <c r="ET97" s="21"/>
      <c r="EU97" s="21"/>
      <c r="EV97" s="21"/>
      <c r="EX97" s="21"/>
      <c r="EY97" s="21"/>
      <c r="EZ97" s="22"/>
      <c r="FA97" s="21"/>
      <c r="FB97" s="21"/>
      <c r="FC97" s="21"/>
      <c r="FD97" s="21"/>
      <c r="FF97" s="20"/>
      <c r="FG97" s="20"/>
      <c r="FH97" s="23"/>
      <c r="FI97" s="20"/>
      <c r="FJ97" s="20"/>
      <c r="FK97" s="20"/>
      <c r="FL97" s="20"/>
      <c r="FM97" s="19"/>
      <c r="FN97" s="20"/>
      <c r="FO97" s="20"/>
      <c r="FP97" s="23"/>
      <c r="FQ97" s="20"/>
      <c r="FR97" s="20"/>
      <c r="FS97" s="20"/>
      <c r="FT97" s="20"/>
      <c r="FV97" s="20"/>
      <c r="FW97" s="20"/>
      <c r="FX97" s="23"/>
      <c r="FY97" s="20"/>
      <c r="FZ97" s="20"/>
      <c r="GA97" s="20"/>
      <c r="GB97" s="20"/>
      <c r="GD97" s="20"/>
      <c r="GE97" s="20"/>
      <c r="GF97" s="20"/>
      <c r="GG97" s="20"/>
      <c r="GH97" s="20"/>
      <c r="GI97" s="20"/>
      <c r="GJ97" s="20"/>
      <c r="GK97" s="19"/>
      <c r="GL97" s="20"/>
      <c r="GM97" s="20"/>
      <c r="GN97" s="20"/>
      <c r="GO97" s="20"/>
      <c r="GP97" s="20"/>
      <c r="GQ97" s="20"/>
      <c r="GR97" s="20"/>
      <c r="GT97" s="20"/>
      <c r="GU97" s="20"/>
      <c r="GV97" s="20"/>
      <c r="GW97" s="20"/>
      <c r="GX97" s="20"/>
      <c r="GY97" s="20"/>
      <c r="GZ97" s="20"/>
    </row>
    <row r="98" spans="1:208" x14ac:dyDescent="0.3">
      <c r="A98" s="9" t="s">
        <v>44</v>
      </c>
      <c r="B98" s="10">
        <f>SUM(B99:B137)+B185+B186+B189+B190+B191+B196+B197+B199</f>
        <v>22822</v>
      </c>
      <c r="C98" s="10">
        <f>SUM(C99:C137)+C185+C186+C189+C190+C191+C196+C197+C199</f>
        <v>24083</v>
      </c>
      <c r="D98" s="10">
        <f>SUM(D99:D137)+D185+D186+D189+D190+D191+D196+D197+D199</f>
        <v>24197</v>
      </c>
      <c r="E98" s="10">
        <f>SUM(E99:E137)+E185+E186+E189+E190+E191+E196+E197+E199</f>
        <v>25070.7</v>
      </c>
      <c r="F98" s="10">
        <f t="shared" ref="F98:M98" si="38">SUM(F99:F137)+F185+F186+F189+F190+F191+F196+F197+F199</f>
        <v>27400.200000000004</v>
      </c>
      <c r="G98" s="10">
        <f t="shared" si="38"/>
        <v>28241.9</v>
      </c>
      <c r="H98" s="10">
        <f t="shared" si="38"/>
        <v>28364.699999999997</v>
      </c>
      <c r="I98" s="10">
        <f t="shared" si="38"/>
        <v>30222.9</v>
      </c>
      <c r="J98" s="10">
        <f t="shared" si="38"/>
        <v>32238.799999999996</v>
      </c>
      <c r="K98" s="10">
        <f t="shared" si="38"/>
        <v>34620</v>
      </c>
      <c r="L98" s="10">
        <f t="shared" si="38"/>
        <v>37619.599999999999</v>
      </c>
      <c r="M98" s="10">
        <f t="shared" si="38"/>
        <v>39874.199999999997</v>
      </c>
      <c r="O98" s="9" t="s">
        <v>44</v>
      </c>
      <c r="P98" s="10">
        <f>SUM(P99:P137)+P185+P186+P189+P190+P191+P196+P197+P199</f>
        <v>61767</v>
      </c>
      <c r="Q98" s="10">
        <f>SUM(Q99:Q137)+Q185+Q186+Q189+Q190+Q191+Q196+Q197+Q199</f>
        <v>119835</v>
      </c>
      <c r="R98" s="10">
        <f>SUM(R99:R137)+R185+R186+R189+R190+R191+R196+R197+R199</f>
        <v>121048.5</v>
      </c>
      <c r="S98" s="10">
        <f>SUM(S99:S137)+S185+S186+S189+S190+S191+S196+S197+S199</f>
        <v>124944.90000000001</v>
      </c>
      <c r="T98" s="10">
        <f t="shared" ref="T98:AA98" si="39">SUM(T99:T137)+T185+T186+T189+T190+T191+T196+T197+T199</f>
        <v>134810.1</v>
      </c>
      <c r="U98" s="10">
        <f t="shared" si="39"/>
        <v>153082.09999999995</v>
      </c>
      <c r="V98" s="10">
        <f t="shared" si="39"/>
        <v>162840.10000000006</v>
      </c>
      <c r="W98" s="10">
        <f t="shared" si="39"/>
        <v>155224.80000000002</v>
      </c>
      <c r="X98" s="10">
        <f t="shared" si="39"/>
        <v>141646.6</v>
      </c>
      <c r="Y98" s="10">
        <f t="shared" si="39"/>
        <v>125256.6</v>
      </c>
      <c r="Z98" s="10">
        <f t="shared" si="39"/>
        <v>111751.40000000004</v>
      </c>
      <c r="AA98" s="10">
        <f t="shared" si="39"/>
        <v>101555.89999999994</v>
      </c>
      <c r="AC98" s="9" t="s">
        <v>44</v>
      </c>
      <c r="AD98" s="10">
        <f>SUM(AD99:AD137)+AD185+AD186+AD189+AD190+AD191+AD196+AD197+AD199</f>
        <v>-38945</v>
      </c>
      <c r="AE98" s="10">
        <f>SUM(AE99:AE137)+AE185+AE186+AE189+AE190+AE191+AE196+AE197+AE199</f>
        <v>-95752</v>
      </c>
      <c r="AF98" s="10">
        <f>SUM(AF99:AF137)+AF185+AF186+AF189+AF190+AF191+AF196+AF197+AF199</f>
        <v>-96851.5</v>
      </c>
      <c r="AG98" s="10">
        <f>SUM(AG99:AG137)+AG185+AG186+AG189+AG190+AG191+AG196+AG197+AG199</f>
        <v>-99874.199999999968</v>
      </c>
      <c r="AH98" s="10">
        <f t="shared" ref="AH98:AO98" si="40">SUM(AH99:AH137)+AH185+AH186+AH189+AH190+AH191+AH196+AH197+AH199</f>
        <v>-107409.90000000001</v>
      </c>
      <c r="AI98" s="10">
        <f t="shared" si="40"/>
        <v>-124840.19999999997</v>
      </c>
      <c r="AJ98" s="10">
        <f t="shared" si="40"/>
        <v>-134475.4</v>
      </c>
      <c r="AK98" s="10">
        <f t="shared" si="40"/>
        <v>-125001.90000000004</v>
      </c>
      <c r="AL98" s="10">
        <f t="shared" si="40"/>
        <v>-109407.8</v>
      </c>
      <c r="AM98" s="10">
        <f t="shared" si="40"/>
        <v>-90636.60000000002</v>
      </c>
      <c r="AN98" s="10">
        <f t="shared" si="40"/>
        <v>-74131.800000000017</v>
      </c>
      <c r="AO98" s="10">
        <f t="shared" si="40"/>
        <v>-61681.700000000019</v>
      </c>
      <c r="AQ98" s="4" t="s">
        <v>87</v>
      </c>
      <c r="AR98" s="24">
        <f t="shared" si="13"/>
        <v>-4.1321999999999672</v>
      </c>
      <c r="AS98" s="13">
        <f t="shared" si="34"/>
        <v>-24.791999999999845</v>
      </c>
      <c r="AT98" s="27">
        <f t="shared" si="34"/>
        <v>-45.445899999999853</v>
      </c>
      <c r="AU98" s="13">
        <f t="shared" si="34"/>
        <v>-66.097899999999754</v>
      </c>
      <c r="AV98" s="13">
        <f t="shared" si="34"/>
        <v>-86.75769999999973</v>
      </c>
      <c r="AW98" s="13">
        <f t="shared" si="34"/>
        <v>-107.40949999999987</v>
      </c>
      <c r="AX98" s="13">
        <f t="shared" si="34"/>
        <v>-128.06519999999995</v>
      </c>
      <c r="AY98" s="13">
        <f t="shared" si="34"/>
        <v>-148.72280000000009</v>
      </c>
      <c r="AZ98" s="13">
        <f t="shared" si="34"/>
        <v>-169.37750000000017</v>
      </c>
      <c r="BB98" s="24">
        <f t="shared" si="15"/>
        <v>-4.1321999999999672</v>
      </c>
      <c r="BC98" s="13">
        <f t="shared" si="35"/>
        <v>-24.791699999999832</v>
      </c>
      <c r="BD98" s="27">
        <f t="shared" si="35"/>
        <v>-45.44569999999981</v>
      </c>
      <c r="BE98" s="13">
        <f t="shared" si="35"/>
        <v>-66.101999999999819</v>
      </c>
      <c r="BF98" s="13">
        <f t="shared" si="35"/>
        <v>-86.758699999999834</v>
      </c>
      <c r="BG98" s="13">
        <f t="shared" si="35"/>
        <v>-107.41259999999981</v>
      </c>
      <c r="BH98" s="13">
        <f t="shared" si="35"/>
        <v>-128.06829999999985</v>
      </c>
      <c r="BI98" s="13">
        <f t="shared" si="35"/>
        <v>-148.72369999999972</v>
      </c>
      <c r="BJ98" s="13">
        <f t="shared" si="35"/>
        <v>-169.37469999999959</v>
      </c>
      <c r="BK98" s="27"/>
      <c r="BL98" s="24">
        <f t="shared" si="17"/>
        <v>-4.1321999999999672</v>
      </c>
      <c r="BM98" s="13">
        <f t="shared" si="36"/>
        <v>-24.792299999999873</v>
      </c>
      <c r="BN98" s="27">
        <f t="shared" si="36"/>
        <v>-45.448400000000056</v>
      </c>
      <c r="BO98" s="13">
        <f t="shared" si="36"/>
        <v>-66.103600000000213</v>
      </c>
      <c r="BP98" s="13">
        <f t="shared" si="36"/>
        <v>-86.760700000000327</v>
      </c>
      <c r="BQ98" s="13">
        <f t="shared" si="36"/>
        <v>-107.41410000000074</v>
      </c>
      <c r="BR98" s="13">
        <f t="shared" si="36"/>
        <v>-128.06790000000103</v>
      </c>
      <c r="BS98" s="13">
        <f t="shared" si="36"/>
        <v>-148.72420000000091</v>
      </c>
      <c r="BT98" s="13">
        <f t="shared" si="36"/>
        <v>-169.37720000000087</v>
      </c>
      <c r="BU98" s="13"/>
      <c r="BV98" s="24">
        <f t="shared" si="19"/>
        <v>-4.1321999999999672</v>
      </c>
      <c r="BW98" s="13">
        <f t="shared" si="37"/>
        <v>-24.791899999999803</v>
      </c>
      <c r="BX98" s="27">
        <f t="shared" si="37"/>
        <v>-45.446899999999616</v>
      </c>
      <c r="BY98" s="13">
        <f t="shared" si="37"/>
        <v>-66.104299999999427</v>
      </c>
      <c r="BZ98" s="13">
        <f t="shared" si="37"/>
        <v>-86.763799999999492</v>
      </c>
      <c r="CA98" s="13">
        <f t="shared" si="37"/>
        <v>-107.42349999999983</v>
      </c>
      <c r="CB98" s="13">
        <f t="shared" si="37"/>
        <v>-128.07710000000012</v>
      </c>
      <c r="CC98" s="13">
        <f t="shared" si="37"/>
        <v>-148.73310000000023</v>
      </c>
      <c r="CD98" s="13">
        <f t="shared" si="37"/>
        <v>-169.38320000000036</v>
      </c>
      <c r="CE98" s="14"/>
      <c r="CF98" s="24"/>
      <c r="CG98" s="13"/>
      <c r="CH98" s="27"/>
      <c r="CI98" s="13"/>
      <c r="CJ98" s="13"/>
      <c r="CK98" s="13"/>
      <c r="CL98" s="13"/>
      <c r="CM98" s="13"/>
      <c r="CN98" s="13"/>
      <c r="CO98" s="14"/>
      <c r="CP98" s="24"/>
      <c r="CQ98" s="13"/>
      <c r="CR98" s="27"/>
      <c r="CS98" s="13"/>
      <c r="CT98" s="13"/>
      <c r="CU98" s="13"/>
      <c r="CV98" s="13"/>
      <c r="CW98" s="13"/>
      <c r="CX98" s="13"/>
      <c r="CY98" s="14"/>
      <c r="CZ98" s="24"/>
      <c r="DA98" s="13"/>
      <c r="DB98" s="27"/>
      <c r="DC98" s="13"/>
      <c r="DD98" s="13"/>
      <c r="DE98" s="13"/>
      <c r="DF98" s="13"/>
      <c r="DG98" s="13"/>
      <c r="DH98" s="13"/>
      <c r="DI98" s="15"/>
      <c r="DJ98" s="25"/>
      <c r="DK98" s="16"/>
      <c r="DL98" s="28"/>
      <c r="DM98" s="16"/>
      <c r="DN98" s="16"/>
      <c r="DO98" s="16"/>
      <c r="DP98" s="16"/>
      <c r="DQ98" s="29"/>
      <c r="DR98" s="25"/>
      <c r="DS98" s="16"/>
      <c r="DT98" s="28"/>
      <c r="DU98" s="16"/>
      <c r="DV98" s="16"/>
      <c r="DW98" s="16"/>
      <c r="DX98" s="16"/>
      <c r="DZ98" s="25"/>
      <c r="EA98" s="16"/>
      <c r="EB98" s="28"/>
      <c r="EC98" s="16"/>
      <c r="ED98" s="16"/>
      <c r="EE98" s="16"/>
      <c r="EF98" s="16"/>
      <c r="EH98" s="25"/>
      <c r="EI98" s="16"/>
      <c r="EJ98" s="28"/>
      <c r="EK98" s="16"/>
      <c r="EL98" s="16"/>
      <c r="EM98" s="16"/>
      <c r="EN98" s="16"/>
      <c r="EO98" s="14"/>
      <c r="EP98" s="25"/>
      <c r="EQ98" s="16"/>
      <c r="ER98" s="28"/>
      <c r="ES98" s="16"/>
      <c r="ET98" s="16"/>
      <c r="EU98" s="16"/>
      <c r="EV98" s="16"/>
      <c r="EX98" s="25"/>
      <c r="EY98" s="16"/>
      <c r="EZ98" s="28"/>
      <c r="FA98" s="16"/>
      <c r="FB98" s="16"/>
      <c r="FC98" s="16"/>
      <c r="FD98" s="16"/>
      <c r="FF98" s="26"/>
      <c r="FG98" s="15"/>
      <c r="FH98" s="30"/>
      <c r="FI98" s="15"/>
      <c r="FJ98" s="15"/>
      <c r="FK98" s="15"/>
      <c r="FL98" s="15"/>
      <c r="FM98" s="14"/>
      <c r="FN98" s="26"/>
      <c r="FO98" s="15"/>
      <c r="FP98" s="30"/>
      <c r="FQ98" s="15"/>
      <c r="FR98" s="15"/>
      <c r="FS98" s="15"/>
      <c r="FT98" s="15"/>
      <c r="FV98" s="26"/>
      <c r="FW98" s="15"/>
      <c r="FX98" s="30"/>
      <c r="FY98" s="15"/>
      <c r="FZ98" s="15"/>
      <c r="GA98" s="15"/>
      <c r="GB98" s="15"/>
      <c r="GD98" s="26"/>
      <c r="GE98" s="26"/>
      <c r="GF98" s="26"/>
      <c r="GG98" s="26"/>
      <c r="GH98" s="26"/>
      <c r="GI98" s="26"/>
      <c r="GJ98" s="26"/>
      <c r="GK98" s="14"/>
      <c r="GL98" s="26"/>
      <c r="GM98" s="26"/>
      <c r="GN98" s="26"/>
      <c r="GO98" s="26"/>
      <c r="GP98" s="26"/>
      <c r="GQ98" s="26"/>
      <c r="GR98" s="26"/>
      <c r="GT98" s="26"/>
      <c r="GU98" s="26"/>
      <c r="GV98" s="26"/>
      <c r="GW98" s="26"/>
      <c r="GX98" s="26"/>
      <c r="GY98" s="26"/>
      <c r="GZ98" s="26"/>
    </row>
    <row r="99" spans="1:208" x14ac:dyDescent="0.3">
      <c r="A99" t="s">
        <v>121</v>
      </c>
      <c r="B99">
        <v>0</v>
      </c>
      <c r="C99">
        <v>5</v>
      </c>
      <c r="D99">
        <v>5</v>
      </c>
      <c r="E99">
        <v>5.4</v>
      </c>
      <c r="F99">
        <v>7.2</v>
      </c>
      <c r="G99">
        <v>9.5</v>
      </c>
      <c r="H99">
        <v>12.3</v>
      </c>
      <c r="I99">
        <v>9.1</v>
      </c>
      <c r="J99">
        <v>12.1</v>
      </c>
      <c r="K99">
        <v>9</v>
      </c>
      <c r="L99">
        <v>6.6</v>
      </c>
      <c r="M99">
        <v>4.9000000000000004</v>
      </c>
      <c r="O99" t="s">
        <v>121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C99" t="s">
        <v>121</v>
      </c>
      <c r="AD99">
        <f t="shared" ref="AD99:AO120" si="41">B99-P99</f>
        <v>0</v>
      </c>
      <c r="AE99">
        <f t="shared" si="41"/>
        <v>5</v>
      </c>
      <c r="AF99">
        <f t="shared" si="41"/>
        <v>5</v>
      </c>
      <c r="AG99">
        <f t="shared" si="41"/>
        <v>5.4</v>
      </c>
      <c r="AH99">
        <f t="shared" si="41"/>
        <v>7.2</v>
      </c>
      <c r="AI99">
        <f t="shared" si="41"/>
        <v>9.5</v>
      </c>
      <c r="AJ99">
        <f t="shared" si="41"/>
        <v>12.3</v>
      </c>
      <c r="AK99">
        <f t="shared" si="41"/>
        <v>9.1</v>
      </c>
      <c r="AL99">
        <f t="shared" si="41"/>
        <v>12.1</v>
      </c>
      <c r="AM99">
        <f t="shared" si="41"/>
        <v>9</v>
      </c>
      <c r="AN99">
        <f t="shared" si="41"/>
        <v>6.6</v>
      </c>
      <c r="AO99">
        <f t="shared" si="41"/>
        <v>4.9000000000000004</v>
      </c>
      <c r="AQ99" s="4"/>
      <c r="AR99" s="4"/>
      <c r="AS99" s="4"/>
      <c r="AT99" s="4"/>
      <c r="AU99" s="4"/>
      <c r="AV99" s="4"/>
      <c r="AW99" s="4"/>
      <c r="AX99" s="4"/>
      <c r="AY99" s="4"/>
      <c r="AZ99" s="4"/>
    </row>
    <row r="100" spans="1:208" x14ac:dyDescent="0.3">
      <c r="A100" t="s">
        <v>122</v>
      </c>
      <c r="B100">
        <v>0</v>
      </c>
      <c r="C100">
        <v>1</v>
      </c>
      <c r="D100">
        <v>1</v>
      </c>
      <c r="E100">
        <v>0.8</v>
      </c>
      <c r="F100">
        <v>0.6</v>
      </c>
      <c r="G100">
        <v>0.5</v>
      </c>
      <c r="H100">
        <v>0.3</v>
      </c>
      <c r="I100">
        <v>0.3</v>
      </c>
      <c r="J100">
        <v>0.2</v>
      </c>
      <c r="K100">
        <v>0.1</v>
      </c>
      <c r="L100">
        <v>0.1</v>
      </c>
      <c r="M100">
        <v>0.1</v>
      </c>
      <c r="O100" t="s">
        <v>122</v>
      </c>
      <c r="P100">
        <v>1</v>
      </c>
      <c r="Q100">
        <v>5</v>
      </c>
      <c r="R100">
        <v>5</v>
      </c>
      <c r="S100">
        <v>4.7</v>
      </c>
      <c r="T100">
        <v>4.5</v>
      </c>
      <c r="U100">
        <v>4.4000000000000004</v>
      </c>
      <c r="V100">
        <v>4.3</v>
      </c>
      <c r="W100">
        <v>4.0999999999999996</v>
      </c>
      <c r="X100">
        <v>4</v>
      </c>
      <c r="Y100">
        <v>3.7</v>
      </c>
      <c r="Z100">
        <v>3.4</v>
      </c>
      <c r="AA100">
        <v>3</v>
      </c>
      <c r="AC100" t="s">
        <v>122</v>
      </c>
      <c r="AD100">
        <f t="shared" si="41"/>
        <v>-1</v>
      </c>
      <c r="AE100">
        <f t="shared" si="41"/>
        <v>-4</v>
      </c>
      <c r="AF100">
        <f t="shared" si="41"/>
        <v>-4</v>
      </c>
      <c r="AG100">
        <f t="shared" si="41"/>
        <v>-3.9000000000000004</v>
      </c>
      <c r="AH100">
        <f t="shared" si="41"/>
        <v>-3.9</v>
      </c>
      <c r="AI100">
        <f t="shared" si="41"/>
        <v>-3.9000000000000004</v>
      </c>
      <c r="AJ100">
        <f t="shared" si="41"/>
        <v>-4</v>
      </c>
      <c r="AK100">
        <f t="shared" si="41"/>
        <v>-3.8</v>
      </c>
      <c r="AL100">
        <f t="shared" si="41"/>
        <v>-3.8</v>
      </c>
      <c r="AM100">
        <f t="shared" si="41"/>
        <v>-3.6</v>
      </c>
      <c r="AN100">
        <f t="shared" si="41"/>
        <v>-3.3</v>
      </c>
      <c r="AO100">
        <f t="shared" si="41"/>
        <v>-2.9</v>
      </c>
      <c r="AQ100" t="s">
        <v>123</v>
      </c>
    </row>
    <row r="101" spans="1:208" x14ac:dyDescent="0.3">
      <c r="A101" t="s">
        <v>124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O101" t="s">
        <v>124</v>
      </c>
      <c r="P101">
        <v>19</v>
      </c>
      <c r="Q101">
        <v>88</v>
      </c>
      <c r="R101">
        <v>71</v>
      </c>
      <c r="S101">
        <v>65</v>
      </c>
      <c r="T101">
        <v>53.1</v>
      </c>
      <c r="U101">
        <v>43.3</v>
      </c>
      <c r="V101">
        <v>35.299999999999997</v>
      </c>
      <c r="W101">
        <v>31.4</v>
      </c>
      <c r="X101">
        <v>37.200000000000003</v>
      </c>
      <c r="Y101">
        <v>45.2</v>
      </c>
      <c r="Z101">
        <v>55</v>
      </c>
      <c r="AA101">
        <v>66.900000000000006</v>
      </c>
      <c r="AC101" t="s">
        <v>124</v>
      </c>
      <c r="AD101">
        <f t="shared" si="41"/>
        <v>-19</v>
      </c>
      <c r="AE101">
        <f t="shared" si="41"/>
        <v>-88</v>
      </c>
      <c r="AF101">
        <f t="shared" si="41"/>
        <v>-71</v>
      </c>
      <c r="AG101">
        <f t="shared" si="41"/>
        <v>-65</v>
      </c>
      <c r="AH101">
        <f t="shared" si="41"/>
        <v>-53.1</v>
      </c>
      <c r="AI101">
        <f t="shared" si="41"/>
        <v>-43.3</v>
      </c>
      <c r="AJ101">
        <f t="shared" si="41"/>
        <v>-35.299999999999997</v>
      </c>
      <c r="AK101">
        <f t="shared" si="41"/>
        <v>-31.4</v>
      </c>
      <c r="AL101">
        <f t="shared" si="41"/>
        <v>-37.200000000000003</v>
      </c>
      <c r="AM101">
        <f t="shared" si="41"/>
        <v>-45.2</v>
      </c>
      <c r="AN101">
        <f t="shared" si="41"/>
        <v>-55</v>
      </c>
      <c r="AO101">
        <f t="shared" si="41"/>
        <v>-66.900000000000006</v>
      </c>
      <c r="AQ101" s="4" t="s">
        <v>6</v>
      </c>
      <c r="AR101" s="4">
        <v>2020</v>
      </c>
      <c r="AS101" s="4">
        <v>2025</v>
      </c>
      <c r="AT101" s="4">
        <v>2030</v>
      </c>
      <c r="AU101" s="4">
        <v>2035</v>
      </c>
      <c r="AV101" s="4">
        <v>2040</v>
      </c>
      <c r="AW101" s="4">
        <v>2045</v>
      </c>
      <c r="AX101" s="4">
        <v>2050</v>
      </c>
      <c r="AY101" s="4">
        <v>2055</v>
      </c>
      <c r="AZ101" s="4">
        <v>2060</v>
      </c>
      <c r="BB101" s="31"/>
    </row>
    <row r="102" spans="1:208" x14ac:dyDescent="0.3">
      <c r="A102" t="s">
        <v>125</v>
      </c>
      <c r="B102">
        <v>0</v>
      </c>
      <c r="C102">
        <v>3</v>
      </c>
      <c r="D102">
        <v>3</v>
      </c>
      <c r="E102">
        <v>2.6</v>
      </c>
      <c r="F102">
        <v>1.9</v>
      </c>
      <c r="G102">
        <v>1.4</v>
      </c>
      <c r="H102">
        <v>1.1000000000000001</v>
      </c>
      <c r="I102">
        <v>0.8</v>
      </c>
      <c r="J102">
        <v>0.6</v>
      </c>
      <c r="K102">
        <v>0.4</v>
      </c>
      <c r="L102">
        <v>0.3</v>
      </c>
      <c r="M102">
        <v>0.2</v>
      </c>
      <c r="O102" t="s">
        <v>125</v>
      </c>
      <c r="P102">
        <v>0</v>
      </c>
      <c r="Q102">
        <v>3</v>
      </c>
      <c r="R102">
        <v>3</v>
      </c>
      <c r="S102">
        <v>2.7</v>
      </c>
      <c r="T102">
        <v>2.2000000000000002</v>
      </c>
      <c r="U102">
        <v>1.8</v>
      </c>
      <c r="V102">
        <v>1.5</v>
      </c>
      <c r="W102">
        <v>1.2</v>
      </c>
      <c r="X102">
        <v>1</v>
      </c>
      <c r="Y102">
        <v>0.8</v>
      </c>
      <c r="Z102">
        <v>0.7</v>
      </c>
      <c r="AA102">
        <v>0.5</v>
      </c>
      <c r="AC102" t="s">
        <v>125</v>
      </c>
      <c r="AD102">
        <f t="shared" si="41"/>
        <v>0</v>
      </c>
      <c r="AE102">
        <f t="shared" si="41"/>
        <v>0</v>
      </c>
      <c r="AF102">
        <f t="shared" si="41"/>
        <v>0</v>
      </c>
      <c r="AG102">
        <f t="shared" si="41"/>
        <v>-0.10000000000000009</v>
      </c>
      <c r="AH102">
        <f t="shared" si="41"/>
        <v>-0.30000000000000027</v>
      </c>
      <c r="AI102">
        <f t="shared" si="41"/>
        <v>-0.40000000000000013</v>
      </c>
      <c r="AJ102">
        <f t="shared" si="41"/>
        <v>-0.39999999999999991</v>
      </c>
      <c r="AK102">
        <f t="shared" si="41"/>
        <v>-0.39999999999999991</v>
      </c>
      <c r="AL102">
        <f t="shared" si="41"/>
        <v>-0.4</v>
      </c>
      <c r="AM102">
        <f t="shared" si="41"/>
        <v>-0.4</v>
      </c>
      <c r="AN102">
        <f t="shared" si="41"/>
        <v>-0.39999999999999997</v>
      </c>
      <c r="AO102">
        <f t="shared" si="41"/>
        <v>-0.3</v>
      </c>
      <c r="AQ102" t="s">
        <v>91</v>
      </c>
      <c r="AR102" s="47">
        <f>AR4</f>
        <v>9.0778999999999979</v>
      </c>
      <c r="AS102" s="47">
        <f t="shared" ref="AS102:AZ102" si="42">AS4</f>
        <v>9.5696000000000012</v>
      </c>
      <c r="AT102" s="47">
        <f t="shared" si="42"/>
        <v>10.240799999999995</v>
      </c>
      <c r="AU102" s="47">
        <f t="shared" si="42"/>
        <v>9.2391000000000023</v>
      </c>
      <c r="AV102" s="47">
        <f t="shared" si="42"/>
        <v>8.4227000000000007</v>
      </c>
      <c r="AW102" s="47">
        <f t="shared" si="42"/>
        <v>7.8916999999999993</v>
      </c>
      <c r="AX102" s="47">
        <f t="shared" si="42"/>
        <v>7.6988000000000012</v>
      </c>
      <c r="AY102" s="47">
        <f t="shared" si="42"/>
        <v>7.4553000000000011</v>
      </c>
      <c r="AZ102" s="47">
        <f t="shared" si="42"/>
        <v>6.4954000000000001</v>
      </c>
      <c r="BB102" s="31"/>
    </row>
    <row r="103" spans="1:208" x14ac:dyDescent="0.3">
      <c r="A103" t="s">
        <v>126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O103" t="s">
        <v>126</v>
      </c>
      <c r="P103">
        <v>1</v>
      </c>
      <c r="Q103">
        <v>4</v>
      </c>
      <c r="R103">
        <v>4</v>
      </c>
      <c r="S103">
        <v>3.5</v>
      </c>
      <c r="T103">
        <v>2.9</v>
      </c>
      <c r="U103">
        <v>2.4</v>
      </c>
      <c r="V103">
        <v>1.9</v>
      </c>
      <c r="W103">
        <v>1.6</v>
      </c>
      <c r="X103">
        <v>1.3</v>
      </c>
      <c r="Y103">
        <v>1</v>
      </c>
      <c r="Z103">
        <v>0.9</v>
      </c>
      <c r="AA103">
        <v>0.7</v>
      </c>
      <c r="AC103" t="s">
        <v>126</v>
      </c>
      <c r="AD103">
        <f t="shared" si="41"/>
        <v>-1</v>
      </c>
      <c r="AE103">
        <f t="shared" si="41"/>
        <v>-4</v>
      </c>
      <c r="AF103">
        <f t="shared" si="41"/>
        <v>-4</v>
      </c>
      <c r="AG103">
        <f t="shared" si="41"/>
        <v>-3.5</v>
      </c>
      <c r="AH103">
        <f t="shared" si="41"/>
        <v>-2.9</v>
      </c>
      <c r="AI103">
        <f t="shared" si="41"/>
        <v>-2.4</v>
      </c>
      <c r="AJ103">
        <f t="shared" si="41"/>
        <v>-1.9</v>
      </c>
      <c r="AK103">
        <f t="shared" si="41"/>
        <v>-1.6</v>
      </c>
      <c r="AL103">
        <f t="shared" si="41"/>
        <v>-1.3</v>
      </c>
      <c r="AM103">
        <f t="shared" si="41"/>
        <v>-1</v>
      </c>
      <c r="AN103">
        <f t="shared" si="41"/>
        <v>-0.9</v>
      </c>
      <c r="AO103">
        <f t="shared" si="41"/>
        <v>-0.7</v>
      </c>
      <c r="AQ103" t="s">
        <v>244</v>
      </c>
      <c r="AR103" s="47">
        <f>BB4</f>
        <v>9.0778999999999979</v>
      </c>
      <c r="AS103" s="47">
        <f t="shared" ref="AS103:AZ103" si="43">BC4</f>
        <v>9.1750000000000025</v>
      </c>
      <c r="AT103" s="47">
        <f t="shared" si="43"/>
        <v>9.6717999999999975</v>
      </c>
      <c r="AU103" s="47">
        <f t="shared" si="43"/>
        <v>9.1586999999999961</v>
      </c>
      <c r="AV103" s="47">
        <f t="shared" si="43"/>
        <v>8.2757000000000005</v>
      </c>
      <c r="AW103" s="47">
        <f t="shared" si="43"/>
        <v>7.6861999999999977</v>
      </c>
      <c r="AX103" s="47">
        <f t="shared" si="43"/>
        <v>7.5076000000000001</v>
      </c>
      <c r="AY103" s="47">
        <f t="shared" si="43"/>
        <v>7.168700000000003</v>
      </c>
      <c r="AZ103" s="47">
        <f t="shared" si="43"/>
        <v>6.2454999999999998</v>
      </c>
      <c r="BB103" s="31"/>
    </row>
    <row r="104" spans="1:208" x14ac:dyDescent="0.3">
      <c r="A104" t="s">
        <v>127</v>
      </c>
      <c r="B104">
        <v>506</v>
      </c>
      <c r="C104">
        <v>11</v>
      </c>
      <c r="D104">
        <v>19</v>
      </c>
      <c r="E104">
        <v>17.600000000000001</v>
      </c>
      <c r="F104">
        <v>13</v>
      </c>
      <c r="G104">
        <v>9.6</v>
      </c>
      <c r="H104">
        <v>7.1</v>
      </c>
      <c r="I104">
        <v>5.3</v>
      </c>
      <c r="J104">
        <v>3.9</v>
      </c>
      <c r="K104">
        <v>2.9</v>
      </c>
      <c r="L104">
        <v>2.1</v>
      </c>
      <c r="M104">
        <v>1.6</v>
      </c>
      <c r="O104" t="s">
        <v>127</v>
      </c>
      <c r="P104">
        <v>0</v>
      </c>
      <c r="Q104">
        <v>4</v>
      </c>
      <c r="R104">
        <v>7</v>
      </c>
      <c r="S104">
        <v>6.2</v>
      </c>
      <c r="T104">
        <v>5.0999999999999996</v>
      </c>
      <c r="U104">
        <v>4.0999999999999996</v>
      </c>
      <c r="V104">
        <v>3.4</v>
      </c>
      <c r="W104">
        <v>2.7</v>
      </c>
      <c r="X104">
        <v>2.2000000000000002</v>
      </c>
      <c r="Y104">
        <v>1.8</v>
      </c>
      <c r="Z104">
        <v>1.5</v>
      </c>
      <c r="AA104">
        <v>1.2</v>
      </c>
      <c r="AC104" t="s">
        <v>127</v>
      </c>
      <c r="AD104">
        <f t="shared" si="41"/>
        <v>506</v>
      </c>
      <c r="AE104">
        <f t="shared" si="41"/>
        <v>7</v>
      </c>
      <c r="AF104">
        <f t="shared" si="41"/>
        <v>12</v>
      </c>
      <c r="AG104">
        <f t="shared" si="41"/>
        <v>11.400000000000002</v>
      </c>
      <c r="AH104">
        <f t="shared" si="41"/>
        <v>7.9</v>
      </c>
      <c r="AI104">
        <f t="shared" si="41"/>
        <v>5.5</v>
      </c>
      <c r="AJ104">
        <f t="shared" si="41"/>
        <v>3.6999999999999997</v>
      </c>
      <c r="AK104">
        <f t="shared" si="41"/>
        <v>2.5999999999999996</v>
      </c>
      <c r="AL104">
        <f t="shared" si="41"/>
        <v>1.6999999999999997</v>
      </c>
      <c r="AM104">
        <f t="shared" si="41"/>
        <v>1.0999999999999999</v>
      </c>
      <c r="AN104">
        <f t="shared" si="41"/>
        <v>0.60000000000000009</v>
      </c>
      <c r="AO104">
        <f t="shared" si="41"/>
        <v>0.40000000000000013</v>
      </c>
      <c r="AQ104" t="s">
        <v>245</v>
      </c>
      <c r="AR104" s="47">
        <f>BL4</f>
        <v>9.0778999999999979</v>
      </c>
      <c r="AS104" s="47">
        <f t="shared" ref="AS104:AZ104" si="44">BM4</f>
        <v>8.1829000000000001</v>
      </c>
      <c r="AT104" s="47">
        <f t="shared" si="44"/>
        <v>7.4531999999999972</v>
      </c>
      <c r="AU104" s="47">
        <f t="shared" si="44"/>
        <v>6.1853000000000007</v>
      </c>
      <c r="AV104" s="47">
        <f t="shared" si="44"/>
        <v>4.9032000000000009</v>
      </c>
      <c r="AW104" s="47">
        <f t="shared" si="44"/>
        <v>4.3868999999999998</v>
      </c>
      <c r="AX104" s="47">
        <f t="shared" si="44"/>
        <v>4.2821999999999996</v>
      </c>
      <c r="AY104" s="47">
        <f t="shared" si="44"/>
        <v>4.159200000000002</v>
      </c>
      <c r="AZ104" s="47">
        <f t="shared" si="44"/>
        <v>3.4469999999999996</v>
      </c>
    </row>
    <row r="105" spans="1:208" x14ac:dyDescent="0.3">
      <c r="A105" t="s">
        <v>46</v>
      </c>
      <c r="B105">
        <v>1609</v>
      </c>
      <c r="C105">
        <v>130</v>
      </c>
      <c r="D105">
        <v>160.80000000000001</v>
      </c>
      <c r="E105">
        <v>134</v>
      </c>
      <c r="F105">
        <v>98.9</v>
      </c>
      <c r="G105">
        <v>73</v>
      </c>
      <c r="H105">
        <v>53.8</v>
      </c>
      <c r="I105">
        <v>39.700000000000003</v>
      </c>
      <c r="J105">
        <v>29.3</v>
      </c>
      <c r="K105">
        <v>21.6</v>
      </c>
      <c r="L105">
        <v>16</v>
      </c>
      <c r="M105">
        <v>11.8</v>
      </c>
      <c r="O105" t="s">
        <v>46</v>
      </c>
      <c r="P105">
        <v>9589</v>
      </c>
      <c r="Q105">
        <v>75564</v>
      </c>
      <c r="R105">
        <v>76044.800000000003</v>
      </c>
      <c r="S105">
        <v>82553.2</v>
      </c>
      <c r="T105">
        <v>96508.7</v>
      </c>
      <c r="U105">
        <v>117422.1</v>
      </c>
      <c r="V105">
        <v>127607.9</v>
      </c>
      <c r="W105">
        <v>119207</v>
      </c>
      <c r="X105">
        <v>103924.6</v>
      </c>
      <c r="Y105">
        <v>84740.1</v>
      </c>
      <c r="Z105">
        <v>69097.100000000006</v>
      </c>
      <c r="AA105">
        <v>56341.8</v>
      </c>
      <c r="AC105" t="s">
        <v>46</v>
      </c>
      <c r="AD105">
        <f t="shared" si="41"/>
        <v>-7980</v>
      </c>
      <c r="AE105">
        <f t="shared" si="41"/>
        <v>-75434</v>
      </c>
      <c r="AF105">
        <f t="shared" si="41"/>
        <v>-75884</v>
      </c>
      <c r="AG105">
        <f t="shared" si="41"/>
        <v>-82419.199999999997</v>
      </c>
      <c r="AH105">
        <f t="shared" si="41"/>
        <v>-96409.8</v>
      </c>
      <c r="AI105">
        <f t="shared" si="41"/>
        <v>-117349.1</v>
      </c>
      <c r="AJ105">
        <f t="shared" si="41"/>
        <v>-127554.09999999999</v>
      </c>
      <c r="AK105">
        <f t="shared" si="41"/>
        <v>-119167.3</v>
      </c>
      <c r="AL105">
        <f t="shared" si="41"/>
        <v>-103895.3</v>
      </c>
      <c r="AM105">
        <f t="shared" si="41"/>
        <v>-84718.5</v>
      </c>
      <c r="AN105">
        <f t="shared" si="41"/>
        <v>-69081.100000000006</v>
      </c>
      <c r="AO105">
        <f t="shared" si="41"/>
        <v>-56330</v>
      </c>
      <c r="AQ105" t="s">
        <v>246</v>
      </c>
      <c r="AR105" s="47">
        <f>BV4</f>
        <v>9.0778999999999979</v>
      </c>
      <c r="AS105" s="47">
        <f t="shared" ref="AS105:AZ105" si="45">BW4</f>
        <v>8.8694999999999986</v>
      </c>
      <c r="AT105" s="47">
        <f t="shared" si="45"/>
        <v>9.0074000000000005</v>
      </c>
      <c r="AU105" s="47">
        <f t="shared" si="45"/>
        <v>8.410400000000001</v>
      </c>
      <c r="AV105" s="47">
        <f t="shared" si="45"/>
        <v>7.2941999999999991</v>
      </c>
      <c r="AW105" s="47">
        <f t="shared" si="45"/>
        <v>6.9201999999999995</v>
      </c>
      <c r="AX105" s="47">
        <f t="shared" si="45"/>
        <v>6.8140000000000001</v>
      </c>
      <c r="AY105" s="47">
        <f t="shared" si="45"/>
        <v>6.6250999999999989</v>
      </c>
      <c r="AZ105" s="47">
        <f t="shared" si="45"/>
        <v>5.7665999999999977</v>
      </c>
    </row>
    <row r="106" spans="1:208" x14ac:dyDescent="0.3">
      <c r="A106" t="s">
        <v>128</v>
      </c>
      <c r="B106">
        <v>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O106" t="s">
        <v>128</v>
      </c>
      <c r="P106">
        <v>4</v>
      </c>
      <c r="Q106">
        <v>1</v>
      </c>
      <c r="R106">
        <v>2</v>
      </c>
      <c r="S106">
        <v>1.8</v>
      </c>
      <c r="T106">
        <v>2.2000000000000002</v>
      </c>
      <c r="U106">
        <v>2.6</v>
      </c>
      <c r="V106">
        <v>2.1</v>
      </c>
      <c r="W106">
        <v>1.7</v>
      </c>
      <c r="X106">
        <v>1.4</v>
      </c>
      <c r="Y106">
        <v>1.2</v>
      </c>
      <c r="Z106">
        <v>1</v>
      </c>
      <c r="AA106">
        <v>0.8</v>
      </c>
      <c r="AC106" t="s">
        <v>128</v>
      </c>
      <c r="AD106">
        <f t="shared" si="41"/>
        <v>-3</v>
      </c>
      <c r="AE106">
        <f t="shared" si="41"/>
        <v>-1</v>
      </c>
      <c r="AF106">
        <f t="shared" si="41"/>
        <v>-2</v>
      </c>
      <c r="AG106">
        <f t="shared" si="41"/>
        <v>-1.8</v>
      </c>
      <c r="AH106">
        <f t="shared" si="41"/>
        <v>-2.2000000000000002</v>
      </c>
      <c r="AI106">
        <f t="shared" si="41"/>
        <v>-2.6</v>
      </c>
      <c r="AJ106">
        <f t="shared" si="41"/>
        <v>-2.1</v>
      </c>
      <c r="AK106">
        <f t="shared" si="41"/>
        <v>-1.7</v>
      </c>
      <c r="AL106">
        <f t="shared" si="41"/>
        <v>-1.4</v>
      </c>
      <c r="AM106">
        <f t="shared" si="41"/>
        <v>-1.2</v>
      </c>
      <c r="AN106">
        <f t="shared" si="41"/>
        <v>-1</v>
      </c>
      <c r="AO106">
        <f t="shared" si="41"/>
        <v>-0.8</v>
      </c>
      <c r="AR106" s="47"/>
      <c r="AS106" s="47"/>
      <c r="AT106" s="47"/>
      <c r="AU106" s="47"/>
      <c r="AV106" s="47"/>
      <c r="AW106" s="47"/>
      <c r="AX106" s="47"/>
      <c r="AY106" s="47"/>
      <c r="AZ106" s="47"/>
    </row>
    <row r="107" spans="1:208" x14ac:dyDescent="0.3">
      <c r="A107" t="s">
        <v>129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O107" t="s">
        <v>129</v>
      </c>
      <c r="P107">
        <v>0</v>
      </c>
      <c r="Q107">
        <v>1</v>
      </c>
      <c r="R107">
        <v>1</v>
      </c>
      <c r="S107">
        <v>1</v>
      </c>
      <c r="T107">
        <v>1</v>
      </c>
      <c r="U107">
        <v>0.8</v>
      </c>
      <c r="V107">
        <v>0.7</v>
      </c>
      <c r="W107">
        <v>0.6</v>
      </c>
      <c r="X107">
        <v>0.5</v>
      </c>
      <c r="Y107">
        <v>0.5</v>
      </c>
      <c r="Z107">
        <v>0.6</v>
      </c>
      <c r="AA107">
        <v>0.7</v>
      </c>
      <c r="AC107" t="s">
        <v>129</v>
      </c>
      <c r="AD107">
        <f t="shared" si="41"/>
        <v>0</v>
      </c>
      <c r="AE107">
        <f t="shared" si="41"/>
        <v>-1</v>
      </c>
      <c r="AF107">
        <f t="shared" si="41"/>
        <v>-1</v>
      </c>
      <c r="AG107">
        <f t="shared" si="41"/>
        <v>-1</v>
      </c>
      <c r="AH107">
        <f t="shared" si="41"/>
        <v>-1</v>
      </c>
      <c r="AI107">
        <f t="shared" si="41"/>
        <v>-0.8</v>
      </c>
      <c r="AJ107">
        <f t="shared" si="41"/>
        <v>-0.7</v>
      </c>
      <c r="AK107">
        <f t="shared" si="41"/>
        <v>-0.6</v>
      </c>
      <c r="AL107">
        <f t="shared" si="41"/>
        <v>-0.5</v>
      </c>
      <c r="AM107">
        <f t="shared" si="41"/>
        <v>-0.5</v>
      </c>
      <c r="AN107">
        <f t="shared" si="41"/>
        <v>-0.6</v>
      </c>
      <c r="AO107">
        <f t="shared" si="41"/>
        <v>-0.7</v>
      </c>
      <c r="AR107" s="47"/>
      <c r="AS107" s="47"/>
      <c r="AT107" s="47"/>
      <c r="AU107" s="47"/>
      <c r="AV107" s="47"/>
      <c r="AW107" s="47"/>
      <c r="AX107" s="47"/>
      <c r="AY107" s="47"/>
      <c r="AZ107" s="47"/>
    </row>
    <row r="108" spans="1:208" x14ac:dyDescent="0.3">
      <c r="A108" t="s">
        <v>48</v>
      </c>
      <c r="B108">
        <v>8</v>
      </c>
      <c r="C108">
        <v>20</v>
      </c>
      <c r="D108">
        <v>15</v>
      </c>
      <c r="E108">
        <v>12.5</v>
      </c>
      <c r="F108">
        <v>9.1999999999999993</v>
      </c>
      <c r="G108">
        <v>6.8</v>
      </c>
      <c r="H108">
        <v>5</v>
      </c>
      <c r="I108">
        <v>3.7</v>
      </c>
      <c r="J108">
        <v>2.7</v>
      </c>
      <c r="K108">
        <v>2</v>
      </c>
      <c r="L108">
        <v>1.5</v>
      </c>
      <c r="M108">
        <v>1.1000000000000001</v>
      </c>
      <c r="O108" t="s">
        <v>48</v>
      </c>
      <c r="P108">
        <v>727</v>
      </c>
      <c r="Q108">
        <v>4643</v>
      </c>
      <c r="R108">
        <v>5047.8999999999996</v>
      </c>
      <c r="S108">
        <v>5678.3</v>
      </c>
      <c r="T108">
        <v>6908.8</v>
      </c>
      <c r="U108">
        <v>8405.9</v>
      </c>
      <c r="V108">
        <v>10227.5</v>
      </c>
      <c r="W108">
        <v>12443.8</v>
      </c>
      <c r="X108">
        <v>15140.4</v>
      </c>
      <c r="Y108">
        <v>18421.3</v>
      </c>
      <c r="Z108">
        <v>22413.1</v>
      </c>
      <c r="AA108">
        <v>27270.1</v>
      </c>
      <c r="AC108" t="s">
        <v>48</v>
      </c>
      <c r="AD108">
        <f t="shared" si="41"/>
        <v>-719</v>
      </c>
      <c r="AE108">
        <f t="shared" si="41"/>
        <v>-4623</v>
      </c>
      <c r="AF108">
        <f t="shared" si="41"/>
        <v>-5032.8999999999996</v>
      </c>
      <c r="AG108">
        <f t="shared" si="41"/>
        <v>-5665.8</v>
      </c>
      <c r="AH108">
        <f t="shared" si="41"/>
        <v>-6899.6</v>
      </c>
      <c r="AI108">
        <f t="shared" si="41"/>
        <v>-8399.1</v>
      </c>
      <c r="AJ108">
        <f t="shared" si="41"/>
        <v>-10222.5</v>
      </c>
      <c r="AK108">
        <f t="shared" si="41"/>
        <v>-12440.099999999999</v>
      </c>
      <c r="AL108">
        <f t="shared" si="41"/>
        <v>-15137.699999999999</v>
      </c>
      <c r="AM108">
        <f t="shared" si="41"/>
        <v>-18419.3</v>
      </c>
      <c r="AN108">
        <f t="shared" si="41"/>
        <v>-22411.599999999999</v>
      </c>
      <c r="AO108">
        <f t="shared" si="41"/>
        <v>-27269</v>
      </c>
      <c r="AR108" s="47"/>
      <c r="AS108" s="47"/>
      <c r="AT108" s="47"/>
      <c r="AU108" s="47"/>
      <c r="AV108" s="47"/>
      <c r="AW108" s="47"/>
      <c r="AX108" s="47"/>
      <c r="AY108" s="47"/>
      <c r="AZ108" s="47"/>
      <c r="BA108" s="12"/>
    </row>
    <row r="109" spans="1:208" x14ac:dyDescent="0.3">
      <c r="A109" t="s">
        <v>50</v>
      </c>
      <c r="B109">
        <v>561</v>
      </c>
      <c r="C109">
        <v>2008</v>
      </c>
      <c r="D109">
        <v>2174</v>
      </c>
      <c r="E109">
        <v>2006.3</v>
      </c>
      <c r="F109">
        <v>2672.1</v>
      </c>
      <c r="G109">
        <v>3558.9</v>
      </c>
      <c r="H109">
        <v>4740.1000000000004</v>
      </c>
      <c r="I109">
        <v>6313.3</v>
      </c>
      <c r="J109">
        <v>7174.7</v>
      </c>
      <c r="K109">
        <v>7798.4</v>
      </c>
      <c r="L109">
        <v>7876.5</v>
      </c>
      <c r="M109">
        <v>6976.8</v>
      </c>
      <c r="O109" t="s">
        <v>50</v>
      </c>
      <c r="P109">
        <v>68</v>
      </c>
      <c r="Q109">
        <v>1178</v>
      </c>
      <c r="R109">
        <v>939.1</v>
      </c>
      <c r="S109">
        <v>830.8</v>
      </c>
      <c r="T109">
        <v>677.4</v>
      </c>
      <c r="U109">
        <v>552.4</v>
      </c>
      <c r="V109">
        <v>450.4</v>
      </c>
      <c r="W109">
        <v>367.3</v>
      </c>
      <c r="X109">
        <v>299.5</v>
      </c>
      <c r="Y109">
        <v>244.2</v>
      </c>
      <c r="Z109">
        <v>199.1</v>
      </c>
      <c r="AA109">
        <v>162.4</v>
      </c>
      <c r="AC109" t="s">
        <v>50</v>
      </c>
      <c r="AD109">
        <f t="shared" si="41"/>
        <v>493</v>
      </c>
      <c r="AE109">
        <f t="shared" si="41"/>
        <v>830</v>
      </c>
      <c r="AF109">
        <f t="shared" si="41"/>
        <v>1234.9000000000001</v>
      </c>
      <c r="AG109">
        <f t="shared" si="41"/>
        <v>1175.5</v>
      </c>
      <c r="AH109">
        <f t="shared" si="41"/>
        <v>1994.6999999999998</v>
      </c>
      <c r="AI109">
        <f t="shared" si="41"/>
        <v>3006.5</v>
      </c>
      <c r="AJ109">
        <f t="shared" si="41"/>
        <v>4289.7000000000007</v>
      </c>
      <c r="AK109">
        <f t="shared" si="41"/>
        <v>5946</v>
      </c>
      <c r="AL109">
        <f t="shared" si="41"/>
        <v>6875.2</v>
      </c>
      <c r="AM109">
        <f t="shared" si="41"/>
        <v>7554.2</v>
      </c>
      <c r="AN109">
        <f t="shared" si="41"/>
        <v>7677.4</v>
      </c>
      <c r="AO109">
        <f t="shared" si="41"/>
        <v>6814.4000000000005</v>
      </c>
      <c r="AQ109" s="9" t="s">
        <v>24</v>
      </c>
      <c r="AR109" s="4">
        <v>2020</v>
      </c>
      <c r="AS109" s="4">
        <v>2025</v>
      </c>
      <c r="AT109" s="4">
        <v>2030</v>
      </c>
      <c r="AU109" s="4">
        <v>2035</v>
      </c>
      <c r="AV109" s="4">
        <v>2040</v>
      </c>
      <c r="AW109" s="4">
        <v>2045</v>
      </c>
      <c r="AX109" s="4">
        <v>2050</v>
      </c>
      <c r="AY109" s="4">
        <v>2055</v>
      </c>
      <c r="AZ109" s="4">
        <v>2060</v>
      </c>
      <c r="BA109" s="33"/>
      <c r="BD109" s="33"/>
      <c r="BE109" s="33"/>
      <c r="CJ109" s="34"/>
      <c r="CK109" s="34"/>
      <c r="CR109" s="34"/>
      <c r="CS109" s="34"/>
      <c r="CT109" s="34"/>
    </row>
    <row r="110" spans="1:208" x14ac:dyDescent="0.3">
      <c r="A110" t="s">
        <v>130</v>
      </c>
      <c r="B110">
        <v>0</v>
      </c>
      <c r="C110">
        <v>2</v>
      </c>
      <c r="D110">
        <v>2</v>
      </c>
      <c r="E110">
        <v>1.7</v>
      </c>
      <c r="F110">
        <v>1.2</v>
      </c>
      <c r="G110">
        <v>0.9</v>
      </c>
      <c r="H110">
        <v>0.7</v>
      </c>
      <c r="I110">
        <v>0.5</v>
      </c>
      <c r="J110">
        <v>0.4</v>
      </c>
      <c r="K110">
        <v>0.3</v>
      </c>
      <c r="L110">
        <v>0.2</v>
      </c>
      <c r="M110">
        <v>0.2</v>
      </c>
      <c r="O110" t="s">
        <v>130</v>
      </c>
      <c r="P110">
        <v>21</v>
      </c>
      <c r="Q110">
        <v>10</v>
      </c>
      <c r="R110">
        <v>13</v>
      </c>
      <c r="S110">
        <v>11.5</v>
      </c>
      <c r="T110">
        <v>9.4</v>
      </c>
      <c r="U110">
        <v>7.7</v>
      </c>
      <c r="V110">
        <v>6.3</v>
      </c>
      <c r="W110">
        <v>5.0999999999999996</v>
      </c>
      <c r="X110">
        <v>4.2</v>
      </c>
      <c r="Y110">
        <v>3.4</v>
      </c>
      <c r="Z110">
        <v>2.8</v>
      </c>
      <c r="AA110">
        <v>2.2999999999999998</v>
      </c>
      <c r="AC110" t="s">
        <v>130</v>
      </c>
      <c r="AD110">
        <f t="shared" si="41"/>
        <v>-21</v>
      </c>
      <c r="AE110">
        <f t="shared" si="41"/>
        <v>-8</v>
      </c>
      <c r="AF110">
        <f t="shared" si="41"/>
        <v>-11</v>
      </c>
      <c r="AG110">
        <f t="shared" si="41"/>
        <v>-9.8000000000000007</v>
      </c>
      <c r="AH110">
        <f t="shared" si="41"/>
        <v>-8.2000000000000011</v>
      </c>
      <c r="AI110">
        <f t="shared" si="41"/>
        <v>-6.8</v>
      </c>
      <c r="AJ110">
        <f t="shared" si="41"/>
        <v>-5.6</v>
      </c>
      <c r="AK110">
        <f t="shared" si="41"/>
        <v>-4.5999999999999996</v>
      </c>
      <c r="AL110">
        <f t="shared" si="41"/>
        <v>-3.8000000000000003</v>
      </c>
      <c r="AM110">
        <f t="shared" si="41"/>
        <v>-3.1</v>
      </c>
      <c r="AN110">
        <f t="shared" si="41"/>
        <v>-2.5999999999999996</v>
      </c>
      <c r="AO110">
        <f t="shared" si="41"/>
        <v>-2.0999999999999996</v>
      </c>
      <c r="AQ110" t="s">
        <v>91</v>
      </c>
      <c r="AR110" s="51">
        <f>AR15</f>
        <v>20.905200000000001</v>
      </c>
      <c r="AS110" s="51">
        <f t="shared" ref="AS110:AZ110" si="46">AS15</f>
        <v>28.289000000000001</v>
      </c>
      <c r="AT110" s="51">
        <f t="shared" si="46"/>
        <v>38.343800000000002</v>
      </c>
      <c r="AU110" s="51">
        <f t="shared" si="46"/>
        <v>51.665500000000002</v>
      </c>
      <c r="AV110" s="51">
        <f t="shared" si="46"/>
        <v>69.450999999999993</v>
      </c>
      <c r="AW110" s="51">
        <f t="shared" si="46"/>
        <v>80.868199999999987</v>
      </c>
      <c r="AX110" s="51">
        <f t="shared" si="46"/>
        <v>91.676000000000002</v>
      </c>
      <c r="AY110" s="51">
        <f t="shared" si="46"/>
        <v>102.8262</v>
      </c>
      <c r="AZ110" s="51">
        <f t="shared" si="46"/>
        <v>117.61079999999998</v>
      </c>
    </row>
    <row r="111" spans="1:208" x14ac:dyDescent="0.3">
      <c r="A111" t="s">
        <v>131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O111" t="s">
        <v>131</v>
      </c>
      <c r="P111">
        <v>0</v>
      </c>
      <c r="Q111">
        <v>2</v>
      </c>
      <c r="R111">
        <v>2</v>
      </c>
      <c r="S111">
        <v>2.2000000000000002</v>
      </c>
      <c r="T111">
        <v>2.7</v>
      </c>
      <c r="U111">
        <v>3.3</v>
      </c>
      <c r="V111">
        <v>4</v>
      </c>
      <c r="W111">
        <v>4.8</v>
      </c>
      <c r="X111">
        <v>5.9</v>
      </c>
      <c r="Y111">
        <v>7.1</v>
      </c>
      <c r="Z111">
        <v>8.6999999999999993</v>
      </c>
      <c r="AA111">
        <v>10.5</v>
      </c>
      <c r="AC111" t="s">
        <v>131</v>
      </c>
      <c r="AD111">
        <f t="shared" si="41"/>
        <v>0</v>
      </c>
      <c r="AE111">
        <f t="shared" si="41"/>
        <v>-2</v>
      </c>
      <c r="AF111">
        <f t="shared" si="41"/>
        <v>-2</v>
      </c>
      <c r="AG111">
        <f t="shared" si="41"/>
        <v>-2.2000000000000002</v>
      </c>
      <c r="AH111">
        <f t="shared" si="41"/>
        <v>-2.7</v>
      </c>
      <c r="AI111">
        <f t="shared" si="41"/>
        <v>-3.3</v>
      </c>
      <c r="AJ111">
        <f t="shared" si="41"/>
        <v>-4</v>
      </c>
      <c r="AK111">
        <f t="shared" si="41"/>
        <v>-4.8</v>
      </c>
      <c r="AL111">
        <f t="shared" si="41"/>
        <v>-5.9</v>
      </c>
      <c r="AM111">
        <f t="shared" si="41"/>
        <v>-7.1</v>
      </c>
      <c r="AN111">
        <f t="shared" si="41"/>
        <v>-8.6999999999999993</v>
      </c>
      <c r="AO111">
        <f t="shared" si="41"/>
        <v>-10.5</v>
      </c>
      <c r="AQ111" t="s">
        <v>244</v>
      </c>
      <c r="AR111" s="51">
        <f>BB15</f>
        <v>20.905200000000001</v>
      </c>
      <c r="AS111" s="51">
        <f t="shared" ref="AS111:AZ111" si="47">BC15</f>
        <v>28.267400000000002</v>
      </c>
      <c r="AT111" s="51">
        <f t="shared" si="47"/>
        <v>38.306400000000004</v>
      </c>
      <c r="AU111" s="51">
        <f t="shared" si="47"/>
        <v>51.7654</v>
      </c>
      <c r="AV111" s="51">
        <f t="shared" si="47"/>
        <v>69.539299999999997</v>
      </c>
      <c r="AW111" s="51">
        <f t="shared" si="47"/>
        <v>89.032800000000009</v>
      </c>
      <c r="AX111" s="51">
        <f t="shared" si="47"/>
        <v>92.175300000000007</v>
      </c>
      <c r="AY111" s="51">
        <f t="shared" si="47"/>
        <v>101.01649999999999</v>
      </c>
      <c r="AZ111" s="51">
        <f t="shared" si="47"/>
        <v>113.595</v>
      </c>
      <c r="BA111" s="11"/>
      <c r="BB111" s="11"/>
      <c r="BC111" s="4"/>
      <c r="BD111" s="15"/>
      <c r="BE111" s="15"/>
      <c r="BF111" s="15"/>
      <c r="BH111" s="35"/>
      <c r="BI111" s="11"/>
      <c r="BJ111" s="11"/>
      <c r="BK111" s="11"/>
      <c r="BL111" s="11"/>
      <c r="BM111" s="15"/>
      <c r="BN111" s="15"/>
      <c r="BO111" s="15"/>
      <c r="BP111" s="35"/>
      <c r="BQ111" s="36"/>
      <c r="BR111" s="37"/>
      <c r="BS111" s="37"/>
      <c r="BT111" s="37"/>
      <c r="BU111" s="38"/>
      <c r="BV111" s="38"/>
      <c r="BW111" s="38"/>
      <c r="BX111" s="11"/>
      <c r="BY111" s="36"/>
      <c r="BZ111" s="37"/>
      <c r="CA111" s="37"/>
      <c r="CB111" s="37"/>
      <c r="CC111" s="38"/>
      <c r="CD111" s="38"/>
      <c r="CE111" s="38"/>
      <c r="CF111" s="36"/>
      <c r="CG111" s="37"/>
      <c r="CH111" s="37"/>
      <c r="CI111" s="37"/>
      <c r="CJ111" s="37"/>
      <c r="CK111" s="37"/>
      <c r="CL111" s="37"/>
      <c r="CM111" s="37"/>
      <c r="CN111" s="36"/>
      <c r="CO111" s="37"/>
      <c r="CP111" s="37"/>
      <c r="CQ111" s="37"/>
      <c r="CR111" s="37"/>
      <c r="CS111" s="37"/>
      <c r="CT111" s="37"/>
      <c r="CU111" s="15"/>
      <c r="CV111" s="36"/>
      <c r="CW111" s="37"/>
      <c r="CX111" s="37"/>
      <c r="CY111" s="37"/>
      <c r="CZ111" s="37"/>
      <c r="DA111" s="37"/>
      <c r="DB111" s="37"/>
      <c r="DC111" s="15"/>
      <c r="DD111" s="36"/>
      <c r="DE111" s="37"/>
      <c r="DF111" s="37"/>
      <c r="DG111" s="37"/>
      <c r="DH111" s="37"/>
      <c r="DI111" s="37"/>
      <c r="DJ111" s="37"/>
      <c r="DK111" s="37"/>
      <c r="DL111" s="36"/>
      <c r="DM111" s="37"/>
      <c r="DN111" s="37"/>
      <c r="DO111" s="37"/>
      <c r="DP111" s="37"/>
      <c r="DQ111" s="37"/>
      <c r="DR111" s="37"/>
      <c r="DS111" s="37"/>
      <c r="DT111" s="36"/>
      <c r="DU111" s="37"/>
      <c r="DV111" s="37"/>
      <c r="DW111" s="37"/>
      <c r="DX111" s="37"/>
      <c r="DY111" s="37"/>
      <c r="DZ111" s="37"/>
      <c r="EA111" s="37"/>
    </row>
    <row r="112" spans="1:208" x14ac:dyDescent="0.3">
      <c r="A112" t="s">
        <v>132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O112" t="s">
        <v>132</v>
      </c>
      <c r="P112">
        <v>292</v>
      </c>
      <c r="Q112">
        <v>10</v>
      </c>
      <c r="R112">
        <v>10</v>
      </c>
      <c r="S112">
        <v>8.9</v>
      </c>
      <c r="T112">
        <v>7.3</v>
      </c>
      <c r="U112">
        <v>6</v>
      </c>
      <c r="V112">
        <v>4.9000000000000004</v>
      </c>
      <c r="W112">
        <v>4</v>
      </c>
      <c r="X112">
        <v>3.2</v>
      </c>
      <c r="Y112">
        <v>2.6</v>
      </c>
      <c r="Z112">
        <v>2.2000000000000002</v>
      </c>
      <c r="AA112">
        <v>1.8</v>
      </c>
      <c r="AC112" t="s">
        <v>132</v>
      </c>
      <c r="AD112">
        <f t="shared" si="41"/>
        <v>-292</v>
      </c>
      <c r="AE112">
        <f t="shared" si="41"/>
        <v>-10</v>
      </c>
      <c r="AF112">
        <f t="shared" si="41"/>
        <v>-10</v>
      </c>
      <c r="AG112">
        <f t="shared" si="41"/>
        <v>-8.9</v>
      </c>
      <c r="AH112">
        <f t="shared" si="41"/>
        <v>-7.3</v>
      </c>
      <c r="AI112">
        <f t="shared" si="41"/>
        <v>-6</v>
      </c>
      <c r="AJ112">
        <f t="shared" si="41"/>
        <v>-4.9000000000000004</v>
      </c>
      <c r="AK112">
        <f t="shared" si="41"/>
        <v>-4</v>
      </c>
      <c r="AL112">
        <f t="shared" si="41"/>
        <v>-3.2</v>
      </c>
      <c r="AM112">
        <f t="shared" si="41"/>
        <v>-2.6</v>
      </c>
      <c r="AN112">
        <f t="shared" si="41"/>
        <v>-2.2000000000000002</v>
      </c>
      <c r="AO112">
        <f t="shared" si="41"/>
        <v>-1.8</v>
      </c>
      <c r="AQ112" t="s">
        <v>245</v>
      </c>
      <c r="AR112" s="51">
        <f>BL15</f>
        <v>20.905200000000001</v>
      </c>
      <c r="AS112" s="51">
        <f t="shared" ref="AS112:AZ112" si="48">BM15</f>
        <v>28.251699999999996</v>
      </c>
      <c r="AT112" s="51">
        <f t="shared" si="48"/>
        <v>38.308500000000002</v>
      </c>
      <c r="AU112" s="51">
        <f t="shared" si="48"/>
        <v>51.7654</v>
      </c>
      <c r="AV112" s="51">
        <f t="shared" si="48"/>
        <v>69.509600000000006</v>
      </c>
      <c r="AW112" s="51">
        <f t="shared" si="48"/>
        <v>84.338399999999993</v>
      </c>
      <c r="AX112" s="51">
        <f t="shared" si="48"/>
        <v>92.664199999999994</v>
      </c>
      <c r="AY112" s="51">
        <f t="shared" si="48"/>
        <v>105.32059999999998</v>
      </c>
      <c r="AZ112" s="51">
        <f t="shared" si="48"/>
        <v>119.88709999999999</v>
      </c>
      <c r="BA112" s="12"/>
      <c r="BB112" s="12"/>
      <c r="BD112" s="20"/>
      <c r="BE112" s="20"/>
      <c r="BF112" s="20"/>
      <c r="BH112" s="39"/>
      <c r="BI112" s="2"/>
      <c r="BJ112" s="40"/>
      <c r="BK112" s="40"/>
      <c r="BL112" s="40"/>
      <c r="BM112" s="41"/>
      <c r="BN112" s="41"/>
      <c r="BO112" s="41"/>
      <c r="BP112" s="39"/>
      <c r="BQ112" s="2"/>
      <c r="BR112" s="40"/>
      <c r="BS112" s="40"/>
      <c r="BT112" s="40"/>
      <c r="BU112" s="41"/>
      <c r="BV112" s="41"/>
      <c r="BW112" s="41"/>
      <c r="BX112" s="12"/>
      <c r="BY112" s="2"/>
      <c r="BZ112" s="40"/>
      <c r="CA112" s="40"/>
      <c r="CB112" s="40"/>
      <c r="CC112" s="41"/>
      <c r="CD112" s="41"/>
      <c r="CE112" s="41"/>
      <c r="CF112" s="2"/>
      <c r="CG112" s="40"/>
      <c r="CH112" s="40"/>
      <c r="CI112" s="40"/>
      <c r="CJ112" s="40"/>
      <c r="CK112" s="40"/>
      <c r="CL112" s="40"/>
      <c r="CM112" s="40"/>
      <c r="CN112" s="2"/>
      <c r="CO112" s="40"/>
      <c r="CP112" s="40"/>
      <c r="CQ112" s="40"/>
      <c r="CR112" s="40"/>
      <c r="CS112" s="40"/>
      <c r="CT112" s="40"/>
      <c r="CU112" s="20"/>
      <c r="CV112" s="2"/>
      <c r="CW112" s="40"/>
      <c r="CX112" s="40"/>
      <c r="CY112" s="40"/>
      <c r="CZ112" s="40"/>
      <c r="DA112" s="40"/>
      <c r="DB112" s="40"/>
      <c r="DC112" s="20"/>
      <c r="DD112" s="2"/>
      <c r="DE112" s="40"/>
      <c r="DF112" s="40"/>
      <c r="DG112" s="40"/>
      <c r="DH112" s="40"/>
      <c r="DI112" s="40"/>
      <c r="DJ112" s="40"/>
      <c r="DK112" s="40"/>
      <c r="DL112" s="2"/>
      <c r="DM112" s="40"/>
      <c r="DN112" s="40"/>
      <c r="DO112" s="40"/>
      <c r="DP112" s="40"/>
      <c r="DQ112" s="40"/>
      <c r="DR112" s="40"/>
      <c r="DS112" s="40"/>
      <c r="DT112" s="2"/>
      <c r="DU112" s="40"/>
      <c r="DV112" s="40"/>
      <c r="DW112" s="40"/>
      <c r="DX112" s="40"/>
      <c r="DY112" s="40"/>
      <c r="DZ112" s="40"/>
      <c r="EA112" s="40"/>
    </row>
    <row r="113" spans="1:131" x14ac:dyDescent="0.3">
      <c r="A113" t="s">
        <v>51</v>
      </c>
      <c r="B113">
        <v>38</v>
      </c>
      <c r="C113">
        <v>977</v>
      </c>
      <c r="D113">
        <v>868.1</v>
      </c>
      <c r="E113">
        <v>723.3</v>
      </c>
      <c r="F113">
        <v>533.70000000000005</v>
      </c>
      <c r="G113">
        <v>393.8</v>
      </c>
      <c r="H113">
        <v>290.5</v>
      </c>
      <c r="I113">
        <v>214.3</v>
      </c>
      <c r="J113">
        <v>158.1</v>
      </c>
      <c r="K113">
        <v>116.7</v>
      </c>
      <c r="L113">
        <v>86.1</v>
      </c>
      <c r="M113">
        <v>63.5</v>
      </c>
      <c r="O113" t="s">
        <v>51</v>
      </c>
      <c r="P113">
        <v>38895</v>
      </c>
      <c r="Q113">
        <v>24833</v>
      </c>
      <c r="R113">
        <v>24927.5</v>
      </c>
      <c r="S113">
        <v>22054.400000000001</v>
      </c>
      <c r="T113">
        <v>17983.2</v>
      </c>
      <c r="U113">
        <v>14663.6</v>
      </c>
      <c r="V113">
        <v>11956.7</v>
      </c>
      <c r="W113">
        <v>9749.5</v>
      </c>
      <c r="X113">
        <v>7949.7</v>
      </c>
      <c r="Y113">
        <v>6482.2</v>
      </c>
      <c r="Z113">
        <v>5285.6</v>
      </c>
      <c r="AA113">
        <v>4309.8999999999996</v>
      </c>
      <c r="AC113" t="s">
        <v>51</v>
      </c>
      <c r="AD113">
        <f t="shared" si="41"/>
        <v>-38857</v>
      </c>
      <c r="AE113">
        <f t="shared" si="41"/>
        <v>-23856</v>
      </c>
      <c r="AF113">
        <f t="shared" si="41"/>
        <v>-24059.4</v>
      </c>
      <c r="AG113">
        <f t="shared" si="41"/>
        <v>-21331.100000000002</v>
      </c>
      <c r="AH113">
        <f t="shared" si="41"/>
        <v>-17449.5</v>
      </c>
      <c r="AI113">
        <f t="shared" si="41"/>
        <v>-14269.800000000001</v>
      </c>
      <c r="AJ113">
        <f t="shared" si="41"/>
        <v>-11666.2</v>
      </c>
      <c r="AK113">
        <f t="shared" si="41"/>
        <v>-9535.2000000000007</v>
      </c>
      <c r="AL113">
        <f t="shared" si="41"/>
        <v>-7791.5999999999995</v>
      </c>
      <c r="AM113">
        <f t="shared" si="41"/>
        <v>-6365.5</v>
      </c>
      <c r="AN113">
        <f t="shared" si="41"/>
        <v>-5199.5</v>
      </c>
      <c r="AO113">
        <f t="shared" si="41"/>
        <v>-4246.3999999999996</v>
      </c>
      <c r="AQ113" t="s">
        <v>246</v>
      </c>
      <c r="AR113" s="51">
        <f>BV15</f>
        <v>20.905200000000001</v>
      </c>
      <c r="AS113" s="51">
        <f t="shared" ref="AS113:AZ113" si="49">BW15</f>
        <v>28.285100000000003</v>
      </c>
      <c r="AT113" s="51">
        <f t="shared" si="49"/>
        <v>38.363900000000001</v>
      </c>
      <c r="AU113" s="51">
        <f t="shared" si="49"/>
        <v>51.813600000000001</v>
      </c>
      <c r="AV113" s="51">
        <f t="shared" si="49"/>
        <v>69.552700000000016</v>
      </c>
      <c r="AW113" s="51">
        <f t="shared" si="49"/>
        <v>88.852999999999994</v>
      </c>
      <c r="AX113" s="51">
        <f t="shared" si="49"/>
        <v>94.861100000000008</v>
      </c>
      <c r="AY113" s="51">
        <f t="shared" si="49"/>
        <v>105.4572</v>
      </c>
      <c r="AZ113" s="51">
        <f t="shared" si="49"/>
        <v>117.53209999999999</v>
      </c>
      <c r="BA113" s="12"/>
      <c r="BB113" s="12"/>
      <c r="BD113" s="20"/>
      <c r="BE113" s="20"/>
      <c r="BF113" s="20"/>
      <c r="BH113" s="39"/>
      <c r="BI113" s="2"/>
      <c r="BJ113" s="40"/>
      <c r="BK113" s="40"/>
      <c r="BL113" s="40"/>
      <c r="BM113" s="41"/>
      <c r="BN113" s="41"/>
      <c r="BO113" s="41"/>
      <c r="BP113" s="39"/>
      <c r="BQ113" s="2"/>
      <c r="BR113" s="40"/>
      <c r="BS113" s="40"/>
      <c r="BT113" s="40"/>
      <c r="BU113" s="41"/>
      <c r="BV113" s="41"/>
      <c r="BW113" s="41"/>
      <c r="BX113" s="12"/>
      <c r="BY113" s="2"/>
      <c r="BZ113" s="40"/>
      <c r="CA113" s="40"/>
      <c r="CB113" s="40"/>
      <c r="CC113" s="41"/>
      <c r="CD113" s="41"/>
      <c r="CE113" s="41"/>
      <c r="CF113" s="2"/>
      <c r="CG113" s="40"/>
      <c r="CH113" s="40"/>
      <c r="CI113" s="40"/>
      <c r="CJ113" s="40"/>
      <c r="CK113" s="40"/>
      <c r="CL113" s="40"/>
      <c r="CM113" s="40"/>
      <c r="CN113" s="2"/>
      <c r="CO113" s="40"/>
      <c r="CP113" s="40"/>
      <c r="CQ113" s="40"/>
      <c r="CR113" s="40"/>
      <c r="CS113" s="40"/>
      <c r="CT113" s="40"/>
      <c r="CU113" s="20"/>
      <c r="CV113" s="2"/>
      <c r="CW113" s="40"/>
      <c r="CX113" s="40"/>
      <c r="CY113" s="40"/>
      <c r="CZ113" s="40"/>
      <c r="DA113" s="40"/>
      <c r="DB113" s="40"/>
      <c r="DC113" s="20"/>
      <c r="DD113" s="2"/>
      <c r="DE113" s="40"/>
      <c r="DF113" s="40"/>
      <c r="DG113" s="40"/>
      <c r="DH113" s="40"/>
      <c r="DI113" s="40"/>
      <c r="DJ113" s="40"/>
      <c r="DK113" s="40"/>
      <c r="DL113" s="2"/>
      <c r="DM113" s="40"/>
      <c r="DN113" s="40"/>
      <c r="DO113" s="40"/>
      <c r="DP113" s="40"/>
      <c r="DQ113" s="40"/>
      <c r="DR113" s="40"/>
      <c r="DS113" s="40"/>
      <c r="DT113" s="2"/>
      <c r="DU113" s="40"/>
      <c r="DV113" s="40"/>
      <c r="DW113" s="40"/>
      <c r="DX113" s="40"/>
      <c r="DY113" s="40"/>
      <c r="DZ113" s="40"/>
      <c r="EA113" s="40"/>
    </row>
    <row r="114" spans="1:131" x14ac:dyDescent="0.3">
      <c r="A114" t="s">
        <v>133</v>
      </c>
      <c r="B114">
        <v>0</v>
      </c>
      <c r="C114">
        <v>1</v>
      </c>
      <c r="D114">
        <v>1</v>
      </c>
      <c r="E114">
        <v>0.8</v>
      </c>
      <c r="F114">
        <v>0.6</v>
      </c>
      <c r="G114">
        <v>0.5</v>
      </c>
      <c r="H114">
        <v>0.3</v>
      </c>
      <c r="I114">
        <v>0.3</v>
      </c>
      <c r="J114">
        <v>0.2</v>
      </c>
      <c r="K114">
        <v>0.1</v>
      </c>
      <c r="L114">
        <v>0.1</v>
      </c>
      <c r="M114">
        <v>0.1</v>
      </c>
      <c r="O114" t="s">
        <v>133</v>
      </c>
      <c r="P114">
        <v>6</v>
      </c>
      <c r="Q114">
        <v>2</v>
      </c>
      <c r="R114">
        <v>2</v>
      </c>
      <c r="S114">
        <v>2.1</v>
      </c>
      <c r="T114">
        <v>1.7</v>
      </c>
      <c r="U114">
        <v>1.4</v>
      </c>
      <c r="V114">
        <v>1.2</v>
      </c>
      <c r="W114">
        <v>0.9</v>
      </c>
      <c r="X114">
        <v>0.8</v>
      </c>
      <c r="Y114">
        <v>0.9</v>
      </c>
      <c r="Z114">
        <v>1</v>
      </c>
      <c r="AA114">
        <v>1.2</v>
      </c>
      <c r="AC114" t="s">
        <v>133</v>
      </c>
      <c r="AD114">
        <f t="shared" si="41"/>
        <v>-6</v>
      </c>
      <c r="AE114">
        <f t="shared" si="41"/>
        <v>-1</v>
      </c>
      <c r="AF114">
        <f t="shared" si="41"/>
        <v>-1</v>
      </c>
      <c r="AG114">
        <f t="shared" si="41"/>
        <v>-1.3</v>
      </c>
      <c r="AH114">
        <f t="shared" si="41"/>
        <v>-1.1000000000000001</v>
      </c>
      <c r="AI114">
        <f t="shared" si="41"/>
        <v>-0.89999999999999991</v>
      </c>
      <c r="AJ114">
        <f t="shared" si="41"/>
        <v>-0.89999999999999991</v>
      </c>
      <c r="AK114">
        <f t="shared" si="41"/>
        <v>-0.60000000000000009</v>
      </c>
      <c r="AL114">
        <f t="shared" si="41"/>
        <v>-0.60000000000000009</v>
      </c>
      <c r="AM114">
        <f t="shared" si="41"/>
        <v>-0.8</v>
      </c>
      <c r="AN114">
        <f t="shared" si="41"/>
        <v>-0.9</v>
      </c>
      <c r="AO114">
        <f t="shared" si="41"/>
        <v>-1.0999999999999999</v>
      </c>
      <c r="AR114" s="51"/>
      <c r="AS114" s="51"/>
      <c r="AT114" s="51"/>
      <c r="AU114" s="51"/>
      <c r="AV114" s="51"/>
      <c r="AW114" s="51"/>
      <c r="AX114" s="51"/>
      <c r="AY114" s="51"/>
      <c r="AZ114" s="51"/>
      <c r="BA114" s="12"/>
      <c r="BB114" s="12"/>
      <c r="BD114" s="20"/>
      <c r="BE114" s="20"/>
      <c r="BF114" s="20"/>
      <c r="BH114" s="9"/>
      <c r="BI114" s="2"/>
      <c r="BJ114" s="37"/>
      <c r="BK114" s="37"/>
      <c r="BL114" s="37"/>
      <c r="BM114" s="38"/>
      <c r="BN114" s="38"/>
      <c r="BO114" s="38"/>
      <c r="BP114" s="9"/>
      <c r="BQ114" s="2"/>
      <c r="BR114" s="37"/>
      <c r="BS114" s="37"/>
      <c r="BT114" s="37"/>
      <c r="BU114" s="38"/>
      <c r="BV114" s="38"/>
      <c r="BW114" s="38"/>
      <c r="BX114" s="12"/>
      <c r="BY114" s="2"/>
      <c r="BZ114" s="37"/>
      <c r="CA114" s="37"/>
      <c r="CB114" s="37"/>
      <c r="CC114" s="38"/>
      <c r="CD114" s="38"/>
      <c r="CE114" s="38"/>
      <c r="CF114" s="2"/>
      <c r="CG114" s="37"/>
      <c r="CH114" s="37"/>
      <c r="CI114" s="37"/>
      <c r="CJ114" s="37"/>
      <c r="CK114" s="37"/>
      <c r="CL114" s="37"/>
      <c r="CM114" s="37"/>
      <c r="CN114" s="2"/>
      <c r="CO114" s="37"/>
      <c r="CP114" s="37"/>
      <c r="CQ114" s="37"/>
      <c r="CR114" s="37"/>
      <c r="CS114" s="37"/>
      <c r="CT114" s="37"/>
      <c r="CU114" s="15"/>
      <c r="CV114" s="2"/>
      <c r="CW114" s="37"/>
      <c r="CX114" s="37"/>
      <c r="CY114" s="37"/>
      <c r="CZ114" s="37"/>
      <c r="DA114" s="37"/>
      <c r="DB114" s="37"/>
      <c r="DC114" s="15"/>
      <c r="DD114" s="2"/>
      <c r="DE114" s="37"/>
      <c r="DF114" s="37"/>
      <c r="DG114" s="37"/>
      <c r="DH114" s="37"/>
      <c r="DI114" s="37"/>
      <c r="DJ114" s="37"/>
      <c r="DK114" s="37"/>
      <c r="DL114" s="2"/>
      <c r="DM114" s="37"/>
      <c r="DN114" s="37"/>
      <c r="DO114" s="37"/>
      <c r="DP114" s="37"/>
      <c r="DQ114" s="37"/>
      <c r="DR114" s="37"/>
      <c r="DS114" s="37"/>
      <c r="DT114" s="2"/>
      <c r="DU114" s="37"/>
      <c r="DV114" s="37"/>
      <c r="DW114" s="37"/>
      <c r="DX114" s="37"/>
      <c r="DY114" s="37"/>
      <c r="DZ114" s="37"/>
      <c r="EA114" s="37"/>
    </row>
    <row r="115" spans="1:131" x14ac:dyDescent="0.3">
      <c r="A115" t="s">
        <v>134</v>
      </c>
      <c r="B115">
        <v>92</v>
      </c>
      <c r="C115">
        <v>84</v>
      </c>
      <c r="D115">
        <v>128</v>
      </c>
      <c r="E115">
        <v>151.9</v>
      </c>
      <c r="F115">
        <v>202.3</v>
      </c>
      <c r="G115">
        <v>269.5</v>
      </c>
      <c r="H115">
        <v>358.9</v>
      </c>
      <c r="I115">
        <v>478.1</v>
      </c>
      <c r="J115">
        <v>636.70000000000005</v>
      </c>
      <c r="K115">
        <v>717.7</v>
      </c>
      <c r="L115">
        <v>711.1</v>
      </c>
      <c r="M115">
        <v>689.8</v>
      </c>
      <c r="O115" t="s">
        <v>134</v>
      </c>
      <c r="P115">
        <v>0</v>
      </c>
      <c r="Q115">
        <v>4</v>
      </c>
      <c r="R115">
        <v>5</v>
      </c>
      <c r="S115">
        <v>4.4000000000000004</v>
      </c>
      <c r="T115">
        <v>3.6</v>
      </c>
      <c r="U115">
        <v>2.9</v>
      </c>
      <c r="V115">
        <v>2.4</v>
      </c>
      <c r="W115">
        <v>2</v>
      </c>
      <c r="X115">
        <v>1.6</v>
      </c>
      <c r="Y115">
        <v>1.3</v>
      </c>
      <c r="Z115">
        <v>1.1000000000000001</v>
      </c>
      <c r="AA115">
        <v>0.9</v>
      </c>
      <c r="AC115" t="s">
        <v>134</v>
      </c>
      <c r="AD115">
        <f t="shared" si="41"/>
        <v>92</v>
      </c>
      <c r="AE115">
        <f t="shared" si="41"/>
        <v>80</v>
      </c>
      <c r="AF115">
        <f t="shared" si="41"/>
        <v>123</v>
      </c>
      <c r="AG115">
        <f t="shared" si="41"/>
        <v>147.5</v>
      </c>
      <c r="AH115">
        <f t="shared" si="41"/>
        <v>198.70000000000002</v>
      </c>
      <c r="AI115">
        <f t="shared" si="41"/>
        <v>266.60000000000002</v>
      </c>
      <c r="AJ115">
        <f t="shared" si="41"/>
        <v>356.5</v>
      </c>
      <c r="AK115">
        <f t="shared" si="41"/>
        <v>476.1</v>
      </c>
      <c r="AL115">
        <f t="shared" si="41"/>
        <v>635.1</v>
      </c>
      <c r="AM115">
        <f t="shared" si="41"/>
        <v>716.40000000000009</v>
      </c>
      <c r="AN115">
        <f t="shared" si="41"/>
        <v>710</v>
      </c>
      <c r="AO115">
        <f t="shared" si="41"/>
        <v>688.9</v>
      </c>
      <c r="AR115" s="51"/>
      <c r="AS115" s="51"/>
      <c r="AT115" s="51"/>
      <c r="AU115" s="51"/>
      <c r="AV115" s="51"/>
      <c r="AW115" s="51"/>
      <c r="AX115" s="51"/>
      <c r="AY115" s="51"/>
      <c r="AZ115" s="51"/>
      <c r="BA115" s="12"/>
      <c r="BB115" s="12"/>
      <c r="BD115" s="20"/>
      <c r="BE115" s="20"/>
      <c r="BF115" s="20"/>
      <c r="BH115" s="39"/>
      <c r="BI115" s="2"/>
      <c r="BJ115" s="40"/>
      <c r="BK115" s="40"/>
      <c r="BL115" s="40"/>
      <c r="BM115" s="41"/>
      <c r="BN115" s="41"/>
      <c r="BO115" s="41"/>
      <c r="BP115" s="39"/>
      <c r="BQ115" s="2"/>
      <c r="BR115" s="40"/>
      <c r="BS115" s="40"/>
      <c r="BT115" s="40"/>
      <c r="BU115" s="41"/>
      <c r="BV115" s="41"/>
      <c r="BW115" s="41"/>
      <c r="BX115" s="12"/>
      <c r="BY115" s="2"/>
      <c r="BZ115" s="40"/>
      <c r="CA115" s="40"/>
      <c r="CB115" s="40"/>
      <c r="CC115" s="41"/>
      <c r="CD115" s="41"/>
      <c r="CE115" s="41"/>
      <c r="CF115" s="2"/>
      <c r="CG115" s="40"/>
      <c r="CH115" s="40"/>
      <c r="CI115" s="40"/>
      <c r="CJ115" s="40"/>
      <c r="CK115" s="40"/>
      <c r="CL115" s="40"/>
      <c r="CM115" s="40"/>
      <c r="CN115" s="2"/>
      <c r="CO115" s="40"/>
      <c r="CP115" s="40"/>
      <c r="CQ115" s="40"/>
      <c r="CR115" s="40"/>
      <c r="CS115" s="40"/>
      <c r="CT115" s="40"/>
      <c r="CU115" s="20"/>
      <c r="CV115" s="2"/>
      <c r="CW115" s="40"/>
      <c r="CX115" s="40"/>
      <c r="CY115" s="40"/>
      <c r="CZ115" s="40"/>
      <c r="DA115" s="40"/>
      <c r="DB115" s="40"/>
      <c r="DC115" s="20"/>
      <c r="DD115" s="2"/>
      <c r="DE115" s="40"/>
      <c r="DF115" s="40"/>
      <c r="DG115" s="40"/>
      <c r="DH115" s="40"/>
      <c r="DI115" s="40"/>
      <c r="DJ115" s="40"/>
      <c r="DK115" s="40"/>
      <c r="DL115" s="2"/>
      <c r="DM115" s="40"/>
      <c r="DN115" s="40"/>
      <c r="DO115" s="40"/>
      <c r="DP115" s="40"/>
      <c r="DQ115" s="40"/>
      <c r="DR115" s="40"/>
      <c r="DS115" s="40"/>
      <c r="DT115" s="2"/>
      <c r="DU115" s="40"/>
      <c r="DV115" s="40"/>
      <c r="DW115" s="40"/>
      <c r="DX115" s="40"/>
      <c r="DY115" s="40"/>
      <c r="DZ115" s="40"/>
      <c r="EA115" s="40"/>
    </row>
    <row r="116" spans="1:131" x14ac:dyDescent="0.3">
      <c r="A116" t="s">
        <v>135</v>
      </c>
      <c r="B116">
        <v>6</v>
      </c>
      <c r="C116">
        <v>8</v>
      </c>
      <c r="D116">
        <v>10</v>
      </c>
      <c r="E116">
        <v>8.3000000000000007</v>
      </c>
      <c r="F116">
        <v>6.1</v>
      </c>
      <c r="G116">
        <v>4.5</v>
      </c>
      <c r="H116">
        <v>3.4</v>
      </c>
      <c r="I116">
        <v>2.5</v>
      </c>
      <c r="J116">
        <v>1.8</v>
      </c>
      <c r="K116">
        <v>1.3</v>
      </c>
      <c r="L116">
        <v>1</v>
      </c>
      <c r="M116">
        <v>0.7</v>
      </c>
      <c r="O116" t="s">
        <v>135</v>
      </c>
      <c r="P116">
        <v>8313</v>
      </c>
      <c r="Q116">
        <v>5331</v>
      </c>
      <c r="R116">
        <v>5662.8</v>
      </c>
      <c r="S116">
        <v>5669</v>
      </c>
      <c r="T116">
        <v>5879.2</v>
      </c>
      <c r="U116">
        <v>6124.4</v>
      </c>
      <c r="V116">
        <v>6454</v>
      </c>
      <c r="W116">
        <v>6837.9</v>
      </c>
      <c r="X116">
        <v>7006</v>
      </c>
      <c r="Y116">
        <v>7052.7</v>
      </c>
      <c r="Z116">
        <v>6941.6</v>
      </c>
      <c r="AA116">
        <v>6750.1</v>
      </c>
      <c r="AC116" t="s">
        <v>135</v>
      </c>
      <c r="AD116">
        <f t="shared" si="41"/>
        <v>-8307</v>
      </c>
      <c r="AE116">
        <f t="shared" si="41"/>
        <v>-5323</v>
      </c>
      <c r="AF116">
        <f t="shared" si="41"/>
        <v>-5652.8</v>
      </c>
      <c r="AG116">
        <f t="shared" si="41"/>
        <v>-5660.7</v>
      </c>
      <c r="AH116">
        <f t="shared" si="41"/>
        <v>-5873.0999999999995</v>
      </c>
      <c r="AI116">
        <f t="shared" si="41"/>
        <v>-6119.9</v>
      </c>
      <c r="AJ116">
        <f t="shared" si="41"/>
        <v>-6450.6</v>
      </c>
      <c r="AK116">
        <f t="shared" si="41"/>
        <v>-6835.4</v>
      </c>
      <c r="AL116">
        <f t="shared" si="41"/>
        <v>-7004.2</v>
      </c>
      <c r="AM116">
        <f t="shared" si="41"/>
        <v>-7051.4</v>
      </c>
      <c r="AN116">
        <f t="shared" si="41"/>
        <v>-6940.6</v>
      </c>
      <c r="AO116">
        <f t="shared" si="41"/>
        <v>-6749.4000000000005</v>
      </c>
      <c r="AR116" s="51"/>
      <c r="AS116" s="51"/>
      <c r="AT116" s="51"/>
      <c r="AU116" s="51"/>
      <c r="AV116" s="51"/>
      <c r="AW116" s="51"/>
      <c r="AX116" s="51"/>
      <c r="AY116" s="51"/>
      <c r="AZ116" s="51"/>
      <c r="BA116" s="12"/>
      <c r="BB116" s="12"/>
      <c r="BD116" s="20"/>
      <c r="BE116" s="20"/>
      <c r="BF116" s="20"/>
      <c r="BH116" s="39"/>
      <c r="BI116" s="2"/>
      <c r="BJ116" s="40"/>
      <c r="BK116" s="40"/>
      <c r="BL116" s="40"/>
      <c r="BM116" s="41"/>
      <c r="BN116" s="41"/>
      <c r="BO116" s="41"/>
      <c r="BP116" s="39"/>
      <c r="BQ116" s="2"/>
      <c r="BR116" s="40"/>
      <c r="BS116" s="40"/>
      <c r="BT116" s="40"/>
      <c r="BU116" s="41"/>
      <c r="BV116" s="41"/>
      <c r="BW116" s="41"/>
      <c r="BX116" s="12"/>
      <c r="BY116" s="2"/>
      <c r="BZ116" s="40"/>
      <c r="CA116" s="40"/>
      <c r="CB116" s="40"/>
      <c r="CC116" s="41"/>
      <c r="CD116" s="41"/>
      <c r="CE116" s="41"/>
      <c r="CF116" s="2"/>
      <c r="CG116" s="40"/>
      <c r="CH116" s="40"/>
      <c r="CI116" s="40"/>
      <c r="CJ116" s="40"/>
      <c r="CK116" s="40"/>
      <c r="CL116" s="40"/>
      <c r="CM116" s="40"/>
      <c r="CN116" s="2"/>
      <c r="CO116" s="40"/>
      <c r="CP116" s="40"/>
      <c r="CQ116" s="40"/>
      <c r="CR116" s="40"/>
      <c r="CS116" s="40"/>
      <c r="CT116" s="40"/>
      <c r="CU116" s="20"/>
      <c r="CV116" s="2"/>
      <c r="CW116" s="40"/>
      <c r="CX116" s="40"/>
      <c r="CY116" s="40"/>
      <c r="CZ116" s="40"/>
      <c r="DA116" s="40"/>
      <c r="DB116" s="40"/>
      <c r="DC116" s="20"/>
      <c r="DD116" s="2"/>
      <c r="DE116" s="40"/>
      <c r="DF116" s="40"/>
      <c r="DG116" s="40"/>
      <c r="DH116" s="40"/>
      <c r="DI116" s="40"/>
      <c r="DJ116" s="40"/>
      <c r="DK116" s="40"/>
      <c r="DL116" s="2"/>
      <c r="DM116" s="40"/>
      <c r="DN116" s="40"/>
      <c r="DO116" s="40"/>
      <c r="DP116" s="40"/>
      <c r="DQ116" s="40"/>
      <c r="DR116" s="40"/>
      <c r="DS116" s="40"/>
      <c r="DT116" s="2"/>
      <c r="DU116" s="40"/>
      <c r="DV116" s="40"/>
      <c r="DW116" s="40"/>
      <c r="DX116" s="40"/>
      <c r="DY116" s="40"/>
      <c r="DZ116" s="40"/>
      <c r="EA116" s="40"/>
    </row>
    <row r="117" spans="1:131" x14ac:dyDescent="0.3">
      <c r="A117" t="s">
        <v>136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O117" t="s">
        <v>136</v>
      </c>
      <c r="P117">
        <v>11</v>
      </c>
      <c r="Q117">
        <v>26</v>
      </c>
      <c r="R117">
        <v>20</v>
      </c>
      <c r="S117">
        <v>18.5</v>
      </c>
      <c r="T117">
        <v>15.1</v>
      </c>
      <c r="U117">
        <v>12.3</v>
      </c>
      <c r="V117">
        <v>10.1</v>
      </c>
      <c r="W117">
        <v>8.1999999999999993</v>
      </c>
      <c r="X117">
        <v>6.7</v>
      </c>
      <c r="Y117">
        <v>8</v>
      </c>
      <c r="Z117">
        <v>9.8000000000000007</v>
      </c>
      <c r="AA117">
        <v>11.9</v>
      </c>
      <c r="AC117" t="s">
        <v>136</v>
      </c>
      <c r="AD117">
        <f t="shared" si="41"/>
        <v>-11</v>
      </c>
      <c r="AE117">
        <f t="shared" si="41"/>
        <v>-26</v>
      </c>
      <c r="AF117">
        <f t="shared" si="41"/>
        <v>-20</v>
      </c>
      <c r="AG117">
        <f t="shared" si="41"/>
        <v>-18.5</v>
      </c>
      <c r="AH117">
        <f t="shared" si="41"/>
        <v>-15.1</v>
      </c>
      <c r="AI117">
        <f t="shared" si="41"/>
        <v>-12.3</v>
      </c>
      <c r="AJ117">
        <f t="shared" si="41"/>
        <v>-10.1</v>
      </c>
      <c r="AK117">
        <f t="shared" si="41"/>
        <v>-8.1999999999999993</v>
      </c>
      <c r="AL117">
        <f t="shared" si="41"/>
        <v>-6.7</v>
      </c>
      <c r="AM117">
        <f t="shared" si="41"/>
        <v>-8</v>
      </c>
      <c r="AN117">
        <f t="shared" si="41"/>
        <v>-9.8000000000000007</v>
      </c>
      <c r="AO117">
        <f t="shared" si="41"/>
        <v>-11.9</v>
      </c>
      <c r="AQ117" s="9" t="s">
        <v>33</v>
      </c>
      <c r="AR117" s="4">
        <v>2020</v>
      </c>
      <c r="AS117" s="4">
        <v>2025</v>
      </c>
      <c r="AT117" s="4">
        <v>2030</v>
      </c>
      <c r="AU117" s="4">
        <v>2035</v>
      </c>
      <c r="AV117" s="4">
        <v>2040</v>
      </c>
      <c r="AW117" s="4">
        <v>2045</v>
      </c>
      <c r="AX117" s="4">
        <v>2050</v>
      </c>
      <c r="AY117" s="4">
        <v>2055</v>
      </c>
      <c r="AZ117" s="4">
        <v>2060</v>
      </c>
      <c r="BA117" s="11"/>
      <c r="BB117" s="11"/>
      <c r="BC117" s="4"/>
      <c r="BD117" s="15"/>
      <c r="BE117" s="15"/>
      <c r="BF117" s="15"/>
      <c r="BH117" s="42"/>
      <c r="BI117" s="2"/>
      <c r="BJ117" s="37"/>
      <c r="BK117" s="37"/>
      <c r="BL117" s="37"/>
      <c r="BM117" s="38"/>
      <c r="BN117" s="38"/>
      <c r="BO117" s="38"/>
      <c r="BP117" s="42"/>
      <c r="BQ117" s="2"/>
      <c r="BR117" s="37"/>
      <c r="BS117" s="37"/>
      <c r="BT117" s="37"/>
      <c r="BU117" s="38"/>
      <c r="BV117" s="38"/>
      <c r="BW117" s="38"/>
      <c r="BX117" s="11"/>
      <c r="BY117" s="2"/>
      <c r="BZ117" s="37"/>
      <c r="CA117" s="37"/>
      <c r="CB117" s="37"/>
      <c r="CC117" s="38"/>
      <c r="CD117" s="38"/>
      <c r="CE117" s="38"/>
      <c r="CF117" s="2"/>
      <c r="CG117" s="37"/>
      <c r="CH117" s="37"/>
      <c r="CI117" s="37"/>
      <c r="CJ117" s="37"/>
      <c r="CK117" s="37"/>
      <c r="CL117" s="37"/>
      <c r="CM117" s="37"/>
      <c r="CN117" s="2"/>
      <c r="CO117" s="37"/>
      <c r="CP117" s="37"/>
      <c r="CQ117" s="37"/>
      <c r="CR117" s="37"/>
      <c r="CS117" s="37"/>
      <c r="CT117" s="37"/>
      <c r="CU117" s="15"/>
      <c r="CV117" s="2"/>
      <c r="CW117" s="37"/>
      <c r="CX117" s="37"/>
      <c r="CY117" s="37"/>
      <c r="CZ117" s="37"/>
      <c r="DA117" s="37"/>
      <c r="DB117" s="37"/>
      <c r="DC117" s="15"/>
      <c r="DD117" s="2"/>
      <c r="DE117" s="37"/>
      <c r="DF117" s="37"/>
      <c r="DG117" s="37"/>
      <c r="DH117" s="37"/>
      <c r="DI117" s="37"/>
      <c r="DJ117" s="37"/>
      <c r="DK117" s="37"/>
      <c r="DL117" s="2"/>
      <c r="DM117" s="37"/>
      <c r="DN117" s="37"/>
      <c r="DO117" s="37"/>
      <c r="DP117" s="37"/>
      <c r="DQ117" s="37"/>
      <c r="DR117" s="37"/>
      <c r="DS117" s="37"/>
      <c r="DT117" s="2"/>
      <c r="DU117" s="37"/>
      <c r="DV117" s="37"/>
      <c r="DW117" s="37"/>
      <c r="DX117" s="37"/>
      <c r="DY117" s="37"/>
      <c r="DZ117" s="37"/>
      <c r="EA117" s="37"/>
    </row>
    <row r="118" spans="1:131" x14ac:dyDescent="0.3">
      <c r="A118" t="s">
        <v>137</v>
      </c>
      <c r="B118">
        <v>91</v>
      </c>
      <c r="C118">
        <v>221</v>
      </c>
      <c r="D118">
        <v>221</v>
      </c>
      <c r="E118">
        <v>262</v>
      </c>
      <c r="F118">
        <v>349</v>
      </c>
      <c r="G118">
        <v>464.8</v>
      </c>
      <c r="H118">
        <v>619</v>
      </c>
      <c r="I118">
        <v>824.5</v>
      </c>
      <c r="J118">
        <v>1098.0999999999999</v>
      </c>
      <c r="K118">
        <v>1329.8</v>
      </c>
      <c r="L118">
        <v>1192</v>
      </c>
      <c r="M118">
        <v>1012.3</v>
      </c>
      <c r="O118" t="s">
        <v>137</v>
      </c>
      <c r="P118">
        <v>0</v>
      </c>
      <c r="Q118">
        <v>1</v>
      </c>
      <c r="R118">
        <v>1</v>
      </c>
      <c r="S118">
        <v>0.9</v>
      </c>
      <c r="T118">
        <v>0.7</v>
      </c>
      <c r="U118">
        <v>0.6</v>
      </c>
      <c r="V118">
        <v>0.5</v>
      </c>
      <c r="W118">
        <v>0.4</v>
      </c>
      <c r="X118">
        <v>0.3</v>
      </c>
      <c r="Y118">
        <v>0.3</v>
      </c>
      <c r="Z118">
        <v>0.2</v>
      </c>
      <c r="AA118">
        <v>0.2</v>
      </c>
      <c r="AC118" t="s">
        <v>137</v>
      </c>
      <c r="AD118">
        <f t="shared" si="41"/>
        <v>91</v>
      </c>
      <c r="AE118">
        <f t="shared" si="41"/>
        <v>220</v>
      </c>
      <c r="AF118">
        <f t="shared" si="41"/>
        <v>220</v>
      </c>
      <c r="AG118">
        <f t="shared" si="41"/>
        <v>261.10000000000002</v>
      </c>
      <c r="AH118">
        <f t="shared" si="41"/>
        <v>348.3</v>
      </c>
      <c r="AI118">
        <f t="shared" si="41"/>
        <v>464.2</v>
      </c>
      <c r="AJ118">
        <f t="shared" si="41"/>
        <v>618.5</v>
      </c>
      <c r="AK118">
        <f t="shared" si="41"/>
        <v>824.1</v>
      </c>
      <c r="AL118">
        <f t="shared" si="41"/>
        <v>1097.8</v>
      </c>
      <c r="AM118">
        <f t="shared" si="41"/>
        <v>1329.5</v>
      </c>
      <c r="AN118">
        <f t="shared" si="41"/>
        <v>1191.8</v>
      </c>
      <c r="AO118">
        <f t="shared" si="41"/>
        <v>1012.0999999999999</v>
      </c>
      <c r="AQ118" t="s">
        <v>91</v>
      </c>
      <c r="AR118" s="51">
        <f>AR20</f>
        <v>14.3293</v>
      </c>
      <c r="AS118" s="51">
        <f t="shared" ref="AS118:AZ118" si="50">AS20</f>
        <v>18.802600000000002</v>
      </c>
      <c r="AT118" s="51">
        <f t="shared" si="50"/>
        <v>23.149999999999995</v>
      </c>
      <c r="AU118" s="51">
        <f t="shared" si="50"/>
        <v>23.991000000000003</v>
      </c>
      <c r="AV118" s="51">
        <f t="shared" si="50"/>
        <v>22.475200000000005</v>
      </c>
      <c r="AW118" s="51">
        <f t="shared" si="50"/>
        <v>20.794900000000009</v>
      </c>
      <c r="AX118" s="51">
        <f t="shared" si="50"/>
        <v>18.6051</v>
      </c>
      <c r="AY118" s="51">
        <f t="shared" si="50"/>
        <v>17.117799999999999</v>
      </c>
      <c r="AZ118" s="51">
        <f t="shared" si="50"/>
        <v>16.111999999999998</v>
      </c>
      <c r="BA118" s="12"/>
      <c r="BB118" s="12"/>
      <c r="BD118" s="20"/>
      <c r="BE118" s="20"/>
      <c r="BF118" s="20"/>
      <c r="BH118" s="39"/>
      <c r="BI118" s="2"/>
      <c r="BJ118" s="40"/>
      <c r="BK118" s="40"/>
      <c r="BL118" s="40"/>
      <c r="BM118" s="41"/>
      <c r="BN118" s="41"/>
      <c r="BO118" s="41"/>
      <c r="BP118" s="39"/>
      <c r="BQ118" s="2"/>
      <c r="BR118" s="40"/>
      <c r="BS118" s="40"/>
      <c r="BT118" s="40"/>
      <c r="BU118" s="41"/>
      <c r="BV118" s="41"/>
      <c r="BW118" s="41"/>
      <c r="BX118" s="12"/>
      <c r="BY118" s="2"/>
      <c r="BZ118" s="40"/>
      <c r="CA118" s="40"/>
      <c r="CB118" s="40"/>
      <c r="CC118" s="41"/>
      <c r="CD118" s="41"/>
      <c r="CE118" s="41"/>
      <c r="CF118" s="2"/>
      <c r="CG118" s="40"/>
      <c r="CH118" s="40"/>
      <c r="CI118" s="40"/>
      <c r="CJ118" s="40"/>
      <c r="CK118" s="40"/>
      <c r="CL118" s="40"/>
      <c r="CM118" s="40"/>
      <c r="CN118" s="2"/>
      <c r="CO118" s="40"/>
      <c r="CP118" s="40"/>
      <c r="CQ118" s="40"/>
      <c r="CR118" s="40"/>
      <c r="CS118" s="40"/>
      <c r="CT118" s="40"/>
      <c r="CU118" s="20"/>
      <c r="CV118" s="2"/>
      <c r="CW118" s="40"/>
      <c r="CX118" s="40"/>
      <c r="CY118" s="40"/>
      <c r="CZ118" s="40"/>
      <c r="DA118" s="40"/>
      <c r="DB118" s="40"/>
      <c r="DC118" s="20"/>
      <c r="DD118" s="2"/>
      <c r="DE118" s="40"/>
      <c r="DF118" s="40"/>
      <c r="DG118" s="40"/>
      <c r="DH118" s="40"/>
      <c r="DI118" s="40"/>
      <c r="DJ118" s="40"/>
      <c r="DK118" s="40"/>
      <c r="DL118" s="2"/>
      <c r="DM118" s="40"/>
      <c r="DN118" s="40"/>
      <c r="DO118" s="40"/>
      <c r="DP118" s="40"/>
      <c r="DQ118" s="40"/>
      <c r="DR118" s="40"/>
      <c r="DS118" s="40"/>
      <c r="DT118" s="2"/>
      <c r="DU118" s="40"/>
      <c r="DV118" s="40"/>
      <c r="DW118" s="40"/>
      <c r="DX118" s="40"/>
      <c r="DY118" s="40"/>
      <c r="DZ118" s="40"/>
      <c r="EA118" s="40"/>
    </row>
    <row r="119" spans="1:131" x14ac:dyDescent="0.3">
      <c r="A119" t="s">
        <v>138</v>
      </c>
      <c r="B119">
        <v>0</v>
      </c>
      <c r="C119">
        <v>1</v>
      </c>
      <c r="D119">
        <v>1</v>
      </c>
      <c r="E119">
        <v>0.8</v>
      </c>
      <c r="F119">
        <v>0.6</v>
      </c>
      <c r="G119">
        <v>0.5</v>
      </c>
      <c r="H119">
        <v>0.4</v>
      </c>
      <c r="I119">
        <v>0.3</v>
      </c>
      <c r="J119">
        <v>0.2</v>
      </c>
      <c r="K119">
        <v>0.1</v>
      </c>
      <c r="L119">
        <v>0.1</v>
      </c>
      <c r="M119">
        <v>0.1</v>
      </c>
      <c r="O119" t="s">
        <v>138</v>
      </c>
      <c r="P119">
        <v>1</v>
      </c>
      <c r="Q119">
        <v>2</v>
      </c>
      <c r="R119">
        <v>2</v>
      </c>
      <c r="S119">
        <v>1.8</v>
      </c>
      <c r="T119">
        <v>1.5</v>
      </c>
      <c r="U119">
        <v>1.2</v>
      </c>
      <c r="V119">
        <v>1</v>
      </c>
      <c r="W119">
        <v>0.8</v>
      </c>
      <c r="X119">
        <v>0.7</v>
      </c>
      <c r="Y119">
        <v>0.6</v>
      </c>
      <c r="Z119">
        <v>0.5</v>
      </c>
      <c r="AA119">
        <v>0.4</v>
      </c>
      <c r="AC119" t="s">
        <v>138</v>
      </c>
      <c r="AD119">
        <f t="shared" si="41"/>
        <v>-1</v>
      </c>
      <c r="AE119">
        <f t="shared" si="41"/>
        <v>-1</v>
      </c>
      <c r="AF119">
        <f t="shared" si="41"/>
        <v>-1</v>
      </c>
      <c r="AG119">
        <f t="shared" si="41"/>
        <v>-1</v>
      </c>
      <c r="AH119">
        <f t="shared" si="41"/>
        <v>-0.9</v>
      </c>
      <c r="AI119">
        <f t="shared" si="41"/>
        <v>-0.7</v>
      </c>
      <c r="AJ119">
        <f t="shared" si="41"/>
        <v>-0.6</v>
      </c>
      <c r="AK119">
        <f t="shared" si="41"/>
        <v>-0.5</v>
      </c>
      <c r="AL119">
        <f t="shared" si="41"/>
        <v>-0.49999999999999994</v>
      </c>
      <c r="AM119">
        <f t="shared" si="41"/>
        <v>-0.5</v>
      </c>
      <c r="AN119">
        <f t="shared" si="41"/>
        <v>-0.4</v>
      </c>
      <c r="AO119">
        <f t="shared" si="41"/>
        <v>-0.30000000000000004</v>
      </c>
      <c r="AQ119" t="s">
        <v>244</v>
      </c>
      <c r="AR119" s="51">
        <f>BB20</f>
        <v>14.3293</v>
      </c>
      <c r="AS119" s="51">
        <f t="shared" ref="AS119:AZ119" si="51">BC20</f>
        <v>18.707699999999999</v>
      </c>
      <c r="AT119" s="51">
        <f t="shared" si="51"/>
        <v>24.583699999999997</v>
      </c>
      <c r="AU119" s="51">
        <f t="shared" si="51"/>
        <v>28.773300000000003</v>
      </c>
      <c r="AV119" s="51">
        <f t="shared" si="51"/>
        <v>26.897200000000002</v>
      </c>
      <c r="AW119" s="51">
        <f t="shared" si="51"/>
        <v>24.507500000000004</v>
      </c>
      <c r="AX119" s="51">
        <f t="shared" si="51"/>
        <v>21.597399999999997</v>
      </c>
      <c r="AY119" s="51">
        <f t="shared" si="51"/>
        <v>19.412500000000005</v>
      </c>
      <c r="AZ119" s="51">
        <f t="shared" si="51"/>
        <v>17.982199999999999</v>
      </c>
      <c r="BA119" s="12"/>
      <c r="BB119" s="12"/>
      <c r="BD119" s="20"/>
      <c r="BE119" s="20"/>
      <c r="BF119" s="20"/>
      <c r="BH119" s="39"/>
      <c r="BI119" s="2"/>
      <c r="BJ119" s="40"/>
      <c r="BK119" s="40"/>
      <c r="BL119" s="40"/>
      <c r="BM119" s="41"/>
      <c r="BN119" s="41"/>
      <c r="BO119" s="41"/>
      <c r="BP119" s="39"/>
      <c r="BQ119" s="2"/>
      <c r="BR119" s="40"/>
      <c r="BS119" s="40"/>
      <c r="BT119" s="40"/>
      <c r="BU119" s="41"/>
      <c r="BV119" s="41"/>
      <c r="BW119" s="41"/>
      <c r="BX119" s="12"/>
      <c r="BY119" s="2"/>
      <c r="BZ119" s="40"/>
      <c r="CA119" s="40"/>
      <c r="CB119" s="40"/>
      <c r="CC119" s="41"/>
      <c r="CD119" s="41"/>
      <c r="CE119" s="41"/>
      <c r="CF119" s="2"/>
      <c r="CG119" s="40"/>
      <c r="CH119" s="40"/>
      <c r="CI119" s="40"/>
      <c r="CJ119" s="40"/>
      <c r="CK119" s="40"/>
      <c r="CL119" s="40"/>
      <c r="CM119" s="40"/>
      <c r="CN119" s="2"/>
      <c r="CO119" s="40"/>
      <c r="CP119" s="40"/>
      <c r="CQ119" s="40"/>
      <c r="CR119" s="40"/>
      <c r="CS119" s="40"/>
      <c r="CT119" s="40"/>
      <c r="CU119" s="20"/>
      <c r="CV119" s="2"/>
      <c r="CW119" s="40"/>
      <c r="CX119" s="40"/>
      <c r="CY119" s="40"/>
      <c r="CZ119" s="40"/>
      <c r="DA119" s="40"/>
      <c r="DB119" s="40"/>
      <c r="DC119" s="20"/>
      <c r="DD119" s="2"/>
      <c r="DE119" s="40"/>
      <c r="DF119" s="40"/>
      <c r="DG119" s="40"/>
      <c r="DH119" s="40"/>
      <c r="DI119" s="40"/>
      <c r="DJ119" s="40"/>
      <c r="DK119" s="40"/>
      <c r="DL119" s="2"/>
      <c r="DM119" s="40"/>
      <c r="DN119" s="40"/>
      <c r="DO119" s="40"/>
      <c r="DP119" s="40"/>
      <c r="DQ119" s="40"/>
      <c r="DR119" s="40"/>
      <c r="DS119" s="40"/>
      <c r="DT119" s="2"/>
      <c r="DU119" s="40"/>
      <c r="DV119" s="40"/>
      <c r="DW119" s="40"/>
      <c r="DX119" s="40"/>
      <c r="DY119" s="40"/>
      <c r="DZ119" s="40"/>
      <c r="EA119" s="40"/>
    </row>
    <row r="120" spans="1:131" x14ac:dyDescent="0.3">
      <c r="A120" t="s">
        <v>139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O120" t="s">
        <v>139</v>
      </c>
      <c r="P120">
        <v>0</v>
      </c>
      <c r="Q120">
        <v>1</v>
      </c>
      <c r="R120">
        <v>1</v>
      </c>
      <c r="S120">
        <v>1</v>
      </c>
      <c r="T120">
        <v>1.2</v>
      </c>
      <c r="U120">
        <v>1.4</v>
      </c>
      <c r="V120">
        <v>1.7</v>
      </c>
      <c r="W120">
        <v>2.1</v>
      </c>
      <c r="X120">
        <v>2.5</v>
      </c>
      <c r="Y120">
        <v>3</v>
      </c>
      <c r="Z120">
        <v>3.4</v>
      </c>
      <c r="AA120">
        <v>3.7</v>
      </c>
      <c r="AC120" t="s">
        <v>139</v>
      </c>
      <c r="AD120">
        <f t="shared" si="41"/>
        <v>0</v>
      </c>
      <c r="AE120">
        <f t="shared" si="41"/>
        <v>-1</v>
      </c>
      <c r="AF120">
        <f t="shared" si="41"/>
        <v>-1</v>
      </c>
      <c r="AG120">
        <f t="shared" ref="AG120:AO137" si="52">E120-S120</f>
        <v>-1</v>
      </c>
      <c r="AH120">
        <f t="shared" si="52"/>
        <v>-1.2</v>
      </c>
      <c r="AI120">
        <f t="shared" si="52"/>
        <v>-1.4</v>
      </c>
      <c r="AJ120">
        <f t="shared" si="52"/>
        <v>-1.7</v>
      </c>
      <c r="AK120">
        <f t="shared" si="52"/>
        <v>-2.1</v>
      </c>
      <c r="AL120">
        <f t="shared" si="52"/>
        <v>-2.5</v>
      </c>
      <c r="AM120">
        <f t="shared" si="52"/>
        <v>-3</v>
      </c>
      <c r="AN120">
        <f t="shared" si="52"/>
        <v>-3.4</v>
      </c>
      <c r="AO120">
        <f t="shared" si="52"/>
        <v>-3.7</v>
      </c>
      <c r="AQ120" t="s">
        <v>245</v>
      </c>
      <c r="AR120" s="51">
        <f>BL20</f>
        <v>14.3293</v>
      </c>
      <c r="AS120" s="51">
        <f t="shared" ref="AS120:AZ120" si="53">BM20</f>
        <v>18.5687</v>
      </c>
      <c r="AT120" s="51">
        <f t="shared" si="53"/>
        <v>23.751600000000003</v>
      </c>
      <c r="AU120" s="51">
        <f t="shared" si="53"/>
        <v>25.930000000000003</v>
      </c>
      <c r="AV120" s="51">
        <f t="shared" si="53"/>
        <v>22.493300000000001</v>
      </c>
      <c r="AW120" s="51">
        <f t="shared" si="53"/>
        <v>19.9285</v>
      </c>
      <c r="AX120" s="51">
        <f t="shared" si="53"/>
        <v>17.668900000000001</v>
      </c>
      <c r="AY120" s="51">
        <f t="shared" si="53"/>
        <v>15.864799999999999</v>
      </c>
      <c r="AZ120" s="51">
        <f t="shared" si="53"/>
        <v>14.6256</v>
      </c>
      <c r="BA120" s="12"/>
      <c r="BB120" s="12"/>
      <c r="BD120" s="20"/>
      <c r="BE120" s="20"/>
      <c r="BF120" s="20"/>
      <c r="BH120" s="39"/>
      <c r="BI120" s="2"/>
      <c r="BJ120" s="40"/>
      <c r="BK120" s="40"/>
      <c r="BL120" s="40"/>
      <c r="BM120" s="41"/>
      <c r="BN120" s="41"/>
      <c r="BO120" s="41"/>
      <c r="BP120" s="39"/>
      <c r="BQ120" s="2"/>
      <c r="BR120" s="40"/>
      <c r="BS120" s="40"/>
      <c r="BT120" s="40"/>
      <c r="BU120" s="41"/>
      <c r="BV120" s="41"/>
      <c r="BW120" s="41"/>
      <c r="BX120" s="12"/>
      <c r="BY120" s="2"/>
      <c r="BZ120" s="40"/>
      <c r="CA120" s="40"/>
      <c r="CB120" s="40"/>
      <c r="CC120" s="41"/>
      <c r="CD120" s="41"/>
      <c r="CE120" s="41"/>
      <c r="CF120" s="2"/>
      <c r="CG120" s="40"/>
      <c r="CH120" s="40"/>
      <c r="CI120" s="40"/>
      <c r="CJ120" s="40"/>
      <c r="CK120" s="40"/>
      <c r="CL120" s="40"/>
      <c r="CM120" s="40"/>
      <c r="CN120" s="2"/>
      <c r="CO120" s="40"/>
      <c r="CP120" s="40"/>
      <c r="CQ120" s="40"/>
      <c r="CR120" s="40"/>
      <c r="CS120" s="40"/>
      <c r="CT120" s="40"/>
      <c r="CU120" s="20"/>
      <c r="CV120" s="2"/>
      <c r="CW120" s="40"/>
      <c r="CX120" s="40"/>
      <c r="CY120" s="40"/>
      <c r="CZ120" s="40"/>
      <c r="DA120" s="40"/>
      <c r="DB120" s="40"/>
      <c r="DC120" s="20"/>
      <c r="DD120" s="2"/>
      <c r="DE120" s="40"/>
      <c r="DF120" s="40"/>
      <c r="DG120" s="40"/>
      <c r="DH120" s="40"/>
      <c r="DI120" s="40"/>
      <c r="DJ120" s="40"/>
      <c r="DK120" s="40"/>
      <c r="DL120" s="2"/>
      <c r="DM120" s="40"/>
      <c r="DN120" s="40"/>
      <c r="DO120" s="40"/>
      <c r="DP120" s="40"/>
      <c r="DQ120" s="40"/>
      <c r="DR120" s="40"/>
      <c r="DS120" s="40"/>
      <c r="DT120" s="2"/>
      <c r="DU120" s="40"/>
      <c r="DV120" s="40"/>
      <c r="DW120" s="40"/>
      <c r="DX120" s="40"/>
      <c r="DY120" s="40"/>
      <c r="DZ120" s="40"/>
      <c r="EA120" s="40"/>
    </row>
    <row r="121" spans="1:131" x14ac:dyDescent="0.3">
      <c r="A121" t="s">
        <v>53</v>
      </c>
      <c r="B121">
        <v>17981</v>
      </c>
      <c r="C121">
        <v>3200</v>
      </c>
      <c r="D121">
        <v>3276.7</v>
      </c>
      <c r="E121">
        <v>3890.2</v>
      </c>
      <c r="F121">
        <v>4493.3999999999996</v>
      </c>
      <c r="G121">
        <v>4949</v>
      </c>
      <c r="H121">
        <v>4749.8999999999996</v>
      </c>
      <c r="I121">
        <v>4336.6000000000004</v>
      </c>
      <c r="J121">
        <v>3788.8</v>
      </c>
      <c r="K121">
        <v>2807.8</v>
      </c>
      <c r="L121">
        <v>2071.6</v>
      </c>
      <c r="M121">
        <v>1528.5</v>
      </c>
      <c r="O121" t="s">
        <v>53</v>
      </c>
      <c r="P121">
        <v>58</v>
      </c>
      <c r="Q121">
        <v>17</v>
      </c>
      <c r="R121">
        <v>20</v>
      </c>
      <c r="S121">
        <v>17.7</v>
      </c>
      <c r="T121">
        <v>14.4</v>
      </c>
      <c r="U121">
        <v>11.8</v>
      </c>
      <c r="V121">
        <v>9.6</v>
      </c>
      <c r="W121">
        <v>7.8</v>
      </c>
      <c r="X121">
        <v>6.4</v>
      </c>
      <c r="Y121">
        <v>5.2</v>
      </c>
      <c r="Z121">
        <v>4.2</v>
      </c>
      <c r="AA121">
        <v>3.5</v>
      </c>
      <c r="AC121" t="s">
        <v>53</v>
      </c>
      <c r="AD121">
        <f t="shared" ref="AD121:AF137" si="54">B121-P121</f>
        <v>17923</v>
      </c>
      <c r="AE121">
        <f t="shared" si="54"/>
        <v>3183</v>
      </c>
      <c r="AF121">
        <f t="shared" si="54"/>
        <v>3256.7</v>
      </c>
      <c r="AG121">
        <f t="shared" si="52"/>
        <v>3872.5</v>
      </c>
      <c r="AH121">
        <f t="shared" si="52"/>
        <v>4479</v>
      </c>
      <c r="AI121">
        <f t="shared" si="52"/>
        <v>4937.2</v>
      </c>
      <c r="AJ121">
        <f t="shared" si="52"/>
        <v>4740.2999999999993</v>
      </c>
      <c r="AK121">
        <f t="shared" si="52"/>
        <v>4328.8</v>
      </c>
      <c r="AL121">
        <f t="shared" si="52"/>
        <v>3782.4</v>
      </c>
      <c r="AM121">
        <f t="shared" si="52"/>
        <v>2802.6000000000004</v>
      </c>
      <c r="AN121">
        <f t="shared" si="52"/>
        <v>2067.4</v>
      </c>
      <c r="AO121">
        <f t="shared" si="52"/>
        <v>1525</v>
      </c>
      <c r="AQ121" t="s">
        <v>246</v>
      </c>
      <c r="AR121" s="51">
        <f>BV20</f>
        <v>14.3293</v>
      </c>
      <c r="AS121" s="51">
        <f t="shared" ref="AS121:AZ121" si="55">BW20</f>
        <v>18.628599999999999</v>
      </c>
      <c r="AT121" s="51">
        <f t="shared" si="55"/>
        <v>24.450400000000002</v>
      </c>
      <c r="AU121" s="51">
        <f t="shared" si="55"/>
        <v>28.434399999999997</v>
      </c>
      <c r="AV121" s="51">
        <f t="shared" si="55"/>
        <v>25.587400000000002</v>
      </c>
      <c r="AW121" s="51">
        <f t="shared" si="55"/>
        <v>23.456300000000002</v>
      </c>
      <c r="AX121" s="51">
        <f t="shared" si="55"/>
        <v>20.637800000000002</v>
      </c>
      <c r="AY121" s="51">
        <f t="shared" si="55"/>
        <v>18.764299999999999</v>
      </c>
      <c r="AZ121" s="51">
        <f t="shared" si="55"/>
        <v>17.497699999999998</v>
      </c>
      <c r="BA121" s="11"/>
      <c r="BB121" s="11"/>
      <c r="BC121" s="4"/>
      <c r="BD121" s="15"/>
      <c r="BE121" s="15"/>
      <c r="BF121" s="15"/>
      <c r="BH121" s="35"/>
      <c r="BI121" s="2"/>
      <c r="BJ121" s="37"/>
      <c r="BK121" s="37"/>
      <c r="BL121" s="37"/>
      <c r="BM121" s="38"/>
      <c r="BN121" s="38"/>
      <c r="BO121" s="38"/>
      <c r="BP121" s="35"/>
      <c r="BQ121" s="2"/>
      <c r="BR121" s="37"/>
      <c r="BS121" s="37"/>
      <c r="BT121" s="37"/>
      <c r="BU121" s="38"/>
      <c r="BV121" s="38"/>
      <c r="BW121" s="38"/>
      <c r="BX121" s="11"/>
      <c r="BY121" s="2"/>
      <c r="BZ121" s="37"/>
      <c r="CA121" s="37"/>
      <c r="CB121" s="37"/>
      <c r="CC121" s="38"/>
      <c r="CD121" s="38"/>
      <c r="CE121" s="38"/>
      <c r="CF121" s="2"/>
      <c r="CG121" s="37"/>
      <c r="CH121" s="37"/>
      <c r="CI121" s="37"/>
      <c r="CJ121" s="37"/>
      <c r="CK121" s="37"/>
      <c r="CL121" s="37"/>
      <c r="CM121" s="37"/>
      <c r="CN121" s="2"/>
      <c r="CO121" s="37"/>
      <c r="CP121" s="37"/>
      <c r="CQ121" s="37"/>
      <c r="CR121" s="37"/>
      <c r="CS121" s="37"/>
      <c r="CT121" s="37"/>
      <c r="CU121" s="15"/>
      <c r="CV121" s="2"/>
      <c r="CW121" s="37"/>
      <c r="CX121" s="37"/>
      <c r="CY121" s="37"/>
      <c r="CZ121" s="37"/>
      <c r="DA121" s="37"/>
      <c r="DB121" s="37"/>
      <c r="DC121" s="15"/>
      <c r="DD121" s="2"/>
      <c r="DE121" s="37"/>
      <c r="DF121" s="37"/>
      <c r="DG121" s="37"/>
      <c r="DH121" s="37"/>
      <c r="DI121" s="37"/>
      <c r="DJ121" s="37"/>
      <c r="DK121" s="37"/>
      <c r="DL121" s="2"/>
      <c r="DM121" s="37"/>
      <c r="DN121" s="37"/>
      <c r="DO121" s="37"/>
      <c r="DP121" s="37"/>
      <c r="DQ121" s="37"/>
      <c r="DR121" s="37"/>
      <c r="DS121" s="37"/>
      <c r="DT121" s="2"/>
      <c r="DU121" s="37"/>
      <c r="DV121" s="37"/>
      <c r="DW121" s="37"/>
      <c r="DX121" s="37"/>
      <c r="DY121" s="37"/>
      <c r="DZ121" s="37"/>
      <c r="EA121" s="37"/>
    </row>
    <row r="122" spans="1:131" x14ac:dyDescent="0.3">
      <c r="A122" t="s">
        <v>140</v>
      </c>
      <c r="B122">
        <v>6</v>
      </c>
      <c r="C122">
        <v>1</v>
      </c>
      <c r="D122">
        <v>1</v>
      </c>
      <c r="E122">
        <v>0.8</v>
      </c>
      <c r="F122">
        <v>0.6</v>
      </c>
      <c r="G122">
        <v>0.5</v>
      </c>
      <c r="H122">
        <v>0.3</v>
      </c>
      <c r="I122">
        <v>0.3</v>
      </c>
      <c r="J122">
        <v>0.2</v>
      </c>
      <c r="K122">
        <v>0.1</v>
      </c>
      <c r="L122">
        <v>0.1</v>
      </c>
      <c r="M122">
        <v>0.1</v>
      </c>
      <c r="O122" t="s">
        <v>140</v>
      </c>
      <c r="P122">
        <v>0</v>
      </c>
      <c r="Q122">
        <v>2</v>
      </c>
      <c r="R122">
        <v>2</v>
      </c>
      <c r="S122">
        <v>2</v>
      </c>
      <c r="T122">
        <v>1.7</v>
      </c>
      <c r="U122">
        <v>1.4</v>
      </c>
      <c r="V122">
        <v>1.2</v>
      </c>
      <c r="W122">
        <v>1</v>
      </c>
      <c r="X122">
        <v>0.8</v>
      </c>
      <c r="Y122">
        <v>0.8</v>
      </c>
      <c r="Z122">
        <v>0.7</v>
      </c>
      <c r="AA122">
        <v>0.7</v>
      </c>
      <c r="AC122" t="s">
        <v>140</v>
      </c>
      <c r="AD122">
        <f t="shared" si="54"/>
        <v>6</v>
      </c>
      <c r="AE122">
        <f t="shared" si="54"/>
        <v>-1</v>
      </c>
      <c r="AF122">
        <f t="shared" si="54"/>
        <v>-1</v>
      </c>
      <c r="AG122">
        <f t="shared" si="52"/>
        <v>-1.2</v>
      </c>
      <c r="AH122">
        <f t="shared" si="52"/>
        <v>-1.1000000000000001</v>
      </c>
      <c r="AI122">
        <f t="shared" si="52"/>
        <v>-0.89999999999999991</v>
      </c>
      <c r="AJ122">
        <f t="shared" si="52"/>
        <v>-0.89999999999999991</v>
      </c>
      <c r="AK122">
        <f t="shared" si="52"/>
        <v>-0.7</v>
      </c>
      <c r="AL122">
        <f t="shared" si="52"/>
        <v>-0.60000000000000009</v>
      </c>
      <c r="AM122">
        <f t="shared" si="52"/>
        <v>-0.70000000000000007</v>
      </c>
      <c r="AN122">
        <f t="shared" si="52"/>
        <v>-0.6</v>
      </c>
      <c r="AO122">
        <f t="shared" si="52"/>
        <v>-0.6</v>
      </c>
      <c r="AR122" s="51"/>
      <c r="AS122" s="51"/>
      <c r="AT122" s="51"/>
      <c r="AU122" s="51"/>
      <c r="AV122" s="51"/>
      <c r="AW122" s="51"/>
      <c r="AX122" s="51"/>
      <c r="AY122" s="51"/>
      <c r="AZ122" s="51"/>
      <c r="BA122" s="12"/>
      <c r="BB122" s="12"/>
      <c r="BD122" s="20"/>
      <c r="BE122" s="20"/>
      <c r="BF122" s="20"/>
      <c r="BH122" s="39"/>
      <c r="BI122" s="2"/>
      <c r="BJ122" s="40"/>
      <c r="BK122" s="40"/>
      <c r="BL122" s="40"/>
      <c r="BM122" s="41"/>
      <c r="BN122" s="41"/>
      <c r="BO122" s="41"/>
      <c r="BP122" s="39"/>
      <c r="BQ122" s="2"/>
      <c r="BR122" s="40"/>
      <c r="BS122" s="40"/>
      <c r="BT122" s="40"/>
      <c r="BU122" s="41"/>
      <c r="BV122" s="41"/>
      <c r="BW122" s="41"/>
      <c r="BX122" s="12"/>
      <c r="BY122" s="2"/>
      <c r="BZ122" s="40"/>
      <c r="CA122" s="40"/>
      <c r="CB122" s="40"/>
      <c r="CC122" s="41"/>
      <c r="CD122" s="41"/>
      <c r="CE122" s="41"/>
      <c r="CF122" s="2"/>
      <c r="CG122" s="40"/>
      <c r="CH122" s="40"/>
      <c r="CI122" s="40"/>
      <c r="CJ122" s="40"/>
      <c r="CK122" s="40"/>
      <c r="CL122" s="40"/>
      <c r="CM122" s="40"/>
      <c r="CN122" s="2"/>
      <c r="CO122" s="40"/>
      <c r="CP122" s="40"/>
      <c r="CQ122" s="40"/>
      <c r="CR122" s="40"/>
      <c r="CS122" s="40"/>
      <c r="CT122" s="40"/>
      <c r="CU122" s="20"/>
      <c r="CV122" s="2"/>
      <c r="CW122" s="40"/>
      <c r="CX122" s="40"/>
      <c r="CY122" s="40"/>
      <c r="CZ122" s="40"/>
      <c r="DA122" s="40"/>
      <c r="DB122" s="40"/>
      <c r="DC122" s="20"/>
      <c r="DD122" s="2"/>
      <c r="DE122" s="40"/>
      <c r="DF122" s="40"/>
      <c r="DG122" s="40"/>
      <c r="DH122" s="40"/>
      <c r="DI122" s="40"/>
      <c r="DJ122" s="40"/>
      <c r="DK122" s="40"/>
      <c r="DL122" s="2"/>
      <c r="DM122" s="40"/>
      <c r="DN122" s="40"/>
      <c r="DO122" s="40"/>
      <c r="DP122" s="40"/>
      <c r="DQ122" s="40"/>
      <c r="DR122" s="40"/>
      <c r="DS122" s="40"/>
      <c r="DT122" s="2"/>
      <c r="DU122" s="40"/>
      <c r="DV122" s="40"/>
      <c r="DW122" s="40"/>
      <c r="DX122" s="40"/>
      <c r="DY122" s="40"/>
      <c r="DZ122" s="40"/>
      <c r="EA122" s="40"/>
    </row>
    <row r="123" spans="1:131" x14ac:dyDescent="0.3">
      <c r="A123" t="s">
        <v>141</v>
      </c>
      <c r="B123">
        <v>1343</v>
      </c>
      <c r="C123">
        <v>43</v>
      </c>
      <c r="D123">
        <v>213</v>
      </c>
      <c r="E123">
        <v>211.7</v>
      </c>
      <c r="F123">
        <v>281.10000000000002</v>
      </c>
      <c r="G123">
        <v>372.5</v>
      </c>
      <c r="H123">
        <v>288.7</v>
      </c>
      <c r="I123">
        <v>213.1</v>
      </c>
      <c r="J123">
        <v>174.3</v>
      </c>
      <c r="K123">
        <v>142.19999999999999</v>
      </c>
      <c r="L123">
        <v>114.6</v>
      </c>
      <c r="M123">
        <v>84.6</v>
      </c>
      <c r="O123" t="s">
        <v>141</v>
      </c>
      <c r="P123">
        <v>0</v>
      </c>
      <c r="Q123">
        <v>1</v>
      </c>
      <c r="R123">
        <v>1</v>
      </c>
      <c r="S123">
        <v>0.9</v>
      </c>
      <c r="T123">
        <v>0.7</v>
      </c>
      <c r="U123">
        <v>0.6</v>
      </c>
      <c r="V123">
        <v>0.5</v>
      </c>
      <c r="W123">
        <v>0.4</v>
      </c>
      <c r="X123">
        <v>0.3</v>
      </c>
      <c r="Y123">
        <v>0.3</v>
      </c>
      <c r="Z123">
        <v>0.2</v>
      </c>
      <c r="AA123">
        <v>0.2</v>
      </c>
      <c r="AC123" t="s">
        <v>141</v>
      </c>
      <c r="AD123">
        <f t="shared" si="54"/>
        <v>1343</v>
      </c>
      <c r="AE123">
        <f t="shared" si="54"/>
        <v>42</v>
      </c>
      <c r="AF123">
        <f t="shared" si="54"/>
        <v>212</v>
      </c>
      <c r="AG123">
        <f t="shared" si="52"/>
        <v>210.79999999999998</v>
      </c>
      <c r="AH123">
        <f t="shared" si="52"/>
        <v>280.40000000000003</v>
      </c>
      <c r="AI123">
        <f t="shared" si="52"/>
        <v>371.9</v>
      </c>
      <c r="AJ123">
        <f t="shared" si="52"/>
        <v>288.2</v>
      </c>
      <c r="AK123">
        <f t="shared" si="52"/>
        <v>212.7</v>
      </c>
      <c r="AL123">
        <f t="shared" si="52"/>
        <v>174</v>
      </c>
      <c r="AM123">
        <f t="shared" si="52"/>
        <v>141.89999999999998</v>
      </c>
      <c r="AN123">
        <f t="shared" si="52"/>
        <v>114.39999999999999</v>
      </c>
      <c r="AO123">
        <f t="shared" si="52"/>
        <v>84.399999999999991</v>
      </c>
      <c r="AR123" s="51"/>
      <c r="AS123" s="51"/>
      <c r="AT123" s="51"/>
      <c r="AU123" s="51"/>
      <c r="AV123" s="51"/>
      <c r="AW123" s="51"/>
      <c r="AX123" s="51"/>
      <c r="AY123" s="51"/>
      <c r="AZ123" s="51"/>
      <c r="BA123" s="12"/>
      <c r="BB123" s="12"/>
      <c r="BD123" s="20"/>
      <c r="BE123" s="20"/>
      <c r="BF123" s="20"/>
      <c r="BH123" s="39"/>
      <c r="BI123" s="2"/>
      <c r="BJ123" s="40"/>
      <c r="BK123" s="40"/>
      <c r="BL123" s="40"/>
      <c r="BM123" s="41"/>
      <c r="BN123" s="41"/>
      <c r="BO123" s="41"/>
      <c r="BP123" s="39"/>
      <c r="BQ123" s="2"/>
      <c r="BR123" s="40"/>
      <c r="BS123" s="40"/>
      <c r="BT123" s="40"/>
      <c r="BU123" s="41"/>
      <c r="BV123" s="41"/>
      <c r="BW123" s="41"/>
      <c r="BX123" s="12"/>
      <c r="BY123" s="2"/>
      <c r="BZ123" s="40"/>
      <c r="CA123" s="40"/>
      <c r="CB123" s="40"/>
      <c r="CC123" s="41"/>
      <c r="CD123" s="41"/>
      <c r="CE123" s="41"/>
      <c r="CF123" s="2"/>
      <c r="CG123" s="40"/>
      <c r="CH123" s="40"/>
      <c r="CI123" s="40"/>
      <c r="CJ123" s="40"/>
      <c r="CK123" s="40"/>
      <c r="CL123" s="40"/>
      <c r="CM123" s="40"/>
      <c r="CN123" s="2"/>
      <c r="CO123" s="40"/>
      <c r="CP123" s="40"/>
      <c r="CQ123" s="40"/>
      <c r="CR123" s="40"/>
      <c r="CS123" s="40"/>
      <c r="CT123" s="40"/>
      <c r="CU123" s="20"/>
      <c r="CV123" s="2"/>
      <c r="CW123" s="40"/>
      <c r="CX123" s="40"/>
      <c r="CY123" s="40"/>
      <c r="CZ123" s="40"/>
      <c r="DA123" s="40"/>
      <c r="DB123" s="40"/>
      <c r="DC123" s="20"/>
      <c r="DD123" s="2"/>
      <c r="DE123" s="40"/>
      <c r="DF123" s="40"/>
      <c r="DG123" s="40"/>
      <c r="DH123" s="40"/>
      <c r="DI123" s="40"/>
      <c r="DJ123" s="40"/>
      <c r="DK123" s="40"/>
      <c r="DL123" s="2"/>
      <c r="DM123" s="40"/>
      <c r="DN123" s="40"/>
      <c r="DO123" s="40"/>
      <c r="DP123" s="40"/>
      <c r="DQ123" s="40"/>
      <c r="DR123" s="40"/>
      <c r="DS123" s="40"/>
      <c r="DT123" s="2"/>
      <c r="DU123" s="40"/>
      <c r="DV123" s="40"/>
      <c r="DW123" s="40"/>
      <c r="DX123" s="40"/>
      <c r="DY123" s="40"/>
      <c r="DZ123" s="40"/>
      <c r="EA123" s="40"/>
    </row>
    <row r="124" spans="1:131" x14ac:dyDescent="0.3">
      <c r="A124" t="s">
        <v>142</v>
      </c>
      <c r="B124">
        <v>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O124" t="s">
        <v>142</v>
      </c>
      <c r="P124">
        <v>0</v>
      </c>
      <c r="Q124">
        <v>17</v>
      </c>
      <c r="R124">
        <v>11</v>
      </c>
      <c r="S124">
        <v>9.9</v>
      </c>
      <c r="T124">
        <v>8.1</v>
      </c>
      <c r="U124">
        <v>6.6</v>
      </c>
      <c r="V124">
        <v>5.4</v>
      </c>
      <c r="W124">
        <v>4.4000000000000004</v>
      </c>
      <c r="X124">
        <v>5.3</v>
      </c>
      <c r="Y124">
        <v>6.5</v>
      </c>
      <c r="Z124">
        <v>7.9</v>
      </c>
      <c r="AA124">
        <v>9.6</v>
      </c>
      <c r="AC124" t="s">
        <v>142</v>
      </c>
      <c r="AD124">
        <f t="shared" si="54"/>
        <v>1</v>
      </c>
      <c r="AE124">
        <f t="shared" si="54"/>
        <v>-17</v>
      </c>
      <c r="AF124">
        <f t="shared" si="54"/>
        <v>-11</v>
      </c>
      <c r="AG124">
        <f t="shared" si="52"/>
        <v>-9.9</v>
      </c>
      <c r="AH124">
        <f t="shared" si="52"/>
        <v>-8.1</v>
      </c>
      <c r="AI124">
        <f t="shared" si="52"/>
        <v>-6.6</v>
      </c>
      <c r="AJ124">
        <f t="shared" si="52"/>
        <v>-5.4</v>
      </c>
      <c r="AK124">
        <f t="shared" si="52"/>
        <v>-4.4000000000000004</v>
      </c>
      <c r="AL124">
        <f t="shared" si="52"/>
        <v>-5.3</v>
      </c>
      <c r="AM124">
        <f t="shared" si="52"/>
        <v>-6.5</v>
      </c>
      <c r="AN124">
        <f t="shared" si="52"/>
        <v>-7.9</v>
      </c>
      <c r="AO124">
        <f t="shared" si="52"/>
        <v>-9.6</v>
      </c>
      <c r="AR124" s="51"/>
      <c r="AS124" s="51"/>
      <c r="AT124" s="51"/>
      <c r="AU124" s="51"/>
      <c r="AV124" s="51"/>
      <c r="AW124" s="51"/>
      <c r="AX124" s="51"/>
      <c r="AY124" s="51"/>
      <c r="AZ124" s="51"/>
      <c r="BA124" s="12"/>
      <c r="BB124" s="12"/>
      <c r="BD124" s="20"/>
      <c r="BE124" s="20"/>
      <c r="BF124" s="20"/>
      <c r="BH124" s="39"/>
      <c r="BI124" s="2"/>
      <c r="BJ124" s="40"/>
      <c r="BK124" s="40"/>
      <c r="BL124" s="40"/>
      <c r="BM124" s="41"/>
      <c r="BN124" s="41"/>
      <c r="BO124" s="41"/>
      <c r="BP124" s="39"/>
      <c r="BQ124" s="2"/>
      <c r="BR124" s="40"/>
      <c r="BS124" s="40"/>
      <c r="BT124" s="40"/>
      <c r="BU124" s="41"/>
      <c r="BV124" s="41"/>
      <c r="BW124" s="41"/>
      <c r="BX124" s="12"/>
      <c r="BY124" s="2"/>
      <c r="BZ124" s="40"/>
      <c r="CA124" s="40"/>
      <c r="CB124" s="40"/>
      <c r="CC124" s="41"/>
      <c r="CD124" s="41"/>
      <c r="CE124" s="41"/>
      <c r="CF124" s="2"/>
      <c r="CG124" s="40"/>
      <c r="CH124" s="40"/>
      <c r="CI124" s="40"/>
      <c r="CJ124" s="40"/>
      <c r="CK124" s="40"/>
      <c r="CL124" s="40"/>
      <c r="CM124" s="40"/>
      <c r="CN124" s="2"/>
      <c r="CO124" s="40"/>
      <c r="CP124" s="40"/>
      <c r="CQ124" s="40"/>
      <c r="CR124" s="40"/>
      <c r="CS124" s="40"/>
      <c r="CT124" s="40"/>
      <c r="CU124" s="20"/>
      <c r="CV124" s="2"/>
      <c r="CW124" s="40"/>
      <c r="CX124" s="40"/>
      <c r="CY124" s="40"/>
      <c r="CZ124" s="40"/>
      <c r="DA124" s="40"/>
      <c r="DB124" s="40"/>
      <c r="DC124" s="20"/>
      <c r="DD124" s="2"/>
      <c r="DE124" s="40"/>
      <c r="DF124" s="40"/>
      <c r="DG124" s="40"/>
      <c r="DH124" s="40"/>
      <c r="DI124" s="40"/>
      <c r="DJ124" s="40"/>
      <c r="DK124" s="40"/>
      <c r="DL124" s="2"/>
      <c r="DM124" s="40"/>
      <c r="DN124" s="40"/>
      <c r="DO124" s="40"/>
      <c r="DP124" s="40"/>
      <c r="DQ124" s="40"/>
      <c r="DR124" s="40"/>
      <c r="DS124" s="40"/>
      <c r="DT124" s="2"/>
      <c r="DU124" s="40"/>
      <c r="DV124" s="40"/>
      <c r="DW124" s="40"/>
      <c r="DX124" s="40"/>
      <c r="DY124" s="40"/>
      <c r="DZ124" s="40"/>
      <c r="EA124" s="40"/>
    </row>
    <row r="125" spans="1:131" x14ac:dyDescent="0.3">
      <c r="A125" t="s">
        <v>143</v>
      </c>
      <c r="B125">
        <v>0</v>
      </c>
      <c r="C125">
        <v>1</v>
      </c>
      <c r="D125">
        <v>1</v>
      </c>
      <c r="E125">
        <v>0.8</v>
      </c>
      <c r="F125">
        <v>0.6</v>
      </c>
      <c r="G125">
        <v>0.5</v>
      </c>
      <c r="H125">
        <v>0.4</v>
      </c>
      <c r="I125">
        <v>0.3</v>
      </c>
      <c r="J125">
        <v>0.2</v>
      </c>
      <c r="K125">
        <v>0.1</v>
      </c>
      <c r="L125">
        <v>0.1</v>
      </c>
      <c r="M125">
        <v>0.1</v>
      </c>
      <c r="O125" t="s">
        <v>143</v>
      </c>
      <c r="P125">
        <v>1</v>
      </c>
      <c r="Q125">
        <v>29</v>
      </c>
      <c r="R125">
        <v>29</v>
      </c>
      <c r="S125">
        <v>26.1</v>
      </c>
      <c r="T125">
        <v>21.3</v>
      </c>
      <c r="U125">
        <v>17.399999999999999</v>
      </c>
      <c r="V125">
        <v>14.2</v>
      </c>
      <c r="W125">
        <v>11.6</v>
      </c>
      <c r="X125">
        <v>9.5</v>
      </c>
      <c r="Y125">
        <v>11.4</v>
      </c>
      <c r="Z125">
        <v>13.9</v>
      </c>
      <c r="AA125">
        <v>16.899999999999999</v>
      </c>
      <c r="AC125" t="s">
        <v>143</v>
      </c>
      <c r="AD125">
        <f t="shared" si="54"/>
        <v>-1</v>
      </c>
      <c r="AE125">
        <f t="shared" si="54"/>
        <v>-28</v>
      </c>
      <c r="AF125">
        <f t="shared" si="54"/>
        <v>-28</v>
      </c>
      <c r="AG125">
        <f t="shared" si="52"/>
        <v>-25.3</v>
      </c>
      <c r="AH125">
        <f t="shared" si="52"/>
        <v>-20.7</v>
      </c>
      <c r="AI125">
        <f t="shared" si="52"/>
        <v>-16.899999999999999</v>
      </c>
      <c r="AJ125">
        <f t="shared" si="52"/>
        <v>-13.799999999999999</v>
      </c>
      <c r="AK125">
        <f t="shared" si="52"/>
        <v>-11.299999999999999</v>
      </c>
      <c r="AL125">
        <f t="shared" si="52"/>
        <v>-9.3000000000000007</v>
      </c>
      <c r="AM125">
        <f t="shared" si="52"/>
        <v>-11.3</v>
      </c>
      <c r="AN125">
        <f t="shared" si="52"/>
        <v>-13.8</v>
      </c>
      <c r="AO125">
        <f t="shared" si="52"/>
        <v>-16.799999999999997</v>
      </c>
      <c r="AQ125" s="4" t="s">
        <v>44</v>
      </c>
      <c r="AR125" s="4">
        <v>2020</v>
      </c>
      <c r="AS125" s="4">
        <v>2025</v>
      </c>
      <c r="AT125" s="4">
        <v>2030</v>
      </c>
      <c r="AU125" s="4">
        <v>2035</v>
      </c>
      <c r="AV125" s="4">
        <v>2040</v>
      </c>
      <c r="AW125" s="4">
        <v>2045</v>
      </c>
      <c r="AX125" s="4">
        <v>2050</v>
      </c>
      <c r="AY125" s="4">
        <v>2055</v>
      </c>
      <c r="AZ125" s="4">
        <v>2060</v>
      </c>
      <c r="BA125" s="12"/>
      <c r="BB125" s="12"/>
      <c r="BD125" s="20"/>
      <c r="BE125" s="20"/>
      <c r="BF125" s="20"/>
      <c r="BH125" s="35"/>
      <c r="BI125" s="2"/>
      <c r="BJ125" s="37"/>
      <c r="BK125" s="37"/>
      <c r="BL125" s="37"/>
      <c r="BM125" s="38"/>
      <c r="BN125" s="38"/>
      <c r="BO125" s="38"/>
      <c r="BP125" s="35"/>
      <c r="BQ125" s="2"/>
      <c r="BR125" s="37"/>
      <c r="BS125" s="37"/>
      <c r="BT125" s="37"/>
      <c r="BU125" s="38"/>
      <c r="BV125" s="38"/>
      <c r="BW125" s="38"/>
      <c r="BX125" s="12"/>
      <c r="BY125" s="2"/>
      <c r="BZ125" s="37"/>
      <c r="CA125" s="37"/>
      <c r="CB125" s="37"/>
      <c r="CC125" s="38"/>
      <c r="CD125" s="38"/>
      <c r="CE125" s="38"/>
      <c r="CF125" s="2"/>
      <c r="CG125" s="37"/>
      <c r="CH125" s="37"/>
      <c r="CI125" s="37"/>
      <c r="CJ125" s="37"/>
      <c r="CK125" s="37"/>
      <c r="CL125" s="37"/>
      <c r="CM125" s="37"/>
      <c r="CN125" s="2"/>
      <c r="CO125" s="37"/>
      <c r="CP125" s="37"/>
      <c r="CQ125" s="37"/>
      <c r="CR125" s="37"/>
      <c r="CS125" s="37"/>
      <c r="CT125" s="37"/>
      <c r="CU125" s="15"/>
      <c r="CV125" s="2"/>
      <c r="CW125" s="37"/>
      <c r="CX125" s="37"/>
      <c r="CY125" s="37"/>
      <c r="CZ125" s="37"/>
      <c r="DA125" s="37"/>
      <c r="DB125" s="37"/>
      <c r="DC125" s="15"/>
      <c r="DD125" s="2"/>
      <c r="DE125" s="37"/>
      <c r="DF125" s="37"/>
      <c r="DG125" s="37"/>
      <c r="DH125" s="37"/>
      <c r="DI125" s="37"/>
      <c r="DJ125" s="37"/>
      <c r="DK125" s="37"/>
      <c r="DL125" s="2"/>
      <c r="DM125" s="37"/>
      <c r="DN125" s="37"/>
      <c r="DO125" s="37"/>
      <c r="DP125" s="37"/>
      <c r="DQ125" s="37"/>
      <c r="DR125" s="37"/>
      <c r="DS125" s="37"/>
      <c r="DT125" s="2"/>
      <c r="DU125" s="37"/>
      <c r="DV125" s="37"/>
      <c r="DW125" s="37"/>
      <c r="DX125" s="37"/>
      <c r="DY125" s="37"/>
      <c r="DZ125" s="37"/>
      <c r="EA125" s="37"/>
    </row>
    <row r="126" spans="1:131" x14ac:dyDescent="0.3">
      <c r="A126" t="s">
        <v>144</v>
      </c>
      <c r="B126">
        <v>1</v>
      </c>
      <c r="C126">
        <v>1</v>
      </c>
      <c r="D126">
        <v>1</v>
      </c>
      <c r="E126">
        <v>0.8</v>
      </c>
      <c r="F126">
        <v>0.6</v>
      </c>
      <c r="G126">
        <v>0.5</v>
      </c>
      <c r="H126">
        <v>0.3</v>
      </c>
      <c r="I126">
        <v>0.3</v>
      </c>
      <c r="J126">
        <v>0.2</v>
      </c>
      <c r="K126">
        <v>0.1</v>
      </c>
      <c r="L126">
        <v>0.1</v>
      </c>
      <c r="M126">
        <v>0.1</v>
      </c>
      <c r="O126" t="s">
        <v>144</v>
      </c>
      <c r="P126">
        <v>77</v>
      </c>
      <c r="Q126">
        <v>204</v>
      </c>
      <c r="R126">
        <v>198</v>
      </c>
      <c r="S126">
        <v>191.6</v>
      </c>
      <c r="T126">
        <v>156.30000000000001</v>
      </c>
      <c r="U126">
        <v>127.5</v>
      </c>
      <c r="V126">
        <v>155.19999999999999</v>
      </c>
      <c r="W126">
        <v>188.8</v>
      </c>
      <c r="X126">
        <v>229.7</v>
      </c>
      <c r="Y126">
        <v>279.5</v>
      </c>
      <c r="Z126">
        <v>340</v>
      </c>
      <c r="AA126">
        <v>413.7</v>
      </c>
      <c r="AC126" t="s">
        <v>144</v>
      </c>
      <c r="AD126">
        <f t="shared" si="54"/>
        <v>-76</v>
      </c>
      <c r="AE126">
        <f t="shared" si="54"/>
        <v>-203</v>
      </c>
      <c r="AF126">
        <f t="shared" si="54"/>
        <v>-197</v>
      </c>
      <c r="AG126">
        <f t="shared" si="52"/>
        <v>-190.79999999999998</v>
      </c>
      <c r="AH126">
        <f t="shared" si="52"/>
        <v>-155.70000000000002</v>
      </c>
      <c r="AI126">
        <f t="shared" si="52"/>
        <v>-127</v>
      </c>
      <c r="AJ126">
        <f t="shared" si="52"/>
        <v>-154.89999999999998</v>
      </c>
      <c r="AK126">
        <f t="shared" si="52"/>
        <v>-188.5</v>
      </c>
      <c r="AL126">
        <f t="shared" si="52"/>
        <v>-229.5</v>
      </c>
      <c r="AM126">
        <f t="shared" si="52"/>
        <v>-279.39999999999998</v>
      </c>
      <c r="AN126">
        <f t="shared" si="52"/>
        <v>-339.9</v>
      </c>
      <c r="AO126">
        <f t="shared" si="52"/>
        <v>-413.59999999999997</v>
      </c>
      <c r="AQ126" t="s">
        <v>91</v>
      </c>
      <c r="AR126" s="51">
        <f>AR26</f>
        <v>-99.874199999999973</v>
      </c>
      <c r="AS126" s="51">
        <f t="shared" ref="AS126:AZ126" si="56">AS26</f>
        <v>-107.40990000000001</v>
      </c>
      <c r="AT126" s="51">
        <f t="shared" si="56"/>
        <v>-124.84019999999997</v>
      </c>
      <c r="AU126" s="51">
        <f t="shared" si="56"/>
        <v>-134.47540000000001</v>
      </c>
      <c r="AV126" s="51">
        <f t="shared" si="56"/>
        <v>-125.00190000000003</v>
      </c>
      <c r="AW126" s="51">
        <f t="shared" si="56"/>
        <v>-109.40780000000001</v>
      </c>
      <c r="AX126" s="51">
        <f t="shared" si="56"/>
        <v>-90.636600000000016</v>
      </c>
      <c r="AY126" s="51">
        <f t="shared" si="56"/>
        <v>-74.131800000000013</v>
      </c>
      <c r="AZ126" s="51">
        <f t="shared" si="56"/>
        <v>-61.681700000000021</v>
      </c>
      <c r="BA126" s="12"/>
      <c r="BB126" s="12"/>
      <c r="BD126" s="20"/>
      <c r="BE126" s="20"/>
      <c r="BF126" s="20"/>
      <c r="BH126" s="39"/>
      <c r="BI126" s="2"/>
      <c r="BJ126" s="40"/>
      <c r="BK126" s="40"/>
      <c r="BL126" s="40"/>
      <c r="BM126" s="41"/>
      <c r="BN126" s="41"/>
      <c r="BO126" s="41"/>
      <c r="BP126" s="39"/>
      <c r="BQ126" s="2"/>
      <c r="BR126" s="40"/>
      <c r="BS126" s="40"/>
      <c r="BT126" s="40"/>
      <c r="BU126" s="41"/>
      <c r="BV126" s="41"/>
      <c r="BW126" s="41"/>
      <c r="BX126" s="11"/>
      <c r="BY126" s="2"/>
      <c r="BZ126" s="40"/>
      <c r="CA126" s="40"/>
      <c r="CB126" s="40"/>
      <c r="CC126" s="41"/>
      <c r="CD126" s="41"/>
      <c r="CE126" s="41"/>
      <c r="CF126" s="2"/>
      <c r="CG126" s="40"/>
      <c r="CH126" s="40"/>
      <c r="CI126" s="40"/>
      <c r="CJ126" s="40"/>
      <c r="CK126" s="40"/>
      <c r="CL126" s="40"/>
      <c r="CM126" s="40"/>
      <c r="CN126" s="2"/>
      <c r="CO126" s="40"/>
      <c r="CP126" s="40"/>
      <c r="CQ126" s="40"/>
      <c r="CR126" s="40"/>
      <c r="CS126" s="40"/>
      <c r="CT126" s="40"/>
      <c r="CU126" s="20"/>
      <c r="CV126" s="2"/>
      <c r="CW126" s="40"/>
      <c r="CX126" s="40"/>
      <c r="CY126" s="40"/>
      <c r="CZ126" s="40"/>
      <c r="DA126" s="40"/>
      <c r="DB126" s="40"/>
      <c r="DC126" s="20"/>
      <c r="DD126" s="2"/>
      <c r="DE126" s="40"/>
      <c r="DF126" s="40"/>
      <c r="DG126" s="40"/>
      <c r="DH126" s="40"/>
      <c r="DI126" s="40"/>
      <c r="DJ126" s="40"/>
      <c r="DK126" s="40"/>
      <c r="DL126" s="2"/>
      <c r="DM126" s="40"/>
      <c r="DN126" s="40"/>
      <c r="DO126" s="40"/>
      <c r="DP126" s="40"/>
      <c r="DQ126" s="40"/>
      <c r="DR126" s="40"/>
      <c r="DS126" s="40"/>
      <c r="DT126" s="2"/>
      <c r="DU126" s="40"/>
      <c r="DV126" s="40"/>
      <c r="DW126" s="40"/>
      <c r="DX126" s="40"/>
      <c r="DY126" s="40"/>
      <c r="DZ126" s="40"/>
      <c r="EA126" s="40"/>
    </row>
    <row r="127" spans="1:131" x14ac:dyDescent="0.3">
      <c r="A127" t="s">
        <v>55</v>
      </c>
      <c r="B127">
        <v>19</v>
      </c>
      <c r="C127">
        <v>11</v>
      </c>
      <c r="D127">
        <v>7</v>
      </c>
      <c r="E127">
        <v>5.8</v>
      </c>
      <c r="F127">
        <v>4.3</v>
      </c>
      <c r="G127">
        <v>3.2</v>
      </c>
      <c r="H127">
        <v>2.4</v>
      </c>
      <c r="I127">
        <v>1.7</v>
      </c>
      <c r="J127">
        <v>1.3</v>
      </c>
      <c r="K127">
        <v>0.9</v>
      </c>
      <c r="L127">
        <v>0.7</v>
      </c>
      <c r="M127">
        <v>0.5</v>
      </c>
      <c r="O127" t="s">
        <v>55</v>
      </c>
      <c r="P127">
        <v>549</v>
      </c>
      <c r="Q127">
        <v>93</v>
      </c>
      <c r="R127">
        <v>100</v>
      </c>
      <c r="S127">
        <v>88.5</v>
      </c>
      <c r="T127">
        <v>72.2</v>
      </c>
      <c r="U127">
        <v>58.9</v>
      </c>
      <c r="V127">
        <v>48.1</v>
      </c>
      <c r="W127">
        <v>39.200000000000003</v>
      </c>
      <c r="X127">
        <v>32</v>
      </c>
      <c r="Y127">
        <v>26.1</v>
      </c>
      <c r="Z127">
        <v>21.3</v>
      </c>
      <c r="AA127">
        <v>17.399999999999999</v>
      </c>
      <c r="AC127" t="s">
        <v>55</v>
      </c>
      <c r="AD127">
        <f t="shared" si="54"/>
        <v>-530</v>
      </c>
      <c r="AE127">
        <f t="shared" si="54"/>
        <v>-82</v>
      </c>
      <c r="AF127">
        <f t="shared" si="54"/>
        <v>-93</v>
      </c>
      <c r="AG127">
        <f t="shared" si="52"/>
        <v>-82.7</v>
      </c>
      <c r="AH127">
        <f t="shared" si="52"/>
        <v>-67.900000000000006</v>
      </c>
      <c r="AI127">
        <f t="shared" si="52"/>
        <v>-55.699999999999996</v>
      </c>
      <c r="AJ127">
        <f t="shared" si="52"/>
        <v>-45.7</v>
      </c>
      <c r="AK127">
        <f t="shared" si="52"/>
        <v>-37.5</v>
      </c>
      <c r="AL127">
        <f t="shared" si="52"/>
        <v>-30.7</v>
      </c>
      <c r="AM127">
        <f t="shared" si="52"/>
        <v>-25.200000000000003</v>
      </c>
      <c r="AN127">
        <f t="shared" si="52"/>
        <v>-20.6</v>
      </c>
      <c r="AO127">
        <f t="shared" si="52"/>
        <v>-16.899999999999999</v>
      </c>
      <c r="AQ127" t="s">
        <v>244</v>
      </c>
      <c r="AR127" s="51">
        <f>BB26</f>
        <v>-99.874199999999973</v>
      </c>
      <c r="AS127" s="51">
        <f t="shared" ref="AS127:AZ127" si="57">BC26</f>
        <v>-115.5448</v>
      </c>
      <c r="AT127" s="51">
        <f t="shared" si="57"/>
        <v>-137.21950000000001</v>
      </c>
      <c r="AU127" s="51">
        <f t="shared" si="57"/>
        <v>-163.4331</v>
      </c>
      <c r="AV127" s="51">
        <f t="shared" si="57"/>
        <v>-169.21439999999998</v>
      </c>
      <c r="AW127" s="51">
        <f t="shared" si="57"/>
        <v>-166.5137</v>
      </c>
      <c r="AX127" s="51">
        <f t="shared" si="57"/>
        <v>-142.4819</v>
      </c>
      <c r="AY127" s="51">
        <f t="shared" si="57"/>
        <v>-121.09519999999998</v>
      </c>
      <c r="AZ127" s="51">
        <f t="shared" si="57"/>
        <v>-104.23599999999999</v>
      </c>
      <c r="BA127" s="11"/>
      <c r="BB127" s="11"/>
      <c r="BC127" s="4"/>
      <c r="BD127" s="15"/>
      <c r="BE127" s="15"/>
      <c r="BF127" s="15"/>
      <c r="BH127" s="35"/>
      <c r="BI127" s="2"/>
      <c r="BJ127" s="37"/>
      <c r="BK127" s="37"/>
      <c r="BL127" s="37"/>
      <c r="BM127" s="38"/>
      <c r="BN127" s="38"/>
      <c r="BO127" s="38"/>
      <c r="BP127" s="35"/>
      <c r="BQ127" s="2"/>
      <c r="BR127" s="37"/>
      <c r="BS127" s="37"/>
      <c r="BT127" s="37"/>
      <c r="BU127" s="38"/>
      <c r="BV127" s="38"/>
      <c r="BW127" s="38"/>
      <c r="BX127" s="12"/>
      <c r="BY127" s="2"/>
      <c r="BZ127" s="37"/>
      <c r="CA127" s="37"/>
      <c r="CB127" s="37"/>
      <c r="CC127" s="38"/>
      <c r="CD127" s="38"/>
      <c r="CE127" s="38"/>
      <c r="CF127" s="2"/>
      <c r="CG127" s="37"/>
      <c r="CH127" s="37"/>
      <c r="CI127" s="37"/>
      <c r="CJ127" s="37"/>
      <c r="CK127" s="37"/>
      <c r="CL127" s="37"/>
      <c r="CM127" s="37"/>
      <c r="CN127" s="2"/>
      <c r="CO127" s="37"/>
      <c r="CP127" s="37"/>
      <c r="CQ127" s="37"/>
      <c r="CR127" s="37"/>
      <c r="CS127" s="37"/>
      <c r="CT127" s="37"/>
      <c r="CU127" s="15"/>
      <c r="CV127" s="2"/>
      <c r="CW127" s="37"/>
      <c r="CX127" s="37"/>
      <c r="CY127" s="37"/>
      <c r="CZ127" s="37"/>
      <c r="DA127" s="37"/>
      <c r="DB127" s="37"/>
      <c r="DC127" s="15"/>
      <c r="DD127" s="2"/>
      <c r="DE127" s="37"/>
      <c r="DF127" s="37"/>
      <c r="DG127" s="37"/>
      <c r="DH127" s="37"/>
      <c r="DI127" s="37"/>
      <c r="DJ127" s="37"/>
      <c r="DK127" s="37"/>
      <c r="DL127" s="2"/>
      <c r="DM127" s="37"/>
      <c r="DN127" s="37"/>
      <c r="DO127" s="37"/>
      <c r="DP127" s="37"/>
      <c r="DQ127" s="37"/>
      <c r="DR127" s="37"/>
      <c r="DS127" s="37"/>
      <c r="DT127" s="2"/>
      <c r="DU127" s="37"/>
      <c r="DV127" s="37"/>
      <c r="DW127" s="37"/>
      <c r="DX127" s="37"/>
      <c r="DY127" s="37"/>
      <c r="DZ127" s="37"/>
      <c r="EA127" s="37"/>
    </row>
    <row r="128" spans="1:131" x14ac:dyDescent="0.3">
      <c r="A128" t="s">
        <v>145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O128" t="s">
        <v>145</v>
      </c>
      <c r="P128">
        <v>0</v>
      </c>
      <c r="Q128">
        <v>9</v>
      </c>
      <c r="R128">
        <v>13</v>
      </c>
      <c r="S128">
        <v>12.4</v>
      </c>
      <c r="T128">
        <v>10.1</v>
      </c>
      <c r="U128">
        <v>8.3000000000000007</v>
      </c>
      <c r="V128">
        <v>6.8</v>
      </c>
      <c r="W128">
        <v>5.5</v>
      </c>
      <c r="X128">
        <v>4.5</v>
      </c>
      <c r="Y128">
        <v>5.3</v>
      </c>
      <c r="Z128">
        <v>6.5</v>
      </c>
      <c r="AA128">
        <v>7.9</v>
      </c>
      <c r="AC128" t="s">
        <v>145</v>
      </c>
      <c r="AD128">
        <f t="shared" si="54"/>
        <v>0</v>
      </c>
      <c r="AE128">
        <f t="shared" si="54"/>
        <v>-9</v>
      </c>
      <c r="AF128">
        <f t="shared" si="54"/>
        <v>-13</v>
      </c>
      <c r="AG128">
        <f t="shared" si="52"/>
        <v>-12.4</v>
      </c>
      <c r="AH128">
        <f t="shared" si="52"/>
        <v>-10.1</v>
      </c>
      <c r="AI128">
        <f t="shared" si="52"/>
        <v>-8.3000000000000007</v>
      </c>
      <c r="AJ128">
        <f t="shared" si="52"/>
        <v>-6.8</v>
      </c>
      <c r="AK128">
        <f t="shared" si="52"/>
        <v>-5.5</v>
      </c>
      <c r="AL128">
        <f t="shared" si="52"/>
        <v>-4.5</v>
      </c>
      <c r="AM128">
        <f t="shared" si="52"/>
        <v>-5.3</v>
      </c>
      <c r="AN128">
        <f t="shared" si="52"/>
        <v>-6.5</v>
      </c>
      <c r="AO128">
        <f t="shared" si="52"/>
        <v>-7.9</v>
      </c>
      <c r="AQ128" t="s">
        <v>245</v>
      </c>
      <c r="AR128" s="51">
        <f>BL26</f>
        <v>-99.874199999999973</v>
      </c>
      <c r="AS128" s="51">
        <f t="shared" ref="AS128:AZ128" si="58">BM26</f>
        <v>-116.53090000000003</v>
      </c>
      <c r="AT128" s="51">
        <f t="shared" si="58"/>
        <v>-140.32760000000005</v>
      </c>
      <c r="AU128" s="51">
        <f t="shared" si="58"/>
        <v>-159.78790000000001</v>
      </c>
      <c r="AV128" s="51">
        <f t="shared" si="58"/>
        <v>-171.0271000000001</v>
      </c>
      <c r="AW128" s="51">
        <f t="shared" si="58"/>
        <v>-169.37520000000006</v>
      </c>
      <c r="AX128" s="51">
        <f t="shared" si="58"/>
        <v>-146.30469999999994</v>
      </c>
      <c r="AY128" s="51">
        <f t="shared" si="58"/>
        <v>-128.55289999999997</v>
      </c>
      <c r="AZ128" s="51">
        <f t="shared" si="58"/>
        <v>-113.67070000000002</v>
      </c>
      <c r="BA128" s="12"/>
      <c r="BB128" s="12"/>
      <c r="BD128" s="20"/>
      <c r="BE128" s="20"/>
      <c r="BF128" s="20"/>
      <c r="BH128" s="39"/>
      <c r="BI128" s="2"/>
      <c r="BJ128" s="40"/>
      <c r="BK128" s="40"/>
      <c r="BL128" s="40"/>
      <c r="BM128" s="41"/>
      <c r="BN128" s="41"/>
      <c r="BO128" s="41"/>
      <c r="BP128" s="39"/>
      <c r="BQ128" s="2"/>
      <c r="BR128" s="40"/>
      <c r="BS128" s="40"/>
      <c r="BT128" s="40"/>
      <c r="BU128" s="41"/>
      <c r="BV128" s="41"/>
      <c r="BW128" s="41"/>
      <c r="BX128" s="12"/>
      <c r="BY128" s="2"/>
      <c r="BZ128" s="40"/>
      <c r="CA128" s="40"/>
      <c r="CB128" s="40"/>
      <c r="CC128" s="41"/>
      <c r="CD128" s="41"/>
      <c r="CE128" s="41"/>
      <c r="CF128" s="2"/>
      <c r="CG128" s="40"/>
      <c r="CH128" s="40"/>
      <c r="CI128" s="40"/>
      <c r="CJ128" s="40"/>
      <c r="CK128" s="40"/>
      <c r="CL128" s="40"/>
      <c r="CM128" s="40"/>
      <c r="CN128" s="2"/>
      <c r="CO128" s="40"/>
      <c r="CP128" s="40"/>
      <c r="CQ128" s="40"/>
      <c r="CR128" s="40"/>
      <c r="CS128" s="40"/>
      <c r="CT128" s="40"/>
      <c r="CU128" s="20"/>
      <c r="CV128" s="2"/>
      <c r="CW128" s="40"/>
      <c r="CX128" s="40"/>
      <c r="CY128" s="40"/>
      <c r="CZ128" s="40"/>
      <c r="DA128" s="40"/>
      <c r="DB128" s="40"/>
      <c r="DC128" s="20"/>
      <c r="DD128" s="2"/>
      <c r="DE128" s="40"/>
      <c r="DF128" s="40"/>
      <c r="DG128" s="40"/>
      <c r="DH128" s="40"/>
      <c r="DI128" s="40"/>
      <c r="DJ128" s="40"/>
      <c r="DK128" s="40"/>
      <c r="DL128" s="2"/>
      <c r="DM128" s="40"/>
      <c r="DN128" s="40"/>
      <c r="DO128" s="40"/>
      <c r="DP128" s="40"/>
      <c r="DQ128" s="40"/>
      <c r="DR128" s="40"/>
      <c r="DS128" s="40"/>
      <c r="DT128" s="2"/>
      <c r="DU128" s="40"/>
      <c r="DV128" s="40"/>
      <c r="DW128" s="40"/>
      <c r="DX128" s="40"/>
      <c r="DY128" s="40"/>
      <c r="DZ128" s="40"/>
      <c r="EA128" s="40"/>
    </row>
    <row r="129" spans="1:131" x14ac:dyDescent="0.3">
      <c r="A129" t="s">
        <v>146</v>
      </c>
      <c r="B129">
        <v>0</v>
      </c>
      <c r="C129">
        <v>2</v>
      </c>
      <c r="D129">
        <v>2</v>
      </c>
      <c r="E129">
        <v>1.7</v>
      </c>
      <c r="F129">
        <v>1.2</v>
      </c>
      <c r="G129">
        <v>0.9</v>
      </c>
      <c r="H129">
        <v>0.7</v>
      </c>
      <c r="I129">
        <v>0.8</v>
      </c>
      <c r="J129">
        <v>1</v>
      </c>
      <c r="K129">
        <v>1.3</v>
      </c>
      <c r="L129">
        <v>1.8</v>
      </c>
      <c r="M129">
        <v>2.4</v>
      </c>
      <c r="O129" t="s">
        <v>146</v>
      </c>
      <c r="P129">
        <v>21</v>
      </c>
      <c r="Q129">
        <v>10</v>
      </c>
      <c r="R129">
        <v>12</v>
      </c>
      <c r="S129">
        <v>10.6</v>
      </c>
      <c r="T129">
        <v>8.9</v>
      </c>
      <c r="U129">
        <v>7.5</v>
      </c>
      <c r="V129">
        <v>6.1</v>
      </c>
      <c r="W129">
        <v>5</v>
      </c>
      <c r="X129">
        <v>4.0999999999999996</v>
      </c>
      <c r="Y129">
        <v>3.3</v>
      </c>
      <c r="Z129">
        <v>2.7</v>
      </c>
      <c r="AA129">
        <v>2.2000000000000002</v>
      </c>
      <c r="AC129" t="s">
        <v>146</v>
      </c>
      <c r="AD129">
        <f t="shared" si="54"/>
        <v>-21</v>
      </c>
      <c r="AE129">
        <f t="shared" si="54"/>
        <v>-8</v>
      </c>
      <c r="AF129">
        <f t="shared" si="54"/>
        <v>-10</v>
      </c>
      <c r="AG129">
        <f t="shared" si="52"/>
        <v>-8.9</v>
      </c>
      <c r="AH129">
        <f t="shared" si="52"/>
        <v>-7.7</v>
      </c>
      <c r="AI129">
        <f t="shared" si="52"/>
        <v>-6.6</v>
      </c>
      <c r="AJ129">
        <f t="shared" si="52"/>
        <v>-5.3999999999999995</v>
      </c>
      <c r="AK129">
        <f t="shared" si="52"/>
        <v>-4.2</v>
      </c>
      <c r="AL129">
        <f t="shared" si="52"/>
        <v>-3.0999999999999996</v>
      </c>
      <c r="AM129">
        <f t="shared" si="52"/>
        <v>-1.9999999999999998</v>
      </c>
      <c r="AN129">
        <f t="shared" si="52"/>
        <v>-0.90000000000000013</v>
      </c>
      <c r="AO129">
        <f t="shared" si="52"/>
        <v>0.19999999999999973</v>
      </c>
      <c r="AQ129" t="s">
        <v>246</v>
      </c>
      <c r="AR129" s="51">
        <f>BV26</f>
        <v>-99.874199999999973</v>
      </c>
      <c r="AS129" s="51">
        <f t="shared" ref="AS129:AZ129" si="59">BW26</f>
        <v>-115.76269999999997</v>
      </c>
      <c r="AT129" s="51">
        <f t="shared" si="59"/>
        <v>-137.33639999999997</v>
      </c>
      <c r="AU129" s="51">
        <f t="shared" si="59"/>
        <v>-161.05629999999999</v>
      </c>
      <c r="AV129" s="51">
        <f t="shared" si="59"/>
        <v>-169.9730000000001</v>
      </c>
      <c r="AW129" s="51">
        <f t="shared" si="59"/>
        <v>-163.28060000000008</v>
      </c>
      <c r="AX129" s="51">
        <f t="shared" si="59"/>
        <v>-141.11360000000005</v>
      </c>
      <c r="AY129" s="51">
        <f t="shared" si="59"/>
        <v>-122.61669999999999</v>
      </c>
      <c r="AZ129" s="51">
        <f t="shared" si="59"/>
        <v>-106.48509999999997</v>
      </c>
      <c r="BA129" s="12"/>
      <c r="BB129" s="12"/>
      <c r="BD129" s="20"/>
      <c r="BE129" s="20"/>
      <c r="BF129" s="20"/>
      <c r="BH129" s="39"/>
      <c r="BI129" s="2"/>
      <c r="BJ129" s="40"/>
      <c r="BK129" s="40"/>
      <c r="BL129" s="40"/>
      <c r="BM129" s="41"/>
      <c r="BN129" s="41"/>
      <c r="BO129" s="41"/>
      <c r="BP129" s="39"/>
      <c r="BQ129" s="2"/>
      <c r="BR129" s="40"/>
      <c r="BS129" s="40"/>
      <c r="BT129" s="40"/>
      <c r="BU129" s="41"/>
      <c r="BV129" s="41"/>
      <c r="BW129" s="41"/>
      <c r="BX129" s="12"/>
      <c r="BY129" s="2"/>
      <c r="BZ129" s="40"/>
      <c r="CA129" s="40"/>
      <c r="CB129" s="40"/>
      <c r="CC129" s="41"/>
      <c r="CD129" s="41"/>
      <c r="CE129" s="41"/>
      <c r="CF129" s="2"/>
      <c r="CG129" s="40"/>
      <c r="CH129" s="40"/>
      <c r="CI129" s="40"/>
      <c r="CJ129" s="40"/>
      <c r="CK129" s="40"/>
      <c r="CL129" s="40"/>
      <c r="CM129" s="40"/>
      <c r="CN129" s="2"/>
      <c r="CO129" s="40"/>
      <c r="CP129" s="40"/>
      <c r="CQ129" s="40"/>
      <c r="CR129" s="40"/>
      <c r="CS129" s="40"/>
      <c r="CT129" s="40"/>
      <c r="CU129" s="20"/>
      <c r="CV129" s="2"/>
      <c r="CW129" s="40"/>
      <c r="CX129" s="40"/>
      <c r="CY129" s="40"/>
      <c r="CZ129" s="40"/>
      <c r="DA129" s="40"/>
      <c r="DB129" s="40"/>
      <c r="DC129" s="20"/>
      <c r="DD129" s="2"/>
      <c r="DE129" s="40"/>
      <c r="DF129" s="40"/>
      <c r="DG129" s="40"/>
      <c r="DH129" s="40"/>
      <c r="DI129" s="40"/>
      <c r="DJ129" s="40"/>
      <c r="DK129" s="40"/>
      <c r="DL129" s="2"/>
      <c r="DM129" s="40"/>
      <c r="DN129" s="40"/>
      <c r="DO129" s="40"/>
      <c r="DP129" s="40"/>
      <c r="DQ129" s="40"/>
      <c r="DR129" s="40"/>
      <c r="DS129" s="40"/>
      <c r="DT129" s="2"/>
      <c r="DU129" s="40"/>
      <c r="DV129" s="40"/>
      <c r="DW129" s="40"/>
      <c r="DX129" s="40"/>
      <c r="DY129" s="40"/>
      <c r="DZ129" s="40"/>
      <c r="EA129" s="40"/>
    </row>
    <row r="130" spans="1:131" x14ac:dyDescent="0.3">
      <c r="A130" t="s">
        <v>147</v>
      </c>
      <c r="B130">
        <v>210</v>
      </c>
      <c r="C130">
        <v>138</v>
      </c>
      <c r="D130">
        <v>143</v>
      </c>
      <c r="E130">
        <v>69.7</v>
      </c>
      <c r="F130">
        <v>51.4</v>
      </c>
      <c r="G130">
        <v>38</v>
      </c>
      <c r="H130">
        <v>28</v>
      </c>
      <c r="I130">
        <v>20.7</v>
      </c>
      <c r="J130">
        <v>15.2</v>
      </c>
      <c r="K130">
        <v>11.2</v>
      </c>
      <c r="L130">
        <v>8.3000000000000007</v>
      </c>
      <c r="M130">
        <v>6.1</v>
      </c>
      <c r="O130" t="s">
        <v>147</v>
      </c>
      <c r="P130">
        <v>83</v>
      </c>
      <c r="Q130">
        <v>81</v>
      </c>
      <c r="R130">
        <v>61.9</v>
      </c>
      <c r="S130">
        <v>69.7</v>
      </c>
      <c r="T130">
        <v>56.8</v>
      </c>
      <c r="U130">
        <v>57.3</v>
      </c>
      <c r="V130">
        <v>69.7</v>
      </c>
      <c r="W130">
        <v>84.8</v>
      </c>
      <c r="X130">
        <v>103.2</v>
      </c>
      <c r="Y130">
        <v>125.5</v>
      </c>
      <c r="Z130">
        <v>152.69999999999999</v>
      </c>
      <c r="AA130">
        <v>185.8</v>
      </c>
      <c r="AC130" t="s">
        <v>147</v>
      </c>
      <c r="AD130">
        <f t="shared" si="54"/>
        <v>127</v>
      </c>
      <c r="AE130">
        <f t="shared" si="54"/>
        <v>57</v>
      </c>
      <c r="AF130">
        <f t="shared" si="54"/>
        <v>81.099999999999994</v>
      </c>
      <c r="AG130">
        <f t="shared" si="52"/>
        <v>0</v>
      </c>
      <c r="AH130">
        <f t="shared" si="52"/>
        <v>-5.3999999999999986</v>
      </c>
      <c r="AI130">
        <f t="shared" si="52"/>
        <v>-19.299999999999997</v>
      </c>
      <c r="AJ130">
        <f t="shared" si="52"/>
        <v>-41.7</v>
      </c>
      <c r="AK130">
        <f t="shared" si="52"/>
        <v>-64.099999999999994</v>
      </c>
      <c r="AL130">
        <f t="shared" si="52"/>
        <v>-88</v>
      </c>
      <c r="AM130">
        <f t="shared" si="52"/>
        <v>-114.3</v>
      </c>
      <c r="AN130">
        <f t="shared" si="52"/>
        <v>-144.39999999999998</v>
      </c>
      <c r="AO130">
        <f t="shared" si="52"/>
        <v>-179.70000000000002</v>
      </c>
      <c r="AR130" s="51"/>
      <c r="AS130" s="51"/>
      <c r="AT130" s="51"/>
      <c r="AU130" s="51"/>
      <c r="AV130" s="51"/>
      <c r="AW130" s="51"/>
      <c r="AX130" s="51"/>
      <c r="AY130" s="51"/>
      <c r="AZ130" s="51"/>
      <c r="BA130" s="12"/>
      <c r="BB130" s="12"/>
      <c r="BD130" s="20"/>
      <c r="BE130" s="20"/>
      <c r="BF130" s="20"/>
      <c r="BH130" s="39"/>
      <c r="BI130" s="2"/>
      <c r="BJ130" s="40"/>
      <c r="BK130" s="40"/>
      <c r="BL130" s="40"/>
      <c r="BM130" s="41"/>
      <c r="BN130" s="41"/>
      <c r="BO130" s="41"/>
      <c r="BP130" s="39"/>
      <c r="BQ130" s="2"/>
      <c r="BR130" s="40"/>
      <c r="BS130" s="40"/>
      <c r="BT130" s="40"/>
      <c r="BU130" s="41"/>
      <c r="BV130" s="41"/>
      <c r="BW130" s="41"/>
      <c r="BX130" s="12"/>
      <c r="BY130" s="2"/>
      <c r="BZ130" s="40"/>
      <c r="CA130" s="40"/>
      <c r="CB130" s="40"/>
      <c r="CC130" s="41"/>
      <c r="CD130" s="41"/>
      <c r="CE130" s="41"/>
      <c r="CF130" s="2"/>
      <c r="CG130" s="40"/>
      <c r="CH130" s="40"/>
      <c r="CI130" s="40"/>
      <c r="CJ130" s="40"/>
      <c r="CK130" s="40"/>
      <c r="CL130" s="40"/>
      <c r="CM130" s="40"/>
      <c r="CN130" s="2"/>
      <c r="CO130" s="40"/>
      <c r="CP130" s="40"/>
      <c r="CQ130" s="40"/>
      <c r="CR130" s="40"/>
      <c r="CS130" s="40"/>
      <c r="CT130" s="40"/>
      <c r="CU130" s="20"/>
      <c r="CV130" s="2"/>
      <c r="CW130" s="40"/>
      <c r="CX130" s="40"/>
      <c r="CY130" s="40"/>
      <c r="CZ130" s="40"/>
      <c r="DA130" s="40"/>
      <c r="DB130" s="40"/>
      <c r="DC130" s="20"/>
      <c r="DD130" s="2"/>
      <c r="DE130" s="40"/>
      <c r="DF130" s="40"/>
      <c r="DG130" s="40"/>
      <c r="DH130" s="40"/>
      <c r="DI130" s="40"/>
      <c r="DJ130" s="40"/>
      <c r="DK130" s="40"/>
      <c r="DL130" s="2"/>
      <c r="DM130" s="40"/>
      <c r="DN130" s="40"/>
      <c r="DO130" s="40"/>
      <c r="DP130" s="40"/>
      <c r="DQ130" s="40"/>
      <c r="DR130" s="40"/>
      <c r="DS130" s="40"/>
      <c r="DT130" s="2"/>
      <c r="DU130" s="40"/>
      <c r="DV130" s="40"/>
      <c r="DW130" s="40"/>
      <c r="DX130" s="40"/>
      <c r="DY130" s="40"/>
      <c r="DZ130" s="40"/>
      <c r="EA130" s="40"/>
    </row>
    <row r="131" spans="1:131" x14ac:dyDescent="0.3">
      <c r="A131" t="s">
        <v>148</v>
      </c>
      <c r="B131">
        <v>2</v>
      </c>
      <c r="C131">
        <v>4</v>
      </c>
      <c r="D131">
        <v>4</v>
      </c>
      <c r="E131">
        <v>4.2</v>
      </c>
      <c r="F131">
        <v>3.1</v>
      </c>
      <c r="G131">
        <v>2.2999999999999998</v>
      </c>
      <c r="H131">
        <v>1.8</v>
      </c>
      <c r="I131">
        <v>1.3</v>
      </c>
      <c r="J131">
        <v>1</v>
      </c>
      <c r="K131">
        <v>0.7</v>
      </c>
      <c r="L131">
        <v>0.5</v>
      </c>
      <c r="M131">
        <v>0.4</v>
      </c>
      <c r="O131" t="s">
        <v>148</v>
      </c>
      <c r="P131">
        <v>8</v>
      </c>
      <c r="Q131">
        <v>3</v>
      </c>
      <c r="R131">
        <v>3</v>
      </c>
      <c r="S131">
        <v>2.7</v>
      </c>
      <c r="T131">
        <v>2.2000000000000002</v>
      </c>
      <c r="U131">
        <v>1.8</v>
      </c>
      <c r="V131">
        <v>1.5</v>
      </c>
      <c r="W131">
        <v>1.2</v>
      </c>
      <c r="X131">
        <v>1</v>
      </c>
      <c r="Y131">
        <v>0.8</v>
      </c>
      <c r="Z131">
        <v>0.6</v>
      </c>
      <c r="AA131">
        <v>0.5</v>
      </c>
      <c r="AC131" t="s">
        <v>148</v>
      </c>
      <c r="AD131">
        <f t="shared" si="54"/>
        <v>-6</v>
      </c>
      <c r="AE131">
        <f t="shared" si="54"/>
        <v>1</v>
      </c>
      <c r="AF131">
        <f t="shared" si="54"/>
        <v>1</v>
      </c>
      <c r="AG131">
        <f t="shared" si="52"/>
        <v>1.5</v>
      </c>
      <c r="AH131">
        <f t="shared" si="52"/>
        <v>0.89999999999999991</v>
      </c>
      <c r="AI131">
        <f t="shared" si="52"/>
        <v>0.49999999999999978</v>
      </c>
      <c r="AJ131">
        <f t="shared" si="52"/>
        <v>0.30000000000000004</v>
      </c>
      <c r="AK131">
        <f t="shared" si="52"/>
        <v>0.10000000000000009</v>
      </c>
      <c r="AL131">
        <f t="shared" si="52"/>
        <v>0</v>
      </c>
      <c r="AM131">
        <f t="shared" si="52"/>
        <v>-0.10000000000000009</v>
      </c>
      <c r="AN131">
        <f t="shared" si="52"/>
        <v>-9.9999999999999978E-2</v>
      </c>
      <c r="AO131">
        <f t="shared" si="52"/>
        <v>-9.9999999999999978E-2</v>
      </c>
      <c r="AR131" s="51"/>
      <c r="AS131" s="51"/>
      <c r="AT131" s="51"/>
      <c r="AU131" s="51"/>
      <c r="AV131" s="51"/>
      <c r="AW131" s="51"/>
      <c r="AX131" s="51"/>
      <c r="AY131" s="51"/>
      <c r="AZ131" s="51"/>
      <c r="BA131" s="12"/>
      <c r="BB131" s="12"/>
      <c r="BD131" s="20"/>
      <c r="BE131" s="20"/>
      <c r="BF131" s="20"/>
      <c r="BH131" s="39"/>
      <c r="BI131" s="2"/>
      <c r="BJ131" s="40"/>
      <c r="BK131" s="40"/>
      <c r="BL131" s="40"/>
      <c r="BM131" s="41"/>
      <c r="BN131" s="41"/>
      <c r="BO131" s="41"/>
      <c r="BP131" s="39"/>
      <c r="BQ131" s="2"/>
      <c r="BR131" s="40"/>
      <c r="BS131" s="40"/>
      <c r="BT131" s="40"/>
      <c r="BU131" s="41"/>
      <c r="BV131" s="41"/>
      <c r="BW131" s="41"/>
      <c r="BX131" s="12"/>
      <c r="BY131" s="2"/>
      <c r="BZ131" s="40"/>
      <c r="CA131" s="40"/>
      <c r="CB131" s="40"/>
      <c r="CC131" s="41"/>
      <c r="CD131" s="41"/>
      <c r="CE131" s="41"/>
      <c r="CF131" s="2"/>
      <c r="CG131" s="40"/>
      <c r="CH131" s="40"/>
      <c r="CI131" s="40"/>
      <c r="CJ131" s="40"/>
      <c r="CK131" s="40"/>
      <c r="CL131" s="40"/>
      <c r="CM131" s="40"/>
      <c r="CN131" s="2"/>
      <c r="CO131" s="40"/>
      <c r="CP131" s="40"/>
      <c r="CQ131" s="40"/>
      <c r="CR131" s="40"/>
      <c r="CS131" s="40"/>
      <c r="CT131" s="40"/>
      <c r="CU131" s="20"/>
      <c r="CV131" s="2"/>
      <c r="CW131" s="40"/>
      <c r="CX131" s="40"/>
      <c r="CY131" s="40"/>
      <c r="CZ131" s="40"/>
      <c r="DA131" s="40"/>
      <c r="DB131" s="40"/>
      <c r="DC131" s="20"/>
      <c r="DD131" s="2"/>
      <c r="DE131" s="40"/>
      <c r="DF131" s="40"/>
      <c r="DG131" s="40"/>
      <c r="DH131" s="40"/>
      <c r="DI131" s="40"/>
      <c r="DJ131" s="40"/>
      <c r="DK131" s="40"/>
      <c r="DL131" s="2"/>
      <c r="DM131" s="40"/>
      <c r="DN131" s="40"/>
      <c r="DO131" s="40"/>
      <c r="DP131" s="40"/>
      <c r="DQ131" s="40"/>
      <c r="DR131" s="40"/>
      <c r="DS131" s="40"/>
      <c r="DT131" s="2"/>
      <c r="DU131" s="40"/>
      <c r="DV131" s="40"/>
      <c r="DW131" s="40"/>
      <c r="DX131" s="40"/>
      <c r="DY131" s="40"/>
      <c r="DZ131" s="40"/>
      <c r="EA131" s="40"/>
    </row>
    <row r="132" spans="1:131" x14ac:dyDescent="0.3">
      <c r="A132" t="s">
        <v>149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O132" t="s">
        <v>149</v>
      </c>
      <c r="P132">
        <v>3</v>
      </c>
      <c r="Q132">
        <v>8</v>
      </c>
      <c r="R132">
        <v>6</v>
      </c>
      <c r="S132">
        <v>5.7</v>
      </c>
      <c r="T132">
        <v>4.9000000000000004</v>
      </c>
      <c r="U132">
        <v>4.4000000000000004</v>
      </c>
      <c r="V132">
        <v>4.5999999999999996</v>
      </c>
      <c r="W132">
        <v>4.0999999999999996</v>
      </c>
      <c r="X132">
        <v>3.4</v>
      </c>
      <c r="Y132">
        <v>2.8</v>
      </c>
      <c r="Z132">
        <v>2.2999999999999998</v>
      </c>
      <c r="AA132">
        <v>1.9</v>
      </c>
      <c r="AC132" t="s">
        <v>149</v>
      </c>
      <c r="AD132">
        <f t="shared" si="54"/>
        <v>-3</v>
      </c>
      <c r="AE132">
        <f t="shared" si="54"/>
        <v>-8</v>
      </c>
      <c r="AF132">
        <f t="shared" si="54"/>
        <v>-6</v>
      </c>
      <c r="AG132">
        <f t="shared" si="52"/>
        <v>-5.7</v>
      </c>
      <c r="AH132">
        <f t="shared" si="52"/>
        <v>-4.9000000000000004</v>
      </c>
      <c r="AI132">
        <f t="shared" si="52"/>
        <v>-4.4000000000000004</v>
      </c>
      <c r="AJ132">
        <f t="shared" si="52"/>
        <v>-4.5999999999999996</v>
      </c>
      <c r="AK132">
        <f t="shared" si="52"/>
        <v>-4.0999999999999996</v>
      </c>
      <c r="AL132">
        <f t="shared" si="52"/>
        <v>-3.4</v>
      </c>
      <c r="AM132">
        <f t="shared" si="52"/>
        <v>-2.8</v>
      </c>
      <c r="AN132">
        <f t="shared" si="52"/>
        <v>-2.2999999999999998</v>
      </c>
      <c r="AO132">
        <f t="shared" si="52"/>
        <v>-1.9</v>
      </c>
      <c r="AR132" s="51"/>
      <c r="AS132" s="51"/>
      <c r="AT132" s="51"/>
      <c r="AU132" s="51"/>
      <c r="AV132" s="51"/>
      <c r="AW132" s="51"/>
      <c r="AX132" s="51"/>
      <c r="AY132" s="51"/>
      <c r="AZ132" s="51"/>
      <c r="BA132" s="12"/>
      <c r="BB132" s="12"/>
      <c r="BD132" s="20"/>
      <c r="BE132" s="20"/>
      <c r="BF132" s="20"/>
      <c r="BH132" s="39"/>
      <c r="BI132" s="2"/>
      <c r="BJ132" s="40"/>
      <c r="BK132" s="40"/>
      <c r="BL132" s="40"/>
      <c r="BM132" s="41"/>
      <c r="BN132" s="41"/>
      <c r="BO132" s="41"/>
      <c r="BP132" s="39"/>
      <c r="BQ132" s="2"/>
      <c r="BR132" s="40"/>
      <c r="BS132" s="40"/>
      <c r="BT132" s="40"/>
      <c r="BU132" s="41"/>
      <c r="BV132" s="41"/>
      <c r="BW132" s="41"/>
      <c r="BX132" s="12"/>
      <c r="BY132" s="2"/>
      <c r="BZ132" s="40"/>
      <c r="CA132" s="40"/>
      <c r="CB132" s="40"/>
      <c r="CC132" s="41"/>
      <c r="CD132" s="41"/>
      <c r="CE132" s="41"/>
      <c r="CF132" s="2"/>
      <c r="CG132" s="40"/>
      <c r="CH132" s="40"/>
      <c r="CI132" s="40"/>
      <c r="CJ132" s="40"/>
      <c r="CK132" s="40"/>
      <c r="CL132" s="40"/>
      <c r="CM132" s="40"/>
      <c r="CN132" s="2"/>
      <c r="CO132" s="40"/>
      <c r="CP132" s="40"/>
      <c r="CQ132" s="40"/>
      <c r="CR132" s="40"/>
      <c r="CS132" s="40"/>
      <c r="CT132" s="40"/>
      <c r="CU132" s="20"/>
      <c r="CV132" s="2"/>
      <c r="CW132" s="40"/>
      <c r="CX132" s="40"/>
      <c r="CY132" s="40"/>
      <c r="CZ132" s="40"/>
      <c r="DA132" s="40"/>
      <c r="DB132" s="40"/>
      <c r="DC132" s="20"/>
      <c r="DD132" s="2"/>
      <c r="DE132" s="40"/>
      <c r="DF132" s="40"/>
      <c r="DG132" s="40"/>
      <c r="DH132" s="40"/>
      <c r="DI132" s="40"/>
      <c r="DJ132" s="40"/>
      <c r="DK132" s="40"/>
      <c r="DL132" s="2"/>
      <c r="DM132" s="40"/>
      <c r="DN132" s="40"/>
      <c r="DO132" s="40"/>
      <c r="DP132" s="40"/>
      <c r="DQ132" s="40"/>
      <c r="DR132" s="40"/>
      <c r="DS132" s="40"/>
      <c r="DT132" s="2"/>
      <c r="DU132" s="40"/>
      <c r="DV132" s="40"/>
      <c r="DW132" s="40"/>
      <c r="DX132" s="40"/>
      <c r="DY132" s="40"/>
      <c r="DZ132" s="40"/>
      <c r="EA132" s="40"/>
    </row>
    <row r="133" spans="1:131" x14ac:dyDescent="0.3">
      <c r="A133" t="s">
        <v>150</v>
      </c>
      <c r="B133">
        <v>236</v>
      </c>
      <c r="C133">
        <v>3282</v>
      </c>
      <c r="D133">
        <v>3567.9</v>
      </c>
      <c r="E133">
        <v>4236.8999999999996</v>
      </c>
      <c r="F133">
        <v>5557.1</v>
      </c>
      <c r="G133">
        <v>6006.7</v>
      </c>
      <c r="H133">
        <v>6040.9</v>
      </c>
      <c r="I133">
        <v>6808</v>
      </c>
      <c r="J133">
        <v>7859.9</v>
      </c>
      <c r="K133">
        <v>9342.7000000000007</v>
      </c>
      <c r="L133">
        <v>11288.5</v>
      </c>
      <c r="M133">
        <v>12695.9</v>
      </c>
      <c r="O133" t="s">
        <v>150</v>
      </c>
      <c r="P133">
        <v>2040</v>
      </c>
      <c r="Q133">
        <v>51</v>
      </c>
      <c r="R133">
        <v>68.900000000000006</v>
      </c>
      <c r="S133">
        <v>61</v>
      </c>
      <c r="T133">
        <v>49.7</v>
      </c>
      <c r="U133">
        <v>40.6</v>
      </c>
      <c r="V133">
        <v>33.1</v>
      </c>
      <c r="W133">
        <v>27</v>
      </c>
      <c r="X133">
        <v>22</v>
      </c>
      <c r="Y133">
        <v>17.899999999999999</v>
      </c>
      <c r="Z133">
        <v>14.6</v>
      </c>
      <c r="AA133">
        <v>11.9</v>
      </c>
      <c r="AC133" t="s">
        <v>150</v>
      </c>
      <c r="AD133">
        <f t="shared" si="54"/>
        <v>-1804</v>
      </c>
      <c r="AE133">
        <f t="shared" si="54"/>
        <v>3231</v>
      </c>
      <c r="AF133">
        <f t="shared" si="54"/>
        <v>3499</v>
      </c>
      <c r="AG133">
        <f t="shared" si="52"/>
        <v>4175.8999999999996</v>
      </c>
      <c r="AH133">
        <f t="shared" si="52"/>
        <v>5507.4000000000005</v>
      </c>
      <c r="AI133">
        <f t="shared" si="52"/>
        <v>5966.0999999999995</v>
      </c>
      <c r="AJ133">
        <f t="shared" si="52"/>
        <v>6007.7999999999993</v>
      </c>
      <c r="AK133">
        <f t="shared" si="52"/>
        <v>6781</v>
      </c>
      <c r="AL133">
        <f t="shared" si="52"/>
        <v>7837.9</v>
      </c>
      <c r="AM133">
        <f t="shared" si="52"/>
        <v>9324.8000000000011</v>
      </c>
      <c r="AN133">
        <f t="shared" si="52"/>
        <v>11273.9</v>
      </c>
      <c r="AO133">
        <f t="shared" si="52"/>
        <v>12684</v>
      </c>
      <c r="AQ133" s="9" t="s">
        <v>57</v>
      </c>
      <c r="AR133" s="4">
        <v>2020</v>
      </c>
      <c r="AS133" s="4">
        <v>2025</v>
      </c>
      <c r="AT133" s="4">
        <v>2030</v>
      </c>
      <c r="AU133" s="4">
        <v>2035</v>
      </c>
      <c r="AV133" s="4">
        <v>2040</v>
      </c>
      <c r="AW133" s="4">
        <v>2045</v>
      </c>
      <c r="AX133" s="4">
        <v>2050</v>
      </c>
      <c r="AY133" s="4">
        <v>2055</v>
      </c>
      <c r="AZ133" s="4">
        <v>2060</v>
      </c>
      <c r="BA133" s="12"/>
      <c r="BB133" s="12"/>
      <c r="BD133" s="20"/>
      <c r="BE133" s="20"/>
      <c r="BF133" s="20"/>
      <c r="BH133" s="39"/>
      <c r="BI133" s="2"/>
      <c r="BJ133" s="40"/>
      <c r="BK133" s="40"/>
      <c r="BL133" s="40"/>
      <c r="BM133" s="41"/>
      <c r="BN133" s="41"/>
      <c r="BO133" s="41"/>
      <c r="BP133" s="39"/>
      <c r="BQ133" s="2"/>
      <c r="BR133" s="40"/>
      <c r="BS133" s="40"/>
      <c r="BT133" s="40"/>
      <c r="BU133" s="41"/>
      <c r="BV133" s="41"/>
      <c r="BW133" s="41"/>
      <c r="BX133" s="11"/>
      <c r="BY133" s="2"/>
      <c r="BZ133" s="40"/>
      <c r="CA133" s="40"/>
      <c r="CB133" s="40"/>
      <c r="CC133" s="41"/>
      <c r="CD133" s="41"/>
      <c r="CE133" s="41"/>
      <c r="CF133" s="2"/>
      <c r="CG133" s="40"/>
      <c r="CH133" s="40"/>
      <c r="CI133" s="40"/>
      <c r="CJ133" s="40"/>
      <c r="CK133" s="40"/>
      <c r="CL133" s="40"/>
      <c r="CM133" s="40"/>
      <c r="CN133" s="2"/>
      <c r="CO133" s="40"/>
      <c r="CP133" s="40"/>
      <c r="CQ133" s="40"/>
      <c r="CR133" s="40"/>
      <c r="CS133" s="40"/>
      <c r="CT133" s="40"/>
      <c r="CU133" s="20"/>
      <c r="CV133" s="2"/>
      <c r="CW133" s="40"/>
      <c r="CX133" s="40"/>
      <c r="CY133" s="40"/>
      <c r="CZ133" s="40"/>
      <c r="DA133" s="40"/>
      <c r="DB133" s="40"/>
      <c r="DC133" s="20"/>
      <c r="DD133" s="2"/>
      <c r="DE133" s="40"/>
      <c r="DF133" s="40"/>
      <c r="DG133" s="40"/>
      <c r="DH133" s="40"/>
      <c r="DI133" s="40"/>
      <c r="DJ133" s="40"/>
      <c r="DK133" s="40"/>
      <c r="DL133" s="2"/>
      <c r="DM133" s="40"/>
      <c r="DN133" s="40"/>
      <c r="DO133" s="40"/>
      <c r="DP133" s="40"/>
      <c r="DQ133" s="40"/>
      <c r="DR133" s="40"/>
      <c r="DS133" s="40"/>
      <c r="DT133" s="2"/>
      <c r="DU133" s="40"/>
      <c r="DV133" s="40"/>
      <c r="DW133" s="40"/>
      <c r="DX133" s="40"/>
      <c r="DY133" s="40"/>
      <c r="DZ133" s="40"/>
      <c r="EA133" s="40"/>
    </row>
    <row r="134" spans="1:131" x14ac:dyDescent="0.3">
      <c r="A134" t="s">
        <v>151</v>
      </c>
      <c r="B134">
        <v>3</v>
      </c>
      <c r="C134">
        <v>27</v>
      </c>
      <c r="D134">
        <v>32</v>
      </c>
      <c r="E134">
        <v>26.6</v>
      </c>
      <c r="F134">
        <v>19.7</v>
      </c>
      <c r="G134">
        <v>14.5</v>
      </c>
      <c r="H134">
        <v>10.7</v>
      </c>
      <c r="I134">
        <v>7.9</v>
      </c>
      <c r="J134">
        <v>5.8</v>
      </c>
      <c r="K134">
        <v>4.3</v>
      </c>
      <c r="L134">
        <v>3.2</v>
      </c>
      <c r="M134">
        <v>2.2999999999999998</v>
      </c>
      <c r="O134" t="s">
        <v>151</v>
      </c>
      <c r="P134">
        <v>974</v>
      </c>
      <c r="Q134">
        <v>3476</v>
      </c>
      <c r="R134">
        <v>3770</v>
      </c>
      <c r="S134">
        <v>3902</v>
      </c>
      <c r="T134">
        <v>3291</v>
      </c>
      <c r="U134">
        <v>2886.1</v>
      </c>
      <c r="V134">
        <v>3511.5</v>
      </c>
      <c r="W134">
        <v>4272.3999999999996</v>
      </c>
      <c r="X134">
        <v>5198.2</v>
      </c>
      <c r="Y134">
        <v>6324.5</v>
      </c>
      <c r="Z134">
        <v>5898.1</v>
      </c>
      <c r="AA134">
        <v>4809.5</v>
      </c>
      <c r="AC134" t="s">
        <v>151</v>
      </c>
      <c r="AD134">
        <f t="shared" si="54"/>
        <v>-971</v>
      </c>
      <c r="AE134">
        <f t="shared" si="54"/>
        <v>-3449</v>
      </c>
      <c r="AF134">
        <f t="shared" si="54"/>
        <v>-3738</v>
      </c>
      <c r="AG134">
        <f t="shared" si="52"/>
        <v>-3875.4</v>
      </c>
      <c r="AH134">
        <f t="shared" si="52"/>
        <v>-3271.3</v>
      </c>
      <c r="AI134">
        <f t="shared" si="52"/>
        <v>-2871.6</v>
      </c>
      <c r="AJ134">
        <f t="shared" si="52"/>
        <v>-3500.8</v>
      </c>
      <c r="AK134">
        <f t="shared" si="52"/>
        <v>-4264.5</v>
      </c>
      <c r="AL134">
        <f t="shared" si="52"/>
        <v>-5192.3999999999996</v>
      </c>
      <c r="AM134">
        <f t="shared" si="52"/>
        <v>-6320.2</v>
      </c>
      <c r="AN134">
        <f t="shared" si="52"/>
        <v>-5894.9000000000005</v>
      </c>
      <c r="AO134">
        <f t="shared" si="52"/>
        <v>-4807.2</v>
      </c>
      <c r="AQ134" t="s">
        <v>91</v>
      </c>
      <c r="AR134" s="51">
        <f>AR33</f>
        <v>46.858700000000006</v>
      </c>
      <c r="AS134" s="51">
        <f t="shared" ref="AS134:AZ134" si="60">AS33</f>
        <v>44.58</v>
      </c>
      <c r="AT134" s="51">
        <f t="shared" si="60"/>
        <v>41.915400000000005</v>
      </c>
      <c r="AU134" s="51">
        <f t="shared" si="60"/>
        <v>39.566000000000003</v>
      </c>
      <c r="AV134" s="51">
        <f t="shared" si="60"/>
        <v>37.846700000000013</v>
      </c>
      <c r="AW134" s="51">
        <f t="shared" si="60"/>
        <v>36.841300000000004</v>
      </c>
      <c r="AX134" s="51">
        <f t="shared" si="60"/>
        <v>35.849899999999998</v>
      </c>
      <c r="AY134" s="51">
        <f t="shared" si="60"/>
        <v>35.427199999999999</v>
      </c>
      <c r="AZ134" s="51">
        <f t="shared" si="60"/>
        <v>34.836999999999996</v>
      </c>
      <c r="BA134" s="11"/>
      <c r="BB134" s="11"/>
      <c r="BC134" s="4"/>
      <c r="BD134" s="15"/>
      <c r="BE134" s="15"/>
      <c r="BF134" s="15"/>
      <c r="BH134" s="39"/>
      <c r="BI134" s="2"/>
      <c r="BJ134" s="40"/>
      <c r="BK134" s="40"/>
      <c r="BL134" s="40"/>
      <c r="BM134" s="41"/>
      <c r="BN134" s="41"/>
      <c r="BO134" s="41"/>
      <c r="BP134" s="39"/>
      <c r="BQ134" s="2"/>
      <c r="BR134" s="40"/>
      <c r="BS134" s="40"/>
      <c r="BT134" s="40"/>
      <c r="BU134" s="41"/>
      <c r="BV134" s="41"/>
      <c r="BW134" s="41"/>
      <c r="BX134" s="12"/>
      <c r="BY134" s="2"/>
      <c r="BZ134" s="40"/>
      <c r="CA134" s="40"/>
      <c r="CB134" s="40"/>
      <c r="CC134" s="41"/>
      <c r="CD134" s="41"/>
      <c r="CE134" s="41"/>
      <c r="CF134" s="2"/>
      <c r="CG134" s="40"/>
      <c r="CH134" s="40"/>
      <c r="CI134" s="40"/>
      <c r="CJ134" s="40"/>
      <c r="CK134" s="40"/>
      <c r="CL134" s="40"/>
      <c r="CM134" s="40"/>
      <c r="CN134" s="2"/>
      <c r="CO134" s="40"/>
      <c r="CP134" s="40"/>
      <c r="CQ134" s="40"/>
      <c r="CR134" s="40"/>
      <c r="CS134" s="40"/>
      <c r="CT134" s="40"/>
      <c r="CU134" s="20"/>
      <c r="CV134" s="2"/>
      <c r="CW134" s="40"/>
      <c r="CX134" s="40"/>
      <c r="CY134" s="40"/>
      <c r="CZ134" s="40"/>
      <c r="DA134" s="40"/>
      <c r="DB134" s="40"/>
      <c r="DC134" s="20"/>
      <c r="DD134" s="2"/>
      <c r="DE134" s="40"/>
      <c r="DF134" s="40"/>
      <c r="DG134" s="40"/>
      <c r="DH134" s="40"/>
      <c r="DI134" s="40"/>
      <c r="DJ134" s="40"/>
      <c r="DK134" s="40"/>
      <c r="DL134" s="2"/>
      <c r="DM134" s="40"/>
      <c r="DN134" s="40"/>
      <c r="DO134" s="40"/>
      <c r="DP134" s="40"/>
      <c r="DQ134" s="40"/>
      <c r="DR134" s="40"/>
      <c r="DS134" s="40"/>
      <c r="DT134" s="2"/>
      <c r="DU134" s="40"/>
      <c r="DV134" s="40"/>
      <c r="DW134" s="40"/>
      <c r="DX134" s="40"/>
      <c r="DY134" s="40"/>
      <c r="DZ134" s="40"/>
      <c r="EA134" s="40"/>
    </row>
    <row r="135" spans="1:131" x14ac:dyDescent="0.3">
      <c r="A135" t="s">
        <v>152</v>
      </c>
      <c r="B135">
        <v>1</v>
      </c>
      <c r="C135">
        <v>30</v>
      </c>
      <c r="D135">
        <v>31</v>
      </c>
      <c r="E135">
        <v>25.8</v>
      </c>
      <c r="F135">
        <v>19</v>
      </c>
      <c r="G135">
        <v>14.1</v>
      </c>
      <c r="H135">
        <v>10.4</v>
      </c>
      <c r="I135">
        <v>7.7</v>
      </c>
      <c r="J135">
        <v>5.6</v>
      </c>
      <c r="K135">
        <v>4.2</v>
      </c>
      <c r="L135">
        <v>3.1</v>
      </c>
      <c r="M135">
        <v>2.2999999999999998</v>
      </c>
      <c r="O135" t="s">
        <v>152</v>
      </c>
      <c r="P135">
        <v>4</v>
      </c>
      <c r="Q135">
        <v>147</v>
      </c>
      <c r="R135">
        <v>168</v>
      </c>
      <c r="S135">
        <v>188.5</v>
      </c>
      <c r="T135">
        <v>153.69999999999999</v>
      </c>
      <c r="U135">
        <v>125.4</v>
      </c>
      <c r="V135">
        <v>102.2</v>
      </c>
      <c r="W135">
        <v>83.4</v>
      </c>
      <c r="X135">
        <v>68</v>
      </c>
      <c r="Y135">
        <v>82.7</v>
      </c>
      <c r="Z135">
        <v>100.6</v>
      </c>
      <c r="AA135">
        <v>122.4</v>
      </c>
      <c r="AC135" t="s">
        <v>152</v>
      </c>
      <c r="AD135">
        <f t="shared" si="54"/>
        <v>-3</v>
      </c>
      <c r="AE135">
        <f t="shared" si="54"/>
        <v>-117</v>
      </c>
      <c r="AF135">
        <f t="shared" si="54"/>
        <v>-137</v>
      </c>
      <c r="AG135">
        <f t="shared" si="52"/>
        <v>-162.69999999999999</v>
      </c>
      <c r="AH135">
        <f t="shared" si="52"/>
        <v>-134.69999999999999</v>
      </c>
      <c r="AI135">
        <f t="shared" si="52"/>
        <v>-111.30000000000001</v>
      </c>
      <c r="AJ135">
        <f t="shared" si="52"/>
        <v>-91.8</v>
      </c>
      <c r="AK135">
        <f t="shared" si="52"/>
        <v>-75.7</v>
      </c>
      <c r="AL135">
        <f t="shared" si="52"/>
        <v>-62.4</v>
      </c>
      <c r="AM135">
        <f t="shared" si="52"/>
        <v>-78.5</v>
      </c>
      <c r="AN135">
        <f t="shared" si="52"/>
        <v>-97.5</v>
      </c>
      <c r="AO135">
        <f t="shared" si="52"/>
        <v>-120.10000000000001</v>
      </c>
      <c r="AQ135" t="s">
        <v>244</v>
      </c>
      <c r="AR135" s="51">
        <f>BB33</f>
        <v>46.858700000000006</v>
      </c>
      <c r="AS135" s="51">
        <f t="shared" ref="AS135:AZ135" si="61">BC33</f>
        <v>46.108899999999984</v>
      </c>
      <c r="AT135" s="51">
        <f t="shared" si="61"/>
        <v>45.220500000000001</v>
      </c>
      <c r="AU135" s="51">
        <f t="shared" si="61"/>
        <v>43.468800000000009</v>
      </c>
      <c r="AV135" s="51">
        <f t="shared" si="61"/>
        <v>40.799700000000009</v>
      </c>
      <c r="AW135" s="51">
        <f t="shared" si="61"/>
        <v>39.718499999999999</v>
      </c>
      <c r="AX135" s="51">
        <f t="shared" si="61"/>
        <v>38.8825</v>
      </c>
      <c r="AY135" s="51">
        <f t="shared" si="61"/>
        <v>38.099099999999986</v>
      </c>
      <c r="AZ135" s="51">
        <f t="shared" si="61"/>
        <v>37.539999999999992</v>
      </c>
      <c r="BA135" s="12"/>
      <c r="BB135" s="12"/>
      <c r="BD135" s="20"/>
      <c r="BE135" s="20"/>
      <c r="BF135" s="20"/>
      <c r="BH135" s="35"/>
      <c r="BI135" s="2"/>
      <c r="BJ135" s="37"/>
      <c r="BK135" s="37"/>
      <c r="BL135" s="37"/>
      <c r="BM135" s="38"/>
      <c r="BN135" s="38"/>
      <c r="BO135" s="38"/>
      <c r="BP135" s="35"/>
      <c r="BQ135" s="2"/>
      <c r="BR135" s="37"/>
      <c r="BS135" s="37"/>
      <c r="BT135" s="37"/>
      <c r="BU135" s="38"/>
      <c r="BV135" s="38"/>
      <c r="BW135" s="38"/>
      <c r="BX135" s="12"/>
      <c r="BY135" s="2"/>
      <c r="BZ135" s="37"/>
      <c r="CA135" s="37"/>
      <c r="CB135" s="37"/>
      <c r="CC135" s="38"/>
      <c r="CD135" s="38"/>
      <c r="CE135" s="38"/>
      <c r="CF135" s="2"/>
      <c r="CG135" s="37"/>
      <c r="CH135" s="37"/>
      <c r="CI135" s="37"/>
      <c r="CJ135" s="37"/>
      <c r="CK135" s="37"/>
      <c r="CL135" s="37"/>
      <c r="CM135" s="37"/>
      <c r="CN135" s="2"/>
      <c r="CO135" s="37"/>
      <c r="CP135" s="37"/>
      <c r="CQ135" s="37"/>
      <c r="CR135" s="37"/>
      <c r="CS135" s="37"/>
      <c r="CT135" s="37"/>
      <c r="CU135" s="15"/>
      <c r="CV135" s="2"/>
      <c r="CW135" s="37"/>
      <c r="CX135" s="37"/>
      <c r="CY135" s="37"/>
      <c r="CZ135" s="37"/>
      <c r="DA135" s="37"/>
      <c r="DB135" s="37"/>
      <c r="DC135" s="15"/>
      <c r="DD135" s="2"/>
      <c r="DE135" s="37"/>
      <c r="DF135" s="37"/>
      <c r="DG135" s="37"/>
      <c r="DH135" s="37"/>
      <c r="DI135" s="37"/>
      <c r="DJ135" s="37"/>
      <c r="DK135" s="37"/>
      <c r="DL135" s="2"/>
      <c r="DM135" s="37"/>
      <c r="DN135" s="37"/>
      <c r="DO135" s="37"/>
      <c r="DP135" s="37"/>
      <c r="DQ135" s="37"/>
      <c r="DR135" s="37"/>
      <c r="DS135" s="37"/>
      <c r="DT135" s="2"/>
      <c r="DU135" s="37"/>
      <c r="DV135" s="37"/>
      <c r="DW135" s="37"/>
      <c r="DX135" s="37"/>
      <c r="DY135" s="37"/>
      <c r="DZ135" s="37"/>
      <c r="EA135" s="37"/>
    </row>
    <row r="136" spans="1:131" x14ac:dyDescent="0.3">
      <c r="A136" t="s">
        <v>153</v>
      </c>
      <c r="B136">
        <v>95</v>
      </c>
      <c r="C136">
        <v>13870</v>
      </c>
      <c r="D136">
        <v>13308.5</v>
      </c>
      <c r="E136">
        <v>13267.7</v>
      </c>
      <c r="F136">
        <v>13071.7</v>
      </c>
      <c r="G136">
        <v>12045</v>
      </c>
      <c r="H136">
        <v>11137.3</v>
      </c>
      <c r="I136">
        <v>10931.5</v>
      </c>
      <c r="J136">
        <v>11266.3</v>
      </c>
      <c r="K136">
        <v>12304</v>
      </c>
      <c r="L136">
        <v>14233.3</v>
      </c>
      <c r="M136">
        <v>16787.7</v>
      </c>
      <c r="O136" t="s">
        <v>153</v>
      </c>
      <c r="P136">
        <v>0</v>
      </c>
      <c r="Q136">
        <v>3549</v>
      </c>
      <c r="R136">
        <v>3391.6</v>
      </c>
      <c r="S136">
        <v>3000.6</v>
      </c>
      <c r="T136">
        <v>2446.6999999999998</v>
      </c>
      <c r="U136">
        <v>1995</v>
      </c>
      <c r="V136">
        <v>1626.7</v>
      </c>
      <c r="W136">
        <v>1326.4</v>
      </c>
      <c r="X136">
        <v>1081.5999999999999</v>
      </c>
      <c r="Y136">
        <v>881.9</v>
      </c>
      <c r="Z136">
        <v>719.1</v>
      </c>
      <c r="AA136">
        <v>586.4</v>
      </c>
      <c r="AC136" t="s">
        <v>153</v>
      </c>
      <c r="AD136">
        <f t="shared" si="54"/>
        <v>95</v>
      </c>
      <c r="AE136">
        <f t="shared" si="54"/>
        <v>10321</v>
      </c>
      <c r="AF136">
        <f t="shared" si="54"/>
        <v>9916.9</v>
      </c>
      <c r="AG136">
        <f t="shared" si="52"/>
        <v>10267.1</v>
      </c>
      <c r="AH136">
        <f t="shared" si="52"/>
        <v>10625</v>
      </c>
      <c r="AI136">
        <f t="shared" si="52"/>
        <v>10050</v>
      </c>
      <c r="AJ136">
        <f t="shared" si="52"/>
        <v>9510.5999999999985</v>
      </c>
      <c r="AK136">
        <f t="shared" si="52"/>
        <v>9605.1</v>
      </c>
      <c r="AL136">
        <f t="shared" si="52"/>
        <v>10184.699999999999</v>
      </c>
      <c r="AM136">
        <f t="shared" si="52"/>
        <v>11422.1</v>
      </c>
      <c r="AN136">
        <f t="shared" si="52"/>
        <v>13514.199999999999</v>
      </c>
      <c r="AO136">
        <f t="shared" si="52"/>
        <v>16201.300000000001</v>
      </c>
      <c r="AQ136" t="s">
        <v>245</v>
      </c>
      <c r="AR136" s="51">
        <f>BL33</f>
        <v>46.858700000000006</v>
      </c>
      <c r="AS136" s="51">
        <f t="shared" ref="AS136:AZ136" si="62">BM33</f>
        <v>39.468000000000004</v>
      </c>
      <c r="AT136" s="51">
        <f t="shared" si="62"/>
        <v>32.568799999999996</v>
      </c>
      <c r="AU136" s="51">
        <f t="shared" si="62"/>
        <v>29.161599999999996</v>
      </c>
      <c r="AV136" s="51">
        <f t="shared" si="62"/>
        <v>26.545399999999997</v>
      </c>
      <c r="AW136" s="51">
        <f t="shared" si="62"/>
        <v>25.758900000000001</v>
      </c>
      <c r="AX136" s="51">
        <f t="shared" si="62"/>
        <v>25.897299999999998</v>
      </c>
      <c r="AY136" s="51">
        <f t="shared" si="62"/>
        <v>25.476900000000001</v>
      </c>
      <c r="AZ136" s="51">
        <f t="shared" si="62"/>
        <v>25.525800000000004</v>
      </c>
      <c r="BA136" s="12"/>
      <c r="BB136" s="12"/>
      <c r="BD136" s="20"/>
      <c r="BE136" s="20"/>
      <c r="BF136" s="20"/>
      <c r="BJ136" s="12"/>
      <c r="BK136" s="12"/>
      <c r="BL136" s="12"/>
      <c r="BM136" s="12"/>
      <c r="BN136" s="12"/>
      <c r="BO136" s="12"/>
      <c r="BP136" s="12"/>
      <c r="BQ136" s="11"/>
    </row>
    <row r="137" spans="1:131" x14ac:dyDescent="0.3">
      <c r="A137" t="s">
        <v>154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O137" t="s">
        <v>154</v>
      </c>
      <c r="P137">
        <v>1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C137" t="s">
        <v>154</v>
      </c>
      <c r="AD137">
        <f t="shared" si="54"/>
        <v>-1</v>
      </c>
      <c r="AE137">
        <f t="shared" si="54"/>
        <v>0</v>
      </c>
      <c r="AF137">
        <f t="shared" si="54"/>
        <v>0</v>
      </c>
      <c r="AG137">
        <f t="shared" si="52"/>
        <v>0</v>
      </c>
      <c r="AH137">
        <f t="shared" si="52"/>
        <v>0</v>
      </c>
      <c r="AI137">
        <f t="shared" si="52"/>
        <v>0</v>
      </c>
      <c r="AJ137">
        <f t="shared" si="52"/>
        <v>0</v>
      </c>
      <c r="AK137">
        <f t="shared" si="52"/>
        <v>0</v>
      </c>
      <c r="AL137">
        <f t="shared" si="52"/>
        <v>0</v>
      </c>
      <c r="AM137">
        <f t="shared" si="52"/>
        <v>0</v>
      </c>
      <c r="AN137">
        <f t="shared" si="52"/>
        <v>0</v>
      </c>
      <c r="AO137">
        <f t="shared" si="52"/>
        <v>0</v>
      </c>
      <c r="AQ137" t="s">
        <v>246</v>
      </c>
      <c r="AR137" s="51">
        <f>BV33</f>
        <v>46.858700000000006</v>
      </c>
      <c r="AS137" s="51">
        <f t="shared" ref="AS137:AZ137" si="63">BW33</f>
        <v>45.6325</v>
      </c>
      <c r="AT137" s="51">
        <f t="shared" si="63"/>
        <v>44.540699999999994</v>
      </c>
      <c r="AU137" s="51">
        <f t="shared" si="63"/>
        <v>42.58400000000001</v>
      </c>
      <c r="AV137" s="51">
        <f t="shared" si="63"/>
        <v>39.7988</v>
      </c>
      <c r="AW137" s="51">
        <f t="shared" si="63"/>
        <v>39.035499999999999</v>
      </c>
      <c r="AX137" s="51">
        <f t="shared" si="63"/>
        <v>38.060099999999998</v>
      </c>
      <c r="AY137" s="51">
        <f t="shared" si="63"/>
        <v>37.448799999999991</v>
      </c>
      <c r="AZ137" s="51">
        <f t="shared" si="63"/>
        <v>36.832999999999991</v>
      </c>
      <c r="BA137" s="11"/>
      <c r="BB137" s="11"/>
      <c r="BC137" s="4"/>
      <c r="BD137" s="15"/>
      <c r="BE137" s="15"/>
      <c r="BF137" s="15"/>
      <c r="BP137" s="12"/>
    </row>
    <row r="138" spans="1:131" x14ac:dyDescent="0.3">
      <c r="A138" s="9" t="s">
        <v>57</v>
      </c>
      <c r="B138" s="10">
        <f>SUM(B139:B149)</f>
        <v>12896</v>
      </c>
      <c r="C138" s="10">
        <f>SUM(C139:C149)</f>
        <v>44271</v>
      </c>
      <c r="D138" s="10">
        <f>SUM(D139:D149)</f>
        <v>45450.8</v>
      </c>
      <c r="E138" s="10">
        <f>SUM(E139:E149)</f>
        <v>46898.80000000001</v>
      </c>
      <c r="F138" s="10">
        <f t="shared" ref="F138:M138" si="64">SUM(F139:F149)</f>
        <v>44613.2</v>
      </c>
      <c r="G138" s="10">
        <f t="shared" si="64"/>
        <v>41942.700000000004</v>
      </c>
      <c r="H138" s="10">
        <f t="shared" si="64"/>
        <v>39589</v>
      </c>
      <c r="I138" s="10">
        <f t="shared" si="64"/>
        <v>37870.100000000013</v>
      </c>
      <c r="J138" s="10">
        <f t="shared" si="64"/>
        <v>36865.999999999993</v>
      </c>
      <c r="K138" s="10">
        <f t="shared" si="64"/>
        <v>35877.1</v>
      </c>
      <c r="L138" s="10">
        <f t="shared" si="64"/>
        <v>35457.999999999993</v>
      </c>
      <c r="M138" s="10">
        <f t="shared" si="64"/>
        <v>34872.899999999994</v>
      </c>
      <c r="O138" s="9" t="s">
        <v>57</v>
      </c>
      <c r="P138" s="10">
        <f>SUM(P139:P149)</f>
        <v>32</v>
      </c>
      <c r="Q138" s="10">
        <f>SUM(Q139:Q149)</f>
        <v>46</v>
      </c>
      <c r="R138" s="10">
        <f>SUM(R139:R149)</f>
        <v>41</v>
      </c>
      <c r="S138" s="10">
        <f>SUM(S139:S149)</f>
        <v>40.1</v>
      </c>
      <c r="T138" s="10">
        <f t="shared" ref="T138:AA138" si="65">SUM(T139:T149)</f>
        <v>33.200000000000003</v>
      </c>
      <c r="U138" s="10">
        <f t="shared" si="65"/>
        <v>27.299999999999997</v>
      </c>
      <c r="V138" s="10">
        <f t="shared" si="65"/>
        <v>23</v>
      </c>
      <c r="W138" s="10">
        <f t="shared" si="65"/>
        <v>23.4</v>
      </c>
      <c r="X138" s="10">
        <f t="shared" si="65"/>
        <v>24.7</v>
      </c>
      <c r="Y138" s="10">
        <f t="shared" si="65"/>
        <v>27.2</v>
      </c>
      <c r="Z138" s="10">
        <f t="shared" si="65"/>
        <v>30.8</v>
      </c>
      <c r="AA138" s="10">
        <f t="shared" si="65"/>
        <v>35.9</v>
      </c>
      <c r="AC138" s="9" t="s">
        <v>57</v>
      </c>
      <c r="AD138" s="10">
        <f>SUM(AD139:AD149)</f>
        <v>12864</v>
      </c>
      <c r="AE138" s="10">
        <f>SUM(AE139:AE149)</f>
        <v>44225</v>
      </c>
      <c r="AF138" s="10">
        <f>SUM(AF139:AF149)</f>
        <v>45409.8</v>
      </c>
      <c r="AG138" s="10">
        <f>SUM(AG139:AG149)</f>
        <v>46858.700000000004</v>
      </c>
      <c r="AH138" s="10">
        <f t="shared" ref="AH138:AO138" si="66">SUM(AH139:AH149)</f>
        <v>44580</v>
      </c>
      <c r="AI138" s="10">
        <f t="shared" si="66"/>
        <v>41915.400000000009</v>
      </c>
      <c r="AJ138" s="10">
        <f t="shared" si="66"/>
        <v>39566</v>
      </c>
      <c r="AK138" s="10">
        <f t="shared" si="66"/>
        <v>37846.700000000012</v>
      </c>
      <c r="AL138" s="10">
        <f t="shared" si="66"/>
        <v>36841.300000000003</v>
      </c>
      <c r="AM138" s="10">
        <f t="shared" si="66"/>
        <v>35849.9</v>
      </c>
      <c r="AN138" s="10">
        <f t="shared" si="66"/>
        <v>35427.199999999997</v>
      </c>
      <c r="AO138" s="10">
        <f t="shared" si="66"/>
        <v>34836.999999999993</v>
      </c>
      <c r="AR138" s="51"/>
      <c r="AS138" s="51"/>
      <c r="AT138" s="51"/>
      <c r="AU138" s="51"/>
      <c r="AV138" s="51"/>
      <c r="AW138" s="51"/>
      <c r="AX138" s="51"/>
      <c r="AY138" s="51"/>
      <c r="AZ138" s="51"/>
      <c r="BA138" s="12"/>
      <c r="BB138" s="12"/>
      <c r="BD138" s="20"/>
      <c r="BE138" s="20"/>
      <c r="BF138" s="20"/>
      <c r="BH138" s="35"/>
      <c r="BI138" s="43"/>
      <c r="BJ138" s="43"/>
      <c r="BK138" s="43"/>
      <c r="BL138" s="43"/>
      <c r="BN138" s="2"/>
      <c r="BO138" s="44"/>
      <c r="BP138" s="44"/>
      <c r="BQ138" s="44"/>
      <c r="BS138" s="2"/>
      <c r="BT138" s="44"/>
      <c r="BU138" s="44"/>
      <c r="BV138" s="44"/>
      <c r="BW138" s="40"/>
      <c r="BX138" s="2"/>
      <c r="BY138" s="40"/>
      <c r="BZ138" s="40"/>
      <c r="CA138" s="40"/>
    </row>
    <row r="139" spans="1:131" x14ac:dyDescent="0.3">
      <c r="A139" t="s">
        <v>59</v>
      </c>
      <c r="B139">
        <v>5348</v>
      </c>
      <c r="C139">
        <v>18166</v>
      </c>
      <c r="D139">
        <v>18036.5</v>
      </c>
      <c r="E139">
        <v>19210.2</v>
      </c>
      <c r="F139">
        <v>19236</v>
      </c>
      <c r="G139">
        <v>19491.400000000001</v>
      </c>
      <c r="H139">
        <v>20249.7</v>
      </c>
      <c r="I139">
        <v>21119.5</v>
      </c>
      <c r="J139">
        <v>22312.1</v>
      </c>
      <c r="K139">
        <v>23273.4</v>
      </c>
      <c r="L139">
        <v>24293.599999999999</v>
      </c>
      <c r="M139">
        <v>24801.3</v>
      </c>
      <c r="O139" t="s">
        <v>59</v>
      </c>
      <c r="P139">
        <v>15</v>
      </c>
      <c r="Q139">
        <v>8</v>
      </c>
      <c r="R139">
        <v>8</v>
      </c>
      <c r="S139">
        <v>7.1</v>
      </c>
      <c r="T139">
        <v>5.8</v>
      </c>
      <c r="U139">
        <v>4.7</v>
      </c>
      <c r="V139">
        <v>3.8</v>
      </c>
      <c r="W139">
        <v>3.1</v>
      </c>
      <c r="X139">
        <v>2.6</v>
      </c>
      <c r="Y139">
        <v>2.1</v>
      </c>
      <c r="Z139">
        <v>1.7</v>
      </c>
      <c r="AA139">
        <v>1.4</v>
      </c>
      <c r="AC139" t="s">
        <v>59</v>
      </c>
      <c r="AD139">
        <f t="shared" ref="AD139:AO149" si="67">B139-P139</f>
        <v>5333</v>
      </c>
      <c r="AE139">
        <f t="shared" si="67"/>
        <v>18158</v>
      </c>
      <c r="AF139">
        <f t="shared" si="67"/>
        <v>18028.5</v>
      </c>
      <c r="AG139">
        <f t="shared" si="67"/>
        <v>19203.100000000002</v>
      </c>
      <c r="AH139">
        <f t="shared" si="67"/>
        <v>19230.2</v>
      </c>
      <c r="AI139">
        <f t="shared" si="67"/>
        <v>19486.7</v>
      </c>
      <c r="AJ139">
        <f t="shared" si="67"/>
        <v>20245.900000000001</v>
      </c>
      <c r="AK139">
        <f t="shared" si="67"/>
        <v>21116.400000000001</v>
      </c>
      <c r="AL139">
        <f t="shared" si="67"/>
        <v>22309.5</v>
      </c>
      <c r="AM139">
        <f t="shared" si="67"/>
        <v>23271.300000000003</v>
      </c>
      <c r="AN139">
        <f t="shared" si="67"/>
        <v>24291.899999999998</v>
      </c>
      <c r="AO139">
        <f t="shared" si="67"/>
        <v>24799.899999999998</v>
      </c>
      <c r="AR139" s="51"/>
      <c r="AS139" s="51"/>
      <c r="AT139" s="51"/>
      <c r="AU139" s="51"/>
      <c r="AV139" s="51"/>
      <c r="AW139" s="51"/>
      <c r="AX139" s="51"/>
      <c r="AY139" s="51"/>
      <c r="AZ139" s="51"/>
      <c r="BA139" s="12"/>
      <c r="BB139" s="12"/>
      <c r="BD139" s="20"/>
      <c r="BE139" s="20"/>
      <c r="BF139" s="20"/>
      <c r="BH139" s="39"/>
      <c r="BI139" s="2"/>
      <c r="BJ139" s="41"/>
      <c r="BK139" s="41"/>
      <c r="BL139" s="41"/>
      <c r="BN139" s="2"/>
      <c r="BO139" s="44"/>
      <c r="BP139" s="44"/>
      <c r="BQ139" s="44"/>
      <c r="BS139" s="2"/>
      <c r="BT139" s="44"/>
      <c r="BU139" s="44"/>
      <c r="BV139" s="44"/>
      <c r="BW139" s="40"/>
      <c r="BX139" s="2"/>
      <c r="BY139" s="40"/>
      <c r="BZ139" s="40"/>
      <c r="CA139" s="40"/>
    </row>
    <row r="140" spans="1:131" x14ac:dyDescent="0.3">
      <c r="A140" t="s">
        <v>155</v>
      </c>
      <c r="B140">
        <v>2</v>
      </c>
      <c r="C140">
        <v>1</v>
      </c>
      <c r="D140">
        <v>1</v>
      </c>
      <c r="E140">
        <v>1</v>
      </c>
      <c r="F140">
        <v>1.1000000000000001</v>
      </c>
      <c r="G140">
        <v>1.3</v>
      </c>
      <c r="H140">
        <v>1.3</v>
      </c>
      <c r="I140">
        <v>1.3</v>
      </c>
      <c r="J140">
        <v>1.3</v>
      </c>
      <c r="K140">
        <v>1.3</v>
      </c>
      <c r="L140">
        <v>1.3</v>
      </c>
      <c r="M140">
        <v>1.2</v>
      </c>
      <c r="O140" t="s">
        <v>155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C140" t="s">
        <v>155</v>
      </c>
      <c r="AD140">
        <f t="shared" si="67"/>
        <v>2</v>
      </c>
      <c r="AE140">
        <f t="shared" si="67"/>
        <v>1</v>
      </c>
      <c r="AF140">
        <f t="shared" si="67"/>
        <v>1</v>
      </c>
      <c r="AG140">
        <f t="shared" si="67"/>
        <v>1</v>
      </c>
      <c r="AH140">
        <f t="shared" si="67"/>
        <v>1.1000000000000001</v>
      </c>
      <c r="AI140">
        <f t="shared" si="67"/>
        <v>1.3</v>
      </c>
      <c r="AJ140">
        <f t="shared" si="67"/>
        <v>1.3</v>
      </c>
      <c r="AK140">
        <f t="shared" si="67"/>
        <v>1.3</v>
      </c>
      <c r="AL140">
        <f t="shared" si="67"/>
        <v>1.3</v>
      </c>
      <c r="AM140">
        <f t="shared" si="67"/>
        <v>1.3</v>
      </c>
      <c r="AN140">
        <f t="shared" si="67"/>
        <v>1.3</v>
      </c>
      <c r="AO140">
        <f t="shared" si="67"/>
        <v>1.2</v>
      </c>
      <c r="AR140" s="51"/>
      <c r="AS140" s="51"/>
      <c r="AT140" s="51"/>
      <c r="AU140" s="51"/>
      <c r="AV140" s="51"/>
      <c r="AW140" s="51"/>
      <c r="AX140" s="51"/>
      <c r="AY140" s="51"/>
      <c r="AZ140" s="51"/>
      <c r="BA140" s="12"/>
      <c r="BB140" s="12"/>
      <c r="BD140" s="20"/>
      <c r="BE140" s="20"/>
      <c r="BF140" s="20"/>
      <c r="BH140" s="9"/>
      <c r="BI140" s="43"/>
      <c r="BJ140" s="43"/>
      <c r="BK140" s="43"/>
      <c r="BL140" s="43"/>
      <c r="BN140" s="2"/>
      <c r="BO140" s="44"/>
      <c r="BP140" s="44"/>
      <c r="BQ140" s="44"/>
      <c r="BS140" s="2"/>
      <c r="BT140" s="44"/>
      <c r="BU140" s="44"/>
      <c r="BV140" s="44"/>
      <c r="BW140" s="40"/>
      <c r="BX140" s="2"/>
      <c r="BY140" s="40"/>
      <c r="BZ140" s="40"/>
      <c r="CA140" s="40"/>
    </row>
    <row r="141" spans="1:131" x14ac:dyDescent="0.3">
      <c r="A141" t="s">
        <v>156</v>
      </c>
      <c r="B141">
        <v>309</v>
      </c>
      <c r="C141">
        <v>131</v>
      </c>
      <c r="D141">
        <v>196</v>
      </c>
      <c r="E141">
        <v>193.9</v>
      </c>
      <c r="F141">
        <v>218.8</v>
      </c>
      <c r="G141">
        <v>250.1</v>
      </c>
      <c r="H141">
        <v>278.5</v>
      </c>
      <c r="I141">
        <v>325.39999999999998</v>
      </c>
      <c r="J141">
        <v>395.7</v>
      </c>
      <c r="K141">
        <v>293.89999999999998</v>
      </c>
      <c r="L141">
        <v>217.3</v>
      </c>
      <c r="M141">
        <v>160.4</v>
      </c>
      <c r="O141" t="s">
        <v>156</v>
      </c>
      <c r="P141">
        <v>0</v>
      </c>
      <c r="Q141">
        <v>2</v>
      </c>
      <c r="R141">
        <v>2</v>
      </c>
      <c r="S141">
        <v>1.8</v>
      </c>
      <c r="T141">
        <v>1.4</v>
      </c>
      <c r="U141">
        <v>1.2</v>
      </c>
      <c r="V141">
        <v>1</v>
      </c>
      <c r="W141">
        <v>0.8</v>
      </c>
      <c r="X141">
        <v>0.6</v>
      </c>
      <c r="Y141">
        <v>0.5</v>
      </c>
      <c r="Z141">
        <v>0.4</v>
      </c>
      <c r="AA141">
        <v>0.4</v>
      </c>
      <c r="AC141" t="s">
        <v>156</v>
      </c>
      <c r="AD141">
        <f t="shared" si="67"/>
        <v>309</v>
      </c>
      <c r="AE141">
        <f t="shared" si="67"/>
        <v>129</v>
      </c>
      <c r="AF141">
        <f t="shared" si="67"/>
        <v>194</v>
      </c>
      <c r="AG141">
        <f t="shared" si="67"/>
        <v>192.1</v>
      </c>
      <c r="AH141">
        <f t="shared" si="67"/>
        <v>217.4</v>
      </c>
      <c r="AI141">
        <f t="shared" si="67"/>
        <v>248.9</v>
      </c>
      <c r="AJ141">
        <f t="shared" si="67"/>
        <v>277.5</v>
      </c>
      <c r="AK141">
        <f t="shared" si="67"/>
        <v>324.59999999999997</v>
      </c>
      <c r="AL141">
        <f t="shared" si="67"/>
        <v>395.09999999999997</v>
      </c>
      <c r="AM141">
        <f t="shared" si="67"/>
        <v>293.39999999999998</v>
      </c>
      <c r="AN141">
        <f t="shared" si="67"/>
        <v>216.9</v>
      </c>
      <c r="AO141">
        <f t="shared" si="67"/>
        <v>160</v>
      </c>
      <c r="AQ141" s="4" t="s">
        <v>63</v>
      </c>
      <c r="AR141" s="4">
        <v>2020</v>
      </c>
      <c r="AS141" s="4">
        <v>2025</v>
      </c>
      <c r="AT141" s="4">
        <v>2030</v>
      </c>
      <c r="AU141" s="4">
        <v>2035</v>
      </c>
      <c r="AV141" s="4">
        <v>2040</v>
      </c>
      <c r="AW141" s="4">
        <v>2045</v>
      </c>
      <c r="AX141" s="4">
        <v>2050</v>
      </c>
      <c r="AY141" s="4">
        <v>2055</v>
      </c>
      <c r="AZ141" s="4">
        <v>2060</v>
      </c>
      <c r="BA141" s="12"/>
      <c r="BB141" s="12"/>
      <c r="BD141" s="20"/>
      <c r="BE141" s="20"/>
      <c r="BF141" s="20"/>
      <c r="BH141" s="39"/>
      <c r="BI141" s="2"/>
      <c r="BJ141" s="41"/>
      <c r="BK141" s="41"/>
      <c r="BL141" s="41"/>
      <c r="BN141" s="2"/>
      <c r="BO141" s="44"/>
      <c r="BP141" s="44"/>
      <c r="BQ141" s="44"/>
      <c r="BS141" s="2"/>
      <c r="BT141" s="44"/>
      <c r="BU141" s="44"/>
      <c r="BV141" s="44"/>
      <c r="BW141" s="40"/>
      <c r="BX141" s="2"/>
      <c r="BY141" s="40"/>
      <c r="BZ141" s="40"/>
      <c r="CA141" s="40"/>
    </row>
    <row r="142" spans="1:131" x14ac:dyDescent="0.3">
      <c r="A142" t="s">
        <v>157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O142" t="s">
        <v>157</v>
      </c>
      <c r="P142">
        <v>1</v>
      </c>
      <c r="Q142">
        <v>3</v>
      </c>
      <c r="R142">
        <v>2</v>
      </c>
      <c r="S142">
        <v>2</v>
      </c>
      <c r="T142">
        <v>1.7</v>
      </c>
      <c r="U142">
        <v>1.4</v>
      </c>
      <c r="V142">
        <v>1.2</v>
      </c>
      <c r="W142">
        <v>1</v>
      </c>
      <c r="X142">
        <v>0.8</v>
      </c>
      <c r="Y142">
        <v>0.9</v>
      </c>
      <c r="Z142">
        <v>1</v>
      </c>
      <c r="AA142">
        <v>1.3</v>
      </c>
      <c r="AC142" t="s">
        <v>157</v>
      </c>
      <c r="AD142">
        <f t="shared" si="67"/>
        <v>-1</v>
      </c>
      <c r="AE142">
        <f t="shared" si="67"/>
        <v>-3</v>
      </c>
      <c r="AF142">
        <f t="shared" si="67"/>
        <v>-2</v>
      </c>
      <c r="AG142">
        <f t="shared" si="67"/>
        <v>-2</v>
      </c>
      <c r="AH142">
        <f t="shared" si="67"/>
        <v>-1.7</v>
      </c>
      <c r="AI142">
        <f t="shared" si="67"/>
        <v>-1.4</v>
      </c>
      <c r="AJ142">
        <f t="shared" si="67"/>
        <v>-1.2</v>
      </c>
      <c r="AK142">
        <f t="shared" si="67"/>
        <v>-1</v>
      </c>
      <c r="AL142">
        <f t="shared" si="67"/>
        <v>-0.8</v>
      </c>
      <c r="AM142">
        <f t="shared" si="67"/>
        <v>-0.9</v>
      </c>
      <c r="AN142">
        <f t="shared" si="67"/>
        <v>-1</v>
      </c>
      <c r="AO142">
        <f t="shared" si="67"/>
        <v>-1.3</v>
      </c>
      <c r="AQ142" t="s">
        <v>91</v>
      </c>
      <c r="AR142" s="51">
        <f>AR36</f>
        <v>4.5709000000000026</v>
      </c>
      <c r="AS142" s="51">
        <f t="shared" ref="AS142:AZ142" si="68">AS36</f>
        <v>2.0377000000000036</v>
      </c>
      <c r="AT142" s="51">
        <f t="shared" si="68"/>
        <v>7.06029999999999</v>
      </c>
      <c r="AU142" s="51">
        <f t="shared" si="68"/>
        <v>5.8814000000000028</v>
      </c>
      <c r="AV142" s="51">
        <f t="shared" si="68"/>
        <v>-17.323899999999998</v>
      </c>
      <c r="AW142" s="51">
        <f t="shared" si="68"/>
        <v>-41.119300000000003</v>
      </c>
      <c r="AX142" s="51">
        <f t="shared" si="68"/>
        <v>-67.324900000000014</v>
      </c>
      <c r="AY142" s="51">
        <f t="shared" si="68"/>
        <v>-92.825500000000005</v>
      </c>
      <c r="AZ142" s="51">
        <f t="shared" si="68"/>
        <v>-117.50499999999998</v>
      </c>
      <c r="BA142" s="12"/>
      <c r="BB142" s="12"/>
      <c r="BD142" s="20"/>
      <c r="BE142" s="20"/>
      <c r="BF142" s="20"/>
      <c r="BH142" s="39"/>
      <c r="BI142" s="2"/>
      <c r="BJ142" s="41"/>
      <c r="BK142" s="41"/>
      <c r="BL142" s="41"/>
      <c r="BN142" s="2"/>
      <c r="BO142" s="44"/>
      <c r="BP142" s="44"/>
      <c r="BQ142" s="44"/>
      <c r="BS142" s="2"/>
      <c r="BT142" s="44"/>
      <c r="BU142" s="44"/>
      <c r="BV142" s="44"/>
      <c r="BW142" s="40"/>
      <c r="BX142" s="2"/>
      <c r="BY142" s="40"/>
      <c r="BZ142" s="40"/>
      <c r="CA142" s="40"/>
    </row>
    <row r="143" spans="1:131" x14ac:dyDescent="0.3">
      <c r="A143" t="s">
        <v>158</v>
      </c>
      <c r="B143">
        <v>0</v>
      </c>
      <c r="C143">
        <v>1</v>
      </c>
      <c r="D143">
        <v>1</v>
      </c>
      <c r="E143">
        <v>0.8</v>
      </c>
      <c r="F143">
        <v>0.6</v>
      </c>
      <c r="G143">
        <v>0.5</v>
      </c>
      <c r="H143">
        <v>0.3</v>
      </c>
      <c r="I143">
        <v>0.3</v>
      </c>
      <c r="J143">
        <v>0.2</v>
      </c>
      <c r="K143">
        <v>0.1</v>
      </c>
      <c r="L143">
        <v>0.1</v>
      </c>
      <c r="M143">
        <v>0.1</v>
      </c>
      <c r="O143" t="s">
        <v>158</v>
      </c>
      <c r="P143">
        <v>1</v>
      </c>
      <c r="Q143">
        <v>4</v>
      </c>
      <c r="R143">
        <v>3</v>
      </c>
      <c r="S143">
        <v>3.1</v>
      </c>
      <c r="T143">
        <v>2.7</v>
      </c>
      <c r="U143">
        <v>2.2000000000000002</v>
      </c>
      <c r="V143">
        <v>1.9</v>
      </c>
      <c r="W143">
        <v>2.2999999999999998</v>
      </c>
      <c r="X143">
        <v>2.7</v>
      </c>
      <c r="Y143">
        <v>3.3</v>
      </c>
      <c r="Z143">
        <v>4</v>
      </c>
      <c r="AA143">
        <v>4.9000000000000004</v>
      </c>
      <c r="AC143" t="s">
        <v>158</v>
      </c>
      <c r="AD143">
        <f t="shared" si="67"/>
        <v>-1</v>
      </c>
      <c r="AE143">
        <f t="shared" si="67"/>
        <v>-3</v>
      </c>
      <c r="AF143">
        <f t="shared" si="67"/>
        <v>-2</v>
      </c>
      <c r="AG143">
        <f t="shared" si="67"/>
        <v>-2.2999999999999998</v>
      </c>
      <c r="AH143">
        <f t="shared" si="67"/>
        <v>-2.1</v>
      </c>
      <c r="AI143">
        <f t="shared" si="67"/>
        <v>-1.7000000000000002</v>
      </c>
      <c r="AJ143">
        <f t="shared" si="67"/>
        <v>-1.5999999999999999</v>
      </c>
      <c r="AK143">
        <f t="shared" si="67"/>
        <v>-1.9999999999999998</v>
      </c>
      <c r="AL143">
        <f t="shared" si="67"/>
        <v>-2.5</v>
      </c>
      <c r="AM143">
        <f t="shared" si="67"/>
        <v>-3.1999999999999997</v>
      </c>
      <c r="AN143">
        <f t="shared" si="67"/>
        <v>-3.9</v>
      </c>
      <c r="AO143">
        <f t="shared" si="67"/>
        <v>-4.8000000000000007</v>
      </c>
      <c r="AQ143" t="s">
        <v>244</v>
      </c>
      <c r="AR143" s="51">
        <f>BB36</f>
        <v>4.5709000000000026</v>
      </c>
      <c r="AS143" s="51">
        <f t="shared" ref="AS143:AZ143" si="69">BC36</f>
        <v>9.1551000000000027</v>
      </c>
      <c r="AT143" s="51">
        <f t="shared" si="69"/>
        <v>15.305900000000005</v>
      </c>
      <c r="AU143" s="51">
        <f t="shared" si="69"/>
        <v>26.135399999999994</v>
      </c>
      <c r="AV143" s="51">
        <f t="shared" si="69"/>
        <v>19.571799999999996</v>
      </c>
      <c r="AW143" s="51">
        <f t="shared" si="69"/>
        <v>1.4375999999999971</v>
      </c>
      <c r="AX143" s="51">
        <f t="shared" si="69"/>
        <v>-21.812199999999986</v>
      </c>
      <c r="AY143" s="51">
        <f t="shared" si="69"/>
        <v>-48.731799999999964</v>
      </c>
      <c r="AZ143" s="51">
        <f t="shared" si="69"/>
        <v>-75.256900000000002</v>
      </c>
      <c r="BA143" s="12"/>
      <c r="BB143" s="12"/>
      <c r="BD143" s="20"/>
      <c r="BE143" s="20"/>
      <c r="BF143" s="20"/>
      <c r="BH143" s="42"/>
      <c r="BI143" s="43"/>
      <c r="BJ143" s="43"/>
      <c r="BK143" s="43"/>
      <c r="BL143" s="43"/>
      <c r="BN143" s="2"/>
      <c r="BO143" s="44"/>
      <c r="BP143" s="44"/>
      <c r="BQ143" s="44"/>
      <c r="BS143" s="2"/>
      <c r="BT143" s="44"/>
      <c r="BU143" s="44"/>
      <c r="BV143" s="44"/>
      <c r="BW143" s="40"/>
      <c r="BX143" s="2"/>
      <c r="BY143" s="40"/>
      <c r="BZ143" s="40"/>
      <c r="CA143" s="40"/>
    </row>
    <row r="144" spans="1:131" x14ac:dyDescent="0.3">
      <c r="A144" t="s">
        <v>61</v>
      </c>
      <c r="B144">
        <v>4793</v>
      </c>
      <c r="C144">
        <v>19675</v>
      </c>
      <c r="D144">
        <v>20693.3</v>
      </c>
      <c r="E144">
        <v>20835.5</v>
      </c>
      <c r="F144">
        <v>17813.7</v>
      </c>
      <c r="G144">
        <v>14099.5</v>
      </c>
      <c r="H144">
        <v>11051.5</v>
      </c>
      <c r="I144">
        <v>8488.4</v>
      </c>
      <c r="J144">
        <v>6266.9</v>
      </c>
      <c r="K144">
        <v>4624.6000000000004</v>
      </c>
      <c r="L144">
        <v>3412.2</v>
      </c>
      <c r="M144">
        <v>2517.5</v>
      </c>
      <c r="O144" t="s">
        <v>61</v>
      </c>
      <c r="P144">
        <v>12</v>
      </c>
      <c r="Q144">
        <v>15</v>
      </c>
      <c r="R144">
        <v>11</v>
      </c>
      <c r="S144">
        <v>9.6999999999999993</v>
      </c>
      <c r="T144">
        <v>7.9</v>
      </c>
      <c r="U144">
        <v>6.5</v>
      </c>
      <c r="V144">
        <v>5.3</v>
      </c>
      <c r="W144">
        <v>4.3</v>
      </c>
      <c r="X144">
        <v>3.5</v>
      </c>
      <c r="Y144">
        <v>2.9</v>
      </c>
      <c r="Z144">
        <v>2.2999999999999998</v>
      </c>
      <c r="AA144">
        <v>1.9</v>
      </c>
      <c r="AC144" t="s">
        <v>61</v>
      </c>
      <c r="AD144">
        <f t="shared" si="67"/>
        <v>4781</v>
      </c>
      <c r="AE144">
        <f t="shared" si="67"/>
        <v>19660</v>
      </c>
      <c r="AF144">
        <f t="shared" si="67"/>
        <v>20682.3</v>
      </c>
      <c r="AG144">
        <f t="shared" si="67"/>
        <v>20825.8</v>
      </c>
      <c r="AH144">
        <f t="shared" si="67"/>
        <v>17805.8</v>
      </c>
      <c r="AI144">
        <f t="shared" si="67"/>
        <v>14093</v>
      </c>
      <c r="AJ144">
        <f t="shared" si="67"/>
        <v>11046.2</v>
      </c>
      <c r="AK144">
        <f t="shared" si="67"/>
        <v>8484.1</v>
      </c>
      <c r="AL144">
        <f t="shared" si="67"/>
        <v>6263.4</v>
      </c>
      <c r="AM144">
        <f t="shared" si="67"/>
        <v>4621.7000000000007</v>
      </c>
      <c r="AN144">
        <f t="shared" si="67"/>
        <v>3409.8999999999996</v>
      </c>
      <c r="AO144">
        <f t="shared" si="67"/>
        <v>2515.6</v>
      </c>
      <c r="AQ144" t="s">
        <v>245</v>
      </c>
      <c r="AR144" s="51">
        <f>BL36</f>
        <v>4.5709000000000026</v>
      </c>
      <c r="AS144" s="51">
        <f t="shared" ref="AS144:AZ144" si="70">BM36</f>
        <v>17.9283</v>
      </c>
      <c r="AT144" s="51">
        <f t="shared" si="70"/>
        <v>34.114599999999996</v>
      </c>
      <c r="AU144" s="51">
        <f t="shared" si="70"/>
        <v>42.613999999999983</v>
      </c>
      <c r="AV144" s="51">
        <f t="shared" si="70"/>
        <v>43.444900000000011</v>
      </c>
      <c r="AW144" s="51">
        <f t="shared" si="70"/>
        <v>30.831899999999997</v>
      </c>
      <c r="AX144" s="51">
        <f t="shared" si="70"/>
        <v>1.6606999999999954</v>
      </c>
      <c r="AY144" s="51">
        <f t="shared" si="70"/>
        <v>-26.399299999999993</v>
      </c>
      <c r="AZ144" s="51">
        <f t="shared" si="70"/>
        <v>-53.945000000000014</v>
      </c>
      <c r="BA144" s="12"/>
      <c r="BB144" s="12"/>
      <c r="BD144" s="20"/>
      <c r="BE144" s="20"/>
      <c r="BF144" s="20"/>
      <c r="BH144" s="39"/>
      <c r="BI144" s="2"/>
      <c r="BJ144" s="41"/>
      <c r="BK144" s="41"/>
      <c r="BL144" s="41"/>
      <c r="BN144" s="2"/>
      <c r="BO144" s="44"/>
      <c r="BP144" s="44"/>
      <c r="BQ144" s="44"/>
      <c r="BS144" s="2"/>
      <c r="BT144" s="44"/>
      <c r="BU144" s="44"/>
      <c r="BV144" s="44"/>
      <c r="BW144" s="40"/>
      <c r="BX144" s="2"/>
      <c r="BY144" s="40"/>
      <c r="BZ144" s="40"/>
      <c r="CA144" s="40"/>
    </row>
    <row r="145" spans="1:79" x14ac:dyDescent="0.3">
      <c r="A145" t="s">
        <v>159</v>
      </c>
      <c r="B145">
        <v>1929</v>
      </c>
      <c r="C145">
        <v>3134</v>
      </c>
      <c r="D145">
        <v>3541</v>
      </c>
      <c r="E145">
        <v>3633.9</v>
      </c>
      <c r="F145">
        <v>4071.5</v>
      </c>
      <c r="G145">
        <v>4567.8</v>
      </c>
      <c r="H145">
        <v>4597.3999999999996</v>
      </c>
      <c r="I145">
        <v>4639.8</v>
      </c>
      <c r="J145">
        <v>4699.8999999999996</v>
      </c>
      <c r="K145">
        <v>4664.7</v>
      </c>
      <c r="L145">
        <v>4659.2</v>
      </c>
      <c r="M145">
        <v>4654.7</v>
      </c>
      <c r="O145" t="s">
        <v>159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C145" t="s">
        <v>159</v>
      </c>
      <c r="AD145">
        <f t="shared" si="67"/>
        <v>1929</v>
      </c>
      <c r="AE145">
        <f t="shared" si="67"/>
        <v>3134</v>
      </c>
      <c r="AF145">
        <f t="shared" si="67"/>
        <v>3541</v>
      </c>
      <c r="AG145">
        <f t="shared" si="67"/>
        <v>3633.9</v>
      </c>
      <c r="AH145">
        <f t="shared" si="67"/>
        <v>4071.5</v>
      </c>
      <c r="AI145">
        <f t="shared" si="67"/>
        <v>4567.8</v>
      </c>
      <c r="AJ145">
        <f t="shared" si="67"/>
        <v>4597.3999999999996</v>
      </c>
      <c r="AK145">
        <f t="shared" si="67"/>
        <v>4639.8</v>
      </c>
      <c r="AL145">
        <f t="shared" si="67"/>
        <v>4699.8999999999996</v>
      </c>
      <c r="AM145">
        <f t="shared" si="67"/>
        <v>4664.7</v>
      </c>
      <c r="AN145">
        <f t="shared" si="67"/>
        <v>4659.2</v>
      </c>
      <c r="AO145">
        <f t="shared" si="67"/>
        <v>4654.7</v>
      </c>
      <c r="AQ145" t="s">
        <v>246</v>
      </c>
      <c r="AR145" s="51">
        <f>BV36</f>
        <v>4.5709000000000026</v>
      </c>
      <c r="AS145" s="51">
        <f t="shared" ref="AS145:AZ145" si="71">BW36</f>
        <v>10.216100000000006</v>
      </c>
      <c r="AT145" s="51">
        <f t="shared" si="71"/>
        <v>16.842600000000001</v>
      </c>
      <c r="AU145" s="51">
        <f t="shared" si="71"/>
        <v>25.682099999999988</v>
      </c>
      <c r="AV145" s="51">
        <f t="shared" si="71"/>
        <v>23.607599999999998</v>
      </c>
      <c r="AW145" s="51">
        <f t="shared" si="71"/>
        <v>0.88509999999999722</v>
      </c>
      <c r="AX145" s="51">
        <f t="shared" si="71"/>
        <v>-23.390999999999995</v>
      </c>
      <c r="AY145" s="51">
        <f t="shared" si="71"/>
        <v>-49.808300000000003</v>
      </c>
      <c r="AZ145" s="51">
        <f t="shared" si="71"/>
        <v>-75.276000000000025</v>
      </c>
      <c r="BA145" s="12"/>
      <c r="BB145" s="12"/>
      <c r="BD145" s="20"/>
      <c r="BE145" s="20"/>
      <c r="BF145" s="20"/>
      <c r="BH145" s="39"/>
      <c r="BI145" s="2"/>
      <c r="BJ145" s="41"/>
      <c r="BK145" s="41"/>
      <c r="BL145" s="41"/>
      <c r="BN145" s="2"/>
      <c r="BO145" s="44"/>
      <c r="BP145" s="44"/>
      <c r="BQ145" s="44"/>
      <c r="BS145" s="2"/>
      <c r="BT145" s="44"/>
      <c r="BU145" s="44"/>
      <c r="BV145" s="44"/>
      <c r="BW145" s="40"/>
      <c r="BX145" s="2"/>
      <c r="BY145" s="40"/>
      <c r="BZ145" s="40"/>
      <c r="CA145" s="40"/>
    </row>
    <row r="146" spans="1:79" x14ac:dyDescent="0.3">
      <c r="A146" t="s">
        <v>160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O146" t="s">
        <v>160</v>
      </c>
      <c r="P146">
        <v>1</v>
      </c>
      <c r="Q146">
        <v>3</v>
      </c>
      <c r="R146">
        <v>2</v>
      </c>
      <c r="S146">
        <v>2.1</v>
      </c>
      <c r="T146">
        <v>2</v>
      </c>
      <c r="U146">
        <v>1.7</v>
      </c>
      <c r="V146">
        <v>1.8</v>
      </c>
      <c r="W146">
        <v>2.1</v>
      </c>
      <c r="X146">
        <v>2.6</v>
      </c>
      <c r="Y146">
        <v>3.1</v>
      </c>
      <c r="Z146">
        <v>3.8</v>
      </c>
      <c r="AA146">
        <v>4.5999999999999996</v>
      </c>
      <c r="AC146" t="s">
        <v>160</v>
      </c>
      <c r="AD146">
        <f t="shared" si="67"/>
        <v>-1</v>
      </c>
      <c r="AE146">
        <f t="shared" si="67"/>
        <v>-3</v>
      </c>
      <c r="AF146">
        <f t="shared" si="67"/>
        <v>-2</v>
      </c>
      <c r="AG146">
        <f t="shared" si="67"/>
        <v>-2.1</v>
      </c>
      <c r="AH146">
        <f t="shared" si="67"/>
        <v>-2</v>
      </c>
      <c r="AI146">
        <f t="shared" si="67"/>
        <v>-1.7</v>
      </c>
      <c r="AJ146">
        <f t="shared" si="67"/>
        <v>-1.8</v>
      </c>
      <c r="AK146">
        <f t="shared" si="67"/>
        <v>-2.1</v>
      </c>
      <c r="AL146">
        <f t="shared" si="67"/>
        <v>-2.6</v>
      </c>
      <c r="AM146">
        <f t="shared" si="67"/>
        <v>-3.1</v>
      </c>
      <c r="AN146">
        <f t="shared" si="67"/>
        <v>-3.8</v>
      </c>
      <c r="AO146">
        <f t="shared" si="67"/>
        <v>-4.5999999999999996</v>
      </c>
      <c r="AR146" s="51"/>
      <c r="AS146" s="51"/>
      <c r="AT146" s="51"/>
      <c r="AU146" s="51"/>
      <c r="AV146" s="51"/>
      <c r="AW146" s="51"/>
      <c r="AX146" s="51"/>
      <c r="AY146" s="51"/>
      <c r="AZ146" s="51"/>
      <c r="BA146" s="12"/>
      <c r="BB146" s="12"/>
      <c r="BD146" s="20"/>
      <c r="BE146" s="20"/>
      <c r="BF146" s="20"/>
      <c r="BH146" s="39"/>
      <c r="BI146" s="2"/>
      <c r="BJ146" s="41"/>
      <c r="BK146" s="41"/>
      <c r="BL146" s="41"/>
      <c r="BN146" s="2"/>
      <c r="BO146" s="44"/>
      <c r="BP146" s="44"/>
      <c r="BQ146" s="44"/>
      <c r="BS146" s="2"/>
      <c r="BT146" s="44"/>
      <c r="BU146" s="44"/>
      <c r="BV146" s="44"/>
      <c r="BW146" s="40"/>
      <c r="BX146" s="2"/>
      <c r="BY146" s="40"/>
      <c r="BZ146" s="40"/>
      <c r="CA146" s="40"/>
    </row>
    <row r="147" spans="1:79" x14ac:dyDescent="0.3">
      <c r="A147" t="s">
        <v>161</v>
      </c>
      <c r="B147">
        <v>515</v>
      </c>
      <c r="C147">
        <v>3161</v>
      </c>
      <c r="D147">
        <v>2980</v>
      </c>
      <c r="E147">
        <v>3021.9</v>
      </c>
      <c r="F147">
        <v>3270.3</v>
      </c>
      <c r="G147">
        <v>3531.1</v>
      </c>
      <c r="H147">
        <v>3409.7</v>
      </c>
      <c r="I147">
        <v>3294.8</v>
      </c>
      <c r="J147">
        <v>3189.5</v>
      </c>
      <c r="K147">
        <v>3018.9</v>
      </c>
      <c r="L147">
        <v>2874.1</v>
      </c>
      <c r="M147">
        <v>2737.5</v>
      </c>
      <c r="O147" t="s">
        <v>161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C147" t="s">
        <v>161</v>
      </c>
      <c r="AD147">
        <f t="shared" si="67"/>
        <v>515</v>
      </c>
      <c r="AE147">
        <f t="shared" si="67"/>
        <v>3161</v>
      </c>
      <c r="AF147">
        <f t="shared" si="67"/>
        <v>2980</v>
      </c>
      <c r="AG147">
        <f t="shared" si="67"/>
        <v>3021.9</v>
      </c>
      <c r="AH147">
        <f t="shared" si="67"/>
        <v>3270.3</v>
      </c>
      <c r="AI147">
        <f t="shared" si="67"/>
        <v>3531.1</v>
      </c>
      <c r="AJ147">
        <f t="shared" si="67"/>
        <v>3409.7</v>
      </c>
      <c r="AK147">
        <f t="shared" si="67"/>
        <v>3294.8</v>
      </c>
      <c r="AL147">
        <f t="shared" si="67"/>
        <v>3189.5</v>
      </c>
      <c r="AM147">
        <f t="shared" si="67"/>
        <v>3018.9</v>
      </c>
      <c r="AN147">
        <f t="shared" si="67"/>
        <v>2874.1</v>
      </c>
      <c r="AO147">
        <f t="shared" si="67"/>
        <v>2737.5</v>
      </c>
      <c r="AR147" s="51"/>
      <c r="AS147" s="51"/>
      <c r="AT147" s="51"/>
      <c r="AU147" s="51"/>
      <c r="AV147" s="51"/>
      <c r="AW147" s="51"/>
      <c r="AX147" s="51"/>
      <c r="AY147" s="51"/>
      <c r="AZ147" s="51"/>
      <c r="BA147" s="12"/>
      <c r="BB147" s="12"/>
      <c r="BD147" s="20"/>
      <c r="BE147" s="20"/>
      <c r="BF147" s="20"/>
      <c r="BH147" s="35"/>
      <c r="BI147" s="43"/>
      <c r="BJ147" s="43"/>
      <c r="BK147" s="43"/>
      <c r="BL147" s="43"/>
      <c r="BN147" s="2"/>
      <c r="BO147" s="44"/>
      <c r="BP147" s="44"/>
      <c r="BQ147" s="44"/>
      <c r="BS147" s="2"/>
      <c r="BT147" s="44"/>
      <c r="BU147" s="44"/>
      <c r="BV147" s="44"/>
      <c r="BW147" s="40"/>
      <c r="BX147" s="2"/>
      <c r="BY147" s="40"/>
      <c r="BZ147" s="40"/>
      <c r="CA147" s="40"/>
    </row>
    <row r="148" spans="1:79" x14ac:dyDescent="0.3">
      <c r="A148" t="s">
        <v>162</v>
      </c>
      <c r="B148">
        <v>0</v>
      </c>
      <c r="C148">
        <v>1</v>
      </c>
      <c r="D148">
        <v>1</v>
      </c>
      <c r="E148">
        <v>0.8</v>
      </c>
      <c r="F148">
        <v>0.6</v>
      </c>
      <c r="G148">
        <v>0.5</v>
      </c>
      <c r="H148">
        <v>0.3</v>
      </c>
      <c r="I148">
        <v>0.3</v>
      </c>
      <c r="J148">
        <v>0.2</v>
      </c>
      <c r="K148">
        <v>0.1</v>
      </c>
      <c r="L148">
        <v>0.1</v>
      </c>
      <c r="M148">
        <v>0.1</v>
      </c>
      <c r="O148" t="s">
        <v>162</v>
      </c>
      <c r="P148">
        <v>2</v>
      </c>
      <c r="Q148">
        <v>11</v>
      </c>
      <c r="R148">
        <v>13</v>
      </c>
      <c r="S148">
        <v>14.3</v>
      </c>
      <c r="T148">
        <v>11.7</v>
      </c>
      <c r="U148">
        <v>9.6</v>
      </c>
      <c r="V148">
        <v>8</v>
      </c>
      <c r="W148">
        <v>9.8000000000000007</v>
      </c>
      <c r="X148">
        <v>11.9</v>
      </c>
      <c r="Y148">
        <v>14.4</v>
      </c>
      <c r="Z148">
        <v>17.600000000000001</v>
      </c>
      <c r="AA148">
        <v>21.4</v>
      </c>
      <c r="AC148" t="s">
        <v>162</v>
      </c>
      <c r="AD148">
        <f t="shared" si="67"/>
        <v>-2</v>
      </c>
      <c r="AE148">
        <f t="shared" si="67"/>
        <v>-10</v>
      </c>
      <c r="AF148">
        <f t="shared" si="67"/>
        <v>-12</v>
      </c>
      <c r="AG148">
        <f t="shared" si="67"/>
        <v>-13.5</v>
      </c>
      <c r="AH148">
        <f t="shared" si="67"/>
        <v>-11.1</v>
      </c>
      <c r="AI148">
        <f t="shared" si="67"/>
        <v>-9.1</v>
      </c>
      <c r="AJ148">
        <f t="shared" si="67"/>
        <v>-7.7</v>
      </c>
      <c r="AK148">
        <f t="shared" si="67"/>
        <v>-9.5</v>
      </c>
      <c r="AL148">
        <f t="shared" si="67"/>
        <v>-11.700000000000001</v>
      </c>
      <c r="AM148">
        <f t="shared" si="67"/>
        <v>-14.3</v>
      </c>
      <c r="AN148">
        <f t="shared" si="67"/>
        <v>-17.5</v>
      </c>
      <c r="AO148">
        <f t="shared" si="67"/>
        <v>-21.299999999999997</v>
      </c>
      <c r="AR148" s="51"/>
      <c r="AS148" s="51"/>
      <c r="AT148" s="51"/>
      <c r="AU148" s="51"/>
      <c r="AV148" s="51"/>
      <c r="AW148" s="51"/>
      <c r="AX148" s="51"/>
      <c r="AY148" s="51"/>
      <c r="AZ148" s="51"/>
      <c r="BA148" s="12"/>
      <c r="BB148" s="12"/>
      <c r="BD148" s="20"/>
      <c r="BE148" s="20"/>
      <c r="BF148" s="20"/>
      <c r="BH148" s="39"/>
      <c r="BI148" s="2"/>
      <c r="BJ148" s="41"/>
      <c r="BK148" s="41"/>
      <c r="BL148" s="41"/>
      <c r="BN148" s="2"/>
      <c r="BO148" s="44"/>
      <c r="BP148" s="44"/>
      <c r="BQ148" s="44"/>
      <c r="BS148" s="2"/>
      <c r="BT148" s="44"/>
      <c r="BU148" s="44"/>
      <c r="BV148" s="44"/>
      <c r="BW148" s="40"/>
      <c r="BX148" s="2"/>
      <c r="BY148" s="40"/>
      <c r="BZ148" s="40"/>
      <c r="CA148" s="40"/>
    </row>
    <row r="149" spans="1:79" x14ac:dyDescent="0.3">
      <c r="A149" t="s">
        <v>163</v>
      </c>
      <c r="B149">
        <v>0</v>
      </c>
      <c r="C149">
        <v>1</v>
      </c>
      <c r="D149">
        <v>1</v>
      </c>
      <c r="E149">
        <v>0.8</v>
      </c>
      <c r="F149">
        <v>0.6</v>
      </c>
      <c r="G149">
        <v>0.5</v>
      </c>
      <c r="H149">
        <v>0.3</v>
      </c>
      <c r="I149">
        <v>0.3</v>
      </c>
      <c r="J149">
        <v>0.2</v>
      </c>
      <c r="K149">
        <v>0.1</v>
      </c>
      <c r="L149">
        <v>0.1</v>
      </c>
      <c r="M149">
        <v>0.1</v>
      </c>
      <c r="O149" t="s">
        <v>163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C149" t="s">
        <v>163</v>
      </c>
      <c r="AD149">
        <f t="shared" si="67"/>
        <v>0</v>
      </c>
      <c r="AE149">
        <f t="shared" si="67"/>
        <v>1</v>
      </c>
      <c r="AF149">
        <f t="shared" si="67"/>
        <v>1</v>
      </c>
      <c r="AG149">
        <f t="shared" si="67"/>
        <v>0.8</v>
      </c>
      <c r="AH149">
        <f t="shared" si="67"/>
        <v>0.6</v>
      </c>
      <c r="AI149">
        <f t="shared" si="67"/>
        <v>0.5</v>
      </c>
      <c r="AJ149">
        <f t="shared" si="67"/>
        <v>0.3</v>
      </c>
      <c r="AK149">
        <f t="shared" si="67"/>
        <v>0.3</v>
      </c>
      <c r="AL149">
        <f t="shared" si="67"/>
        <v>0.2</v>
      </c>
      <c r="AM149">
        <f t="shared" si="67"/>
        <v>0.1</v>
      </c>
      <c r="AN149">
        <f t="shared" si="67"/>
        <v>0.1</v>
      </c>
      <c r="AO149">
        <f t="shared" si="67"/>
        <v>0.1</v>
      </c>
      <c r="AQ149" s="4" t="s">
        <v>87</v>
      </c>
      <c r="AR149" s="4">
        <v>2020</v>
      </c>
      <c r="AS149" s="4">
        <v>2025</v>
      </c>
      <c r="AT149" s="4">
        <v>2030</v>
      </c>
      <c r="AU149" s="4">
        <v>2035</v>
      </c>
      <c r="AV149" s="4">
        <v>2040</v>
      </c>
      <c r="AW149" s="4">
        <v>2045</v>
      </c>
      <c r="AX149" s="4">
        <v>2050</v>
      </c>
      <c r="AY149" s="4">
        <v>2055</v>
      </c>
      <c r="AZ149" s="4">
        <v>2060</v>
      </c>
      <c r="BA149" s="12"/>
      <c r="BB149" s="12"/>
      <c r="BD149" s="20"/>
      <c r="BE149" s="20"/>
      <c r="BF149" s="20"/>
      <c r="BH149" s="39"/>
      <c r="BI149" s="2"/>
      <c r="BJ149" s="41"/>
      <c r="BK149" s="41"/>
      <c r="BL149" s="41"/>
      <c r="BN149" s="2"/>
      <c r="BO149" s="44"/>
      <c r="BP149" s="44"/>
      <c r="BQ149" s="44"/>
      <c r="BS149" s="2"/>
      <c r="BT149" s="44"/>
      <c r="BU149" s="44"/>
      <c r="BV149" s="44"/>
      <c r="BW149" s="40"/>
      <c r="BX149" s="2"/>
      <c r="BY149" s="40"/>
      <c r="BZ149" s="40"/>
      <c r="CA149" s="40"/>
    </row>
    <row r="150" spans="1:79" x14ac:dyDescent="0.3">
      <c r="A150" s="1" t="s">
        <v>215</v>
      </c>
      <c r="B150" s="2"/>
      <c r="D150" s="2"/>
      <c r="O150" s="1" t="s">
        <v>216</v>
      </c>
      <c r="P150" s="2"/>
      <c r="R150" s="2"/>
      <c r="AC150" s="1" t="s">
        <v>213</v>
      </c>
      <c r="AD150" s="2"/>
      <c r="AF150" s="2"/>
      <c r="AQ150" t="s">
        <v>91</v>
      </c>
      <c r="AR150" s="51">
        <f>AR49</f>
        <v>-4.1321999999999672</v>
      </c>
      <c r="AS150" s="51">
        <f t="shared" ref="AS150:AZ150" si="72">AS49</f>
        <v>-4.1310000000000082</v>
      </c>
      <c r="AT150" s="51">
        <f t="shared" si="72"/>
        <v>-4.1298999999999779</v>
      </c>
      <c r="AU150" s="51">
        <f t="shared" si="72"/>
        <v>-4.1323999999999854</v>
      </c>
      <c r="AV150" s="51">
        <f t="shared" si="72"/>
        <v>-4.1302000000000296</v>
      </c>
      <c r="AW150" s="51">
        <f t="shared" si="72"/>
        <v>-4.1310000000000144</v>
      </c>
      <c r="AX150" s="51">
        <f t="shared" si="72"/>
        <v>-4.1317000000000332</v>
      </c>
      <c r="AY150" s="51">
        <f t="shared" si="72"/>
        <v>-4.1308000000000176</v>
      </c>
      <c r="AZ150" s="51">
        <f t="shared" si="72"/>
        <v>-4.1315000000000142</v>
      </c>
      <c r="BA150" s="11"/>
      <c r="BB150" s="11"/>
      <c r="BC150" s="4"/>
      <c r="BD150" s="15"/>
      <c r="BE150" s="15"/>
      <c r="BF150" s="15"/>
      <c r="BH150" s="39"/>
      <c r="BI150" s="2"/>
      <c r="BJ150" s="41"/>
      <c r="BK150" s="41"/>
      <c r="BL150" s="41"/>
      <c r="BN150" s="2"/>
      <c r="BO150" s="44"/>
      <c r="BP150" s="44"/>
      <c r="BQ150" s="44"/>
      <c r="BS150" s="2"/>
      <c r="BT150" s="44"/>
      <c r="BU150" s="44"/>
      <c r="BV150" s="44"/>
      <c r="BW150" s="40"/>
      <c r="BX150" s="2"/>
      <c r="BY150" s="40"/>
      <c r="BZ150" s="40"/>
      <c r="CA150" s="40"/>
    </row>
    <row r="151" spans="1:79" x14ac:dyDescent="0.3">
      <c r="B151" s="2" t="s">
        <v>1</v>
      </c>
      <c r="D151" s="2" t="s">
        <v>2</v>
      </c>
      <c r="P151" s="2" t="s">
        <v>1</v>
      </c>
      <c r="R151" s="2" t="s">
        <v>2</v>
      </c>
      <c r="AD151" s="2" t="s">
        <v>1</v>
      </c>
      <c r="AF151" s="2" t="s">
        <v>2</v>
      </c>
      <c r="AQ151" t="s">
        <v>244</v>
      </c>
      <c r="AR151" s="51">
        <f>BB49</f>
        <v>-4.1321999999999672</v>
      </c>
      <c r="AS151" s="51">
        <f t="shared" ref="AS151:AZ151" si="73">BC49</f>
        <v>-4.1306999999999938</v>
      </c>
      <c r="AT151" s="51">
        <f t="shared" si="73"/>
        <v>-4.1312000000000006</v>
      </c>
      <c r="AU151" s="51">
        <f t="shared" si="73"/>
        <v>-4.1315000000000071</v>
      </c>
      <c r="AV151" s="51">
        <f t="shared" si="73"/>
        <v>-4.1306999999999894</v>
      </c>
      <c r="AW151" s="51">
        <f t="shared" si="73"/>
        <v>-4.1311000000000151</v>
      </c>
      <c r="AX151" s="51">
        <f t="shared" si="73"/>
        <v>-4.1312999999999773</v>
      </c>
      <c r="AY151" s="51">
        <f t="shared" si="73"/>
        <v>-4.1301999999999683</v>
      </c>
      <c r="AZ151" s="51">
        <f t="shared" si="73"/>
        <v>-4.1301999999999968</v>
      </c>
      <c r="BH151" s="35"/>
      <c r="BI151" s="43"/>
      <c r="BJ151" s="43"/>
      <c r="BK151" s="43"/>
      <c r="BL151" s="43"/>
      <c r="BN151" s="2"/>
      <c r="BO151" s="44"/>
      <c r="BP151" s="44"/>
      <c r="BQ151" s="44"/>
      <c r="BS151" s="2"/>
      <c r="BT151" s="44"/>
      <c r="BU151" s="44"/>
      <c r="BV151" s="44"/>
      <c r="BW151" s="40"/>
      <c r="BX151" s="2"/>
      <c r="BY151" s="40"/>
      <c r="BZ151" s="40"/>
      <c r="CA151" s="40"/>
    </row>
    <row r="152" spans="1:79" x14ac:dyDescent="0.3">
      <c r="A152" s="5" t="s">
        <v>4</v>
      </c>
      <c r="B152" s="5">
        <v>1992</v>
      </c>
      <c r="C152" s="5">
        <v>2017</v>
      </c>
      <c r="D152" s="8">
        <v>2017</v>
      </c>
      <c r="E152" s="8">
        <v>2020</v>
      </c>
      <c r="F152" s="8">
        <v>2025</v>
      </c>
      <c r="G152" s="8">
        <v>2030</v>
      </c>
      <c r="H152" s="8">
        <v>2035</v>
      </c>
      <c r="I152" s="8">
        <v>2040</v>
      </c>
      <c r="J152" s="8">
        <v>2045</v>
      </c>
      <c r="K152" s="8">
        <v>2050</v>
      </c>
      <c r="L152" s="8">
        <v>2055</v>
      </c>
      <c r="M152" s="8">
        <v>2060</v>
      </c>
      <c r="O152" s="5" t="s">
        <v>4</v>
      </c>
      <c r="P152" s="5">
        <v>1992</v>
      </c>
      <c r="Q152" s="5">
        <v>2017</v>
      </c>
      <c r="R152" s="8">
        <v>2017</v>
      </c>
      <c r="S152" s="8">
        <v>2020</v>
      </c>
      <c r="T152" s="8">
        <v>2025</v>
      </c>
      <c r="U152" s="8">
        <v>2030</v>
      </c>
      <c r="V152" s="8">
        <v>2035</v>
      </c>
      <c r="W152" s="8">
        <v>2040</v>
      </c>
      <c r="X152" s="8">
        <v>2045</v>
      </c>
      <c r="Y152" s="8">
        <v>2050</v>
      </c>
      <c r="Z152" s="8">
        <v>2055</v>
      </c>
      <c r="AA152" s="8">
        <v>2060</v>
      </c>
      <c r="AC152" s="5" t="s">
        <v>4</v>
      </c>
      <c r="AD152" s="5">
        <v>1992</v>
      </c>
      <c r="AE152" s="5">
        <v>2017</v>
      </c>
      <c r="AF152" s="8">
        <v>2017</v>
      </c>
      <c r="AG152" s="8">
        <v>2020</v>
      </c>
      <c r="AH152" s="8">
        <v>2025</v>
      </c>
      <c r="AI152" s="8">
        <v>2030</v>
      </c>
      <c r="AJ152" s="8">
        <v>2035</v>
      </c>
      <c r="AK152" s="8">
        <v>2040</v>
      </c>
      <c r="AL152" s="8">
        <v>2045</v>
      </c>
      <c r="AM152" s="8">
        <v>2050</v>
      </c>
      <c r="AN152" s="8">
        <v>2055</v>
      </c>
      <c r="AO152" s="8">
        <v>2060</v>
      </c>
      <c r="AQ152" t="s">
        <v>245</v>
      </c>
      <c r="AR152" s="51">
        <f>BL49</f>
        <v>-4.1321999999999672</v>
      </c>
      <c r="AS152" s="51">
        <f t="shared" ref="AS152:AZ152" si="74">BM49</f>
        <v>-4.1313000000000359</v>
      </c>
      <c r="AT152" s="51">
        <f t="shared" si="74"/>
        <v>-4.1309000000000378</v>
      </c>
      <c r="AU152" s="51">
        <f t="shared" si="74"/>
        <v>-4.1316000000000059</v>
      </c>
      <c r="AV152" s="51">
        <f t="shared" si="74"/>
        <v>-4.1307000000000844</v>
      </c>
      <c r="AW152" s="51">
        <f t="shared" si="74"/>
        <v>-4.130600000000082</v>
      </c>
      <c r="AX152" s="51">
        <f t="shared" si="74"/>
        <v>-4.1313999999999709</v>
      </c>
      <c r="AY152" s="51">
        <f t="shared" si="74"/>
        <v>-4.1306999999999787</v>
      </c>
      <c r="AZ152" s="51">
        <f t="shared" si="74"/>
        <v>-4.1302000000000554</v>
      </c>
      <c r="BH152" s="39"/>
      <c r="BI152" s="2"/>
      <c r="BJ152" s="41"/>
      <c r="BK152" s="41"/>
      <c r="BL152" s="41"/>
      <c r="BN152" s="2"/>
      <c r="BO152" s="44"/>
      <c r="BP152" s="44"/>
      <c r="BQ152" s="44"/>
      <c r="BS152" s="2"/>
      <c r="BT152" s="44"/>
      <c r="BU152" s="44"/>
      <c r="BV152" s="44"/>
      <c r="BW152" s="40"/>
      <c r="BX152" s="2"/>
      <c r="BY152" s="40"/>
      <c r="BZ152" s="40"/>
      <c r="CA152" s="40"/>
    </row>
    <row r="153" spans="1:79" x14ac:dyDescent="0.3">
      <c r="A153" s="9" t="s">
        <v>63</v>
      </c>
      <c r="B153" s="10">
        <f>SUM(B154:B183)+B187+B188+B192+B193+B194+B195+B198</f>
        <v>36955</v>
      </c>
      <c r="C153" s="10">
        <f>SUM(C154:C183)+C187+C188+C192+C193+C194+C195+C198</f>
        <v>84030</v>
      </c>
      <c r="D153" s="10">
        <f>SUM(D154:D183)+D187+D188+D192+D193+D194+D195+D198</f>
        <v>85234.300000000017</v>
      </c>
      <c r="E153" s="10">
        <f>SUM(E154:E183)+E187+E188+E192+E193+E194+E195+E198</f>
        <v>81152.399999999994</v>
      </c>
      <c r="F153" s="10">
        <f t="shared" ref="F153:M153" si="75">SUM(F154:F183)+F187+F188+F192+F193+F194+F195+F198</f>
        <v>83474</v>
      </c>
      <c r="G153" s="10">
        <f t="shared" si="75"/>
        <v>88953.300000000017</v>
      </c>
      <c r="H153" s="10">
        <f t="shared" si="75"/>
        <v>98609.2</v>
      </c>
      <c r="I153" s="10">
        <f t="shared" si="75"/>
        <v>89518.5</v>
      </c>
      <c r="J153" s="10">
        <f t="shared" si="75"/>
        <v>83449.300000000017</v>
      </c>
      <c r="K153" s="10">
        <f t="shared" si="75"/>
        <v>78338.600000000006</v>
      </c>
      <c r="L153" s="10">
        <f t="shared" si="75"/>
        <v>76378.800000000017</v>
      </c>
      <c r="M153" s="10">
        <f t="shared" si="75"/>
        <v>76406.199999999983</v>
      </c>
      <c r="O153" s="9" t="s">
        <v>63</v>
      </c>
      <c r="P153" s="10">
        <f>SUM(P154:P183)+P187+P188+P192+P193+P194+P195+P198</f>
        <v>37140</v>
      </c>
      <c r="Q153" s="10">
        <f>SUM(Q154:Q183)+Q187+Q188+Q192+Q193+Q194+Q195+Q198</f>
        <v>73219</v>
      </c>
      <c r="R153" s="10">
        <f>SUM(R154:R183)+R187+R188+R192+R193+R194+R195+R198</f>
        <v>77002.2</v>
      </c>
      <c r="S153" s="10">
        <f>SUM(S154:S183)+S187+S188+S192+S193+S194+S195+S198</f>
        <v>76581.500000000015</v>
      </c>
      <c r="T153" s="10">
        <f t="shared" ref="T153:AA153" si="76">SUM(T154:T183)+T187+T188+T192+T193+T194+T195+T198</f>
        <v>81436.300000000017</v>
      </c>
      <c r="U153" s="10">
        <f t="shared" si="76"/>
        <v>81893</v>
      </c>
      <c r="V153" s="10">
        <f t="shared" si="76"/>
        <v>92727.8</v>
      </c>
      <c r="W153" s="10">
        <f t="shared" si="76"/>
        <v>106842.4</v>
      </c>
      <c r="X153" s="10">
        <f t="shared" si="76"/>
        <v>124568.60000000003</v>
      </c>
      <c r="Y153" s="10">
        <f t="shared" si="76"/>
        <v>145663.50000000003</v>
      </c>
      <c r="Z153" s="10">
        <f t="shared" si="76"/>
        <v>169204.30000000002</v>
      </c>
      <c r="AA153" s="10">
        <f t="shared" si="76"/>
        <v>193911.19999999998</v>
      </c>
      <c r="AC153" s="9" t="s">
        <v>63</v>
      </c>
      <c r="AD153" s="10">
        <f>SUM(AD154:AD183)+AD187+AD188+AD192+AD193+AD194+AD195+AD198</f>
        <v>-185</v>
      </c>
      <c r="AE153" s="10">
        <f>SUM(AE154:AE183)+AE187+AE188+AE192+AE193+AE194+AE195+AE198</f>
        <v>10811</v>
      </c>
      <c r="AF153" s="10">
        <f>SUM(AF154:AF183)+AF187+AF188+AF192+AF193+AF194+AF195+AF198</f>
        <v>8232.1000000000022</v>
      </c>
      <c r="AG153" s="10">
        <f>SUM(AG154:AG183)+AG187+AG188+AG192+AG193+AG194+AG195+AG198</f>
        <v>4570.9000000000024</v>
      </c>
      <c r="AH153" s="10">
        <f t="shared" ref="AH153:AO153" si="77">SUM(AH154:AH183)+AH187+AH188+AH192+AH193+AH194+AH195+AH198</f>
        <v>2037.7000000000035</v>
      </c>
      <c r="AI153" s="10">
        <f t="shared" si="77"/>
        <v>7060.2999999999902</v>
      </c>
      <c r="AJ153" s="10">
        <f t="shared" si="77"/>
        <v>5881.4000000000033</v>
      </c>
      <c r="AK153" s="10">
        <f t="shared" si="77"/>
        <v>-17323.899999999998</v>
      </c>
      <c r="AL153" s="10">
        <f t="shared" si="77"/>
        <v>-41119.300000000003</v>
      </c>
      <c r="AM153" s="10">
        <f t="shared" si="77"/>
        <v>-67324.900000000009</v>
      </c>
      <c r="AN153" s="10">
        <f t="shared" si="77"/>
        <v>-92825.5</v>
      </c>
      <c r="AO153" s="10">
        <f t="shared" si="77"/>
        <v>-117504.99999999999</v>
      </c>
      <c r="AQ153" t="s">
        <v>246</v>
      </c>
      <c r="AR153" s="51">
        <f>BV49</f>
        <v>-4.1321999999999672</v>
      </c>
      <c r="AS153" s="51">
        <f t="shared" ref="AS153:AZ153" si="78">BW49</f>
        <v>-4.1308999999999649</v>
      </c>
      <c r="AT153" s="51">
        <f t="shared" si="78"/>
        <v>-4.131399999999954</v>
      </c>
      <c r="AU153" s="51">
        <f t="shared" si="78"/>
        <v>-4.1317999999999993</v>
      </c>
      <c r="AV153" s="51">
        <f t="shared" si="78"/>
        <v>-4.1323000000000683</v>
      </c>
      <c r="AW153" s="51">
        <f t="shared" si="78"/>
        <v>-4.1305000000000671</v>
      </c>
      <c r="AX153" s="51">
        <f t="shared" si="78"/>
        <v>-4.1316000000000237</v>
      </c>
      <c r="AY153" s="51">
        <f t="shared" si="78"/>
        <v>-4.1296000000000204</v>
      </c>
      <c r="AZ153" s="51">
        <f t="shared" si="78"/>
        <v>-4.1317000000000403</v>
      </c>
      <c r="BA153" s="38"/>
      <c r="BB153" s="38"/>
      <c r="BC153" s="38"/>
      <c r="BH153" s="35"/>
      <c r="BI153" s="43"/>
      <c r="BJ153" s="43"/>
      <c r="BK153" s="43"/>
      <c r="BL153" s="43"/>
      <c r="BN153" s="2"/>
      <c r="BO153" s="44"/>
      <c r="BP153" s="44"/>
      <c r="BQ153" s="44"/>
      <c r="BS153" s="2"/>
      <c r="BT153" s="44"/>
      <c r="BU153" s="44"/>
      <c r="BV153" s="44"/>
      <c r="BW153" s="40"/>
      <c r="BX153" s="2"/>
      <c r="BY153" s="40"/>
      <c r="BZ153" s="40"/>
      <c r="CA153" s="40"/>
    </row>
    <row r="154" spans="1:79" x14ac:dyDescent="0.3">
      <c r="A154" t="s">
        <v>164</v>
      </c>
      <c r="B154">
        <v>1</v>
      </c>
      <c r="C154">
        <v>42</v>
      </c>
      <c r="D154">
        <v>42</v>
      </c>
      <c r="E154">
        <v>43.3</v>
      </c>
      <c r="F154">
        <v>45.5</v>
      </c>
      <c r="G154">
        <v>47.4</v>
      </c>
      <c r="H154">
        <v>48.3</v>
      </c>
      <c r="I154">
        <v>50.5</v>
      </c>
      <c r="J154">
        <v>53.4</v>
      </c>
      <c r="K154">
        <v>56.6</v>
      </c>
      <c r="L154">
        <v>61.8</v>
      </c>
      <c r="M154">
        <v>68.099999999999994</v>
      </c>
      <c r="O154" t="s">
        <v>164</v>
      </c>
      <c r="P154">
        <v>0</v>
      </c>
      <c r="Q154">
        <v>20</v>
      </c>
      <c r="R154">
        <v>20</v>
      </c>
      <c r="S154">
        <v>17.7</v>
      </c>
      <c r="T154">
        <v>14.4</v>
      </c>
      <c r="U154">
        <v>11.8</v>
      </c>
      <c r="V154">
        <v>9.6</v>
      </c>
      <c r="W154">
        <v>7.8</v>
      </c>
      <c r="X154">
        <v>6.4</v>
      </c>
      <c r="Y154">
        <v>5.2</v>
      </c>
      <c r="Z154">
        <v>4.2</v>
      </c>
      <c r="AA154">
        <v>3.5</v>
      </c>
      <c r="AC154" t="s">
        <v>164</v>
      </c>
      <c r="AD154">
        <f t="shared" ref="AD154:AO175" si="79">B154-P154</f>
        <v>1</v>
      </c>
      <c r="AE154">
        <f t="shared" si="79"/>
        <v>22</v>
      </c>
      <c r="AF154">
        <f t="shared" si="79"/>
        <v>22</v>
      </c>
      <c r="AG154">
        <f t="shared" si="79"/>
        <v>25.599999999999998</v>
      </c>
      <c r="AH154">
        <f t="shared" si="79"/>
        <v>31.1</v>
      </c>
      <c r="AI154">
        <f t="shared" si="79"/>
        <v>35.599999999999994</v>
      </c>
      <c r="AJ154">
        <f t="shared" si="79"/>
        <v>38.699999999999996</v>
      </c>
      <c r="AK154">
        <f t="shared" si="79"/>
        <v>42.7</v>
      </c>
      <c r="AL154">
        <f t="shared" si="79"/>
        <v>47</v>
      </c>
      <c r="AM154">
        <f t="shared" si="79"/>
        <v>51.4</v>
      </c>
      <c r="AN154">
        <f t="shared" si="79"/>
        <v>57.599999999999994</v>
      </c>
      <c r="AO154">
        <f t="shared" si="79"/>
        <v>64.599999999999994</v>
      </c>
      <c r="AR154" s="51"/>
      <c r="AS154" s="51"/>
      <c r="AT154" s="51"/>
      <c r="AU154" s="51"/>
      <c r="AV154" s="51"/>
      <c r="AW154" s="51"/>
      <c r="AX154" s="51"/>
      <c r="AY154" s="51"/>
      <c r="AZ154" s="51"/>
      <c r="BA154" s="41"/>
      <c r="BB154" s="41"/>
      <c r="BC154" s="41"/>
      <c r="BH154" s="39"/>
      <c r="BI154" s="2"/>
      <c r="BJ154" s="41"/>
      <c r="BK154" s="41"/>
      <c r="BL154" s="41"/>
      <c r="BN154" s="2"/>
      <c r="BO154" s="44"/>
      <c r="BP154" s="44"/>
      <c r="BQ154" s="44"/>
      <c r="BS154" s="2"/>
      <c r="BT154" s="44"/>
      <c r="BU154" s="44"/>
      <c r="BV154" s="44"/>
      <c r="BW154" s="40"/>
      <c r="BX154" s="2"/>
      <c r="BY154" s="40"/>
      <c r="BZ154" s="40"/>
      <c r="CA154" s="40"/>
    </row>
    <row r="155" spans="1:79" x14ac:dyDescent="0.3">
      <c r="A155" t="s">
        <v>65</v>
      </c>
      <c r="B155">
        <v>1143</v>
      </c>
      <c r="C155">
        <v>1436</v>
      </c>
      <c r="D155">
        <v>1523.5</v>
      </c>
      <c r="E155">
        <v>1269.4000000000001</v>
      </c>
      <c r="F155">
        <v>936.5</v>
      </c>
      <c r="G155">
        <v>691</v>
      </c>
      <c r="H155">
        <v>509.8</v>
      </c>
      <c r="I155">
        <v>376.1</v>
      </c>
      <c r="J155">
        <v>277.5</v>
      </c>
      <c r="K155">
        <v>204.8</v>
      </c>
      <c r="L155">
        <v>151.1</v>
      </c>
      <c r="M155">
        <v>111.5</v>
      </c>
      <c r="O155" t="s">
        <v>65</v>
      </c>
      <c r="P155">
        <v>5707</v>
      </c>
      <c r="Q155">
        <v>10650</v>
      </c>
      <c r="R155">
        <v>11469.2</v>
      </c>
      <c r="S155">
        <v>11436.5</v>
      </c>
      <c r="T155">
        <v>12137.8</v>
      </c>
      <c r="U155">
        <v>14269.6</v>
      </c>
      <c r="V155">
        <v>16437.599999999999</v>
      </c>
      <c r="W155">
        <v>19543.900000000001</v>
      </c>
      <c r="X155">
        <v>23422.2</v>
      </c>
      <c r="Y155">
        <v>28115.3</v>
      </c>
      <c r="Z155">
        <v>31474</v>
      </c>
      <c r="AA155">
        <v>30656.5</v>
      </c>
      <c r="AC155" t="s">
        <v>65</v>
      </c>
      <c r="AD155">
        <f t="shared" si="79"/>
        <v>-4564</v>
      </c>
      <c r="AE155">
        <f t="shared" si="79"/>
        <v>-9214</v>
      </c>
      <c r="AF155">
        <f t="shared" si="79"/>
        <v>-9945.7000000000007</v>
      </c>
      <c r="AG155">
        <f t="shared" si="79"/>
        <v>-10167.1</v>
      </c>
      <c r="AH155">
        <f t="shared" si="79"/>
        <v>-11201.3</v>
      </c>
      <c r="AI155">
        <f t="shared" si="79"/>
        <v>-13578.6</v>
      </c>
      <c r="AJ155">
        <f t="shared" si="79"/>
        <v>-15927.8</v>
      </c>
      <c r="AK155">
        <f t="shared" si="79"/>
        <v>-19167.800000000003</v>
      </c>
      <c r="AL155">
        <f t="shared" si="79"/>
        <v>-23144.7</v>
      </c>
      <c r="AM155">
        <f t="shared" si="79"/>
        <v>-27910.5</v>
      </c>
      <c r="AN155">
        <f t="shared" si="79"/>
        <v>-31322.9</v>
      </c>
      <c r="AO155">
        <f t="shared" si="79"/>
        <v>-30545</v>
      </c>
      <c r="AR155" s="51"/>
      <c r="AS155" s="51"/>
      <c r="AT155" s="51"/>
      <c r="AU155" s="51"/>
      <c r="AV155" s="51"/>
      <c r="AW155" s="51"/>
      <c r="AX155" s="51"/>
      <c r="AY155" s="51"/>
      <c r="AZ155" s="51"/>
      <c r="BA155" s="38"/>
      <c r="BB155" s="38"/>
      <c r="BC155" s="38"/>
      <c r="BH155" s="39"/>
      <c r="BI155" s="2"/>
      <c r="BJ155" s="41"/>
      <c r="BK155" s="41"/>
      <c r="BL155" s="41"/>
      <c r="BN155" s="2"/>
      <c r="BO155" s="44"/>
      <c r="BP155" s="44"/>
      <c r="BQ155" s="44"/>
      <c r="BS155" s="2"/>
      <c r="BT155" s="44"/>
      <c r="BU155" s="44"/>
      <c r="BV155" s="44"/>
      <c r="BW155" s="40"/>
      <c r="BX155" s="2"/>
      <c r="BY155" s="40"/>
      <c r="BZ155" s="40"/>
      <c r="CA155" s="40"/>
    </row>
    <row r="156" spans="1:79" x14ac:dyDescent="0.3">
      <c r="A156" t="s">
        <v>165</v>
      </c>
      <c r="B156">
        <v>0</v>
      </c>
      <c r="C156">
        <v>1785</v>
      </c>
      <c r="D156">
        <v>1757.2</v>
      </c>
      <c r="E156">
        <v>1464.1</v>
      </c>
      <c r="F156">
        <v>1080.2</v>
      </c>
      <c r="G156">
        <v>797</v>
      </c>
      <c r="H156">
        <v>588</v>
      </c>
      <c r="I156">
        <v>433.9</v>
      </c>
      <c r="J156">
        <v>320.10000000000002</v>
      </c>
      <c r="K156">
        <v>236.2</v>
      </c>
      <c r="L156">
        <v>174.2</v>
      </c>
      <c r="M156">
        <v>128.6</v>
      </c>
      <c r="O156" t="s">
        <v>165</v>
      </c>
      <c r="P156">
        <v>0</v>
      </c>
      <c r="Q156">
        <v>4747</v>
      </c>
      <c r="R156">
        <v>4866.2</v>
      </c>
      <c r="S156">
        <v>4305.2</v>
      </c>
      <c r="T156">
        <v>3510.5</v>
      </c>
      <c r="U156">
        <v>3460.9</v>
      </c>
      <c r="V156">
        <v>3719.1</v>
      </c>
      <c r="W156">
        <v>4053.3</v>
      </c>
      <c r="X156">
        <v>4454.8999999999996</v>
      </c>
      <c r="Y156">
        <v>4608.8999999999996</v>
      </c>
      <c r="Z156">
        <v>3764.3</v>
      </c>
      <c r="AA156">
        <v>3069.4</v>
      </c>
      <c r="AC156" t="s">
        <v>165</v>
      </c>
      <c r="AD156">
        <f t="shared" si="79"/>
        <v>0</v>
      </c>
      <c r="AE156">
        <f t="shared" si="79"/>
        <v>-2962</v>
      </c>
      <c r="AF156">
        <f t="shared" si="79"/>
        <v>-3109</v>
      </c>
      <c r="AG156">
        <f t="shared" si="79"/>
        <v>-2841.1</v>
      </c>
      <c r="AH156">
        <f t="shared" si="79"/>
        <v>-2430.3000000000002</v>
      </c>
      <c r="AI156">
        <f t="shared" si="79"/>
        <v>-2663.9</v>
      </c>
      <c r="AJ156">
        <f t="shared" si="79"/>
        <v>-3131.1</v>
      </c>
      <c r="AK156">
        <f t="shared" si="79"/>
        <v>-3619.4</v>
      </c>
      <c r="AL156">
        <f t="shared" si="79"/>
        <v>-4134.7999999999993</v>
      </c>
      <c r="AM156">
        <f t="shared" si="79"/>
        <v>-4372.7</v>
      </c>
      <c r="AN156">
        <f t="shared" si="79"/>
        <v>-3590.1000000000004</v>
      </c>
      <c r="AO156">
        <f t="shared" si="79"/>
        <v>-2940.8</v>
      </c>
      <c r="AR156" s="51"/>
      <c r="AS156" s="51"/>
      <c r="AT156" s="51"/>
      <c r="AU156" s="51"/>
      <c r="AV156" s="51"/>
      <c r="AW156" s="51"/>
      <c r="AX156" s="51"/>
      <c r="AY156" s="51"/>
      <c r="AZ156" s="51"/>
      <c r="BA156" s="41"/>
      <c r="BB156" s="41"/>
      <c r="BC156" s="41"/>
      <c r="BH156" s="39"/>
      <c r="BI156" s="2"/>
      <c r="BJ156" s="41"/>
      <c r="BK156" s="41"/>
      <c r="BL156" s="41"/>
      <c r="BN156" s="2"/>
      <c r="BO156" s="44"/>
      <c r="BP156" s="44"/>
      <c r="BQ156" s="44"/>
      <c r="BS156" s="2"/>
      <c r="BT156" s="44"/>
      <c r="BU156" s="44"/>
      <c r="BV156" s="44"/>
      <c r="BW156" s="40"/>
      <c r="BX156" s="2"/>
      <c r="BY156" s="40"/>
      <c r="BZ156" s="40"/>
      <c r="CA156" s="40"/>
    </row>
    <row r="157" spans="1:79" x14ac:dyDescent="0.3">
      <c r="A157" t="s">
        <v>166</v>
      </c>
      <c r="B157">
        <v>3</v>
      </c>
      <c r="C157">
        <v>116</v>
      </c>
      <c r="D157">
        <v>103</v>
      </c>
      <c r="E157">
        <v>122</v>
      </c>
      <c r="F157">
        <v>162.4</v>
      </c>
      <c r="G157">
        <v>216.3</v>
      </c>
      <c r="H157">
        <v>287.8</v>
      </c>
      <c r="I157">
        <v>383.2</v>
      </c>
      <c r="J157">
        <v>381.3</v>
      </c>
      <c r="K157">
        <v>283.3</v>
      </c>
      <c r="L157">
        <v>372.9</v>
      </c>
      <c r="M157">
        <v>496.7</v>
      </c>
      <c r="O157" t="s">
        <v>166</v>
      </c>
      <c r="P157">
        <v>0</v>
      </c>
      <c r="Q157">
        <v>42</v>
      </c>
      <c r="R157">
        <v>61.9</v>
      </c>
      <c r="S157">
        <v>54.8</v>
      </c>
      <c r="T157">
        <v>44.7</v>
      </c>
      <c r="U157">
        <v>36.4</v>
      </c>
      <c r="V157">
        <v>29.7</v>
      </c>
      <c r="W157">
        <v>24.2</v>
      </c>
      <c r="X157">
        <v>19.8</v>
      </c>
      <c r="Y157">
        <v>16.100000000000001</v>
      </c>
      <c r="Z157">
        <v>13.1</v>
      </c>
      <c r="AA157">
        <v>10.7</v>
      </c>
      <c r="AC157" t="s">
        <v>166</v>
      </c>
      <c r="AD157">
        <f t="shared" si="79"/>
        <v>3</v>
      </c>
      <c r="AE157">
        <f t="shared" si="79"/>
        <v>74</v>
      </c>
      <c r="AF157">
        <f t="shared" si="79"/>
        <v>41.1</v>
      </c>
      <c r="AG157">
        <f t="shared" si="79"/>
        <v>67.2</v>
      </c>
      <c r="AH157">
        <f t="shared" si="79"/>
        <v>117.7</v>
      </c>
      <c r="AI157">
        <f t="shared" si="79"/>
        <v>179.9</v>
      </c>
      <c r="AJ157">
        <f t="shared" si="79"/>
        <v>258.10000000000002</v>
      </c>
      <c r="AK157">
        <f t="shared" si="79"/>
        <v>359</v>
      </c>
      <c r="AL157">
        <f t="shared" si="79"/>
        <v>361.5</v>
      </c>
      <c r="AM157">
        <f t="shared" si="79"/>
        <v>267.2</v>
      </c>
      <c r="AN157">
        <f t="shared" si="79"/>
        <v>359.79999999999995</v>
      </c>
      <c r="AO157">
        <f t="shared" si="79"/>
        <v>486</v>
      </c>
      <c r="BA157" s="41"/>
      <c r="BB157" s="41"/>
      <c r="BC157" s="41"/>
      <c r="BH157" s="39"/>
      <c r="BI157" s="2"/>
      <c r="BJ157" s="41"/>
      <c r="BK157" s="41"/>
      <c r="BL157" s="41"/>
      <c r="BN157" s="2"/>
      <c r="BO157" s="44"/>
      <c r="BP157" s="44"/>
      <c r="BQ157" s="44"/>
      <c r="BS157" s="2"/>
      <c r="BT157" s="44"/>
      <c r="BU157" s="44"/>
      <c r="BV157" s="44"/>
      <c r="BW157" s="40"/>
      <c r="BX157" s="2"/>
      <c r="BY157" s="40"/>
      <c r="BZ157" s="40"/>
      <c r="CA157" s="40"/>
    </row>
    <row r="158" spans="1:79" x14ac:dyDescent="0.3">
      <c r="A158" t="s">
        <v>167</v>
      </c>
      <c r="B158">
        <v>61</v>
      </c>
      <c r="C158">
        <v>810</v>
      </c>
      <c r="D158">
        <v>558</v>
      </c>
      <c r="E158">
        <v>662.5</v>
      </c>
      <c r="F158">
        <v>882.3</v>
      </c>
      <c r="G158">
        <v>1175.0999999999999</v>
      </c>
      <c r="H158">
        <v>1564.5</v>
      </c>
      <c r="I158">
        <v>1941</v>
      </c>
      <c r="J158">
        <v>2358.4</v>
      </c>
      <c r="K158">
        <v>2686.5</v>
      </c>
      <c r="L158">
        <v>3024.4</v>
      </c>
      <c r="M158">
        <v>3339.2</v>
      </c>
      <c r="O158" t="s">
        <v>167</v>
      </c>
      <c r="P158">
        <v>132</v>
      </c>
      <c r="Q158">
        <v>20</v>
      </c>
      <c r="R158">
        <v>16</v>
      </c>
      <c r="S158">
        <v>14.1</v>
      </c>
      <c r="T158">
        <v>11.5</v>
      </c>
      <c r="U158">
        <v>9.4</v>
      </c>
      <c r="V158">
        <v>7.7</v>
      </c>
      <c r="W158">
        <v>6.3</v>
      </c>
      <c r="X158">
        <v>5.0999999999999996</v>
      </c>
      <c r="Y158">
        <v>4.2</v>
      </c>
      <c r="Z158">
        <v>3.4</v>
      </c>
      <c r="AA158">
        <v>2.8</v>
      </c>
      <c r="AC158" t="s">
        <v>167</v>
      </c>
      <c r="AD158">
        <f t="shared" si="79"/>
        <v>-71</v>
      </c>
      <c r="AE158">
        <f t="shared" si="79"/>
        <v>790</v>
      </c>
      <c r="AF158">
        <f t="shared" si="79"/>
        <v>542</v>
      </c>
      <c r="AG158">
        <f t="shared" si="79"/>
        <v>648.4</v>
      </c>
      <c r="AH158">
        <f t="shared" si="79"/>
        <v>870.8</v>
      </c>
      <c r="AI158">
        <f t="shared" si="79"/>
        <v>1165.6999999999998</v>
      </c>
      <c r="AJ158">
        <f t="shared" si="79"/>
        <v>1556.8</v>
      </c>
      <c r="AK158">
        <f t="shared" si="79"/>
        <v>1934.7</v>
      </c>
      <c r="AL158">
        <f t="shared" si="79"/>
        <v>2353.3000000000002</v>
      </c>
      <c r="AM158">
        <f t="shared" si="79"/>
        <v>2682.3</v>
      </c>
      <c r="AN158">
        <f t="shared" si="79"/>
        <v>3021</v>
      </c>
      <c r="AO158">
        <f t="shared" si="79"/>
        <v>3336.3999999999996</v>
      </c>
      <c r="AQ158" s="35" t="s">
        <v>168</v>
      </c>
      <c r="AR158" s="55">
        <f>AR142+AR134+AR126+AR118+AR110+AR102</f>
        <v>-4.1321999999999637</v>
      </c>
      <c r="AS158" s="55">
        <f t="shared" ref="AS158:AZ158" si="80">AS142+AS134+AS126+AS118+AS110+AS102</f>
        <v>-4.1310000000000073</v>
      </c>
      <c r="AT158" s="55">
        <f t="shared" si="80"/>
        <v>-4.1298999999999761</v>
      </c>
      <c r="AU158" s="55">
        <f t="shared" si="80"/>
        <v>-4.1324000000000023</v>
      </c>
      <c r="AV158" s="55">
        <f t="shared" si="80"/>
        <v>-4.1302000000000216</v>
      </c>
      <c r="AW158" s="55">
        <f t="shared" si="80"/>
        <v>-4.1310000000000011</v>
      </c>
      <c r="AX158" s="55">
        <f t="shared" si="80"/>
        <v>-4.1317000000000421</v>
      </c>
      <c r="AY158" s="55">
        <f t="shared" si="80"/>
        <v>-4.1308000000000007</v>
      </c>
      <c r="AZ158" s="55">
        <f t="shared" si="80"/>
        <v>-4.1315000000000062</v>
      </c>
      <c r="BA158" s="38"/>
      <c r="BB158" s="38"/>
      <c r="BC158" s="38"/>
      <c r="BH158" s="39"/>
      <c r="BI158" s="2"/>
      <c r="BJ158" s="41"/>
      <c r="BK158" s="41"/>
      <c r="BL158" s="41"/>
      <c r="BN158" s="2"/>
      <c r="BO158" s="44"/>
      <c r="BP158" s="44"/>
      <c r="BQ158" s="44"/>
      <c r="BS158" s="2"/>
      <c r="BT158" s="44"/>
      <c r="BU158" s="44"/>
      <c r="BV158" s="44"/>
      <c r="BW158" s="40"/>
      <c r="BX158" s="2"/>
      <c r="BY158" s="40"/>
      <c r="BZ158" s="40"/>
      <c r="CA158" s="40"/>
    </row>
    <row r="159" spans="1:79" x14ac:dyDescent="0.3">
      <c r="A159" t="s">
        <v>169</v>
      </c>
      <c r="B159">
        <v>257</v>
      </c>
      <c r="C159">
        <v>1124</v>
      </c>
      <c r="D159">
        <v>1188</v>
      </c>
      <c r="E159">
        <v>1410.8</v>
      </c>
      <c r="F159">
        <v>1875.9</v>
      </c>
      <c r="G159">
        <v>2211.3000000000002</v>
      </c>
      <c r="H159">
        <v>2848.1</v>
      </c>
      <c r="I159">
        <v>3197.4</v>
      </c>
      <c r="J159">
        <v>3281.7</v>
      </c>
      <c r="K159">
        <v>3284.8</v>
      </c>
      <c r="L159">
        <v>3299</v>
      </c>
      <c r="M159">
        <v>3306.6</v>
      </c>
      <c r="O159" t="s">
        <v>169</v>
      </c>
      <c r="P159">
        <v>32</v>
      </c>
      <c r="Q159">
        <v>123</v>
      </c>
      <c r="R159">
        <v>124.9</v>
      </c>
      <c r="S159">
        <v>110.5</v>
      </c>
      <c r="T159">
        <v>90.1</v>
      </c>
      <c r="U159">
        <v>73.5</v>
      </c>
      <c r="V159">
        <v>59.9</v>
      </c>
      <c r="W159">
        <v>48.8</v>
      </c>
      <c r="X159">
        <v>39.799999999999997</v>
      </c>
      <c r="Y159">
        <v>32.5</v>
      </c>
      <c r="Z159">
        <v>26.5</v>
      </c>
      <c r="AA159">
        <v>21.6</v>
      </c>
      <c r="AC159" t="s">
        <v>169</v>
      </c>
      <c r="AD159">
        <f t="shared" si="79"/>
        <v>225</v>
      </c>
      <c r="AE159">
        <f t="shared" si="79"/>
        <v>1001</v>
      </c>
      <c r="AF159">
        <f t="shared" si="79"/>
        <v>1063.0999999999999</v>
      </c>
      <c r="AG159">
        <f t="shared" si="79"/>
        <v>1300.3</v>
      </c>
      <c r="AH159">
        <f t="shared" si="79"/>
        <v>1785.8000000000002</v>
      </c>
      <c r="AI159">
        <f t="shared" si="79"/>
        <v>2137.8000000000002</v>
      </c>
      <c r="AJ159">
        <f t="shared" si="79"/>
        <v>2788.2</v>
      </c>
      <c r="AK159">
        <f t="shared" si="79"/>
        <v>3148.6</v>
      </c>
      <c r="AL159">
        <f t="shared" si="79"/>
        <v>3241.8999999999996</v>
      </c>
      <c r="AM159">
        <f t="shared" si="79"/>
        <v>3252.3</v>
      </c>
      <c r="AN159">
        <f t="shared" si="79"/>
        <v>3272.5</v>
      </c>
      <c r="AO159">
        <f t="shared" si="79"/>
        <v>3285</v>
      </c>
      <c r="AR159" s="47"/>
      <c r="AS159" s="47"/>
      <c r="AT159" s="47"/>
      <c r="AU159" s="47"/>
      <c r="AV159" s="47"/>
      <c r="AW159" s="47"/>
      <c r="AX159" s="47"/>
      <c r="AY159" s="47"/>
      <c r="AZ159" s="47"/>
      <c r="BA159" s="41"/>
      <c r="BB159" s="41"/>
      <c r="BC159" s="41"/>
      <c r="BH159" s="35"/>
      <c r="BI159" s="2"/>
      <c r="BJ159" s="41"/>
      <c r="BK159" s="41"/>
      <c r="BL159" s="41"/>
      <c r="BN159" s="2"/>
      <c r="BO159" s="44"/>
      <c r="BP159" s="44"/>
      <c r="BQ159" s="44"/>
      <c r="BS159" s="2"/>
      <c r="BT159" s="44"/>
      <c r="BU159" s="44"/>
      <c r="BV159" s="44"/>
      <c r="BW159" s="40"/>
      <c r="BX159" s="2"/>
      <c r="BY159" s="40"/>
      <c r="BZ159" s="40"/>
      <c r="CA159" s="40"/>
    </row>
    <row r="160" spans="1:79" x14ac:dyDescent="0.3">
      <c r="A160" t="s">
        <v>66</v>
      </c>
      <c r="B160">
        <v>0</v>
      </c>
      <c r="C160">
        <v>7235</v>
      </c>
      <c r="D160">
        <v>6776.3</v>
      </c>
      <c r="E160">
        <v>6697.4</v>
      </c>
      <c r="F160">
        <v>6480.7</v>
      </c>
      <c r="G160">
        <v>5664.8</v>
      </c>
      <c r="H160">
        <v>4179.5</v>
      </c>
      <c r="I160">
        <v>3083.7</v>
      </c>
      <c r="J160">
        <v>2275.1</v>
      </c>
      <c r="K160">
        <v>1678.6</v>
      </c>
      <c r="L160">
        <v>1238.5</v>
      </c>
      <c r="M160">
        <v>913.7</v>
      </c>
      <c r="O160" t="s">
        <v>66</v>
      </c>
      <c r="P160">
        <v>0</v>
      </c>
      <c r="Q160">
        <v>2679</v>
      </c>
      <c r="R160">
        <v>2630.4</v>
      </c>
      <c r="S160">
        <v>2327.1</v>
      </c>
      <c r="T160">
        <v>1897.5</v>
      </c>
      <c r="U160">
        <v>1547.2</v>
      </c>
      <c r="V160">
        <v>1261.5999999999999</v>
      </c>
      <c r="W160">
        <v>1028.7</v>
      </c>
      <c r="X160">
        <v>838.8</v>
      </c>
      <c r="Y160">
        <v>694.4</v>
      </c>
      <c r="Z160">
        <v>844.9</v>
      </c>
      <c r="AA160">
        <v>1028</v>
      </c>
      <c r="AC160" t="s">
        <v>66</v>
      </c>
      <c r="AD160">
        <f t="shared" si="79"/>
        <v>0</v>
      </c>
      <c r="AE160">
        <f t="shared" si="79"/>
        <v>4556</v>
      </c>
      <c r="AF160">
        <f t="shared" si="79"/>
        <v>4145.8999999999996</v>
      </c>
      <c r="AG160">
        <f t="shared" si="79"/>
        <v>4370.2999999999993</v>
      </c>
      <c r="AH160">
        <f t="shared" si="79"/>
        <v>4583.2</v>
      </c>
      <c r="AI160">
        <f t="shared" si="79"/>
        <v>4117.6000000000004</v>
      </c>
      <c r="AJ160">
        <f t="shared" si="79"/>
        <v>2917.9</v>
      </c>
      <c r="AK160">
        <f t="shared" si="79"/>
        <v>2055</v>
      </c>
      <c r="AL160">
        <f t="shared" si="79"/>
        <v>1436.3</v>
      </c>
      <c r="AM160">
        <f t="shared" si="79"/>
        <v>984.19999999999993</v>
      </c>
      <c r="AN160">
        <f t="shared" si="79"/>
        <v>393.6</v>
      </c>
      <c r="AO160">
        <f t="shared" si="79"/>
        <v>-114.29999999999995</v>
      </c>
      <c r="AQ160" t="s">
        <v>170</v>
      </c>
      <c r="BA160" s="41"/>
      <c r="BB160" s="41"/>
      <c r="BC160" s="41"/>
    </row>
    <row r="161" spans="1:61" x14ac:dyDescent="0.3">
      <c r="A161" t="s">
        <v>171</v>
      </c>
      <c r="B161">
        <v>574</v>
      </c>
      <c r="C161">
        <v>699</v>
      </c>
      <c r="D161">
        <v>699</v>
      </c>
      <c r="E161">
        <v>830.2</v>
      </c>
      <c r="F161">
        <v>834</v>
      </c>
      <c r="G161">
        <v>615.4</v>
      </c>
      <c r="H161">
        <v>468.3</v>
      </c>
      <c r="I161">
        <v>517.1</v>
      </c>
      <c r="J161">
        <v>569.4</v>
      </c>
      <c r="K161">
        <v>620.20000000000005</v>
      </c>
      <c r="L161">
        <v>732.8</v>
      </c>
      <c r="M161">
        <v>691.5</v>
      </c>
      <c r="O161" t="s">
        <v>171</v>
      </c>
      <c r="P161">
        <v>458</v>
      </c>
      <c r="Q161">
        <v>673</v>
      </c>
      <c r="R161">
        <v>672.3</v>
      </c>
      <c r="S161">
        <v>594.79999999999995</v>
      </c>
      <c r="T161">
        <v>485</v>
      </c>
      <c r="U161">
        <v>395.5</v>
      </c>
      <c r="V161">
        <v>322.5</v>
      </c>
      <c r="W161">
        <v>263</v>
      </c>
      <c r="X161">
        <v>214.4</v>
      </c>
      <c r="Y161">
        <v>174.8</v>
      </c>
      <c r="Z161">
        <v>142.6</v>
      </c>
      <c r="AA161">
        <v>116.2</v>
      </c>
      <c r="AC161" t="s">
        <v>171</v>
      </c>
      <c r="AD161">
        <f t="shared" si="79"/>
        <v>116</v>
      </c>
      <c r="AE161">
        <f t="shared" si="79"/>
        <v>26</v>
      </c>
      <c r="AF161">
        <f t="shared" si="79"/>
        <v>26.700000000000045</v>
      </c>
      <c r="AG161">
        <f t="shared" si="79"/>
        <v>235.40000000000009</v>
      </c>
      <c r="AH161">
        <f t="shared" si="79"/>
        <v>349</v>
      </c>
      <c r="AI161">
        <f t="shared" si="79"/>
        <v>219.89999999999998</v>
      </c>
      <c r="AJ161">
        <f t="shared" si="79"/>
        <v>145.80000000000001</v>
      </c>
      <c r="AK161">
        <f t="shared" si="79"/>
        <v>254.10000000000002</v>
      </c>
      <c r="AL161">
        <f t="shared" si="79"/>
        <v>355</v>
      </c>
      <c r="AM161">
        <f t="shared" si="79"/>
        <v>445.40000000000003</v>
      </c>
      <c r="AN161">
        <f t="shared" si="79"/>
        <v>590.19999999999993</v>
      </c>
      <c r="AO161">
        <f t="shared" si="79"/>
        <v>575.29999999999995</v>
      </c>
      <c r="AQ161" s="4" t="s">
        <v>6</v>
      </c>
      <c r="AR161" s="4">
        <v>2020</v>
      </c>
      <c r="AS161" s="4">
        <v>2025</v>
      </c>
      <c r="AT161" s="4">
        <v>2030</v>
      </c>
      <c r="AU161" s="4">
        <v>2035</v>
      </c>
      <c r="AV161" s="4">
        <v>2040</v>
      </c>
      <c r="AW161" s="4">
        <v>2045</v>
      </c>
      <c r="AX161" s="4">
        <v>2050</v>
      </c>
      <c r="AY161" s="4">
        <v>2055</v>
      </c>
      <c r="AZ161" s="4">
        <v>2060</v>
      </c>
      <c r="BA161" s="41"/>
      <c r="BB161" s="41"/>
      <c r="BC161" s="41"/>
    </row>
    <row r="162" spans="1:61" x14ac:dyDescent="0.3">
      <c r="A162" t="s">
        <v>68</v>
      </c>
      <c r="B162">
        <v>667</v>
      </c>
      <c r="C162">
        <v>1115</v>
      </c>
      <c r="D162">
        <v>1240.8</v>
      </c>
      <c r="E162">
        <v>1033.8</v>
      </c>
      <c r="F162">
        <v>762.7</v>
      </c>
      <c r="G162">
        <v>562.79999999999995</v>
      </c>
      <c r="H162">
        <v>415.2</v>
      </c>
      <c r="I162">
        <v>306.3</v>
      </c>
      <c r="J162">
        <v>226</v>
      </c>
      <c r="K162">
        <v>166.8</v>
      </c>
      <c r="L162">
        <v>123</v>
      </c>
      <c r="M162">
        <v>90.8</v>
      </c>
      <c r="O162" t="s">
        <v>68</v>
      </c>
      <c r="P162">
        <v>6086</v>
      </c>
      <c r="Q162">
        <v>7674</v>
      </c>
      <c r="R162">
        <v>8895.7000000000007</v>
      </c>
      <c r="S162">
        <v>10006.5</v>
      </c>
      <c r="T162">
        <v>12173.6</v>
      </c>
      <c r="U162">
        <v>9926.6</v>
      </c>
      <c r="V162">
        <v>12077.6</v>
      </c>
      <c r="W162">
        <v>14694.8</v>
      </c>
      <c r="X162">
        <v>17879.099999999999</v>
      </c>
      <c r="Y162">
        <v>21753.599999999999</v>
      </c>
      <c r="Z162">
        <v>26467.5</v>
      </c>
      <c r="AA162">
        <v>32203.1</v>
      </c>
      <c r="AC162" t="s">
        <v>68</v>
      </c>
      <c r="AD162">
        <f t="shared" si="79"/>
        <v>-5419</v>
      </c>
      <c r="AE162">
        <f t="shared" si="79"/>
        <v>-6559</v>
      </c>
      <c r="AF162">
        <f t="shared" si="79"/>
        <v>-7654.9000000000005</v>
      </c>
      <c r="AG162">
        <f t="shared" si="79"/>
        <v>-8972.7000000000007</v>
      </c>
      <c r="AH162">
        <f t="shared" si="79"/>
        <v>-11410.9</v>
      </c>
      <c r="AI162">
        <f t="shared" si="79"/>
        <v>-9363.8000000000011</v>
      </c>
      <c r="AJ162">
        <f t="shared" si="79"/>
        <v>-11662.4</v>
      </c>
      <c r="AK162">
        <f t="shared" si="79"/>
        <v>-14388.5</v>
      </c>
      <c r="AL162">
        <f t="shared" si="79"/>
        <v>-17653.099999999999</v>
      </c>
      <c r="AM162">
        <f t="shared" si="79"/>
        <v>-21586.799999999999</v>
      </c>
      <c r="AN162">
        <f t="shared" si="79"/>
        <v>-26344.5</v>
      </c>
      <c r="AO162">
        <f t="shared" si="79"/>
        <v>-32112.3</v>
      </c>
      <c r="AQ162" t="s">
        <v>91</v>
      </c>
      <c r="AR162" s="47">
        <f>AR102</f>
        <v>9.0778999999999979</v>
      </c>
      <c r="AS162" s="47">
        <f>AR162+AR102*4+AS102</f>
        <v>54.959099999999992</v>
      </c>
      <c r="AT162" s="47">
        <f t="shared" ref="AT162:AZ162" si="81">AS162+AS102*4+AT102</f>
        <v>103.47829999999999</v>
      </c>
      <c r="AU162" s="47">
        <f t="shared" si="81"/>
        <v>153.68059999999997</v>
      </c>
      <c r="AV162" s="47">
        <f t="shared" si="81"/>
        <v>199.05969999999996</v>
      </c>
      <c r="AW162" s="47">
        <f t="shared" si="81"/>
        <v>240.64219999999995</v>
      </c>
      <c r="AX162" s="47">
        <f t="shared" si="81"/>
        <v>279.90779999999995</v>
      </c>
      <c r="AY162" s="47">
        <f t="shared" si="81"/>
        <v>318.1583</v>
      </c>
      <c r="AZ162" s="47">
        <f t="shared" si="81"/>
        <v>354.47490000000005</v>
      </c>
      <c r="BA162" s="41"/>
      <c r="BB162" s="79"/>
      <c r="BC162" s="79"/>
      <c r="BE162" s="79"/>
      <c r="BF162" s="79"/>
      <c r="BH162" s="79"/>
      <c r="BI162" s="79"/>
    </row>
    <row r="163" spans="1:61" x14ac:dyDescent="0.3">
      <c r="A163" t="s">
        <v>70</v>
      </c>
      <c r="B163">
        <v>5236</v>
      </c>
      <c r="C163">
        <v>5037</v>
      </c>
      <c r="D163">
        <v>4962.1000000000004</v>
      </c>
      <c r="E163">
        <v>4946</v>
      </c>
      <c r="F163">
        <v>3649.2</v>
      </c>
      <c r="G163">
        <v>2692.4</v>
      </c>
      <c r="H163">
        <v>1986.7</v>
      </c>
      <c r="I163">
        <v>1466</v>
      </c>
      <c r="J163">
        <v>1081.7</v>
      </c>
      <c r="K163">
        <v>798.2</v>
      </c>
      <c r="L163">
        <v>865.7</v>
      </c>
      <c r="M163">
        <v>1153</v>
      </c>
      <c r="O163" t="s">
        <v>70</v>
      </c>
      <c r="P163">
        <v>2795</v>
      </c>
      <c r="Q163">
        <v>2630</v>
      </c>
      <c r="R163">
        <v>2830.2</v>
      </c>
      <c r="S163">
        <v>2503.9</v>
      </c>
      <c r="T163">
        <v>2041.6</v>
      </c>
      <c r="U163">
        <v>1664.8</v>
      </c>
      <c r="V163">
        <v>1357.5</v>
      </c>
      <c r="W163">
        <v>1106.9000000000001</v>
      </c>
      <c r="X163">
        <v>902.5</v>
      </c>
      <c r="Y163">
        <v>735.9</v>
      </c>
      <c r="Z163">
        <v>600.1</v>
      </c>
      <c r="AA163">
        <v>489.3</v>
      </c>
      <c r="AC163" t="s">
        <v>70</v>
      </c>
      <c r="AD163">
        <f t="shared" si="79"/>
        <v>2441</v>
      </c>
      <c r="AE163">
        <f t="shared" si="79"/>
        <v>2407</v>
      </c>
      <c r="AF163">
        <f t="shared" si="79"/>
        <v>2131.9000000000005</v>
      </c>
      <c r="AG163">
        <f t="shared" si="79"/>
        <v>2442.1</v>
      </c>
      <c r="AH163">
        <f t="shared" si="79"/>
        <v>1607.6</v>
      </c>
      <c r="AI163">
        <f t="shared" si="79"/>
        <v>1027.6000000000001</v>
      </c>
      <c r="AJ163">
        <f t="shared" si="79"/>
        <v>629.20000000000005</v>
      </c>
      <c r="AK163">
        <f t="shared" si="79"/>
        <v>359.09999999999991</v>
      </c>
      <c r="AL163">
        <f t="shared" si="79"/>
        <v>179.20000000000005</v>
      </c>
      <c r="AM163">
        <f t="shared" si="79"/>
        <v>62.300000000000068</v>
      </c>
      <c r="AN163">
        <f t="shared" si="79"/>
        <v>265.60000000000002</v>
      </c>
      <c r="AO163">
        <f t="shared" si="79"/>
        <v>663.7</v>
      </c>
      <c r="AQ163" t="s">
        <v>244</v>
      </c>
      <c r="AR163" s="47">
        <f t="shared" ref="AR163:AR165" si="82">AR103</f>
        <v>9.0778999999999979</v>
      </c>
      <c r="AS163" s="47">
        <f t="shared" ref="AS163:AZ165" si="83">AR163+AR103*4+AS103</f>
        <v>54.564499999999995</v>
      </c>
      <c r="AT163" s="47">
        <f t="shared" si="83"/>
        <v>100.93629999999999</v>
      </c>
      <c r="AU163" s="47">
        <f t="shared" si="83"/>
        <v>148.78219999999999</v>
      </c>
      <c r="AV163" s="47">
        <f t="shared" si="83"/>
        <v>193.69269999999997</v>
      </c>
      <c r="AW163" s="47">
        <f t="shared" si="83"/>
        <v>234.48169999999996</v>
      </c>
      <c r="AX163" s="47">
        <f t="shared" si="83"/>
        <v>272.73409999999996</v>
      </c>
      <c r="AY163" s="47">
        <f t="shared" si="83"/>
        <v>309.93319999999994</v>
      </c>
      <c r="AZ163" s="47">
        <f t="shared" si="83"/>
        <v>344.85349999999994</v>
      </c>
      <c r="BA163" s="41"/>
      <c r="BB163" s="20"/>
      <c r="BC163" s="56"/>
      <c r="BD163" s="49"/>
      <c r="BE163" s="20"/>
      <c r="BF163" s="56"/>
      <c r="BH163" s="20"/>
      <c r="BI163" s="56"/>
    </row>
    <row r="164" spans="1:61" x14ac:dyDescent="0.3">
      <c r="A164" t="s">
        <v>72</v>
      </c>
      <c r="B164">
        <v>8506</v>
      </c>
      <c r="C164">
        <v>6817</v>
      </c>
      <c r="D164">
        <v>7062.9</v>
      </c>
      <c r="E164">
        <v>5884.8</v>
      </c>
      <c r="F164">
        <v>4341.8</v>
      </c>
      <c r="G164">
        <v>3203.4</v>
      </c>
      <c r="H164">
        <v>2363.5</v>
      </c>
      <c r="I164">
        <v>1743.8</v>
      </c>
      <c r="J164">
        <v>1286.5999999999999</v>
      </c>
      <c r="K164">
        <v>949.2</v>
      </c>
      <c r="L164">
        <v>700.3</v>
      </c>
      <c r="M164">
        <v>516.70000000000005</v>
      </c>
      <c r="O164" t="s">
        <v>72</v>
      </c>
      <c r="P164">
        <v>2612</v>
      </c>
      <c r="Q164">
        <v>10939</v>
      </c>
      <c r="R164">
        <v>10747.1</v>
      </c>
      <c r="S164">
        <v>10313.5</v>
      </c>
      <c r="T164">
        <v>12548.4</v>
      </c>
      <c r="U164">
        <v>15267.6</v>
      </c>
      <c r="V164">
        <v>18576.099999999999</v>
      </c>
      <c r="W164">
        <v>22601.5</v>
      </c>
      <c r="X164">
        <v>27499.3</v>
      </c>
      <c r="Y164">
        <v>33458.300000000003</v>
      </c>
      <c r="Z164">
        <v>40708.699999999997</v>
      </c>
      <c r="AA164">
        <v>49529.7</v>
      </c>
      <c r="AC164" t="s">
        <v>72</v>
      </c>
      <c r="AD164">
        <f t="shared" si="79"/>
        <v>5894</v>
      </c>
      <c r="AE164">
        <f t="shared" si="79"/>
        <v>-4122</v>
      </c>
      <c r="AF164">
        <f t="shared" si="79"/>
        <v>-3684.2000000000007</v>
      </c>
      <c r="AG164">
        <f t="shared" si="79"/>
        <v>-4428.7</v>
      </c>
      <c r="AH164">
        <f t="shared" si="79"/>
        <v>-8206.5999999999985</v>
      </c>
      <c r="AI164">
        <f t="shared" si="79"/>
        <v>-12064.2</v>
      </c>
      <c r="AJ164">
        <f t="shared" si="79"/>
        <v>-16212.599999999999</v>
      </c>
      <c r="AK164">
        <f t="shared" si="79"/>
        <v>-20857.7</v>
      </c>
      <c r="AL164">
        <f t="shared" si="79"/>
        <v>-26212.7</v>
      </c>
      <c r="AM164">
        <f t="shared" si="79"/>
        <v>-32509.100000000002</v>
      </c>
      <c r="AN164">
        <f t="shared" si="79"/>
        <v>-40008.399999999994</v>
      </c>
      <c r="AO164">
        <f t="shared" si="79"/>
        <v>-49013</v>
      </c>
      <c r="AQ164" t="s">
        <v>245</v>
      </c>
      <c r="AR164" s="47">
        <f t="shared" si="82"/>
        <v>9.0778999999999979</v>
      </c>
      <c r="AS164" s="47">
        <f t="shared" si="83"/>
        <v>53.572399999999988</v>
      </c>
      <c r="AT164" s="47">
        <f t="shared" si="83"/>
        <v>93.757199999999983</v>
      </c>
      <c r="AU164" s="47">
        <f t="shared" si="83"/>
        <v>129.75529999999998</v>
      </c>
      <c r="AV164" s="47">
        <f t="shared" si="83"/>
        <v>159.39969999999997</v>
      </c>
      <c r="AW164" s="47">
        <f t="shared" si="83"/>
        <v>183.39939999999996</v>
      </c>
      <c r="AX164" s="47">
        <f t="shared" si="83"/>
        <v>205.22919999999993</v>
      </c>
      <c r="AY164" s="47">
        <f t="shared" si="83"/>
        <v>226.51719999999995</v>
      </c>
      <c r="AZ164" s="47">
        <f t="shared" si="83"/>
        <v>246.60099999999994</v>
      </c>
      <c r="BA164" s="41"/>
      <c r="BB164" s="20"/>
      <c r="BC164" s="56"/>
      <c r="BD164" s="49"/>
      <c r="BE164" s="20"/>
      <c r="BF164" s="56"/>
      <c r="BH164" s="20"/>
      <c r="BI164" s="56"/>
    </row>
    <row r="165" spans="1:61" x14ac:dyDescent="0.3">
      <c r="A165" t="s">
        <v>172</v>
      </c>
      <c r="B165">
        <v>186</v>
      </c>
      <c r="C165">
        <v>25</v>
      </c>
      <c r="D165">
        <v>25</v>
      </c>
      <c r="E165">
        <v>20.8</v>
      </c>
      <c r="F165">
        <v>15.4</v>
      </c>
      <c r="G165">
        <v>11.3</v>
      </c>
      <c r="H165">
        <v>8.4</v>
      </c>
      <c r="I165">
        <v>6.2</v>
      </c>
      <c r="J165">
        <v>4.5999999999999996</v>
      </c>
      <c r="K165">
        <v>3.4</v>
      </c>
      <c r="L165">
        <v>2.5</v>
      </c>
      <c r="M165">
        <v>3.3</v>
      </c>
      <c r="O165" t="s">
        <v>172</v>
      </c>
      <c r="P165">
        <v>211</v>
      </c>
      <c r="Q165">
        <v>127</v>
      </c>
      <c r="R165">
        <v>127</v>
      </c>
      <c r="S165">
        <v>142.6</v>
      </c>
      <c r="T165">
        <v>173.5</v>
      </c>
      <c r="U165">
        <v>211</v>
      </c>
      <c r="V165">
        <v>201</v>
      </c>
      <c r="W165">
        <v>163.9</v>
      </c>
      <c r="X165">
        <v>133.69999999999999</v>
      </c>
      <c r="Y165">
        <v>109</v>
      </c>
      <c r="Z165">
        <v>88.9</v>
      </c>
      <c r="AA165">
        <v>72.5</v>
      </c>
      <c r="AC165" t="s">
        <v>172</v>
      </c>
      <c r="AD165">
        <f t="shared" si="79"/>
        <v>-25</v>
      </c>
      <c r="AE165">
        <f t="shared" si="79"/>
        <v>-102</v>
      </c>
      <c r="AF165">
        <f t="shared" si="79"/>
        <v>-102</v>
      </c>
      <c r="AG165">
        <f t="shared" si="79"/>
        <v>-121.8</v>
      </c>
      <c r="AH165">
        <f t="shared" si="79"/>
        <v>-158.1</v>
      </c>
      <c r="AI165">
        <f t="shared" si="79"/>
        <v>-199.7</v>
      </c>
      <c r="AJ165">
        <f t="shared" si="79"/>
        <v>-192.6</v>
      </c>
      <c r="AK165">
        <f t="shared" si="79"/>
        <v>-157.70000000000002</v>
      </c>
      <c r="AL165">
        <f t="shared" si="79"/>
        <v>-129.1</v>
      </c>
      <c r="AM165">
        <f t="shared" si="79"/>
        <v>-105.6</v>
      </c>
      <c r="AN165">
        <f t="shared" si="79"/>
        <v>-86.4</v>
      </c>
      <c r="AO165">
        <f t="shared" si="79"/>
        <v>-69.2</v>
      </c>
      <c r="AQ165" t="s">
        <v>246</v>
      </c>
      <c r="AR165" s="47">
        <f t="shared" si="82"/>
        <v>9.0778999999999979</v>
      </c>
      <c r="AS165" s="47">
        <f t="shared" si="83"/>
        <v>54.258999999999986</v>
      </c>
      <c r="AT165" s="47">
        <f t="shared" si="83"/>
        <v>98.744399999999985</v>
      </c>
      <c r="AU165" s="47">
        <f t="shared" si="83"/>
        <v>143.18440000000001</v>
      </c>
      <c r="AV165" s="47">
        <f t="shared" si="83"/>
        <v>184.12020000000001</v>
      </c>
      <c r="AW165" s="47">
        <f t="shared" si="83"/>
        <v>220.21719999999999</v>
      </c>
      <c r="AX165" s="47">
        <f t="shared" si="83"/>
        <v>254.71199999999999</v>
      </c>
      <c r="AY165" s="47">
        <f t="shared" si="83"/>
        <v>288.59309999999994</v>
      </c>
      <c r="AZ165" s="47">
        <f t="shared" si="83"/>
        <v>320.86009999999993</v>
      </c>
      <c r="BA165" s="41"/>
      <c r="BB165" s="20"/>
      <c r="BC165" s="56"/>
      <c r="BD165" s="49"/>
      <c r="BE165" s="20"/>
      <c r="BF165" s="56"/>
      <c r="BH165" s="20"/>
      <c r="BI165" s="56"/>
    </row>
    <row r="166" spans="1:61" x14ac:dyDescent="0.3">
      <c r="A166" t="s">
        <v>173</v>
      </c>
      <c r="B166">
        <v>1100</v>
      </c>
      <c r="C166">
        <v>926</v>
      </c>
      <c r="D166">
        <v>926</v>
      </c>
      <c r="E166">
        <v>771.9</v>
      </c>
      <c r="F166">
        <v>569.79999999999995</v>
      </c>
      <c r="G166">
        <v>487</v>
      </c>
      <c r="H166">
        <v>632.79999999999995</v>
      </c>
      <c r="I166">
        <v>791.2</v>
      </c>
      <c r="J166">
        <v>933</v>
      </c>
      <c r="K166">
        <v>1054.2</v>
      </c>
      <c r="L166">
        <v>1208.4000000000001</v>
      </c>
      <c r="M166">
        <v>1388.3</v>
      </c>
      <c r="O166" t="s">
        <v>173</v>
      </c>
      <c r="P166">
        <v>47</v>
      </c>
      <c r="Q166">
        <v>797</v>
      </c>
      <c r="R166">
        <v>796.2</v>
      </c>
      <c r="S166">
        <v>704.4</v>
      </c>
      <c r="T166">
        <v>574.4</v>
      </c>
      <c r="U166">
        <v>468.4</v>
      </c>
      <c r="V166">
        <v>381.9</v>
      </c>
      <c r="W166">
        <v>311.39999999999998</v>
      </c>
      <c r="X166">
        <v>253.9</v>
      </c>
      <c r="Y166">
        <v>207</v>
      </c>
      <c r="Z166">
        <v>168.8</v>
      </c>
      <c r="AA166">
        <v>137.69999999999999</v>
      </c>
      <c r="AC166" t="s">
        <v>173</v>
      </c>
      <c r="AD166">
        <f t="shared" si="79"/>
        <v>1053</v>
      </c>
      <c r="AE166">
        <f t="shared" si="79"/>
        <v>129</v>
      </c>
      <c r="AF166">
        <f t="shared" si="79"/>
        <v>129.79999999999995</v>
      </c>
      <c r="AG166">
        <f t="shared" si="79"/>
        <v>67.5</v>
      </c>
      <c r="AH166">
        <f t="shared" si="79"/>
        <v>-4.6000000000000227</v>
      </c>
      <c r="AI166">
        <f t="shared" si="79"/>
        <v>18.600000000000023</v>
      </c>
      <c r="AJ166">
        <f t="shared" si="79"/>
        <v>250.89999999999998</v>
      </c>
      <c r="AK166">
        <f t="shared" si="79"/>
        <v>479.80000000000007</v>
      </c>
      <c r="AL166">
        <f t="shared" si="79"/>
        <v>679.1</v>
      </c>
      <c r="AM166">
        <f t="shared" si="79"/>
        <v>847.2</v>
      </c>
      <c r="AN166">
        <f t="shared" si="79"/>
        <v>1039.6000000000001</v>
      </c>
      <c r="AO166">
        <f t="shared" si="79"/>
        <v>1250.5999999999999</v>
      </c>
      <c r="AR166" s="47"/>
      <c r="AS166" s="47"/>
      <c r="AT166" s="47"/>
      <c r="AU166" s="47"/>
      <c r="AV166" s="47"/>
      <c r="AW166" s="47"/>
      <c r="AX166" s="47"/>
      <c r="AY166" s="47"/>
      <c r="AZ166" s="47"/>
      <c r="BA166" s="38"/>
      <c r="BB166" s="20"/>
      <c r="BC166" s="56"/>
      <c r="BD166" s="49"/>
      <c r="BE166" s="20"/>
      <c r="BF166" s="56"/>
      <c r="BH166" s="20"/>
      <c r="BI166" s="56"/>
    </row>
    <row r="167" spans="1:61" x14ac:dyDescent="0.3">
      <c r="A167" t="s">
        <v>174</v>
      </c>
      <c r="B167">
        <v>0</v>
      </c>
      <c r="C167">
        <v>517</v>
      </c>
      <c r="D167">
        <v>520.5</v>
      </c>
      <c r="E167">
        <v>433.7</v>
      </c>
      <c r="F167">
        <v>320</v>
      </c>
      <c r="G167">
        <v>236.1</v>
      </c>
      <c r="H167">
        <v>174.2</v>
      </c>
      <c r="I167">
        <v>128.5</v>
      </c>
      <c r="J167">
        <v>94.8</v>
      </c>
      <c r="K167">
        <v>70</v>
      </c>
      <c r="L167">
        <v>51.6</v>
      </c>
      <c r="M167">
        <v>38.1</v>
      </c>
      <c r="O167" t="s">
        <v>174</v>
      </c>
      <c r="P167">
        <v>0</v>
      </c>
      <c r="Q167">
        <v>1096</v>
      </c>
      <c r="R167">
        <v>990.7</v>
      </c>
      <c r="S167">
        <v>965.2</v>
      </c>
      <c r="T167">
        <v>1001.8</v>
      </c>
      <c r="U167">
        <v>1039.5</v>
      </c>
      <c r="V167">
        <v>1103.3</v>
      </c>
      <c r="W167">
        <v>1342.4</v>
      </c>
      <c r="X167">
        <v>1633.3</v>
      </c>
      <c r="Y167">
        <v>1987.2</v>
      </c>
      <c r="Z167">
        <v>2417.9</v>
      </c>
      <c r="AA167">
        <v>2941.8</v>
      </c>
      <c r="AC167" t="s">
        <v>174</v>
      </c>
      <c r="AD167">
        <f t="shared" si="79"/>
        <v>0</v>
      </c>
      <c r="AE167">
        <f t="shared" si="79"/>
        <v>-579</v>
      </c>
      <c r="AF167">
        <f t="shared" si="79"/>
        <v>-470.20000000000005</v>
      </c>
      <c r="AG167">
        <f t="shared" si="79"/>
        <v>-531.5</v>
      </c>
      <c r="AH167">
        <f t="shared" si="79"/>
        <v>-681.8</v>
      </c>
      <c r="AI167">
        <f t="shared" si="79"/>
        <v>-803.4</v>
      </c>
      <c r="AJ167">
        <f t="shared" si="79"/>
        <v>-929.09999999999991</v>
      </c>
      <c r="AK167">
        <f t="shared" si="79"/>
        <v>-1213.9000000000001</v>
      </c>
      <c r="AL167">
        <f t="shared" si="79"/>
        <v>-1538.5</v>
      </c>
      <c r="AM167">
        <f t="shared" si="79"/>
        <v>-1917.2</v>
      </c>
      <c r="AN167">
        <f t="shared" si="79"/>
        <v>-2366.3000000000002</v>
      </c>
      <c r="AO167">
        <f t="shared" si="79"/>
        <v>-2903.7000000000003</v>
      </c>
      <c r="AR167" s="47"/>
      <c r="AS167" s="47"/>
      <c r="AT167" s="47"/>
      <c r="AU167" s="47"/>
      <c r="AV167" s="47"/>
      <c r="AW167" s="47"/>
      <c r="AX167" s="47"/>
      <c r="AY167" s="47"/>
      <c r="AZ167" s="47"/>
      <c r="BA167" s="41"/>
      <c r="BB167" s="20"/>
      <c r="BC167" s="56"/>
      <c r="BD167" s="49"/>
      <c r="BE167" s="20"/>
      <c r="BF167" s="56"/>
      <c r="BH167" s="20"/>
      <c r="BI167" s="56"/>
    </row>
    <row r="168" spans="1:61" x14ac:dyDescent="0.3">
      <c r="A168" t="s">
        <v>175</v>
      </c>
      <c r="B168">
        <v>629</v>
      </c>
      <c r="C168">
        <v>152</v>
      </c>
      <c r="D168">
        <v>253.7</v>
      </c>
      <c r="E168">
        <v>211.4</v>
      </c>
      <c r="F168">
        <v>156</v>
      </c>
      <c r="G168">
        <v>115.1</v>
      </c>
      <c r="H168">
        <v>84.9</v>
      </c>
      <c r="I168">
        <v>62.7</v>
      </c>
      <c r="J168">
        <v>46.2</v>
      </c>
      <c r="K168">
        <v>34.1</v>
      </c>
      <c r="L168">
        <v>25.2</v>
      </c>
      <c r="M168">
        <v>18.600000000000001</v>
      </c>
      <c r="O168" t="s">
        <v>175</v>
      </c>
      <c r="P168">
        <v>21</v>
      </c>
      <c r="Q168">
        <v>443</v>
      </c>
      <c r="R168">
        <v>433</v>
      </c>
      <c r="S168">
        <v>430</v>
      </c>
      <c r="T168">
        <v>523.20000000000005</v>
      </c>
      <c r="U168">
        <v>636.5</v>
      </c>
      <c r="V168">
        <v>774.4</v>
      </c>
      <c r="W168">
        <v>942.2</v>
      </c>
      <c r="X168">
        <v>1146.3</v>
      </c>
      <c r="Y168">
        <v>1394.7</v>
      </c>
      <c r="Z168">
        <v>1697</v>
      </c>
      <c r="AA168">
        <v>2064.6999999999998</v>
      </c>
      <c r="AC168" t="s">
        <v>175</v>
      </c>
      <c r="AD168">
        <f t="shared" si="79"/>
        <v>608</v>
      </c>
      <c r="AE168">
        <f t="shared" si="79"/>
        <v>-291</v>
      </c>
      <c r="AF168">
        <f t="shared" si="79"/>
        <v>-179.3</v>
      </c>
      <c r="AG168">
        <f t="shared" si="79"/>
        <v>-218.6</v>
      </c>
      <c r="AH168">
        <f t="shared" si="79"/>
        <v>-367.20000000000005</v>
      </c>
      <c r="AI168">
        <f t="shared" si="79"/>
        <v>-521.4</v>
      </c>
      <c r="AJ168">
        <f t="shared" si="79"/>
        <v>-689.5</v>
      </c>
      <c r="AK168">
        <f t="shared" si="79"/>
        <v>-879.5</v>
      </c>
      <c r="AL168">
        <f t="shared" si="79"/>
        <v>-1100.0999999999999</v>
      </c>
      <c r="AM168">
        <f t="shared" si="79"/>
        <v>-1360.6000000000001</v>
      </c>
      <c r="AN168">
        <f t="shared" si="79"/>
        <v>-1671.8</v>
      </c>
      <c r="AO168">
        <f t="shared" si="79"/>
        <v>-2046.1</v>
      </c>
      <c r="AR168" s="47"/>
      <c r="AS168" s="47"/>
      <c r="AT168" s="47"/>
      <c r="AU168" s="47"/>
      <c r="AV168" s="47"/>
      <c r="AW168" s="47"/>
      <c r="AX168" s="47"/>
      <c r="AY168" s="47"/>
      <c r="AZ168" s="47"/>
      <c r="BA168" s="38"/>
      <c r="BB168" s="20"/>
      <c r="BC168" s="56"/>
      <c r="BD168" s="49"/>
      <c r="BE168" s="20"/>
      <c r="BF168" s="56"/>
      <c r="BH168" s="20"/>
      <c r="BI168" s="56"/>
    </row>
    <row r="169" spans="1:61" x14ac:dyDescent="0.3">
      <c r="A169" t="s">
        <v>74</v>
      </c>
      <c r="B169">
        <v>37</v>
      </c>
      <c r="C169">
        <v>212</v>
      </c>
      <c r="D169">
        <v>212.8</v>
      </c>
      <c r="E169">
        <v>177.3</v>
      </c>
      <c r="F169">
        <v>130.80000000000001</v>
      </c>
      <c r="G169">
        <v>96.5</v>
      </c>
      <c r="H169">
        <v>71.2</v>
      </c>
      <c r="I169">
        <v>52.5</v>
      </c>
      <c r="J169">
        <v>38.799999999999997</v>
      </c>
      <c r="K169">
        <v>28.6</v>
      </c>
      <c r="L169">
        <v>21.1</v>
      </c>
      <c r="M169">
        <v>15.6</v>
      </c>
      <c r="O169" t="s">
        <v>74</v>
      </c>
      <c r="P169">
        <v>6145</v>
      </c>
      <c r="Q169">
        <v>3268</v>
      </c>
      <c r="R169">
        <v>3413.9</v>
      </c>
      <c r="S169">
        <v>3840.2</v>
      </c>
      <c r="T169">
        <v>4672.3</v>
      </c>
      <c r="U169">
        <v>5684.7</v>
      </c>
      <c r="V169">
        <v>6051.6</v>
      </c>
      <c r="W169">
        <v>5980.6</v>
      </c>
      <c r="X169">
        <v>5675.2</v>
      </c>
      <c r="Y169">
        <v>4628.3999999999996</v>
      </c>
      <c r="Z169">
        <v>3774</v>
      </c>
      <c r="AA169">
        <v>3077.3</v>
      </c>
      <c r="AC169" t="s">
        <v>74</v>
      </c>
      <c r="AD169">
        <f t="shared" si="79"/>
        <v>-6108</v>
      </c>
      <c r="AE169">
        <f t="shared" si="79"/>
        <v>-3056</v>
      </c>
      <c r="AF169">
        <f t="shared" si="79"/>
        <v>-3201.1</v>
      </c>
      <c r="AG169">
        <f t="shared" si="79"/>
        <v>-3662.8999999999996</v>
      </c>
      <c r="AH169">
        <f t="shared" si="79"/>
        <v>-4541.5</v>
      </c>
      <c r="AI169">
        <f t="shared" si="79"/>
        <v>-5588.2</v>
      </c>
      <c r="AJ169">
        <f t="shared" si="79"/>
        <v>-5980.4000000000005</v>
      </c>
      <c r="AK169">
        <f t="shared" si="79"/>
        <v>-5928.1</v>
      </c>
      <c r="AL169">
        <f t="shared" si="79"/>
        <v>-5636.4</v>
      </c>
      <c r="AM169">
        <f t="shared" si="79"/>
        <v>-4599.7999999999993</v>
      </c>
      <c r="AN169">
        <f t="shared" si="79"/>
        <v>-3752.9</v>
      </c>
      <c r="AO169">
        <f t="shared" si="79"/>
        <v>-3061.7000000000003</v>
      </c>
      <c r="AQ169" s="9" t="s">
        <v>24</v>
      </c>
      <c r="AR169" s="4">
        <v>2020</v>
      </c>
      <c r="AS169" s="4">
        <v>2025</v>
      </c>
      <c r="AT169" s="4">
        <v>2030</v>
      </c>
      <c r="AU169" s="4">
        <v>2035</v>
      </c>
      <c r="AV169" s="4">
        <v>2040</v>
      </c>
      <c r="AW169" s="4">
        <v>2045</v>
      </c>
      <c r="AX169" s="4">
        <v>2050</v>
      </c>
      <c r="AY169" s="4">
        <v>2055</v>
      </c>
      <c r="AZ169" s="4">
        <v>2060</v>
      </c>
      <c r="BA169" s="41"/>
      <c r="BB169" s="41"/>
      <c r="BC169" s="41"/>
    </row>
    <row r="170" spans="1:61" x14ac:dyDescent="0.3">
      <c r="A170" t="s">
        <v>176</v>
      </c>
      <c r="B170">
        <v>0</v>
      </c>
      <c r="C170">
        <v>1</v>
      </c>
      <c r="D170">
        <v>1</v>
      </c>
      <c r="E170">
        <v>0.8</v>
      </c>
      <c r="F170">
        <v>0.6</v>
      </c>
      <c r="G170">
        <v>0.5</v>
      </c>
      <c r="H170">
        <v>0.3</v>
      </c>
      <c r="I170">
        <v>0.3</v>
      </c>
      <c r="J170">
        <v>0.2</v>
      </c>
      <c r="K170">
        <v>0.1</v>
      </c>
      <c r="L170">
        <v>0.1</v>
      </c>
      <c r="M170">
        <v>0.1</v>
      </c>
      <c r="O170" t="s">
        <v>176</v>
      </c>
      <c r="P170">
        <v>0</v>
      </c>
      <c r="Q170">
        <v>43</v>
      </c>
      <c r="R170">
        <v>41</v>
      </c>
      <c r="S170">
        <v>45.6</v>
      </c>
      <c r="T170">
        <v>37.299999999999997</v>
      </c>
      <c r="U170">
        <v>30.4</v>
      </c>
      <c r="V170">
        <v>24.9</v>
      </c>
      <c r="W170">
        <v>29.4</v>
      </c>
      <c r="X170">
        <v>35.799999999999997</v>
      </c>
      <c r="Y170">
        <v>43.6</v>
      </c>
      <c r="Z170">
        <v>53</v>
      </c>
      <c r="AA170">
        <v>64.5</v>
      </c>
      <c r="AC170" t="s">
        <v>176</v>
      </c>
      <c r="AD170">
        <f t="shared" si="79"/>
        <v>0</v>
      </c>
      <c r="AE170">
        <f t="shared" si="79"/>
        <v>-42</v>
      </c>
      <c r="AF170">
        <f t="shared" si="79"/>
        <v>-40</v>
      </c>
      <c r="AG170">
        <f t="shared" si="79"/>
        <v>-44.800000000000004</v>
      </c>
      <c r="AH170">
        <f t="shared" si="79"/>
        <v>-36.699999999999996</v>
      </c>
      <c r="AI170">
        <f t="shared" si="79"/>
        <v>-29.9</v>
      </c>
      <c r="AJ170">
        <f t="shared" si="79"/>
        <v>-24.599999999999998</v>
      </c>
      <c r="AK170">
        <f t="shared" si="79"/>
        <v>-29.099999999999998</v>
      </c>
      <c r="AL170">
        <f t="shared" si="79"/>
        <v>-35.599999999999994</v>
      </c>
      <c r="AM170">
        <f t="shared" si="79"/>
        <v>-43.5</v>
      </c>
      <c r="AN170">
        <f t="shared" si="79"/>
        <v>-52.9</v>
      </c>
      <c r="AO170">
        <f t="shared" si="79"/>
        <v>-64.400000000000006</v>
      </c>
      <c r="AQ170" t="s">
        <v>91</v>
      </c>
      <c r="AR170" s="47">
        <f>AR110</f>
        <v>20.905200000000001</v>
      </c>
      <c r="AS170" s="47">
        <f>AR170+AR110*4+AS110</f>
        <v>132.815</v>
      </c>
      <c r="AT170" s="47">
        <f t="shared" ref="AT170:AZ170" si="84">AS170+AS110*4+AT110</f>
        <v>284.31479999999999</v>
      </c>
      <c r="AU170" s="47">
        <f t="shared" si="84"/>
        <v>489.35550000000001</v>
      </c>
      <c r="AV170" s="47">
        <f t="shared" si="84"/>
        <v>765.46850000000006</v>
      </c>
      <c r="AW170" s="47">
        <f t="shared" si="84"/>
        <v>1124.1406999999999</v>
      </c>
      <c r="AX170" s="47">
        <f t="shared" si="84"/>
        <v>1539.2894999999999</v>
      </c>
      <c r="AY170" s="47">
        <f t="shared" si="84"/>
        <v>2008.8196999999998</v>
      </c>
      <c r="AZ170" s="47">
        <f t="shared" si="84"/>
        <v>2537.7352999999998</v>
      </c>
      <c r="BA170" s="41"/>
      <c r="BB170" s="79"/>
      <c r="BC170" s="79"/>
      <c r="BE170" s="79"/>
      <c r="BF170" s="79"/>
      <c r="BH170" s="79"/>
      <c r="BI170" s="79"/>
    </row>
    <row r="171" spans="1:61" x14ac:dyDescent="0.3">
      <c r="A171" t="s">
        <v>177</v>
      </c>
      <c r="B171">
        <v>0</v>
      </c>
      <c r="C171">
        <v>100</v>
      </c>
      <c r="D171">
        <v>132</v>
      </c>
      <c r="E171">
        <v>156.80000000000001</v>
      </c>
      <c r="F171">
        <v>208.8</v>
      </c>
      <c r="G171">
        <v>278.10000000000002</v>
      </c>
      <c r="H171">
        <v>370.4</v>
      </c>
      <c r="I171">
        <v>493.4</v>
      </c>
      <c r="J171">
        <v>614.20000000000005</v>
      </c>
      <c r="K171">
        <v>656.8</v>
      </c>
      <c r="L171">
        <v>701.2</v>
      </c>
      <c r="M171">
        <v>734.4</v>
      </c>
      <c r="O171" t="s">
        <v>177</v>
      </c>
      <c r="P171">
        <v>0</v>
      </c>
      <c r="Q171">
        <v>1</v>
      </c>
      <c r="R171">
        <v>2</v>
      </c>
      <c r="S171">
        <v>1.8</v>
      </c>
      <c r="T171">
        <v>1.4</v>
      </c>
      <c r="U171">
        <v>1.2</v>
      </c>
      <c r="V171">
        <v>1</v>
      </c>
      <c r="W171">
        <v>0.8</v>
      </c>
      <c r="X171">
        <v>0.6</v>
      </c>
      <c r="Y171">
        <v>0.5</v>
      </c>
      <c r="Z171">
        <v>0.4</v>
      </c>
      <c r="AA171">
        <v>0.4</v>
      </c>
      <c r="AC171" t="s">
        <v>177</v>
      </c>
      <c r="AD171">
        <f t="shared" si="79"/>
        <v>0</v>
      </c>
      <c r="AE171">
        <f t="shared" si="79"/>
        <v>99</v>
      </c>
      <c r="AF171">
        <f t="shared" si="79"/>
        <v>130</v>
      </c>
      <c r="AG171">
        <f t="shared" si="79"/>
        <v>155</v>
      </c>
      <c r="AH171">
        <f t="shared" si="79"/>
        <v>207.4</v>
      </c>
      <c r="AI171">
        <f t="shared" si="79"/>
        <v>276.90000000000003</v>
      </c>
      <c r="AJ171">
        <f t="shared" si="79"/>
        <v>369.4</v>
      </c>
      <c r="AK171">
        <f t="shared" si="79"/>
        <v>492.59999999999997</v>
      </c>
      <c r="AL171">
        <f t="shared" si="79"/>
        <v>613.6</v>
      </c>
      <c r="AM171">
        <f t="shared" si="79"/>
        <v>656.3</v>
      </c>
      <c r="AN171">
        <f t="shared" si="79"/>
        <v>700.80000000000007</v>
      </c>
      <c r="AO171">
        <f t="shared" si="79"/>
        <v>734</v>
      </c>
      <c r="AQ171" t="s">
        <v>244</v>
      </c>
      <c r="AR171" s="47">
        <f t="shared" ref="AR171:AR173" si="85">AR111</f>
        <v>20.905200000000001</v>
      </c>
      <c r="AS171" s="47">
        <f t="shared" ref="AS171:AZ173" si="86">AR171+AR111*4+AS111</f>
        <v>132.79340000000002</v>
      </c>
      <c r="AT171" s="47">
        <f t="shared" si="86"/>
        <v>284.16940000000005</v>
      </c>
      <c r="AU171" s="47">
        <f t="shared" si="86"/>
        <v>489.1604000000001</v>
      </c>
      <c r="AV171" s="47">
        <f t="shared" si="86"/>
        <v>765.76130000000012</v>
      </c>
      <c r="AW171" s="47">
        <f t="shared" si="86"/>
        <v>1132.9513000000002</v>
      </c>
      <c r="AX171" s="47">
        <f t="shared" si="86"/>
        <v>1581.2578000000003</v>
      </c>
      <c r="AY171" s="47">
        <f t="shared" si="86"/>
        <v>2050.9755000000005</v>
      </c>
      <c r="AZ171" s="47">
        <f t="shared" si="86"/>
        <v>2568.6365000000001</v>
      </c>
      <c r="BA171" s="41"/>
      <c r="BB171" s="20"/>
      <c r="BC171" s="56"/>
      <c r="BD171" s="49"/>
      <c r="BE171" s="20"/>
      <c r="BF171" s="56"/>
      <c r="BH171" s="20"/>
      <c r="BI171" s="56"/>
    </row>
    <row r="172" spans="1:61" x14ac:dyDescent="0.3">
      <c r="A172" t="s">
        <v>178</v>
      </c>
      <c r="B172">
        <v>1050</v>
      </c>
      <c r="C172">
        <v>872</v>
      </c>
      <c r="D172">
        <v>848.1</v>
      </c>
      <c r="E172">
        <v>706.7</v>
      </c>
      <c r="F172">
        <v>716.9</v>
      </c>
      <c r="G172">
        <v>528.9</v>
      </c>
      <c r="H172">
        <v>390.2</v>
      </c>
      <c r="I172">
        <v>288</v>
      </c>
      <c r="J172">
        <v>220.2</v>
      </c>
      <c r="K172">
        <v>162.69999999999999</v>
      </c>
      <c r="L172">
        <v>120.1</v>
      </c>
      <c r="M172">
        <v>102.8</v>
      </c>
      <c r="O172" t="s">
        <v>178</v>
      </c>
      <c r="P172">
        <v>977</v>
      </c>
      <c r="Q172">
        <v>709</v>
      </c>
      <c r="R172">
        <v>722.3</v>
      </c>
      <c r="S172">
        <v>639</v>
      </c>
      <c r="T172">
        <v>521</v>
      </c>
      <c r="U172">
        <v>428.7</v>
      </c>
      <c r="V172">
        <v>349.6</v>
      </c>
      <c r="W172">
        <v>285</v>
      </c>
      <c r="X172">
        <v>232.4</v>
      </c>
      <c r="Y172">
        <v>189.5</v>
      </c>
      <c r="Z172">
        <v>154.5</v>
      </c>
      <c r="AA172">
        <v>126</v>
      </c>
      <c r="AC172" t="s">
        <v>178</v>
      </c>
      <c r="AD172">
        <f t="shared" si="79"/>
        <v>73</v>
      </c>
      <c r="AE172">
        <f t="shared" si="79"/>
        <v>163</v>
      </c>
      <c r="AF172">
        <f t="shared" si="79"/>
        <v>125.80000000000007</v>
      </c>
      <c r="AG172">
        <f t="shared" si="79"/>
        <v>67.700000000000045</v>
      </c>
      <c r="AH172">
        <f t="shared" si="79"/>
        <v>195.89999999999998</v>
      </c>
      <c r="AI172">
        <f t="shared" si="79"/>
        <v>100.19999999999999</v>
      </c>
      <c r="AJ172">
        <f t="shared" si="79"/>
        <v>40.599999999999966</v>
      </c>
      <c r="AK172">
        <f t="shared" si="79"/>
        <v>3</v>
      </c>
      <c r="AL172">
        <f t="shared" si="79"/>
        <v>-12.200000000000017</v>
      </c>
      <c r="AM172">
        <f t="shared" si="79"/>
        <v>-26.800000000000011</v>
      </c>
      <c r="AN172">
        <f t="shared" si="79"/>
        <v>-34.400000000000006</v>
      </c>
      <c r="AO172">
        <f t="shared" si="79"/>
        <v>-23.200000000000003</v>
      </c>
      <c r="AQ172" t="s">
        <v>245</v>
      </c>
      <c r="AR172" s="47">
        <f t="shared" si="85"/>
        <v>20.905200000000001</v>
      </c>
      <c r="AS172" s="47">
        <f t="shared" si="86"/>
        <v>132.77770000000001</v>
      </c>
      <c r="AT172" s="47">
        <f t="shared" si="86"/>
        <v>284.09299999999996</v>
      </c>
      <c r="AU172" s="47">
        <f t="shared" si="86"/>
        <v>489.0924</v>
      </c>
      <c r="AV172" s="47">
        <f t="shared" si="86"/>
        <v>765.66359999999997</v>
      </c>
      <c r="AW172" s="47">
        <f t="shared" si="86"/>
        <v>1128.0404000000001</v>
      </c>
      <c r="AX172" s="47">
        <f t="shared" si="86"/>
        <v>1558.0581999999999</v>
      </c>
      <c r="AY172" s="47">
        <f t="shared" si="86"/>
        <v>2034.0355999999999</v>
      </c>
      <c r="AZ172" s="47">
        <f t="shared" si="86"/>
        <v>2575.2050999999997</v>
      </c>
      <c r="BA172" s="41"/>
      <c r="BB172" s="20"/>
      <c r="BC172" s="56"/>
      <c r="BD172" s="49"/>
      <c r="BE172" s="20"/>
      <c r="BF172" s="56"/>
      <c r="BH172" s="20"/>
      <c r="BI172" s="56"/>
    </row>
    <row r="173" spans="1:61" x14ac:dyDescent="0.3">
      <c r="A173" t="s">
        <v>76</v>
      </c>
      <c r="B173">
        <v>844</v>
      </c>
      <c r="C173">
        <v>4420</v>
      </c>
      <c r="D173">
        <v>4334.8</v>
      </c>
      <c r="E173">
        <v>5147.3999999999996</v>
      </c>
      <c r="F173">
        <v>6855.7</v>
      </c>
      <c r="G173">
        <v>9131.1</v>
      </c>
      <c r="H173">
        <v>11523.9</v>
      </c>
      <c r="I173">
        <v>13319.4</v>
      </c>
      <c r="J173">
        <v>14275.2</v>
      </c>
      <c r="K173">
        <v>14827.1</v>
      </c>
      <c r="L173">
        <v>15422.3</v>
      </c>
      <c r="M173">
        <v>16009.7</v>
      </c>
      <c r="O173" t="s">
        <v>76</v>
      </c>
      <c r="P173">
        <v>1417</v>
      </c>
      <c r="Q173">
        <v>1156</v>
      </c>
      <c r="R173">
        <v>1278.7</v>
      </c>
      <c r="S173">
        <v>1131.3</v>
      </c>
      <c r="T173">
        <v>922.5</v>
      </c>
      <c r="U173">
        <v>752.2</v>
      </c>
      <c r="V173">
        <v>613.29999999999995</v>
      </c>
      <c r="W173">
        <v>500.1</v>
      </c>
      <c r="X173">
        <v>407.8</v>
      </c>
      <c r="Y173">
        <v>332.5</v>
      </c>
      <c r="Z173">
        <v>271.10000000000002</v>
      </c>
      <c r="AA173">
        <v>221.1</v>
      </c>
      <c r="AC173" t="s">
        <v>76</v>
      </c>
      <c r="AD173">
        <f t="shared" si="79"/>
        <v>-573</v>
      </c>
      <c r="AE173">
        <f t="shared" si="79"/>
        <v>3264</v>
      </c>
      <c r="AF173">
        <f t="shared" si="79"/>
        <v>3056.1000000000004</v>
      </c>
      <c r="AG173">
        <f t="shared" si="79"/>
        <v>4016.0999999999995</v>
      </c>
      <c r="AH173">
        <f t="shared" si="79"/>
        <v>5933.2</v>
      </c>
      <c r="AI173">
        <f t="shared" si="79"/>
        <v>8378.9</v>
      </c>
      <c r="AJ173">
        <f t="shared" si="79"/>
        <v>10910.6</v>
      </c>
      <c r="AK173">
        <f t="shared" si="79"/>
        <v>12819.3</v>
      </c>
      <c r="AL173">
        <f t="shared" si="79"/>
        <v>13867.400000000001</v>
      </c>
      <c r="AM173">
        <f t="shared" si="79"/>
        <v>14494.6</v>
      </c>
      <c r="AN173">
        <f t="shared" si="79"/>
        <v>15151.199999999999</v>
      </c>
      <c r="AO173">
        <f t="shared" si="79"/>
        <v>15788.6</v>
      </c>
      <c r="AQ173" t="s">
        <v>246</v>
      </c>
      <c r="AR173" s="47">
        <f t="shared" si="85"/>
        <v>20.905200000000001</v>
      </c>
      <c r="AS173" s="47">
        <f t="shared" si="86"/>
        <v>132.81110000000001</v>
      </c>
      <c r="AT173" s="47">
        <f t="shared" si="86"/>
        <v>284.31540000000001</v>
      </c>
      <c r="AU173" s="47">
        <f t="shared" si="86"/>
        <v>489.58460000000002</v>
      </c>
      <c r="AV173" s="47">
        <f t="shared" si="86"/>
        <v>766.39170000000013</v>
      </c>
      <c r="AW173" s="47">
        <f t="shared" si="86"/>
        <v>1133.4555000000003</v>
      </c>
      <c r="AX173" s="47">
        <f t="shared" si="86"/>
        <v>1583.7286000000004</v>
      </c>
      <c r="AY173" s="47">
        <f t="shared" si="86"/>
        <v>2068.6302000000005</v>
      </c>
      <c r="AZ173" s="47">
        <f t="shared" si="86"/>
        <v>2607.9911000000006</v>
      </c>
      <c r="BA173" s="41"/>
      <c r="BB173" s="20"/>
      <c r="BC173" s="56"/>
      <c r="BD173" s="49"/>
      <c r="BE173" s="20"/>
      <c r="BF173" s="56"/>
      <c r="BH173" s="20"/>
      <c r="BI173" s="56"/>
    </row>
    <row r="174" spans="1:61" x14ac:dyDescent="0.3">
      <c r="A174" t="s">
        <v>78</v>
      </c>
      <c r="B174">
        <v>1089</v>
      </c>
      <c r="C174">
        <v>3639</v>
      </c>
      <c r="D174">
        <v>4312.5</v>
      </c>
      <c r="E174">
        <v>4233.1000000000004</v>
      </c>
      <c r="F174">
        <v>3123.2</v>
      </c>
      <c r="G174">
        <v>2304.3000000000002</v>
      </c>
      <c r="H174">
        <v>1700.1</v>
      </c>
      <c r="I174">
        <v>1254.4000000000001</v>
      </c>
      <c r="J174">
        <v>1179</v>
      </c>
      <c r="K174">
        <v>869.9</v>
      </c>
      <c r="L174">
        <v>641.79999999999995</v>
      </c>
      <c r="M174">
        <v>473.5</v>
      </c>
      <c r="O174" t="s">
        <v>78</v>
      </c>
      <c r="P174">
        <v>17</v>
      </c>
      <c r="Q174">
        <v>3290</v>
      </c>
      <c r="R174">
        <v>3501.5</v>
      </c>
      <c r="S174">
        <v>3097.8</v>
      </c>
      <c r="T174">
        <v>2525.9</v>
      </c>
      <c r="U174">
        <v>2059.6999999999998</v>
      </c>
      <c r="V174">
        <v>1679.5</v>
      </c>
      <c r="W174">
        <v>1369.4</v>
      </c>
      <c r="X174">
        <v>1116.5999999999999</v>
      </c>
      <c r="Y174">
        <v>910.5</v>
      </c>
      <c r="Z174">
        <v>742.4</v>
      </c>
      <c r="AA174">
        <v>605.4</v>
      </c>
      <c r="AC174" t="s">
        <v>78</v>
      </c>
      <c r="AD174">
        <f t="shared" si="79"/>
        <v>1072</v>
      </c>
      <c r="AE174">
        <f t="shared" si="79"/>
        <v>349</v>
      </c>
      <c r="AF174">
        <f t="shared" si="79"/>
        <v>811</v>
      </c>
      <c r="AG174">
        <f t="shared" si="79"/>
        <v>1135.3000000000002</v>
      </c>
      <c r="AH174">
        <f t="shared" si="79"/>
        <v>597.29999999999973</v>
      </c>
      <c r="AI174">
        <f t="shared" si="79"/>
        <v>244.60000000000036</v>
      </c>
      <c r="AJ174">
        <f t="shared" si="79"/>
        <v>20.599999999999909</v>
      </c>
      <c r="AK174">
        <f t="shared" si="79"/>
        <v>-115</v>
      </c>
      <c r="AL174">
        <f t="shared" si="79"/>
        <v>62.400000000000091</v>
      </c>
      <c r="AM174">
        <f t="shared" si="79"/>
        <v>-40.600000000000023</v>
      </c>
      <c r="AN174">
        <f t="shared" si="79"/>
        <v>-100.60000000000002</v>
      </c>
      <c r="AO174">
        <f t="shared" si="79"/>
        <v>-131.89999999999998</v>
      </c>
      <c r="AR174" s="47"/>
      <c r="AS174" s="47"/>
      <c r="AT174" s="47"/>
      <c r="AU174" s="47"/>
      <c r="AV174" s="47"/>
      <c r="AW174" s="47"/>
      <c r="AX174" s="47"/>
      <c r="AY174" s="47"/>
      <c r="AZ174" s="47"/>
      <c r="BA174" s="38"/>
      <c r="BB174" s="20"/>
      <c r="BC174" s="56"/>
      <c r="BD174" s="49"/>
      <c r="BE174" s="20"/>
      <c r="BF174" s="56"/>
      <c r="BH174" s="20"/>
      <c r="BI174" s="56"/>
    </row>
    <row r="175" spans="1:61" x14ac:dyDescent="0.3">
      <c r="A175" t="s">
        <v>179</v>
      </c>
      <c r="B175">
        <v>748</v>
      </c>
      <c r="C175">
        <v>561</v>
      </c>
      <c r="D175">
        <v>562.4</v>
      </c>
      <c r="E175">
        <v>468.6</v>
      </c>
      <c r="F175">
        <v>345.8</v>
      </c>
      <c r="G175">
        <v>255.1</v>
      </c>
      <c r="H175">
        <v>188.2</v>
      </c>
      <c r="I175">
        <v>138.9</v>
      </c>
      <c r="J175">
        <v>102.5</v>
      </c>
      <c r="K175">
        <v>75.599999999999994</v>
      </c>
      <c r="L175">
        <v>55.8</v>
      </c>
      <c r="M175">
        <v>41.2</v>
      </c>
      <c r="O175" t="s">
        <v>179</v>
      </c>
      <c r="P175">
        <v>642</v>
      </c>
      <c r="Q175">
        <v>3779</v>
      </c>
      <c r="R175">
        <v>3824.2</v>
      </c>
      <c r="S175">
        <v>4301.7</v>
      </c>
      <c r="T175">
        <v>5150.2</v>
      </c>
      <c r="U175">
        <v>5839.6</v>
      </c>
      <c r="V175">
        <v>7105</v>
      </c>
      <c r="W175">
        <v>8644.7000000000007</v>
      </c>
      <c r="X175">
        <v>10518</v>
      </c>
      <c r="Y175">
        <v>12797.2</v>
      </c>
      <c r="Z175">
        <v>15570.3</v>
      </c>
      <c r="AA175">
        <v>18944.400000000001</v>
      </c>
      <c r="AC175" t="s">
        <v>179</v>
      </c>
      <c r="AD175">
        <f t="shared" si="79"/>
        <v>106</v>
      </c>
      <c r="AE175">
        <f t="shared" si="79"/>
        <v>-3218</v>
      </c>
      <c r="AF175">
        <f t="shared" si="79"/>
        <v>-3261.7999999999997</v>
      </c>
      <c r="AG175">
        <f t="shared" ref="AG175:AO183" si="87">E175-S175</f>
        <v>-3833.1</v>
      </c>
      <c r="AH175">
        <f t="shared" si="87"/>
        <v>-4804.3999999999996</v>
      </c>
      <c r="AI175">
        <f t="shared" si="87"/>
        <v>-5584.5</v>
      </c>
      <c r="AJ175">
        <f t="shared" si="87"/>
        <v>-6916.8</v>
      </c>
      <c r="AK175">
        <f t="shared" si="87"/>
        <v>-8505.8000000000011</v>
      </c>
      <c r="AL175">
        <f t="shared" si="87"/>
        <v>-10415.5</v>
      </c>
      <c r="AM175">
        <f t="shared" si="87"/>
        <v>-12721.6</v>
      </c>
      <c r="AN175">
        <f t="shared" si="87"/>
        <v>-15514.5</v>
      </c>
      <c r="AO175">
        <f t="shared" si="87"/>
        <v>-18903.2</v>
      </c>
      <c r="AR175" s="47"/>
      <c r="AS175" s="47"/>
      <c r="AT175" s="47"/>
      <c r="AU175" s="47"/>
      <c r="AV175" s="47"/>
      <c r="AW175" s="47"/>
      <c r="AX175" s="47"/>
      <c r="AY175" s="47"/>
      <c r="AZ175" s="47"/>
      <c r="BB175" s="20"/>
      <c r="BC175" s="56"/>
      <c r="BD175" s="49"/>
      <c r="BE175" s="20"/>
      <c r="BF175" s="56"/>
      <c r="BH175" s="20"/>
      <c r="BI175" s="56"/>
    </row>
    <row r="176" spans="1:61" x14ac:dyDescent="0.3">
      <c r="A176" t="s">
        <v>180</v>
      </c>
      <c r="B176">
        <v>4</v>
      </c>
      <c r="C176">
        <v>128</v>
      </c>
      <c r="D176">
        <v>115.9</v>
      </c>
      <c r="E176">
        <v>96.6</v>
      </c>
      <c r="F176">
        <v>71.2</v>
      </c>
      <c r="G176">
        <v>52.6</v>
      </c>
      <c r="H176">
        <v>38.799999999999997</v>
      </c>
      <c r="I176">
        <v>28.6</v>
      </c>
      <c r="J176">
        <v>21.1</v>
      </c>
      <c r="K176">
        <v>15.6</v>
      </c>
      <c r="L176">
        <v>11.5</v>
      </c>
      <c r="M176">
        <v>8.5</v>
      </c>
      <c r="O176" t="s">
        <v>180</v>
      </c>
      <c r="P176">
        <v>135</v>
      </c>
      <c r="Q176">
        <v>1614</v>
      </c>
      <c r="R176">
        <v>1635.2</v>
      </c>
      <c r="S176">
        <v>1571.3</v>
      </c>
      <c r="T176">
        <v>1911.8</v>
      </c>
      <c r="U176">
        <v>2326.1</v>
      </c>
      <c r="V176">
        <v>2830.2</v>
      </c>
      <c r="W176">
        <v>3443.5</v>
      </c>
      <c r="X176">
        <v>4189.7</v>
      </c>
      <c r="Y176">
        <v>5097.5</v>
      </c>
      <c r="Z176">
        <v>6202.2</v>
      </c>
      <c r="AA176">
        <v>7546.2</v>
      </c>
      <c r="AC176" t="s">
        <v>180</v>
      </c>
      <c r="AD176">
        <f t="shared" ref="AD176:AF183" si="88">B176-P176</f>
        <v>-131</v>
      </c>
      <c r="AE176">
        <f t="shared" si="88"/>
        <v>-1486</v>
      </c>
      <c r="AF176">
        <f t="shared" si="88"/>
        <v>-1519.3</v>
      </c>
      <c r="AG176">
        <f t="shared" si="87"/>
        <v>-1474.7</v>
      </c>
      <c r="AH176">
        <f t="shared" si="87"/>
        <v>-1840.6</v>
      </c>
      <c r="AI176">
        <f t="shared" si="87"/>
        <v>-2273.5</v>
      </c>
      <c r="AJ176">
        <f t="shared" si="87"/>
        <v>-2791.3999999999996</v>
      </c>
      <c r="AK176">
        <f t="shared" si="87"/>
        <v>-3414.9</v>
      </c>
      <c r="AL176">
        <f t="shared" si="87"/>
        <v>-4168.5999999999995</v>
      </c>
      <c r="AM176">
        <f t="shared" si="87"/>
        <v>-5081.8999999999996</v>
      </c>
      <c r="AN176">
        <f t="shared" si="87"/>
        <v>-6190.7</v>
      </c>
      <c r="AO176">
        <f t="shared" si="87"/>
        <v>-7537.7</v>
      </c>
      <c r="AR176" s="47"/>
      <c r="AS176" s="47"/>
      <c r="AT176" s="47"/>
      <c r="AU176" s="47"/>
      <c r="AV176" s="47"/>
      <c r="AW176" s="47"/>
      <c r="AX176" s="47"/>
      <c r="AY176" s="47"/>
      <c r="AZ176" s="47"/>
      <c r="BB176" s="20"/>
      <c r="BC176" s="56"/>
      <c r="BD176" s="49"/>
      <c r="BE176" s="20"/>
      <c r="BF176" s="56"/>
      <c r="BH176" s="20"/>
      <c r="BI176" s="56"/>
    </row>
    <row r="177" spans="1:61" x14ac:dyDescent="0.3">
      <c r="A177" t="s">
        <v>181</v>
      </c>
      <c r="B177">
        <v>0</v>
      </c>
      <c r="C177">
        <v>2741</v>
      </c>
      <c r="D177">
        <v>2680.5</v>
      </c>
      <c r="E177">
        <v>2731.6</v>
      </c>
      <c r="F177">
        <v>2015.4</v>
      </c>
      <c r="G177">
        <v>1487</v>
      </c>
      <c r="H177">
        <v>1097.0999999999999</v>
      </c>
      <c r="I177">
        <v>809.4</v>
      </c>
      <c r="J177">
        <v>597.20000000000005</v>
      </c>
      <c r="K177">
        <v>440.6</v>
      </c>
      <c r="L177">
        <v>325.10000000000002</v>
      </c>
      <c r="M177">
        <v>239.9</v>
      </c>
      <c r="O177" t="s">
        <v>181</v>
      </c>
      <c r="P177">
        <v>0</v>
      </c>
      <c r="Q177">
        <v>1137</v>
      </c>
      <c r="R177">
        <v>1150.8</v>
      </c>
      <c r="S177">
        <v>1018.2</v>
      </c>
      <c r="T177">
        <v>830.2</v>
      </c>
      <c r="U177">
        <v>677</v>
      </c>
      <c r="V177">
        <v>552</v>
      </c>
      <c r="W177">
        <v>450.1</v>
      </c>
      <c r="X177">
        <v>367</v>
      </c>
      <c r="Y177">
        <v>299.3</v>
      </c>
      <c r="Z177">
        <v>364.1</v>
      </c>
      <c r="AA177">
        <v>443</v>
      </c>
      <c r="AC177" t="s">
        <v>181</v>
      </c>
      <c r="AD177">
        <f t="shared" si="88"/>
        <v>0</v>
      </c>
      <c r="AE177">
        <f t="shared" si="88"/>
        <v>1604</v>
      </c>
      <c r="AF177">
        <f t="shared" si="88"/>
        <v>1529.7</v>
      </c>
      <c r="AG177">
        <f t="shared" si="87"/>
        <v>1713.3999999999999</v>
      </c>
      <c r="AH177">
        <f t="shared" si="87"/>
        <v>1185.2</v>
      </c>
      <c r="AI177">
        <f t="shared" si="87"/>
        <v>810</v>
      </c>
      <c r="AJ177">
        <f t="shared" si="87"/>
        <v>545.09999999999991</v>
      </c>
      <c r="AK177">
        <f t="shared" si="87"/>
        <v>359.29999999999995</v>
      </c>
      <c r="AL177">
        <f t="shared" si="87"/>
        <v>230.20000000000005</v>
      </c>
      <c r="AM177">
        <f t="shared" si="87"/>
        <v>141.30000000000001</v>
      </c>
      <c r="AN177">
        <f t="shared" si="87"/>
        <v>-39</v>
      </c>
      <c r="AO177">
        <f t="shared" si="87"/>
        <v>-203.1</v>
      </c>
      <c r="AQ177" s="9" t="s">
        <v>33</v>
      </c>
      <c r="AR177" s="4">
        <v>2020</v>
      </c>
      <c r="AS177" s="4">
        <v>2025</v>
      </c>
      <c r="AT177" s="4">
        <v>2030</v>
      </c>
      <c r="AU177" s="4">
        <v>2035</v>
      </c>
      <c r="AV177" s="4">
        <v>2040</v>
      </c>
      <c r="AW177" s="4">
        <v>2045</v>
      </c>
      <c r="AX177" s="4">
        <v>2050</v>
      </c>
      <c r="AY177" s="4">
        <v>2055</v>
      </c>
      <c r="AZ177" s="4">
        <v>2060</v>
      </c>
    </row>
    <row r="178" spans="1:61" x14ac:dyDescent="0.3">
      <c r="A178" t="s">
        <v>182</v>
      </c>
      <c r="B178">
        <v>293</v>
      </c>
      <c r="C178">
        <v>2946</v>
      </c>
      <c r="D178">
        <v>3174.3</v>
      </c>
      <c r="E178">
        <v>3207.4</v>
      </c>
      <c r="F178">
        <v>2366.5</v>
      </c>
      <c r="G178">
        <v>1746</v>
      </c>
      <c r="H178">
        <v>1288.2</v>
      </c>
      <c r="I178">
        <v>950.4</v>
      </c>
      <c r="J178">
        <v>701.2</v>
      </c>
      <c r="K178">
        <v>517.4</v>
      </c>
      <c r="L178">
        <v>381.7</v>
      </c>
      <c r="M178">
        <v>281.60000000000002</v>
      </c>
      <c r="O178" t="s">
        <v>182</v>
      </c>
      <c r="P178">
        <v>251</v>
      </c>
      <c r="Q178">
        <v>617</v>
      </c>
      <c r="R178">
        <v>605.4</v>
      </c>
      <c r="S178">
        <v>535.6</v>
      </c>
      <c r="T178">
        <v>436.7</v>
      </c>
      <c r="U178">
        <v>356.1</v>
      </c>
      <c r="V178">
        <v>290.39999999999998</v>
      </c>
      <c r="W178">
        <v>236.8</v>
      </c>
      <c r="X178">
        <v>193.1</v>
      </c>
      <c r="Y178">
        <v>157.4</v>
      </c>
      <c r="Z178">
        <v>128.4</v>
      </c>
      <c r="AA178">
        <v>104.7</v>
      </c>
      <c r="AC178" t="s">
        <v>182</v>
      </c>
      <c r="AD178">
        <f t="shared" si="88"/>
        <v>42</v>
      </c>
      <c r="AE178">
        <f t="shared" si="88"/>
        <v>2329</v>
      </c>
      <c r="AF178">
        <f t="shared" si="88"/>
        <v>2568.9</v>
      </c>
      <c r="AG178">
        <f t="shared" si="87"/>
        <v>2671.8</v>
      </c>
      <c r="AH178">
        <f t="shared" si="87"/>
        <v>1929.8</v>
      </c>
      <c r="AI178">
        <f t="shared" si="87"/>
        <v>1389.9</v>
      </c>
      <c r="AJ178">
        <f t="shared" si="87"/>
        <v>997.80000000000007</v>
      </c>
      <c r="AK178">
        <f t="shared" si="87"/>
        <v>713.59999999999991</v>
      </c>
      <c r="AL178">
        <f t="shared" si="87"/>
        <v>508.1</v>
      </c>
      <c r="AM178">
        <f t="shared" si="87"/>
        <v>360</v>
      </c>
      <c r="AN178">
        <f t="shared" si="87"/>
        <v>253.29999999999998</v>
      </c>
      <c r="AO178">
        <f t="shared" si="87"/>
        <v>176.90000000000003</v>
      </c>
      <c r="AQ178" t="s">
        <v>91</v>
      </c>
      <c r="AR178" s="47">
        <f>AR118</f>
        <v>14.3293</v>
      </c>
      <c r="AS178" s="47">
        <f>AR178+AR118*4+AS118</f>
        <v>90.449100000000001</v>
      </c>
      <c r="AT178" s="47">
        <f t="shared" ref="AT178:AZ178" si="89">AS178+AS118*4+AT118</f>
        <v>188.80950000000001</v>
      </c>
      <c r="AU178" s="47">
        <f t="shared" si="89"/>
        <v>305.40049999999997</v>
      </c>
      <c r="AV178" s="47">
        <f t="shared" si="89"/>
        <v>423.83969999999999</v>
      </c>
      <c r="AW178" s="47">
        <f t="shared" si="89"/>
        <v>534.53539999999998</v>
      </c>
      <c r="AX178" s="47">
        <f t="shared" si="89"/>
        <v>636.32010000000002</v>
      </c>
      <c r="AY178" s="47">
        <f t="shared" si="89"/>
        <v>727.85829999999999</v>
      </c>
      <c r="AZ178" s="47">
        <f t="shared" si="89"/>
        <v>812.44149999999991</v>
      </c>
      <c r="BA178" s="51"/>
      <c r="BB178" s="79"/>
      <c r="BC178" s="79"/>
      <c r="BE178" s="79"/>
      <c r="BF178" s="79"/>
      <c r="BH178" s="79"/>
      <c r="BI178" s="79"/>
    </row>
    <row r="179" spans="1:61" x14ac:dyDescent="0.3">
      <c r="A179" t="s">
        <v>81</v>
      </c>
      <c r="B179">
        <v>73</v>
      </c>
      <c r="C179">
        <v>1882</v>
      </c>
      <c r="D179">
        <v>2114.1</v>
      </c>
      <c r="E179">
        <v>2510.6</v>
      </c>
      <c r="F179">
        <v>3343.8</v>
      </c>
      <c r="G179">
        <v>4453.6000000000004</v>
      </c>
      <c r="H179">
        <v>5931.7</v>
      </c>
      <c r="I179">
        <v>7900.4</v>
      </c>
      <c r="J179">
        <v>10522.4</v>
      </c>
      <c r="K179">
        <v>12224.5</v>
      </c>
      <c r="L179">
        <v>13497.4</v>
      </c>
      <c r="M179">
        <v>14486</v>
      </c>
      <c r="O179" t="s">
        <v>81</v>
      </c>
      <c r="P179">
        <v>2373</v>
      </c>
      <c r="Q179">
        <v>749</v>
      </c>
      <c r="R179">
        <v>764.2</v>
      </c>
      <c r="S179">
        <v>676.1</v>
      </c>
      <c r="T179">
        <v>551.29999999999995</v>
      </c>
      <c r="U179">
        <v>449.5</v>
      </c>
      <c r="V179">
        <v>366.6</v>
      </c>
      <c r="W179">
        <v>298.89999999999998</v>
      </c>
      <c r="X179">
        <v>243.7</v>
      </c>
      <c r="Y179">
        <v>198.7</v>
      </c>
      <c r="Z179">
        <v>162</v>
      </c>
      <c r="AA179">
        <v>132.1</v>
      </c>
      <c r="AC179" t="s">
        <v>81</v>
      </c>
      <c r="AD179">
        <f t="shared" si="88"/>
        <v>-2300</v>
      </c>
      <c r="AE179">
        <f t="shared" si="88"/>
        <v>1133</v>
      </c>
      <c r="AF179">
        <f t="shared" si="88"/>
        <v>1349.8999999999999</v>
      </c>
      <c r="AG179">
        <f t="shared" si="87"/>
        <v>1834.5</v>
      </c>
      <c r="AH179">
        <f t="shared" si="87"/>
        <v>2792.5</v>
      </c>
      <c r="AI179">
        <f t="shared" si="87"/>
        <v>4004.1000000000004</v>
      </c>
      <c r="AJ179">
        <f t="shared" si="87"/>
        <v>5565.0999999999995</v>
      </c>
      <c r="AK179">
        <f t="shared" si="87"/>
        <v>7601.5</v>
      </c>
      <c r="AL179">
        <f t="shared" si="87"/>
        <v>10278.699999999999</v>
      </c>
      <c r="AM179">
        <f t="shared" si="87"/>
        <v>12025.8</v>
      </c>
      <c r="AN179">
        <f t="shared" si="87"/>
        <v>13335.4</v>
      </c>
      <c r="AO179">
        <f t="shared" si="87"/>
        <v>14353.9</v>
      </c>
      <c r="AQ179" t="s">
        <v>244</v>
      </c>
      <c r="AR179" s="47">
        <f t="shared" ref="AR179:AR181" si="90">AR119</f>
        <v>14.3293</v>
      </c>
      <c r="AS179" s="47">
        <f t="shared" ref="AS179:AZ181" si="91">AR179+AR119*4+AS119</f>
        <v>90.354200000000006</v>
      </c>
      <c r="AT179" s="47">
        <f t="shared" si="91"/>
        <v>189.7687</v>
      </c>
      <c r="AU179" s="47">
        <f t="shared" si="91"/>
        <v>316.8768</v>
      </c>
      <c r="AV179" s="47">
        <f t="shared" si="91"/>
        <v>458.86720000000003</v>
      </c>
      <c r="AW179" s="47">
        <f t="shared" si="91"/>
        <v>590.96350000000007</v>
      </c>
      <c r="AX179" s="47">
        <f t="shared" si="91"/>
        <v>710.59090000000003</v>
      </c>
      <c r="AY179" s="47">
        <f t="shared" si="91"/>
        <v>816.39300000000003</v>
      </c>
      <c r="AZ179" s="47">
        <f t="shared" si="91"/>
        <v>912.02520000000004</v>
      </c>
      <c r="BA179" s="51"/>
      <c r="BB179" s="20"/>
      <c r="BC179" s="56"/>
      <c r="BD179" s="49"/>
      <c r="BE179" s="20"/>
      <c r="BF179" s="56"/>
      <c r="BH179" s="20"/>
      <c r="BI179" s="56"/>
    </row>
    <row r="180" spans="1:61" x14ac:dyDescent="0.3">
      <c r="A180" t="s">
        <v>83</v>
      </c>
      <c r="B180">
        <v>974</v>
      </c>
      <c r="C180">
        <v>1282</v>
      </c>
      <c r="D180">
        <v>1088.9000000000001</v>
      </c>
      <c r="E180">
        <v>907.3</v>
      </c>
      <c r="F180">
        <v>669.4</v>
      </c>
      <c r="G180">
        <v>493.9</v>
      </c>
      <c r="H180">
        <v>364.4</v>
      </c>
      <c r="I180">
        <v>268.89999999999998</v>
      </c>
      <c r="J180">
        <v>198.4</v>
      </c>
      <c r="K180">
        <v>146.30000000000001</v>
      </c>
      <c r="L180">
        <v>108</v>
      </c>
      <c r="M180">
        <v>79.7</v>
      </c>
      <c r="O180" t="s">
        <v>83</v>
      </c>
      <c r="P180">
        <v>5678</v>
      </c>
      <c r="Q180">
        <v>9443</v>
      </c>
      <c r="R180">
        <v>10382.5</v>
      </c>
      <c r="S180">
        <v>11193.2</v>
      </c>
      <c r="T180">
        <v>12331.3</v>
      </c>
      <c r="U180">
        <v>10055.200000000001</v>
      </c>
      <c r="V180">
        <v>12234.1</v>
      </c>
      <c r="W180">
        <v>14885.2</v>
      </c>
      <c r="X180">
        <v>18110.8</v>
      </c>
      <c r="Y180">
        <v>22035.4</v>
      </c>
      <c r="Z180">
        <v>26810.5</v>
      </c>
      <c r="AA180">
        <v>32620.3</v>
      </c>
      <c r="AC180" t="s">
        <v>83</v>
      </c>
      <c r="AD180">
        <f t="shared" si="88"/>
        <v>-4704</v>
      </c>
      <c r="AE180">
        <f t="shared" si="88"/>
        <v>-8161</v>
      </c>
      <c r="AF180">
        <f t="shared" si="88"/>
        <v>-9293.6</v>
      </c>
      <c r="AG180">
        <f t="shared" si="87"/>
        <v>-10285.900000000001</v>
      </c>
      <c r="AH180">
        <f t="shared" si="87"/>
        <v>-11661.9</v>
      </c>
      <c r="AI180">
        <f t="shared" si="87"/>
        <v>-9561.3000000000011</v>
      </c>
      <c r="AJ180">
        <f t="shared" si="87"/>
        <v>-11869.7</v>
      </c>
      <c r="AK180">
        <f t="shared" si="87"/>
        <v>-14616.300000000001</v>
      </c>
      <c r="AL180">
        <f t="shared" si="87"/>
        <v>-17912.399999999998</v>
      </c>
      <c r="AM180">
        <f t="shared" si="87"/>
        <v>-21889.100000000002</v>
      </c>
      <c r="AN180">
        <f t="shared" si="87"/>
        <v>-26702.5</v>
      </c>
      <c r="AO180">
        <f t="shared" si="87"/>
        <v>-32540.6</v>
      </c>
      <c r="AQ180" t="s">
        <v>245</v>
      </c>
      <c r="AR180" s="47">
        <f t="shared" si="90"/>
        <v>14.3293</v>
      </c>
      <c r="AS180" s="47">
        <f t="shared" si="91"/>
        <v>90.21520000000001</v>
      </c>
      <c r="AT180" s="47">
        <f t="shared" si="91"/>
        <v>188.24160000000001</v>
      </c>
      <c r="AU180" s="47">
        <f t="shared" si="91"/>
        <v>309.17800000000005</v>
      </c>
      <c r="AV180" s="47">
        <f t="shared" si="91"/>
        <v>435.39130000000006</v>
      </c>
      <c r="AW180" s="47">
        <f t="shared" si="91"/>
        <v>545.29300000000001</v>
      </c>
      <c r="AX180" s="47">
        <f t="shared" si="91"/>
        <v>642.67590000000007</v>
      </c>
      <c r="AY180" s="47">
        <f t="shared" si="91"/>
        <v>729.21630000000005</v>
      </c>
      <c r="AZ180" s="47">
        <f t="shared" si="91"/>
        <v>807.30110000000002</v>
      </c>
      <c r="BA180" s="51"/>
      <c r="BB180" s="20"/>
      <c r="BC180" s="56"/>
      <c r="BD180" s="49"/>
      <c r="BE180" s="20"/>
      <c r="BF180" s="56"/>
      <c r="BH180" s="20"/>
      <c r="BI180" s="56"/>
    </row>
    <row r="181" spans="1:61" x14ac:dyDescent="0.3">
      <c r="A181" t="s">
        <v>183</v>
      </c>
      <c r="B181">
        <v>1196</v>
      </c>
      <c r="C181">
        <v>624</v>
      </c>
      <c r="D181">
        <v>685.3</v>
      </c>
      <c r="E181">
        <v>571</v>
      </c>
      <c r="F181">
        <v>421.3</v>
      </c>
      <c r="G181">
        <v>310.8</v>
      </c>
      <c r="H181">
        <v>229.3</v>
      </c>
      <c r="I181">
        <v>169.2</v>
      </c>
      <c r="J181">
        <v>124.8</v>
      </c>
      <c r="K181">
        <v>92.1</v>
      </c>
      <c r="L181">
        <v>68</v>
      </c>
      <c r="M181">
        <v>50.1</v>
      </c>
      <c r="O181" t="s">
        <v>183</v>
      </c>
      <c r="P181">
        <v>1014</v>
      </c>
      <c r="Q181">
        <v>861</v>
      </c>
      <c r="R181">
        <v>798</v>
      </c>
      <c r="S181">
        <v>706.1</v>
      </c>
      <c r="T181">
        <v>806.1</v>
      </c>
      <c r="U181">
        <v>946.8</v>
      </c>
      <c r="V181">
        <v>1151.8</v>
      </c>
      <c r="W181">
        <v>1401.4</v>
      </c>
      <c r="X181">
        <v>1705.1</v>
      </c>
      <c r="Y181">
        <v>2074.6</v>
      </c>
      <c r="Z181">
        <v>2524.1</v>
      </c>
      <c r="AA181">
        <v>3071.1</v>
      </c>
      <c r="AC181" t="s">
        <v>183</v>
      </c>
      <c r="AD181">
        <f t="shared" si="88"/>
        <v>182</v>
      </c>
      <c r="AE181">
        <f t="shared" si="88"/>
        <v>-237</v>
      </c>
      <c r="AF181">
        <f t="shared" si="88"/>
        <v>-112.70000000000005</v>
      </c>
      <c r="AG181">
        <f t="shared" si="87"/>
        <v>-135.10000000000002</v>
      </c>
      <c r="AH181">
        <f t="shared" si="87"/>
        <v>-384.8</v>
      </c>
      <c r="AI181">
        <f t="shared" si="87"/>
        <v>-636</v>
      </c>
      <c r="AJ181">
        <f t="shared" si="87"/>
        <v>-922.5</v>
      </c>
      <c r="AK181">
        <f t="shared" si="87"/>
        <v>-1232.2</v>
      </c>
      <c r="AL181">
        <f t="shared" si="87"/>
        <v>-1580.3</v>
      </c>
      <c r="AM181">
        <f t="shared" si="87"/>
        <v>-1982.5</v>
      </c>
      <c r="AN181">
        <f t="shared" si="87"/>
        <v>-2456.1</v>
      </c>
      <c r="AO181">
        <f t="shared" si="87"/>
        <v>-3021</v>
      </c>
      <c r="AQ181" t="s">
        <v>246</v>
      </c>
      <c r="AR181" s="47">
        <f t="shared" si="90"/>
        <v>14.3293</v>
      </c>
      <c r="AS181" s="47">
        <f t="shared" si="91"/>
        <v>90.275100000000009</v>
      </c>
      <c r="AT181" s="47">
        <f t="shared" si="91"/>
        <v>189.23990000000001</v>
      </c>
      <c r="AU181" s="47">
        <f t="shared" si="91"/>
        <v>315.47590000000002</v>
      </c>
      <c r="AV181" s="47">
        <f t="shared" si="91"/>
        <v>454.80090000000001</v>
      </c>
      <c r="AW181" s="47">
        <f t="shared" si="91"/>
        <v>580.60680000000002</v>
      </c>
      <c r="AX181" s="47">
        <f t="shared" si="91"/>
        <v>695.06979999999999</v>
      </c>
      <c r="AY181" s="47">
        <f t="shared" si="91"/>
        <v>796.38530000000003</v>
      </c>
      <c r="AZ181" s="47">
        <f t="shared" si="91"/>
        <v>888.9402</v>
      </c>
      <c r="BA181" s="51"/>
      <c r="BB181" s="20"/>
      <c r="BC181" s="56"/>
      <c r="BD181" s="49"/>
      <c r="BE181" s="20"/>
      <c r="BF181" s="56"/>
      <c r="BH181" s="20"/>
      <c r="BI181" s="56"/>
    </row>
    <row r="182" spans="1:61" x14ac:dyDescent="0.3">
      <c r="A182" t="s">
        <v>85</v>
      </c>
      <c r="B182">
        <v>294</v>
      </c>
      <c r="C182">
        <v>473</v>
      </c>
      <c r="D182">
        <v>483.5</v>
      </c>
      <c r="E182">
        <v>402.9</v>
      </c>
      <c r="F182">
        <v>297.2</v>
      </c>
      <c r="G182">
        <v>219.3</v>
      </c>
      <c r="H182">
        <v>161.80000000000001</v>
      </c>
      <c r="I182">
        <v>119.4</v>
      </c>
      <c r="J182">
        <v>88.1</v>
      </c>
      <c r="K182">
        <v>65</v>
      </c>
      <c r="L182">
        <v>47.9</v>
      </c>
      <c r="M182">
        <v>35.4</v>
      </c>
      <c r="O182" t="s">
        <v>85</v>
      </c>
      <c r="P182">
        <v>365</v>
      </c>
      <c r="Q182">
        <v>507</v>
      </c>
      <c r="R182">
        <v>737</v>
      </c>
      <c r="S182">
        <v>829</v>
      </c>
      <c r="T182">
        <v>1008.6</v>
      </c>
      <c r="U182">
        <v>1227.2</v>
      </c>
      <c r="V182">
        <v>1493.1</v>
      </c>
      <c r="W182">
        <v>1816.6</v>
      </c>
      <c r="X182">
        <v>2210.3000000000002</v>
      </c>
      <c r="Y182">
        <v>2689.3</v>
      </c>
      <c r="Z182">
        <v>3272</v>
      </c>
      <c r="AA182">
        <v>3981.1</v>
      </c>
      <c r="AC182" t="s">
        <v>85</v>
      </c>
      <c r="AD182">
        <f t="shared" si="88"/>
        <v>-71</v>
      </c>
      <c r="AE182">
        <f t="shared" si="88"/>
        <v>-34</v>
      </c>
      <c r="AF182">
        <f t="shared" si="88"/>
        <v>-253.5</v>
      </c>
      <c r="AG182">
        <f t="shared" si="87"/>
        <v>-426.1</v>
      </c>
      <c r="AH182">
        <f t="shared" si="87"/>
        <v>-711.40000000000009</v>
      </c>
      <c r="AI182">
        <f t="shared" si="87"/>
        <v>-1007.9000000000001</v>
      </c>
      <c r="AJ182">
        <f t="shared" si="87"/>
        <v>-1331.3</v>
      </c>
      <c r="AK182">
        <f t="shared" si="87"/>
        <v>-1697.1999999999998</v>
      </c>
      <c r="AL182">
        <f t="shared" si="87"/>
        <v>-2122.2000000000003</v>
      </c>
      <c r="AM182">
        <f t="shared" si="87"/>
        <v>-2624.3</v>
      </c>
      <c r="AN182">
        <f t="shared" si="87"/>
        <v>-3224.1</v>
      </c>
      <c r="AO182">
        <f t="shared" si="87"/>
        <v>-3945.7</v>
      </c>
      <c r="AR182" s="47"/>
      <c r="AS182" s="47"/>
      <c r="AT182" s="47"/>
      <c r="AU182" s="47"/>
      <c r="AV182" s="47"/>
      <c r="AW182" s="47"/>
      <c r="AX182" s="47"/>
      <c r="AY182" s="47"/>
      <c r="AZ182" s="47"/>
      <c r="BB182" s="20"/>
      <c r="BC182" s="56"/>
      <c r="BD182" s="49"/>
      <c r="BE182" s="20"/>
      <c r="BF182" s="56"/>
      <c r="BH182" s="20"/>
      <c r="BI182" s="56"/>
    </row>
    <row r="183" spans="1:61" x14ac:dyDescent="0.3">
      <c r="A183" t="s">
        <v>184</v>
      </c>
      <c r="B183">
        <v>0</v>
      </c>
      <c r="C183">
        <v>71</v>
      </c>
      <c r="D183">
        <v>68.900000000000006</v>
      </c>
      <c r="E183">
        <v>57.4</v>
      </c>
      <c r="F183">
        <v>42.4</v>
      </c>
      <c r="G183">
        <v>31.3</v>
      </c>
      <c r="H183">
        <v>23.1</v>
      </c>
      <c r="I183">
        <v>17</v>
      </c>
      <c r="J183">
        <v>12.6</v>
      </c>
      <c r="K183">
        <v>9.3000000000000007</v>
      </c>
      <c r="L183">
        <v>6.8</v>
      </c>
      <c r="M183">
        <v>5</v>
      </c>
      <c r="O183" t="s">
        <v>184</v>
      </c>
      <c r="P183">
        <v>0</v>
      </c>
      <c r="Q183">
        <v>111</v>
      </c>
      <c r="R183">
        <v>117</v>
      </c>
      <c r="S183">
        <v>104.2</v>
      </c>
      <c r="T183">
        <v>85</v>
      </c>
      <c r="U183">
        <v>69.3</v>
      </c>
      <c r="V183">
        <v>56.6</v>
      </c>
      <c r="W183">
        <v>46.2</v>
      </c>
      <c r="X183">
        <v>37.6</v>
      </c>
      <c r="Y183">
        <v>30.7</v>
      </c>
      <c r="Z183">
        <v>25</v>
      </c>
      <c r="AA183">
        <v>20.399999999999999</v>
      </c>
      <c r="AC183" t="s">
        <v>184</v>
      </c>
      <c r="AD183">
        <f t="shared" si="88"/>
        <v>0</v>
      </c>
      <c r="AE183">
        <f t="shared" si="88"/>
        <v>-40</v>
      </c>
      <c r="AF183">
        <f t="shared" si="88"/>
        <v>-48.099999999999994</v>
      </c>
      <c r="AG183">
        <f t="shared" si="87"/>
        <v>-46.800000000000004</v>
      </c>
      <c r="AH183">
        <f t="shared" si="87"/>
        <v>-42.6</v>
      </c>
      <c r="AI183">
        <f t="shared" si="87"/>
        <v>-38</v>
      </c>
      <c r="AJ183">
        <f t="shared" si="87"/>
        <v>-33.5</v>
      </c>
      <c r="AK183">
        <f t="shared" si="87"/>
        <v>-29.200000000000003</v>
      </c>
      <c r="AL183">
        <f t="shared" si="87"/>
        <v>-25</v>
      </c>
      <c r="AM183">
        <f t="shared" si="87"/>
        <v>-21.4</v>
      </c>
      <c r="AN183">
        <f t="shared" si="87"/>
        <v>-18.2</v>
      </c>
      <c r="AO183">
        <f t="shared" si="87"/>
        <v>-15.399999999999999</v>
      </c>
      <c r="AR183" s="47"/>
      <c r="AS183" s="47"/>
      <c r="AT183" s="47"/>
      <c r="AU183" s="47"/>
      <c r="AV183" s="47"/>
      <c r="AW183" s="47"/>
      <c r="AX183" s="47"/>
      <c r="AY183" s="47"/>
      <c r="AZ183" s="47"/>
      <c r="BB183" s="20"/>
      <c r="BC183" s="56"/>
      <c r="BD183" s="49"/>
      <c r="BE183" s="20"/>
      <c r="BF183" s="56"/>
      <c r="BH183" s="20"/>
      <c r="BI183" s="56"/>
    </row>
    <row r="184" spans="1:61" x14ac:dyDescent="0.3">
      <c r="A184" s="9" t="s">
        <v>185</v>
      </c>
      <c r="B184" s="10">
        <f>0</f>
        <v>0</v>
      </c>
      <c r="C184" s="10">
        <f>0</f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O184" s="9" t="s">
        <v>185</v>
      </c>
      <c r="P184" s="10">
        <f>0</f>
        <v>0</v>
      </c>
      <c r="Q184" s="10">
        <f>0</f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C184" s="9" t="s">
        <v>185</v>
      </c>
      <c r="AD184" s="10">
        <f>0</f>
        <v>0</v>
      </c>
      <c r="AE184" s="10">
        <f>0</f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R184" s="47"/>
      <c r="AS184" s="47"/>
      <c r="AT184" s="47"/>
      <c r="AU184" s="47"/>
      <c r="AV184" s="47"/>
      <c r="AW184" s="47"/>
      <c r="AX184" s="47"/>
      <c r="AY184" s="47"/>
      <c r="AZ184" s="47"/>
      <c r="BB184" s="20"/>
      <c r="BC184" s="56"/>
      <c r="BD184" s="49"/>
      <c r="BE184" s="20"/>
      <c r="BF184" s="56"/>
      <c r="BH184" s="20"/>
      <c r="BI184" s="56"/>
    </row>
    <row r="185" spans="1:61" x14ac:dyDescent="0.3">
      <c r="A185" t="s">
        <v>186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O185" t="s">
        <v>186</v>
      </c>
      <c r="P185">
        <v>0</v>
      </c>
      <c r="Q185">
        <v>2</v>
      </c>
      <c r="R185">
        <v>2</v>
      </c>
      <c r="S185">
        <v>2</v>
      </c>
      <c r="T185">
        <v>2.2000000000000002</v>
      </c>
      <c r="U185">
        <v>2.6</v>
      </c>
      <c r="V185">
        <v>3</v>
      </c>
      <c r="W185">
        <v>3.2</v>
      </c>
      <c r="X185">
        <v>3.2</v>
      </c>
      <c r="Y185">
        <v>2.9</v>
      </c>
      <c r="Z185">
        <v>2.2999999999999998</v>
      </c>
      <c r="AA185">
        <v>1.9</v>
      </c>
      <c r="AC185" t="s">
        <v>186</v>
      </c>
      <c r="AD185">
        <f t="shared" ref="AD185:AO199" si="92">B185-P185</f>
        <v>0</v>
      </c>
      <c r="AE185">
        <f t="shared" si="92"/>
        <v>-2</v>
      </c>
      <c r="AF185">
        <f t="shared" si="92"/>
        <v>-2</v>
      </c>
      <c r="AG185">
        <f t="shared" si="92"/>
        <v>-2</v>
      </c>
      <c r="AH185">
        <f t="shared" si="92"/>
        <v>-2.2000000000000002</v>
      </c>
      <c r="AI185">
        <f t="shared" si="92"/>
        <v>-2.6</v>
      </c>
      <c r="AJ185">
        <f t="shared" si="92"/>
        <v>-3</v>
      </c>
      <c r="AK185">
        <f t="shared" si="92"/>
        <v>-3.2</v>
      </c>
      <c r="AL185">
        <f t="shared" si="92"/>
        <v>-3.2</v>
      </c>
      <c r="AM185">
        <f t="shared" si="92"/>
        <v>-2.9</v>
      </c>
      <c r="AN185">
        <f t="shared" si="92"/>
        <v>-2.2999999999999998</v>
      </c>
      <c r="AO185">
        <f t="shared" si="92"/>
        <v>-1.9</v>
      </c>
      <c r="AQ185" s="4" t="s">
        <v>44</v>
      </c>
      <c r="AR185" s="4">
        <v>2020</v>
      </c>
      <c r="AS185" s="4">
        <v>2025</v>
      </c>
      <c r="AT185" s="4">
        <v>2030</v>
      </c>
      <c r="AU185" s="4">
        <v>2035</v>
      </c>
      <c r="AV185" s="4">
        <v>2040</v>
      </c>
      <c r="AW185" s="4">
        <v>2045</v>
      </c>
      <c r="AX185" s="4">
        <v>2050</v>
      </c>
      <c r="AY185" s="4">
        <v>2055</v>
      </c>
      <c r="AZ185" s="4">
        <v>2060</v>
      </c>
    </row>
    <row r="186" spans="1:61" x14ac:dyDescent="0.3">
      <c r="A186" t="s">
        <v>187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O186" t="s">
        <v>187</v>
      </c>
      <c r="P186">
        <v>0</v>
      </c>
      <c r="Q186">
        <v>4</v>
      </c>
      <c r="R186">
        <v>4</v>
      </c>
      <c r="S186">
        <v>4.4000000000000004</v>
      </c>
      <c r="T186">
        <v>5.4</v>
      </c>
      <c r="U186">
        <v>6.5</v>
      </c>
      <c r="V186">
        <v>8</v>
      </c>
      <c r="W186">
        <v>9.6999999999999993</v>
      </c>
      <c r="X186">
        <v>11.8</v>
      </c>
      <c r="Y186">
        <v>14.3</v>
      </c>
      <c r="Z186">
        <v>17.5</v>
      </c>
      <c r="AA186">
        <v>21.2</v>
      </c>
      <c r="AC186" t="s">
        <v>187</v>
      </c>
      <c r="AD186">
        <f t="shared" si="92"/>
        <v>0</v>
      </c>
      <c r="AE186">
        <f t="shared" si="92"/>
        <v>-4</v>
      </c>
      <c r="AF186">
        <f t="shared" si="92"/>
        <v>-4</v>
      </c>
      <c r="AG186">
        <f t="shared" si="92"/>
        <v>-4.4000000000000004</v>
      </c>
      <c r="AH186">
        <f t="shared" si="92"/>
        <v>-5.4</v>
      </c>
      <c r="AI186">
        <f t="shared" si="92"/>
        <v>-6.5</v>
      </c>
      <c r="AJ186">
        <f t="shared" si="92"/>
        <v>-8</v>
      </c>
      <c r="AK186">
        <f t="shared" si="92"/>
        <v>-9.6999999999999993</v>
      </c>
      <c r="AL186">
        <f t="shared" si="92"/>
        <v>-11.8</v>
      </c>
      <c r="AM186">
        <f t="shared" si="92"/>
        <v>-14.3</v>
      </c>
      <c r="AN186">
        <f t="shared" si="92"/>
        <v>-17.5</v>
      </c>
      <c r="AO186">
        <f t="shared" si="92"/>
        <v>-21.2</v>
      </c>
      <c r="AQ186" t="s">
        <v>91</v>
      </c>
      <c r="AR186" s="47">
        <f>AR126</f>
        <v>-99.874199999999973</v>
      </c>
      <c r="AS186" s="47">
        <f>AR186+AR126*4+AS126</f>
        <v>-606.78089999999986</v>
      </c>
      <c r="AT186" s="47">
        <f t="shared" ref="AT186:AZ186" si="93">AS186+AS126*4+AT126</f>
        <v>-1161.2606999999998</v>
      </c>
      <c r="AU186" s="47">
        <f t="shared" si="93"/>
        <v>-1795.0968999999998</v>
      </c>
      <c r="AV186" s="47">
        <f t="shared" si="93"/>
        <v>-2458.0003999999999</v>
      </c>
      <c r="AW186" s="47">
        <f t="shared" si="93"/>
        <v>-3067.4157999999998</v>
      </c>
      <c r="AX186" s="47">
        <f t="shared" si="93"/>
        <v>-3595.6835999999994</v>
      </c>
      <c r="AY186" s="47">
        <f t="shared" si="93"/>
        <v>-4032.3617999999997</v>
      </c>
      <c r="AZ186" s="47">
        <f t="shared" si="93"/>
        <v>-4390.5707000000002</v>
      </c>
      <c r="BB186" s="79"/>
      <c r="BC186" s="79"/>
      <c r="BE186" s="79"/>
      <c r="BF186" s="79"/>
      <c r="BH186" s="79"/>
      <c r="BI186" s="79"/>
    </row>
    <row r="187" spans="1:61" x14ac:dyDescent="0.3">
      <c r="A187" t="s">
        <v>188</v>
      </c>
      <c r="B187">
        <v>128</v>
      </c>
      <c r="C187">
        <v>3798</v>
      </c>
      <c r="D187">
        <v>3767</v>
      </c>
      <c r="E187">
        <v>4119.8999999999996</v>
      </c>
      <c r="F187">
        <v>4299.8999999999996</v>
      </c>
      <c r="G187">
        <v>3978.4</v>
      </c>
      <c r="H187">
        <v>2935.4</v>
      </c>
      <c r="I187">
        <v>2165.6999999999998</v>
      </c>
      <c r="J187">
        <v>1597.9</v>
      </c>
      <c r="K187">
        <v>1178.9000000000001</v>
      </c>
      <c r="L187">
        <v>869.8</v>
      </c>
      <c r="M187">
        <v>641.70000000000005</v>
      </c>
      <c r="O187" t="s">
        <v>188</v>
      </c>
      <c r="P187">
        <v>0</v>
      </c>
      <c r="Q187">
        <v>50</v>
      </c>
      <c r="R187">
        <v>43</v>
      </c>
      <c r="S187">
        <v>38</v>
      </c>
      <c r="T187">
        <v>31</v>
      </c>
      <c r="U187">
        <v>25.3</v>
      </c>
      <c r="V187">
        <v>20.6</v>
      </c>
      <c r="W187">
        <v>16.8</v>
      </c>
      <c r="X187">
        <v>13.7</v>
      </c>
      <c r="Y187">
        <v>11.2</v>
      </c>
      <c r="Z187">
        <v>13.6</v>
      </c>
      <c r="AA187">
        <v>16.5</v>
      </c>
      <c r="AC187" t="s">
        <v>188</v>
      </c>
      <c r="AD187">
        <f t="shared" si="92"/>
        <v>128</v>
      </c>
      <c r="AE187">
        <f t="shared" si="92"/>
        <v>3748</v>
      </c>
      <c r="AF187">
        <f t="shared" si="92"/>
        <v>3724</v>
      </c>
      <c r="AG187">
        <f t="shared" si="92"/>
        <v>4081.8999999999996</v>
      </c>
      <c r="AH187">
        <f t="shared" si="92"/>
        <v>4268.8999999999996</v>
      </c>
      <c r="AI187">
        <f t="shared" si="92"/>
        <v>3953.1</v>
      </c>
      <c r="AJ187">
        <f t="shared" si="92"/>
        <v>2914.8</v>
      </c>
      <c r="AK187">
        <f t="shared" si="92"/>
        <v>2148.8999999999996</v>
      </c>
      <c r="AL187">
        <f t="shared" si="92"/>
        <v>1584.2</v>
      </c>
      <c r="AM187">
        <f t="shared" si="92"/>
        <v>1167.7</v>
      </c>
      <c r="AN187">
        <f t="shared" si="92"/>
        <v>856.19999999999993</v>
      </c>
      <c r="AO187">
        <f t="shared" si="92"/>
        <v>625.20000000000005</v>
      </c>
      <c r="AQ187" t="s">
        <v>244</v>
      </c>
      <c r="AR187" s="47">
        <f t="shared" ref="AR187:AR189" si="94">AR127</f>
        <v>-99.874199999999973</v>
      </c>
      <c r="AS187" s="47">
        <f t="shared" ref="AS187:AZ189" si="95">AR187+AR127*4+AS127</f>
        <v>-614.91579999999988</v>
      </c>
      <c r="AT187" s="47">
        <f t="shared" si="95"/>
        <v>-1214.3144999999997</v>
      </c>
      <c r="AU187" s="47">
        <f t="shared" si="95"/>
        <v>-1926.6255999999996</v>
      </c>
      <c r="AV187" s="47">
        <f t="shared" si="95"/>
        <v>-2749.5723999999996</v>
      </c>
      <c r="AW187" s="47">
        <f t="shared" si="95"/>
        <v>-3592.9436999999994</v>
      </c>
      <c r="AX187" s="47">
        <f t="shared" si="95"/>
        <v>-4401.4803999999995</v>
      </c>
      <c r="AY187" s="47">
        <f t="shared" si="95"/>
        <v>-5092.5031999999992</v>
      </c>
      <c r="AZ187" s="47">
        <f t="shared" si="95"/>
        <v>-5681.119999999999</v>
      </c>
      <c r="BB187" s="20"/>
      <c r="BC187" s="56"/>
      <c r="BD187" s="49"/>
      <c r="BE187" s="20"/>
      <c r="BF187" s="56"/>
      <c r="BH187" s="20"/>
      <c r="BI187" s="56"/>
    </row>
    <row r="188" spans="1:61" x14ac:dyDescent="0.3">
      <c r="A188" t="s">
        <v>189</v>
      </c>
      <c r="B188">
        <v>531</v>
      </c>
      <c r="C188">
        <v>3300</v>
      </c>
      <c r="D188">
        <v>3249.5</v>
      </c>
      <c r="E188">
        <v>3358.8</v>
      </c>
      <c r="F188">
        <v>3629.1</v>
      </c>
      <c r="G188">
        <v>4147.5</v>
      </c>
      <c r="H188">
        <v>4443.3</v>
      </c>
      <c r="I188">
        <v>4766.6000000000004</v>
      </c>
      <c r="J188">
        <v>5061.6000000000004</v>
      </c>
      <c r="K188">
        <v>5143.8999999999996</v>
      </c>
      <c r="L188">
        <v>5372.1</v>
      </c>
      <c r="M188">
        <v>5743.6</v>
      </c>
      <c r="O188" t="s">
        <v>189</v>
      </c>
      <c r="P188">
        <v>0</v>
      </c>
      <c r="Q188">
        <v>310</v>
      </c>
      <c r="R188">
        <v>316.7</v>
      </c>
      <c r="S188">
        <v>280.2</v>
      </c>
      <c r="T188">
        <v>228.5</v>
      </c>
      <c r="U188">
        <v>186.3</v>
      </c>
      <c r="V188">
        <v>151.9</v>
      </c>
      <c r="W188">
        <v>123.9</v>
      </c>
      <c r="X188">
        <v>101</v>
      </c>
      <c r="Y188">
        <v>82.4</v>
      </c>
      <c r="Z188">
        <v>67.2</v>
      </c>
      <c r="AA188">
        <v>54.8</v>
      </c>
      <c r="AC188" t="s">
        <v>189</v>
      </c>
      <c r="AD188">
        <f t="shared" si="92"/>
        <v>531</v>
      </c>
      <c r="AE188">
        <f t="shared" si="92"/>
        <v>2990</v>
      </c>
      <c r="AF188">
        <f t="shared" si="92"/>
        <v>2932.8</v>
      </c>
      <c r="AG188">
        <f t="shared" si="92"/>
        <v>3078.6000000000004</v>
      </c>
      <c r="AH188">
        <f t="shared" si="92"/>
        <v>3400.6</v>
      </c>
      <c r="AI188">
        <f t="shared" si="92"/>
        <v>3961.2</v>
      </c>
      <c r="AJ188">
        <f t="shared" si="92"/>
        <v>4291.4000000000005</v>
      </c>
      <c r="AK188">
        <f t="shared" si="92"/>
        <v>4642.7000000000007</v>
      </c>
      <c r="AL188">
        <f t="shared" si="92"/>
        <v>4960.6000000000004</v>
      </c>
      <c r="AM188">
        <f t="shared" si="92"/>
        <v>5061.5</v>
      </c>
      <c r="AN188">
        <f t="shared" si="92"/>
        <v>5304.9000000000005</v>
      </c>
      <c r="AO188">
        <f t="shared" si="92"/>
        <v>5688.8</v>
      </c>
      <c r="AQ188" t="s">
        <v>245</v>
      </c>
      <c r="AR188" s="47">
        <f t="shared" si="94"/>
        <v>-99.874199999999973</v>
      </c>
      <c r="AS188" s="47">
        <f t="shared" si="95"/>
        <v>-615.90189999999984</v>
      </c>
      <c r="AT188" s="47">
        <f t="shared" si="95"/>
        <v>-1222.3531</v>
      </c>
      <c r="AU188" s="47">
        <f t="shared" si="95"/>
        <v>-1943.4514000000001</v>
      </c>
      <c r="AV188" s="47">
        <f t="shared" si="95"/>
        <v>-2753.6301000000003</v>
      </c>
      <c r="AW188" s="47">
        <f t="shared" si="95"/>
        <v>-3607.1137000000008</v>
      </c>
      <c r="AX188" s="47">
        <f t="shared" si="95"/>
        <v>-4430.9192000000012</v>
      </c>
      <c r="AY188" s="47">
        <f t="shared" si="95"/>
        <v>-5144.6909000000005</v>
      </c>
      <c r="AZ188" s="47">
        <f t="shared" si="95"/>
        <v>-5772.5731999999998</v>
      </c>
      <c r="BB188" s="20"/>
      <c r="BC188" s="56"/>
      <c r="BD188" s="49"/>
      <c r="BE188" s="20"/>
      <c r="BF188" s="56"/>
      <c r="BH188" s="20"/>
      <c r="BI188" s="56"/>
    </row>
    <row r="189" spans="1:61" x14ac:dyDescent="0.3">
      <c r="A189" t="s">
        <v>190</v>
      </c>
      <c r="B189">
        <v>5</v>
      </c>
      <c r="C189">
        <v>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O189" t="s">
        <v>190</v>
      </c>
      <c r="P189">
        <v>0</v>
      </c>
      <c r="Q189">
        <v>28</v>
      </c>
      <c r="R189">
        <v>29</v>
      </c>
      <c r="S189">
        <v>26</v>
      </c>
      <c r="T189">
        <v>21.3</v>
      </c>
      <c r="U189">
        <v>25.9</v>
      </c>
      <c r="V189">
        <v>31.4</v>
      </c>
      <c r="W189">
        <v>25.7</v>
      </c>
      <c r="X189">
        <v>21</v>
      </c>
      <c r="Y189">
        <v>17.100000000000001</v>
      </c>
      <c r="Z189">
        <v>14</v>
      </c>
      <c r="AA189">
        <v>11.4</v>
      </c>
      <c r="AC189" t="s">
        <v>190</v>
      </c>
      <c r="AD189">
        <f t="shared" si="92"/>
        <v>5</v>
      </c>
      <c r="AE189">
        <f t="shared" si="92"/>
        <v>-27</v>
      </c>
      <c r="AF189">
        <f t="shared" si="92"/>
        <v>-29</v>
      </c>
      <c r="AG189">
        <f t="shared" si="92"/>
        <v>-26</v>
      </c>
      <c r="AH189">
        <f t="shared" si="92"/>
        <v>-21.3</v>
      </c>
      <c r="AI189">
        <f t="shared" si="92"/>
        <v>-25.9</v>
      </c>
      <c r="AJ189">
        <f t="shared" si="92"/>
        <v>-31.4</v>
      </c>
      <c r="AK189">
        <f t="shared" si="92"/>
        <v>-25.7</v>
      </c>
      <c r="AL189">
        <f t="shared" si="92"/>
        <v>-21</v>
      </c>
      <c r="AM189">
        <f t="shared" si="92"/>
        <v>-17.100000000000001</v>
      </c>
      <c r="AN189">
        <f t="shared" si="92"/>
        <v>-14</v>
      </c>
      <c r="AO189">
        <f t="shared" si="92"/>
        <v>-11.4</v>
      </c>
      <c r="AQ189" t="s">
        <v>246</v>
      </c>
      <c r="AR189" s="47">
        <f t="shared" si="94"/>
        <v>-99.874199999999973</v>
      </c>
      <c r="AS189" s="47">
        <f t="shared" si="95"/>
        <v>-615.13369999999986</v>
      </c>
      <c r="AT189" s="47">
        <f t="shared" si="95"/>
        <v>-1215.5208999999998</v>
      </c>
      <c r="AU189" s="47">
        <f t="shared" si="95"/>
        <v>-1925.9227999999996</v>
      </c>
      <c r="AV189" s="47">
        <f t="shared" si="95"/>
        <v>-2740.1209999999996</v>
      </c>
      <c r="AW189" s="47">
        <f t="shared" si="95"/>
        <v>-3583.2936</v>
      </c>
      <c r="AX189" s="47">
        <f t="shared" si="95"/>
        <v>-4377.5295999999998</v>
      </c>
      <c r="AY189" s="47">
        <f t="shared" si="95"/>
        <v>-5064.6007</v>
      </c>
      <c r="AZ189" s="47">
        <f t="shared" si="95"/>
        <v>-5661.5526</v>
      </c>
      <c r="BB189" s="20"/>
      <c r="BC189" s="56"/>
      <c r="BD189" s="49"/>
      <c r="BE189" s="20"/>
      <c r="BF189" s="56"/>
      <c r="BH189" s="20"/>
      <c r="BI189" s="56"/>
    </row>
    <row r="190" spans="1:61" x14ac:dyDescent="0.3">
      <c r="A190" t="s">
        <v>191</v>
      </c>
      <c r="B190">
        <v>7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O190" t="s">
        <v>191</v>
      </c>
      <c r="P190">
        <v>0</v>
      </c>
      <c r="Q190">
        <v>131</v>
      </c>
      <c r="R190">
        <v>131</v>
      </c>
      <c r="S190">
        <v>116.1</v>
      </c>
      <c r="T190">
        <v>100.9</v>
      </c>
      <c r="U190">
        <v>121.7</v>
      </c>
      <c r="V190">
        <v>125.9</v>
      </c>
      <c r="W190">
        <v>108</v>
      </c>
      <c r="X190">
        <v>88.1</v>
      </c>
      <c r="Y190">
        <v>71.900000000000006</v>
      </c>
      <c r="Z190">
        <v>58.6</v>
      </c>
      <c r="AA190">
        <v>47.8</v>
      </c>
      <c r="AC190" t="s">
        <v>191</v>
      </c>
      <c r="AD190">
        <f t="shared" si="92"/>
        <v>7</v>
      </c>
      <c r="AE190">
        <f t="shared" si="92"/>
        <v>-131</v>
      </c>
      <c r="AF190">
        <f t="shared" si="92"/>
        <v>-131</v>
      </c>
      <c r="AG190">
        <f t="shared" si="92"/>
        <v>-116.1</v>
      </c>
      <c r="AH190">
        <f t="shared" si="92"/>
        <v>-100.9</v>
      </c>
      <c r="AI190">
        <f t="shared" si="92"/>
        <v>-121.7</v>
      </c>
      <c r="AJ190">
        <f t="shared" si="92"/>
        <v>-125.9</v>
      </c>
      <c r="AK190">
        <f t="shared" si="92"/>
        <v>-108</v>
      </c>
      <c r="AL190">
        <f t="shared" si="92"/>
        <v>-88.1</v>
      </c>
      <c r="AM190">
        <f t="shared" si="92"/>
        <v>-71.900000000000006</v>
      </c>
      <c r="AN190">
        <f t="shared" si="92"/>
        <v>-58.6</v>
      </c>
      <c r="AO190">
        <f t="shared" si="92"/>
        <v>-47.8</v>
      </c>
      <c r="AR190" s="47"/>
      <c r="AS190" s="47"/>
      <c r="AT190" s="47"/>
      <c r="AU190" s="47"/>
      <c r="AV190" s="47"/>
      <c r="AW190" s="47"/>
      <c r="AX190" s="47"/>
      <c r="AY190" s="47"/>
      <c r="AZ190" s="47"/>
      <c r="BB190" s="20"/>
      <c r="BC190" s="56"/>
      <c r="BD190" s="49"/>
      <c r="BE190" s="20"/>
      <c r="BF190" s="56"/>
      <c r="BH190" s="20"/>
      <c r="BI190" s="56"/>
    </row>
    <row r="191" spans="1:61" x14ac:dyDescent="0.3">
      <c r="A191" t="s">
        <v>192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O191" t="s">
        <v>192</v>
      </c>
      <c r="P191">
        <v>0</v>
      </c>
      <c r="Q191">
        <v>13</v>
      </c>
      <c r="R191">
        <v>10</v>
      </c>
      <c r="S191">
        <v>11.2</v>
      </c>
      <c r="T191">
        <v>13.7</v>
      </c>
      <c r="U191">
        <v>16.600000000000001</v>
      </c>
      <c r="V191">
        <v>20.2</v>
      </c>
      <c r="W191">
        <v>24.6</v>
      </c>
      <c r="X191">
        <v>20.8</v>
      </c>
      <c r="Y191">
        <v>17</v>
      </c>
      <c r="Z191">
        <v>13.9</v>
      </c>
      <c r="AA191">
        <v>11.3</v>
      </c>
      <c r="AC191" t="s">
        <v>192</v>
      </c>
      <c r="AD191">
        <f t="shared" si="92"/>
        <v>0</v>
      </c>
      <c r="AE191">
        <f t="shared" si="92"/>
        <v>-13</v>
      </c>
      <c r="AF191">
        <f t="shared" si="92"/>
        <v>-10</v>
      </c>
      <c r="AG191">
        <f t="shared" si="92"/>
        <v>-11.2</v>
      </c>
      <c r="AH191">
        <f t="shared" si="92"/>
        <v>-13.7</v>
      </c>
      <c r="AI191">
        <f t="shared" si="92"/>
        <v>-16.600000000000001</v>
      </c>
      <c r="AJ191">
        <f t="shared" si="92"/>
        <v>-20.2</v>
      </c>
      <c r="AK191">
        <f t="shared" si="92"/>
        <v>-24.6</v>
      </c>
      <c r="AL191">
        <f t="shared" si="92"/>
        <v>-20.8</v>
      </c>
      <c r="AM191">
        <f t="shared" si="92"/>
        <v>-17</v>
      </c>
      <c r="AN191">
        <f t="shared" si="92"/>
        <v>-13.9</v>
      </c>
      <c r="AO191">
        <f t="shared" si="92"/>
        <v>-11.3</v>
      </c>
      <c r="AR191" s="47"/>
      <c r="AS191" s="47"/>
      <c r="AT191" s="47"/>
      <c r="AU191" s="47"/>
      <c r="AV191" s="47"/>
      <c r="AW191" s="47"/>
      <c r="AX191" s="47"/>
      <c r="AY191" s="47"/>
      <c r="AZ191" s="47"/>
      <c r="BB191" s="20"/>
      <c r="BC191" s="56"/>
      <c r="BD191" s="49"/>
      <c r="BE191" s="20"/>
      <c r="BF191" s="56"/>
      <c r="BH191" s="20"/>
      <c r="BI191" s="56"/>
    </row>
    <row r="192" spans="1:61" x14ac:dyDescent="0.3">
      <c r="A192" t="s">
        <v>193</v>
      </c>
      <c r="B192">
        <v>530</v>
      </c>
      <c r="C192">
        <v>4523</v>
      </c>
      <c r="D192">
        <v>4566</v>
      </c>
      <c r="E192">
        <v>4839.3999999999996</v>
      </c>
      <c r="F192">
        <v>5109.2</v>
      </c>
      <c r="G192">
        <v>5244.8</v>
      </c>
      <c r="H192">
        <v>5542.1</v>
      </c>
      <c r="I192">
        <v>5967.3</v>
      </c>
      <c r="J192">
        <v>6310.1</v>
      </c>
      <c r="K192">
        <v>6545.5</v>
      </c>
      <c r="L192">
        <v>6835.3</v>
      </c>
      <c r="M192">
        <v>7044.5</v>
      </c>
      <c r="O192" t="s">
        <v>193</v>
      </c>
      <c r="P192">
        <v>1</v>
      </c>
      <c r="Q192">
        <v>1442</v>
      </c>
      <c r="R192">
        <v>1552.4</v>
      </c>
      <c r="S192">
        <v>1373.5</v>
      </c>
      <c r="T192">
        <v>1119.9000000000001</v>
      </c>
      <c r="U192">
        <v>913.2</v>
      </c>
      <c r="V192">
        <v>744.6</v>
      </c>
      <c r="W192">
        <v>607.20000000000005</v>
      </c>
      <c r="X192">
        <v>495.1</v>
      </c>
      <c r="Y192">
        <v>403.7</v>
      </c>
      <c r="Z192">
        <v>329.2</v>
      </c>
      <c r="AA192">
        <v>268.39999999999998</v>
      </c>
      <c r="AC192" t="s">
        <v>193</v>
      </c>
      <c r="AD192">
        <f t="shared" si="92"/>
        <v>529</v>
      </c>
      <c r="AE192">
        <f t="shared" si="92"/>
        <v>3081</v>
      </c>
      <c r="AF192">
        <f t="shared" si="92"/>
        <v>3013.6</v>
      </c>
      <c r="AG192">
        <f t="shared" si="92"/>
        <v>3465.8999999999996</v>
      </c>
      <c r="AH192">
        <f t="shared" si="92"/>
        <v>3989.2999999999997</v>
      </c>
      <c r="AI192">
        <f t="shared" si="92"/>
        <v>4331.6000000000004</v>
      </c>
      <c r="AJ192">
        <f t="shared" si="92"/>
        <v>4797.5</v>
      </c>
      <c r="AK192">
        <f t="shared" si="92"/>
        <v>5360.1</v>
      </c>
      <c r="AL192">
        <f t="shared" si="92"/>
        <v>5815</v>
      </c>
      <c r="AM192">
        <f t="shared" si="92"/>
        <v>6141.8</v>
      </c>
      <c r="AN192">
        <f t="shared" si="92"/>
        <v>6506.1</v>
      </c>
      <c r="AO192">
        <f t="shared" si="92"/>
        <v>6776.1</v>
      </c>
      <c r="AR192" s="47"/>
      <c r="AS192" s="47"/>
      <c r="AT192" s="47"/>
      <c r="AU192" s="47"/>
      <c r="AV192" s="47"/>
      <c r="AW192" s="47"/>
      <c r="AX192" s="47"/>
      <c r="AY192" s="47"/>
      <c r="AZ192" s="47"/>
      <c r="BB192" s="20"/>
      <c r="BC192" s="56"/>
      <c r="BD192" s="49"/>
      <c r="BE192" s="20"/>
      <c r="BF192" s="56"/>
      <c r="BH192" s="20"/>
      <c r="BI192" s="56"/>
    </row>
    <row r="193" spans="1:61" x14ac:dyDescent="0.3">
      <c r="A193" t="s">
        <v>194</v>
      </c>
      <c r="B193">
        <v>290</v>
      </c>
      <c r="C193">
        <v>1832</v>
      </c>
      <c r="D193">
        <v>1765.7</v>
      </c>
      <c r="E193">
        <v>1549.7</v>
      </c>
      <c r="F193">
        <v>1155.0999999999999</v>
      </c>
      <c r="G193">
        <v>911.5</v>
      </c>
      <c r="H193">
        <v>1016.6</v>
      </c>
      <c r="I193">
        <v>1203.5999999999999</v>
      </c>
      <c r="J193">
        <v>1470.3</v>
      </c>
      <c r="K193">
        <v>1376.2</v>
      </c>
      <c r="L193">
        <v>1320.3</v>
      </c>
      <c r="M193">
        <v>1267.8</v>
      </c>
      <c r="O193" t="s">
        <v>194</v>
      </c>
      <c r="P193">
        <v>1</v>
      </c>
      <c r="Q193">
        <v>1451</v>
      </c>
      <c r="R193">
        <v>1403.6</v>
      </c>
      <c r="S193">
        <v>1241.8</v>
      </c>
      <c r="T193">
        <v>1012.5</v>
      </c>
      <c r="U193">
        <v>825.6</v>
      </c>
      <c r="V193">
        <v>673.2</v>
      </c>
      <c r="W193">
        <v>548.9</v>
      </c>
      <c r="X193">
        <v>447.6</v>
      </c>
      <c r="Y193">
        <v>365</v>
      </c>
      <c r="Z193">
        <v>297.60000000000002</v>
      </c>
      <c r="AA193">
        <v>242.7</v>
      </c>
      <c r="AC193" t="s">
        <v>194</v>
      </c>
      <c r="AD193">
        <f t="shared" si="92"/>
        <v>289</v>
      </c>
      <c r="AE193">
        <f t="shared" si="92"/>
        <v>381</v>
      </c>
      <c r="AF193">
        <f t="shared" si="92"/>
        <v>362.10000000000014</v>
      </c>
      <c r="AG193">
        <f t="shared" si="92"/>
        <v>307.90000000000009</v>
      </c>
      <c r="AH193">
        <f t="shared" si="92"/>
        <v>142.59999999999991</v>
      </c>
      <c r="AI193">
        <f t="shared" si="92"/>
        <v>85.899999999999977</v>
      </c>
      <c r="AJ193">
        <f t="shared" si="92"/>
        <v>343.4</v>
      </c>
      <c r="AK193">
        <f t="shared" si="92"/>
        <v>654.69999999999993</v>
      </c>
      <c r="AL193">
        <f t="shared" si="92"/>
        <v>1022.6999999999999</v>
      </c>
      <c r="AM193">
        <f t="shared" si="92"/>
        <v>1011.2</v>
      </c>
      <c r="AN193">
        <f t="shared" si="92"/>
        <v>1022.6999999999999</v>
      </c>
      <c r="AO193">
        <f t="shared" si="92"/>
        <v>1025.0999999999999</v>
      </c>
      <c r="AQ193" s="9" t="s">
        <v>57</v>
      </c>
      <c r="AR193" s="4">
        <v>2020</v>
      </c>
      <c r="AS193" s="4">
        <v>2025</v>
      </c>
      <c r="AT193" s="4">
        <v>2030</v>
      </c>
      <c r="AU193" s="4">
        <v>2035</v>
      </c>
      <c r="AV193" s="4">
        <v>2040</v>
      </c>
      <c r="AW193" s="4">
        <v>2045</v>
      </c>
      <c r="AX193" s="4">
        <v>2050</v>
      </c>
      <c r="AY193" s="4">
        <v>2055</v>
      </c>
      <c r="AZ193" s="4">
        <v>2060</v>
      </c>
    </row>
    <row r="194" spans="1:61" x14ac:dyDescent="0.3">
      <c r="A194" t="s">
        <v>195</v>
      </c>
      <c r="B194">
        <v>13</v>
      </c>
      <c r="C194">
        <v>0</v>
      </c>
      <c r="D194">
        <v>1</v>
      </c>
      <c r="E194">
        <v>0.8</v>
      </c>
      <c r="F194">
        <v>0.6</v>
      </c>
      <c r="G194">
        <v>0.5</v>
      </c>
      <c r="H194">
        <v>0.3</v>
      </c>
      <c r="I194">
        <v>0.3</v>
      </c>
      <c r="J194">
        <v>0.2</v>
      </c>
      <c r="K194">
        <v>0.1</v>
      </c>
      <c r="L194">
        <v>0.1</v>
      </c>
      <c r="M194">
        <v>0.1</v>
      </c>
      <c r="O194" t="s">
        <v>195</v>
      </c>
      <c r="P194">
        <v>0</v>
      </c>
      <c r="Q194">
        <v>5</v>
      </c>
      <c r="R194">
        <v>9</v>
      </c>
      <c r="S194">
        <v>9.8000000000000007</v>
      </c>
      <c r="T194">
        <v>8.1999999999999993</v>
      </c>
      <c r="U194">
        <v>6.7</v>
      </c>
      <c r="V194">
        <v>7.2</v>
      </c>
      <c r="W194">
        <v>8.8000000000000007</v>
      </c>
      <c r="X194">
        <v>10.7</v>
      </c>
      <c r="Y194">
        <v>13</v>
      </c>
      <c r="Z194">
        <v>15.9</v>
      </c>
      <c r="AA194">
        <v>19.3</v>
      </c>
      <c r="AC194" t="s">
        <v>195</v>
      </c>
      <c r="AD194">
        <f t="shared" si="92"/>
        <v>13</v>
      </c>
      <c r="AE194">
        <f t="shared" si="92"/>
        <v>-5</v>
      </c>
      <c r="AF194">
        <f t="shared" si="92"/>
        <v>-8</v>
      </c>
      <c r="AG194">
        <f t="shared" si="92"/>
        <v>-9</v>
      </c>
      <c r="AH194">
        <f t="shared" si="92"/>
        <v>-7.6</v>
      </c>
      <c r="AI194">
        <f t="shared" si="92"/>
        <v>-6.2</v>
      </c>
      <c r="AJ194">
        <f t="shared" si="92"/>
        <v>-6.9</v>
      </c>
      <c r="AK194">
        <f t="shared" si="92"/>
        <v>-8.5</v>
      </c>
      <c r="AL194">
        <f t="shared" si="92"/>
        <v>-10.5</v>
      </c>
      <c r="AM194">
        <f t="shared" si="92"/>
        <v>-12.9</v>
      </c>
      <c r="AN194">
        <f t="shared" si="92"/>
        <v>-15.8</v>
      </c>
      <c r="AO194">
        <f t="shared" si="92"/>
        <v>-19.2</v>
      </c>
      <c r="AQ194" t="s">
        <v>91</v>
      </c>
      <c r="AR194" s="47">
        <f>AR134</f>
        <v>46.858700000000006</v>
      </c>
      <c r="AS194" s="47">
        <f>AR194+AR134*4+AS134</f>
        <v>278.87350000000004</v>
      </c>
      <c r="AT194" s="47">
        <f t="shared" ref="AT194:AZ194" si="96">AS194+AS134*4+AT134</f>
        <v>499.10890000000006</v>
      </c>
      <c r="AU194" s="47">
        <f t="shared" si="96"/>
        <v>706.33650000000011</v>
      </c>
      <c r="AV194" s="47">
        <f t="shared" si="96"/>
        <v>902.44720000000018</v>
      </c>
      <c r="AW194" s="47">
        <f t="shared" si="96"/>
        <v>1090.6753000000003</v>
      </c>
      <c r="AX194" s="47">
        <f t="shared" si="96"/>
        <v>1273.8904000000002</v>
      </c>
      <c r="AY194" s="47">
        <f t="shared" si="96"/>
        <v>1452.7172000000003</v>
      </c>
      <c r="AZ194" s="47">
        <f t="shared" si="96"/>
        <v>1629.2630000000004</v>
      </c>
      <c r="BB194" s="79"/>
      <c r="BC194" s="79"/>
      <c r="BE194" s="79"/>
      <c r="BF194" s="79"/>
      <c r="BH194" s="79"/>
      <c r="BI194" s="79"/>
    </row>
    <row r="195" spans="1:61" x14ac:dyDescent="0.3">
      <c r="A195" t="s">
        <v>80</v>
      </c>
      <c r="B195">
        <v>10497</v>
      </c>
      <c r="C195">
        <v>21737</v>
      </c>
      <c r="D195">
        <v>21789.1</v>
      </c>
      <c r="E195">
        <v>18155.3</v>
      </c>
      <c r="F195">
        <v>24181</v>
      </c>
      <c r="G195">
        <v>32206.7</v>
      </c>
      <c r="H195">
        <v>42896</v>
      </c>
      <c r="I195">
        <v>32596.7</v>
      </c>
      <c r="J195">
        <v>24049.9</v>
      </c>
      <c r="K195">
        <v>17744</v>
      </c>
      <c r="L195">
        <v>13091.5</v>
      </c>
      <c r="M195">
        <v>9658.9</v>
      </c>
      <c r="O195" t="s">
        <v>80</v>
      </c>
      <c r="P195">
        <v>23</v>
      </c>
      <c r="Q195">
        <v>6</v>
      </c>
      <c r="R195">
        <v>7</v>
      </c>
      <c r="S195">
        <v>6.2</v>
      </c>
      <c r="T195">
        <v>5.0999999999999996</v>
      </c>
      <c r="U195">
        <v>4.0999999999999996</v>
      </c>
      <c r="V195">
        <v>3.4</v>
      </c>
      <c r="W195">
        <v>2.7</v>
      </c>
      <c r="X195">
        <v>2.2000000000000002</v>
      </c>
      <c r="Y195">
        <v>1.8</v>
      </c>
      <c r="Z195">
        <v>1.5</v>
      </c>
      <c r="AA195">
        <v>1.2</v>
      </c>
      <c r="AC195" t="s">
        <v>80</v>
      </c>
      <c r="AD195">
        <f t="shared" si="92"/>
        <v>10474</v>
      </c>
      <c r="AE195">
        <f t="shared" si="92"/>
        <v>21731</v>
      </c>
      <c r="AF195">
        <f t="shared" si="92"/>
        <v>21782.1</v>
      </c>
      <c r="AG195">
        <f t="shared" si="92"/>
        <v>18149.099999999999</v>
      </c>
      <c r="AH195">
        <f t="shared" si="92"/>
        <v>24175.9</v>
      </c>
      <c r="AI195">
        <f t="shared" si="92"/>
        <v>32202.600000000002</v>
      </c>
      <c r="AJ195">
        <f t="shared" si="92"/>
        <v>42892.6</v>
      </c>
      <c r="AK195">
        <f t="shared" si="92"/>
        <v>32594</v>
      </c>
      <c r="AL195">
        <f t="shared" si="92"/>
        <v>24047.7</v>
      </c>
      <c r="AM195">
        <f t="shared" si="92"/>
        <v>17742.2</v>
      </c>
      <c r="AN195">
        <f t="shared" si="92"/>
        <v>13090</v>
      </c>
      <c r="AO195">
        <f t="shared" si="92"/>
        <v>9657.6999999999989</v>
      </c>
      <c r="AQ195" t="s">
        <v>244</v>
      </c>
      <c r="AR195" s="47">
        <f t="shared" ref="AR195:AR197" si="97">AR135</f>
        <v>46.858700000000006</v>
      </c>
      <c r="AS195" s="47">
        <f t="shared" ref="AS195:AZ197" si="98">AR195+AR135*4+AS135</f>
        <v>280.4024</v>
      </c>
      <c r="AT195" s="47">
        <f t="shared" si="98"/>
        <v>510.05849999999998</v>
      </c>
      <c r="AU195" s="47">
        <f t="shared" si="98"/>
        <v>734.40929999999992</v>
      </c>
      <c r="AV195" s="47">
        <f t="shared" si="98"/>
        <v>949.08420000000001</v>
      </c>
      <c r="AW195" s="47">
        <f t="shared" si="98"/>
        <v>1152.0015000000001</v>
      </c>
      <c r="AX195" s="47">
        <f t="shared" si="98"/>
        <v>1349.758</v>
      </c>
      <c r="AY195" s="47">
        <f t="shared" si="98"/>
        <v>1543.3870999999999</v>
      </c>
      <c r="AZ195" s="47">
        <f t="shared" si="98"/>
        <v>1733.3234999999997</v>
      </c>
      <c r="BB195" s="20"/>
      <c r="BC195" s="56"/>
      <c r="BD195" s="49"/>
      <c r="BE195" s="20"/>
      <c r="BF195" s="56"/>
      <c r="BH195" s="20"/>
      <c r="BI195" s="56"/>
    </row>
    <row r="196" spans="1:61" x14ac:dyDescent="0.3">
      <c r="A196" t="s">
        <v>196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O196" t="s">
        <v>196</v>
      </c>
      <c r="P196">
        <v>0</v>
      </c>
      <c r="Q196">
        <v>16</v>
      </c>
      <c r="R196">
        <v>16</v>
      </c>
      <c r="S196">
        <v>18</v>
      </c>
      <c r="T196">
        <v>21.9</v>
      </c>
      <c r="U196">
        <v>26.6</v>
      </c>
      <c r="V196">
        <v>21.7</v>
      </c>
      <c r="W196">
        <v>17.7</v>
      </c>
      <c r="X196">
        <v>14.5</v>
      </c>
      <c r="Y196">
        <v>17.600000000000001</v>
      </c>
      <c r="Z196">
        <v>21.4</v>
      </c>
      <c r="AA196">
        <v>26</v>
      </c>
      <c r="AC196" t="s">
        <v>196</v>
      </c>
      <c r="AD196">
        <f t="shared" si="92"/>
        <v>0</v>
      </c>
      <c r="AE196">
        <f t="shared" si="92"/>
        <v>-16</v>
      </c>
      <c r="AF196">
        <f t="shared" si="92"/>
        <v>-16</v>
      </c>
      <c r="AG196">
        <f t="shared" si="92"/>
        <v>-18</v>
      </c>
      <c r="AH196">
        <f t="shared" si="92"/>
        <v>-21.9</v>
      </c>
      <c r="AI196">
        <f t="shared" si="92"/>
        <v>-26.6</v>
      </c>
      <c r="AJ196">
        <f t="shared" si="92"/>
        <v>-21.7</v>
      </c>
      <c r="AK196">
        <f t="shared" si="92"/>
        <v>-17.7</v>
      </c>
      <c r="AL196">
        <f t="shared" si="92"/>
        <v>-14.5</v>
      </c>
      <c r="AM196">
        <f t="shared" si="92"/>
        <v>-17.600000000000001</v>
      </c>
      <c r="AN196">
        <f t="shared" si="92"/>
        <v>-21.4</v>
      </c>
      <c r="AO196">
        <f t="shared" si="92"/>
        <v>-26</v>
      </c>
      <c r="AQ196" t="s">
        <v>245</v>
      </c>
      <c r="AR196" s="47">
        <f t="shared" si="97"/>
        <v>46.858700000000006</v>
      </c>
      <c r="AS196" s="47">
        <f t="shared" si="98"/>
        <v>273.76150000000001</v>
      </c>
      <c r="AT196" s="47">
        <f t="shared" si="98"/>
        <v>464.20230000000004</v>
      </c>
      <c r="AU196" s="47">
        <f t="shared" si="98"/>
        <v>623.63909999999998</v>
      </c>
      <c r="AV196" s="47">
        <f t="shared" si="98"/>
        <v>766.83089999999993</v>
      </c>
      <c r="AW196" s="47">
        <f t="shared" si="98"/>
        <v>898.77139999999997</v>
      </c>
      <c r="AX196" s="47">
        <f t="shared" si="98"/>
        <v>1027.7043000000001</v>
      </c>
      <c r="AY196" s="47">
        <f t="shared" si="98"/>
        <v>1156.7703999999999</v>
      </c>
      <c r="AZ196" s="47">
        <f t="shared" si="98"/>
        <v>1284.2037999999998</v>
      </c>
      <c r="BB196" s="20"/>
      <c r="BC196" s="56"/>
      <c r="BD196" s="49"/>
      <c r="BE196" s="20"/>
      <c r="BF196" s="56"/>
      <c r="BH196" s="20"/>
      <c r="BI196" s="56"/>
    </row>
    <row r="197" spans="1:61" x14ac:dyDescent="0.3">
      <c r="A197" t="s">
        <v>197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O197" t="s">
        <v>197</v>
      </c>
      <c r="P197">
        <v>0</v>
      </c>
      <c r="Q197">
        <v>13</v>
      </c>
      <c r="R197">
        <v>13</v>
      </c>
      <c r="S197">
        <v>12.6</v>
      </c>
      <c r="T197">
        <v>10.3</v>
      </c>
      <c r="U197">
        <v>8.4</v>
      </c>
      <c r="V197">
        <v>6.9</v>
      </c>
      <c r="W197">
        <v>5.6</v>
      </c>
      <c r="X197">
        <v>4.5999999999999996</v>
      </c>
      <c r="Y197">
        <v>5.5</v>
      </c>
      <c r="Z197">
        <v>6.7</v>
      </c>
      <c r="AA197">
        <v>8.1999999999999993</v>
      </c>
      <c r="AC197" t="s">
        <v>197</v>
      </c>
      <c r="AD197">
        <f t="shared" si="92"/>
        <v>0</v>
      </c>
      <c r="AE197">
        <f t="shared" si="92"/>
        <v>-13</v>
      </c>
      <c r="AF197">
        <f t="shared" si="92"/>
        <v>-13</v>
      </c>
      <c r="AG197">
        <f t="shared" si="92"/>
        <v>-12.6</v>
      </c>
      <c r="AH197">
        <f t="shared" si="92"/>
        <v>-10.3</v>
      </c>
      <c r="AI197">
        <f t="shared" si="92"/>
        <v>-8.4</v>
      </c>
      <c r="AJ197">
        <f t="shared" si="92"/>
        <v>-6.9</v>
      </c>
      <c r="AK197">
        <f t="shared" si="92"/>
        <v>-5.6</v>
      </c>
      <c r="AL197">
        <f t="shared" si="92"/>
        <v>-4.5999999999999996</v>
      </c>
      <c r="AM197">
        <f t="shared" si="92"/>
        <v>-5.5</v>
      </c>
      <c r="AN197">
        <f t="shared" si="92"/>
        <v>-6.7</v>
      </c>
      <c r="AO197">
        <f t="shared" si="92"/>
        <v>-8.1999999999999993</v>
      </c>
      <c r="AQ197" t="s">
        <v>246</v>
      </c>
      <c r="AR197" s="47">
        <f t="shared" si="97"/>
        <v>46.858700000000006</v>
      </c>
      <c r="AS197" s="47">
        <f t="shared" si="98"/>
        <v>279.92600000000004</v>
      </c>
      <c r="AT197" s="47">
        <f t="shared" si="98"/>
        <v>506.99670000000003</v>
      </c>
      <c r="AU197" s="47">
        <f t="shared" si="98"/>
        <v>727.74350000000004</v>
      </c>
      <c r="AV197" s="47">
        <f t="shared" si="98"/>
        <v>937.87830000000008</v>
      </c>
      <c r="AW197" s="47">
        <f t="shared" si="98"/>
        <v>1136.1089999999999</v>
      </c>
      <c r="AX197" s="47">
        <f t="shared" si="98"/>
        <v>1330.3110999999999</v>
      </c>
      <c r="AY197" s="47">
        <f t="shared" si="98"/>
        <v>1520.0002999999997</v>
      </c>
      <c r="AZ197" s="47">
        <f t="shared" si="98"/>
        <v>1706.6284999999998</v>
      </c>
      <c r="BB197" s="20"/>
      <c r="BC197" s="56"/>
      <c r="BD197" s="49"/>
      <c r="BE197" s="20"/>
      <c r="BF197" s="56"/>
      <c r="BH197" s="20"/>
      <c r="BI197" s="56"/>
    </row>
    <row r="198" spans="1:61" x14ac:dyDescent="0.3">
      <c r="A198" t="s">
        <v>198</v>
      </c>
      <c r="B198">
        <v>1</v>
      </c>
      <c r="C198">
        <v>1052</v>
      </c>
      <c r="D198">
        <v>1643</v>
      </c>
      <c r="E198">
        <v>1950.9</v>
      </c>
      <c r="F198">
        <v>2377.6999999999998</v>
      </c>
      <c r="G198">
        <v>2348.5</v>
      </c>
      <c r="H198">
        <v>2236.8000000000002</v>
      </c>
      <c r="I198">
        <v>2520.5</v>
      </c>
      <c r="J198">
        <v>3073.6</v>
      </c>
      <c r="K198">
        <v>4091.5</v>
      </c>
      <c r="L198">
        <v>5449.5</v>
      </c>
      <c r="M198">
        <v>7221.4</v>
      </c>
      <c r="O198" t="s">
        <v>198</v>
      </c>
      <c r="P198">
        <v>0</v>
      </c>
      <c r="Q198">
        <v>10</v>
      </c>
      <c r="R198">
        <v>16</v>
      </c>
      <c r="S198">
        <v>14.1</v>
      </c>
      <c r="T198">
        <v>11.5</v>
      </c>
      <c r="U198">
        <v>9.4</v>
      </c>
      <c r="V198">
        <v>7.7</v>
      </c>
      <c r="W198">
        <v>6.3</v>
      </c>
      <c r="X198">
        <v>5.0999999999999996</v>
      </c>
      <c r="Y198">
        <v>4.2</v>
      </c>
      <c r="Z198">
        <v>3.4</v>
      </c>
      <c r="AA198">
        <v>2.8</v>
      </c>
      <c r="AC198" t="s">
        <v>198</v>
      </c>
      <c r="AD198">
        <f t="shared" si="92"/>
        <v>1</v>
      </c>
      <c r="AE198">
        <f t="shared" si="92"/>
        <v>1042</v>
      </c>
      <c r="AF198">
        <f t="shared" si="92"/>
        <v>1627</v>
      </c>
      <c r="AG198">
        <f t="shared" si="92"/>
        <v>1936.8000000000002</v>
      </c>
      <c r="AH198">
        <f t="shared" si="92"/>
        <v>2366.1999999999998</v>
      </c>
      <c r="AI198">
        <f t="shared" si="92"/>
        <v>2339.1</v>
      </c>
      <c r="AJ198">
        <f t="shared" si="92"/>
        <v>2229.1000000000004</v>
      </c>
      <c r="AK198">
        <f t="shared" si="92"/>
        <v>2514.1999999999998</v>
      </c>
      <c r="AL198">
        <f t="shared" si="92"/>
        <v>3068.5</v>
      </c>
      <c r="AM198">
        <f t="shared" si="92"/>
        <v>4087.3</v>
      </c>
      <c r="AN198">
        <f t="shared" si="92"/>
        <v>5446.1</v>
      </c>
      <c r="AO198">
        <f t="shared" si="92"/>
        <v>7218.5999999999995</v>
      </c>
      <c r="AR198" s="47"/>
      <c r="AS198" s="47"/>
      <c r="AT198" s="47"/>
      <c r="AU198" s="47"/>
      <c r="AV198" s="47"/>
      <c r="AW198" s="47"/>
      <c r="AX198" s="47"/>
      <c r="AY198" s="47"/>
      <c r="AZ198" s="47"/>
      <c r="BB198" s="20"/>
      <c r="BC198" s="56"/>
      <c r="BD198" s="49"/>
      <c r="BE198" s="20"/>
      <c r="BF198" s="56"/>
      <c r="BH198" s="20"/>
      <c r="BI198" s="56"/>
    </row>
    <row r="199" spans="1:61" x14ac:dyDescent="0.3">
      <c r="A199" t="s">
        <v>199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O199" t="s">
        <v>199</v>
      </c>
      <c r="P199">
        <v>0</v>
      </c>
      <c r="Q199">
        <v>218</v>
      </c>
      <c r="R199">
        <v>217</v>
      </c>
      <c r="S199">
        <v>242.8</v>
      </c>
      <c r="T199">
        <v>264.2</v>
      </c>
      <c r="U199">
        <v>258.60000000000002</v>
      </c>
      <c r="V199">
        <v>248.8</v>
      </c>
      <c r="W199">
        <v>290.2</v>
      </c>
      <c r="X199">
        <v>318.89999999999998</v>
      </c>
      <c r="Y199">
        <v>313.89999999999998</v>
      </c>
      <c r="Z199">
        <v>302.3</v>
      </c>
      <c r="AA199">
        <v>296.60000000000002</v>
      </c>
      <c r="AC199" t="s">
        <v>199</v>
      </c>
      <c r="AD199">
        <f t="shared" si="92"/>
        <v>0</v>
      </c>
      <c r="AE199">
        <f t="shared" si="92"/>
        <v>-218</v>
      </c>
      <c r="AF199">
        <f t="shared" si="92"/>
        <v>-217</v>
      </c>
      <c r="AG199">
        <f t="shared" si="92"/>
        <v>-242.8</v>
      </c>
      <c r="AH199">
        <f t="shared" si="92"/>
        <v>-264.2</v>
      </c>
      <c r="AI199">
        <f t="shared" si="92"/>
        <v>-258.60000000000002</v>
      </c>
      <c r="AJ199">
        <f t="shared" si="92"/>
        <v>-248.8</v>
      </c>
      <c r="AK199">
        <f t="shared" si="92"/>
        <v>-290.2</v>
      </c>
      <c r="AL199">
        <f t="shared" si="92"/>
        <v>-318.89999999999998</v>
      </c>
      <c r="AM199">
        <f t="shared" si="92"/>
        <v>-313.89999999999998</v>
      </c>
      <c r="AN199">
        <f t="shared" si="92"/>
        <v>-302.3</v>
      </c>
      <c r="AO199">
        <f t="shared" si="92"/>
        <v>-296.60000000000002</v>
      </c>
      <c r="AR199" s="47"/>
      <c r="AS199" s="47"/>
      <c r="AT199" s="47"/>
      <c r="AU199" s="47"/>
      <c r="AV199" s="47"/>
      <c r="AW199" s="47"/>
      <c r="AX199" s="47"/>
      <c r="AY199" s="47"/>
      <c r="AZ199" s="47"/>
      <c r="BB199" s="20"/>
      <c r="BC199" s="56"/>
      <c r="BD199" s="49"/>
      <c r="BE199" s="20"/>
      <c r="BF199" s="56"/>
      <c r="BH199" s="20"/>
      <c r="BI199" s="56"/>
    </row>
    <row r="200" spans="1:61" x14ac:dyDescent="0.3">
      <c r="A200" s="9" t="s">
        <v>200</v>
      </c>
      <c r="B200" s="10">
        <f>B45+B62+B80+B113+B112+B139+B144+B153+B185+B186+B189+B190+B191+B196+B197+B199</f>
        <v>77459</v>
      </c>
      <c r="C200" s="10">
        <f>C45+C62+C80+C113+C112+C139+C144+C153+C185+C186+C189+C190+C191+C196+C197+C199</f>
        <v>153640</v>
      </c>
      <c r="D200" s="10">
        <f>D45+D62+D80+D113+D112+D139+D144+D153+D185+D186+D189+D190+D191+D196+D197+D199</f>
        <v>154886.30000000002</v>
      </c>
      <c r="E200" s="10">
        <f t="shared" ref="E200:M200" si="99">E45+E62+E80+E113+E112+E139+E144+E153+E185+E186+E189+E190+E191+E196+E197+E199</f>
        <v>154226.09999999998</v>
      </c>
      <c r="F200" s="10">
        <f t="shared" si="99"/>
        <v>159567</v>
      </c>
      <c r="G200" s="10">
        <f t="shared" si="99"/>
        <v>170658.2</v>
      </c>
      <c r="H200" s="10">
        <f t="shared" si="99"/>
        <v>189964.5</v>
      </c>
      <c r="I200" s="10">
        <f t="shared" si="99"/>
        <v>196162.09999999998</v>
      </c>
      <c r="J200" s="10">
        <f t="shared" si="99"/>
        <v>200101.5</v>
      </c>
      <c r="K200" s="10">
        <f t="shared" si="99"/>
        <v>205204.30000000002</v>
      </c>
      <c r="L200" s="10">
        <f t="shared" si="99"/>
        <v>214252.80000000005</v>
      </c>
      <c r="M200" s="10">
        <f t="shared" si="99"/>
        <v>228155.59999999998</v>
      </c>
      <c r="O200" s="9" t="s">
        <v>200</v>
      </c>
      <c r="P200" s="10">
        <f>P45+P62+P80+P113+P112+P139+P144+P153+P185+P186+P189+P190+P191+P196+P197+P199</f>
        <v>83308</v>
      </c>
      <c r="Q200" s="10">
        <f>Q45+Q62+Q80+Q113+Q112+Q139+Q144+Q153+Q185+Q186+Q189+Q190+Q191+Q196+Q197+Q199</f>
        <v>108138</v>
      </c>
      <c r="R200" s="10">
        <f>R45+R62+R80+R113+R112+R139+R144+R153+R185+R186+R189+R190+R191+R196+R197+R199</f>
        <v>112232.1</v>
      </c>
      <c r="S200" s="10">
        <f t="shared" ref="S200:AA200" si="100">S45+S62+S80+S113+S112+S139+S144+S153+S185+S186+S189+S190+S191+S196+S197+S199</f>
        <v>107810.50000000003</v>
      </c>
      <c r="T200" s="10">
        <f t="shared" si="100"/>
        <v>106987.3</v>
      </c>
      <c r="U200" s="10">
        <f t="shared" si="100"/>
        <v>102835.70000000001</v>
      </c>
      <c r="V200" s="10">
        <f t="shared" si="100"/>
        <v>109889.69999999998</v>
      </c>
      <c r="W200" s="10">
        <f t="shared" si="100"/>
        <v>120940.99999999999</v>
      </c>
      <c r="X200" s="10">
        <f t="shared" si="100"/>
        <v>136152.30000000002</v>
      </c>
      <c r="Y200" s="10">
        <f t="shared" si="100"/>
        <v>155176.1</v>
      </c>
      <c r="Z200" s="10">
        <f t="shared" si="100"/>
        <v>177022.4</v>
      </c>
      <c r="AA200" s="10">
        <f t="shared" si="100"/>
        <v>200354.49999999997</v>
      </c>
      <c r="AC200" s="9" t="s">
        <v>200</v>
      </c>
      <c r="AD200" s="10">
        <f>AD45+AD62+AD80+AD113+AD112+AD139+AD144+AD153+AD185+AD186+AD189+AD190+AD191+AD196+AD197+AD199</f>
        <v>-5849</v>
      </c>
      <c r="AE200" s="10">
        <f>AE45+AE62+AE80+AE113+AE112+AE139+AE144+AE153+AE185+AE186+AE189+AE190+AE191+AE196+AE197+AE199</f>
        <v>45502</v>
      </c>
      <c r="AF200" s="10">
        <f>AF45+AF62+AF80+AF113+AF112+AF139+AF144+AF153+AF185+AF186+AF189+AF190+AF191+AF196+AF197+AF199</f>
        <v>42654.2</v>
      </c>
      <c r="AG200" s="10">
        <f t="shared" ref="AG200:AO200" si="101">AG45+AG62+AG80+AG113+AG112+AG139+AG144+AG153+AG185+AG186+AG189+AG190+AG191+AG196+AG197+AG199</f>
        <v>46415.600000000006</v>
      </c>
      <c r="AH200" s="10">
        <f t="shared" si="101"/>
        <v>52579.7</v>
      </c>
      <c r="AI200" s="10">
        <f t="shared" si="101"/>
        <v>67822.499999999971</v>
      </c>
      <c r="AJ200" s="10">
        <f t="shared" si="101"/>
        <v>80074.800000000032</v>
      </c>
      <c r="AK200" s="10">
        <f t="shared" si="101"/>
        <v>75221.10000000002</v>
      </c>
      <c r="AL200" s="10">
        <f t="shared" si="101"/>
        <v>63949.199999999975</v>
      </c>
      <c r="AM200" s="10">
        <f t="shared" si="101"/>
        <v>50028.19999999999</v>
      </c>
      <c r="AN200" s="10">
        <f t="shared" si="101"/>
        <v>37230.399999999987</v>
      </c>
      <c r="AO200" s="10">
        <f t="shared" si="101"/>
        <v>27801.100000000013</v>
      </c>
      <c r="AR200" s="47"/>
      <c r="AS200" s="47"/>
      <c r="AT200" s="47"/>
      <c r="AU200" s="47"/>
      <c r="AV200" s="47"/>
      <c r="AW200" s="47"/>
      <c r="AX200" s="47"/>
      <c r="AY200" s="47"/>
      <c r="AZ200" s="47"/>
      <c r="BB200" s="20"/>
      <c r="BC200" s="56"/>
      <c r="BD200" s="49"/>
      <c r="BE200" s="20"/>
      <c r="BF200" s="56"/>
      <c r="BH200" s="20"/>
      <c r="BI200" s="56"/>
    </row>
    <row r="201" spans="1:61" x14ac:dyDescent="0.3">
      <c r="A201" s="9" t="s">
        <v>201</v>
      </c>
      <c r="B201" s="10">
        <f>B202-B200</f>
        <v>35654</v>
      </c>
      <c r="C201" s="10">
        <f>C202-C200</f>
        <v>49499</v>
      </c>
      <c r="D201" s="10">
        <f>D202-D200</f>
        <v>49787.199999999983</v>
      </c>
      <c r="E201" s="10">
        <f t="shared" ref="E201:M201" si="102">E202-E200</f>
        <v>52797.800000000017</v>
      </c>
      <c r="F201" s="10">
        <f t="shared" si="102"/>
        <v>60596.799999999988</v>
      </c>
      <c r="G201" s="10">
        <f t="shared" si="102"/>
        <v>66986.700000000012</v>
      </c>
      <c r="H201" s="10">
        <f t="shared" si="102"/>
        <v>67339.200000000012</v>
      </c>
      <c r="I201" s="10">
        <f t="shared" si="102"/>
        <v>66957.20000000007</v>
      </c>
      <c r="J201" s="10">
        <f t="shared" si="102"/>
        <v>66677.700000000012</v>
      </c>
      <c r="K201" s="10">
        <f t="shared" si="102"/>
        <v>65994.100000000006</v>
      </c>
      <c r="L201" s="10">
        <f t="shared" si="102"/>
        <v>66879.5</v>
      </c>
      <c r="M201" s="10">
        <f t="shared" si="102"/>
        <v>67559.099999999977</v>
      </c>
      <c r="O201" s="9" t="s">
        <v>201</v>
      </c>
      <c r="P201" s="10">
        <f>P202-P200</f>
        <v>23423</v>
      </c>
      <c r="Q201" s="10">
        <f>Q202-Q200</f>
        <v>95511</v>
      </c>
      <c r="R201" s="10">
        <f>R202-R200</f>
        <v>96572.9</v>
      </c>
      <c r="S201" s="10">
        <f t="shared" ref="S201:AA201" si="103">S202-S200</f>
        <v>103345.60000000001</v>
      </c>
      <c r="T201" s="10">
        <f t="shared" si="103"/>
        <v>117307.50000000004</v>
      </c>
      <c r="U201" s="10">
        <f t="shared" si="103"/>
        <v>138939.09999999992</v>
      </c>
      <c r="V201" s="10">
        <f t="shared" si="103"/>
        <v>151546.40000000011</v>
      </c>
      <c r="W201" s="10">
        <f t="shared" si="103"/>
        <v>146308.5</v>
      </c>
      <c r="X201" s="10">
        <f t="shared" si="103"/>
        <v>134757.90000000005</v>
      </c>
      <c r="Y201" s="10">
        <f t="shared" si="103"/>
        <v>120154.00000000003</v>
      </c>
      <c r="Z201" s="10">
        <f t="shared" si="103"/>
        <v>108240.7000000001</v>
      </c>
      <c r="AA201" s="10">
        <f t="shared" si="103"/>
        <v>99491.699999999924</v>
      </c>
      <c r="AC201" s="9" t="s">
        <v>201</v>
      </c>
      <c r="AD201" s="10">
        <f>AD202-AD200</f>
        <v>12231</v>
      </c>
      <c r="AE201" s="10">
        <f>AE202-AE200</f>
        <v>-46012</v>
      </c>
      <c r="AF201" s="10">
        <f>AF202-AF200</f>
        <v>-46785.7</v>
      </c>
      <c r="AG201" s="10">
        <f t="shared" ref="AG201:AO201" si="104">AG202-AG200</f>
        <v>-50547.799999999974</v>
      </c>
      <c r="AH201" s="10">
        <f t="shared" si="104"/>
        <v>-56710.700000000004</v>
      </c>
      <c r="AI201" s="10">
        <f t="shared" si="104"/>
        <v>-71952.399999999951</v>
      </c>
      <c r="AJ201" s="10">
        <f t="shared" si="104"/>
        <v>-84207.200000000012</v>
      </c>
      <c r="AK201" s="10">
        <f t="shared" si="104"/>
        <v>-79351.300000000047</v>
      </c>
      <c r="AL201" s="10">
        <f t="shared" si="104"/>
        <v>-68080.199999999983</v>
      </c>
      <c r="AM201" s="10">
        <f t="shared" si="104"/>
        <v>-54159.900000000023</v>
      </c>
      <c r="AN201" s="10">
        <f t="shared" si="104"/>
        <v>-41361.200000000004</v>
      </c>
      <c r="AO201" s="10">
        <f t="shared" si="104"/>
        <v>-31932.600000000028</v>
      </c>
      <c r="AQ201" s="4" t="s">
        <v>63</v>
      </c>
      <c r="AR201" s="4">
        <v>2020</v>
      </c>
      <c r="AS201" s="4">
        <v>2025</v>
      </c>
      <c r="AT201" s="4">
        <v>2030</v>
      </c>
      <c r="AU201" s="4">
        <v>2035</v>
      </c>
      <c r="AV201" s="4">
        <v>2040</v>
      </c>
      <c r="AW201" s="4">
        <v>2045</v>
      </c>
      <c r="AX201" s="4">
        <v>2050</v>
      </c>
      <c r="AY201" s="4">
        <v>2055</v>
      </c>
      <c r="AZ201" s="4">
        <v>2060</v>
      </c>
    </row>
    <row r="202" spans="1:61" x14ac:dyDescent="0.3">
      <c r="A202" s="9" t="s">
        <v>87</v>
      </c>
      <c r="B202" s="10">
        <f>SUM(B4,B58,B81,B98,B138,B153,B184)</f>
        <v>113113</v>
      </c>
      <c r="C202" s="10">
        <f>SUM(C4,C58,C81,C98,C138,C153,C184)</f>
        <v>203139</v>
      </c>
      <c r="D202" s="10">
        <f>SUM(D4,D58,D81,D98,D138,D153,D184)</f>
        <v>204673.5</v>
      </c>
      <c r="E202" s="10">
        <f t="shared" ref="E202:M202" si="105">SUM(E4,E58,E81,E98,E138,E153,E184)</f>
        <v>207023.9</v>
      </c>
      <c r="F202" s="10">
        <f t="shared" si="105"/>
        <v>220163.8</v>
      </c>
      <c r="G202" s="10">
        <f t="shared" si="105"/>
        <v>237644.90000000002</v>
      </c>
      <c r="H202" s="10">
        <f t="shared" si="105"/>
        <v>257303.7</v>
      </c>
      <c r="I202" s="10">
        <f t="shared" si="105"/>
        <v>263119.30000000005</v>
      </c>
      <c r="J202" s="10">
        <f t="shared" si="105"/>
        <v>266779.2</v>
      </c>
      <c r="K202" s="10">
        <f t="shared" si="105"/>
        <v>271198.40000000002</v>
      </c>
      <c r="L202" s="10">
        <f t="shared" si="105"/>
        <v>281132.30000000005</v>
      </c>
      <c r="M202" s="10">
        <f t="shared" si="105"/>
        <v>295714.69999999995</v>
      </c>
      <c r="O202" s="9" t="s">
        <v>87</v>
      </c>
      <c r="P202" s="10">
        <f>SUM(P4,P58,P81,P98,P138,P153,P184)</f>
        <v>106731</v>
      </c>
      <c r="Q202" s="10">
        <f>SUM(Q4,Q58,Q81,Q98,Q138,Q153,Q184)</f>
        <v>203649</v>
      </c>
      <c r="R202" s="10">
        <f>SUM(R4,R58,R81,R98,R138,R153,R184)</f>
        <v>208805</v>
      </c>
      <c r="S202" s="10">
        <f t="shared" ref="S202:AA202" si="106">SUM(S4,S58,S81,S98,S138,S153,S184)</f>
        <v>211156.10000000003</v>
      </c>
      <c r="T202" s="10">
        <f t="shared" si="106"/>
        <v>224294.80000000005</v>
      </c>
      <c r="U202" s="10">
        <f t="shared" si="106"/>
        <v>241774.79999999993</v>
      </c>
      <c r="V202" s="10">
        <f t="shared" si="106"/>
        <v>261436.10000000009</v>
      </c>
      <c r="W202" s="10">
        <f t="shared" si="106"/>
        <v>267249.5</v>
      </c>
      <c r="X202" s="10">
        <f t="shared" si="106"/>
        <v>270910.20000000007</v>
      </c>
      <c r="Y202" s="10">
        <f t="shared" si="106"/>
        <v>275330.10000000003</v>
      </c>
      <c r="Z202" s="10">
        <f t="shared" si="106"/>
        <v>285263.10000000009</v>
      </c>
      <c r="AA202" s="10">
        <f t="shared" si="106"/>
        <v>299846.1999999999</v>
      </c>
      <c r="AC202" s="9" t="s">
        <v>87</v>
      </c>
      <c r="AD202" s="10">
        <f>SUM(AD4,AD58,AD81,AD98,AD138,AD153,AD184)</f>
        <v>6382</v>
      </c>
      <c r="AE202" s="10">
        <f>SUM(AE4,AE58,AE81,AE98,AE138,AE153,AE184)</f>
        <v>-510</v>
      </c>
      <c r="AF202" s="10">
        <f>SUM(AF4,AF58,AF81,AF98,AF138,AF153,AF184)</f>
        <v>-4131.4999999999964</v>
      </c>
      <c r="AG202" s="10">
        <f t="shared" ref="AG202:AO202" si="107">SUM(AG4,AG58,AG81,AG98,AG138,AG153,AG184)</f>
        <v>-4132.1999999999671</v>
      </c>
      <c r="AH202" s="10">
        <f t="shared" si="107"/>
        <v>-4131.0000000000082</v>
      </c>
      <c r="AI202" s="10">
        <f t="shared" si="107"/>
        <v>-4129.8999999999778</v>
      </c>
      <c r="AJ202" s="10">
        <f t="shared" si="107"/>
        <v>-4132.3999999999851</v>
      </c>
      <c r="AK202" s="10">
        <f t="shared" si="107"/>
        <v>-4130.2000000000298</v>
      </c>
      <c r="AL202" s="10">
        <f t="shared" si="107"/>
        <v>-4131.0000000000146</v>
      </c>
      <c r="AM202" s="10">
        <f t="shared" si="107"/>
        <v>-4131.7000000000335</v>
      </c>
      <c r="AN202" s="10">
        <f t="shared" si="107"/>
        <v>-4130.8000000000175</v>
      </c>
      <c r="AO202" s="10">
        <f t="shared" si="107"/>
        <v>-4131.5000000000146</v>
      </c>
      <c r="AQ202" t="s">
        <v>91</v>
      </c>
      <c r="AR202" s="47">
        <f>AR142</f>
        <v>4.5709000000000026</v>
      </c>
      <c r="AS202" s="47">
        <f>AR202+AR142*4+AS142</f>
        <v>24.892200000000017</v>
      </c>
      <c r="AT202" s="47">
        <f t="shared" ref="AT202:AZ202" si="108">AS202+AS142*4+AT142</f>
        <v>40.103300000000026</v>
      </c>
      <c r="AU202" s="47">
        <f t="shared" si="108"/>
        <v>74.225899999999982</v>
      </c>
      <c r="AV202" s="47">
        <f t="shared" si="108"/>
        <v>80.427599999999998</v>
      </c>
      <c r="AW202" s="47">
        <f t="shared" si="108"/>
        <v>-29.987299999999998</v>
      </c>
      <c r="AX202" s="47">
        <f t="shared" si="108"/>
        <v>-261.7894</v>
      </c>
      <c r="AY202" s="47">
        <f t="shared" si="108"/>
        <v>-623.91450000000009</v>
      </c>
      <c r="AZ202" s="47">
        <f t="shared" si="108"/>
        <v>-1112.7215000000001</v>
      </c>
      <c r="BB202" s="79"/>
      <c r="BC202" s="79"/>
      <c r="BE202" s="79"/>
      <c r="BF202" s="79"/>
      <c r="BH202" s="79"/>
      <c r="BI202" s="79"/>
    </row>
    <row r="203" spans="1:61" x14ac:dyDescent="0.3">
      <c r="AQ203" t="s">
        <v>244</v>
      </c>
      <c r="AR203" s="47">
        <f t="shared" ref="AR203:AR205" si="109">AR143</f>
        <v>4.5709000000000026</v>
      </c>
      <c r="AS203" s="47">
        <f t="shared" ref="AS203:AZ205" si="110">AR203+AR143*4+AS143</f>
        <v>32.009600000000013</v>
      </c>
      <c r="AT203" s="47">
        <f t="shared" si="110"/>
        <v>83.935900000000032</v>
      </c>
      <c r="AU203" s="47">
        <f t="shared" si="110"/>
        <v>171.29490000000004</v>
      </c>
      <c r="AV203" s="47">
        <f t="shared" si="110"/>
        <v>295.4083</v>
      </c>
      <c r="AW203" s="47">
        <f t="shared" si="110"/>
        <v>375.13309999999996</v>
      </c>
      <c r="AX203" s="47">
        <f t="shared" si="110"/>
        <v>359.07130000000001</v>
      </c>
      <c r="AY203" s="47">
        <f t="shared" si="110"/>
        <v>223.09070000000008</v>
      </c>
      <c r="AZ203" s="47">
        <f t="shared" si="110"/>
        <v>-47.093399999999775</v>
      </c>
      <c r="BB203" s="20"/>
      <c r="BC203" s="56"/>
      <c r="BD203" s="49"/>
      <c r="BE203" s="20"/>
      <c r="BF203" s="56"/>
      <c r="BH203" s="20"/>
      <c r="BI203" s="56"/>
    </row>
    <row r="204" spans="1:61" x14ac:dyDescent="0.3">
      <c r="AQ204" t="s">
        <v>245</v>
      </c>
      <c r="AR204" s="47">
        <f t="shared" si="109"/>
        <v>4.5709000000000026</v>
      </c>
      <c r="AS204" s="47">
        <f t="shared" si="110"/>
        <v>40.782800000000009</v>
      </c>
      <c r="AT204" s="47">
        <f t="shared" si="110"/>
        <v>146.61060000000001</v>
      </c>
      <c r="AU204" s="47">
        <f t="shared" si="110"/>
        <v>325.68299999999994</v>
      </c>
      <c r="AV204" s="47">
        <f t="shared" si="110"/>
        <v>539.58389999999986</v>
      </c>
      <c r="AW204" s="47">
        <f t="shared" si="110"/>
        <v>744.19539999999995</v>
      </c>
      <c r="AX204" s="47">
        <f t="shared" si="110"/>
        <v>869.18369999999993</v>
      </c>
      <c r="AY204" s="47">
        <f t="shared" si="110"/>
        <v>849.42719999999986</v>
      </c>
      <c r="AZ204" s="47">
        <f t="shared" si="110"/>
        <v>689.88499999999988</v>
      </c>
      <c r="BB204" s="20"/>
      <c r="BC204" s="56"/>
      <c r="BD204" s="49"/>
      <c r="BE204" s="20"/>
      <c r="BF204" s="56"/>
      <c r="BH204" s="20"/>
      <c r="BI204" s="56"/>
    </row>
    <row r="205" spans="1:61" x14ac:dyDescent="0.3">
      <c r="AQ205" t="s">
        <v>246</v>
      </c>
      <c r="AR205" s="47">
        <f t="shared" si="109"/>
        <v>4.5709000000000026</v>
      </c>
      <c r="AS205" s="47">
        <f t="shared" si="110"/>
        <v>33.07060000000002</v>
      </c>
      <c r="AT205" s="47">
        <f t="shared" si="110"/>
        <v>90.777600000000049</v>
      </c>
      <c r="AU205" s="47">
        <f t="shared" si="110"/>
        <v>183.83010000000004</v>
      </c>
      <c r="AV205" s="47">
        <f t="shared" si="110"/>
        <v>310.16609999999997</v>
      </c>
      <c r="AW205" s="47">
        <f t="shared" si="110"/>
        <v>405.48160000000001</v>
      </c>
      <c r="AX205" s="47">
        <f t="shared" si="110"/>
        <v>385.63099999999997</v>
      </c>
      <c r="AY205" s="47">
        <f t="shared" si="110"/>
        <v>242.2587</v>
      </c>
      <c r="AZ205" s="47">
        <f t="shared" si="110"/>
        <v>-32.250500000000031</v>
      </c>
      <c r="BB205" s="20"/>
      <c r="BC205" s="56"/>
      <c r="BD205" s="49"/>
      <c r="BE205" s="20"/>
      <c r="BF205" s="56"/>
      <c r="BH205" s="20"/>
      <c r="BI205" s="56"/>
    </row>
    <row r="206" spans="1:61" x14ac:dyDescent="0.3">
      <c r="AR206" s="47"/>
      <c r="AS206" s="47"/>
      <c r="AT206" s="47"/>
      <c r="AU206" s="47"/>
      <c r="AV206" s="47"/>
      <c r="AW206" s="47"/>
      <c r="AX206" s="47"/>
      <c r="AY206" s="47"/>
      <c r="AZ206" s="47"/>
      <c r="BB206" s="20"/>
      <c r="BC206" s="56"/>
      <c r="BD206" s="49"/>
      <c r="BE206" s="20"/>
      <c r="BF206" s="56"/>
      <c r="BH206" s="20"/>
      <c r="BI206" s="56"/>
    </row>
    <row r="207" spans="1:61" x14ac:dyDescent="0.3">
      <c r="AR207" s="47"/>
      <c r="AS207" s="47"/>
      <c r="AT207" s="47"/>
      <c r="AU207" s="47"/>
      <c r="AV207" s="47"/>
      <c r="AW207" s="47"/>
      <c r="AX207" s="47"/>
      <c r="AY207" s="47"/>
      <c r="AZ207" s="47"/>
      <c r="BB207" s="20"/>
      <c r="BC207" s="56"/>
      <c r="BD207" s="49"/>
      <c r="BE207" s="20"/>
      <c r="BF207" s="56"/>
      <c r="BH207" s="20"/>
      <c r="BI207" s="56"/>
    </row>
    <row r="208" spans="1:61" x14ac:dyDescent="0.3">
      <c r="AR208" s="47"/>
      <c r="AS208" s="47"/>
      <c r="AT208" s="47"/>
      <c r="AU208" s="47"/>
      <c r="AV208" s="47"/>
      <c r="AW208" s="47"/>
      <c r="AX208" s="47"/>
      <c r="AY208" s="47"/>
      <c r="AZ208" s="47"/>
      <c r="BB208" s="20"/>
      <c r="BC208" s="56"/>
      <c r="BD208" s="49"/>
      <c r="BE208" s="20"/>
      <c r="BF208" s="56"/>
      <c r="BH208" s="20"/>
      <c r="BI208" s="56"/>
    </row>
    <row r="209" spans="43:64" x14ac:dyDescent="0.3">
      <c r="AQ209" s="4" t="s">
        <v>87</v>
      </c>
      <c r="AR209" s="4">
        <v>2020</v>
      </c>
      <c r="AS209" s="4">
        <v>2025</v>
      </c>
      <c r="AT209" s="4">
        <v>2030</v>
      </c>
      <c r="AU209" s="4">
        <v>2035</v>
      </c>
      <c r="AV209" s="4">
        <v>2040</v>
      </c>
      <c r="AW209" s="4">
        <v>2045</v>
      </c>
      <c r="AX209" s="4">
        <v>2050</v>
      </c>
      <c r="AY209" s="4">
        <v>2055</v>
      </c>
      <c r="AZ209" s="4">
        <v>2060</v>
      </c>
    </row>
    <row r="210" spans="43:64" x14ac:dyDescent="0.3">
      <c r="AQ210" t="s">
        <v>91</v>
      </c>
      <c r="AR210" s="47">
        <f>AR150</f>
        <v>-4.1321999999999672</v>
      </c>
      <c r="AS210" s="47">
        <f>AR210+AR150*4+AS150</f>
        <v>-24.791999999999845</v>
      </c>
      <c r="AT210" s="47">
        <f t="shared" ref="AT210:AZ210" si="111">AS210+AS150*4+AT150</f>
        <v>-45.445899999999853</v>
      </c>
      <c r="AU210" s="47">
        <f t="shared" si="111"/>
        <v>-66.097899999999754</v>
      </c>
      <c r="AV210" s="47">
        <f t="shared" si="111"/>
        <v>-86.75769999999973</v>
      </c>
      <c r="AW210" s="47">
        <f t="shared" si="111"/>
        <v>-107.40949999999987</v>
      </c>
      <c r="AX210" s="47">
        <f t="shared" si="111"/>
        <v>-128.06519999999995</v>
      </c>
      <c r="AY210" s="47">
        <f t="shared" si="111"/>
        <v>-148.72280000000009</v>
      </c>
      <c r="AZ210" s="47">
        <f t="shared" si="111"/>
        <v>-169.37750000000017</v>
      </c>
      <c r="BB210" s="79"/>
      <c r="BC210" s="79"/>
      <c r="BE210" s="79"/>
      <c r="BF210" s="79"/>
      <c r="BH210" s="79"/>
      <c r="BI210" s="79"/>
    </row>
    <row r="211" spans="43:64" x14ac:dyDescent="0.3">
      <c r="AQ211" t="s">
        <v>244</v>
      </c>
      <c r="AR211" s="47">
        <f t="shared" ref="AR211:AR213" si="112">AR151</f>
        <v>-4.1321999999999672</v>
      </c>
      <c r="AS211" s="47">
        <f t="shared" ref="AS211:AZ213" si="113">AR211+AR151*4+AS151</f>
        <v>-24.791699999999832</v>
      </c>
      <c r="AT211" s="47">
        <f t="shared" si="113"/>
        <v>-45.44569999999981</v>
      </c>
      <c r="AU211" s="47">
        <f t="shared" si="113"/>
        <v>-66.101999999999819</v>
      </c>
      <c r="AV211" s="47">
        <f t="shared" si="113"/>
        <v>-86.758699999999834</v>
      </c>
      <c r="AW211" s="47">
        <f t="shared" si="113"/>
        <v>-107.41259999999981</v>
      </c>
      <c r="AX211" s="47">
        <f t="shared" si="113"/>
        <v>-128.06829999999985</v>
      </c>
      <c r="AY211" s="47">
        <f t="shared" si="113"/>
        <v>-148.72369999999972</v>
      </c>
      <c r="AZ211" s="47">
        <f t="shared" si="113"/>
        <v>-169.37469999999959</v>
      </c>
      <c r="BB211" s="20"/>
      <c r="BC211" s="56"/>
      <c r="BD211" s="49"/>
      <c r="BE211" s="20"/>
      <c r="BF211" s="56"/>
      <c r="BH211" s="20"/>
      <c r="BI211" s="56"/>
    </row>
    <row r="212" spans="43:64" x14ac:dyDescent="0.3">
      <c r="AQ212" t="s">
        <v>245</v>
      </c>
      <c r="AR212" s="47">
        <f t="shared" si="112"/>
        <v>-4.1321999999999672</v>
      </c>
      <c r="AS212" s="47">
        <f t="shared" si="113"/>
        <v>-24.792299999999873</v>
      </c>
      <c r="AT212" s="47">
        <f t="shared" si="113"/>
        <v>-45.448400000000056</v>
      </c>
      <c r="AU212" s="47">
        <f t="shared" si="113"/>
        <v>-66.103600000000213</v>
      </c>
      <c r="AV212" s="47">
        <f t="shared" si="113"/>
        <v>-86.760700000000327</v>
      </c>
      <c r="AW212" s="47">
        <f t="shared" si="113"/>
        <v>-107.41410000000074</v>
      </c>
      <c r="AX212" s="47">
        <f t="shared" si="113"/>
        <v>-128.06790000000103</v>
      </c>
      <c r="AY212" s="47">
        <f t="shared" si="113"/>
        <v>-148.72420000000091</v>
      </c>
      <c r="AZ212" s="47">
        <f t="shared" si="113"/>
        <v>-169.37720000000087</v>
      </c>
      <c r="BB212" s="20"/>
      <c r="BC212" s="56"/>
      <c r="BD212" s="49"/>
      <c r="BE212" s="20"/>
      <c r="BF212" s="56"/>
      <c r="BH212" s="20"/>
      <c r="BI212" s="56"/>
    </row>
    <row r="213" spans="43:64" x14ac:dyDescent="0.3">
      <c r="AQ213" t="s">
        <v>246</v>
      </c>
      <c r="AR213" s="47">
        <f t="shared" si="112"/>
        <v>-4.1321999999999672</v>
      </c>
      <c r="AS213" s="47">
        <f t="shared" si="113"/>
        <v>-24.791899999999803</v>
      </c>
      <c r="AT213" s="47">
        <f t="shared" si="113"/>
        <v>-45.446899999999616</v>
      </c>
      <c r="AU213" s="47">
        <f t="shared" si="113"/>
        <v>-66.104299999999427</v>
      </c>
      <c r="AV213" s="47">
        <f t="shared" si="113"/>
        <v>-86.763799999999492</v>
      </c>
      <c r="AW213" s="47">
        <f t="shared" si="113"/>
        <v>-107.42349999999983</v>
      </c>
      <c r="AX213" s="47">
        <f t="shared" si="113"/>
        <v>-128.07710000000012</v>
      </c>
      <c r="AY213" s="47">
        <f t="shared" si="113"/>
        <v>-148.73310000000023</v>
      </c>
      <c r="AZ213" s="47">
        <f t="shared" si="113"/>
        <v>-169.38320000000036</v>
      </c>
      <c r="BB213" s="20"/>
      <c r="BC213" s="56"/>
      <c r="BD213" s="49"/>
      <c r="BE213" s="20"/>
      <c r="BF213" s="56"/>
      <c r="BH213" s="20"/>
      <c r="BI213" s="56"/>
    </row>
    <row r="214" spans="43:64" x14ac:dyDescent="0.3">
      <c r="AR214" s="47"/>
      <c r="AS214" s="47"/>
      <c r="AT214" s="47"/>
      <c r="AU214" s="47"/>
      <c r="AV214" s="47"/>
      <c r="AW214" s="47"/>
      <c r="AX214" s="47"/>
      <c r="AY214" s="47"/>
      <c r="AZ214" s="47"/>
      <c r="BB214" s="20"/>
      <c r="BC214" s="56"/>
      <c r="BD214" s="49"/>
      <c r="BE214" s="20"/>
      <c r="BF214" s="56"/>
      <c r="BH214" s="20"/>
      <c r="BI214" s="56"/>
    </row>
    <row r="215" spans="43:64" x14ac:dyDescent="0.3">
      <c r="AR215" s="47"/>
      <c r="AS215" s="47"/>
      <c r="AT215" s="47"/>
      <c r="AU215" s="47"/>
      <c r="AV215" s="47"/>
      <c r="AW215" s="47"/>
      <c r="AX215" s="47"/>
      <c r="AY215" s="47"/>
      <c r="AZ215" s="47"/>
      <c r="BB215" s="20"/>
      <c r="BC215" s="56"/>
      <c r="BD215" s="49"/>
      <c r="BE215" s="20"/>
      <c r="BF215" s="56"/>
      <c r="BH215" s="20"/>
      <c r="BI215" s="56"/>
    </row>
    <row r="216" spans="43:64" x14ac:dyDescent="0.3">
      <c r="AR216" s="47"/>
      <c r="AS216" s="47"/>
      <c r="AT216" s="47"/>
      <c r="AU216" s="47"/>
      <c r="AV216" s="47"/>
      <c r="AW216" s="47"/>
      <c r="AX216" s="47"/>
      <c r="AY216" s="47"/>
      <c r="AZ216" s="47"/>
      <c r="BB216" s="20"/>
      <c r="BC216" s="56"/>
      <c r="BD216" s="49"/>
      <c r="BE216" s="20"/>
      <c r="BF216" s="56"/>
      <c r="BH216" s="20"/>
      <c r="BI216" s="56"/>
    </row>
    <row r="218" spans="43:64" x14ac:dyDescent="0.3">
      <c r="AQ218" s="35" t="s">
        <v>168</v>
      </c>
      <c r="AR218" s="55">
        <f t="shared" ref="AR218:AZ218" si="114">AR162+AR170+AR178+AR186+AR194+AR202</f>
        <v>-4.1321999999999681</v>
      </c>
      <c r="AS218" s="55">
        <f t="shared" si="114"/>
        <v>-24.791999999999845</v>
      </c>
      <c r="AT218" s="55">
        <f t="shared" si="114"/>
        <v>-45.445899999999789</v>
      </c>
      <c r="AU218" s="55">
        <f t="shared" si="114"/>
        <v>-66.097899999999683</v>
      </c>
      <c r="AV218" s="55">
        <f t="shared" si="114"/>
        <v>-86.757699999999758</v>
      </c>
      <c r="AW218" s="55">
        <f t="shared" si="114"/>
        <v>-107.40949999999953</v>
      </c>
      <c r="AX218" s="55">
        <f t="shared" si="114"/>
        <v>-128.06519999999944</v>
      </c>
      <c r="AY218" s="55">
        <f t="shared" si="114"/>
        <v>-148.72280000000001</v>
      </c>
      <c r="AZ218" s="55">
        <f t="shared" si="114"/>
        <v>-169.37750000000005</v>
      </c>
    </row>
    <row r="221" spans="43:64" x14ac:dyDescent="0.3">
      <c r="AR221" s="80" t="s">
        <v>217</v>
      </c>
      <c r="AS221" s="80"/>
      <c r="AT221" s="80"/>
      <c r="AU221" s="80"/>
      <c r="AV221" s="80"/>
      <c r="AW221" s="80"/>
      <c r="AX221" s="80"/>
      <c r="AZ221" s="80" t="s">
        <v>203</v>
      </c>
      <c r="BA221" s="80"/>
      <c r="BB221" s="80"/>
      <c r="BC221" s="80"/>
      <c r="BD221" s="80"/>
      <c r="BE221" s="80"/>
      <c r="BG221" s="80" t="s">
        <v>204</v>
      </c>
      <c r="BH221" s="80"/>
      <c r="BI221" s="80"/>
      <c r="BJ221" s="80"/>
      <c r="BK221" s="80"/>
      <c r="BL221" s="80"/>
    </row>
    <row r="222" spans="43:64" x14ac:dyDescent="0.3">
      <c r="AR222" t="s">
        <v>205</v>
      </c>
      <c r="AS222" t="s">
        <v>244</v>
      </c>
      <c r="AT222" t="s">
        <v>245</v>
      </c>
      <c r="AU222" t="s">
        <v>246</v>
      </c>
      <c r="AZ222" t="s">
        <v>244</v>
      </c>
      <c r="BA222" t="s">
        <v>245</v>
      </c>
      <c r="BB222" t="s">
        <v>246</v>
      </c>
      <c r="BG222" t="s">
        <v>244</v>
      </c>
      <c r="BH222" t="s">
        <v>245</v>
      </c>
      <c r="BI222" t="s">
        <v>246</v>
      </c>
    </row>
    <row r="223" spans="43:64" x14ac:dyDescent="0.3">
      <c r="AQ223" s="4" t="s">
        <v>6</v>
      </c>
      <c r="AR223" s="52">
        <f>AZ53</f>
        <v>354.47490000000005</v>
      </c>
      <c r="AS223" s="52">
        <f>BJ53</f>
        <v>344.85349999999994</v>
      </c>
      <c r="AT223" s="52">
        <f>BT53</f>
        <v>246.60099999999994</v>
      </c>
      <c r="AU223" s="52">
        <f>CD53</f>
        <v>320.86009999999993</v>
      </c>
      <c r="AV223" s="52"/>
      <c r="AW223" s="52"/>
      <c r="AX223" s="52"/>
      <c r="AY223" s="52"/>
      <c r="AZ223" s="57">
        <f>AS223-$AR223</f>
        <v>-9.6214000000001079</v>
      </c>
      <c r="BA223" s="57">
        <f t="shared" ref="BA223:BB238" si="115">AT223-$AR223</f>
        <v>-107.87390000000011</v>
      </c>
      <c r="BB223" s="57">
        <f t="shared" si="115"/>
        <v>-33.614800000000116</v>
      </c>
      <c r="BC223" s="57"/>
      <c r="BD223" s="57"/>
      <c r="BE223" s="57"/>
      <c r="BF223" s="52"/>
      <c r="BG223" s="38">
        <f>AZ223/$AR223</f>
        <v>-2.7142683445287964E-2</v>
      </c>
      <c r="BH223" s="38">
        <f t="shared" ref="BH223:BI238" si="116">BA223/$AR223</f>
        <v>-0.30432027768397729</v>
      </c>
      <c r="BI223" s="38">
        <f t="shared" si="116"/>
        <v>-9.4829845498228815E-2</v>
      </c>
      <c r="BJ223" s="38"/>
      <c r="BK223" s="38"/>
      <c r="BL223" s="38"/>
    </row>
    <row r="224" spans="43:64" x14ac:dyDescent="0.3">
      <c r="AQ224" t="s">
        <v>8</v>
      </c>
      <c r="AR224" s="50">
        <f t="shared" ref="AR224:AR268" si="117">AZ54</f>
        <v>3.1714999999999995</v>
      </c>
      <c r="AS224" s="50">
        <f t="shared" ref="AS224:AS268" si="118">BJ54</f>
        <v>1.9677</v>
      </c>
      <c r="AT224" s="50">
        <f t="shared" ref="AT224:AT268" si="119">BT54</f>
        <v>3.2888000000000002</v>
      </c>
      <c r="AU224" s="50">
        <f t="shared" ref="AU224:AU268" si="120">CD54</f>
        <v>3.4558999999999997</v>
      </c>
      <c r="AV224" s="50"/>
      <c r="AW224" s="50"/>
      <c r="AX224" s="50"/>
      <c r="AY224" s="50"/>
      <c r="AZ224" s="58">
        <f t="shared" ref="AZ224:BB268" si="121">AS224-$AR224</f>
        <v>-1.2037999999999995</v>
      </c>
      <c r="BA224" s="58">
        <f t="shared" si="115"/>
        <v>0.11730000000000063</v>
      </c>
      <c r="BB224" s="58">
        <f t="shared" si="115"/>
        <v>0.28440000000000021</v>
      </c>
      <c r="BC224" s="58"/>
      <c r="BD224" s="58"/>
      <c r="BE224" s="58"/>
      <c r="BF224" s="50"/>
      <c r="BG224" s="59">
        <f t="shared" ref="BG224:BI268" si="122">AZ224/$AR224</f>
        <v>-0.37956802774712273</v>
      </c>
      <c r="BH224" s="59">
        <f t="shared" si="116"/>
        <v>3.6985653476273257E-2</v>
      </c>
      <c r="BI224" s="59">
        <f t="shared" si="116"/>
        <v>8.9673655998738847E-2</v>
      </c>
      <c r="BJ224" s="59"/>
      <c r="BK224" s="59"/>
      <c r="BL224" s="59"/>
    </row>
    <row r="225" spans="43:64" x14ac:dyDescent="0.3">
      <c r="AQ225" t="s">
        <v>9</v>
      </c>
      <c r="AR225" s="50">
        <f t="shared" si="117"/>
        <v>53.96459999999999</v>
      </c>
      <c r="AS225" s="50">
        <f t="shared" si="118"/>
        <v>52.495000000000005</v>
      </c>
      <c r="AT225" s="50">
        <f t="shared" si="119"/>
        <v>33.006500000000003</v>
      </c>
      <c r="AU225" s="50">
        <f t="shared" si="120"/>
        <v>40.393399999999993</v>
      </c>
      <c r="AV225" s="50"/>
      <c r="AW225" s="50"/>
      <c r="AX225" s="50"/>
      <c r="AY225" s="50"/>
      <c r="AZ225" s="58">
        <f t="shared" si="121"/>
        <v>-1.4695999999999856</v>
      </c>
      <c r="BA225" s="58">
        <f t="shared" si="115"/>
        <v>-20.958099999999988</v>
      </c>
      <c r="BB225" s="58">
        <f t="shared" si="115"/>
        <v>-13.571199999999997</v>
      </c>
      <c r="BC225" s="58"/>
      <c r="BD225" s="58"/>
      <c r="BE225" s="58"/>
      <c r="BF225" s="50"/>
      <c r="BG225" s="59">
        <f t="shared" si="122"/>
        <v>-2.7232667341182661E-2</v>
      </c>
      <c r="BH225" s="59">
        <f t="shared" si="116"/>
        <v>-0.38836755947417367</v>
      </c>
      <c r="BI225" s="59">
        <f t="shared" si="116"/>
        <v>-0.251483379845306</v>
      </c>
      <c r="BJ225" s="59"/>
      <c r="BK225" s="59"/>
      <c r="BL225" s="59"/>
    </row>
    <row r="226" spans="43:64" x14ac:dyDescent="0.3">
      <c r="AQ226" t="s">
        <v>206</v>
      </c>
      <c r="AR226" s="50">
        <f t="shared" si="117"/>
        <v>13.9084</v>
      </c>
      <c r="AS226" s="50">
        <f t="shared" si="118"/>
        <v>11.4368</v>
      </c>
      <c r="AT226" s="50">
        <f t="shared" si="119"/>
        <v>15.745399999999998</v>
      </c>
      <c r="AU226" s="50">
        <f t="shared" si="120"/>
        <v>14.1595</v>
      </c>
      <c r="AV226" s="50"/>
      <c r="AW226" s="50"/>
      <c r="AX226" s="50"/>
      <c r="AY226" s="50"/>
      <c r="AZ226" s="58">
        <f t="shared" si="121"/>
        <v>-2.4716000000000005</v>
      </c>
      <c r="BA226" s="58">
        <f t="shared" si="115"/>
        <v>1.836999999999998</v>
      </c>
      <c r="BB226" s="58">
        <f t="shared" si="115"/>
        <v>0.25109999999999921</v>
      </c>
      <c r="BC226" s="58"/>
      <c r="BD226" s="58"/>
      <c r="BE226" s="58"/>
      <c r="BF226" s="50"/>
      <c r="BG226" s="59">
        <f t="shared" si="122"/>
        <v>-0.17770555923039316</v>
      </c>
      <c r="BH226" s="59">
        <f t="shared" si="116"/>
        <v>0.1320784561847515</v>
      </c>
      <c r="BI226" s="59">
        <f t="shared" si="116"/>
        <v>1.8053837968421905E-2</v>
      </c>
      <c r="BJ226" s="59"/>
      <c r="BK226" s="59"/>
      <c r="BL226" s="59"/>
    </row>
    <row r="227" spans="43:64" x14ac:dyDescent="0.3">
      <c r="AQ227" t="s">
        <v>207</v>
      </c>
      <c r="AR227" s="50">
        <f t="shared" si="117"/>
        <v>0.82810000000000006</v>
      </c>
      <c r="AS227" s="50">
        <f t="shared" si="118"/>
        <v>0.78849999999999998</v>
      </c>
      <c r="AT227" s="50">
        <f t="shared" si="119"/>
        <v>0.82760000000000011</v>
      </c>
      <c r="AU227" s="50">
        <f t="shared" si="120"/>
        <v>0.82819999999999983</v>
      </c>
      <c r="AV227" s="50"/>
      <c r="AW227" s="50"/>
      <c r="AX227" s="50"/>
      <c r="AY227" s="50"/>
      <c r="AZ227" s="58">
        <f t="shared" si="121"/>
        <v>-3.960000000000008E-2</v>
      </c>
      <c r="BA227" s="58">
        <f t="shared" si="115"/>
        <v>-4.9999999999994493E-4</v>
      </c>
      <c r="BB227" s="58">
        <f t="shared" si="115"/>
        <v>9.9999999999766942E-5</v>
      </c>
      <c r="BC227" s="58"/>
      <c r="BD227" s="58"/>
      <c r="BE227" s="58"/>
      <c r="BF227" s="50"/>
      <c r="BG227" s="59">
        <f t="shared" si="122"/>
        <v>-4.7820311556575387E-2</v>
      </c>
      <c r="BH227" s="59">
        <f t="shared" si="116"/>
        <v>-6.0379181258295481E-4</v>
      </c>
      <c r="BI227" s="59">
        <f t="shared" si="116"/>
        <v>1.2075836251632283E-4</v>
      </c>
      <c r="BJ227" s="59"/>
      <c r="BK227" s="59"/>
      <c r="BL227" s="59"/>
    </row>
    <row r="228" spans="43:64" x14ac:dyDescent="0.3">
      <c r="AQ228" t="s">
        <v>208</v>
      </c>
      <c r="AR228" s="50">
        <f t="shared" si="117"/>
        <v>28.392500000000002</v>
      </c>
      <c r="AS228" s="50">
        <f t="shared" si="118"/>
        <v>31.949400000000004</v>
      </c>
      <c r="AT228" s="50">
        <f t="shared" si="119"/>
        <v>19.688800000000004</v>
      </c>
      <c r="AU228" s="50">
        <f t="shared" si="120"/>
        <v>25.707199999999997</v>
      </c>
      <c r="AV228" s="50"/>
      <c r="AW228" s="50"/>
      <c r="AX228" s="50"/>
      <c r="AY228" s="50"/>
      <c r="AZ228" s="58">
        <f t="shared" si="121"/>
        <v>3.5569000000000024</v>
      </c>
      <c r="BA228" s="58">
        <f t="shared" si="115"/>
        <v>-8.7036999999999978</v>
      </c>
      <c r="BB228" s="58">
        <f t="shared" si="115"/>
        <v>-2.6853000000000051</v>
      </c>
      <c r="BC228" s="58"/>
      <c r="BD228" s="58"/>
      <c r="BE228" s="58"/>
      <c r="BF228" s="50"/>
      <c r="BG228" s="59">
        <f t="shared" si="122"/>
        <v>0.1252760412080656</v>
      </c>
      <c r="BH228" s="59">
        <f t="shared" si="116"/>
        <v>-0.30654926477062594</v>
      </c>
      <c r="BI228" s="59">
        <f t="shared" si="116"/>
        <v>-9.4577793431364091E-2</v>
      </c>
      <c r="BJ228" s="59"/>
      <c r="BK228" s="59"/>
      <c r="BL228" s="59"/>
    </row>
    <row r="229" spans="43:64" x14ac:dyDescent="0.3">
      <c r="AQ229" t="s">
        <v>17</v>
      </c>
      <c r="AR229" s="50">
        <f t="shared" si="117"/>
        <v>1.2763000000000002</v>
      </c>
      <c r="AS229" s="50">
        <f t="shared" si="118"/>
        <v>1.6597000000000006</v>
      </c>
      <c r="AT229" s="50">
        <f t="shared" si="119"/>
        <v>1.657</v>
      </c>
      <c r="AU229" s="50">
        <f t="shared" si="120"/>
        <v>1.6592000000000005</v>
      </c>
      <c r="AV229" s="50"/>
      <c r="AW229" s="50"/>
      <c r="AX229" s="50"/>
      <c r="AY229" s="50"/>
      <c r="AZ229" s="58">
        <f t="shared" si="121"/>
        <v>0.38340000000000041</v>
      </c>
      <c r="BA229" s="58">
        <f t="shared" si="115"/>
        <v>0.38069999999999982</v>
      </c>
      <c r="BB229" s="58">
        <f t="shared" si="115"/>
        <v>0.38290000000000024</v>
      </c>
      <c r="BC229" s="58"/>
      <c r="BD229" s="58"/>
      <c r="BE229" s="58"/>
      <c r="BF229" s="50"/>
      <c r="BG229" s="59">
        <f t="shared" si="122"/>
        <v>0.30039959257227949</v>
      </c>
      <c r="BH229" s="59">
        <f t="shared" si="116"/>
        <v>0.29828410248374188</v>
      </c>
      <c r="BI229" s="59">
        <f t="shared" si="116"/>
        <v>0.30000783514847618</v>
      </c>
      <c r="BJ229" s="59"/>
      <c r="BK229" s="59"/>
      <c r="BL229" s="59"/>
    </row>
    <row r="230" spans="43:64" x14ac:dyDescent="0.3">
      <c r="AQ230" t="s">
        <v>18</v>
      </c>
      <c r="AR230" s="50">
        <f t="shared" si="117"/>
        <v>4.1020000000000003</v>
      </c>
      <c r="AS230" s="50">
        <f t="shared" si="118"/>
        <v>4.1021000000000001</v>
      </c>
      <c r="AT230" s="50">
        <f t="shared" si="119"/>
        <v>4.1014999999999997</v>
      </c>
      <c r="AU230" s="50">
        <f t="shared" si="120"/>
        <v>4.1025999999999998</v>
      </c>
      <c r="AV230" s="50"/>
      <c r="AW230" s="50"/>
      <c r="AX230" s="50"/>
      <c r="AY230" s="50"/>
      <c r="AZ230" s="58">
        <f t="shared" si="121"/>
        <v>9.9999999999766942E-5</v>
      </c>
      <c r="BA230" s="58">
        <f t="shared" si="115"/>
        <v>-5.0000000000061107E-4</v>
      </c>
      <c r="BB230" s="58">
        <f t="shared" si="115"/>
        <v>5.9999999999948983E-4</v>
      </c>
      <c r="BC230" s="58"/>
      <c r="BD230" s="58"/>
      <c r="BE230" s="58"/>
      <c r="BF230" s="50"/>
      <c r="BG230" s="59">
        <f t="shared" si="122"/>
        <v>2.4378352023346399E-5</v>
      </c>
      <c r="BH230" s="59">
        <f t="shared" si="116"/>
        <v>-1.2189176011716505E-4</v>
      </c>
      <c r="BI230" s="59">
        <f t="shared" si="116"/>
        <v>1.4627011214029493E-4</v>
      </c>
      <c r="BJ230" s="59"/>
      <c r="BK230" s="59"/>
      <c r="BL230" s="59"/>
    </row>
    <row r="231" spans="43:64" x14ac:dyDescent="0.3">
      <c r="AQ231" t="s">
        <v>20</v>
      </c>
      <c r="AR231" s="50">
        <f t="shared" si="117"/>
        <v>0.13359999999999997</v>
      </c>
      <c r="AS231" s="50">
        <f t="shared" si="118"/>
        <v>0.15620000000000001</v>
      </c>
      <c r="AT231" s="50">
        <f t="shared" si="119"/>
        <v>1.83E-2</v>
      </c>
      <c r="AU231" s="50">
        <f t="shared" si="120"/>
        <v>9.9899999999999989E-2</v>
      </c>
      <c r="AV231" s="50"/>
      <c r="AW231" s="50"/>
      <c r="AX231" s="50"/>
      <c r="AY231" s="50"/>
      <c r="AZ231" s="58">
        <f t="shared" si="121"/>
        <v>2.2600000000000037E-2</v>
      </c>
      <c r="BA231" s="58">
        <f t="shared" si="115"/>
        <v>-0.11529999999999997</v>
      </c>
      <c r="BB231" s="58">
        <f t="shared" si="115"/>
        <v>-3.369999999999998E-2</v>
      </c>
      <c r="BC231" s="58"/>
      <c r="BD231" s="58"/>
      <c r="BE231" s="58"/>
      <c r="BF231" s="50"/>
      <c r="BG231" s="59">
        <f t="shared" si="122"/>
        <v>0.16916167664670689</v>
      </c>
      <c r="BH231" s="59">
        <f t="shared" si="116"/>
        <v>-0.8630239520958084</v>
      </c>
      <c r="BI231" s="59">
        <f t="shared" si="116"/>
        <v>-0.25224550898203585</v>
      </c>
      <c r="BJ231" s="59"/>
      <c r="BK231" s="59"/>
      <c r="BL231" s="59"/>
    </row>
    <row r="232" spans="43:64" x14ac:dyDescent="0.3">
      <c r="AQ232" t="s">
        <v>21</v>
      </c>
      <c r="AR232" s="50">
        <f t="shared" si="117"/>
        <v>12.940699999999998</v>
      </c>
      <c r="AS232" s="50">
        <f t="shared" si="118"/>
        <v>12.9344</v>
      </c>
      <c r="AT232" s="50">
        <f t="shared" si="119"/>
        <v>12.933300000000001</v>
      </c>
      <c r="AU232" s="50">
        <f t="shared" si="120"/>
        <v>12.9343</v>
      </c>
      <c r="AV232" s="50"/>
      <c r="AW232" s="50"/>
      <c r="AX232" s="50"/>
      <c r="AY232" s="50"/>
      <c r="AZ232" s="58">
        <f t="shared" si="121"/>
        <v>-6.2999999999977518E-3</v>
      </c>
      <c r="BA232" s="58">
        <f t="shared" si="115"/>
        <v>-7.3999999999969646E-3</v>
      </c>
      <c r="BB232" s="58">
        <f t="shared" si="115"/>
        <v>-6.3999999999975188E-3</v>
      </c>
      <c r="BC232" s="58"/>
      <c r="BD232" s="58"/>
      <c r="BE232" s="58"/>
      <c r="BF232" s="50"/>
      <c r="BG232" s="59">
        <f t="shared" si="122"/>
        <v>-4.8683610623828329E-4</v>
      </c>
      <c r="BH232" s="59">
        <f t="shared" si="116"/>
        <v>-5.7183923589890543E-4</v>
      </c>
      <c r="BI232" s="59">
        <f t="shared" si="116"/>
        <v>-4.9456366348014555E-4</v>
      </c>
      <c r="BJ232" s="59"/>
      <c r="BK232" s="59"/>
      <c r="BL232" s="59"/>
    </row>
    <row r="233" spans="43:64" x14ac:dyDescent="0.3">
      <c r="AQ233" t="s">
        <v>23</v>
      </c>
      <c r="AR233" s="50">
        <f t="shared" si="117"/>
        <v>0</v>
      </c>
      <c r="AS233" s="50">
        <f t="shared" si="118"/>
        <v>0</v>
      </c>
      <c r="AT233" s="50">
        <f t="shared" si="119"/>
        <v>0</v>
      </c>
      <c r="AU233" s="50">
        <f t="shared" si="120"/>
        <v>0</v>
      </c>
      <c r="AV233" s="50"/>
      <c r="AW233" s="50"/>
      <c r="AX233" s="50"/>
      <c r="AY233" s="50"/>
      <c r="AZ233" s="58">
        <f t="shared" si="121"/>
        <v>0</v>
      </c>
      <c r="BA233" s="58">
        <f t="shared" si="115"/>
        <v>0</v>
      </c>
      <c r="BB233" s="58">
        <f t="shared" si="115"/>
        <v>0</v>
      </c>
      <c r="BC233" s="58"/>
      <c r="BD233" s="58"/>
      <c r="BE233" s="58"/>
      <c r="BF233" s="50"/>
      <c r="BG233" s="59" t="e">
        <f t="shared" si="122"/>
        <v>#DIV/0!</v>
      </c>
      <c r="BH233" s="59" t="e">
        <f t="shared" si="116"/>
        <v>#DIV/0!</v>
      </c>
      <c r="BI233" s="59" t="e">
        <f t="shared" si="116"/>
        <v>#DIV/0!</v>
      </c>
      <c r="BJ233" s="59"/>
      <c r="BK233" s="59"/>
      <c r="BL233" s="59"/>
    </row>
    <row r="234" spans="43:64" x14ac:dyDescent="0.3">
      <c r="AQ234" s="9" t="s">
        <v>24</v>
      </c>
      <c r="AR234" s="52">
        <f t="shared" si="117"/>
        <v>2537.7352999999998</v>
      </c>
      <c r="AS234" s="52">
        <f t="shared" si="118"/>
        <v>2568.6365000000001</v>
      </c>
      <c r="AT234" s="52">
        <f t="shared" si="119"/>
        <v>2575.2050999999997</v>
      </c>
      <c r="AU234" s="52">
        <f t="shared" si="120"/>
        <v>2607.9911000000006</v>
      </c>
      <c r="AV234" s="52"/>
      <c r="AW234" s="52"/>
      <c r="AX234" s="52"/>
      <c r="AY234" s="52"/>
      <c r="AZ234" s="57">
        <f t="shared" si="121"/>
        <v>30.901200000000244</v>
      </c>
      <c r="BA234" s="57">
        <f t="shared" si="115"/>
        <v>37.46979999999985</v>
      </c>
      <c r="BB234" s="57">
        <f t="shared" si="115"/>
        <v>70.255800000000818</v>
      </c>
      <c r="BC234" s="57"/>
      <c r="BD234" s="57"/>
      <c r="BE234" s="57"/>
      <c r="BF234" s="52"/>
      <c r="BG234" s="38">
        <f t="shared" si="122"/>
        <v>1.2176683675401546E-2</v>
      </c>
      <c r="BH234" s="38">
        <f t="shared" si="116"/>
        <v>1.4765054495636268E-2</v>
      </c>
      <c r="BI234" s="38">
        <f t="shared" si="116"/>
        <v>2.7684447625408694E-2</v>
      </c>
      <c r="BJ234" s="38"/>
      <c r="BK234" s="38"/>
      <c r="BL234" s="38"/>
    </row>
    <row r="235" spans="43:64" x14ac:dyDescent="0.3">
      <c r="AQ235" t="s">
        <v>25</v>
      </c>
      <c r="AR235" s="50">
        <f t="shared" si="117"/>
        <v>-41.113800000000005</v>
      </c>
      <c r="AS235" s="50">
        <f t="shared" si="118"/>
        <v>-76.0792</v>
      </c>
      <c r="AT235" s="50">
        <f t="shared" si="119"/>
        <v>-41.104800000000012</v>
      </c>
      <c r="AU235" s="50">
        <f t="shared" si="120"/>
        <v>-41.105300000000007</v>
      </c>
      <c r="AV235" s="50"/>
      <c r="AW235" s="50"/>
      <c r="AX235" s="50"/>
      <c r="AY235" s="50"/>
      <c r="AZ235" s="58">
        <f t="shared" si="121"/>
        <v>-34.965399999999995</v>
      </c>
      <c r="BA235" s="58">
        <f t="shared" si="115"/>
        <v>8.9999999999932356E-3</v>
      </c>
      <c r="BB235" s="58">
        <f t="shared" si="115"/>
        <v>8.4999999999979536E-3</v>
      </c>
      <c r="BC235" s="58"/>
      <c r="BD235" s="58"/>
      <c r="BE235" s="58"/>
      <c r="BF235" s="50"/>
      <c r="BG235" s="59">
        <f t="shared" si="122"/>
        <v>0.85045410543418487</v>
      </c>
      <c r="BH235" s="59">
        <f t="shared" si="116"/>
        <v>-2.1890460137455634E-4</v>
      </c>
      <c r="BI235" s="59">
        <f t="shared" si="116"/>
        <v>-2.0674323463163106E-4</v>
      </c>
      <c r="BJ235" s="59"/>
      <c r="BK235" s="59"/>
      <c r="BL235" s="59"/>
    </row>
    <row r="236" spans="43:64" x14ac:dyDescent="0.3">
      <c r="AQ236" t="s">
        <v>27</v>
      </c>
      <c r="AR236" s="50">
        <f t="shared" si="117"/>
        <v>5.7401999999999989</v>
      </c>
      <c r="AS236" s="50">
        <f t="shared" si="118"/>
        <v>7.7430999999999992</v>
      </c>
      <c r="AT236" s="50">
        <f t="shared" si="119"/>
        <v>8.4036999999999988</v>
      </c>
      <c r="AU236" s="50">
        <f t="shared" si="120"/>
        <v>8.7584000000000017</v>
      </c>
      <c r="AV236" s="50"/>
      <c r="AW236" s="50"/>
      <c r="AX236" s="50"/>
      <c r="AY236" s="50"/>
      <c r="AZ236" s="58">
        <f t="shared" si="121"/>
        <v>2.0029000000000003</v>
      </c>
      <c r="BA236" s="58">
        <f t="shared" si="115"/>
        <v>2.6635</v>
      </c>
      <c r="BB236" s="58">
        <f t="shared" si="115"/>
        <v>3.0182000000000029</v>
      </c>
      <c r="BC236" s="58"/>
      <c r="BD236" s="58"/>
      <c r="BE236" s="58"/>
      <c r="BF236" s="50"/>
      <c r="BG236" s="59">
        <f t="shared" si="122"/>
        <v>0.34892512456011998</v>
      </c>
      <c r="BH236" s="59">
        <f t="shared" si="116"/>
        <v>0.46400822271001019</v>
      </c>
      <c r="BI236" s="59">
        <f t="shared" si="116"/>
        <v>0.52580049475628088</v>
      </c>
      <c r="BJ236" s="59"/>
      <c r="BK236" s="59"/>
      <c r="BL236" s="59"/>
    </row>
    <row r="237" spans="43:64" x14ac:dyDescent="0.3">
      <c r="AQ237" t="s">
        <v>29</v>
      </c>
      <c r="AR237" s="50">
        <f t="shared" si="117"/>
        <v>0.27550000000000002</v>
      </c>
      <c r="AS237" s="50">
        <f t="shared" si="118"/>
        <v>0.27450000000000008</v>
      </c>
      <c r="AT237" s="50">
        <f t="shared" si="119"/>
        <v>0.53760000000000008</v>
      </c>
      <c r="AU237" s="50">
        <f t="shared" si="120"/>
        <v>0.27350000000000002</v>
      </c>
      <c r="AV237" s="50"/>
      <c r="AW237" s="50"/>
      <c r="AX237" s="50"/>
      <c r="AY237" s="50"/>
      <c r="AZ237" s="58">
        <f t="shared" si="121"/>
        <v>-9.9999999999994538E-4</v>
      </c>
      <c r="BA237" s="58">
        <f t="shared" si="115"/>
        <v>0.26210000000000006</v>
      </c>
      <c r="BB237" s="58">
        <f t="shared" si="115"/>
        <v>-2.0000000000000018E-3</v>
      </c>
      <c r="BC237" s="58"/>
      <c r="BD237" s="58"/>
      <c r="BE237" s="58"/>
      <c r="BF237" s="50"/>
      <c r="BG237" s="59">
        <f t="shared" si="122"/>
        <v>-3.6297640653355544E-3</v>
      </c>
      <c r="BH237" s="59">
        <f t="shared" si="116"/>
        <v>0.95136116152450101</v>
      </c>
      <c r="BI237" s="59">
        <f t="shared" si="116"/>
        <v>-7.2595281306715121E-3</v>
      </c>
      <c r="BJ237" s="59"/>
      <c r="BK237" s="59"/>
      <c r="BL237" s="59"/>
    </row>
    <row r="238" spans="43:64" x14ac:dyDescent="0.3">
      <c r="AQ238" t="s">
        <v>209</v>
      </c>
      <c r="AR238" s="50">
        <f t="shared" si="117"/>
        <v>2569.9072999999999</v>
      </c>
      <c r="AS238" s="50">
        <f t="shared" si="118"/>
        <v>2633.4037000000003</v>
      </c>
      <c r="AT238" s="50">
        <f t="shared" si="119"/>
        <v>2606.1372999999999</v>
      </c>
      <c r="AU238" s="50">
        <f t="shared" si="120"/>
        <v>2637.1687999999999</v>
      </c>
      <c r="AV238" s="50"/>
      <c r="AW238" s="50"/>
      <c r="AX238" s="50"/>
      <c r="AY238" s="50"/>
      <c r="AZ238" s="58">
        <f t="shared" si="121"/>
        <v>63.496400000000449</v>
      </c>
      <c r="BA238" s="58">
        <f t="shared" si="115"/>
        <v>36.230000000000018</v>
      </c>
      <c r="BB238" s="58">
        <f t="shared" si="115"/>
        <v>67.261500000000069</v>
      </c>
      <c r="BC238" s="58"/>
      <c r="BD238" s="58"/>
      <c r="BE238" s="58"/>
      <c r="BF238" s="50"/>
      <c r="BG238" s="59">
        <f t="shared" si="122"/>
        <v>2.470766163433228E-2</v>
      </c>
      <c r="BH238" s="59">
        <f t="shared" si="116"/>
        <v>1.4097784772236733E-2</v>
      </c>
      <c r="BI238" s="59">
        <f t="shared" si="116"/>
        <v>2.6172733934799932E-2</v>
      </c>
      <c r="BJ238" s="59"/>
      <c r="BK238" s="59"/>
      <c r="BL238" s="59"/>
    </row>
    <row r="239" spans="43:64" x14ac:dyDescent="0.3">
      <c r="AQ239" s="9" t="s">
        <v>33</v>
      </c>
      <c r="AR239" s="52">
        <f t="shared" si="117"/>
        <v>812.44149999999991</v>
      </c>
      <c r="AS239" s="52">
        <f t="shared" si="118"/>
        <v>912.02520000000004</v>
      </c>
      <c r="AT239" s="52">
        <f t="shared" si="119"/>
        <v>807.30110000000002</v>
      </c>
      <c r="AU239" s="52">
        <f t="shared" si="120"/>
        <v>888.9402</v>
      </c>
      <c r="AV239" s="52"/>
      <c r="AW239" s="52"/>
      <c r="AX239" s="52"/>
      <c r="AY239" s="52"/>
      <c r="AZ239" s="57">
        <f t="shared" si="121"/>
        <v>99.583700000000135</v>
      </c>
      <c r="BA239" s="57">
        <f t="shared" si="121"/>
        <v>-5.1403999999998859</v>
      </c>
      <c r="BB239" s="57">
        <f t="shared" si="121"/>
        <v>76.498700000000099</v>
      </c>
      <c r="BC239" s="57"/>
      <c r="BD239" s="57"/>
      <c r="BE239" s="57"/>
      <c r="BF239" s="52"/>
      <c r="BG239" s="38">
        <f t="shared" si="122"/>
        <v>0.12257337912945135</v>
      </c>
      <c r="BH239" s="38">
        <f t="shared" si="122"/>
        <v>-6.3271017051687861E-3</v>
      </c>
      <c r="BI239" s="38">
        <f t="shared" si="122"/>
        <v>9.4159025603689758E-2</v>
      </c>
      <c r="BJ239" s="38"/>
      <c r="BK239" s="38"/>
      <c r="BL239" s="38"/>
    </row>
    <row r="240" spans="43:64" x14ac:dyDescent="0.3">
      <c r="AQ240" t="s">
        <v>34</v>
      </c>
      <c r="AR240" s="50">
        <f t="shared" si="117"/>
        <v>0.62010000000000021</v>
      </c>
      <c r="AS240" s="50">
        <f t="shared" si="118"/>
        <v>0.62370000000000003</v>
      </c>
      <c r="AT240" s="50">
        <f t="shared" si="119"/>
        <v>0.62370000000000003</v>
      </c>
      <c r="AU240" s="50">
        <f t="shared" si="120"/>
        <v>0.62519999999999998</v>
      </c>
      <c r="AV240" s="50"/>
      <c r="AW240" s="50"/>
      <c r="AX240" s="50"/>
      <c r="AY240" s="50"/>
      <c r="AZ240" s="58">
        <f t="shared" si="121"/>
        <v>3.5999999999998256E-3</v>
      </c>
      <c r="BA240" s="58">
        <f t="shared" si="121"/>
        <v>3.5999999999998256E-3</v>
      </c>
      <c r="BB240" s="58">
        <f t="shared" si="121"/>
        <v>5.0999999999997714E-3</v>
      </c>
      <c r="BC240" s="58"/>
      <c r="BD240" s="58"/>
      <c r="BE240" s="58"/>
      <c r="BF240" s="50"/>
      <c r="BG240" s="59">
        <f t="shared" si="122"/>
        <v>5.80551523947722E-3</v>
      </c>
      <c r="BH240" s="59">
        <f t="shared" si="122"/>
        <v>5.80551523947722E-3</v>
      </c>
      <c r="BI240" s="59">
        <f t="shared" si="122"/>
        <v>8.224479922592759E-3</v>
      </c>
      <c r="BJ240" s="59"/>
      <c r="BK240" s="59"/>
      <c r="BL240" s="59"/>
    </row>
    <row r="241" spans="40:64" x14ac:dyDescent="0.3">
      <c r="AQ241" t="s">
        <v>36</v>
      </c>
      <c r="AR241" s="50">
        <f t="shared" si="117"/>
        <v>155.84629999999999</v>
      </c>
      <c r="AS241" s="50">
        <f t="shared" si="118"/>
        <v>217.77659999999997</v>
      </c>
      <c r="AT241" s="50">
        <f t="shared" si="119"/>
        <v>202.33699999999993</v>
      </c>
      <c r="AU241" s="50">
        <f t="shared" si="120"/>
        <v>200.87179999999998</v>
      </c>
      <c r="AV241" s="50"/>
      <c r="AW241" s="50"/>
      <c r="AX241" s="50"/>
      <c r="AY241" s="50"/>
      <c r="AZ241" s="58">
        <f t="shared" si="121"/>
        <v>61.930299999999988</v>
      </c>
      <c r="BA241" s="58">
        <f t="shared" si="121"/>
        <v>46.490699999999947</v>
      </c>
      <c r="BB241" s="58">
        <f t="shared" si="121"/>
        <v>45.025499999999994</v>
      </c>
      <c r="BC241" s="58"/>
      <c r="BD241" s="58"/>
      <c r="BE241" s="58"/>
      <c r="BF241" s="50"/>
      <c r="BG241" s="59">
        <f t="shared" si="122"/>
        <v>0.39738062437157634</v>
      </c>
      <c r="BH241" s="59">
        <f t="shared" si="122"/>
        <v>0.29831122073478772</v>
      </c>
      <c r="BI241" s="59">
        <f t="shared" si="122"/>
        <v>0.28890965008473091</v>
      </c>
      <c r="BJ241" s="59"/>
      <c r="BK241" s="59"/>
      <c r="BL241" s="59"/>
    </row>
    <row r="242" spans="40:64" x14ac:dyDescent="0.3">
      <c r="AQ242" t="s">
        <v>38</v>
      </c>
      <c r="AR242" s="50">
        <f t="shared" si="117"/>
        <v>446.67359999999996</v>
      </c>
      <c r="AS242" s="50">
        <f t="shared" si="118"/>
        <v>501.21379999999999</v>
      </c>
      <c r="AT242" s="50">
        <f t="shared" si="119"/>
        <v>422.01790000000005</v>
      </c>
      <c r="AU242" s="50">
        <f t="shared" si="120"/>
        <v>493.08979999999991</v>
      </c>
      <c r="AV242" s="50"/>
      <c r="AW242" s="50"/>
      <c r="AX242" s="50"/>
      <c r="AY242" s="50"/>
      <c r="AZ242" s="58">
        <f t="shared" si="121"/>
        <v>54.540200000000027</v>
      </c>
      <c r="BA242" s="58">
        <f t="shared" si="121"/>
        <v>-24.655699999999911</v>
      </c>
      <c r="BB242" s="58">
        <f t="shared" si="121"/>
        <v>46.416199999999947</v>
      </c>
      <c r="BC242" s="58"/>
      <c r="BD242" s="58"/>
      <c r="BE242" s="58"/>
      <c r="BF242" s="50"/>
      <c r="BG242" s="59">
        <f t="shared" si="122"/>
        <v>0.12210303004251881</v>
      </c>
      <c r="BH242" s="59">
        <f t="shared" si="122"/>
        <v>-5.5198471546113119E-2</v>
      </c>
      <c r="BI242" s="59">
        <f t="shared" si="122"/>
        <v>0.10391525265876458</v>
      </c>
      <c r="BJ242" s="59"/>
      <c r="BK242" s="59"/>
      <c r="BL242" s="59"/>
    </row>
    <row r="243" spans="40:64" x14ac:dyDescent="0.3">
      <c r="AN243">
        <v>-5</v>
      </c>
      <c r="AO243">
        <v>-8</v>
      </c>
      <c r="AQ243" t="s">
        <v>40</v>
      </c>
      <c r="AR243" s="50">
        <f t="shared" si="117"/>
        <v>6.4166999999999996</v>
      </c>
      <c r="AS243" s="50">
        <f t="shared" si="118"/>
        <v>8.8420000000000005</v>
      </c>
      <c r="AT243" s="50">
        <f t="shared" si="119"/>
        <v>7.9672000000000001</v>
      </c>
      <c r="AU243" s="50">
        <f t="shared" si="120"/>
        <v>8.2938000000000009</v>
      </c>
      <c r="AV243" s="50"/>
      <c r="AW243" s="50"/>
      <c r="AX243" s="50"/>
      <c r="AY243" s="50"/>
      <c r="AZ243" s="58">
        <f t="shared" si="121"/>
        <v>2.4253000000000009</v>
      </c>
      <c r="BA243" s="58">
        <f t="shared" si="121"/>
        <v>1.5505000000000004</v>
      </c>
      <c r="BB243" s="58">
        <f t="shared" si="121"/>
        <v>1.8771000000000013</v>
      </c>
      <c r="BC243" s="58"/>
      <c r="BD243" s="58"/>
      <c r="BE243" s="58"/>
      <c r="BF243" s="50"/>
      <c r="BG243" s="59">
        <f t="shared" si="122"/>
        <v>0.37796686770458354</v>
      </c>
      <c r="BH243" s="59">
        <f t="shared" si="122"/>
        <v>0.24163510838904742</v>
      </c>
      <c r="BI243" s="59">
        <f t="shared" si="122"/>
        <v>0.29253354528028447</v>
      </c>
      <c r="BJ243" s="59"/>
      <c r="BK243" s="59"/>
      <c r="BL243" s="59"/>
    </row>
    <row r="244" spans="40:64" x14ac:dyDescent="0.3">
      <c r="AO244">
        <f>AO243-AN243</f>
        <v>-3</v>
      </c>
      <c r="AQ244" t="s">
        <v>42</v>
      </c>
      <c r="AR244" s="50">
        <f t="shared" si="117"/>
        <v>-1.1696000000000002</v>
      </c>
      <c r="AS244" s="50">
        <f t="shared" si="118"/>
        <v>-0.84040000000000004</v>
      </c>
      <c r="AT244" s="50">
        <f t="shared" si="119"/>
        <v>-0.83929999999999993</v>
      </c>
      <c r="AU244" s="50">
        <f t="shared" si="120"/>
        <v>-0.84149999999999991</v>
      </c>
      <c r="AV244" s="50"/>
      <c r="AW244" s="50"/>
      <c r="AX244" s="50"/>
      <c r="AY244" s="50"/>
      <c r="AZ244" s="58">
        <f t="shared" si="121"/>
        <v>0.32920000000000016</v>
      </c>
      <c r="BA244" s="58">
        <f t="shared" si="121"/>
        <v>0.33030000000000026</v>
      </c>
      <c r="BB244" s="58">
        <f t="shared" si="121"/>
        <v>0.32810000000000028</v>
      </c>
      <c r="BC244" s="58"/>
      <c r="BD244" s="58"/>
      <c r="BE244" s="58"/>
      <c r="BF244" s="50"/>
      <c r="BG244" s="59">
        <f t="shared" si="122"/>
        <v>-0.28146374829001375</v>
      </c>
      <c r="BH244" s="59">
        <f t="shared" si="122"/>
        <v>-0.28240424076607407</v>
      </c>
      <c r="BI244" s="59">
        <f t="shared" si="122"/>
        <v>-0.28052325581395365</v>
      </c>
      <c r="BJ244" s="59"/>
      <c r="BK244" s="59"/>
      <c r="BL244" s="59"/>
    </row>
    <row r="245" spans="40:64" x14ac:dyDescent="0.3">
      <c r="AQ245" s="4" t="s">
        <v>44</v>
      </c>
      <c r="AR245" s="52">
        <f t="shared" si="117"/>
        <v>-4390.5707000000002</v>
      </c>
      <c r="AS245" s="52">
        <f t="shared" si="118"/>
        <v>-5681.119999999999</v>
      </c>
      <c r="AT245" s="52">
        <f t="shared" si="119"/>
        <v>-5772.5731999999998</v>
      </c>
      <c r="AU245" s="52">
        <f t="shared" si="120"/>
        <v>-5661.5526</v>
      </c>
      <c r="AV245" s="52"/>
      <c r="AW245" s="52"/>
      <c r="AX245" s="52"/>
      <c r="AY245" s="52"/>
      <c r="AZ245" s="57">
        <f>AS245-$AR245</f>
        <v>-1290.5492999999988</v>
      </c>
      <c r="BA245" s="57">
        <f t="shared" si="121"/>
        <v>-1382.0024999999996</v>
      </c>
      <c r="BB245" s="57">
        <f t="shared" si="121"/>
        <v>-1270.9818999999998</v>
      </c>
      <c r="BC245" s="57"/>
      <c r="BD245" s="57"/>
      <c r="BE245" s="57"/>
      <c r="BF245" s="52"/>
      <c r="BG245" s="38">
        <f t="shared" si="122"/>
        <v>0.29393657184474875</v>
      </c>
      <c r="BH245" s="38">
        <f t="shared" si="122"/>
        <v>0.31476602802455717</v>
      </c>
      <c r="BI245" s="38">
        <f t="shared" si="122"/>
        <v>0.28947988469927149</v>
      </c>
      <c r="BJ245" s="38"/>
      <c r="BK245" s="38"/>
      <c r="BL245" s="38"/>
    </row>
    <row r="246" spans="40:64" x14ac:dyDescent="0.3">
      <c r="AN246" s="60"/>
      <c r="AQ246" t="s">
        <v>46</v>
      </c>
      <c r="AR246" s="50">
        <f t="shared" si="117"/>
        <v>-4059.3019999999997</v>
      </c>
      <c r="AS246" s="50">
        <f t="shared" si="118"/>
        <v>-4961.9967000000006</v>
      </c>
      <c r="AT246" s="50">
        <f t="shared" si="119"/>
        <v>-4623.432499999999</v>
      </c>
      <c r="AU246" s="50">
        <f t="shared" si="120"/>
        <v>-4862.5590000000002</v>
      </c>
      <c r="AV246" s="50"/>
      <c r="AW246" s="50"/>
      <c r="AX246" s="50"/>
      <c r="AY246" s="50"/>
      <c r="AZ246" s="58">
        <f t="shared" si="121"/>
        <v>-902.69470000000092</v>
      </c>
      <c r="BA246" s="58">
        <f t="shared" si="121"/>
        <v>-564.1304999999993</v>
      </c>
      <c r="BB246" s="58">
        <f t="shared" si="121"/>
        <v>-803.25700000000052</v>
      </c>
      <c r="BC246" s="58"/>
      <c r="BD246" s="58"/>
      <c r="BE246" s="58"/>
      <c r="BF246" s="50"/>
      <c r="BG246" s="59">
        <f t="shared" si="122"/>
        <v>0.22237682734617947</v>
      </c>
      <c r="BH246" s="59">
        <f t="shared" si="122"/>
        <v>0.1389722912953999</v>
      </c>
      <c r="BI246" s="59">
        <f t="shared" si="122"/>
        <v>0.1978805715859526</v>
      </c>
      <c r="BJ246" s="59"/>
      <c r="BK246" s="59"/>
      <c r="BL246" s="59"/>
    </row>
    <row r="247" spans="40:64" x14ac:dyDescent="0.3">
      <c r="AQ247" t="s">
        <v>48</v>
      </c>
      <c r="AR247" s="50">
        <f t="shared" si="117"/>
        <v>-525.24750000000006</v>
      </c>
      <c r="AS247" s="50">
        <f t="shared" si="118"/>
        <v>-525.24800000000005</v>
      </c>
      <c r="AT247" s="50">
        <f t="shared" si="119"/>
        <v>-525.24800000000005</v>
      </c>
      <c r="AU247" s="50">
        <f t="shared" si="120"/>
        <v>-525.24800000000005</v>
      </c>
      <c r="AV247" s="50"/>
      <c r="AW247" s="50"/>
      <c r="AX247" s="50"/>
      <c r="AY247" s="50"/>
      <c r="AZ247" s="58">
        <f t="shared" si="121"/>
        <v>-4.9999999998817657E-4</v>
      </c>
      <c r="BA247" s="58">
        <f t="shared" si="121"/>
        <v>-4.9999999998817657E-4</v>
      </c>
      <c r="BB247" s="58">
        <f t="shared" si="121"/>
        <v>-4.9999999998817657E-4</v>
      </c>
      <c r="BC247" s="58"/>
      <c r="BD247" s="58"/>
      <c r="BE247" s="58"/>
      <c r="BF247" s="50"/>
      <c r="BG247" s="59">
        <f t="shared" si="122"/>
        <v>9.5193218432867653E-7</v>
      </c>
      <c r="BH247" s="59">
        <f t="shared" si="122"/>
        <v>9.5193218432867653E-7</v>
      </c>
      <c r="BI247" s="59">
        <f t="shared" si="122"/>
        <v>9.5193218432867653E-7</v>
      </c>
      <c r="BJ247" s="59"/>
      <c r="BK247" s="59"/>
      <c r="BL247" s="59"/>
    </row>
    <row r="248" spans="40:64" x14ac:dyDescent="0.3">
      <c r="AQ248" t="s">
        <v>50</v>
      </c>
      <c r="AR248" s="50">
        <f t="shared" si="117"/>
        <v>199.41040000000001</v>
      </c>
      <c r="AS248" s="50">
        <f t="shared" si="118"/>
        <v>226.91570000000002</v>
      </c>
      <c r="AT248" s="50">
        <f t="shared" si="119"/>
        <v>26.813700000000001</v>
      </c>
      <c r="AU248" s="50">
        <f t="shared" si="120"/>
        <v>158.00949999999997</v>
      </c>
      <c r="AV248" s="50"/>
      <c r="AW248" s="50"/>
      <c r="AX248" s="50"/>
      <c r="AY248" s="50"/>
      <c r="AZ248" s="58">
        <f t="shared" si="121"/>
        <v>27.505300000000005</v>
      </c>
      <c r="BA248" s="58">
        <f t="shared" si="121"/>
        <v>-172.5967</v>
      </c>
      <c r="BB248" s="58">
        <f t="shared" si="121"/>
        <v>-41.400900000000036</v>
      </c>
      <c r="BC248" s="58"/>
      <c r="BD248" s="58"/>
      <c r="BE248" s="58"/>
      <c r="BF248" s="50"/>
      <c r="BG248" s="59">
        <f t="shared" si="122"/>
        <v>0.13793312685797735</v>
      </c>
      <c r="BH248" s="59">
        <f t="shared" si="122"/>
        <v>-0.8655350974673337</v>
      </c>
      <c r="BI248" s="59">
        <f t="shared" si="122"/>
        <v>-0.20761655360001299</v>
      </c>
      <c r="BJ248" s="59"/>
      <c r="BK248" s="59"/>
      <c r="BL248" s="59"/>
    </row>
    <row r="249" spans="40:64" x14ac:dyDescent="0.3">
      <c r="AQ249" t="s">
        <v>51</v>
      </c>
      <c r="AR249" s="50">
        <f t="shared" si="117"/>
        <v>-472.28840000000002</v>
      </c>
      <c r="AS249" s="50">
        <f t="shared" si="118"/>
        <v>-472.28639999999996</v>
      </c>
      <c r="AT249" s="50">
        <f t="shared" si="119"/>
        <v>-472.28739999999999</v>
      </c>
      <c r="AU249" s="50">
        <f t="shared" si="120"/>
        <v>-472.28630000000004</v>
      </c>
      <c r="AV249" s="50"/>
      <c r="AW249" s="50"/>
      <c r="AX249" s="50"/>
      <c r="AY249" s="50"/>
      <c r="AZ249" s="58">
        <f t="shared" si="121"/>
        <v>2.0000000000663931E-3</v>
      </c>
      <c r="BA249" s="58">
        <f t="shared" si="121"/>
        <v>1.0000000000331966E-3</v>
      </c>
      <c r="BB249" s="58">
        <f t="shared" si="121"/>
        <v>2.0999999999844476E-3</v>
      </c>
      <c r="BC249" s="58"/>
      <c r="BD249" s="58"/>
      <c r="BE249" s="58"/>
      <c r="BF249" s="50"/>
      <c r="BG249" s="59">
        <f t="shared" si="122"/>
        <v>-4.2347006618549028E-6</v>
      </c>
      <c r="BH249" s="59">
        <f t="shared" si="122"/>
        <v>-2.1173503309274514E-6</v>
      </c>
      <c r="BI249" s="59">
        <f t="shared" si="122"/>
        <v>-4.4464356947671116E-6</v>
      </c>
      <c r="BJ249" s="59"/>
      <c r="BK249" s="59"/>
      <c r="BL249" s="59"/>
    </row>
    <row r="250" spans="40:64" x14ac:dyDescent="0.3">
      <c r="AQ250" t="s">
        <v>53</v>
      </c>
      <c r="AR250" s="50">
        <f t="shared" si="117"/>
        <v>156.57600000000002</v>
      </c>
      <c r="AS250" s="50">
        <f t="shared" si="118"/>
        <v>156.06709999999998</v>
      </c>
      <c r="AT250" s="50">
        <f t="shared" si="119"/>
        <v>67.660300000000007</v>
      </c>
      <c r="AU250" s="50">
        <f t="shared" si="120"/>
        <v>133.62299999999999</v>
      </c>
      <c r="AV250" s="50"/>
      <c r="AW250" s="50"/>
      <c r="AX250" s="50"/>
      <c r="AY250" s="50"/>
      <c r="AZ250" s="58">
        <f t="shared" si="121"/>
        <v>-0.50890000000003965</v>
      </c>
      <c r="BA250" s="58">
        <f t="shared" si="121"/>
        <v>-88.915700000000015</v>
      </c>
      <c r="BB250" s="58">
        <f t="shared" si="121"/>
        <v>-22.953000000000031</v>
      </c>
      <c r="BC250" s="58"/>
      <c r="BD250" s="58"/>
      <c r="BE250" s="58"/>
      <c r="BF250" s="50"/>
      <c r="BG250" s="59">
        <f t="shared" si="122"/>
        <v>-3.2501788268958177E-3</v>
      </c>
      <c r="BH250" s="59">
        <f t="shared" si="122"/>
        <v>-0.56787566421418356</v>
      </c>
      <c r="BI250" s="59">
        <f t="shared" si="122"/>
        <v>-0.14659334763948517</v>
      </c>
      <c r="BJ250" s="59"/>
      <c r="BK250" s="59"/>
      <c r="BL250" s="59"/>
    </row>
    <row r="251" spans="40:64" x14ac:dyDescent="0.3">
      <c r="AQ251" t="s">
        <v>55</v>
      </c>
      <c r="AR251" s="50">
        <f t="shared" si="117"/>
        <v>-1.8469000000000002</v>
      </c>
      <c r="AS251" s="50">
        <f t="shared" si="118"/>
        <v>-1.8794000000000004</v>
      </c>
      <c r="AT251" s="50">
        <f t="shared" si="119"/>
        <v>-2.4706000000000001</v>
      </c>
      <c r="AU251" s="50">
        <f t="shared" si="120"/>
        <v>-1.8453000000000002</v>
      </c>
      <c r="AV251" s="50"/>
      <c r="AW251" s="50"/>
      <c r="AX251" s="50"/>
      <c r="AY251" s="50"/>
      <c r="AZ251" s="58">
        <f t="shared" si="121"/>
        <v>-3.2500000000000195E-2</v>
      </c>
      <c r="BA251" s="58">
        <f t="shared" si="121"/>
        <v>-0.62369999999999992</v>
      </c>
      <c r="BB251" s="58">
        <f t="shared" si="121"/>
        <v>1.6000000000000458E-3</v>
      </c>
      <c r="BC251" s="58"/>
      <c r="BD251" s="58"/>
      <c r="BE251" s="58"/>
      <c r="BF251" s="50"/>
      <c r="BG251" s="59">
        <f t="shared" si="122"/>
        <v>1.7597054523796736E-2</v>
      </c>
      <c r="BH251" s="59">
        <f t="shared" si="122"/>
        <v>0.33770101250744483</v>
      </c>
      <c r="BI251" s="59">
        <f t="shared" si="122"/>
        <v>-8.6631653040232048E-4</v>
      </c>
      <c r="BJ251" s="59"/>
      <c r="BK251" s="59"/>
      <c r="BL251" s="59"/>
    </row>
    <row r="252" spans="40:64" x14ac:dyDescent="0.3">
      <c r="AQ252" s="4" t="s">
        <v>57</v>
      </c>
      <c r="AR252" s="52">
        <f t="shared" si="117"/>
        <v>1629.2630000000004</v>
      </c>
      <c r="AS252" s="52">
        <f t="shared" si="118"/>
        <v>1733.3234999999997</v>
      </c>
      <c r="AT252" s="52">
        <f t="shared" si="119"/>
        <v>1284.2037999999998</v>
      </c>
      <c r="AU252" s="52">
        <f t="shared" si="120"/>
        <v>1706.6284999999998</v>
      </c>
      <c r="AV252" s="52"/>
      <c r="AW252" s="52"/>
      <c r="AX252" s="52"/>
      <c r="AY252" s="52"/>
      <c r="AZ252" s="57">
        <f t="shared" si="121"/>
        <v>104.06049999999937</v>
      </c>
      <c r="BA252" s="57">
        <f t="shared" si="121"/>
        <v>-345.0592000000006</v>
      </c>
      <c r="BB252" s="57">
        <f t="shared" si="121"/>
        <v>77.365499999999429</v>
      </c>
      <c r="BC252" s="57"/>
      <c r="BD252" s="57"/>
      <c r="BE252" s="57"/>
      <c r="BF252" s="52"/>
      <c r="BG252" s="38">
        <f t="shared" si="122"/>
        <v>6.3869676043707704E-2</v>
      </c>
      <c r="BH252" s="38">
        <f t="shared" si="122"/>
        <v>-0.21178852033097206</v>
      </c>
      <c r="BI252" s="38">
        <f t="shared" si="122"/>
        <v>4.7484967129309025E-2</v>
      </c>
      <c r="BJ252" s="38"/>
      <c r="BK252" s="38"/>
      <c r="BL252" s="38"/>
    </row>
    <row r="253" spans="40:64" x14ac:dyDescent="0.3">
      <c r="AQ253" t="s">
        <v>59</v>
      </c>
      <c r="AR253" s="50">
        <f t="shared" si="117"/>
        <v>870.57490000000007</v>
      </c>
      <c r="AS253" s="50">
        <f t="shared" si="118"/>
        <v>947.70310000000006</v>
      </c>
      <c r="AT253" s="50">
        <f t="shared" si="119"/>
        <v>547.79579999999999</v>
      </c>
      <c r="AU253" s="50">
        <f t="shared" si="120"/>
        <v>930.34519999999998</v>
      </c>
      <c r="AV253" s="50"/>
      <c r="AW253" s="50"/>
      <c r="AX253" s="50"/>
      <c r="AY253" s="50"/>
      <c r="AZ253" s="58">
        <f t="shared" si="121"/>
        <v>77.128199999999993</v>
      </c>
      <c r="BA253" s="58">
        <f t="shared" si="121"/>
        <v>-322.77910000000008</v>
      </c>
      <c r="BB253" s="58">
        <f t="shared" si="121"/>
        <v>59.770299999999907</v>
      </c>
      <c r="BC253" s="58"/>
      <c r="BD253" s="58"/>
      <c r="BE253" s="58"/>
      <c r="BF253" s="50"/>
      <c r="BG253" s="59">
        <f t="shared" si="122"/>
        <v>8.8594559755857866E-2</v>
      </c>
      <c r="BH253" s="59">
        <f t="shared" si="122"/>
        <v>-0.37076545625195495</v>
      </c>
      <c r="BI253" s="59">
        <f t="shared" si="122"/>
        <v>6.8656125969172671E-2</v>
      </c>
      <c r="BJ253" s="59"/>
      <c r="BK253" s="59"/>
      <c r="BL253" s="59"/>
    </row>
    <row r="254" spans="40:64" x14ac:dyDescent="0.3">
      <c r="AQ254" t="s">
        <v>61</v>
      </c>
      <c r="AR254" s="50">
        <f t="shared" si="117"/>
        <v>435.26509999999996</v>
      </c>
      <c r="AS254" s="50">
        <f t="shared" si="118"/>
        <v>453.77149999999995</v>
      </c>
      <c r="AT254" s="50">
        <f t="shared" si="119"/>
        <v>412.32969999999995</v>
      </c>
      <c r="AU254" s="50">
        <f t="shared" si="120"/>
        <v>448.51410000000004</v>
      </c>
      <c r="AV254" s="50"/>
      <c r="AW254" s="50"/>
      <c r="AX254" s="50"/>
      <c r="AY254" s="50"/>
      <c r="AZ254" s="58">
        <f t="shared" si="121"/>
        <v>18.506399999999985</v>
      </c>
      <c r="BA254" s="58">
        <f t="shared" si="121"/>
        <v>-22.935400000000016</v>
      </c>
      <c r="BB254" s="58">
        <f t="shared" si="121"/>
        <v>13.24900000000008</v>
      </c>
      <c r="BC254" s="58"/>
      <c r="BD254" s="58"/>
      <c r="BE254" s="58"/>
      <c r="BF254" s="50"/>
      <c r="BG254" s="59">
        <f t="shared" si="122"/>
        <v>4.2517537013649812E-2</v>
      </c>
      <c r="BH254" s="59">
        <f t="shared" si="122"/>
        <v>-5.269294505808074E-2</v>
      </c>
      <c r="BI254" s="59">
        <f t="shared" si="122"/>
        <v>3.0438921016180901E-2</v>
      </c>
      <c r="BJ254" s="59"/>
      <c r="BK254" s="59"/>
      <c r="BL254" s="59"/>
    </row>
    <row r="255" spans="40:64" x14ac:dyDescent="0.3">
      <c r="AQ255" s="4" t="s">
        <v>63</v>
      </c>
      <c r="AR255" s="52">
        <f t="shared" si="117"/>
        <v>-1112.7215000000001</v>
      </c>
      <c r="AS255" s="52">
        <f t="shared" si="118"/>
        <v>-47.093399999999775</v>
      </c>
      <c r="AT255" s="52">
        <f t="shared" si="119"/>
        <v>689.88499999999988</v>
      </c>
      <c r="AU255" s="52">
        <f t="shared" si="120"/>
        <v>-32.250500000000031</v>
      </c>
      <c r="AV255" s="52"/>
      <c r="AW255" s="52"/>
      <c r="AX255" s="52"/>
      <c r="AY255" s="52"/>
      <c r="AZ255" s="57">
        <f t="shared" si="121"/>
        <v>1065.6281000000004</v>
      </c>
      <c r="BA255" s="57">
        <f t="shared" si="121"/>
        <v>1802.6064999999999</v>
      </c>
      <c r="BB255" s="57">
        <f t="shared" si="121"/>
        <v>1080.471</v>
      </c>
      <c r="BC255" s="57"/>
      <c r="BD255" s="57"/>
      <c r="BE255" s="57"/>
      <c r="BF255" s="52"/>
      <c r="BG255" s="38">
        <f t="shared" si="122"/>
        <v>-0.95767728043360378</v>
      </c>
      <c r="BH255" s="38">
        <f t="shared" si="122"/>
        <v>-1.6199979060348881</v>
      </c>
      <c r="BI255" s="38">
        <f t="shared" si="122"/>
        <v>-0.97101655715289037</v>
      </c>
      <c r="BJ255" s="38"/>
      <c r="BK255" s="38"/>
      <c r="BL255" s="38"/>
    </row>
    <row r="256" spans="40:64" x14ac:dyDescent="0.3">
      <c r="AQ256" t="s">
        <v>65</v>
      </c>
      <c r="AR256" s="50">
        <f t="shared" si="117"/>
        <v>-792.64850000000001</v>
      </c>
      <c r="AS256" s="50">
        <f t="shared" si="118"/>
        <v>-742.68790000000013</v>
      </c>
      <c r="AT256" s="50">
        <f t="shared" si="119"/>
        <v>-489.29480000000001</v>
      </c>
      <c r="AU256" s="50">
        <f t="shared" si="120"/>
        <v>-771.46719999999993</v>
      </c>
      <c r="AV256" s="50"/>
      <c r="AW256" s="50"/>
      <c r="AX256" s="50"/>
      <c r="AY256" s="50"/>
      <c r="AZ256" s="58">
        <f t="shared" si="121"/>
        <v>49.960599999999886</v>
      </c>
      <c r="BA256" s="58">
        <f t="shared" si="121"/>
        <v>303.3537</v>
      </c>
      <c r="BB256" s="58">
        <f t="shared" si="121"/>
        <v>21.181300000000078</v>
      </c>
      <c r="BC256" s="58"/>
      <c r="BD256" s="58"/>
      <c r="BE256" s="58"/>
      <c r="BF256" s="50"/>
      <c r="BG256" s="59">
        <f t="shared" si="122"/>
        <v>-6.3029955901007684E-2</v>
      </c>
      <c r="BH256" s="59">
        <f t="shared" si="122"/>
        <v>-0.38270898134545134</v>
      </c>
      <c r="BI256" s="59">
        <f t="shared" si="122"/>
        <v>-2.6722185180442629E-2</v>
      </c>
      <c r="BJ256" s="59"/>
      <c r="BK256" s="59"/>
      <c r="BL256" s="59"/>
    </row>
    <row r="257" spans="43:64" x14ac:dyDescent="0.3">
      <c r="AQ257" t="s">
        <v>66</v>
      </c>
      <c r="AR257" s="50">
        <f t="shared" si="117"/>
        <v>104.17620000000002</v>
      </c>
      <c r="AS257" s="50">
        <f t="shared" si="118"/>
        <v>132.56870000000001</v>
      </c>
      <c r="AT257" s="50">
        <f t="shared" si="119"/>
        <v>169.65139999999997</v>
      </c>
      <c r="AU257" s="50">
        <f t="shared" si="120"/>
        <v>127.10800000000002</v>
      </c>
      <c r="AV257" s="50"/>
      <c r="AW257" s="50"/>
      <c r="AX257" s="50"/>
      <c r="AY257" s="50"/>
      <c r="AZ257" s="58">
        <f t="shared" si="121"/>
        <v>28.392499999999984</v>
      </c>
      <c r="BA257" s="58">
        <f t="shared" si="121"/>
        <v>65.475199999999944</v>
      </c>
      <c r="BB257" s="58">
        <f t="shared" si="121"/>
        <v>22.931799999999996</v>
      </c>
      <c r="BC257" s="58"/>
      <c r="BD257" s="58"/>
      <c r="BE257" s="58"/>
      <c r="BF257" s="50"/>
      <c r="BG257" s="59">
        <f t="shared" si="122"/>
        <v>0.27254305685943603</v>
      </c>
      <c r="BH257" s="59">
        <f t="shared" si="122"/>
        <v>0.62850439927737745</v>
      </c>
      <c r="BI257" s="59">
        <f t="shared" si="122"/>
        <v>0.22012513414772272</v>
      </c>
      <c r="BJ257" s="59"/>
      <c r="BK257" s="59"/>
      <c r="BL257" s="59"/>
    </row>
    <row r="258" spans="43:64" x14ac:dyDescent="0.3">
      <c r="AQ258" t="s">
        <v>68</v>
      </c>
      <c r="AR258" s="50">
        <f t="shared" si="117"/>
        <v>-639.02579999999989</v>
      </c>
      <c r="AS258" s="50">
        <f t="shared" si="118"/>
        <v>-349.55669999999998</v>
      </c>
      <c r="AT258" s="50">
        <f t="shared" si="119"/>
        <v>-329.06700000000006</v>
      </c>
      <c r="AU258" s="50">
        <f t="shared" si="120"/>
        <v>-329.06700000000006</v>
      </c>
      <c r="AV258" s="50"/>
      <c r="AW258" s="50"/>
      <c r="AX258" s="50"/>
      <c r="AY258" s="50"/>
      <c r="AZ258" s="58">
        <f t="shared" si="121"/>
        <v>289.46909999999991</v>
      </c>
      <c r="BA258" s="58">
        <f t="shared" si="121"/>
        <v>309.95879999999983</v>
      </c>
      <c r="BB258" s="58">
        <f t="shared" si="121"/>
        <v>309.95879999999983</v>
      </c>
      <c r="BC258" s="58"/>
      <c r="BD258" s="58"/>
      <c r="BE258" s="58"/>
      <c r="BF258" s="50"/>
      <c r="BG258" s="59">
        <f t="shared" si="122"/>
        <v>-0.45298499684989241</v>
      </c>
      <c r="BH258" s="59">
        <f t="shared" si="122"/>
        <v>-0.48504896046450685</v>
      </c>
      <c r="BI258" s="59">
        <f t="shared" si="122"/>
        <v>-0.48504896046450685</v>
      </c>
      <c r="BJ258" s="59"/>
      <c r="BK258" s="59"/>
      <c r="BL258" s="59"/>
    </row>
    <row r="259" spans="43:64" x14ac:dyDescent="0.3">
      <c r="AQ259" t="s">
        <v>70</v>
      </c>
      <c r="AR259" s="50">
        <f t="shared" si="117"/>
        <v>33.527200000000001</v>
      </c>
      <c r="AS259" s="50">
        <f t="shared" si="118"/>
        <v>61.626899999999999</v>
      </c>
      <c r="AT259" s="50">
        <f t="shared" si="119"/>
        <v>71.957900000000024</v>
      </c>
      <c r="AU259" s="50">
        <f t="shared" si="120"/>
        <v>50.372999999999998</v>
      </c>
      <c r="AV259" s="50"/>
      <c r="AW259" s="50"/>
      <c r="AX259" s="50"/>
      <c r="AY259" s="50"/>
      <c r="AZ259" s="58">
        <f t="shared" si="121"/>
        <v>28.099699999999999</v>
      </c>
      <c r="BA259" s="58">
        <f t="shared" si="121"/>
        <v>38.430700000000023</v>
      </c>
      <c r="BB259" s="58">
        <f t="shared" si="121"/>
        <v>16.845799999999997</v>
      </c>
      <c r="BC259" s="58"/>
      <c r="BD259" s="58"/>
      <c r="BE259" s="58"/>
      <c r="BF259" s="50"/>
      <c r="BG259" s="59">
        <f t="shared" si="122"/>
        <v>0.83811651435252565</v>
      </c>
      <c r="BH259" s="59">
        <f t="shared" si="122"/>
        <v>1.1462543844997501</v>
      </c>
      <c r="BI259" s="59">
        <f t="shared" si="122"/>
        <v>0.502451740676227</v>
      </c>
      <c r="BJ259" s="59"/>
      <c r="BK259" s="59"/>
      <c r="BL259" s="59"/>
    </row>
    <row r="260" spans="43:64" x14ac:dyDescent="0.3">
      <c r="AQ260" t="s">
        <v>72</v>
      </c>
      <c r="AR260" s="50">
        <f t="shared" si="117"/>
        <v>-851.51300000000003</v>
      </c>
      <c r="AS260" s="50">
        <f t="shared" si="118"/>
        <v>-851.51569999999992</v>
      </c>
      <c r="AT260" s="50">
        <f t="shared" si="119"/>
        <v>-726.63609999999994</v>
      </c>
      <c r="AU260" s="50">
        <f t="shared" si="120"/>
        <v>-851.52</v>
      </c>
      <c r="AV260" s="50"/>
      <c r="AW260" s="50"/>
      <c r="AX260" s="50"/>
      <c r="AY260" s="50"/>
      <c r="AZ260" s="58">
        <f t="shared" si="121"/>
        <v>-2.6999999998906787E-3</v>
      </c>
      <c r="BA260" s="58">
        <f t="shared" si="121"/>
        <v>124.87690000000009</v>
      </c>
      <c r="BB260" s="58">
        <f t="shared" si="121"/>
        <v>-6.9999999999481588E-3</v>
      </c>
      <c r="BC260" s="58"/>
      <c r="BD260" s="58"/>
      <c r="BE260" s="58"/>
      <c r="BF260" s="50"/>
      <c r="BG260" s="59">
        <f t="shared" si="122"/>
        <v>3.1708265169065868E-6</v>
      </c>
      <c r="BH260" s="59">
        <f t="shared" si="122"/>
        <v>-0.14665295773523138</v>
      </c>
      <c r="BI260" s="59">
        <f t="shared" si="122"/>
        <v>8.2206613404001569E-6</v>
      </c>
      <c r="BJ260" s="59"/>
      <c r="BK260" s="59"/>
      <c r="BL260" s="59"/>
    </row>
    <row r="261" spans="43:64" x14ac:dyDescent="0.3">
      <c r="AQ261" t="s">
        <v>74</v>
      </c>
      <c r="AR261" s="50">
        <f t="shared" si="117"/>
        <v>-201.5127</v>
      </c>
      <c r="AS261" s="50">
        <f t="shared" si="118"/>
        <v>-210.93269999999998</v>
      </c>
      <c r="AT261" s="50">
        <f t="shared" si="119"/>
        <v>-239.63550000000001</v>
      </c>
      <c r="AU261" s="50">
        <f t="shared" si="120"/>
        <v>-208.04490000000001</v>
      </c>
      <c r="AV261" s="50"/>
      <c r="AW261" s="50"/>
      <c r="AX261" s="50"/>
      <c r="AY261" s="50"/>
      <c r="AZ261" s="58">
        <f t="shared" si="121"/>
        <v>-9.4199999999999875</v>
      </c>
      <c r="BA261" s="58">
        <f t="shared" si="121"/>
        <v>-38.122800000000012</v>
      </c>
      <c r="BB261" s="58">
        <f t="shared" si="121"/>
        <v>-6.5322000000000173</v>
      </c>
      <c r="BC261" s="58"/>
      <c r="BD261" s="58"/>
      <c r="BE261" s="58"/>
      <c r="BF261" s="50"/>
      <c r="BG261" s="59">
        <f t="shared" si="122"/>
        <v>4.6746433351347025E-2</v>
      </c>
      <c r="BH261" s="59">
        <f t="shared" si="122"/>
        <v>0.18918311352088485</v>
      </c>
      <c r="BI261" s="59">
        <f t="shared" si="122"/>
        <v>3.2415822923319557E-2</v>
      </c>
      <c r="BJ261" s="59"/>
      <c r="BK261" s="59"/>
      <c r="BL261" s="59"/>
    </row>
    <row r="262" spans="43:64" x14ac:dyDescent="0.3">
      <c r="AQ262" t="s">
        <v>76</v>
      </c>
      <c r="AR262" s="50">
        <f t="shared" si="117"/>
        <v>443.64510000000001</v>
      </c>
      <c r="AS262" s="50">
        <f t="shared" si="118"/>
        <v>442.24900000000002</v>
      </c>
      <c r="AT262" s="50">
        <f t="shared" si="119"/>
        <v>469.238</v>
      </c>
      <c r="AU262" s="50">
        <f t="shared" si="120"/>
        <v>436.5317</v>
      </c>
      <c r="AV262" s="50"/>
      <c r="AW262" s="50"/>
      <c r="AX262" s="50"/>
      <c r="AY262" s="50"/>
      <c r="AZ262" s="58">
        <f t="shared" si="121"/>
        <v>-1.3960999999999899</v>
      </c>
      <c r="BA262" s="58">
        <f t="shared" si="121"/>
        <v>25.592899999999986</v>
      </c>
      <c r="BB262" s="58">
        <f t="shared" si="121"/>
        <v>-7.1134000000000128</v>
      </c>
      <c r="BC262" s="58"/>
      <c r="BD262" s="58"/>
      <c r="BE262" s="58"/>
      <c r="BF262" s="50"/>
      <c r="BG262" s="59">
        <f t="shared" si="122"/>
        <v>-3.1468847508965836E-3</v>
      </c>
      <c r="BH262" s="59">
        <f t="shared" si="122"/>
        <v>5.768777791076693E-2</v>
      </c>
      <c r="BI262" s="59">
        <f t="shared" si="122"/>
        <v>-1.6033987527417779E-2</v>
      </c>
      <c r="BJ262" s="59"/>
      <c r="BK262" s="59"/>
      <c r="BL262" s="59"/>
    </row>
    <row r="263" spans="43:64" x14ac:dyDescent="0.3">
      <c r="AQ263" t="s">
        <v>78</v>
      </c>
      <c r="AR263" s="50">
        <f t="shared" si="117"/>
        <v>8.8881000000000032</v>
      </c>
      <c r="AS263" s="50">
        <f t="shared" si="118"/>
        <v>23.857799999999997</v>
      </c>
      <c r="AT263" s="50">
        <f t="shared" si="119"/>
        <v>33.2057</v>
      </c>
      <c r="AU263" s="50">
        <f t="shared" si="120"/>
        <v>23.857299999999999</v>
      </c>
      <c r="AV263" s="50"/>
      <c r="AW263" s="50"/>
      <c r="AX263" s="50"/>
      <c r="AY263" s="50"/>
      <c r="AZ263" s="58">
        <f t="shared" si="121"/>
        <v>14.969699999999994</v>
      </c>
      <c r="BA263" s="58">
        <f t="shared" si="121"/>
        <v>24.317599999999999</v>
      </c>
      <c r="BB263" s="58">
        <f t="shared" si="121"/>
        <v>14.969199999999995</v>
      </c>
      <c r="BC263" s="58"/>
      <c r="BD263" s="58"/>
      <c r="BE263" s="58"/>
      <c r="BF263" s="50"/>
      <c r="BG263" s="59">
        <f t="shared" si="122"/>
        <v>1.6842407263644636</v>
      </c>
      <c r="BH263" s="59">
        <f t="shared" si="122"/>
        <v>2.7359728175875597</v>
      </c>
      <c r="BI263" s="59">
        <f t="shared" si="122"/>
        <v>1.684184471371833</v>
      </c>
      <c r="BJ263" s="59"/>
      <c r="BK263" s="59"/>
      <c r="BL263" s="59"/>
    </row>
    <row r="264" spans="43:64" x14ac:dyDescent="0.3">
      <c r="AQ264" t="s">
        <v>80</v>
      </c>
      <c r="AR264" s="50">
        <f t="shared" si="117"/>
        <v>1034.1282000000001</v>
      </c>
      <c r="AS264" s="50">
        <f t="shared" si="118"/>
        <v>1275.0962999999999</v>
      </c>
      <c r="AT264" s="50">
        <f t="shared" si="119"/>
        <v>1563.6470999999999</v>
      </c>
      <c r="AU264" s="50">
        <f t="shared" si="120"/>
        <v>1307.1984</v>
      </c>
      <c r="AV264" s="50"/>
      <c r="AW264" s="50"/>
      <c r="AX264" s="50"/>
      <c r="AY264" s="50"/>
      <c r="AZ264" s="58">
        <f t="shared" si="121"/>
        <v>240.96809999999982</v>
      </c>
      <c r="BA264" s="58">
        <f t="shared" si="121"/>
        <v>529.5188999999998</v>
      </c>
      <c r="BB264" s="58">
        <f t="shared" si="121"/>
        <v>273.07019999999989</v>
      </c>
      <c r="BC264" s="58"/>
      <c r="BD264" s="58"/>
      <c r="BE264" s="58"/>
      <c r="BF264" s="50"/>
      <c r="BG264" s="59">
        <f t="shared" si="122"/>
        <v>0.23301569379889245</v>
      </c>
      <c r="BH264" s="59">
        <f t="shared" si="122"/>
        <v>0.51204376788100325</v>
      </c>
      <c r="BI264" s="59">
        <f t="shared" si="122"/>
        <v>0.26405836336345906</v>
      </c>
      <c r="BJ264" s="59"/>
      <c r="BK264" s="59"/>
      <c r="BL264" s="59"/>
    </row>
    <row r="265" spans="43:64" x14ac:dyDescent="0.3">
      <c r="AQ265" t="s">
        <v>81</v>
      </c>
      <c r="AR265" s="50">
        <f t="shared" si="117"/>
        <v>301.5419</v>
      </c>
      <c r="AS265" s="50">
        <f t="shared" si="118"/>
        <v>311.02619999999996</v>
      </c>
      <c r="AT265" s="50">
        <f t="shared" si="119"/>
        <v>269.16399999999999</v>
      </c>
      <c r="AU265" s="50">
        <f t="shared" si="120"/>
        <v>308.89259999999996</v>
      </c>
      <c r="AV265" s="50"/>
      <c r="AW265" s="50"/>
      <c r="AX265" s="50"/>
      <c r="AY265" s="50"/>
      <c r="AZ265" s="58">
        <f t="shared" si="121"/>
        <v>9.484299999999962</v>
      </c>
      <c r="BA265" s="58">
        <f t="shared" si="121"/>
        <v>-32.377900000000011</v>
      </c>
      <c r="BB265" s="58">
        <f t="shared" si="121"/>
        <v>7.3506999999999607</v>
      </c>
      <c r="BC265" s="58"/>
      <c r="BD265" s="58"/>
      <c r="BE265" s="58"/>
      <c r="BF265" s="50"/>
      <c r="BG265" s="59">
        <f t="shared" si="122"/>
        <v>3.1452677057483426E-2</v>
      </c>
      <c r="BH265" s="59">
        <f t="shared" si="122"/>
        <v>-0.10737446437791899</v>
      </c>
      <c r="BI265" s="59">
        <f t="shared" si="122"/>
        <v>2.4377043455652302E-2</v>
      </c>
      <c r="BJ265" s="59"/>
      <c r="BK265" s="59"/>
      <c r="BL265" s="59"/>
    </row>
    <row r="266" spans="43:64" x14ac:dyDescent="0.3">
      <c r="AQ266" t="s">
        <v>83</v>
      </c>
      <c r="AR266" s="50">
        <f t="shared" si="117"/>
        <v>-655.03610000000003</v>
      </c>
      <c r="AS266" s="50">
        <f t="shared" si="118"/>
        <v>-372.74</v>
      </c>
      <c r="AT266" s="50">
        <f t="shared" si="119"/>
        <v>-372.44709999999998</v>
      </c>
      <c r="AU266" s="50">
        <f t="shared" si="120"/>
        <v>-372.44659999999999</v>
      </c>
      <c r="AV266" s="50"/>
      <c r="AW266" s="50"/>
      <c r="AX266" s="50"/>
      <c r="AY266" s="50"/>
      <c r="AZ266" s="58">
        <f t="shared" si="121"/>
        <v>282.29610000000002</v>
      </c>
      <c r="BA266" s="58">
        <f t="shared" si="121"/>
        <v>282.58900000000006</v>
      </c>
      <c r="BB266" s="58">
        <f t="shared" si="121"/>
        <v>282.58950000000004</v>
      </c>
      <c r="BC266" s="58"/>
      <c r="BD266" s="58"/>
      <c r="BE266" s="58"/>
      <c r="BF266" s="50"/>
      <c r="BG266" s="59">
        <f t="shared" si="122"/>
        <v>-0.43096265992057536</v>
      </c>
      <c r="BH266" s="59">
        <f t="shared" si="122"/>
        <v>-0.43140981084859298</v>
      </c>
      <c r="BI266" s="59">
        <f t="shared" si="122"/>
        <v>-0.43141057416530176</v>
      </c>
      <c r="BJ266" s="59"/>
      <c r="BK266" s="59"/>
      <c r="BL266" s="59"/>
    </row>
    <row r="267" spans="43:64" x14ac:dyDescent="0.3">
      <c r="AQ267" t="s">
        <v>85</v>
      </c>
      <c r="AR267" s="50">
        <f t="shared" si="117"/>
        <v>-69.668199999999999</v>
      </c>
      <c r="AS267" s="50">
        <f t="shared" si="118"/>
        <v>-69.669200000000004</v>
      </c>
      <c r="AT267" s="50">
        <f t="shared" si="119"/>
        <v>-69.668199999999999</v>
      </c>
      <c r="AU267" s="50">
        <f t="shared" si="120"/>
        <v>-69.669799999999995</v>
      </c>
      <c r="AV267" s="50"/>
      <c r="AW267" s="50"/>
      <c r="AX267" s="50"/>
      <c r="AY267" s="50"/>
      <c r="AZ267" s="58">
        <f t="shared" si="121"/>
        <v>-1.0000000000047748E-3</v>
      </c>
      <c r="BA267" s="58">
        <f t="shared" si="121"/>
        <v>0</v>
      </c>
      <c r="BB267" s="58">
        <f t="shared" si="121"/>
        <v>-1.5999999999962711E-3</v>
      </c>
      <c r="BC267" s="58"/>
      <c r="BD267" s="58"/>
      <c r="BE267" s="58"/>
      <c r="BF267" s="50"/>
      <c r="BG267" s="59">
        <f t="shared" si="122"/>
        <v>1.4353751065834554E-5</v>
      </c>
      <c r="BH267" s="59">
        <f t="shared" si="122"/>
        <v>0</v>
      </c>
      <c r="BI267" s="59">
        <f t="shared" si="122"/>
        <v>2.2966001705172102E-5</v>
      </c>
      <c r="BJ267" s="59"/>
      <c r="BK267" s="59"/>
      <c r="BL267" s="59"/>
    </row>
    <row r="268" spans="43:64" x14ac:dyDescent="0.3">
      <c r="AQ268" s="4" t="s">
        <v>87</v>
      </c>
      <c r="AR268" s="52">
        <f t="shared" si="117"/>
        <v>-169.37750000000017</v>
      </c>
      <c r="AS268" s="52">
        <f t="shared" si="118"/>
        <v>-169.37469999999959</v>
      </c>
      <c r="AT268" s="52">
        <f t="shared" si="119"/>
        <v>-169.37720000000087</v>
      </c>
      <c r="AU268" s="52">
        <f t="shared" si="120"/>
        <v>-169.38320000000036</v>
      </c>
      <c r="AV268" s="52"/>
      <c r="AW268" s="52"/>
      <c r="AX268" s="52"/>
      <c r="AY268" s="52"/>
      <c r="AZ268" s="57">
        <f t="shared" si="121"/>
        <v>2.8000000005761194E-3</v>
      </c>
      <c r="BA268" s="57">
        <f t="shared" si="121"/>
        <v>2.9999999929941623E-4</v>
      </c>
      <c r="BB268" s="57">
        <f t="shared" si="121"/>
        <v>-5.7000000001892204E-3</v>
      </c>
      <c r="BC268" s="57"/>
      <c r="BD268" s="57"/>
      <c r="BE268" s="57"/>
      <c r="BF268" s="52"/>
      <c r="BG268" s="38">
        <f t="shared" si="122"/>
        <v>-1.6531121315263931E-5</v>
      </c>
      <c r="BH268" s="38">
        <f t="shared" si="122"/>
        <v>-1.7711915649919022E-6</v>
      </c>
      <c r="BI268" s="38">
        <f t="shared" si="122"/>
        <v>3.3652639814551609E-5</v>
      </c>
      <c r="BJ268" s="38"/>
      <c r="BK268" s="38"/>
      <c r="BL268" s="38"/>
    </row>
    <row r="271" spans="43:64" x14ac:dyDescent="0.3">
      <c r="AZ271" s="2">
        <v>-5.0602000000000089</v>
      </c>
      <c r="BA271" s="2">
        <v>-191.91639999999998</v>
      </c>
      <c r="BB271" s="2">
        <v>-32.414499999999975</v>
      </c>
    </row>
    <row r="272" spans="43:64" x14ac:dyDescent="0.3">
      <c r="AZ272" s="2">
        <v>-3.9782000000000153</v>
      </c>
      <c r="BA272" s="2">
        <v>4.6381999999998698</v>
      </c>
      <c r="BB272" s="2">
        <v>38.526699999999892</v>
      </c>
    </row>
    <row r="273" spans="43:54" x14ac:dyDescent="0.3">
      <c r="AZ273" s="2">
        <v>80.997700000000123</v>
      </c>
      <c r="BA273" s="2">
        <v>-330.13149999999979</v>
      </c>
      <c r="BB273" s="2">
        <v>63.029900000000112</v>
      </c>
    </row>
    <row r="274" spans="43:54" x14ac:dyDescent="0.3">
      <c r="AZ274" s="2">
        <v>-1117.0793999999987</v>
      </c>
      <c r="BA274" s="2">
        <v>-997.13619999999901</v>
      </c>
      <c r="BB274" s="2">
        <v>-1160.3590999999997</v>
      </c>
    </row>
    <row r="275" spans="43:54" x14ac:dyDescent="0.3">
      <c r="AZ275" s="2">
        <v>94.735200000000304</v>
      </c>
      <c r="BA275" s="2">
        <v>-378.79369999999983</v>
      </c>
      <c r="BB275" s="2">
        <v>69.996400000000222</v>
      </c>
    </row>
    <row r="276" spans="43:54" x14ac:dyDescent="0.3">
      <c r="AZ276" s="2">
        <v>950.38960000000009</v>
      </c>
      <c r="BA276" s="2">
        <v>1893.3399000000002</v>
      </c>
      <c r="BB276" s="2">
        <v>1021.2294000000001</v>
      </c>
    </row>
    <row r="277" spans="43:54" x14ac:dyDescent="0.3">
      <c r="AZ277" s="2">
        <v>4.6999999998149633E-3</v>
      </c>
      <c r="BA277" s="2">
        <v>3.000000000952241E-4</v>
      </c>
      <c r="BB277" s="2">
        <v>8.8000000009174073E-3</v>
      </c>
    </row>
    <row r="278" spans="43:54" x14ac:dyDescent="0.3">
      <c r="AR278" t="s">
        <v>205</v>
      </c>
      <c r="AS278" t="s">
        <v>244</v>
      </c>
      <c r="AT278" t="s">
        <v>245</v>
      </c>
      <c r="AU278" t="s">
        <v>246</v>
      </c>
      <c r="AV278" t="s">
        <v>244</v>
      </c>
      <c r="AW278" t="s">
        <v>245</v>
      </c>
      <c r="AX278" t="s">
        <v>246</v>
      </c>
    </row>
    <row r="279" spans="43:54" x14ac:dyDescent="0.3">
      <c r="AR279">
        <v>2</v>
      </c>
      <c r="AS279">
        <v>3</v>
      </c>
      <c r="AT279">
        <v>4</v>
      </c>
      <c r="AU279">
        <v>5</v>
      </c>
      <c r="AV279">
        <v>10</v>
      </c>
      <c r="AW279">
        <v>11</v>
      </c>
      <c r="AX279">
        <v>12</v>
      </c>
    </row>
    <row r="280" spans="43:54" x14ac:dyDescent="0.3">
      <c r="AQ280" s="4" t="s">
        <v>6</v>
      </c>
      <c r="AR280" s="52">
        <f t="shared" ref="AR280:AX313" si="123">VLOOKUP($AQ280,$AQ$223:$BL$268,AR$279,FALSE)</f>
        <v>354.47490000000005</v>
      </c>
      <c r="AS280" s="52">
        <f t="shared" si="123"/>
        <v>344.85349999999994</v>
      </c>
      <c r="AT280" s="52">
        <f t="shared" si="123"/>
        <v>246.60099999999994</v>
      </c>
      <c r="AU280" s="52">
        <f t="shared" si="123"/>
        <v>320.86009999999993</v>
      </c>
      <c r="AV280" s="52">
        <f t="shared" si="123"/>
        <v>-9.6214000000001079</v>
      </c>
      <c r="AW280" s="52">
        <f t="shared" si="123"/>
        <v>-107.87390000000011</v>
      </c>
      <c r="AX280" s="52">
        <f t="shared" si="123"/>
        <v>-33.614800000000116</v>
      </c>
    </row>
    <row r="281" spans="43:54" x14ac:dyDescent="0.3">
      <c r="AQ281" t="s">
        <v>8</v>
      </c>
      <c r="AR281" s="50">
        <f t="shared" si="123"/>
        <v>3.1714999999999995</v>
      </c>
      <c r="AS281" s="50">
        <f t="shared" si="123"/>
        <v>1.9677</v>
      </c>
      <c r="AT281" s="50">
        <f t="shared" si="123"/>
        <v>3.2888000000000002</v>
      </c>
      <c r="AU281" s="50">
        <f t="shared" si="123"/>
        <v>3.4558999999999997</v>
      </c>
      <c r="AV281" s="52">
        <f t="shared" si="123"/>
        <v>-1.2037999999999995</v>
      </c>
      <c r="AW281" s="52">
        <f t="shared" si="123"/>
        <v>0.11730000000000063</v>
      </c>
      <c r="AX281" s="52">
        <f t="shared" si="123"/>
        <v>0.28440000000000021</v>
      </c>
    </row>
    <row r="282" spans="43:54" x14ac:dyDescent="0.3">
      <c r="AQ282" t="s">
        <v>9</v>
      </c>
      <c r="AR282" s="50">
        <f t="shared" si="123"/>
        <v>53.96459999999999</v>
      </c>
      <c r="AS282" s="50">
        <f t="shared" si="123"/>
        <v>52.495000000000005</v>
      </c>
      <c r="AT282" s="50">
        <f t="shared" si="123"/>
        <v>33.006500000000003</v>
      </c>
      <c r="AU282" s="50">
        <f t="shared" si="123"/>
        <v>40.393399999999993</v>
      </c>
      <c r="AV282" s="52">
        <f t="shared" si="123"/>
        <v>-1.4695999999999856</v>
      </c>
      <c r="AW282" s="52">
        <f t="shared" si="123"/>
        <v>-20.958099999999988</v>
      </c>
      <c r="AX282" s="52">
        <f t="shared" si="123"/>
        <v>-13.571199999999997</v>
      </c>
    </row>
    <row r="283" spans="43:54" x14ac:dyDescent="0.3">
      <c r="AQ283" t="s">
        <v>206</v>
      </c>
      <c r="AR283" s="50">
        <f t="shared" si="123"/>
        <v>13.9084</v>
      </c>
      <c r="AS283" s="50">
        <f t="shared" si="123"/>
        <v>11.4368</v>
      </c>
      <c r="AT283" s="50">
        <f t="shared" si="123"/>
        <v>15.745399999999998</v>
      </c>
      <c r="AU283" s="50">
        <f t="shared" si="123"/>
        <v>14.1595</v>
      </c>
      <c r="AV283" s="52">
        <f t="shared" si="123"/>
        <v>-2.4716000000000005</v>
      </c>
      <c r="AW283" s="52">
        <f t="shared" si="123"/>
        <v>1.836999999999998</v>
      </c>
      <c r="AX283" s="52">
        <f t="shared" si="123"/>
        <v>0.25109999999999921</v>
      </c>
    </row>
    <row r="284" spans="43:54" x14ac:dyDescent="0.3">
      <c r="AQ284" t="s">
        <v>207</v>
      </c>
      <c r="AR284" s="50">
        <f t="shared" si="123"/>
        <v>0.82810000000000006</v>
      </c>
      <c r="AS284" s="50">
        <f t="shared" si="123"/>
        <v>0.78849999999999998</v>
      </c>
      <c r="AT284" s="50">
        <f t="shared" si="123"/>
        <v>0.82760000000000011</v>
      </c>
      <c r="AU284" s="50">
        <f t="shared" si="123"/>
        <v>0.82819999999999983</v>
      </c>
      <c r="AV284" s="52">
        <f t="shared" si="123"/>
        <v>-3.960000000000008E-2</v>
      </c>
      <c r="AW284" s="52">
        <f t="shared" si="123"/>
        <v>-4.9999999999994493E-4</v>
      </c>
      <c r="AX284" s="52">
        <f t="shared" si="123"/>
        <v>9.9999999999766942E-5</v>
      </c>
    </row>
    <row r="285" spans="43:54" x14ac:dyDescent="0.3">
      <c r="AQ285" t="s">
        <v>18</v>
      </c>
      <c r="AR285" s="50">
        <f t="shared" si="123"/>
        <v>4.1020000000000003</v>
      </c>
      <c r="AS285" s="50">
        <f t="shared" si="123"/>
        <v>4.1021000000000001</v>
      </c>
      <c r="AT285" s="50">
        <f t="shared" si="123"/>
        <v>4.1014999999999997</v>
      </c>
      <c r="AU285" s="50">
        <f t="shared" si="123"/>
        <v>4.1025999999999998</v>
      </c>
      <c r="AV285" s="52">
        <f t="shared" si="123"/>
        <v>9.9999999999766942E-5</v>
      </c>
      <c r="AW285" s="52">
        <f t="shared" si="123"/>
        <v>-5.0000000000061107E-4</v>
      </c>
      <c r="AX285" s="52">
        <f t="shared" si="123"/>
        <v>5.9999999999948983E-4</v>
      </c>
    </row>
    <row r="286" spans="43:54" x14ac:dyDescent="0.3">
      <c r="AQ286" t="s">
        <v>21</v>
      </c>
      <c r="AR286" s="50">
        <f t="shared" si="123"/>
        <v>12.940699999999998</v>
      </c>
      <c r="AS286" s="50">
        <f t="shared" si="123"/>
        <v>12.9344</v>
      </c>
      <c r="AT286" s="50">
        <f t="shared" si="123"/>
        <v>12.933300000000001</v>
      </c>
      <c r="AU286" s="50">
        <f t="shared" si="123"/>
        <v>12.9343</v>
      </c>
      <c r="AV286" s="52">
        <f t="shared" si="123"/>
        <v>-6.2999999999977518E-3</v>
      </c>
      <c r="AW286" s="52">
        <f t="shared" si="123"/>
        <v>-7.3999999999969646E-3</v>
      </c>
      <c r="AX286" s="52">
        <f t="shared" si="123"/>
        <v>-6.3999999999975188E-3</v>
      </c>
    </row>
    <row r="287" spans="43:54" x14ac:dyDescent="0.3">
      <c r="AQ287" s="9" t="s">
        <v>24</v>
      </c>
      <c r="AR287" s="52">
        <f t="shared" si="123"/>
        <v>2537.7352999999998</v>
      </c>
      <c r="AS287" s="52">
        <f t="shared" si="123"/>
        <v>2568.6365000000001</v>
      </c>
      <c r="AT287" s="52">
        <f t="shared" si="123"/>
        <v>2575.2050999999997</v>
      </c>
      <c r="AU287" s="52">
        <f t="shared" si="123"/>
        <v>2607.9911000000006</v>
      </c>
      <c r="AV287" s="52">
        <f t="shared" si="123"/>
        <v>30.901200000000244</v>
      </c>
      <c r="AW287" s="52">
        <f t="shared" si="123"/>
        <v>37.46979999999985</v>
      </c>
      <c r="AX287" s="52">
        <f t="shared" si="123"/>
        <v>70.255800000000818</v>
      </c>
    </row>
    <row r="288" spans="43:54" x14ac:dyDescent="0.3">
      <c r="AQ288" t="s">
        <v>25</v>
      </c>
      <c r="AR288" s="50">
        <f t="shared" si="123"/>
        <v>-41.113800000000005</v>
      </c>
      <c r="AS288" s="50">
        <f t="shared" si="123"/>
        <v>-76.0792</v>
      </c>
      <c r="AT288" s="50">
        <f t="shared" si="123"/>
        <v>-41.104800000000012</v>
      </c>
      <c r="AU288" s="50">
        <f t="shared" si="123"/>
        <v>-41.105300000000007</v>
      </c>
      <c r="AV288" s="52">
        <f t="shared" si="123"/>
        <v>-34.965399999999995</v>
      </c>
      <c r="AW288" s="52">
        <f t="shared" si="123"/>
        <v>8.9999999999932356E-3</v>
      </c>
      <c r="AX288" s="52">
        <f t="shared" si="123"/>
        <v>8.4999999999979536E-3</v>
      </c>
    </row>
    <row r="289" spans="43:50" x14ac:dyDescent="0.3">
      <c r="AQ289" t="s">
        <v>29</v>
      </c>
      <c r="AR289" s="50">
        <f t="shared" si="123"/>
        <v>0.27550000000000002</v>
      </c>
      <c r="AS289" s="50">
        <f t="shared" si="123"/>
        <v>0.27450000000000008</v>
      </c>
      <c r="AT289" s="50">
        <f t="shared" si="123"/>
        <v>0.53760000000000008</v>
      </c>
      <c r="AU289" s="50">
        <f t="shared" si="123"/>
        <v>0.27350000000000002</v>
      </c>
      <c r="AV289" s="52">
        <f t="shared" si="123"/>
        <v>-9.9999999999994538E-4</v>
      </c>
      <c r="AW289" s="52">
        <f t="shared" si="123"/>
        <v>0.26210000000000006</v>
      </c>
      <c r="AX289" s="52">
        <f t="shared" si="123"/>
        <v>-2.0000000000000018E-3</v>
      </c>
    </row>
    <row r="290" spans="43:50" x14ac:dyDescent="0.3">
      <c r="AQ290" t="s">
        <v>209</v>
      </c>
      <c r="AR290" s="50">
        <f t="shared" si="123"/>
        <v>2569.9072999999999</v>
      </c>
      <c r="AS290" s="50">
        <f t="shared" si="123"/>
        <v>2633.4037000000003</v>
      </c>
      <c r="AT290" s="50">
        <f t="shared" si="123"/>
        <v>2606.1372999999999</v>
      </c>
      <c r="AU290" s="50">
        <f t="shared" si="123"/>
        <v>2637.1687999999999</v>
      </c>
      <c r="AV290" s="52">
        <f t="shared" si="123"/>
        <v>63.496400000000449</v>
      </c>
      <c r="AW290" s="52">
        <f t="shared" si="123"/>
        <v>36.230000000000018</v>
      </c>
      <c r="AX290" s="52">
        <f t="shared" si="123"/>
        <v>67.261500000000069</v>
      </c>
    </row>
    <row r="291" spans="43:50" x14ac:dyDescent="0.3">
      <c r="AQ291" s="9" t="s">
        <v>33</v>
      </c>
      <c r="AR291" s="52">
        <f t="shared" si="123"/>
        <v>812.44149999999991</v>
      </c>
      <c r="AS291" s="52">
        <f t="shared" si="123"/>
        <v>912.02520000000004</v>
      </c>
      <c r="AT291" s="52">
        <f t="shared" si="123"/>
        <v>807.30110000000002</v>
      </c>
      <c r="AU291" s="52">
        <f t="shared" si="123"/>
        <v>888.9402</v>
      </c>
      <c r="AV291" s="52">
        <f t="shared" si="123"/>
        <v>99.583700000000135</v>
      </c>
      <c r="AW291" s="52">
        <f t="shared" si="123"/>
        <v>-5.1403999999998859</v>
      </c>
      <c r="AX291" s="52">
        <f t="shared" si="123"/>
        <v>76.498700000000099</v>
      </c>
    </row>
    <row r="292" spans="43:50" x14ac:dyDescent="0.3">
      <c r="AQ292" s="61" t="s">
        <v>34</v>
      </c>
      <c r="AR292" s="50">
        <f t="shared" si="123"/>
        <v>0.62010000000000021</v>
      </c>
      <c r="AS292" s="50">
        <f t="shared" si="123"/>
        <v>0.62370000000000003</v>
      </c>
      <c r="AT292" s="50">
        <f t="shared" si="123"/>
        <v>0.62370000000000003</v>
      </c>
      <c r="AU292" s="50">
        <f t="shared" si="123"/>
        <v>0.62519999999999998</v>
      </c>
      <c r="AV292" s="52">
        <f t="shared" si="123"/>
        <v>3.5999999999998256E-3</v>
      </c>
      <c r="AW292" s="52">
        <f t="shared" si="123"/>
        <v>3.5999999999998256E-3</v>
      </c>
      <c r="AX292" s="52">
        <f t="shared" si="123"/>
        <v>5.0999999999997714E-3</v>
      </c>
    </row>
    <row r="293" spans="43:50" x14ac:dyDescent="0.3">
      <c r="AQ293" s="61" t="s">
        <v>36</v>
      </c>
      <c r="AR293" s="50">
        <f t="shared" si="123"/>
        <v>155.84629999999999</v>
      </c>
      <c r="AS293" s="50">
        <f t="shared" si="123"/>
        <v>217.77659999999997</v>
      </c>
      <c r="AT293" s="50">
        <f t="shared" si="123"/>
        <v>202.33699999999993</v>
      </c>
      <c r="AU293" s="50">
        <f t="shared" si="123"/>
        <v>200.87179999999998</v>
      </c>
      <c r="AV293" s="52">
        <f t="shared" si="123"/>
        <v>61.930299999999988</v>
      </c>
      <c r="AW293" s="52">
        <f t="shared" si="123"/>
        <v>46.490699999999947</v>
      </c>
      <c r="AX293" s="52">
        <f t="shared" si="123"/>
        <v>45.025499999999994</v>
      </c>
    </row>
    <row r="294" spans="43:50" x14ac:dyDescent="0.3">
      <c r="AQ294" s="61" t="s">
        <v>38</v>
      </c>
      <c r="AR294" s="50">
        <f t="shared" si="123"/>
        <v>446.67359999999996</v>
      </c>
      <c r="AS294" s="50">
        <f t="shared" si="123"/>
        <v>501.21379999999999</v>
      </c>
      <c r="AT294" s="50">
        <f t="shared" si="123"/>
        <v>422.01790000000005</v>
      </c>
      <c r="AU294" s="50">
        <f t="shared" si="123"/>
        <v>493.08979999999991</v>
      </c>
      <c r="AV294" s="52">
        <f t="shared" si="123"/>
        <v>54.540200000000027</v>
      </c>
      <c r="AW294" s="52">
        <f t="shared" si="123"/>
        <v>-24.655699999999911</v>
      </c>
      <c r="AX294" s="52">
        <f t="shared" si="123"/>
        <v>46.416199999999947</v>
      </c>
    </row>
    <row r="295" spans="43:50" x14ac:dyDescent="0.3">
      <c r="AQ295" s="61" t="s">
        <v>40</v>
      </c>
      <c r="AR295" s="52">
        <f t="shared" si="123"/>
        <v>6.4166999999999996</v>
      </c>
      <c r="AS295" s="52">
        <f t="shared" si="123"/>
        <v>8.8420000000000005</v>
      </c>
      <c r="AT295" s="52">
        <f t="shared" si="123"/>
        <v>7.9672000000000001</v>
      </c>
      <c r="AU295" s="52">
        <f t="shared" si="123"/>
        <v>8.2938000000000009</v>
      </c>
      <c r="AV295" s="52">
        <f t="shared" si="123"/>
        <v>2.4253000000000009</v>
      </c>
      <c r="AW295" s="52">
        <f t="shared" si="123"/>
        <v>1.5505000000000004</v>
      </c>
      <c r="AX295" s="52">
        <f t="shared" si="123"/>
        <v>1.8771000000000013</v>
      </c>
    </row>
    <row r="296" spans="43:50" x14ac:dyDescent="0.3">
      <c r="AQ296" s="61" t="s">
        <v>42</v>
      </c>
      <c r="AR296" s="50">
        <f t="shared" si="123"/>
        <v>-1.1696000000000002</v>
      </c>
      <c r="AS296" s="50">
        <f t="shared" si="123"/>
        <v>-0.84040000000000004</v>
      </c>
      <c r="AT296" s="50">
        <f t="shared" si="123"/>
        <v>-0.83929999999999993</v>
      </c>
      <c r="AU296" s="50">
        <f t="shared" si="123"/>
        <v>-0.84149999999999991</v>
      </c>
      <c r="AV296" s="52">
        <f t="shared" si="123"/>
        <v>0.32920000000000016</v>
      </c>
      <c r="AW296" s="52">
        <f t="shared" si="123"/>
        <v>0.33030000000000026</v>
      </c>
      <c r="AX296" s="52">
        <f t="shared" si="123"/>
        <v>0.32810000000000028</v>
      </c>
    </row>
    <row r="297" spans="43:50" x14ac:dyDescent="0.3">
      <c r="AQ297" s="62" t="s">
        <v>44</v>
      </c>
      <c r="AR297" s="50">
        <f t="shared" si="123"/>
        <v>-4390.5707000000002</v>
      </c>
      <c r="AS297" s="50">
        <f t="shared" si="123"/>
        <v>-5681.119999999999</v>
      </c>
      <c r="AT297" s="50">
        <f t="shared" si="123"/>
        <v>-5772.5731999999998</v>
      </c>
      <c r="AU297" s="50">
        <f t="shared" si="123"/>
        <v>-5661.5526</v>
      </c>
      <c r="AV297" s="52">
        <f t="shared" si="123"/>
        <v>-1290.5492999999988</v>
      </c>
      <c r="AW297" s="52">
        <f t="shared" si="123"/>
        <v>-1382.0024999999996</v>
      </c>
      <c r="AX297" s="52">
        <f t="shared" si="123"/>
        <v>-1270.9818999999998</v>
      </c>
    </row>
    <row r="298" spans="43:50" x14ac:dyDescent="0.3">
      <c r="AQ298" s="61" t="s">
        <v>46</v>
      </c>
      <c r="AR298" s="50">
        <f t="shared" si="123"/>
        <v>-4059.3019999999997</v>
      </c>
      <c r="AS298" s="50">
        <f t="shared" si="123"/>
        <v>-4961.9967000000006</v>
      </c>
      <c r="AT298" s="50">
        <f t="shared" si="123"/>
        <v>-4623.432499999999</v>
      </c>
      <c r="AU298" s="50">
        <f t="shared" si="123"/>
        <v>-4862.5590000000002</v>
      </c>
      <c r="AV298" s="52">
        <f t="shared" si="123"/>
        <v>-902.69470000000092</v>
      </c>
      <c r="AW298" s="52">
        <f t="shared" si="123"/>
        <v>-564.1304999999993</v>
      </c>
      <c r="AX298" s="52">
        <f t="shared" si="123"/>
        <v>-803.25700000000052</v>
      </c>
    </row>
    <row r="299" spans="43:50" x14ac:dyDescent="0.3">
      <c r="AQ299" s="61" t="s">
        <v>48</v>
      </c>
      <c r="AR299" s="50">
        <f t="shared" si="123"/>
        <v>-525.24750000000006</v>
      </c>
      <c r="AS299" s="50">
        <f t="shared" si="123"/>
        <v>-525.24800000000005</v>
      </c>
      <c r="AT299" s="50">
        <f t="shared" si="123"/>
        <v>-525.24800000000005</v>
      </c>
      <c r="AU299" s="50">
        <f t="shared" si="123"/>
        <v>-525.24800000000005</v>
      </c>
      <c r="AV299" s="52">
        <f t="shared" si="123"/>
        <v>-4.9999999998817657E-4</v>
      </c>
      <c r="AW299" s="52">
        <f t="shared" si="123"/>
        <v>-4.9999999998817657E-4</v>
      </c>
      <c r="AX299" s="52">
        <f t="shared" si="123"/>
        <v>-4.9999999998817657E-4</v>
      </c>
    </row>
    <row r="300" spans="43:50" x14ac:dyDescent="0.3">
      <c r="AQ300" s="61" t="s">
        <v>50</v>
      </c>
      <c r="AR300" s="50">
        <f t="shared" si="123"/>
        <v>199.41040000000001</v>
      </c>
      <c r="AS300" s="50">
        <f t="shared" si="123"/>
        <v>226.91570000000002</v>
      </c>
      <c r="AT300" s="50">
        <f t="shared" si="123"/>
        <v>26.813700000000001</v>
      </c>
      <c r="AU300" s="50">
        <f t="shared" si="123"/>
        <v>158.00949999999997</v>
      </c>
      <c r="AV300" s="52">
        <f t="shared" si="123"/>
        <v>27.505300000000005</v>
      </c>
      <c r="AW300" s="52">
        <f t="shared" si="123"/>
        <v>-172.5967</v>
      </c>
      <c r="AX300" s="52">
        <f t="shared" si="123"/>
        <v>-41.400900000000036</v>
      </c>
    </row>
    <row r="301" spans="43:50" x14ac:dyDescent="0.3">
      <c r="AQ301" s="61" t="s">
        <v>51</v>
      </c>
      <c r="AR301" s="52">
        <f t="shared" si="123"/>
        <v>-472.28840000000002</v>
      </c>
      <c r="AS301" s="52">
        <f t="shared" si="123"/>
        <v>-472.28639999999996</v>
      </c>
      <c r="AT301" s="52">
        <f t="shared" si="123"/>
        <v>-472.28739999999999</v>
      </c>
      <c r="AU301" s="52">
        <f t="shared" si="123"/>
        <v>-472.28630000000004</v>
      </c>
      <c r="AV301" s="52">
        <f t="shared" si="123"/>
        <v>2.0000000000663931E-3</v>
      </c>
      <c r="AW301" s="52">
        <f t="shared" si="123"/>
        <v>1.0000000000331966E-3</v>
      </c>
      <c r="AX301" s="52">
        <f t="shared" si="123"/>
        <v>2.0999999999844476E-3</v>
      </c>
    </row>
    <row r="302" spans="43:50" x14ac:dyDescent="0.3">
      <c r="AQ302" s="61" t="s">
        <v>53</v>
      </c>
      <c r="AR302" s="50">
        <f t="shared" si="123"/>
        <v>156.57600000000002</v>
      </c>
      <c r="AS302" s="50">
        <f t="shared" si="123"/>
        <v>156.06709999999998</v>
      </c>
      <c r="AT302" s="50">
        <f t="shared" si="123"/>
        <v>67.660300000000007</v>
      </c>
      <c r="AU302" s="50">
        <f t="shared" si="123"/>
        <v>133.62299999999999</v>
      </c>
      <c r="AV302" s="52">
        <f t="shared" si="123"/>
        <v>-0.50890000000003965</v>
      </c>
      <c r="AW302" s="52">
        <f t="shared" si="123"/>
        <v>-88.915700000000015</v>
      </c>
      <c r="AX302" s="52">
        <f t="shared" si="123"/>
        <v>-22.953000000000031</v>
      </c>
    </row>
    <row r="303" spans="43:50" x14ac:dyDescent="0.3">
      <c r="AQ303" s="62" t="s">
        <v>57</v>
      </c>
      <c r="AR303" s="50">
        <f t="shared" si="123"/>
        <v>1629.2630000000004</v>
      </c>
      <c r="AS303" s="50">
        <f t="shared" si="123"/>
        <v>1733.3234999999997</v>
      </c>
      <c r="AT303" s="50">
        <f t="shared" si="123"/>
        <v>1284.2037999999998</v>
      </c>
      <c r="AU303" s="50">
        <f t="shared" si="123"/>
        <v>1706.6284999999998</v>
      </c>
      <c r="AV303" s="52">
        <f t="shared" si="123"/>
        <v>104.06049999999937</v>
      </c>
      <c r="AW303" s="52">
        <f t="shared" si="123"/>
        <v>-345.0592000000006</v>
      </c>
      <c r="AX303" s="52">
        <f t="shared" si="123"/>
        <v>77.365499999999429</v>
      </c>
    </row>
    <row r="304" spans="43:50" x14ac:dyDescent="0.3">
      <c r="AQ304" s="61" t="s">
        <v>59</v>
      </c>
      <c r="AR304" s="52">
        <f t="shared" si="123"/>
        <v>870.57490000000007</v>
      </c>
      <c r="AS304" s="52">
        <f t="shared" si="123"/>
        <v>947.70310000000006</v>
      </c>
      <c r="AT304" s="52">
        <f t="shared" si="123"/>
        <v>547.79579999999999</v>
      </c>
      <c r="AU304" s="52">
        <f t="shared" si="123"/>
        <v>930.34519999999998</v>
      </c>
      <c r="AV304" s="52">
        <f t="shared" si="123"/>
        <v>77.128199999999993</v>
      </c>
      <c r="AW304" s="52">
        <f t="shared" si="123"/>
        <v>-322.77910000000008</v>
      </c>
      <c r="AX304" s="52">
        <f t="shared" si="123"/>
        <v>59.770299999999907</v>
      </c>
    </row>
    <row r="305" spans="43:50" x14ac:dyDescent="0.3">
      <c r="AQ305" s="61" t="s">
        <v>61</v>
      </c>
      <c r="AR305" s="50">
        <f t="shared" si="123"/>
        <v>435.26509999999996</v>
      </c>
      <c r="AS305" s="50">
        <f t="shared" si="123"/>
        <v>453.77149999999995</v>
      </c>
      <c r="AT305" s="50">
        <f t="shared" si="123"/>
        <v>412.32969999999995</v>
      </c>
      <c r="AU305" s="50">
        <f t="shared" si="123"/>
        <v>448.51410000000004</v>
      </c>
      <c r="AV305" s="52">
        <f t="shared" si="123"/>
        <v>18.506399999999985</v>
      </c>
      <c r="AW305" s="52">
        <f t="shared" si="123"/>
        <v>-22.935400000000016</v>
      </c>
      <c r="AX305" s="52">
        <f t="shared" si="123"/>
        <v>13.24900000000008</v>
      </c>
    </row>
    <row r="306" spans="43:50" x14ac:dyDescent="0.3">
      <c r="AQ306" s="62" t="s">
        <v>63</v>
      </c>
      <c r="AR306" s="50">
        <f t="shared" si="123"/>
        <v>-1112.7215000000001</v>
      </c>
      <c r="AS306" s="50">
        <f t="shared" si="123"/>
        <v>-47.093399999999775</v>
      </c>
      <c r="AT306" s="50">
        <f t="shared" si="123"/>
        <v>689.88499999999988</v>
      </c>
      <c r="AU306" s="50">
        <f t="shared" si="123"/>
        <v>-32.250500000000031</v>
      </c>
      <c r="AV306" s="52">
        <f t="shared" si="123"/>
        <v>1065.6281000000004</v>
      </c>
      <c r="AW306" s="52">
        <f t="shared" si="123"/>
        <v>1802.6064999999999</v>
      </c>
      <c r="AX306" s="52">
        <f t="shared" si="123"/>
        <v>1080.471</v>
      </c>
    </row>
    <row r="307" spans="43:50" x14ac:dyDescent="0.3">
      <c r="AQ307" s="61" t="s">
        <v>65</v>
      </c>
      <c r="AR307" s="50">
        <f t="shared" si="123"/>
        <v>-792.64850000000001</v>
      </c>
      <c r="AS307" s="50">
        <f t="shared" si="123"/>
        <v>-742.68790000000013</v>
      </c>
      <c r="AT307" s="50">
        <f t="shared" si="123"/>
        <v>-489.29480000000001</v>
      </c>
      <c r="AU307" s="50">
        <f t="shared" si="123"/>
        <v>-771.46719999999993</v>
      </c>
      <c r="AV307" s="52">
        <f t="shared" si="123"/>
        <v>49.960599999999886</v>
      </c>
      <c r="AW307" s="52">
        <f t="shared" si="123"/>
        <v>303.3537</v>
      </c>
      <c r="AX307" s="52">
        <f t="shared" si="123"/>
        <v>21.181300000000078</v>
      </c>
    </row>
    <row r="308" spans="43:50" x14ac:dyDescent="0.3">
      <c r="AQ308" s="61" t="s">
        <v>70</v>
      </c>
      <c r="AR308" s="50">
        <f t="shared" si="123"/>
        <v>33.527200000000001</v>
      </c>
      <c r="AS308" s="50">
        <f t="shared" si="123"/>
        <v>61.626899999999999</v>
      </c>
      <c r="AT308" s="50">
        <f t="shared" si="123"/>
        <v>71.957900000000024</v>
      </c>
      <c r="AU308" s="50">
        <f t="shared" si="123"/>
        <v>50.372999999999998</v>
      </c>
      <c r="AV308" s="52">
        <f t="shared" si="123"/>
        <v>28.099699999999999</v>
      </c>
      <c r="AW308" s="52">
        <f t="shared" si="123"/>
        <v>38.430700000000023</v>
      </c>
      <c r="AX308" s="52">
        <f t="shared" si="123"/>
        <v>16.845799999999997</v>
      </c>
    </row>
    <row r="309" spans="43:50" x14ac:dyDescent="0.3">
      <c r="AQ309" s="61" t="s">
        <v>72</v>
      </c>
      <c r="AR309" s="50">
        <f t="shared" si="123"/>
        <v>-851.51300000000003</v>
      </c>
      <c r="AS309" s="50">
        <f t="shared" si="123"/>
        <v>-851.51569999999992</v>
      </c>
      <c r="AT309" s="50">
        <f t="shared" si="123"/>
        <v>-726.63609999999994</v>
      </c>
      <c r="AU309" s="50">
        <f t="shared" si="123"/>
        <v>-851.52</v>
      </c>
      <c r="AV309" s="52">
        <f t="shared" si="123"/>
        <v>-2.6999999998906787E-3</v>
      </c>
      <c r="AW309" s="52">
        <f t="shared" si="123"/>
        <v>124.87690000000009</v>
      </c>
      <c r="AX309" s="52">
        <f t="shared" si="123"/>
        <v>-6.9999999999481588E-3</v>
      </c>
    </row>
    <row r="310" spans="43:50" x14ac:dyDescent="0.3">
      <c r="AQ310" s="61" t="s">
        <v>74</v>
      </c>
      <c r="AR310" s="50">
        <f t="shared" si="123"/>
        <v>-201.5127</v>
      </c>
      <c r="AS310" s="50">
        <f t="shared" si="123"/>
        <v>-210.93269999999998</v>
      </c>
      <c r="AT310" s="50">
        <f t="shared" si="123"/>
        <v>-239.63550000000001</v>
      </c>
      <c r="AU310" s="50">
        <f t="shared" si="123"/>
        <v>-208.04490000000001</v>
      </c>
      <c r="AV310" s="52">
        <f t="shared" si="123"/>
        <v>-9.4199999999999875</v>
      </c>
      <c r="AW310" s="52">
        <f t="shared" si="123"/>
        <v>-38.122800000000012</v>
      </c>
      <c r="AX310" s="52">
        <f t="shared" si="123"/>
        <v>-6.5322000000000173</v>
      </c>
    </row>
    <row r="311" spans="43:50" x14ac:dyDescent="0.3">
      <c r="AQ311" s="61" t="s">
        <v>76</v>
      </c>
      <c r="AR311" s="50">
        <f t="shared" si="123"/>
        <v>443.64510000000001</v>
      </c>
      <c r="AS311" s="50">
        <f t="shared" si="123"/>
        <v>442.24900000000002</v>
      </c>
      <c r="AT311" s="50">
        <f t="shared" si="123"/>
        <v>469.238</v>
      </c>
      <c r="AU311" s="50">
        <f t="shared" si="123"/>
        <v>436.5317</v>
      </c>
      <c r="AV311" s="52">
        <f t="shared" si="123"/>
        <v>-1.3960999999999899</v>
      </c>
      <c r="AW311" s="52">
        <f t="shared" si="123"/>
        <v>25.592899999999986</v>
      </c>
      <c r="AX311" s="52">
        <f t="shared" si="123"/>
        <v>-7.1134000000000128</v>
      </c>
    </row>
    <row r="312" spans="43:50" x14ac:dyDescent="0.3">
      <c r="AQ312" s="61" t="s">
        <v>78</v>
      </c>
      <c r="AR312" s="50">
        <f t="shared" si="123"/>
        <v>8.8881000000000032</v>
      </c>
      <c r="AS312" s="50">
        <f t="shared" si="123"/>
        <v>23.857799999999997</v>
      </c>
      <c r="AT312" s="50">
        <f t="shared" si="123"/>
        <v>33.2057</v>
      </c>
      <c r="AU312" s="50">
        <f t="shared" si="123"/>
        <v>23.857299999999999</v>
      </c>
      <c r="AV312" s="52">
        <f t="shared" si="123"/>
        <v>14.969699999999994</v>
      </c>
      <c r="AW312" s="52">
        <f t="shared" si="123"/>
        <v>24.317599999999999</v>
      </c>
      <c r="AX312" s="52">
        <f t="shared" si="123"/>
        <v>14.969199999999995</v>
      </c>
    </row>
    <row r="313" spans="43:50" x14ac:dyDescent="0.3">
      <c r="AQ313" s="61" t="s">
        <v>80</v>
      </c>
      <c r="AR313" s="50">
        <f t="shared" si="123"/>
        <v>1034.1282000000001</v>
      </c>
      <c r="AS313" s="50">
        <f t="shared" si="123"/>
        <v>1275.0962999999999</v>
      </c>
      <c r="AT313" s="50">
        <f t="shared" si="123"/>
        <v>1563.6470999999999</v>
      </c>
      <c r="AU313" s="50">
        <f t="shared" si="123"/>
        <v>1307.1984</v>
      </c>
      <c r="AV313" s="50">
        <f t="shared" si="123"/>
        <v>240.96809999999982</v>
      </c>
      <c r="AW313" s="50">
        <f t="shared" si="123"/>
        <v>529.5188999999998</v>
      </c>
      <c r="AX313" s="50">
        <f t="shared" si="123"/>
        <v>273.07019999999989</v>
      </c>
    </row>
    <row r="314" spans="43:50" x14ac:dyDescent="0.3">
      <c r="AQ314" s="61" t="s">
        <v>83</v>
      </c>
      <c r="AR314" s="50">
        <f t="shared" ref="AR314:AX316" si="124">VLOOKUP($AQ314,$AQ$223:$BL$268,AR$279,FALSE)</f>
        <v>-655.03610000000003</v>
      </c>
      <c r="AS314" s="50">
        <f t="shared" si="124"/>
        <v>-372.74</v>
      </c>
      <c r="AT314" s="50">
        <f t="shared" si="124"/>
        <v>-372.44709999999998</v>
      </c>
      <c r="AU314" s="50">
        <f t="shared" si="124"/>
        <v>-372.44659999999999</v>
      </c>
      <c r="AV314" s="52">
        <f t="shared" si="124"/>
        <v>282.29610000000002</v>
      </c>
      <c r="AW314" s="52">
        <f t="shared" si="124"/>
        <v>282.58900000000006</v>
      </c>
      <c r="AX314" s="52">
        <f t="shared" si="124"/>
        <v>282.58950000000004</v>
      </c>
    </row>
    <row r="315" spans="43:50" x14ac:dyDescent="0.3">
      <c r="AQ315" s="61" t="s">
        <v>85</v>
      </c>
      <c r="AR315" s="50">
        <f t="shared" si="124"/>
        <v>-69.668199999999999</v>
      </c>
      <c r="AS315" s="50">
        <f t="shared" si="124"/>
        <v>-69.669200000000004</v>
      </c>
      <c r="AT315" s="50">
        <f t="shared" si="124"/>
        <v>-69.668199999999999</v>
      </c>
      <c r="AU315" s="50">
        <f t="shared" si="124"/>
        <v>-69.669799999999995</v>
      </c>
      <c r="AV315" s="52">
        <f t="shared" si="124"/>
        <v>-1.0000000000047748E-3</v>
      </c>
      <c r="AW315" s="52">
        <f t="shared" si="124"/>
        <v>0</v>
      </c>
      <c r="AX315" s="52">
        <f t="shared" si="124"/>
        <v>-1.5999999999962711E-3</v>
      </c>
    </row>
    <row r="316" spans="43:50" x14ac:dyDescent="0.3">
      <c r="AQ316" s="62" t="s">
        <v>87</v>
      </c>
      <c r="AR316" s="52">
        <f t="shared" si="124"/>
        <v>-169.37750000000017</v>
      </c>
      <c r="AS316" s="52">
        <f t="shared" si="124"/>
        <v>-169.37469999999959</v>
      </c>
      <c r="AT316" s="52">
        <f t="shared" si="124"/>
        <v>-169.37720000000087</v>
      </c>
      <c r="AU316" s="52">
        <f t="shared" si="124"/>
        <v>-169.38320000000036</v>
      </c>
      <c r="AV316" s="52">
        <f t="shared" si="124"/>
        <v>2.8000000005761194E-3</v>
      </c>
      <c r="AW316" s="52">
        <f t="shared" si="124"/>
        <v>2.9999999929941623E-4</v>
      </c>
      <c r="AX316" s="52">
        <f t="shared" si="124"/>
        <v>-5.7000000001892204E-3</v>
      </c>
    </row>
    <row r="317" spans="43:50" x14ac:dyDescent="0.3">
      <c r="AR317" s="50"/>
      <c r="AS317" s="50"/>
      <c r="AT317" s="50"/>
      <c r="AU317" s="50"/>
      <c r="AV317" s="52"/>
      <c r="AW317" s="52"/>
      <c r="AX317" s="52"/>
    </row>
    <row r="318" spans="43:50" x14ac:dyDescent="0.3">
      <c r="AR318" s="50"/>
      <c r="AS318" s="50"/>
      <c r="AT318" s="50"/>
      <c r="AU318" s="50"/>
      <c r="AV318" s="52"/>
      <c r="AW318" s="52"/>
      <c r="AX318" s="52"/>
    </row>
    <row r="319" spans="43:50" x14ac:dyDescent="0.3">
      <c r="AR319" s="50"/>
      <c r="AS319" s="50"/>
      <c r="AT319" s="50"/>
      <c r="AU319" s="50"/>
      <c r="AV319" s="52"/>
      <c r="AW319" s="52"/>
      <c r="AX319" s="52"/>
    </row>
    <row r="320" spans="43:50" x14ac:dyDescent="0.3">
      <c r="AR320" s="50"/>
      <c r="AS320" s="50"/>
      <c r="AT320" s="50"/>
      <c r="AU320" s="50"/>
      <c r="AV320" s="52"/>
      <c r="AW320" s="52"/>
      <c r="AX320" s="52"/>
    </row>
    <row r="321" spans="43:50" x14ac:dyDescent="0.3">
      <c r="AR321" s="50"/>
      <c r="AS321" s="50"/>
      <c r="AT321" s="50"/>
      <c r="AU321" s="50"/>
      <c r="AV321" s="52"/>
      <c r="AW321" s="52"/>
      <c r="AX321" s="52"/>
    </row>
    <row r="322" spans="43:50" x14ac:dyDescent="0.3">
      <c r="AR322" s="50"/>
      <c r="AS322" s="50"/>
      <c r="AT322" s="50"/>
      <c r="AU322" s="50"/>
      <c r="AV322" s="52"/>
      <c r="AW322" s="52"/>
      <c r="AX322" s="52"/>
    </row>
    <row r="323" spans="43:50" x14ac:dyDescent="0.3">
      <c r="AR323" s="50"/>
      <c r="AS323" s="50"/>
      <c r="AT323" s="50"/>
      <c r="AU323" s="50"/>
      <c r="AV323" s="52"/>
      <c r="AW323" s="52"/>
      <c r="AX323" s="52"/>
    </row>
    <row r="324" spans="43:50" x14ac:dyDescent="0.3">
      <c r="AQ324" s="4"/>
      <c r="AR324" s="52"/>
      <c r="AS324" s="52"/>
      <c r="AT324" s="52"/>
      <c r="AU324" s="52"/>
      <c r="AV324" s="52"/>
      <c r="AW324" s="52"/>
      <c r="AX324" s="52"/>
    </row>
  </sheetData>
  <mergeCells count="52">
    <mergeCell ref="CZ2:DH2"/>
    <mergeCell ref="DJ50:FD50"/>
    <mergeCell ref="FF50:GZ50"/>
    <mergeCell ref="AR51:AZ51"/>
    <mergeCell ref="BB51:BJ51"/>
    <mergeCell ref="BL51:BT51"/>
    <mergeCell ref="BV51:CD51"/>
    <mergeCell ref="CF51:CN51"/>
    <mergeCell ref="CP51:CX51"/>
    <mergeCell ref="CZ51:DH51"/>
    <mergeCell ref="AR2:AZ2"/>
    <mergeCell ref="BB2:BJ2"/>
    <mergeCell ref="BL2:BT2"/>
    <mergeCell ref="BV2:CD2"/>
    <mergeCell ref="CF2:CN2"/>
    <mergeCell ref="CP2:CX2"/>
    <mergeCell ref="GT51:GZ51"/>
    <mergeCell ref="DJ51:DP51"/>
    <mergeCell ref="DR51:DX51"/>
    <mergeCell ref="DZ51:EF51"/>
    <mergeCell ref="EH51:EN51"/>
    <mergeCell ref="EP51:EV51"/>
    <mergeCell ref="EX51:FD51"/>
    <mergeCell ref="FF51:FL51"/>
    <mergeCell ref="FN51:FT51"/>
    <mergeCell ref="FV51:GB51"/>
    <mergeCell ref="GD51:GJ51"/>
    <mergeCell ref="GL51:GR51"/>
    <mergeCell ref="BB162:BC162"/>
    <mergeCell ref="BE162:BF162"/>
    <mergeCell ref="BH162:BI162"/>
    <mergeCell ref="BB170:BC170"/>
    <mergeCell ref="BE170:BF170"/>
    <mergeCell ref="BH170:BI170"/>
    <mergeCell ref="BB178:BC178"/>
    <mergeCell ref="BE178:BF178"/>
    <mergeCell ref="BH178:BI178"/>
    <mergeCell ref="BB186:BC186"/>
    <mergeCell ref="BE186:BF186"/>
    <mergeCell ref="BH186:BI186"/>
    <mergeCell ref="BB194:BC194"/>
    <mergeCell ref="BE194:BF194"/>
    <mergeCell ref="BH194:BI194"/>
    <mergeCell ref="BB202:BC202"/>
    <mergeCell ref="BE202:BF202"/>
    <mergeCell ref="BH202:BI202"/>
    <mergeCell ref="BB210:BC210"/>
    <mergeCell ref="BE210:BF210"/>
    <mergeCell ref="BH210:BI210"/>
    <mergeCell ref="AR221:AX221"/>
    <mergeCell ref="AZ221:BE221"/>
    <mergeCell ref="BG221:BL221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Total_Rndwd_Productn_REF</vt:lpstr>
      <vt:lpstr>Total_Rndwd_Productn_AF</vt:lpstr>
      <vt:lpstr>Total_Rndwd_Productn_BF</vt:lpstr>
      <vt:lpstr>Total_Rndwd_Productn_BAC</vt:lpstr>
      <vt:lpstr>Total_Rndwd_Cons_REF</vt:lpstr>
      <vt:lpstr>Total_Rndwd_Cons_AF</vt:lpstr>
      <vt:lpstr>Total_Rndwd_Cons_BF</vt:lpstr>
      <vt:lpstr>Total_Rndwd_Cons_BAC</vt:lpstr>
      <vt:lpstr>Total_Rndwood_Trade_REF</vt:lpstr>
      <vt:lpstr>Total_Rndwood_Trade_AF</vt:lpstr>
      <vt:lpstr>Total_Rndwood_Trade_BF</vt:lpstr>
      <vt:lpstr>Total_Rndwood_Trade_BAC</vt:lpstr>
      <vt:lpstr>Total_Rndwd_Avg_Price_REF</vt:lpstr>
      <vt:lpstr>Total_Rndwd_Avg_Price_AF</vt:lpstr>
      <vt:lpstr>Total_Rndwd_Avg_Price_BF</vt:lpstr>
      <vt:lpstr>Total_Rndwd_Avg_Price_BAC</vt:lpstr>
      <vt:lpstr>All_Country_Rndwd_Prod_Val</vt:lpstr>
      <vt:lpstr>Total_Rndwd_Prod_Val_REF_N</vt:lpstr>
      <vt:lpstr>Total_Rndwd_Prod_Val_AF_N</vt:lpstr>
      <vt:lpstr>Total_Rndwd_Prod_Val_BF_N</vt:lpstr>
      <vt:lpstr>Total_Rndwd_Prod_Val_BAC_N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Nepal, Prakash - FS, WI</dc:creator>
  <cp:lastModifiedBy>Nepal, Prakash - FS, WI</cp:lastModifiedBy>
  <dcterms:created xsi:type="dcterms:W3CDTF">2026-04-18T18:12:45Z</dcterms:created>
  <dcterms:modified xsi:type="dcterms:W3CDTF">2026-04-20T14:53:24Z</dcterms:modified>
</cp:coreProperties>
</file>